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AlgorithmName="SHA-512" workbookHashValue="e7n97rbxI15U24OajSU5IdiYagTTmJPtU5cHpen6Zn6Um/bQ7tPWC2fLAfN+tIwNV9mWThPXkRj5oykLN/bfoA==" workbookSaltValue="pgzkJ1Lob1hnJKeaQ3UMbA==" workbookSpinCount="100000" lockStructure="1"/>
  <bookViews>
    <workbookView windowHeight="18440"/>
  </bookViews>
  <sheets>
    <sheet name="Gilbert" sheetId="1" r:id="rId1"/>
    <sheet name="Sheet3" sheetId="10" state="hidden" r:id="rId2"/>
    <sheet name="Line&amp;Pheonix" sheetId="4" r:id="rId3"/>
    <sheet name="Rate" sheetId="2" state="hidden" r:id="rId4"/>
  </sheets>
  <definedNames>
    <definedName name="_xlnm._FilterDatabase" localSheetId="0" hidden="1">Gilbert!$A$1:$X$13922</definedName>
    <definedName name="_xlnm._FilterDatabase" localSheetId="2" hidden="1">'Line&amp;Pheonix'!$A$1:$X$4117</definedName>
    <definedName name="GeneralRate">Rate!$A$4:$M$33</definedName>
  </definedNames>
  <calcPr calcId="144525" concurrentCalc="0"/>
</workbook>
</file>

<file path=xl/sharedStrings.xml><?xml version="1.0" encoding="utf-8"?>
<sst xmlns="http://schemas.openxmlformats.org/spreadsheetml/2006/main" count="181">
  <si>
    <t>ID</t>
  </si>
  <si>
    <t>Counter</t>
  </si>
  <si>
    <t xml:space="preserve"> Claimant</t>
  </si>
  <si>
    <t>DateCheck</t>
  </si>
  <si>
    <t>Details</t>
  </si>
  <si>
    <t>ShipCo</t>
  </si>
  <si>
    <t>Rec-Amount</t>
  </si>
  <si>
    <t>Rec-Date</t>
  </si>
  <si>
    <t>Rec#</t>
  </si>
  <si>
    <t>Bill#</t>
  </si>
  <si>
    <t>Description</t>
  </si>
  <si>
    <t>Item</t>
  </si>
  <si>
    <t>Qty</t>
  </si>
  <si>
    <t>island</t>
  </si>
  <si>
    <t>Cubic Units</t>
  </si>
  <si>
    <t>HandlingRate</t>
  </si>
  <si>
    <t>Wharfage</t>
  </si>
  <si>
    <t>Claim</t>
  </si>
  <si>
    <t>PVno</t>
  </si>
  <si>
    <t>Allocation</t>
  </si>
  <si>
    <t>Ship and voy#</t>
  </si>
  <si>
    <t>DepartDate</t>
  </si>
  <si>
    <t>ArriveDate</t>
  </si>
  <si>
    <t>ConsignName</t>
  </si>
  <si>
    <t>rightoneb@gmail.com</t>
  </si>
  <si>
    <t>FreightRegisterQry</t>
  </si>
  <si>
    <t>Claimant</t>
  </si>
  <si>
    <t>ReceiptAmount</t>
  </si>
  <si>
    <t>DateReceipt</t>
  </si>
  <si>
    <t>ReceiptNo</t>
  </si>
  <si>
    <t>BillofLading</t>
  </si>
  <si>
    <t>Desc</t>
  </si>
  <si>
    <t>Quantity</t>
  </si>
  <si>
    <t>volume</t>
  </si>
  <si>
    <t>VoyNo</t>
  </si>
  <si>
    <t>IslandItem</t>
  </si>
  <si>
    <t>Duplicate</t>
  </si>
  <si>
    <t>Goodlife</t>
  </si>
  <si>
    <t>Freight Refund</t>
  </si>
  <si>
    <t>KNSL</t>
  </si>
  <si>
    <t>Abemama 7-20</t>
  </si>
  <si>
    <t xml:space="preserve">Timber </t>
  </si>
  <si>
    <t>Timber</t>
  </si>
  <si>
    <t>Abemama</t>
  </si>
  <si>
    <t>0207/21</t>
  </si>
  <si>
    <t>F0070000061A</t>
  </si>
  <si>
    <t>Lc Aratobwa 08-20</t>
  </si>
  <si>
    <t>Chevalier College</t>
  </si>
  <si>
    <t>AbemamaTimber</t>
  </si>
  <si>
    <t>No</t>
  </si>
  <si>
    <t>Nikunau 06-20</t>
  </si>
  <si>
    <t>handling and wharfage</t>
  </si>
  <si>
    <t>Motorbike</t>
  </si>
  <si>
    <t>Nikunau</t>
  </si>
  <si>
    <t>E31250000331</t>
  </si>
  <si>
    <t>Teemaia Ioata</t>
  </si>
  <si>
    <t>NikunauMotorbike</t>
  </si>
  <si>
    <t>Beru 19-20</t>
  </si>
  <si>
    <t>General</t>
  </si>
  <si>
    <t>General2</t>
  </si>
  <si>
    <t>Beru</t>
  </si>
  <si>
    <t>Beuu Karawe</t>
  </si>
  <si>
    <t>BeruGeneral2</t>
  </si>
  <si>
    <t xml:space="preserve">Beru </t>
  </si>
  <si>
    <t>Beeu Karawe</t>
  </si>
  <si>
    <t>Beru General2</t>
  </si>
  <si>
    <t>Beru 20-20</t>
  </si>
  <si>
    <t>Lc Aratobwa 8-20</t>
  </si>
  <si>
    <t>Kiaboka Teainano</t>
  </si>
  <si>
    <t>BeruMotorbike</t>
  </si>
  <si>
    <t>Beru 21-20</t>
  </si>
  <si>
    <t>Parish</t>
  </si>
  <si>
    <t>Abemama 05-20</t>
  </si>
  <si>
    <t>Ionathan Kirata</t>
  </si>
  <si>
    <t>AbemamaMotorbike</t>
  </si>
  <si>
    <t>Abemama 6-20</t>
  </si>
  <si>
    <t>Tamton Eroti</t>
  </si>
  <si>
    <t>AbemamaGeneral2</t>
  </si>
  <si>
    <t>Freigth Refund</t>
  </si>
  <si>
    <t>Tamtom Eroti</t>
  </si>
  <si>
    <t>Abemama 06-20b</t>
  </si>
  <si>
    <t>freight refund</t>
  </si>
  <si>
    <t>Niwa</t>
  </si>
  <si>
    <t>447/20</t>
  </si>
  <si>
    <t>general2</t>
  </si>
  <si>
    <t>Abaiang</t>
  </si>
  <si>
    <t>Voy 235/20</t>
  </si>
  <si>
    <t xml:space="preserve">Rereia </t>
  </si>
  <si>
    <t>Abaianggeneral2</t>
  </si>
  <si>
    <t>Abemama 7-20b</t>
  </si>
  <si>
    <t>Butaritari shipping</t>
  </si>
  <si>
    <t>Butaritari</t>
  </si>
  <si>
    <t>Voy 13/21</t>
  </si>
  <si>
    <t>Utmaawa</t>
  </si>
  <si>
    <t>ButaritariMotorbike</t>
  </si>
  <si>
    <t>Butaritarigeneral2</t>
  </si>
  <si>
    <t>general</t>
  </si>
  <si>
    <t>Koria Tamuera</t>
  </si>
  <si>
    <t xml:space="preserve">Katekiti </t>
  </si>
  <si>
    <t>Ieie</t>
  </si>
  <si>
    <t>AbaiangMotorbike</t>
  </si>
  <si>
    <t>Cubic units</t>
  </si>
  <si>
    <t>Ship Voy#</t>
  </si>
  <si>
    <t>NEW FREIGHT RATE from South Tarawa to the following Islands:</t>
  </si>
  <si>
    <t>(Effective date 01 August 2016)</t>
  </si>
  <si>
    <t xml:space="preserve">Islands </t>
  </si>
  <si>
    <t>Ety-Drumc200Ltr</t>
  </si>
  <si>
    <t>Full Drums200L</t>
  </si>
  <si>
    <t>Bicycle</t>
  </si>
  <si>
    <t>ULP(50ltr) Benzine</t>
  </si>
  <si>
    <t>ULP200Ltrs</t>
  </si>
  <si>
    <t>DPK200ltrs</t>
  </si>
  <si>
    <t>DPK(50ltr)Kerosene</t>
  </si>
  <si>
    <t>F/D20ltrs&amp;</t>
  </si>
  <si>
    <t>rau2</t>
  </si>
  <si>
    <t>Ntarawa</t>
  </si>
  <si>
    <t>Maiana</t>
  </si>
  <si>
    <t>Aranuka</t>
  </si>
  <si>
    <t>Banaba</t>
  </si>
  <si>
    <t xml:space="preserve"> </t>
  </si>
  <si>
    <t>Kuria</t>
  </si>
  <si>
    <t>Marakei</t>
  </si>
  <si>
    <t>Nonouti</t>
  </si>
  <si>
    <t>ntabiteuea</t>
  </si>
  <si>
    <t>Makin</t>
  </si>
  <si>
    <t>stabiteuea</t>
  </si>
  <si>
    <t>Onotoa</t>
  </si>
  <si>
    <t>Tamana</t>
  </si>
  <si>
    <t>Arorae</t>
  </si>
  <si>
    <t>Kiritimati</t>
  </si>
  <si>
    <t>Tabuaeran</t>
  </si>
  <si>
    <t>Teraina</t>
  </si>
  <si>
    <t>Kanton</t>
  </si>
  <si>
    <t>Freight Rate from Kiritimati to the Following Islands:</t>
  </si>
  <si>
    <t>(Effective Date 01 August 2016)</t>
  </si>
  <si>
    <t>New Rate</t>
  </si>
  <si>
    <t>Motor</t>
  </si>
  <si>
    <t>Ety-Drum</t>
  </si>
  <si>
    <t>Full Drums</t>
  </si>
  <si>
    <t>ULP(50ltr)</t>
  </si>
  <si>
    <t>ULP(200ltr)</t>
  </si>
  <si>
    <t>DPK(200ltr)</t>
  </si>
  <si>
    <t>DPK(50ltr)</t>
  </si>
  <si>
    <t>Thatch 10</t>
  </si>
  <si>
    <t>Bike</t>
  </si>
  <si>
    <t>200ltrs</t>
  </si>
  <si>
    <t>200 litres</t>
  </si>
  <si>
    <t xml:space="preserve">Bensine </t>
  </si>
  <si>
    <t>Bensine</t>
  </si>
  <si>
    <t>Kerosene</t>
  </si>
  <si>
    <t>L/P per sack</t>
  </si>
  <si>
    <t>pcs/bdle</t>
  </si>
  <si>
    <t>Fanning(Tabuaeran)</t>
  </si>
  <si>
    <t>Washington(Teeraina)</t>
  </si>
  <si>
    <t>Notes:</t>
  </si>
  <si>
    <t>1. Refreigerated Cargo</t>
  </si>
  <si>
    <t>-</t>
  </si>
  <si>
    <t>The freight rate refrigerated cargo is twice the rate for general cargoe</t>
  </si>
  <si>
    <t>2. Chicken</t>
  </si>
  <si>
    <t>12 Chickens are taken as equivalent to one bicycle or the actual measurement of the rate crate, whichever is greater</t>
  </si>
  <si>
    <t>3. Empty Water Tanks</t>
  </si>
  <si>
    <t>Each 400 Gallons or part thereof are taken as one cubic metre for freight purposes only.</t>
  </si>
  <si>
    <t>4.Fresh Produce Carried on Deck.</t>
  </si>
  <si>
    <t>(including Conconut, Baibai, Breadfruit and Vegetables)</t>
  </si>
  <si>
    <t>5. Launches and Canoes.</t>
  </si>
  <si>
    <t>A handling charge at Tarawa of $50.00 Should be added to the calculated rates marked</t>
  </si>
  <si>
    <t>6. Petrol, Kerosene</t>
  </si>
  <si>
    <t xml:space="preserve">Rate  multiply by the numbe of drums </t>
  </si>
  <si>
    <t>7. General Goods</t>
  </si>
  <si>
    <t>Rate multiply by the measurements</t>
  </si>
  <si>
    <t>8. Motor Bike</t>
  </si>
  <si>
    <t>Number of Units instead measurement mutiply by the rate</t>
  </si>
  <si>
    <t>N.B  Frieght rate to north Tarawa $20/m3 outer islands of $60.00 or tonne when freight rates fall between figures given in this Table, Interpolation is required to obatin corect Rate</t>
  </si>
  <si>
    <t>Explanation - by Captain Moote</t>
  </si>
  <si>
    <t>Shipping Instruction - Provided by Shipper to carrier  showing how much to paid to the carrier being the cost of freight.</t>
  </si>
  <si>
    <t>Bill of Lading - Provided to the consignee proofing the number of goods the carrier should deliever</t>
  </si>
  <si>
    <t>Receipt - Amount payable to the carrier by the shipper being for the cost of freight. Cost derive from the amount shown in the Shipping Instruction</t>
  </si>
  <si>
    <t>Custom Stamp - It's a practice that custom office should stamp those documents above without any proof that there are cargoes a carrier took them.</t>
  </si>
  <si>
    <t>Motor Vehicle - Unit multiply with the rate, measurement is not required</t>
  </si>
  <si>
    <t>Each Pumpkin - Unit multiply with  the rate @1.00</t>
  </si>
  <si>
    <t>If the Pumpkin put in the bag it's must be measured with the rate @3.90</t>
  </si>
</sst>
</file>

<file path=xl/styles.xml><?xml version="1.0" encoding="utf-8"?>
<styleSheet xmlns="http://schemas.openxmlformats.org/spreadsheetml/2006/main">
  <numFmts count="10">
    <numFmt numFmtId="176" formatCode="mmm\-yy"/>
    <numFmt numFmtId="177" formatCode="dd\-mmm\-yy"/>
    <numFmt numFmtId="178" formatCode="dd\-mmm"/>
    <numFmt numFmtId="179" formatCode="_(&quot;$&quot;* #,##0.00_);_(&quot;$&quot;* \(#,##0.00\);_(&quot;$&quot;* &quot;-&quot;??_);_(@_)"/>
    <numFmt numFmtId="180" formatCode="_-&quot;$&quot;* #,##0.00_-;\-&quot;$&quot;* #,##0.00_-;_-&quot;$&quot;* &quot;-&quot;??_-;_-@_-"/>
    <numFmt numFmtId="43" formatCode="_-* #,##0.00_-;\-* #,##0.00_-;_-* &quot;-&quot;??_-;_-@_-"/>
    <numFmt numFmtId="41" formatCode="_-* #,##0_-;\-* #,##0_-;_-* &quot;-&quot;_-;_-@_-"/>
    <numFmt numFmtId="42" formatCode="_-&quot;£&quot;* #,##0_-;\-&quot;£&quot;* #,##0_-;_-&quot;£&quot;* &quot;-&quot;_-;_-@_-"/>
    <numFmt numFmtId="181" formatCode="&quot;$&quot;#,##0.00;[Red]\-&quot;$&quot;#,##0.00"/>
    <numFmt numFmtId="182" formatCode="0.000"/>
  </numFmts>
  <fonts count="43">
    <font>
      <sz val="11"/>
      <color theme="1"/>
      <name val="Calibri"/>
      <charset val="134"/>
      <scheme val="minor"/>
    </font>
    <font>
      <b/>
      <sz val="14"/>
      <color indexed="8"/>
      <name val="Calibri"/>
      <charset val="134"/>
    </font>
    <font>
      <b/>
      <sz val="12"/>
      <color indexed="8"/>
      <name val="Calibri"/>
      <charset val="134"/>
    </font>
    <font>
      <sz val="12"/>
      <color theme="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sz val="10"/>
      <name val="Arial"/>
      <charset val="134"/>
    </font>
    <font>
      <b/>
      <sz val="11"/>
      <color indexed="8"/>
      <name val="Calibri"/>
      <charset val="134"/>
    </font>
    <font>
      <sz val="10"/>
      <color theme="1"/>
      <name val="Calibri"/>
      <charset val="134"/>
      <scheme val="minor"/>
    </font>
    <font>
      <b/>
      <u/>
      <sz val="9"/>
      <color indexed="8"/>
      <name val="Calibri"/>
      <charset val="134"/>
    </font>
    <font>
      <b/>
      <sz val="11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b/>
      <sz val="9"/>
      <color theme="1"/>
      <name val="Calibri"/>
      <charset val="134"/>
      <scheme val="minor"/>
    </font>
    <font>
      <b/>
      <i/>
      <sz val="12"/>
      <color theme="1"/>
      <name val="Calibri"/>
      <charset val="134"/>
      <scheme val="minor"/>
    </font>
    <font>
      <sz val="11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color theme="5"/>
      <name val="Calibri"/>
      <charset val="134"/>
      <scheme val="minor"/>
    </font>
    <font>
      <sz val="11"/>
      <color rgb="FF00B050"/>
      <name val="Calibri"/>
      <charset val="134"/>
      <scheme val="minor"/>
    </font>
    <font>
      <sz val="11"/>
      <color theme="9" tint="-0.249977111117893"/>
      <name val="Calibri"/>
      <charset val="134"/>
      <scheme val="minor"/>
    </font>
    <font>
      <sz val="11"/>
      <color theme="8" tint="-0.249977111117893"/>
      <name val="Calibri"/>
      <charset val="134"/>
      <scheme val="minor"/>
    </font>
    <font>
      <sz val="11"/>
      <color theme="5" tint="-0.249977111117893"/>
      <name val="Calibri"/>
      <charset val="134"/>
      <scheme val="minor"/>
    </font>
    <font>
      <sz val="11"/>
      <color theme="1" tint="0.249977111117893"/>
      <name val="Calibri"/>
      <charset val="134"/>
      <scheme val="minor"/>
    </font>
    <font>
      <b/>
      <sz val="11"/>
      <color theme="1" tint="0.249977111117893"/>
      <name val="Calibri"/>
      <charset val="134"/>
      <scheme val="minor"/>
    </font>
    <font>
      <sz val="11"/>
      <color rgb="FF9C6500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indexed="8"/>
      <name val="Calibri"/>
      <charset val="134"/>
    </font>
    <font>
      <b/>
      <sz val="11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7">
    <xf numFmtId="0" fontId="0" fillId="0" borderId="0"/>
    <xf numFmtId="180" fontId="0" fillId="0" borderId="0" applyFont="0" applyFill="0" applyBorder="0" applyAlignment="0" applyProtection="0"/>
    <xf numFmtId="179" fontId="35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5" fillId="34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0" fontId="27" fillId="2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180" fontId="35" fillId="0" borderId="0" applyFont="0" applyFill="0" applyBorder="0" applyAlignment="0" applyProtection="0"/>
    <xf numFmtId="0" fontId="22" fillId="9" borderId="0" applyNumberFormat="0" applyBorder="0" applyAlignment="0" applyProtection="0"/>
    <xf numFmtId="43" fontId="0" fillId="0" borderId="0" applyFont="0" applyFill="0" applyBorder="0" applyAlignment="0" applyProtection="0"/>
    <xf numFmtId="0" fontId="25" fillId="21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3" fillId="16" borderId="5" applyNumberFormat="0" applyAlignment="0" applyProtection="0">
      <alignment vertical="center"/>
    </xf>
    <xf numFmtId="180" fontId="0" fillId="0" borderId="0" applyFont="0" applyFill="0" applyBorder="0" applyAlignment="0" applyProtection="0"/>
    <xf numFmtId="0" fontId="27" fillId="15" borderId="0" applyNumberFormat="0" applyBorder="0" applyAlignment="0" applyProtection="0">
      <alignment vertical="center"/>
    </xf>
    <xf numFmtId="0" fontId="24" fillId="36" borderId="9" applyNumberFormat="0" applyFont="0" applyAlignment="0" applyProtection="0">
      <alignment vertical="center"/>
    </xf>
    <xf numFmtId="0" fontId="31" fillId="14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6" borderId="4" applyNumberFormat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42" fontId="24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6" fillId="0" borderId="3" applyNumberFormat="0" applyFill="0" applyAlignment="0" applyProtection="0">
      <alignment vertical="center"/>
    </xf>
    <xf numFmtId="43" fontId="0" fillId="0" borderId="0" applyFont="0" applyFill="0" applyBorder="0" applyAlignment="0" applyProtection="0"/>
    <xf numFmtId="0" fontId="42" fillId="37" borderId="10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</cellStyleXfs>
  <cellXfs count="141">
    <xf numFmtId="0" fontId="0" fillId="0" borderId="0" xfId="0"/>
    <xf numFmtId="0" fontId="1" fillId="0" borderId="0" xfId="0" applyFont="1" applyAlignment="1"/>
    <xf numFmtId="0" fontId="1" fillId="0" borderId="1" xfId="0" applyFont="1" applyBorder="1" applyAlignment="1"/>
    <xf numFmtId="0" fontId="2" fillId="2" borderId="2" xfId="0" applyFont="1" applyFill="1" applyBorder="1" applyAlignment="1">
      <alignment horizontal="center"/>
    </xf>
    <xf numFmtId="0" fontId="3" fillId="0" borderId="2" xfId="0" applyFont="1" applyBorder="1"/>
    <xf numFmtId="179" fontId="3" fillId="3" borderId="2" xfId="2" applyFont="1" applyFill="1" applyBorder="1"/>
    <xf numFmtId="179" fontId="3" fillId="0" borderId="2" xfId="2" applyFont="1" applyBorder="1"/>
    <xf numFmtId="179" fontId="3" fillId="4" borderId="2" xfId="2" applyFont="1" applyFill="1" applyBorder="1"/>
    <xf numFmtId="0" fontId="3" fillId="0" borderId="0" xfId="0" applyFont="1"/>
    <xf numFmtId="179" fontId="3" fillId="0" borderId="0" xfId="2" applyFont="1" applyFill="1" applyBorder="1"/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2" borderId="2" xfId="0" applyFont="1" applyFill="1" applyBorder="1"/>
    <xf numFmtId="0" fontId="0" fillId="0" borderId="2" xfId="0" applyBorder="1"/>
    <xf numFmtId="43" fontId="0" fillId="0" borderId="2" xfId="53" applyFont="1" applyFill="1" applyBorder="1" applyAlignment="1">
      <alignment horizontal="center"/>
    </xf>
    <xf numFmtId="43" fontId="5" fillId="0" borderId="2" xfId="53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6" fillId="0" borderId="0" xfId="0" applyFon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58" fontId="9" fillId="0" borderId="0" xfId="0" applyNumberFormat="1" applyFont="1"/>
    <xf numFmtId="0" fontId="9" fillId="0" borderId="0" xfId="0" applyFont="1"/>
    <xf numFmtId="0" fontId="10" fillId="0" borderId="0" xfId="0" applyFont="1"/>
    <xf numFmtId="179" fontId="3" fillId="5" borderId="2" xfId="2" applyFont="1" applyFill="1" applyBorder="1"/>
    <xf numFmtId="179" fontId="3" fillId="6" borderId="2" xfId="2" applyFont="1" applyFill="1" applyBorder="1"/>
    <xf numFmtId="0" fontId="9" fillId="2" borderId="2" xfId="0" applyFont="1" applyFill="1" applyBorder="1"/>
    <xf numFmtId="179" fontId="3" fillId="0" borderId="2" xfId="2" applyFont="1" applyFill="1" applyBorder="1"/>
    <xf numFmtId="180" fontId="3" fillId="7" borderId="2" xfId="34" applyFont="1" applyFill="1" applyBorder="1"/>
    <xf numFmtId="180" fontId="3" fillId="0" borderId="0" xfId="34" applyFont="1" applyFill="1" applyBorder="1"/>
    <xf numFmtId="0" fontId="11" fillId="2" borderId="2" xfId="0" applyFont="1" applyFill="1" applyBorder="1"/>
    <xf numFmtId="43" fontId="0" fillId="6" borderId="2" xfId="53" applyFont="1" applyFill="1" applyBorder="1" applyAlignment="1">
      <alignment horizontal="center"/>
    </xf>
    <xf numFmtId="43" fontId="0" fillId="7" borderId="2" xfId="53" applyFont="1" applyFill="1" applyBorder="1" applyAlignment="1">
      <alignment horizontal="center"/>
    </xf>
    <xf numFmtId="43" fontId="5" fillId="6" borderId="2" xfId="53" applyFont="1" applyFill="1" applyBorder="1" applyAlignment="1">
      <alignment horizontal="center"/>
    </xf>
    <xf numFmtId="43" fontId="5" fillId="7" borderId="2" xfId="53" applyFont="1" applyFill="1" applyBorder="1" applyAlignment="1">
      <alignment horizontal="center"/>
    </xf>
    <xf numFmtId="180" fontId="0" fillId="0" borderId="0" xfId="0" applyNumberFormat="1"/>
    <xf numFmtId="0" fontId="12" fillId="0" borderId="0" xfId="0" applyFont="1"/>
    <xf numFmtId="0" fontId="9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0" fillId="8" borderId="0" xfId="0" applyFill="1" applyProtection="1">
      <protection locked="0"/>
    </xf>
    <xf numFmtId="0" fontId="0" fillId="0" borderId="0" xfId="0" applyProtection="1">
      <protection locked="0"/>
    </xf>
    <xf numFmtId="180" fontId="0" fillId="8" borderId="0" xfId="34" applyFont="1" applyFill="1" applyProtection="1">
      <protection hidden="1"/>
    </xf>
    <xf numFmtId="0" fontId="0" fillId="8" borderId="0" xfId="0" applyFill="1" applyProtection="1">
      <protection hidden="1"/>
    </xf>
    <xf numFmtId="0" fontId="9" fillId="8" borderId="0" xfId="0" applyFont="1" applyFill="1" applyProtection="1">
      <protection locked="0"/>
    </xf>
    <xf numFmtId="0" fontId="9" fillId="6" borderId="0" xfId="0" applyFont="1" applyFill="1" applyProtection="1">
      <protection locked="0"/>
    </xf>
    <xf numFmtId="58" fontId="9" fillId="6" borderId="0" xfId="0" applyNumberFormat="1" applyFont="1" applyFill="1" applyProtection="1">
      <protection locked="0"/>
    </xf>
    <xf numFmtId="178" fontId="0" fillId="0" borderId="0" xfId="0" applyNumberFormat="1" applyProtection="1">
      <protection locked="0"/>
    </xf>
    <xf numFmtId="58" fontId="0" fillId="0" borderId="0" xfId="0" applyNumberFormat="1" applyProtection="1">
      <protection locked="0"/>
    </xf>
    <xf numFmtId="180" fontId="9" fillId="6" borderId="0" xfId="34" applyFont="1" applyFill="1" applyProtection="1">
      <protection locked="0"/>
    </xf>
    <xf numFmtId="0" fontId="9" fillId="6" borderId="0" xfId="0" applyFont="1" applyFill="1" applyAlignment="1" applyProtection="1">
      <alignment horizontal="center"/>
      <protection locked="0"/>
    </xf>
    <xf numFmtId="180" fontId="9" fillId="8" borderId="0" xfId="34" applyFont="1" applyFill="1" applyProtection="1">
      <protection hidden="1"/>
    </xf>
    <xf numFmtId="0" fontId="9" fillId="8" borderId="0" xfId="0" applyFont="1" applyFill="1" applyProtection="1">
      <protection hidden="1"/>
    </xf>
    <xf numFmtId="0" fontId="13" fillId="8" borderId="0" xfId="0" applyFont="1" applyFill="1" applyProtection="1">
      <protection locked="0"/>
    </xf>
    <xf numFmtId="58" fontId="13" fillId="0" borderId="0" xfId="0" applyNumberFormat="1" applyFont="1" applyProtection="1">
      <protection locked="0"/>
    </xf>
    <xf numFmtId="0" fontId="13" fillId="8" borderId="0" xfId="0" applyFont="1" applyFill="1" applyProtection="1">
      <protection hidden="1"/>
    </xf>
    <xf numFmtId="177" fontId="0" fillId="0" borderId="0" xfId="0" applyNumberFormat="1"/>
    <xf numFmtId="181" fontId="0" fillId="0" borderId="0" xfId="0" applyNumberFormat="1"/>
    <xf numFmtId="181" fontId="0" fillId="6" borderId="0" xfId="0" applyNumberFormat="1" applyFill="1"/>
    <xf numFmtId="0" fontId="0" fillId="6" borderId="0" xfId="0" applyFill="1"/>
    <xf numFmtId="0" fontId="14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19" fillId="0" borderId="0" xfId="0" applyFont="1" applyProtection="1">
      <protection locked="0"/>
    </xf>
    <xf numFmtId="0" fontId="20" fillId="0" borderId="0" xfId="0" applyFont="1" applyProtection="1">
      <protection locked="0"/>
    </xf>
    <xf numFmtId="58" fontId="20" fillId="0" borderId="0" xfId="0" applyNumberFormat="1" applyFont="1" applyProtection="1">
      <protection locked="0"/>
    </xf>
    <xf numFmtId="180" fontId="20" fillId="0" borderId="0" xfId="34" applyFont="1" applyProtection="1">
      <protection locked="0"/>
    </xf>
    <xf numFmtId="0" fontId="20" fillId="0" borderId="0" xfId="0" applyNumberFormat="1" applyFont="1" applyAlignment="1" applyProtection="1">
      <alignment horizontal="center"/>
      <protection locked="0"/>
    </xf>
    <xf numFmtId="180" fontId="20" fillId="8" borderId="0" xfId="34" applyFont="1" applyFill="1" applyProtection="1">
      <protection hidden="1"/>
    </xf>
    <xf numFmtId="0" fontId="20" fillId="8" borderId="0" xfId="0" applyFont="1" applyFill="1" applyProtection="1">
      <protection hidden="1"/>
    </xf>
    <xf numFmtId="0" fontId="21" fillId="6" borderId="0" xfId="0" applyFont="1" applyFill="1" applyProtection="1">
      <protection locked="0"/>
    </xf>
    <xf numFmtId="58" fontId="21" fillId="6" borderId="0" xfId="0" applyNumberFormat="1" applyFont="1" applyFill="1" applyProtection="1">
      <protection locked="0"/>
    </xf>
    <xf numFmtId="0" fontId="14" fillId="8" borderId="0" xfId="0" applyFont="1" applyFill="1" applyProtection="1">
      <protection locked="0"/>
    </xf>
    <xf numFmtId="180" fontId="21" fillId="6" borderId="0" xfId="34" applyFont="1" applyFill="1" applyProtection="1">
      <protection locked="0"/>
    </xf>
    <xf numFmtId="180" fontId="13" fillId="0" borderId="0" xfId="34" applyFont="1" applyProtection="1">
      <protection locked="0"/>
    </xf>
    <xf numFmtId="0" fontId="21" fillId="6" borderId="0" xfId="0" applyNumberFormat="1" applyFont="1" applyFill="1" applyAlignment="1" applyProtection="1">
      <alignment horizontal="center"/>
      <protection locked="0"/>
    </xf>
    <xf numFmtId="0" fontId="13" fillId="0" borderId="0" xfId="0" applyNumberFormat="1" applyFont="1" applyAlignment="1" applyProtection="1">
      <alignment horizontal="center"/>
      <protection locked="0"/>
    </xf>
    <xf numFmtId="0" fontId="13" fillId="0" borderId="0" xfId="0" applyNumberFormat="1" applyFont="1" applyFill="1" applyAlignment="1" applyProtection="1">
      <alignment horizontal="center"/>
      <protection locked="0"/>
    </xf>
    <xf numFmtId="0" fontId="20" fillId="0" borderId="0" xfId="0" applyNumberFormat="1" applyFont="1" applyFill="1" applyAlignment="1" applyProtection="1">
      <alignment horizontal="center"/>
      <protection locked="0"/>
    </xf>
    <xf numFmtId="0" fontId="20" fillId="0" borderId="0" xfId="0" applyFont="1" applyFill="1" applyProtection="1">
      <protection locked="0"/>
    </xf>
    <xf numFmtId="180" fontId="21" fillId="8" borderId="0" xfId="34" applyFont="1" applyFill="1" applyProtection="1">
      <protection hidden="1"/>
    </xf>
    <xf numFmtId="180" fontId="13" fillId="8" borderId="0" xfId="34" applyFont="1" applyFill="1" applyProtection="1">
      <protection hidden="1"/>
    </xf>
    <xf numFmtId="0" fontId="13" fillId="0" borderId="0" xfId="0" applyFont="1" applyFill="1" applyProtection="1">
      <protection locked="0"/>
    </xf>
    <xf numFmtId="0" fontId="21" fillId="8" borderId="0" xfId="0" applyFont="1" applyFill="1" applyProtection="1">
      <protection hidden="1"/>
    </xf>
    <xf numFmtId="49" fontId="20" fillId="0" borderId="0" xfId="0" applyNumberFormat="1" applyFont="1" applyProtection="1">
      <protection locked="0"/>
    </xf>
    <xf numFmtId="49" fontId="13" fillId="0" borderId="0" xfId="0" applyNumberFormat="1" applyFont="1" applyProtection="1">
      <protection locked="0"/>
    </xf>
    <xf numFmtId="0" fontId="21" fillId="0" borderId="0" xfId="0" applyFont="1" applyProtection="1">
      <protection locked="0"/>
    </xf>
    <xf numFmtId="0" fontId="0" fillId="8" borderId="0" xfId="0" applyFont="1" applyFill="1" applyProtection="1">
      <protection locked="0"/>
    </xf>
    <xf numFmtId="58" fontId="0" fillId="0" borderId="0" xfId="0" applyNumberFormat="1" applyFont="1" applyProtection="1">
      <protection locked="0"/>
    </xf>
    <xf numFmtId="180" fontId="0" fillId="0" borderId="0" xfId="34" applyFont="1" applyProtection="1">
      <protection locked="0"/>
    </xf>
    <xf numFmtId="0" fontId="0" fillId="0" borderId="0" xfId="0" applyNumberFormat="1" applyFont="1" applyAlignment="1" applyProtection="1">
      <alignment horizontal="center"/>
      <protection locked="0"/>
    </xf>
    <xf numFmtId="3" fontId="20" fillId="0" borderId="0" xfId="0" applyNumberFormat="1" applyFont="1" applyFill="1" applyProtection="1">
      <protection locked="0"/>
    </xf>
    <xf numFmtId="49" fontId="0" fillId="0" borderId="0" xfId="0" applyNumberFormat="1" applyFont="1" applyProtection="1">
      <protection locked="0"/>
    </xf>
    <xf numFmtId="180" fontId="20" fillId="0" borderId="0" xfId="0" applyNumberFormat="1" applyFont="1" applyProtection="1">
      <protection locked="0"/>
    </xf>
    <xf numFmtId="58" fontId="20" fillId="0" borderId="0" xfId="34" applyNumberFormat="1" applyFont="1" applyProtection="1">
      <protection locked="0"/>
    </xf>
    <xf numFmtId="176" fontId="20" fillId="0" borderId="0" xfId="0" applyNumberFormat="1" applyFont="1" applyProtection="1">
      <protection locked="0"/>
    </xf>
    <xf numFmtId="58" fontId="14" fillId="0" borderId="0" xfId="0" applyNumberFormat="1" applyFont="1" applyProtection="1">
      <protection locked="0"/>
    </xf>
    <xf numFmtId="180" fontId="14" fillId="0" borderId="0" xfId="34" applyFont="1" applyProtection="1">
      <protection locked="0"/>
    </xf>
    <xf numFmtId="0" fontId="20" fillId="0" borderId="0" xfId="34" applyNumberFormat="1" applyFont="1" applyProtection="1">
      <protection locked="0"/>
    </xf>
    <xf numFmtId="0" fontId="14" fillId="0" borderId="0" xfId="0" applyNumberFormat="1" applyFont="1" applyAlignment="1" applyProtection="1">
      <alignment horizontal="center"/>
      <protection locked="0"/>
    </xf>
    <xf numFmtId="0" fontId="22" fillId="9" borderId="0" xfId="27" applyProtection="1">
      <protection locked="0"/>
    </xf>
    <xf numFmtId="0" fontId="20" fillId="0" borderId="0" xfId="0" applyNumberFormat="1" applyFon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15" fillId="8" borderId="0" xfId="0" applyFont="1" applyFill="1" applyProtection="1">
      <protection locked="0"/>
    </xf>
    <xf numFmtId="58" fontId="15" fillId="0" borderId="0" xfId="0" applyNumberFormat="1" applyFont="1" applyProtection="1">
      <protection locked="0"/>
    </xf>
    <xf numFmtId="180" fontId="15" fillId="0" borderId="0" xfId="34" applyFont="1" applyProtection="1">
      <protection locked="0"/>
    </xf>
    <xf numFmtId="0" fontId="15" fillId="0" borderId="0" xfId="0" applyNumberFormat="1" applyFont="1" applyAlignment="1" applyProtection="1">
      <alignment horizontal="center"/>
      <protection locked="0"/>
    </xf>
    <xf numFmtId="176" fontId="20" fillId="0" borderId="0" xfId="0" applyNumberFormat="1" applyFont="1" applyAlignment="1" applyProtection="1">
      <alignment horizontal="center"/>
      <protection locked="0"/>
    </xf>
    <xf numFmtId="3" fontId="20" fillId="0" borderId="0" xfId="0" applyNumberFormat="1" applyFont="1" applyProtection="1">
      <protection locked="0"/>
    </xf>
    <xf numFmtId="181" fontId="20" fillId="0" borderId="0" xfId="34" applyNumberFormat="1" applyFont="1" applyProtection="1">
      <protection locked="0"/>
    </xf>
    <xf numFmtId="181" fontId="14" fillId="0" borderId="0" xfId="34" applyNumberFormat="1" applyFont="1" applyProtection="1">
      <protection locked="0"/>
    </xf>
    <xf numFmtId="58" fontId="0" fillId="0" borderId="0" xfId="0" applyNumberFormat="1" applyAlignment="1" applyProtection="1">
      <alignment horizontal="right"/>
      <protection locked="0"/>
    </xf>
    <xf numFmtId="0" fontId="16" fillId="8" borderId="0" xfId="0" applyFont="1" applyFill="1" applyProtection="1">
      <protection locked="0"/>
    </xf>
    <xf numFmtId="180" fontId="16" fillId="0" borderId="0" xfId="34" applyFont="1" applyProtection="1">
      <protection locked="0"/>
    </xf>
    <xf numFmtId="0" fontId="16" fillId="0" borderId="0" xfId="0" applyNumberFormat="1" applyFont="1" applyAlignment="1" applyProtection="1">
      <alignment horizontal="center"/>
      <protection locked="0"/>
    </xf>
    <xf numFmtId="58" fontId="16" fillId="0" borderId="0" xfId="0" applyNumberFormat="1" applyFont="1" applyProtection="1">
      <protection locked="0"/>
    </xf>
    <xf numFmtId="181" fontId="13" fillId="0" borderId="0" xfId="34" applyNumberFormat="1" applyFont="1" applyProtection="1">
      <protection locked="0"/>
    </xf>
    <xf numFmtId="2" fontId="20" fillId="0" borderId="0" xfId="0" applyNumberFormat="1" applyFont="1" applyAlignment="1" applyProtection="1">
      <alignment horizontal="center"/>
      <protection locked="0"/>
    </xf>
    <xf numFmtId="0" fontId="17" fillId="8" borderId="0" xfId="0" applyFont="1" applyFill="1" applyProtection="1">
      <protection locked="0"/>
    </xf>
    <xf numFmtId="58" fontId="17" fillId="0" borderId="0" xfId="0" applyNumberFormat="1" applyFont="1" applyProtection="1">
      <protection locked="0"/>
    </xf>
    <xf numFmtId="180" fontId="17" fillId="0" borderId="0" xfId="34" applyFont="1" applyProtection="1">
      <protection locked="0"/>
    </xf>
    <xf numFmtId="0" fontId="17" fillId="0" borderId="0" xfId="0" applyNumberFormat="1" applyFont="1" applyAlignment="1" applyProtection="1">
      <alignment horizontal="center"/>
      <protection locked="0"/>
    </xf>
    <xf numFmtId="0" fontId="18" fillId="8" borderId="0" xfId="0" applyFont="1" applyFill="1" applyProtection="1">
      <protection locked="0"/>
    </xf>
    <xf numFmtId="58" fontId="18" fillId="0" borderId="0" xfId="0" applyNumberFormat="1" applyFont="1" applyProtection="1">
      <protection locked="0"/>
    </xf>
    <xf numFmtId="180" fontId="18" fillId="0" borderId="0" xfId="34" applyFont="1" applyProtection="1">
      <protection locked="0"/>
    </xf>
    <xf numFmtId="0" fontId="18" fillId="0" borderId="0" xfId="0" applyNumberFormat="1" applyFont="1" applyAlignment="1" applyProtection="1">
      <alignment horizontal="center"/>
      <protection locked="0"/>
    </xf>
    <xf numFmtId="58" fontId="13" fillId="0" borderId="0" xfId="0" applyNumberFormat="1" applyFont="1" applyAlignment="1" applyProtection="1">
      <alignment horizontal="left"/>
      <protection locked="0"/>
    </xf>
    <xf numFmtId="0" fontId="19" fillId="8" borderId="0" xfId="0" applyFont="1" applyFill="1" applyProtection="1">
      <protection locked="0"/>
    </xf>
    <xf numFmtId="58" fontId="19" fillId="0" borderId="0" xfId="0" applyNumberFormat="1" applyFont="1" applyProtection="1">
      <protection locked="0"/>
    </xf>
    <xf numFmtId="180" fontId="19" fillId="0" borderId="0" xfId="34" applyFont="1" applyProtection="1">
      <protection locked="0"/>
    </xf>
    <xf numFmtId="0" fontId="19" fillId="0" borderId="0" xfId="0" applyNumberFormat="1" applyFont="1" applyAlignment="1" applyProtection="1">
      <alignment horizontal="center"/>
      <protection locked="0"/>
    </xf>
    <xf numFmtId="0" fontId="0" fillId="0" borderId="0" xfId="0" applyNumberFormat="1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182" fontId="0" fillId="0" borderId="0" xfId="0" applyNumberFormat="1" applyProtection="1">
      <protection locked="0"/>
    </xf>
    <xf numFmtId="178" fontId="20" fillId="0" borderId="0" xfId="0" applyNumberFormat="1" applyFont="1" applyAlignment="1" applyProtection="1">
      <alignment horizontal="center"/>
      <protection locked="0"/>
    </xf>
    <xf numFmtId="0" fontId="20" fillId="0" borderId="0" xfId="0" applyNumberFormat="1" applyFont="1" applyAlignment="1" applyProtection="1">
      <alignment horizontal="left"/>
      <protection locked="0"/>
    </xf>
    <xf numFmtId="0" fontId="23" fillId="0" borderId="0" xfId="51" applyProtection="1">
      <protection locked="0"/>
    </xf>
  </cellXfs>
  <cellStyles count="57">
    <cellStyle name="Normal" xfId="0" builtinId="0"/>
    <cellStyle name="Currency 3" xfId="1"/>
    <cellStyle name="Currency 2" xfId="2"/>
    <cellStyle name="Comma 3" xfId="3"/>
    <cellStyle name="Comma 2" xfId="4"/>
    <cellStyle name="60% - Accent6" xfId="5" builtinId="52"/>
    <cellStyle name="40% - Accent6" xfId="6" builtinId="51"/>
    <cellStyle name="60% - Accent5" xfId="7" builtinId="48"/>
    <cellStyle name="Accent6" xfId="8" builtinId="49"/>
    <cellStyle name="40% - Accent5" xfId="9" builtinId="47"/>
    <cellStyle name="20% - Accent5" xfId="10" builtinId="46"/>
    <cellStyle name="60% - Accent4" xfId="11" builtinId="44"/>
    <cellStyle name="Accent5" xfId="12" builtinId="45"/>
    <cellStyle name="40% - Accent4" xfId="13" builtinId="43"/>
    <cellStyle name="Accent4" xfId="14" builtinId="41"/>
    <cellStyle name="Linked Cell" xfId="15" builtinId="24"/>
    <cellStyle name="40% - Accent3" xfId="16" builtinId="39"/>
    <cellStyle name="60% - Accent2" xfId="17" builtinId="36"/>
    <cellStyle name="Accent3" xfId="18" builtinId="37"/>
    <cellStyle name="Currency 5" xfId="19"/>
    <cellStyle name="40% - Accent2" xfId="20" builtinId="35"/>
    <cellStyle name="Accent2" xfId="21" builtinId="33"/>
    <cellStyle name="Currency 4" xfId="22"/>
    <cellStyle name="40% - Accent1" xfId="23" builtinId="31"/>
    <cellStyle name="20% - Accent1" xfId="24" builtinId="30"/>
    <cellStyle name="Accent1" xfId="25" builtinId="29"/>
    <cellStyle name="Currency 2 2" xfId="26"/>
    <cellStyle name="Neutral" xfId="27" builtinId="28"/>
    <cellStyle name="Comma 4" xfId="28"/>
    <cellStyle name="60% - Accent1" xfId="29" builtinId="32"/>
    <cellStyle name="Bad" xfId="30" builtinId="27"/>
    <cellStyle name="20% - Accent4" xfId="31" builtinId="42"/>
    <cellStyle name="Total" xfId="32" builtinId="25"/>
    <cellStyle name="Output" xfId="33" builtinId="21"/>
    <cellStyle name="Currency" xfId="34" builtinId="4"/>
    <cellStyle name="20% - Accent3" xfId="35" builtinId="38"/>
    <cellStyle name="Note" xfId="36" builtinId="10"/>
    <cellStyle name="Input" xfId="37" builtinId="20"/>
    <cellStyle name="Heading 4" xfId="38" builtinId="19"/>
    <cellStyle name="Calculation" xfId="39" builtinId="22"/>
    <cellStyle name="Good" xfId="40" builtinId="26"/>
    <cellStyle name="Heading 3" xfId="41" builtinId="18"/>
    <cellStyle name="CExplanatory Text" xfId="42" builtinId="53"/>
    <cellStyle name="Heading 1" xfId="43" builtinId="16"/>
    <cellStyle name="Comma [0]" xfId="44" builtinId="6"/>
    <cellStyle name="20% - Accent6" xfId="45" builtinId="50"/>
    <cellStyle name="Title" xfId="46" builtinId="15"/>
    <cellStyle name="Currency [0]" xfId="47" builtinId="7"/>
    <cellStyle name="Warning Text" xfId="48" builtinId="11"/>
    <cellStyle name="Followed Hyperlink" xfId="49" builtinId="9"/>
    <cellStyle name="20% - Accent2" xfId="50" builtinId="34"/>
    <cellStyle name="Link" xfId="51" builtinId="8"/>
    <cellStyle name="Heading 2" xfId="52" builtinId="17"/>
    <cellStyle name="Comma" xfId="53" builtinId="3"/>
    <cellStyle name="Check Cell" xfId="54" builtinId="23"/>
    <cellStyle name="60% - Accent3" xfId="55" builtinId="40"/>
    <cellStyle name="Percent" xfId="56" builtinId="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rightoneb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00B0F0"/>
  </sheetPr>
  <dimension ref="A1:AB13922"/>
  <sheetViews>
    <sheetView tabSelected="1" topLeftCell="G1" workbookViewId="0">
      <pane ySplit="1" topLeftCell="A2" activePane="bottomLeft" state="frozen"/>
      <selection/>
      <selection pane="bottomLeft" activeCell="Q14" sqref="Q14"/>
    </sheetView>
  </sheetViews>
  <sheetFormatPr defaultColWidth="9" defaultRowHeight="14"/>
  <cols>
    <col min="1" max="1" width="4.7109375" style="39" customWidth="1"/>
    <col min="2" max="2" width="8.140625" style="39" customWidth="1"/>
    <col min="3" max="3" width="26.140625" style="66" customWidth="1"/>
    <col min="4" max="4" width="15.4296875" style="67" customWidth="1"/>
    <col min="5" max="5" width="17.140625" style="66" customWidth="1"/>
    <col min="6" max="6" width="35" style="66" customWidth="1"/>
    <col min="7" max="7" width="15" style="68" customWidth="1"/>
    <col min="8" max="8" width="11.859375" style="67" customWidth="1"/>
    <col min="9" max="9" width="11.140625" style="66" customWidth="1"/>
    <col min="10" max="10" width="21.5703125" style="69" customWidth="1"/>
    <col min="11" max="11" width="29.140625" style="66" customWidth="1"/>
    <col min="12" max="12" width="18.5703125" style="66" customWidth="1"/>
    <col min="13" max="13" width="10.7109375" style="66" customWidth="1"/>
    <col min="14" max="14" width="15.5703125" style="66" customWidth="1"/>
    <col min="15" max="15" width="14.4296875" style="66" customWidth="1"/>
    <col min="16" max="16" width="14.5703125" style="70" customWidth="1"/>
    <col min="17" max="17" width="12.4296875" style="70" customWidth="1"/>
    <col min="18" max="18" width="12.2890625" style="70" customWidth="1"/>
    <col min="19" max="19" width="8.5703125" style="71" customWidth="1"/>
    <col min="20" max="20" width="13.4296875" style="71" customWidth="1"/>
    <col min="21" max="21" width="30.859375" style="66" customWidth="1"/>
    <col min="22" max="22" width="12.140625" style="67" customWidth="1"/>
    <col min="23" max="23" width="10.4296875" style="67" customWidth="1"/>
    <col min="24" max="24" width="22" style="66" customWidth="1"/>
    <col min="25" max="25" width="9.140625" style="66"/>
    <col min="26" max="26" width="8" style="40" customWidth="1"/>
    <col min="27" max="27" width="9.140625" style="40"/>
    <col min="28" max="28" width="21" style="40" customWidth="1"/>
    <col min="29" max="16384" width="9.140625" style="40"/>
  </cols>
  <sheetData>
    <row r="1" s="37" customFormat="1" spans="1:25">
      <c r="A1" s="43" t="s">
        <v>0</v>
      </c>
      <c r="B1" s="43" t="s">
        <v>1</v>
      </c>
      <c r="C1" s="72" t="s">
        <v>2</v>
      </c>
      <c r="D1" s="73" t="s">
        <v>3</v>
      </c>
      <c r="E1" s="72" t="s">
        <v>4</v>
      </c>
      <c r="F1" s="72" t="s">
        <v>5</v>
      </c>
      <c r="G1" s="75" t="s">
        <v>6</v>
      </c>
      <c r="H1" s="73" t="s">
        <v>7</v>
      </c>
      <c r="I1" s="72" t="s">
        <v>8</v>
      </c>
      <c r="J1" s="77" t="s">
        <v>9</v>
      </c>
      <c r="K1" s="72" t="s">
        <v>10</v>
      </c>
      <c r="L1" s="72" t="s">
        <v>11</v>
      </c>
      <c r="M1" s="72" t="s">
        <v>12</v>
      </c>
      <c r="N1" s="72" t="s">
        <v>13</v>
      </c>
      <c r="O1" s="72" t="s">
        <v>14</v>
      </c>
      <c r="P1" s="82" t="s">
        <v>15</v>
      </c>
      <c r="Q1" s="82" t="s">
        <v>16</v>
      </c>
      <c r="R1" s="82" t="s">
        <v>17</v>
      </c>
      <c r="S1" s="85" t="s">
        <v>18</v>
      </c>
      <c r="T1" s="85" t="s">
        <v>19</v>
      </c>
      <c r="U1" s="72" t="s">
        <v>20</v>
      </c>
      <c r="V1" s="73" t="s">
        <v>21</v>
      </c>
      <c r="W1" s="73" t="s">
        <v>22</v>
      </c>
      <c r="X1" s="72" t="s">
        <v>23</v>
      </c>
      <c r="Y1" s="88"/>
    </row>
    <row r="2" s="59" customFormat="1" spans="1:25">
      <c r="A2" s="74"/>
      <c r="B2" s="74"/>
      <c r="C2" s="66"/>
      <c r="D2" s="67"/>
      <c r="E2" s="66"/>
      <c r="F2" s="66"/>
      <c r="G2" s="68"/>
      <c r="H2" s="67"/>
      <c r="I2" s="66"/>
      <c r="J2" s="69"/>
      <c r="K2" s="66"/>
      <c r="L2" s="66"/>
      <c r="M2" s="66"/>
      <c r="N2" s="66"/>
      <c r="O2" s="66"/>
      <c r="P2" s="70" t="str">
        <f>IF(OR(K2="handling and wharfage",K2="rau handling and wharfage"),O2*30,"")</f>
        <v/>
      </c>
      <c r="Q2" s="70" t="str">
        <f t="shared" ref="Q2" si="0">IF(K2&lt;&gt;"handling and wharfage","",O2*3.5)</f>
        <v/>
      </c>
      <c r="R2" s="70" t="str">
        <f>IFERROR(IF(K2="handling and wharfage",SUM(P2:Q2),IF(OR(K2="tank",K2="Boat",K2="car"),INDEX(Rate!$B$4:$M$25,MATCH(Gilbert!N2,Rate!$A$4:$A$25,0),MATCH(Gilbert!L2,Rate!$B$3:$M$3,0))*O2*0.8,INDEX(Rate!$B$4:$M$25,MATCH(Gilbert!N2,Rate!$A$4:$A$25,0),MATCH(Gilbert!L2,Rate!$B$3:$M$3,0))*O2)),"")</f>
        <v/>
      </c>
      <c r="S2" s="71"/>
      <c r="T2" s="71" t="str">
        <f>IF(L2="","",IF(L2="General2","F0070000061A","E31250000331"))</f>
        <v/>
      </c>
      <c r="U2" s="86"/>
      <c r="V2" s="67"/>
      <c r="W2" s="67"/>
      <c r="X2" s="66"/>
      <c r="Y2" s="66"/>
    </row>
    <row r="3" spans="16:21">
      <c r="P3" s="70" t="str">
        <f t="shared" ref="P3:P66" si="1">IF(OR(K3="handling and wharfage",K3="rau handling and wharfage"),O3*30,"")</f>
        <v/>
      </c>
      <c r="Q3" s="70" t="str">
        <f t="shared" ref="Q3:Q66" si="2">IF(K3&lt;&gt;"handling and wharfage","",O3*3.5)</f>
        <v/>
      </c>
      <c r="R3" s="70" t="str">
        <f>IFERROR(IF(K3="handling and wharfage",SUM(P3:Q3),IF(OR(K3="tank",K3="Boat",K3="car"),INDEX(Rate!$B$4:$M$25,MATCH(Gilbert!N3,Rate!$A$4:$A$25,0),MATCH(Gilbert!L3,Rate!$B$3:$M$3,0))*O3*0.8,INDEX(Rate!$B$4:$M$25,MATCH(Gilbert!N3,Rate!$A$4:$A$25,0),MATCH(Gilbert!L3,Rate!$B$3:$M$3,0))*O3)),"")</f>
        <v/>
      </c>
      <c r="T3" s="71" t="str">
        <f t="shared" ref="T3:T66" si="3">IF(L3="","",IF(L3="General2","F0070000061A","E31250000331"))</f>
        <v/>
      </c>
      <c r="U3" s="86"/>
    </row>
    <row r="4" s="38" customFormat="1" spans="1:23">
      <c r="A4" s="52"/>
      <c r="B4" s="52"/>
      <c r="D4" s="53"/>
      <c r="G4" s="76"/>
      <c r="H4" s="53"/>
      <c r="J4" s="78"/>
      <c r="P4" s="83" t="str">
        <f t="shared" si="1"/>
        <v/>
      </c>
      <c r="Q4" s="83" t="str">
        <f t="shared" si="2"/>
        <v/>
      </c>
      <c r="R4" s="83" t="str">
        <f>IFERROR(IF(K4="handling and wharfage",SUM(P4:Q4),IF(OR(K4="tank",K4="Boat",K4="car"),INDEX(Rate!$B$4:$M$25,MATCH(Gilbert!N4,Rate!$A$4:$A$25,0),MATCH(Gilbert!L4,Rate!$B$3:$M$3,0))*O4*0.8,INDEX(Rate!$B$4:$M$25,MATCH(Gilbert!N4,Rate!$A$4:$A$25,0),MATCH(Gilbert!L4,Rate!$B$3:$M$3,0))*O4)),"")</f>
        <v/>
      </c>
      <c r="S4" s="54"/>
      <c r="T4" s="54" t="str">
        <f t="shared" si="3"/>
        <v/>
      </c>
      <c r="U4" s="87"/>
      <c r="V4" s="53"/>
      <c r="W4" s="53"/>
    </row>
    <row r="5" s="38" customFormat="1" spans="1:23">
      <c r="A5" s="52"/>
      <c r="B5" s="52"/>
      <c r="D5" s="53"/>
      <c r="G5" s="76"/>
      <c r="H5" s="53"/>
      <c r="J5" s="78"/>
      <c r="P5" s="83" t="str">
        <f t="shared" si="1"/>
        <v/>
      </c>
      <c r="Q5" s="83" t="str">
        <f t="shared" si="2"/>
        <v/>
      </c>
      <c r="R5" s="83" t="str">
        <f>IFERROR(IF(K5="handling and wharfage",SUM(P5:Q5),IF(OR(K5="tank",K5="Boat",K5="car"),INDEX(Rate!$B$4:$M$25,MATCH(Gilbert!N5,Rate!$A$4:$A$25,0),MATCH(Gilbert!L5,Rate!$B$3:$M$3,0))*O5*0.8,INDEX(Rate!$B$4:$M$25,MATCH(Gilbert!N5,Rate!$A$4:$A$25,0),MATCH(Gilbert!L5,Rate!$B$3:$M$3,0))*O5)),"")</f>
        <v/>
      </c>
      <c r="S5" s="54"/>
      <c r="T5" s="54" t="str">
        <f t="shared" si="3"/>
        <v/>
      </c>
      <c r="U5" s="87"/>
      <c r="V5" s="53"/>
      <c r="W5" s="53"/>
    </row>
    <row r="6" s="38" customFormat="1" spans="1:23">
      <c r="A6" s="52"/>
      <c r="B6" s="52"/>
      <c r="D6" s="53"/>
      <c r="G6" s="76"/>
      <c r="H6" s="53"/>
      <c r="J6" s="78"/>
      <c r="N6" s="53"/>
      <c r="P6" s="83" t="str">
        <f t="shared" si="1"/>
        <v/>
      </c>
      <c r="Q6" s="83" t="str">
        <f t="shared" si="2"/>
        <v/>
      </c>
      <c r="R6" s="83" t="str">
        <f>IFERROR(IF(K6="handling and wharfage",SUM(P6:Q6),IF(OR(K6="tank",K6="Boat",K6="car"),INDEX(Rate!$B$4:$M$25,MATCH(Gilbert!N6,Rate!$A$4:$A$25,0),MATCH(Gilbert!L6,Rate!$B$3:$M$3,0))*O6*0.8,INDEX(Rate!$B$4:$M$25,MATCH(Gilbert!N6,Rate!$A$4:$A$25,0),MATCH(Gilbert!L6,Rate!$B$3:$M$3,0))*O6)),"")</f>
        <v/>
      </c>
      <c r="S6" s="54"/>
      <c r="T6" s="54" t="str">
        <f t="shared" si="3"/>
        <v/>
      </c>
      <c r="U6" s="87"/>
      <c r="V6" s="53"/>
      <c r="W6" s="53"/>
    </row>
    <row r="7" s="38" customFormat="1" spans="1:23">
      <c r="A7" s="52"/>
      <c r="B7" s="52"/>
      <c r="D7" s="53"/>
      <c r="G7" s="76"/>
      <c r="H7" s="53"/>
      <c r="J7" s="79"/>
      <c r="M7" s="84"/>
      <c r="N7" s="84"/>
      <c r="O7" s="84"/>
      <c r="P7" s="83" t="str">
        <f t="shared" si="1"/>
        <v/>
      </c>
      <c r="Q7" s="83" t="str">
        <f t="shared" si="2"/>
        <v/>
      </c>
      <c r="R7" s="83" t="str">
        <f>IFERROR(IF(K7="handling and wharfage",SUM(P7:Q7),IF(OR(K7="tank",K7="Boat",K7="car"),INDEX(Rate!$B$4:$M$25,MATCH(Gilbert!N7,Rate!$A$4:$A$25,0),MATCH(Gilbert!L7,Rate!$B$3:$M$3,0))*O7*0.8,INDEX(Rate!$B$4:$M$25,MATCH(Gilbert!N7,Rate!$A$4:$A$25,0),MATCH(Gilbert!L7,Rate!$B$3:$M$3,0))*O7)),"")</f>
        <v/>
      </c>
      <c r="S7" s="54"/>
      <c r="T7" s="54" t="str">
        <f t="shared" si="3"/>
        <v/>
      </c>
      <c r="U7" s="87"/>
      <c r="V7" s="53"/>
      <c r="W7" s="53"/>
    </row>
    <row r="8" spans="10:21">
      <c r="J8" s="80"/>
      <c r="K8" s="81"/>
      <c r="L8" s="81"/>
      <c r="M8" s="81"/>
      <c r="N8" s="81"/>
      <c r="O8" s="81"/>
      <c r="P8" s="70" t="str">
        <f t="shared" si="1"/>
        <v/>
      </c>
      <c r="Q8" s="70" t="str">
        <f t="shared" si="2"/>
        <v/>
      </c>
      <c r="R8" s="70" t="str">
        <f>IFERROR(IF(K8="handling and wharfage",SUM(P8:Q8),IF(OR(K8="tank",K8="Boat",K8="car"),INDEX(Rate!$B$4:$M$25,MATCH(Gilbert!N8,Rate!$A$4:$A$25,0),MATCH(Gilbert!L8,Rate!$B$3:$M$3,0))*O8*0.8,INDEX(Rate!$B$4:$M$25,MATCH(Gilbert!N8,Rate!$A$4:$A$25,0),MATCH(Gilbert!L8,Rate!$B$3:$M$3,0))*O8)),"")</f>
        <v/>
      </c>
      <c r="T8" s="71" t="str">
        <f t="shared" si="3"/>
        <v/>
      </c>
      <c r="U8" s="86"/>
    </row>
    <row r="9" spans="11:21">
      <c r="K9" s="81"/>
      <c r="L9" s="81"/>
      <c r="M9" s="81"/>
      <c r="N9" s="81"/>
      <c r="O9" s="81"/>
      <c r="P9" s="70" t="str">
        <f t="shared" si="1"/>
        <v/>
      </c>
      <c r="Q9" s="70" t="str">
        <f t="shared" si="2"/>
        <v/>
      </c>
      <c r="R9" s="70" t="str">
        <f>IFERROR(IF(K9="handling and wharfage",SUM(P9:Q9),IF(OR(K9="tank",K9="Boat",K9="car"),INDEX(Rate!$B$4:$M$25,MATCH(Gilbert!N9,Rate!$A$4:$A$25,0),MATCH(Gilbert!L9,Rate!$B$3:$M$3,0))*O9*0.8,INDEX(Rate!$B$4:$M$25,MATCH(Gilbert!N9,Rate!$A$4:$A$25,0),MATCH(Gilbert!L9,Rate!$B$3:$M$3,0))*O9)),"")</f>
        <v/>
      </c>
      <c r="T9" s="71" t="str">
        <f t="shared" si="3"/>
        <v/>
      </c>
      <c r="U9" s="86"/>
    </row>
    <row r="10" spans="11:21">
      <c r="K10" s="81"/>
      <c r="L10" s="81"/>
      <c r="M10" s="81"/>
      <c r="N10" s="81"/>
      <c r="O10" s="81"/>
      <c r="P10" s="70" t="str">
        <f t="shared" si="1"/>
        <v/>
      </c>
      <c r="Q10" s="70" t="str">
        <f t="shared" si="2"/>
        <v/>
      </c>
      <c r="R10" s="70" t="str">
        <f>IFERROR(IF(K10="handling and wharfage",SUM(P10:Q10),IF(OR(K10="tank",K10="Boat",K10="car"),INDEX(Rate!$B$4:$M$25,MATCH(Gilbert!N10,Rate!$A$4:$A$25,0),MATCH(Gilbert!L10,Rate!$B$3:$M$3,0))*O10*0.8,INDEX(Rate!$B$4:$M$25,MATCH(Gilbert!N10,Rate!$A$4:$A$25,0),MATCH(Gilbert!L10,Rate!$B$3:$M$3,0))*O10)),"")</f>
        <v/>
      </c>
      <c r="T10" s="71" t="str">
        <f t="shared" si="3"/>
        <v/>
      </c>
      <c r="U10" s="86"/>
    </row>
    <row r="11" s="59" customFormat="1" spans="1:25">
      <c r="A11" s="74"/>
      <c r="B11" s="74"/>
      <c r="C11" s="66"/>
      <c r="D11" s="67"/>
      <c r="E11" s="66"/>
      <c r="F11" s="66"/>
      <c r="G11" s="68"/>
      <c r="H11" s="67"/>
      <c r="I11" s="66"/>
      <c r="J11" s="69"/>
      <c r="K11" s="81"/>
      <c r="L11" s="81"/>
      <c r="M11" s="81"/>
      <c r="N11" s="81"/>
      <c r="O11" s="81"/>
      <c r="P11" s="70" t="str">
        <f t="shared" si="1"/>
        <v/>
      </c>
      <c r="Q11" s="70" t="str">
        <f t="shared" si="2"/>
        <v/>
      </c>
      <c r="R11" s="70" t="str">
        <f>IFERROR(IF(K11="handling and wharfage",SUM(P11:Q11),IF(OR(K11="tank",K11="Boat",K11="car"),INDEX(Rate!$B$4:$M$25,MATCH(Gilbert!N11,Rate!$A$4:$A$25,0),MATCH(Gilbert!L11,Rate!$B$3:$M$3,0))*O11*0.8,INDEX(Rate!$B$4:$M$25,MATCH(Gilbert!N11,Rate!$A$4:$A$25,0),MATCH(Gilbert!L11,Rate!$B$3:$M$3,0))*O11)),"")</f>
        <v/>
      </c>
      <c r="S11" s="71"/>
      <c r="T11" s="71" t="str">
        <f t="shared" si="3"/>
        <v/>
      </c>
      <c r="U11" s="86"/>
      <c r="V11" s="67"/>
      <c r="W11" s="67"/>
      <c r="X11" s="66"/>
      <c r="Y11" s="66"/>
    </row>
    <row r="12" s="59" customFormat="1" spans="1:25">
      <c r="A12" s="74"/>
      <c r="B12" s="74"/>
      <c r="C12" s="66"/>
      <c r="D12" s="67"/>
      <c r="E12" s="66"/>
      <c r="F12" s="66"/>
      <c r="G12" s="68"/>
      <c r="H12" s="67"/>
      <c r="I12" s="66"/>
      <c r="J12" s="69"/>
      <c r="K12" s="81"/>
      <c r="L12" s="81"/>
      <c r="M12" s="81"/>
      <c r="N12" s="81"/>
      <c r="O12" s="81"/>
      <c r="P12" s="70" t="str">
        <f t="shared" si="1"/>
        <v/>
      </c>
      <c r="Q12" s="70" t="str">
        <f t="shared" si="2"/>
        <v/>
      </c>
      <c r="R12" s="70" t="str">
        <f>IFERROR(IF(K12="handling and wharfage",SUM(P12:Q12),IF(OR(K12="tank",K12="Boat",K12="car"),INDEX(Rate!$B$4:$M$25,MATCH(Gilbert!N12,Rate!$A$4:$A$25,0),MATCH(Gilbert!L12,Rate!$B$3:$M$3,0))*O12*0.8,INDEX(Rate!$B$4:$M$25,MATCH(Gilbert!N12,Rate!$A$4:$A$25,0),MATCH(Gilbert!L12,Rate!$B$3:$M$3,0))*O12)),"")</f>
        <v/>
      </c>
      <c r="S12" s="71"/>
      <c r="T12" s="71" t="str">
        <f t="shared" si="3"/>
        <v/>
      </c>
      <c r="U12" s="86"/>
      <c r="V12" s="67"/>
      <c r="W12" s="67"/>
      <c r="X12" s="66"/>
      <c r="Y12" s="66"/>
    </row>
    <row r="13" spans="11:21">
      <c r="K13" s="81"/>
      <c r="L13" s="81"/>
      <c r="M13" s="81"/>
      <c r="N13" s="81"/>
      <c r="O13" s="81"/>
      <c r="P13" s="70" t="str">
        <f t="shared" si="1"/>
        <v/>
      </c>
      <c r="Q13" s="70" t="str">
        <f t="shared" si="2"/>
        <v/>
      </c>
      <c r="R13" s="70" t="str">
        <f>IFERROR(IF(K13="handling and wharfage",SUM(P13:Q13),IF(OR(K13="tank",K13="Boat",K13="car"),INDEX(Rate!$B$4:$M$25,MATCH(Gilbert!N13,Rate!$A$4:$A$25,0),MATCH(Gilbert!L13,Rate!$B$3:$M$3,0))*O13*0.8,INDEX(Rate!$B$4:$M$25,MATCH(Gilbert!N13,Rate!$A$4:$A$25,0),MATCH(Gilbert!L13,Rate!$B$3:$M$3,0))*O13)),"")</f>
        <v/>
      </c>
      <c r="T13" s="71" t="str">
        <f t="shared" si="3"/>
        <v/>
      </c>
      <c r="U13" s="86"/>
    </row>
    <row r="14" spans="11:21">
      <c r="K14" s="81"/>
      <c r="L14" s="81"/>
      <c r="M14" s="81"/>
      <c r="N14" s="81"/>
      <c r="O14" s="81"/>
      <c r="P14" s="70" t="str">
        <f t="shared" si="1"/>
        <v/>
      </c>
      <c r="Q14" s="70" t="str">
        <f t="shared" si="2"/>
        <v/>
      </c>
      <c r="R14" s="70" t="str">
        <f>IFERROR(IF(K14="handling and wharfage",SUM(P14:Q14),IF(OR(K14="tank",K14="Boat",K14="car"),INDEX(Rate!$B$4:$M$25,MATCH(Gilbert!N14,Rate!$A$4:$A$25,0),MATCH(Gilbert!L14,Rate!$B$3:$M$3,0))*O14*0.8,INDEX(Rate!$B$4:$M$25,MATCH(Gilbert!N14,Rate!$A$4:$A$25,0),MATCH(Gilbert!L14,Rate!$B$3:$M$3,0))*O14)),"")</f>
        <v/>
      </c>
      <c r="T14" s="71" t="str">
        <f t="shared" si="3"/>
        <v/>
      </c>
      <c r="U14" s="86"/>
    </row>
    <row r="15" s="59" customFormat="1" spans="1:25">
      <c r="A15" s="74"/>
      <c r="B15" s="74"/>
      <c r="C15" s="66"/>
      <c r="D15" s="67"/>
      <c r="E15" s="66"/>
      <c r="F15" s="66"/>
      <c r="G15" s="68"/>
      <c r="H15" s="67"/>
      <c r="I15" s="66"/>
      <c r="J15" s="69"/>
      <c r="K15" s="81"/>
      <c r="L15" s="81"/>
      <c r="M15" s="81"/>
      <c r="N15" s="81"/>
      <c r="O15" s="81"/>
      <c r="P15" s="70" t="str">
        <f t="shared" si="1"/>
        <v/>
      </c>
      <c r="Q15" s="70" t="str">
        <f t="shared" si="2"/>
        <v/>
      </c>
      <c r="R15" s="70" t="str">
        <f>IFERROR(IF(K15="handling and wharfage",SUM(P15:Q15),IF(OR(K15="tank",K15="Boat",K15="car"),INDEX(Rate!$B$4:$M$25,MATCH(Gilbert!N15,Rate!$A$4:$A$25,0),MATCH(Gilbert!L15,Rate!$B$3:$M$3,0))*O15*0.8,INDEX(Rate!$B$4:$M$25,MATCH(Gilbert!N15,Rate!$A$4:$A$25,0),MATCH(Gilbert!L15,Rate!$B$3:$M$3,0))*O15)),"")</f>
        <v/>
      </c>
      <c r="S15" s="71"/>
      <c r="T15" s="71" t="str">
        <f t="shared" si="3"/>
        <v/>
      </c>
      <c r="U15" s="86"/>
      <c r="V15" s="67"/>
      <c r="W15" s="67"/>
      <c r="X15" s="66"/>
      <c r="Y15" s="66"/>
    </row>
    <row r="16" s="59" customFormat="1" spans="1:25">
      <c r="A16" s="74"/>
      <c r="B16" s="74"/>
      <c r="C16" s="66"/>
      <c r="D16" s="67"/>
      <c r="E16" s="66"/>
      <c r="F16" s="66"/>
      <c r="G16" s="68"/>
      <c r="H16" s="67"/>
      <c r="I16" s="66"/>
      <c r="J16" s="69"/>
      <c r="K16" s="81"/>
      <c r="L16" s="81"/>
      <c r="M16" s="81"/>
      <c r="N16" s="81"/>
      <c r="O16" s="81"/>
      <c r="P16" s="70" t="str">
        <f t="shared" si="1"/>
        <v/>
      </c>
      <c r="Q16" s="70" t="str">
        <f t="shared" si="2"/>
        <v/>
      </c>
      <c r="R16" s="70" t="str">
        <f>IFERROR(IF(K16="handling and wharfage",SUM(P16:Q16),IF(OR(K16="tank",K16="Boat",K16="car"),INDEX(Rate!$B$4:$M$25,MATCH(Gilbert!N16,Rate!$A$4:$A$25,0),MATCH(Gilbert!L16,Rate!$B$3:$M$3,0))*O16*0.8,INDEX(Rate!$B$4:$M$25,MATCH(Gilbert!N16,Rate!$A$4:$A$25,0),MATCH(Gilbert!L16,Rate!$B$3:$M$3,0))*O16)),"")</f>
        <v/>
      </c>
      <c r="S16" s="71"/>
      <c r="T16" s="71" t="str">
        <f t="shared" si="3"/>
        <v/>
      </c>
      <c r="U16" s="86"/>
      <c r="V16" s="67"/>
      <c r="W16" s="67"/>
      <c r="X16" s="66"/>
      <c r="Y16" s="66"/>
    </row>
    <row r="17" spans="11:21">
      <c r="K17" s="81"/>
      <c r="L17" s="81"/>
      <c r="M17" s="81"/>
      <c r="N17" s="81"/>
      <c r="O17" s="81"/>
      <c r="P17" s="70" t="str">
        <f t="shared" si="1"/>
        <v/>
      </c>
      <c r="Q17" s="70" t="str">
        <f t="shared" si="2"/>
        <v/>
      </c>
      <c r="R17" s="70" t="str">
        <f>IFERROR(IF(K17="handling and wharfage",SUM(P17:Q17),IF(OR(K17="tank",K17="Boat",K17="car"),INDEX(Rate!$B$4:$M$25,MATCH(Gilbert!N17,Rate!$A$4:$A$25,0),MATCH(Gilbert!L17,Rate!$B$3:$M$3,0))*O17*0.8,INDEX(Rate!$B$4:$M$25,MATCH(Gilbert!N17,Rate!$A$4:$A$25,0),MATCH(Gilbert!L17,Rate!$B$3:$M$3,0))*O17)),"")</f>
        <v/>
      </c>
      <c r="T17" s="71" t="str">
        <f t="shared" si="3"/>
        <v/>
      </c>
      <c r="U17" s="86"/>
    </row>
    <row r="18" spans="11:21">
      <c r="K18" s="81"/>
      <c r="L18" s="81"/>
      <c r="M18" s="81"/>
      <c r="N18" s="81"/>
      <c r="O18" s="81"/>
      <c r="P18" s="70" t="str">
        <f t="shared" si="1"/>
        <v/>
      </c>
      <c r="Q18" s="70" t="str">
        <f t="shared" si="2"/>
        <v/>
      </c>
      <c r="R18" s="70" t="str">
        <f>IFERROR(IF(K18="handling and wharfage",SUM(P18:Q18),IF(OR(K18="tank",K18="Boat",K18="car"),INDEX(Rate!$B$4:$M$25,MATCH(Gilbert!N18,Rate!$A$4:$A$25,0),MATCH(Gilbert!L18,Rate!$B$3:$M$3,0))*O18*0.8,INDEX(Rate!$B$4:$M$25,MATCH(Gilbert!N18,Rate!$A$4:$A$25,0),MATCH(Gilbert!L18,Rate!$B$3:$M$3,0))*O18)),"")</f>
        <v/>
      </c>
      <c r="T18" s="71" t="str">
        <f t="shared" si="3"/>
        <v/>
      </c>
      <c r="U18" s="86"/>
    </row>
    <row r="19" spans="11:21">
      <c r="K19" s="81"/>
      <c r="L19" s="81"/>
      <c r="M19" s="81"/>
      <c r="N19" s="81"/>
      <c r="O19" s="81"/>
      <c r="P19" s="70" t="str">
        <f t="shared" si="1"/>
        <v/>
      </c>
      <c r="Q19" s="70" t="str">
        <f t="shared" si="2"/>
        <v/>
      </c>
      <c r="R19" s="70" t="str">
        <f>IFERROR(IF(K19="handling and wharfage",SUM(P19:Q19),IF(OR(K19="tank",K19="Boat",K19="car"),INDEX(Rate!$B$4:$M$25,MATCH(Gilbert!N19,Rate!$A$4:$A$25,0),MATCH(Gilbert!L19,Rate!$B$3:$M$3,0))*O19*0.8,INDEX(Rate!$B$4:$M$25,MATCH(Gilbert!N19,Rate!$A$4:$A$25,0),MATCH(Gilbert!L19,Rate!$B$3:$M$3,0))*O19)),"")</f>
        <v/>
      </c>
      <c r="T19" s="71" t="str">
        <f t="shared" si="3"/>
        <v/>
      </c>
      <c r="U19" s="86"/>
    </row>
    <row r="20" spans="11:21">
      <c r="K20" s="81"/>
      <c r="L20" s="81"/>
      <c r="M20" s="81"/>
      <c r="N20" s="81"/>
      <c r="O20" s="81"/>
      <c r="P20" s="70" t="str">
        <f t="shared" si="1"/>
        <v/>
      </c>
      <c r="Q20" s="70" t="str">
        <f t="shared" si="2"/>
        <v/>
      </c>
      <c r="R20" s="70" t="str">
        <f>IFERROR(IF(K20="handling and wharfage",SUM(P20:Q20),IF(OR(K20="tank",K20="Boat",K20="car"),INDEX(Rate!$B$4:$M$25,MATCH(Gilbert!N20,Rate!$A$4:$A$25,0),MATCH(Gilbert!L20,Rate!$B$3:$M$3,0))*O20*0.8,INDEX(Rate!$B$4:$M$25,MATCH(Gilbert!N20,Rate!$A$4:$A$25,0),MATCH(Gilbert!L20,Rate!$B$3:$M$3,0))*O20)),"")</f>
        <v/>
      </c>
      <c r="T20" s="71" t="str">
        <f t="shared" si="3"/>
        <v/>
      </c>
      <c r="U20" s="86"/>
    </row>
    <row r="21" spans="11:21">
      <c r="K21" s="81"/>
      <c r="L21" s="81"/>
      <c r="M21" s="81"/>
      <c r="N21" s="81"/>
      <c r="O21" s="81"/>
      <c r="P21" s="70" t="str">
        <f t="shared" si="1"/>
        <v/>
      </c>
      <c r="Q21" s="70" t="str">
        <f t="shared" si="2"/>
        <v/>
      </c>
      <c r="R21" s="70" t="str">
        <f>IFERROR(IF(K21="handling and wharfage",SUM(P21:Q21),IF(OR(K21="tank",K21="Boat",K21="car"),INDEX(Rate!$B$4:$M$25,MATCH(Gilbert!N21,Rate!$A$4:$A$25,0),MATCH(Gilbert!L21,Rate!$B$3:$M$3,0))*O21*0.8,INDEX(Rate!$B$4:$M$25,MATCH(Gilbert!N21,Rate!$A$4:$A$25,0),MATCH(Gilbert!L21,Rate!$B$3:$M$3,0))*O21)),"")</f>
        <v/>
      </c>
      <c r="T21" s="71" t="str">
        <f t="shared" si="3"/>
        <v/>
      </c>
      <c r="U21" s="86"/>
    </row>
    <row r="22" spans="11:21">
      <c r="K22" s="81"/>
      <c r="L22" s="81"/>
      <c r="M22" s="81"/>
      <c r="N22" s="81"/>
      <c r="O22" s="81"/>
      <c r="P22" s="70" t="str">
        <f t="shared" si="1"/>
        <v/>
      </c>
      <c r="Q22" s="70" t="str">
        <f t="shared" si="2"/>
        <v/>
      </c>
      <c r="R22" s="70" t="str">
        <f>IFERROR(IF(K22="handling and wharfage",SUM(P22:Q22),IF(OR(K22="tank",K22="Boat",K22="car"),INDEX(Rate!$B$4:$M$25,MATCH(Gilbert!N22,Rate!$A$4:$A$25,0),MATCH(Gilbert!L22,Rate!$B$3:$M$3,0))*O22*0.8,INDEX(Rate!$B$4:$M$25,MATCH(Gilbert!N22,Rate!$A$4:$A$25,0),MATCH(Gilbert!L22,Rate!$B$3:$M$3,0))*O22)),"")</f>
        <v/>
      </c>
      <c r="T22" s="71" t="str">
        <f t="shared" si="3"/>
        <v/>
      </c>
      <c r="U22" s="86"/>
    </row>
    <row r="23" spans="11:21">
      <c r="K23" s="81"/>
      <c r="L23" s="81"/>
      <c r="M23" s="81"/>
      <c r="N23" s="81"/>
      <c r="O23" s="81"/>
      <c r="P23" s="70" t="str">
        <f t="shared" si="1"/>
        <v/>
      </c>
      <c r="Q23" s="70" t="str">
        <f t="shared" si="2"/>
        <v/>
      </c>
      <c r="R23" s="70" t="str">
        <f>IFERROR(IF(K23="handling and wharfage",SUM(P23:Q23),IF(OR(K23="tank",K23="Boat",K23="car"),INDEX(Rate!$B$4:$M$25,MATCH(Gilbert!N23,Rate!$A$4:$A$25,0),MATCH(Gilbert!L23,Rate!$B$3:$M$3,0))*O23*0.8,INDEX(Rate!$B$4:$M$25,MATCH(Gilbert!N23,Rate!$A$4:$A$25,0),MATCH(Gilbert!L23,Rate!$B$3:$M$3,0))*O23)),"")</f>
        <v/>
      </c>
      <c r="T23" s="71" t="str">
        <f t="shared" si="3"/>
        <v/>
      </c>
      <c r="U23" s="86"/>
    </row>
    <row r="24" spans="11:21">
      <c r="K24" s="81"/>
      <c r="L24" s="81"/>
      <c r="M24" s="81"/>
      <c r="N24" s="81"/>
      <c r="O24" s="81"/>
      <c r="P24" s="70" t="str">
        <f t="shared" si="1"/>
        <v/>
      </c>
      <c r="Q24" s="70" t="str">
        <f t="shared" si="2"/>
        <v/>
      </c>
      <c r="R24" s="70" t="str">
        <f>IFERROR(IF(K24="handling and wharfage",SUM(P24:Q24),IF(OR(K24="tank",K24="Boat",K24="car"),INDEX(Rate!$B$4:$M$25,MATCH(Gilbert!N24,Rate!$A$4:$A$25,0),MATCH(Gilbert!L24,Rate!$B$3:$M$3,0))*O24*0.8,INDEX(Rate!$B$4:$M$25,MATCH(Gilbert!N24,Rate!$A$4:$A$25,0),MATCH(Gilbert!L24,Rate!$B$3:$M$3,0))*O24)),"")</f>
        <v/>
      </c>
      <c r="T24" s="71" t="str">
        <f t="shared" si="3"/>
        <v/>
      </c>
      <c r="U24" s="86"/>
    </row>
    <row r="25" spans="11:21">
      <c r="K25" s="81"/>
      <c r="L25" s="81"/>
      <c r="M25" s="81"/>
      <c r="N25" s="81"/>
      <c r="O25" s="81"/>
      <c r="P25" s="70" t="str">
        <f t="shared" si="1"/>
        <v/>
      </c>
      <c r="Q25" s="70" t="str">
        <f t="shared" si="2"/>
        <v/>
      </c>
      <c r="R25" s="70" t="str">
        <f>IFERROR(IF(K25="handling and wharfage",SUM(P25:Q25),IF(OR(K25="tank",K25="Boat",K25="car"),INDEX(Rate!$B$4:$M$25,MATCH(Gilbert!N25,Rate!$A$4:$A$25,0),MATCH(Gilbert!L25,Rate!$B$3:$M$3,0))*O25*0.8,INDEX(Rate!$B$4:$M$25,MATCH(Gilbert!N25,Rate!$A$4:$A$25,0),MATCH(Gilbert!L25,Rate!$B$3:$M$3,0))*O25)),"")</f>
        <v/>
      </c>
      <c r="T25" s="71" t="str">
        <f t="shared" si="3"/>
        <v/>
      </c>
      <c r="U25" s="86"/>
    </row>
    <row r="26" spans="11:21">
      <c r="K26" s="81"/>
      <c r="L26" s="81"/>
      <c r="M26" s="81"/>
      <c r="N26" s="81"/>
      <c r="O26" s="81"/>
      <c r="P26" s="70" t="str">
        <f t="shared" si="1"/>
        <v/>
      </c>
      <c r="Q26" s="70" t="str">
        <f t="shared" si="2"/>
        <v/>
      </c>
      <c r="R26" s="70" t="str">
        <f>IFERROR(IF(K26="handling and wharfage",SUM(P26:Q26),IF(OR(K26="tank",K26="Boat",K26="car"),INDEX(Rate!$B$4:$M$25,MATCH(Gilbert!N26,Rate!$A$4:$A$25,0),MATCH(Gilbert!L26,Rate!$B$3:$M$3,0))*O26*0.8,INDEX(Rate!$B$4:$M$25,MATCH(Gilbert!N26,Rate!$A$4:$A$25,0),MATCH(Gilbert!L26,Rate!$B$3:$M$3,0))*O26)),"")</f>
        <v/>
      </c>
      <c r="T26" s="71" t="str">
        <f t="shared" si="3"/>
        <v/>
      </c>
      <c r="U26" s="86"/>
    </row>
    <row r="27" spans="11:21">
      <c r="K27" s="81"/>
      <c r="L27" s="81"/>
      <c r="M27" s="81"/>
      <c r="N27" s="81"/>
      <c r="O27" s="81"/>
      <c r="P27" s="70" t="str">
        <f t="shared" si="1"/>
        <v/>
      </c>
      <c r="Q27" s="70" t="str">
        <f t="shared" si="2"/>
        <v/>
      </c>
      <c r="R27" s="70" t="str">
        <f>IFERROR(IF(K27="handling and wharfage",SUM(P27:Q27),IF(OR(K27="tank",K27="Boat",K27="car"),INDEX(Rate!$B$4:$M$25,MATCH(Gilbert!N27,Rate!$A$4:$A$25,0),MATCH(Gilbert!L27,Rate!$B$3:$M$3,0))*O27*0.8,INDEX(Rate!$B$4:$M$25,MATCH(Gilbert!N27,Rate!$A$4:$A$25,0),MATCH(Gilbert!L27,Rate!$B$3:$M$3,0))*O27)),"")</f>
        <v/>
      </c>
      <c r="T27" s="71" t="str">
        <f t="shared" si="3"/>
        <v/>
      </c>
      <c r="U27" s="86"/>
    </row>
    <row r="28" spans="11:21">
      <c r="K28" s="81"/>
      <c r="L28" s="81"/>
      <c r="M28" s="81"/>
      <c r="N28" s="81"/>
      <c r="O28" s="81"/>
      <c r="P28" s="70" t="str">
        <f t="shared" si="1"/>
        <v/>
      </c>
      <c r="Q28" s="70" t="str">
        <f t="shared" si="2"/>
        <v/>
      </c>
      <c r="R28" s="70" t="str">
        <f>IFERROR(IF(K28="handling and wharfage",SUM(P28:Q28),IF(OR(K28="tank",K28="Boat",K28="car"),INDEX(Rate!$B$4:$M$25,MATCH(Gilbert!N28,Rate!$A$4:$A$25,0),MATCH(Gilbert!L28,Rate!$B$3:$M$3,0))*O28*0.8,INDEX(Rate!$B$4:$M$25,MATCH(Gilbert!N28,Rate!$A$4:$A$25,0),MATCH(Gilbert!L28,Rate!$B$3:$M$3,0))*O28)),"")</f>
        <v/>
      </c>
      <c r="T28" s="71" t="str">
        <f t="shared" si="3"/>
        <v/>
      </c>
      <c r="U28" s="86"/>
    </row>
    <row r="29" spans="11:21">
      <c r="K29" s="81"/>
      <c r="L29" s="81"/>
      <c r="M29" s="81"/>
      <c r="N29" s="81"/>
      <c r="O29" s="81"/>
      <c r="P29" s="70" t="str">
        <f t="shared" si="1"/>
        <v/>
      </c>
      <c r="Q29" s="70" t="str">
        <f t="shared" si="2"/>
        <v/>
      </c>
      <c r="R29" s="70" t="str">
        <f>IFERROR(IF(K29="handling and wharfage",SUM(P29:Q29),IF(OR(K29="tank",K29="Boat",K29="car"),INDEX(Rate!$B$4:$M$25,MATCH(Gilbert!N29,Rate!$A$4:$A$25,0),MATCH(Gilbert!L29,Rate!$B$3:$M$3,0))*O29*0.8,INDEX(Rate!$B$4:$M$25,MATCH(Gilbert!N29,Rate!$A$4:$A$25,0),MATCH(Gilbert!L29,Rate!$B$3:$M$3,0))*O29)),"")</f>
        <v/>
      </c>
      <c r="T29" s="71" t="str">
        <f t="shared" si="3"/>
        <v/>
      </c>
      <c r="U29" s="86"/>
    </row>
    <row r="30" spans="11:21">
      <c r="K30" s="81"/>
      <c r="L30" s="81"/>
      <c r="M30" s="81"/>
      <c r="N30" s="81"/>
      <c r="O30" s="81"/>
      <c r="P30" s="70" t="str">
        <f t="shared" si="1"/>
        <v/>
      </c>
      <c r="Q30" s="70" t="str">
        <f t="shared" si="2"/>
        <v/>
      </c>
      <c r="R30" s="70" t="str">
        <f>IFERROR(IF(K30="handling and wharfage",SUM(P30:Q30),IF(OR(K30="tank",K30="Boat",K30="car"),INDEX(Rate!$B$4:$M$25,MATCH(Gilbert!N30,Rate!$A$4:$A$25,0),MATCH(Gilbert!L30,Rate!$B$3:$M$3,0))*O30*0.8,INDEX(Rate!$B$4:$M$25,MATCH(Gilbert!N30,Rate!$A$4:$A$25,0),MATCH(Gilbert!L30,Rate!$B$3:$M$3,0))*O30)),"")</f>
        <v/>
      </c>
      <c r="T30" s="71" t="str">
        <f t="shared" si="3"/>
        <v/>
      </c>
      <c r="U30" s="86"/>
    </row>
    <row r="31" spans="11:21">
      <c r="K31" s="81"/>
      <c r="L31" s="81"/>
      <c r="M31" s="81"/>
      <c r="N31" s="81"/>
      <c r="O31" s="81"/>
      <c r="P31" s="70" t="str">
        <f t="shared" si="1"/>
        <v/>
      </c>
      <c r="Q31" s="70" t="str">
        <f t="shared" si="2"/>
        <v/>
      </c>
      <c r="R31" s="70" t="str">
        <f>IFERROR(IF(K31="handling and wharfage",SUM(P31:Q31),IF(OR(K31="tank",K31="Boat",K31="car"),INDEX(Rate!$B$4:$M$25,MATCH(Gilbert!N31,Rate!$A$4:$A$25,0),MATCH(Gilbert!L31,Rate!$B$3:$M$3,0))*O31*0.8,INDEX(Rate!$B$4:$M$25,MATCH(Gilbert!N31,Rate!$A$4:$A$25,0),MATCH(Gilbert!L31,Rate!$B$3:$M$3,0))*O31)),"")</f>
        <v/>
      </c>
      <c r="T31" s="71" t="str">
        <f t="shared" si="3"/>
        <v/>
      </c>
      <c r="U31" s="86"/>
    </row>
    <row r="32" spans="11:21">
      <c r="K32" s="81"/>
      <c r="L32" s="81"/>
      <c r="M32" s="81"/>
      <c r="N32" s="81"/>
      <c r="O32" s="81"/>
      <c r="P32" s="70" t="str">
        <f t="shared" si="1"/>
        <v/>
      </c>
      <c r="Q32" s="70" t="str">
        <f t="shared" si="2"/>
        <v/>
      </c>
      <c r="R32" s="70" t="str">
        <f>IFERROR(IF(K32="handling and wharfage",SUM(P32:Q32),IF(OR(K32="tank",K32="Boat",K32="car"),INDEX(Rate!$B$4:$M$25,MATCH(Gilbert!N32,Rate!$A$4:$A$25,0),MATCH(Gilbert!L32,Rate!$B$3:$M$3,0))*O32*0.8,INDEX(Rate!$B$4:$M$25,MATCH(Gilbert!N32,Rate!$A$4:$A$25,0),MATCH(Gilbert!L32,Rate!$B$3:$M$3,0))*O32)),"")</f>
        <v/>
      </c>
      <c r="T32" s="71" t="str">
        <f t="shared" si="3"/>
        <v/>
      </c>
      <c r="U32" s="86"/>
    </row>
    <row r="33" spans="11:21">
      <c r="K33" s="81"/>
      <c r="L33" s="81"/>
      <c r="M33" s="81"/>
      <c r="N33" s="81"/>
      <c r="O33" s="81"/>
      <c r="P33" s="70" t="str">
        <f t="shared" si="1"/>
        <v/>
      </c>
      <c r="Q33" s="70" t="str">
        <f t="shared" si="2"/>
        <v/>
      </c>
      <c r="R33" s="70" t="str">
        <f>IFERROR(IF(K33="handling and wharfage",SUM(P33:Q33),IF(OR(K33="tank",K33="Boat",K33="car"),INDEX(Rate!$B$4:$M$25,MATCH(Gilbert!N33,Rate!$A$4:$A$25,0),MATCH(Gilbert!L33,Rate!$B$3:$M$3,0))*O33*0.8,INDEX(Rate!$B$4:$M$25,MATCH(Gilbert!N33,Rate!$A$4:$A$25,0),MATCH(Gilbert!L33,Rate!$B$3:$M$3,0))*O33)),"")</f>
        <v/>
      </c>
      <c r="T33" s="71" t="str">
        <f t="shared" si="3"/>
        <v/>
      </c>
      <c r="U33" s="86"/>
    </row>
    <row r="34" spans="11:24">
      <c r="K34" s="81"/>
      <c r="L34" s="81"/>
      <c r="M34" s="81"/>
      <c r="N34" s="81"/>
      <c r="O34" s="81"/>
      <c r="P34" s="70" t="str">
        <f t="shared" si="1"/>
        <v/>
      </c>
      <c r="Q34" s="70" t="str">
        <f t="shared" si="2"/>
        <v/>
      </c>
      <c r="R34" s="70" t="str">
        <f>IFERROR(IF(K34="handling and wharfage",SUM(P34:Q34),IF(OR(K34="tank",K34="Boat",K34="car"),INDEX(Rate!$B$4:$M$25,MATCH(Gilbert!N34,Rate!$A$4:$A$25,0),MATCH(Gilbert!L34,Rate!$B$3:$M$3,0))*O34*0.8,INDEX(Rate!$B$4:$M$25,MATCH(Gilbert!N34,Rate!$A$4:$A$25,0),MATCH(Gilbert!L34,Rate!$B$3:$M$3,0))*O34)),"")</f>
        <v/>
      </c>
      <c r="T34" s="71" t="str">
        <f t="shared" si="3"/>
        <v/>
      </c>
      <c r="U34" s="86"/>
      <c r="X34" s="86"/>
    </row>
    <row r="35" spans="11:21">
      <c r="K35" s="81"/>
      <c r="L35" s="81"/>
      <c r="M35" s="81"/>
      <c r="N35" s="81"/>
      <c r="O35" s="81"/>
      <c r="P35" s="70" t="str">
        <f t="shared" si="1"/>
        <v/>
      </c>
      <c r="Q35" s="70" t="str">
        <f t="shared" si="2"/>
        <v/>
      </c>
      <c r="R35" s="70" t="str">
        <f>IFERROR(IF(K35="handling and wharfage",SUM(P35:Q35),IF(OR(K35="tank",K35="Boat",K35="car"),INDEX(Rate!$B$4:$M$25,MATCH(Gilbert!N35,Rate!$A$4:$A$25,0),MATCH(Gilbert!L35,Rate!$B$3:$M$3,0))*O35*0.8,INDEX(Rate!$B$4:$M$25,MATCH(Gilbert!N35,Rate!$A$4:$A$25,0),MATCH(Gilbert!L35,Rate!$B$3:$M$3,0))*O35)),"")</f>
        <v/>
      </c>
      <c r="T35" s="71" t="str">
        <f t="shared" si="3"/>
        <v/>
      </c>
      <c r="U35" s="86"/>
    </row>
    <row r="36" spans="11:21">
      <c r="K36" s="81"/>
      <c r="L36" s="81"/>
      <c r="M36" s="81"/>
      <c r="N36" s="81"/>
      <c r="O36" s="81"/>
      <c r="P36" s="70" t="str">
        <f t="shared" si="1"/>
        <v/>
      </c>
      <c r="Q36" s="70" t="str">
        <f t="shared" si="2"/>
        <v/>
      </c>
      <c r="R36" s="70" t="str">
        <f>IFERROR(IF(K36="handling and wharfage",SUM(P36:Q36),IF(OR(K36="tank",K36="Boat",K36="car"),INDEX(Rate!$B$4:$M$25,MATCH(Gilbert!N36,Rate!$A$4:$A$25,0),MATCH(Gilbert!L36,Rate!$B$3:$M$3,0))*O36*0.8,INDEX(Rate!$B$4:$M$25,MATCH(Gilbert!N36,Rate!$A$4:$A$25,0),MATCH(Gilbert!L36,Rate!$B$3:$M$3,0))*O36)),"")</f>
        <v/>
      </c>
      <c r="T36" s="71" t="str">
        <f t="shared" si="3"/>
        <v/>
      </c>
      <c r="U36" s="86"/>
    </row>
    <row r="37" spans="11:21">
      <c r="K37" s="81"/>
      <c r="L37" s="81"/>
      <c r="M37" s="81"/>
      <c r="N37" s="81"/>
      <c r="O37" s="81"/>
      <c r="P37" s="70" t="str">
        <f t="shared" si="1"/>
        <v/>
      </c>
      <c r="Q37" s="70" t="str">
        <f t="shared" si="2"/>
        <v/>
      </c>
      <c r="R37" s="70" t="str">
        <f>IFERROR(IF(K37="handling and wharfage",SUM(P37:Q37),IF(OR(K37="tank",K37="Boat",K37="car"),INDEX(Rate!$B$4:$M$25,MATCH(Gilbert!N37,Rate!$A$4:$A$25,0),MATCH(Gilbert!L37,Rate!$B$3:$M$3,0))*O37*0.8,INDEX(Rate!$B$4:$M$25,MATCH(Gilbert!N37,Rate!$A$4:$A$25,0),MATCH(Gilbert!L37,Rate!$B$3:$M$3,0))*O37)),"")</f>
        <v/>
      </c>
      <c r="T37" s="71" t="str">
        <f t="shared" si="3"/>
        <v/>
      </c>
      <c r="U37" s="86"/>
    </row>
    <row r="38" spans="11:21">
      <c r="K38" s="81"/>
      <c r="L38" s="81"/>
      <c r="M38" s="81"/>
      <c r="N38" s="81"/>
      <c r="O38" s="81"/>
      <c r="P38" s="70" t="str">
        <f t="shared" si="1"/>
        <v/>
      </c>
      <c r="Q38" s="70" t="str">
        <f t="shared" si="2"/>
        <v/>
      </c>
      <c r="R38" s="70" t="str">
        <f>IFERROR(IF(K38="handling and wharfage",SUM(P38:Q38),IF(OR(K38="tank",K38="Boat",K38="car"),INDEX(Rate!$B$4:$M$25,MATCH(Gilbert!N38,Rate!$A$4:$A$25,0),MATCH(Gilbert!L38,Rate!$B$3:$M$3,0))*O38*0.8,INDEX(Rate!$B$4:$M$25,MATCH(Gilbert!N38,Rate!$A$4:$A$25,0),MATCH(Gilbert!L38,Rate!$B$3:$M$3,0))*O38)),"")</f>
        <v/>
      </c>
      <c r="T38" s="71" t="str">
        <f t="shared" si="3"/>
        <v/>
      </c>
      <c r="U38" s="86"/>
    </row>
    <row r="39" spans="11:21">
      <c r="K39" s="81"/>
      <c r="L39" s="81"/>
      <c r="M39" s="81"/>
      <c r="N39" s="81"/>
      <c r="O39" s="81"/>
      <c r="P39" s="70" t="str">
        <f t="shared" si="1"/>
        <v/>
      </c>
      <c r="Q39" s="70" t="str">
        <f t="shared" si="2"/>
        <v/>
      </c>
      <c r="R39" s="70" t="str">
        <f>IFERROR(IF(K39="handling and wharfage",SUM(P39:Q39),IF(OR(K39="tank",K39="Boat",K39="car"),INDEX(Rate!$B$4:$M$25,MATCH(Gilbert!N39,Rate!$A$4:$A$25,0),MATCH(Gilbert!L39,Rate!$B$3:$M$3,0))*O39*0.8,INDEX(Rate!$B$4:$M$25,MATCH(Gilbert!N39,Rate!$A$4:$A$25,0),MATCH(Gilbert!L39,Rate!$B$3:$M$3,0))*O39)),"")</f>
        <v/>
      </c>
      <c r="T39" s="71" t="str">
        <f t="shared" si="3"/>
        <v/>
      </c>
      <c r="U39" s="86"/>
    </row>
    <row r="40" spans="11:21">
      <c r="K40" s="81"/>
      <c r="L40" s="81"/>
      <c r="M40" s="81"/>
      <c r="N40" s="81"/>
      <c r="O40" s="81"/>
      <c r="P40" s="70" t="str">
        <f t="shared" si="1"/>
        <v/>
      </c>
      <c r="Q40" s="70" t="str">
        <f t="shared" si="2"/>
        <v/>
      </c>
      <c r="R40" s="70" t="str">
        <f>IFERROR(IF(K40="handling and wharfage",SUM(P40:Q40),IF(OR(K40="tank",K40="Boat",K40="car"),INDEX(Rate!$B$4:$M$25,MATCH(Gilbert!N40,Rate!$A$4:$A$25,0),MATCH(Gilbert!L40,Rate!$B$3:$M$3,0))*O40*0.8,INDEX(Rate!$B$4:$M$25,MATCH(Gilbert!N40,Rate!$A$4:$A$25,0),MATCH(Gilbert!L40,Rate!$B$3:$M$3,0))*O40)),"")</f>
        <v/>
      </c>
      <c r="T40" s="71" t="str">
        <f t="shared" si="3"/>
        <v/>
      </c>
      <c r="U40" s="86"/>
    </row>
    <row r="41" spans="11:21">
      <c r="K41" s="81"/>
      <c r="L41" s="81"/>
      <c r="M41" s="81"/>
      <c r="N41" s="81"/>
      <c r="O41" s="81"/>
      <c r="P41" s="70" t="str">
        <f t="shared" si="1"/>
        <v/>
      </c>
      <c r="Q41" s="70" t="str">
        <f t="shared" si="2"/>
        <v/>
      </c>
      <c r="R41" s="70" t="str">
        <f>IFERROR(IF(K41="handling and wharfage",SUM(P41:Q41),IF(OR(K41="tank",K41="Boat",K41="car"),INDEX(Rate!$B$4:$M$25,MATCH(Gilbert!N41,Rate!$A$4:$A$25,0),MATCH(Gilbert!L41,Rate!$B$3:$M$3,0))*O41*0.8,INDEX(Rate!$B$4:$M$25,MATCH(Gilbert!N41,Rate!$A$4:$A$25,0),MATCH(Gilbert!L41,Rate!$B$3:$M$3,0))*O41)),"")</f>
        <v/>
      </c>
      <c r="T41" s="71" t="str">
        <f t="shared" si="3"/>
        <v/>
      </c>
      <c r="U41" s="86"/>
    </row>
    <row r="42" spans="11:21">
      <c r="K42" s="81"/>
      <c r="L42" s="81"/>
      <c r="M42" s="81"/>
      <c r="N42" s="81"/>
      <c r="O42" s="81"/>
      <c r="P42" s="70" t="str">
        <f t="shared" si="1"/>
        <v/>
      </c>
      <c r="Q42" s="70" t="str">
        <f t="shared" si="2"/>
        <v/>
      </c>
      <c r="R42" s="70" t="str">
        <f>IFERROR(IF(K42="handling and wharfage",SUM(P42:Q42),IF(OR(K42="tank",K42="Boat",K42="car"),INDEX(Rate!$B$4:$M$25,MATCH(Gilbert!N42,Rate!$A$4:$A$25,0),MATCH(Gilbert!L42,Rate!$B$3:$M$3,0))*O42*0.8,INDEX(Rate!$B$4:$M$25,MATCH(Gilbert!N42,Rate!$A$4:$A$25,0),MATCH(Gilbert!L42,Rate!$B$3:$M$3,0))*O42)),"")</f>
        <v/>
      </c>
      <c r="T42" s="71" t="str">
        <f t="shared" si="3"/>
        <v/>
      </c>
      <c r="U42" s="86"/>
    </row>
    <row r="43" spans="11:21">
      <c r="K43" s="81"/>
      <c r="L43" s="81"/>
      <c r="M43" s="81"/>
      <c r="N43" s="81"/>
      <c r="O43" s="81"/>
      <c r="P43" s="70" t="str">
        <f t="shared" si="1"/>
        <v/>
      </c>
      <c r="Q43" s="70" t="str">
        <f t="shared" si="2"/>
        <v/>
      </c>
      <c r="R43" s="70" t="str">
        <f>IFERROR(IF(K43="handling and wharfage",SUM(P43:Q43),IF(OR(K43="tank",K43="Boat",K43="car"),INDEX(Rate!$B$4:$M$25,MATCH(Gilbert!N43,Rate!$A$4:$A$25,0),MATCH(Gilbert!L43,Rate!$B$3:$M$3,0))*O43*0.8,INDEX(Rate!$B$4:$M$25,MATCH(Gilbert!N43,Rate!$A$4:$A$25,0),MATCH(Gilbert!L43,Rate!$B$3:$M$3,0))*O43)),"")</f>
        <v/>
      </c>
      <c r="T43" s="71" t="str">
        <f t="shared" si="3"/>
        <v/>
      </c>
      <c r="U43" s="86"/>
    </row>
    <row r="44" spans="11:21">
      <c r="K44" s="81"/>
      <c r="L44" s="81"/>
      <c r="M44" s="81"/>
      <c r="N44" s="81"/>
      <c r="O44" s="81"/>
      <c r="P44" s="70" t="str">
        <f t="shared" si="1"/>
        <v/>
      </c>
      <c r="Q44" s="70" t="str">
        <f t="shared" si="2"/>
        <v/>
      </c>
      <c r="R44" s="70" t="str">
        <f>IFERROR(IF(K44="handling and wharfage",SUM(P44:Q44),IF(OR(K44="tank",K44="Boat",K44="car"),INDEX(Rate!$B$4:$M$25,MATCH(Gilbert!N44,Rate!$A$4:$A$25,0),MATCH(Gilbert!L44,Rate!$B$3:$M$3,0))*O44*0.8,INDEX(Rate!$B$4:$M$25,MATCH(Gilbert!N44,Rate!$A$4:$A$25,0),MATCH(Gilbert!L44,Rate!$B$3:$M$3,0))*O44)),"")</f>
        <v/>
      </c>
      <c r="T44" s="71" t="str">
        <f t="shared" si="3"/>
        <v/>
      </c>
      <c r="U44" s="86"/>
    </row>
    <row r="45" spans="11:21">
      <c r="K45" s="81"/>
      <c r="L45" s="81"/>
      <c r="M45" s="81"/>
      <c r="N45" s="81"/>
      <c r="O45" s="81"/>
      <c r="P45" s="70" t="str">
        <f t="shared" si="1"/>
        <v/>
      </c>
      <c r="Q45" s="70" t="str">
        <f t="shared" si="2"/>
        <v/>
      </c>
      <c r="R45" s="70" t="str">
        <f>IFERROR(IF(K45="handling and wharfage",SUM(P45:Q45),IF(OR(K45="tank",K45="Boat",K45="car"),INDEX(Rate!$B$4:$M$25,MATCH(Gilbert!N45,Rate!$A$4:$A$25,0),MATCH(Gilbert!L45,Rate!$B$3:$M$3,0))*O45*0.8,INDEX(Rate!$B$4:$M$25,MATCH(Gilbert!N45,Rate!$A$4:$A$25,0),MATCH(Gilbert!L45,Rate!$B$3:$M$3,0))*O45)),"")</f>
        <v/>
      </c>
      <c r="T45" s="71" t="str">
        <f t="shared" si="3"/>
        <v/>
      </c>
      <c r="U45" s="86"/>
    </row>
    <row r="46" spans="11:21">
      <c r="K46" s="81"/>
      <c r="L46" s="81"/>
      <c r="M46" s="81"/>
      <c r="N46" s="81"/>
      <c r="O46" s="81"/>
      <c r="P46" s="70" t="str">
        <f t="shared" si="1"/>
        <v/>
      </c>
      <c r="Q46" s="70" t="str">
        <f t="shared" si="2"/>
        <v/>
      </c>
      <c r="R46" s="70" t="str">
        <f>IFERROR(IF(K46="handling and wharfage",SUM(P46:Q46),IF(OR(K46="tank",K46="Boat",K46="car"),INDEX(Rate!$B$4:$M$25,MATCH(Gilbert!N46,Rate!$A$4:$A$25,0),MATCH(Gilbert!L46,Rate!$B$3:$M$3,0))*O46*0.8,INDEX(Rate!$B$4:$M$25,MATCH(Gilbert!N46,Rate!$A$4:$A$25,0),MATCH(Gilbert!L46,Rate!$B$3:$M$3,0))*O46)),"")</f>
        <v/>
      </c>
      <c r="T46" s="71" t="str">
        <f t="shared" si="3"/>
        <v/>
      </c>
      <c r="U46" s="86"/>
    </row>
    <row r="47" spans="11:21">
      <c r="K47" s="81"/>
      <c r="L47" s="81"/>
      <c r="M47" s="81"/>
      <c r="N47" s="81"/>
      <c r="O47" s="81"/>
      <c r="P47" s="70" t="str">
        <f t="shared" si="1"/>
        <v/>
      </c>
      <c r="Q47" s="70" t="str">
        <f t="shared" si="2"/>
        <v/>
      </c>
      <c r="R47" s="70" t="str">
        <f>IFERROR(IF(K47="handling and wharfage",SUM(P47:Q47),IF(OR(K47="tank",K47="Boat",K47="car"),INDEX(Rate!$B$4:$M$25,MATCH(Gilbert!N47,Rate!$A$4:$A$25,0),MATCH(Gilbert!L47,Rate!$B$3:$M$3,0))*O47*0.8,INDEX(Rate!$B$4:$M$25,MATCH(Gilbert!N47,Rate!$A$4:$A$25,0),MATCH(Gilbert!L47,Rate!$B$3:$M$3,0))*O47)),"")</f>
        <v/>
      </c>
      <c r="T47" s="71" t="str">
        <f t="shared" si="3"/>
        <v/>
      </c>
      <c r="U47" s="86"/>
    </row>
    <row r="48" spans="11:21">
      <c r="K48" s="81"/>
      <c r="L48" s="81"/>
      <c r="M48" s="81"/>
      <c r="N48" s="81"/>
      <c r="O48" s="81"/>
      <c r="P48" s="70" t="str">
        <f t="shared" si="1"/>
        <v/>
      </c>
      <c r="Q48" s="70" t="str">
        <f t="shared" si="2"/>
        <v/>
      </c>
      <c r="R48" s="70" t="str">
        <f>IFERROR(IF(K48="handling and wharfage",SUM(P48:Q48),IF(OR(K48="tank",K48="Boat",K48="car"),INDEX(Rate!$B$4:$M$25,MATCH(Gilbert!N48,Rate!$A$4:$A$25,0),MATCH(Gilbert!L48,Rate!$B$3:$M$3,0))*O48*0.8,INDEX(Rate!$B$4:$M$25,MATCH(Gilbert!N48,Rate!$A$4:$A$25,0),MATCH(Gilbert!L48,Rate!$B$3:$M$3,0))*O48)),"")</f>
        <v/>
      </c>
      <c r="T48" s="71" t="str">
        <f t="shared" si="3"/>
        <v/>
      </c>
      <c r="U48" s="86"/>
    </row>
    <row r="49" spans="11:21">
      <c r="K49" s="81"/>
      <c r="L49" s="81"/>
      <c r="M49" s="81"/>
      <c r="N49" s="81"/>
      <c r="O49" s="81"/>
      <c r="P49" s="70" t="str">
        <f t="shared" si="1"/>
        <v/>
      </c>
      <c r="Q49" s="70" t="str">
        <f t="shared" si="2"/>
        <v/>
      </c>
      <c r="R49" s="70" t="str">
        <f>IFERROR(IF(K49="handling and wharfage",SUM(P49:Q49),IF(OR(K49="tank",K49="Boat",K49="car"),INDEX(Rate!$B$4:$M$25,MATCH(Gilbert!N49,Rate!$A$4:$A$25,0),MATCH(Gilbert!L49,Rate!$B$3:$M$3,0))*O49*0.8,INDEX(Rate!$B$4:$M$25,MATCH(Gilbert!N49,Rate!$A$4:$A$25,0),MATCH(Gilbert!L49,Rate!$B$3:$M$3,0))*O49)),"")</f>
        <v/>
      </c>
      <c r="T49" s="71" t="str">
        <f t="shared" si="3"/>
        <v/>
      </c>
      <c r="U49" s="86"/>
    </row>
    <row r="50" spans="11:21">
      <c r="K50" s="81"/>
      <c r="L50" s="81"/>
      <c r="M50" s="81"/>
      <c r="N50" s="81"/>
      <c r="O50" s="81"/>
      <c r="P50" s="70" t="str">
        <f t="shared" si="1"/>
        <v/>
      </c>
      <c r="Q50" s="70" t="str">
        <f t="shared" si="2"/>
        <v/>
      </c>
      <c r="R50" s="70" t="str">
        <f>IFERROR(IF(K50="handling and wharfage",SUM(P50:Q50),IF(OR(K50="tank",K50="Boat",K50="car"),INDEX(Rate!$B$4:$M$25,MATCH(Gilbert!N50,Rate!$A$4:$A$25,0),MATCH(Gilbert!L50,Rate!$B$3:$M$3,0))*O50*0.8,INDEX(Rate!$B$4:$M$25,MATCH(Gilbert!N50,Rate!$A$4:$A$25,0),MATCH(Gilbert!L50,Rate!$B$3:$M$3,0))*O50)),"")</f>
        <v/>
      </c>
      <c r="T50" s="71" t="str">
        <f t="shared" si="3"/>
        <v/>
      </c>
      <c r="U50" s="86"/>
    </row>
    <row r="51" spans="11:21">
      <c r="K51" s="81"/>
      <c r="L51" s="81"/>
      <c r="M51" s="81"/>
      <c r="N51" s="81"/>
      <c r="O51" s="81"/>
      <c r="P51" s="70" t="str">
        <f t="shared" si="1"/>
        <v/>
      </c>
      <c r="Q51" s="70" t="str">
        <f t="shared" si="2"/>
        <v/>
      </c>
      <c r="R51" s="70" t="str">
        <f>IFERROR(IF(K51="handling and wharfage",SUM(P51:Q51),IF(OR(K51="tank",K51="Boat",K51="car"),INDEX(Rate!$B$4:$M$25,MATCH(Gilbert!N51,Rate!$A$4:$A$25,0),MATCH(Gilbert!L51,Rate!$B$3:$M$3,0))*O51*0.8,INDEX(Rate!$B$4:$M$25,MATCH(Gilbert!N51,Rate!$A$4:$A$25,0),MATCH(Gilbert!L51,Rate!$B$3:$M$3,0))*O51)),"")</f>
        <v/>
      </c>
      <c r="T51" s="71" t="str">
        <f t="shared" si="3"/>
        <v/>
      </c>
      <c r="U51" s="86"/>
    </row>
    <row r="52" spans="11:21">
      <c r="K52" s="81"/>
      <c r="L52" s="81"/>
      <c r="M52" s="81"/>
      <c r="N52" s="81"/>
      <c r="O52" s="81"/>
      <c r="P52" s="70" t="str">
        <f t="shared" si="1"/>
        <v/>
      </c>
      <c r="Q52" s="70" t="str">
        <f t="shared" si="2"/>
        <v/>
      </c>
      <c r="R52" s="70" t="str">
        <f>IFERROR(IF(K52="handling and wharfage",SUM(P52:Q52),IF(OR(K52="tank",K52="Boat",K52="car"),INDEX(Rate!$B$4:$M$25,MATCH(Gilbert!N52,Rate!$A$4:$A$25,0),MATCH(Gilbert!L52,Rate!$B$3:$M$3,0))*O52*0.8,INDEX(Rate!$B$4:$M$25,MATCH(Gilbert!N52,Rate!$A$4:$A$25,0),MATCH(Gilbert!L52,Rate!$B$3:$M$3,0))*O52)),"")</f>
        <v/>
      </c>
      <c r="T52" s="71" t="str">
        <f t="shared" si="3"/>
        <v/>
      </c>
      <c r="U52" s="86"/>
    </row>
    <row r="53" spans="11:21">
      <c r="K53" s="81"/>
      <c r="L53" s="81"/>
      <c r="M53" s="81"/>
      <c r="N53" s="81"/>
      <c r="O53" s="81"/>
      <c r="P53" s="70" t="str">
        <f t="shared" si="1"/>
        <v/>
      </c>
      <c r="Q53" s="70" t="str">
        <f t="shared" si="2"/>
        <v/>
      </c>
      <c r="R53" s="70" t="str">
        <f>IFERROR(IF(K53="handling and wharfage",SUM(P53:Q53),IF(OR(K53="tank",K53="Boat",K53="car"),INDEX(Rate!$B$4:$M$25,MATCH(Gilbert!N53,Rate!$A$4:$A$25,0),MATCH(Gilbert!L53,Rate!$B$3:$M$3,0))*O53*0.8,INDEX(Rate!$B$4:$M$25,MATCH(Gilbert!N53,Rate!$A$4:$A$25,0),MATCH(Gilbert!L53,Rate!$B$3:$M$3,0))*O53)),"")</f>
        <v/>
      </c>
      <c r="T53" s="71" t="str">
        <f t="shared" si="3"/>
        <v/>
      </c>
      <c r="U53" s="86"/>
    </row>
    <row r="54" spans="11:21">
      <c r="K54" s="81"/>
      <c r="L54" s="81"/>
      <c r="M54" s="81"/>
      <c r="N54" s="81"/>
      <c r="O54" s="81"/>
      <c r="P54" s="70" t="str">
        <f t="shared" si="1"/>
        <v/>
      </c>
      <c r="Q54" s="70" t="str">
        <f t="shared" si="2"/>
        <v/>
      </c>
      <c r="R54" s="70" t="str">
        <f>IFERROR(IF(K54="handling and wharfage",SUM(P54:Q54),IF(OR(K54="tank",K54="Boat",K54="car"),INDEX(Rate!$B$4:$M$25,MATCH(Gilbert!N54,Rate!$A$4:$A$25,0),MATCH(Gilbert!L54,Rate!$B$3:$M$3,0))*O54*0.8,INDEX(Rate!$B$4:$M$25,MATCH(Gilbert!N54,Rate!$A$4:$A$25,0),MATCH(Gilbert!L54,Rate!$B$3:$M$3,0))*O54)),"")</f>
        <v/>
      </c>
      <c r="T54" s="71" t="str">
        <f t="shared" si="3"/>
        <v/>
      </c>
      <c r="U54" s="86"/>
    </row>
    <row r="55" spans="11:21">
      <c r="K55" s="81"/>
      <c r="L55" s="81"/>
      <c r="M55" s="81"/>
      <c r="N55" s="81"/>
      <c r="O55" s="81"/>
      <c r="P55" s="70" t="str">
        <f t="shared" si="1"/>
        <v/>
      </c>
      <c r="Q55" s="70" t="str">
        <f t="shared" si="2"/>
        <v/>
      </c>
      <c r="R55" s="70" t="str">
        <f>IFERROR(IF(K55="handling and wharfage",SUM(P55:Q55),IF(OR(K55="tank",K55="Boat",K55="car"),INDEX(Rate!$B$4:$M$25,MATCH(Gilbert!N55,Rate!$A$4:$A$25,0),MATCH(Gilbert!L55,Rate!$B$3:$M$3,0))*O55*0.8,INDEX(Rate!$B$4:$M$25,MATCH(Gilbert!N55,Rate!$A$4:$A$25,0),MATCH(Gilbert!L55,Rate!$B$3:$M$3,0))*O55)),"")</f>
        <v/>
      </c>
      <c r="T55" s="71" t="str">
        <f t="shared" si="3"/>
        <v/>
      </c>
      <c r="U55" s="86"/>
    </row>
    <row r="56" spans="11:21">
      <c r="K56" s="81"/>
      <c r="L56" s="81"/>
      <c r="M56" s="81"/>
      <c r="N56" s="81"/>
      <c r="O56" s="81"/>
      <c r="P56" s="70" t="str">
        <f t="shared" si="1"/>
        <v/>
      </c>
      <c r="Q56" s="70" t="str">
        <f t="shared" si="2"/>
        <v/>
      </c>
      <c r="R56" s="70" t="str">
        <f>IFERROR(IF(K56="handling and wharfage",SUM(P56:Q56),IF(OR(K56="tank",K56="Boat",K56="car"),INDEX(Rate!$B$4:$M$25,MATCH(Gilbert!N56,Rate!$A$4:$A$25,0),MATCH(Gilbert!L56,Rate!$B$3:$M$3,0))*O56*0.8,INDEX(Rate!$B$4:$M$25,MATCH(Gilbert!N56,Rate!$A$4:$A$25,0),MATCH(Gilbert!L56,Rate!$B$3:$M$3,0))*O56)),"")</f>
        <v/>
      </c>
      <c r="T56" s="71" t="str">
        <f t="shared" si="3"/>
        <v/>
      </c>
      <c r="U56" s="86"/>
    </row>
    <row r="57" spans="11:21">
      <c r="K57" s="81"/>
      <c r="L57" s="81"/>
      <c r="M57" s="81"/>
      <c r="N57" s="81"/>
      <c r="O57" s="81"/>
      <c r="P57" s="70" t="str">
        <f t="shared" si="1"/>
        <v/>
      </c>
      <c r="Q57" s="70" t="str">
        <f t="shared" si="2"/>
        <v/>
      </c>
      <c r="R57" s="70" t="str">
        <f>IFERROR(IF(K57="handling and wharfage",SUM(P57:Q57),IF(OR(K57="tank",K57="Boat",K57="car"),INDEX(Rate!$B$4:$M$25,MATCH(Gilbert!N57,Rate!$A$4:$A$25,0),MATCH(Gilbert!L57,Rate!$B$3:$M$3,0))*O57*0.8,INDEX(Rate!$B$4:$M$25,MATCH(Gilbert!N57,Rate!$A$4:$A$25,0),MATCH(Gilbert!L57,Rate!$B$3:$M$3,0))*O57)),"")</f>
        <v/>
      </c>
      <c r="T57" s="71" t="str">
        <f t="shared" si="3"/>
        <v/>
      </c>
      <c r="U57" s="86"/>
    </row>
    <row r="58" spans="11:21">
      <c r="K58" s="81"/>
      <c r="L58" s="81"/>
      <c r="M58" s="81"/>
      <c r="N58" s="81"/>
      <c r="O58" s="81"/>
      <c r="P58" s="70" t="str">
        <f t="shared" si="1"/>
        <v/>
      </c>
      <c r="Q58" s="70" t="str">
        <f t="shared" si="2"/>
        <v/>
      </c>
      <c r="R58" s="70" t="str">
        <f>IFERROR(IF(K58="handling and wharfage",SUM(P58:Q58),IF(OR(K58="tank",K58="Boat",K58="car"),INDEX(Rate!$B$4:$M$25,MATCH(Gilbert!N58,Rate!$A$4:$A$25,0),MATCH(Gilbert!L58,Rate!$B$3:$M$3,0))*O58*0.8,INDEX(Rate!$B$4:$M$25,MATCH(Gilbert!N58,Rate!$A$4:$A$25,0),MATCH(Gilbert!L58,Rate!$B$3:$M$3,0))*O58)),"")</f>
        <v/>
      </c>
      <c r="T58" s="71" t="str">
        <f t="shared" si="3"/>
        <v/>
      </c>
      <c r="U58" s="86"/>
    </row>
    <row r="59" spans="11:21">
      <c r="K59" s="81"/>
      <c r="L59" s="81"/>
      <c r="M59" s="81"/>
      <c r="N59" s="81"/>
      <c r="O59" s="81"/>
      <c r="P59" s="70" t="str">
        <f t="shared" si="1"/>
        <v/>
      </c>
      <c r="Q59" s="70" t="str">
        <f t="shared" si="2"/>
        <v/>
      </c>
      <c r="R59" s="70" t="str">
        <f>IFERROR(IF(K59="handling and wharfage",SUM(P59:Q59),IF(OR(K59="tank",K59="Boat",K59="car"),INDEX(Rate!$B$4:$M$25,MATCH(Gilbert!N59,Rate!$A$4:$A$25,0),MATCH(Gilbert!L59,Rate!$B$3:$M$3,0))*O59*0.8,INDEX(Rate!$B$4:$M$25,MATCH(Gilbert!N59,Rate!$A$4:$A$25,0),MATCH(Gilbert!L59,Rate!$B$3:$M$3,0))*O59)),"")</f>
        <v/>
      </c>
      <c r="T59" s="71" t="str">
        <f t="shared" si="3"/>
        <v/>
      </c>
      <c r="U59" s="86"/>
    </row>
    <row r="60" spans="11:21">
      <c r="K60" s="81"/>
      <c r="L60" s="81"/>
      <c r="M60" s="81"/>
      <c r="N60" s="81"/>
      <c r="O60" s="81"/>
      <c r="P60" s="70" t="str">
        <f t="shared" si="1"/>
        <v/>
      </c>
      <c r="Q60" s="70" t="str">
        <f t="shared" si="2"/>
        <v/>
      </c>
      <c r="R60" s="70" t="str">
        <f>IFERROR(IF(K60="handling and wharfage",SUM(P60:Q60),IF(OR(K60="tank",K60="Boat",K60="car"),INDEX(Rate!$B$4:$M$25,MATCH(Gilbert!N60,Rate!$A$4:$A$25,0),MATCH(Gilbert!L60,Rate!$B$3:$M$3,0))*O60*0.8,INDEX(Rate!$B$4:$M$25,MATCH(Gilbert!N60,Rate!$A$4:$A$25,0),MATCH(Gilbert!L60,Rate!$B$3:$M$3,0))*O60)),"")</f>
        <v/>
      </c>
      <c r="T60" s="71" t="str">
        <f t="shared" si="3"/>
        <v/>
      </c>
      <c r="U60" s="86"/>
    </row>
    <row r="61" spans="11:21">
      <c r="K61" s="81"/>
      <c r="L61" s="81"/>
      <c r="M61" s="81"/>
      <c r="N61" s="81"/>
      <c r="O61" s="81"/>
      <c r="P61" s="70" t="str">
        <f t="shared" si="1"/>
        <v/>
      </c>
      <c r="Q61" s="70" t="str">
        <f t="shared" si="2"/>
        <v/>
      </c>
      <c r="R61" s="70" t="str">
        <f>IFERROR(IF(K61="handling and wharfage",SUM(P61:Q61),IF(OR(K61="tank",K61="Boat",K61="car"),INDEX(Rate!$B$4:$M$25,MATCH(Gilbert!N61,Rate!$A$4:$A$25,0),MATCH(Gilbert!L61,Rate!$B$3:$M$3,0))*O61*0.8,INDEX(Rate!$B$4:$M$25,MATCH(Gilbert!N61,Rate!$A$4:$A$25,0),MATCH(Gilbert!L61,Rate!$B$3:$M$3,0))*O61)),"")</f>
        <v/>
      </c>
      <c r="T61" s="71" t="str">
        <f t="shared" si="3"/>
        <v/>
      </c>
      <c r="U61" s="86"/>
    </row>
    <row r="62" spans="11:21">
      <c r="K62" s="81"/>
      <c r="L62" s="81"/>
      <c r="M62" s="81"/>
      <c r="N62" s="81"/>
      <c r="O62" s="81"/>
      <c r="P62" s="70" t="str">
        <f t="shared" si="1"/>
        <v/>
      </c>
      <c r="Q62" s="70" t="str">
        <f t="shared" si="2"/>
        <v/>
      </c>
      <c r="R62" s="70" t="str">
        <f>IFERROR(IF(K62="handling and wharfage",SUM(P62:Q62),IF(OR(K62="tank",K62="Boat",K62="car"),INDEX(Rate!$B$4:$M$25,MATCH(Gilbert!N62,Rate!$A$4:$A$25,0),MATCH(Gilbert!L62,Rate!$B$3:$M$3,0))*O62*0.8,INDEX(Rate!$B$4:$M$25,MATCH(Gilbert!N62,Rate!$A$4:$A$25,0),MATCH(Gilbert!L62,Rate!$B$3:$M$3,0))*O62)),"")</f>
        <v/>
      </c>
      <c r="T62" s="71" t="str">
        <f t="shared" si="3"/>
        <v/>
      </c>
      <c r="U62" s="86"/>
    </row>
    <row r="63" spans="11:21">
      <c r="K63" s="81"/>
      <c r="L63" s="81"/>
      <c r="M63" s="81"/>
      <c r="N63" s="81"/>
      <c r="O63" s="81"/>
      <c r="P63" s="70" t="str">
        <f t="shared" si="1"/>
        <v/>
      </c>
      <c r="Q63" s="70" t="str">
        <f t="shared" si="2"/>
        <v/>
      </c>
      <c r="R63" s="70" t="str">
        <f>IFERROR(IF(K63="handling and wharfage",SUM(P63:Q63),IF(OR(K63="tank",K63="Boat",K63="car"),INDEX(Rate!$B$4:$M$25,MATCH(Gilbert!N63,Rate!$A$4:$A$25,0),MATCH(Gilbert!L63,Rate!$B$3:$M$3,0))*O63*0.8,INDEX(Rate!$B$4:$M$25,MATCH(Gilbert!N63,Rate!$A$4:$A$25,0),MATCH(Gilbert!L63,Rate!$B$3:$M$3,0))*O63)),"")</f>
        <v/>
      </c>
      <c r="T63" s="71" t="str">
        <f t="shared" si="3"/>
        <v/>
      </c>
      <c r="U63" s="86"/>
    </row>
    <row r="64" spans="11:21">
      <c r="K64" s="81"/>
      <c r="L64" s="81"/>
      <c r="M64" s="81"/>
      <c r="N64" s="81"/>
      <c r="O64" s="81"/>
      <c r="P64" s="70" t="str">
        <f t="shared" si="1"/>
        <v/>
      </c>
      <c r="Q64" s="70" t="str">
        <f t="shared" si="2"/>
        <v/>
      </c>
      <c r="R64" s="70" t="str">
        <f>IFERROR(IF(K64="handling and wharfage",SUM(P64:Q64),IF(OR(K64="tank",K64="Boat",K64="car"),INDEX(Rate!$B$4:$M$25,MATCH(Gilbert!N64,Rate!$A$4:$A$25,0),MATCH(Gilbert!L64,Rate!$B$3:$M$3,0))*O64*0.8,INDEX(Rate!$B$4:$M$25,MATCH(Gilbert!N64,Rate!$A$4:$A$25,0),MATCH(Gilbert!L64,Rate!$B$3:$M$3,0))*O64)),"")</f>
        <v/>
      </c>
      <c r="T64" s="71" t="str">
        <f t="shared" si="3"/>
        <v/>
      </c>
      <c r="U64" s="86"/>
    </row>
    <row r="65" spans="11:21">
      <c r="K65" s="81"/>
      <c r="L65" s="81"/>
      <c r="M65" s="81"/>
      <c r="N65" s="81"/>
      <c r="O65" s="81"/>
      <c r="P65" s="70" t="str">
        <f t="shared" si="1"/>
        <v/>
      </c>
      <c r="Q65" s="70" t="str">
        <f t="shared" si="2"/>
        <v/>
      </c>
      <c r="R65" s="70" t="str">
        <f>IFERROR(IF(K65="handling and wharfage",SUM(P65:Q65),IF(OR(K65="tank",K65="Boat",K65="car"),INDEX(Rate!$B$4:$M$25,MATCH(Gilbert!N65,Rate!$A$4:$A$25,0),MATCH(Gilbert!L65,Rate!$B$3:$M$3,0))*O65*0.8,INDEX(Rate!$B$4:$M$25,MATCH(Gilbert!N65,Rate!$A$4:$A$25,0),MATCH(Gilbert!L65,Rate!$B$3:$M$3,0))*O65)),"")</f>
        <v/>
      </c>
      <c r="T65" s="71" t="str">
        <f t="shared" si="3"/>
        <v/>
      </c>
      <c r="U65" s="86"/>
    </row>
    <row r="66" spans="16:21">
      <c r="P66" s="70" t="str">
        <f t="shared" si="1"/>
        <v/>
      </c>
      <c r="Q66" s="70" t="str">
        <f t="shared" si="2"/>
        <v/>
      </c>
      <c r="R66" s="70" t="str">
        <f>IFERROR(IF(K66="handling and wharfage",SUM(P66:Q66),IF(OR(K66="tank",K66="Boat",K66="car"),INDEX(Rate!$B$4:$M$25,MATCH(Gilbert!N66,Rate!$A$4:$A$25,0),MATCH(Gilbert!L66,Rate!$B$3:$M$3,0))*O66*0.8,INDEX(Rate!$B$4:$M$25,MATCH(Gilbert!N66,Rate!$A$4:$A$25,0),MATCH(Gilbert!L66,Rate!$B$3:$M$3,0))*O66)),"")</f>
        <v/>
      </c>
      <c r="T66" s="71" t="str">
        <f t="shared" si="3"/>
        <v/>
      </c>
      <c r="U66" s="86"/>
    </row>
    <row r="67" spans="16:21">
      <c r="P67" s="70" t="str">
        <f t="shared" ref="P67:P130" si="4">IF(OR(K67="handling and wharfage",K67="rau handling and wharfage"),O67*30,"")</f>
        <v/>
      </c>
      <c r="Q67" s="70" t="str">
        <f t="shared" ref="Q67:Q130" si="5">IF(K67&lt;&gt;"handling and wharfage","",O67*3.5)</f>
        <v/>
      </c>
      <c r="R67" s="70" t="str">
        <f>IFERROR(IF(K67="handling and wharfage",SUM(P67:Q67),IF(OR(K67="tank",K67="Boat",K67="car"),INDEX(Rate!$B$4:$M$25,MATCH(Gilbert!N67,Rate!$A$4:$A$25,0),MATCH(Gilbert!L67,Rate!$B$3:$M$3,0))*O67*0.8,INDEX(Rate!$B$4:$M$25,MATCH(Gilbert!N67,Rate!$A$4:$A$25,0),MATCH(Gilbert!L67,Rate!$B$3:$M$3,0))*O67)),"")</f>
        <v/>
      </c>
      <c r="T67" s="71" t="str">
        <f t="shared" ref="T67:T130" si="6">IF(L67="","",IF(L67="General2","F0070000061A","E31250000331"))</f>
        <v/>
      </c>
      <c r="U67" s="86"/>
    </row>
    <row r="68" spans="16:21">
      <c r="P68" s="70" t="str">
        <f t="shared" si="4"/>
        <v/>
      </c>
      <c r="Q68" s="70" t="str">
        <f t="shared" si="5"/>
        <v/>
      </c>
      <c r="R68" s="70" t="str">
        <f>IFERROR(IF(K68="handling and wharfage",SUM(P68:Q68),IF(OR(K68="tank",K68="Boat",K68="car"),INDEX(Rate!$B$4:$M$25,MATCH(Gilbert!N68,Rate!$A$4:$A$25,0),MATCH(Gilbert!L68,Rate!$B$3:$M$3,0))*O68*0.8,INDEX(Rate!$B$4:$M$25,MATCH(Gilbert!N68,Rate!$A$4:$A$25,0),MATCH(Gilbert!L68,Rate!$B$3:$M$3,0))*O68)),"")</f>
        <v/>
      </c>
      <c r="T68" s="71" t="str">
        <f t="shared" si="6"/>
        <v/>
      </c>
      <c r="U68" s="86"/>
    </row>
    <row r="69" spans="16:21">
      <c r="P69" s="70" t="str">
        <f t="shared" si="4"/>
        <v/>
      </c>
      <c r="Q69" s="70" t="str">
        <f t="shared" si="5"/>
        <v/>
      </c>
      <c r="R69" s="70" t="str">
        <f>IFERROR(IF(K69="handling and wharfage",SUM(P69:Q69),IF(OR(K69="tank",K69="Boat",K69="car"),INDEX(Rate!$B$4:$M$25,MATCH(Gilbert!N69,Rate!$A$4:$A$25,0),MATCH(Gilbert!L69,Rate!$B$3:$M$3,0))*O69*0.8,INDEX(Rate!$B$4:$M$25,MATCH(Gilbert!N69,Rate!$A$4:$A$25,0),MATCH(Gilbert!L69,Rate!$B$3:$M$3,0))*O69)),"")</f>
        <v/>
      </c>
      <c r="T69" s="71" t="str">
        <f t="shared" si="6"/>
        <v/>
      </c>
      <c r="U69" s="86"/>
    </row>
    <row r="70" s="60" customFormat="1" spans="1:23">
      <c r="A70" s="89"/>
      <c r="B70" s="89"/>
      <c r="D70" s="90"/>
      <c r="G70" s="91"/>
      <c r="H70" s="90"/>
      <c r="J70" s="92"/>
      <c r="P70" s="70" t="str">
        <f t="shared" si="4"/>
        <v/>
      </c>
      <c r="Q70" s="70" t="str">
        <f t="shared" si="5"/>
        <v/>
      </c>
      <c r="R70" s="70" t="str">
        <f>IFERROR(IF(K70="handling and wharfage",SUM(P70:Q70),IF(OR(K70="tank",K70="Boat",K70="car"),INDEX(Rate!$B$4:$M$25,MATCH(Gilbert!N70,Rate!$A$4:$A$25,0),MATCH(Gilbert!L70,Rate!$B$3:$M$3,0))*O70*0.8,INDEX(Rate!$B$4:$M$25,MATCH(Gilbert!N70,Rate!$A$4:$A$25,0),MATCH(Gilbert!L70,Rate!$B$3:$M$3,0))*O70)),"")</f>
        <v/>
      </c>
      <c r="S70" s="71"/>
      <c r="T70" s="71" t="str">
        <f t="shared" si="6"/>
        <v/>
      </c>
      <c r="U70" s="94"/>
      <c r="V70" s="90"/>
      <c r="W70" s="90"/>
    </row>
    <row r="71" s="60" customFormat="1" spans="1:23">
      <c r="A71" s="89"/>
      <c r="B71" s="89"/>
      <c r="D71" s="90"/>
      <c r="G71" s="91"/>
      <c r="H71" s="90"/>
      <c r="J71" s="92"/>
      <c r="P71" s="70" t="str">
        <f t="shared" si="4"/>
        <v/>
      </c>
      <c r="Q71" s="70" t="str">
        <f t="shared" si="5"/>
        <v/>
      </c>
      <c r="R71" s="70" t="str">
        <f>IFERROR(IF(K71="handling and wharfage",SUM(P71:Q71),IF(OR(K71="tank",K71="Boat",K71="car"),INDEX(Rate!$B$4:$M$25,MATCH(Gilbert!N71,Rate!$A$4:$A$25,0),MATCH(Gilbert!L71,Rate!$B$3:$M$3,0))*O71*0.8,INDEX(Rate!$B$4:$M$25,MATCH(Gilbert!N71,Rate!$A$4:$A$25,0),MATCH(Gilbert!L71,Rate!$B$3:$M$3,0))*O71)),"")</f>
        <v/>
      </c>
      <c r="S71" s="71"/>
      <c r="T71" s="71" t="str">
        <f t="shared" si="6"/>
        <v/>
      </c>
      <c r="U71" s="94"/>
      <c r="V71" s="90"/>
      <c r="W71" s="90"/>
    </row>
    <row r="72" s="60" customFormat="1" spans="1:23">
      <c r="A72" s="89"/>
      <c r="B72" s="89"/>
      <c r="D72" s="90"/>
      <c r="G72" s="91"/>
      <c r="H72" s="90"/>
      <c r="J72" s="92"/>
      <c r="P72" s="70" t="str">
        <f t="shared" si="4"/>
        <v/>
      </c>
      <c r="Q72" s="70" t="str">
        <f t="shared" si="5"/>
        <v/>
      </c>
      <c r="R72" s="70" t="str">
        <f>IFERROR(IF(K72="handling and wharfage",SUM(P72:Q72),IF(OR(K72="tank",K72="Boat",K72="car"),INDEX(Rate!$B$4:$M$25,MATCH(Gilbert!N72,Rate!$A$4:$A$25,0),MATCH(Gilbert!L72,Rate!$B$3:$M$3,0))*O72*0.8,INDEX(Rate!$B$4:$M$25,MATCH(Gilbert!N72,Rate!$A$4:$A$25,0),MATCH(Gilbert!L72,Rate!$B$3:$M$3,0))*O72)),"")</f>
        <v/>
      </c>
      <c r="S72" s="71"/>
      <c r="T72" s="71" t="str">
        <f t="shared" si="6"/>
        <v/>
      </c>
      <c r="U72" s="94"/>
      <c r="V72" s="90"/>
      <c r="W72" s="90"/>
    </row>
    <row r="73" s="60" customFormat="1" spans="1:23">
      <c r="A73" s="89"/>
      <c r="B73" s="89"/>
      <c r="D73" s="90"/>
      <c r="G73" s="91"/>
      <c r="H73" s="90"/>
      <c r="J73" s="92"/>
      <c r="P73" s="70" t="str">
        <f t="shared" si="4"/>
        <v/>
      </c>
      <c r="Q73" s="70" t="str">
        <f t="shared" si="5"/>
        <v/>
      </c>
      <c r="R73" s="70" t="str">
        <f>IFERROR(IF(K73="handling and wharfage",SUM(P73:Q73),IF(OR(K73="tank",K73="Boat",K73="car"),INDEX(Rate!$B$4:$M$25,MATCH(Gilbert!N73,Rate!$A$4:$A$25,0),MATCH(Gilbert!L73,Rate!$B$3:$M$3,0))*O73*0.8,INDEX(Rate!$B$4:$M$25,MATCH(Gilbert!N73,Rate!$A$4:$A$25,0),MATCH(Gilbert!L73,Rate!$B$3:$M$3,0))*O73)),"")</f>
        <v/>
      </c>
      <c r="S73" s="71"/>
      <c r="T73" s="71" t="str">
        <f t="shared" si="6"/>
        <v/>
      </c>
      <c r="U73" s="94"/>
      <c r="V73" s="90"/>
      <c r="W73" s="90"/>
    </row>
    <row r="74" spans="16:21">
      <c r="P74" s="70" t="str">
        <f t="shared" si="4"/>
        <v/>
      </c>
      <c r="Q74" s="70" t="str">
        <f t="shared" si="5"/>
        <v/>
      </c>
      <c r="R74" s="70" t="str">
        <f>IFERROR(IF(K74="handling and wharfage",SUM(P74:Q74),IF(OR(K74="tank",K74="Boat",K74="car"),INDEX(Rate!$B$4:$M$25,MATCH(Gilbert!N74,Rate!$A$4:$A$25,0),MATCH(Gilbert!L74,Rate!$B$3:$M$3,0))*O74*0.8,INDEX(Rate!$B$4:$M$25,MATCH(Gilbert!N74,Rate!$A$4:$A$25,0),MATCH(Gilbert!L74,Rate!$B$3:$M$3,0))*O74)),"")</f>
        <v/>
      </c>
      <c r="T74" s="71" t="str">
        <f t="shared" si="6"/>
        <v/>
      </c>
      <c r="U74" s="86"/>
    </row>
    <row r="75" spans="16:21">
      <c r="P75" s="70" t="str">
        <f t="shared" si="4"/>
        <v/>
      </c>
      <c r="Q75" s="70" t="str">
        <f t="shared" si="5"/>
        <v/>
      </c>
      <c r="R75" s="70" t="str">
        <f>IFERROR(IF(K75="handling and wharfage",SUM(P75:Q75),IF(OR(K75="tank",K75="Boat",K75="car"),INDEX(Rate!$B$4:$M$25,MATCH(Gilbert!N75,Rate!$A$4:$A$25,0),MATCH(Gilbert!L75,Rate!$B$3:$M$3,0))*O75*0.8,INDEX(Rate!$B$4:$M$25,MATCH(Gilbert!N75,Rate!$A$4:$A$25,0),MATCH(Gilbert!L75,Rate!$B$3:$M$3,0))*O75)),"")</f>
        <v/>
      </c>
      <c r="T75" s="71" t="str">
        <f t="shared" si="6"/>
        <v/>
      </c>
      <c r="U75" s="86"/>
    </row>
    <row r="76" spans="16:21">
      <c r="P76" s="70" t="str">
        <f t="shared" si="4"/>
        <v/>
      </c>
      <c r="Q76" s="70" t="str">
        <f t="shared" si="5"/>
        <v/>
      </c>
      <c r="R76" s="70" t="str">
        <f>IFERROR(IF(K76="handling and wharfage",SUM(P76:Q76),IF(OR(K76="tank",K76="Boat",K76="car"),INDEX(Rate!$B$4:$M$25,MATCH(Gilbert!N76,Rate!$A$4:$A$25,0),MATCH(Gilbert!L76,Rate!$B$3:$M$3,0))*O76*0.8,INDEX(Rate!$B$4:$M$25,MATCH(Gilbert!N76,Rate!$A$4:$A$25,0),MATCH(Gilbert!L76,Rate!$B$3:$M$3,0))*O76)),"")</f>
        <v/>
      </c>
      <c r="T76" s="71" t="str">
        <f t="shared" si="6"/>
        <v/>
      </c>
      <c r="U76" s="86"/>
    </row>
    <row r="77" spans="16:21">
      <c r="P77" s="70" t="str">
        <f t="shared" si="4"/>
        <v/>
      </c>
      <c r="Q77" s="70" t="str">
        <f t="shared" si="5"/>
        <v/>
      </c>
      <c r="R77" s="70" t="str">
        <f>IFERROR(IF(K77="handling and wharfage",SUM(P77:Q77),IF(OR(K77="tank",K77="Boat",K77="car"),INDEX(Rate!$B$4:$M$25,MATCH(Gilbert!N77,Rate!$A$4:$A$25,0),MATCH(Gilbert!L77,Rate!$B$3:$M$3,0))*O77*0.8,INDEX(Rate!$B$4:$M$25,MATCH(Gilbert!N77,Rate!$A$4:$A$25,0),MATCH(Gilbert!L77,Rate!$B$3:$M$3,0))*O77)),"")</f>
        <v/>
      </c>
      <c r="T77" s="71" t="str">
        <f t="shared" si="6"/>
        <v/>
      </c>
      <c r="U77" s="86"/>
    </row>
    <row r="78" spans="16:21">
      <c r="P78" s="70" t="str">
        <f t="shared" si="4"/>
        <v/>
      </c>
      <c r="Q78" s="70" t="str">
        <f t="shared" si="5"/>
        <v/>
      </c>
      <c r="R78" s="70" t="str">
        <f>IFERROR(IF(K78="handling and wharfage",SUM(P78:Q78),IF(OR(K78="tank",K78="Boat",K78="car"),INDEX(Rate!$B$4:$M$25,MATCH(Gilbert!N78,Rate!$A$4:$A$25,0),MATCH(Gilbert!L78,Rate!$B$3:$M$3,0))*O78*0.8,INDEX(Rate!$B$4:$M$25,MATCH(Gilbert!N78,Rate!$A$4:$A$25,0),MATCH(Gilbert!L78,Rate!$B$3:$M$3,0))*O78)),"")</f>
        <v/>
      </c>
      <c r="T78" s="71" t="str">
        <f t="shared" si="6"/>
        <v/>
      </c>
      <c r="U78" s="86"/>
    </row>
    <row r="79" spans="16:21">
      <c r="P79" s="70" t="str">
        <f t="shared" si="4"/>
        <v/>
      </c>
      <c r="Q79" s="70" t="str">
        <f t="shared" si="5"/>
        <v/>
      </c>
      <c r="R79" s="70" t="str">
        <f>IFERROR(IF(K79="handling and wharfage",SUM(P79:Q79),IF(OR(K79="tank",K79="Boat",K79="car"),INDEX(Rate!$B$4:$M$25,MATCH(Gilbert!N79,Rate!$A$4:$A$25,0),MATCH(Gilbert!L79,Rate!$B$3:$M$3,0))*O79*0.8,INDEX(Rate!$B$4:$M$25,MATCH(Gilbert!N79,Rate!$A$4:$A$25,0),MATCH(Gilbert!L79,Rate!$B$3:$M$3,0))*O79)),"")</f>
        <v/>
      </c>
      <c r="T79" s="71" t="str">
        <f t="shared" si="6"/>
        <v/>
      </c>
      <c r="U79" s="86"/>
    </row>
    <row r="80" spans="9:21">
      <c r="I80" s="81"/>
      <c r="P80" s="70" t="str">
        <f t="shared" si="4"/>
        <v/>
      </c>
      <c r="Q80" s="70" t="str">
        <f t="shared" si="5"/>
        <v/>
      </c>
      <c r="R80" s="70" t="str">
        <f>IFERROR(IF(K80="handling and wharfage",SUM(P80:Q80),IF(OR(K80="tank",K80="Boat",K80="car"),INDEX(Rate!$B$4:$M$25,MATCH(Gilbert!N80,Rate!$A$4:$A$25,0),MATCH(Gilbert!L80,Rate!$B$3:$M$3,0))*O80*0.8,INDEX(Rate!$B$4:$M$25,MATCH(Gilbert!N80,Rate!$A$4:$A$25,0),MATCH(Gilbert!L80,Rate!$B$3:$M$3,0))*O80)),"")</f>
        <v/>
      </c>
      <c r="T80" s="71" t="str">
        <f t="shared" si="6"/>
        <v/>
      </c>
      <c r="U80" s="86"/>
    </row>
    <row r="81" spans="9:21">
      <c r="I81" s="81"/>
      <c r="P81" s="70" t="str">
        <f t="shared" si="4"/>
        <v/>
      </c>
      <c r="Q81" s="70" t="str">
        <f t="shared" si="5"/>
        <v/>
      </c>
      <c r="R81" s="70" t="str">
        <f>IFERROR(IF(K81="handling and wharfage",SUM(P81:Q81),IF(OR(K81="tank",K81="Boat",K81="car"),INDEX(Rate!$B$4:$M$25,MATCH(Gilbert!N81,Rate!$A$4:$A$25,0),MATCH(Gilbert!L81,Rate!$B$3:$M$3,0))*O81*0.8,INDEX(Rate!$B$4:$M$25,MATCH(Gilbert!N81,Rate!$A$4:$A$25,0),MATCH(Gilbert!L81,Rate!$B$3:$M$3,0))*O81)),"")</f>
        <v/>
      </c>
      <c r="T81" s="71" t="str">
        <f t="shared" si="6"/>
        <v/>
      </c>
      <c r="U81" s="86"/>
    </row>
    <row r="82" spans="9:21">
      <c r="I82" s="81"/>
      <c r="P82" s="70" t="str">
        <f t="shared" si="4"/>
        <v/>
      </c>
      <c r="Q82" s="70" t="str">
        <f t="shared" si="5"/>
        <v/>
      </c>
      <c r="R82" s="70" t="str">
        <f>IFERROR(IF(K82="handling and wharfage",SUM(P82:Q82),IF(OR(K82="tank",K82="Boat",K82="car"),INDEX(Rate!$B$4:$M$25,MATCH(Gilbert!N82,Rate!$A$4:$A$25,0),MATCH(Gilbert!L82,Rate!$B$3:$M$3,0))*O82*0.8,INDEX(Rate!$B$4:$M$25,MATCH(Gilbert!N82,Rate!$A$4:$A$25,0),MATCH(Gilbert!L82,Rate!$B$3:$M$3,0))*O82)),"")</f>
        <v/>
      </c>
      <c r="T82" s="71" t="str">
        <f t="shared" si="6"/>
        <v/>
      </c>
      <c r="U82" s="86"/>
    </row>
    <row r="83" spans="9:21">
      <c r="I83" s="81"/>
      <c r="P83" s="70" t="str">
        <f t="shared" si="4"/>
        <v/>
      </c>
      <c r="Q83" s="70" t="str">
        <f t="shared" si="5"/>
        <v/>
      </c>
      <c r="R83" s="70" t="str">
        <f>IFERROR(IF(K83="handling and wharfage",SUM(P83:Q83),IF(OR(K83="tank",K83="Boat",K83="car"),INDEX(Rate!$B$4:$M$25,MATCH(Gilbert!N83,Rate!$A$4:$A$25,0),MATCH(Gilbert!L83,Rate!$B$3:$M$3,0))*O83*0.8,INDEX(Rate!$B$4:$M$25,MATCH(Gilbert!N83,Rate!$A$4:$A$25,0),MATCH(Gilbert!L83,Rate!$B$3:$M$3,0))*O83)),"")</f>
        <v/>
      </c>
      <c r="T83" s="71" t="str">
        <f t="shared" si="6"/>
        <v/>
      </c>
      <c r="U83" s="86"/>
    </row>
    <row r="84" spans="9:21">
      <c r="I84" s="93"/>
      <c r="P84" s="70" t="str">
        <f t="shared" si="4"/>
        <v/>
      </c>
      <c r="Q84" s="70" t="str">
        <f t="shared" si="5"/>
        <v/>
      </c>
      <c r="R84" s="70" t="str">
        <f>IFERROR(IF(K84="handling and wharfage",SUM(P84:Q84),IF(OR(K84="tank",K84="Boat",K84="car"),INDEX(Rate!$B$4:$M$25,MATCH(Gilbert!N84,Rate!$A$4:$A$25,0),MATCH(Gilbert!L84,Rate!$B$3:$M$3,0))*O84*0.8,INDEX(Rate!$B$4:$M$25,MATCH(Gilbert!N84,Rate!$A$4:$A$25,0),MATCH(Gilbert!L84,Rate!$B$3:$M$3,0))*O84)),"")</f>
        <v/>
      </c>
      <c r="T84" s="71" t="str">
        <f t="shared" si="6"/>
        <v/>
      </c>
      <c r="U84" s="86"/>
    </row>
    <row r="85" spans="9:21">
      <c r="I85" s="81"/>
      <c r="P85" s="70" t="str">
        <f t="shared" si="4"/>
        <v/>
      </c>
      <c r="Q85" s="70" t="str">
        <f t="shared" si="5"/>
        <v/>
      </c>
      <c r="R85" s="70" t="str">
        <f>IFERROR(IF(K85="handling and wharfage",SUM(P85:Q85),IF(OR(K85="tank",K85="Boat",K85="car"),INDEX(Rate!$B$4:$M$25,MATCH(Gilbert!N85,Rate!$A$4:$A$25,0),MATCH(Gilbert!L85,Rate!$B$3:$M$3,0))*O85*0.8,INDEX(Rate!$B$4:$M$25,MATCH(Gilbert!N85,Rate!$A$4:$A$25,0),MATCH(Gilbert!L85,Rate!$B$3:$M$3,0))*O85)),"")</f>
        <v/>
      </c>
      <c r="T85" s="71" t="str">
        <f t="shared" si="6"/>
        <v/>
      </c>
      <c r="U85" s="86"/>
    </row>
    <row r="86" spans="9:21">
      <c r="I86" s="81"/>
      <c r="P86" s="70" t="str">
        <f t="shared" si="4"/>
        <v/>
      </c>
      <c r="Q86" s="70" t="str">
        <f t="shared" si="5"/>
        <v/>
      </c>
      <c r="R86" s="70" t="str">
        <f>IFERROR(IF(K86="handling and wharfage",SUM(P86:Q86),IF(OR(K86="tank",K86="Boat",K86="car"),INDEX(Rate!$B$4:$M$25,MATCH(Gilbert!N86,Rate!$A$4:$A$25,0),MATCH(Gilbert!L86,Rate!$B$3:$M$3,0))*O86*0.8,INDEX(Rate!$B$4:$M$25,MATCH(Gilbert!N86,Rate!$A$4:$A$25,0),MATCH(Gilbert!L86,Rate!$B$3:$M$3,0))*O86)),"")</f>
        <v/>
      </c>
      <c r="T86" s="71" t="str">
        <f t="shared" si="6"/>
        <v/>
      </c>
      <c r="U86" s="86"/>
    </row>
    <row r="87" spans="9:21">
      <c r="I87" s="81"/>
      <c r="P87" s="70" t="str">
        <f t="shared" si="4"/>
        <v/>
      </c>
      <c r="Q87" s="70" t="str">
        <f t="shared" si="5"/>
        <v/>
      </c>
      <c r="R87" s="70" t="str">
        <f>IFERROR(IF(K87="handling and wharfage",SUM(P87:Q87),IF(OR(K87="tank",K87="Boat",K87="car"),INDEX(Rate!$B$4:$M$25,MATCH(Gilbert!N87,Rate!$A$4:$A$25,0),MATCH(Gilbert!L87,Rate!$B$3:$M$3,0))*O87*0.8,INDEX(Rate!$B$4:$M$25,MATCH(Gilbert!N87,Rate!$A$4:$A$25,0),MATCH(Gilbert!L87,Rate!$B$3:$M$3,0))*O87)),"")</f>
        <v/>
      </c>
      <c r="T87" s="71" t="str">
        <f t="shared" si="6"/>
        <v/>
      </c>
      <c r="U87" s="86"/>
    </row>
    <row r="88" spans="9:21">
      <c r="I88" s="81"/>
      <c r="P88" s="70" t="str">
        <f t="shared" si="4"/>
        <v/>
      </c>
      <c r="Q88" s="70" t="str">
        <f t="shared" si="5"/>
        <v/>
      </c>
      <c r="R88" s="70" t="str">
        <f>IFERROR(IF(K88="handling and wharfage",SUM(P88:Q88),IF(OR(K88="tank",K88="Boat",K88="car"),INDEX(Rate!$B$4:$M$25,MATCH(Gilbert!N88,Rate!$A$4:$A$25,0),MATCH(Gilbert!L88,Rate!$B$3:$M$3,0))*O88*0.8,INDEX(Rate!$B$4:$M$25,MATCH(Gilbert!N88,Rate!$A$4:$A$25,0),MATCH(Gilbert!L88,Rate!$B$3:$M$3,0))*O88)),"")</f>
        <v/>
      </c>
      <c r="T88" s="71" t="str">
        <f t="shared" si="6"/>
        <v/>
      </c>
      <c r="U88" s="86"/>
    </row>
    <row r="89" spans="9:21">
      <c r="I89" s="81"/>
      <c r="P89" s="70" t="str">
        <f t="shared" si="4"/>
        <v/>
      </c>
      <c r="Q89" s="70" t="str">
        <f t="shared" si="5"/>
        <v/>
      </c>
      <c r="R89" s="70" t="str">
        <f>IFERROR(IF(K89="handling and wharfage",SUM(P89:Q89),IF(OR(K89="tank",K89="Boat",K89="car"),INDEX(Rate!$B$4:$M$25,MATCH(Gilbert!N89,Rate!$A$4:$A$25,0),MATCH(Gilbert!L89,Rate!$B$3:$M$3,0))*O89*0.8,INDEX(Rate!$B$4:$M$25,MATCH(Gilbert!N89,Rate!$A$4:$A$25,0),MATCH(Gilbert!L89,Rate!$B$3:$M$3,0))*O89)),"")</f>
        <v/>
      </c>
      <c r="T89" s="71" t="str">
        <f t="shared" si="6"/>
        <v/>
      </c>
      <c r="U89" s="86"/>
    </row>
    <row r="90" spans="9:21">
      <c r="I90" s="81"/>
      <c r="P90" s="70" t="str">
        <f t="shared" si="4"/>
        <v/>
      </c>
      <c r="Q90" s="70" t="str">
        <f t="shared" si="5"/>
        <v/>
      </c>
      <c r="R90" s="70" t="str">
        <f>IFERROR(IF(K90="handling and wharfage",SUM(P90:Q90),IF(OR(K90="tank",K90="Boat",K90="car"),INDEX(Rate!$B$4:$M$25,MATCH(Gilbert!N90,Rate!$A$4:$A$25,0),MATCH(Gilbert!L90,Rate!$B$3:$M$3,0))*O90*0.8,INDEX(Rate!$B$4:$M$25,MATCH(Gilbert!N90,Rate!$A$4:$A$25,0),MATCH(Gilbert!L90,Rate!$B$3:$M$3,0))*O90)),"")</f>
        <v/>
      </c>
      <c r="T90" s="71" t="str">
        <f t="shared" si="6"/>
        <v/>
      </c>
      <c r="U90" s="86"/>
    </row>
    <row r="91" spans="16:21">
      <c r="P91" s="70" t="str">
        <f t="shared" si="4"/>
        <v/>
      </c>
      <c r="Q91" s="70" t="str">
        <f t="shared" si="5"/>
        <v/>
      </c>
      <c r="R91" s="70" t="str">
        <f>IFERROR(IF(K91="handling and wharfage",SUM(P91:Q91),IF(OR(K91="tank",K91="Boat",K91="car"),INDEX(Rate!$B$4:$M$25,MATCH(Gilbert!N91,Rate!$A$4:$A$25,0),MATCH(Gilbert!L91,Rate!$B$3:$M$3,0))*O91*0.8,INDEX(Rate!$B$4:$M$25,MATCH(Gilbert!N91,Rate!$A$4:$A$25,0),MATCH(Gilbert!L91,Rate!$B$3:$M$3,0))*O91)),"")</f>
        <v/>
      </c>
      <c r="T91" s="71" t="str">
        <f t="shared" si="6"/>
        <v/>
      </c>
      <c r="U91" s="86"/>
    </row>
    <row r="92" spans="16:21">
      <c r="P92" s="70" t="str">
        <f t="shared" si="4"/>
        <v/>
      </c>
      <c r="Q92" s="70" t="str">
        <f t="shared" si="5"/>
        <v/>
      </c>
      <c r="R92" s="70" t="str">
        <f>IFERROR(IF(K92="handling and wharfage",SUM(P92:Q92),IF(OR(K92="tank",K92="Boat",K92="car"),INDEX(Rate!$B$4:$M$25,MATCH(Gilbert!N92,Rate!$A$4:$A$25,0),MATCH(Gilbert!L92,Rate!$B$3:$M$3,0))*O92*0.8,INDEX(Rate!$B$4:$M$25,MATCH(Gilbert!N92,Rate!$A$4:$A$25,0),MATCH(Gilbert!L92,Rate!$B$3:$M$3,0))*O92)),"")</f>
        <v/>
      </c>
      <c r="T92" s="71" t="str">
        <f t="shared" si="6"/>
        <v/>
      </c>
      <c r="U92" s="86"/>
    </row>
    <row r="93" spans="16:21">
      <c r="P93" s="70" t="str">
        <f t="shared" si="4"/>
        <v/>
      </c>
      <c r="Q93" s="70" t="str">
        <f t="shared" si="5"/>
        <v/>
      </c>
      <c r="R93" s="70" t="str">
        <f>IFERROR(IF(K93="handling and wharfage",SUM(P93:Q93),IF(OR(K93="tank",K93="Boat",K93="car"),INDEX(Rate!$B$4:$M$25,MATCH(Gilbert!N93,Rate!$A$4:$A$25,0),MATCH(Gilbert!L93,Rate!$B$3:$M$3,0))*O93*0.8,INDEX(Rate!$B$4:$M$25,MATCH(Gilbert!N93,Rate!$A$4:$A$25,0),MATCH(Gilbert!L93,Rate!$B$3:$M$3,0))*O93)),"")</f>
        <v/>
      </c>
      <c r="T93" s="71" t="str">
        <f t="shared" si="6"/>
        <v/>
      </c>
      <c r="U93" s="86"/>
    </row>
    <row r="94" spans="16:21">
      <c r="P94" s="70" t="str">
        <f t="shared" si="4"/>
        <v/>
      </c>
      <c r="Q94" s="70" t="str">
        <f t="shared" si="5"/>
        <v/>
      </c>
      <c r="R94" s="70" t="str">
        <f>IFERROR(IF(K94="handling and wharfage",SUM(P94:Q94),IF(OR(K94="tank",K94="Boat",K94="car"),INDEX(Rate!$B$4:$M$25,MATCH(Gilbert!N94,Rate!$A$4:$A$25,0),MATCH(Gilbert!L94,Rate!$B$3:$M$3,0))*O94*0.8,INDEX(Rate!$B$4:$M$25,MATCH(Gilbert!N94,Rate!$A$4:$A$25,0),MATCH(Gilbert!L94,Rate!$B$3:$M$3,0))*O94)),"")</f>
        <v/>
      </c>
      <c r="T94" s="71" t="str">
        <f t="shared" si="6"/>
        <v/>
      </c>
      <c r="U94" s="86"/>
    </row>
    <row r="95" spans="16:21">
      <c r="P95" s="70" t="str">
        <f t="shared" si="4"/>
        <v/>
      </c>
      <c r="Q95" s="70" t="str">
        <f t="shared" si="5"/>
        <v/>
      </c>
      <c r="R95" s="70" t="str">
        <f>IFERROR(IF(K95="handling and wharfage",SUM(P95:Q95),IF(OR(K95="tank",K95="Boat",K95="car"),INDEX(Rate!$B$4:$M$25,MATCH(Gilbert!N95,Rate!$A$4:$A$25,0),MATCH(Gilbert!L95,Rate!$B$3:$M$3,0))*O95*0.8,INDEX(Rate!$B$4:$M$25,MATCH(Gilbert!N95,Rate!$A$4:$A$25,0),MATCH(Gilbert!L95,Rate!$B$3:$M$3,0))*O95)),"")</f>
        <v/>
      </c>
      <c r="T95" s="71" t="str">
        <f t="shared" si="6"/>
        <v/>
      </c>
      <c r="U95" s="86"/>
    </row>
    <row r="96" spans="16:21">
      <c r="P96" s="70" t="str">
        <f t="shared" si="4"/>
        <v/>
      </c>
      <c r="Q96" s="70" t="str">
        <f t="shared" si="5"/>
        <v/>
      </c>
      <c r="R96" s="70" t="str">
        <f>IFERROR(IF(K96="handling and wharfage",SUM(P96:Q96),IF(OR(K96="tank",K96="Boat",K96="car"),INDEX(Rate!$B$4:$M$25,MATCH(Gilbert!N96,Rate!$A$4:$A$25,0),MATCH(Gilbert!L96,Rate!$B$3:$M$3,0))*O96*0.8,INDEX(Rate!$B$4:$M$25,MATCH(Gilbert!N96,Rate!$A$4:$A$25,0),MATCH(Gilbert!L96,Rate!$B$3:$M$3,0))*O96)),"")</f>
        <v/>
      </c>
      <c r="T96" s="71" t="str">
        <f t="shared" si="6"/>
        <v/>
      </c>
      <c r="U96" s="86"/>
    </row>
    <row r="97" spans="16:21">
      <c r="P97" s="70" t="str">
        <f t="shared" si="4"/>
        <v/>
      </c>
      <c r="Q97" s="70" t="str">
        <f t="shared" si="5"/>
        <v/>
      </c>
      <c r="R97" s="70" t="str">
        <f>IFERROR(IF(K97="handling and wharfage",SUM(P97:Q97),IF(OR(K97="tank",K97="Boat",K97="car"),INDEX(Rate!$B$4:$M$25,MATCH(Gilbert!N97,Rate!$A$4:$A$25,0),MATCH(Gilbert!L97,Rate!$B$3:$M$3,0))*O97*0.8,INDEX(Rate!$B$4:$M$25,MATCH(Gilbert!N97,Rate!$A$4:$A$25,0),MATCH(Gilbert!L97,Rate!$B$3:$M$3,0))*O97)),"")</f>
        <v/>
      </c>
      <c r="T97" s="71" t="str">
        <f t="shared" si="6"/>
        <v/>
      </c>
      <c r="U97" s="86"/>
    </row>
    <row r="98" spans="16:20">
      <c r="P98" s="70" t="str">
        <f t="shared" si="4"/>
        <v/>
      </c>
      <c r="Q98" s="70" t="str">
        <f t="shared" si="5"/>
        <v/>
      </c>
      <c r="R98" s="70" t="str">
        <f>IFERROR(IF(K98="handling and wharfage",SUM(P98:Q98),IF(OR(K98="tank",K98="Boat",K98="car"),INDEX(Rate!$B$4:$M$25,MATCH(Gilbert!N98,Rate!$A$4:$A$25,0),MATCH(Gilbert!L98,Rate!$B$3:$M$3,0))*O98*0.8,INDEX(Rate!$B$4:$M$25,MATCH(Gilbert!N98,Rate!$A$4:$A$25,0),MATCH(Gilbert!L98,Rate!$B$3:$M$3,0))*O98)),"")</f>
        <v/>
      </c>
      <c r="T98" s="71" t="str">
        <f t="shared" si="6"/>
        <v/>
      </c>
    </row>
    <row r="99" spans="16:20">
      <c r="P99" s="70" t="str">
        <f t="shared" si="4"/>
        <v/>
      </c>
      <c r="Q99" s="70" t="str">
        <f t="shared" si="5"/>
        <v/>
      </c>
      <c r="R99" s="70" t="str">
        <f>IFERROR(IF(K99="handling and wharfage",SUM(P99:Q99),IF(OR(K99="tank",K99="Boat",K99="car"),INDEX(Rate!$B$4:$M$25,MATCH(Gilbert!N99,Rate!$A$4:$A$25,0),MATCH(Gilbert!L99,Rate!$B$3:$M$3,0))*O99*0.8,INDEX(Rate!$B$4:$M$25,MATCH(Gilbert!N99,Rate!$A$4:$A$25,0),MATCH(Gilbert!L99,Rate!$B$3:$M$3,0))*O99)),"")</f>
        <v/>
      </c>
      <c r="T99" s="71" t="str">
        <f t="shared" si="6"/>
        <v/>
      </c>
    </row>
    <row r="100" spans="16:20">
      <c r="P100" s="70" t="str">
        <f t="shared" si="4"/>
        <v/>
      </c>
      <c r="Q100" s="70" t="str">
        <f t="shared" si="5"/>
        <v/>
      </c>
      <c r="R100" s="70" t="str">
        <f>IFERROR(IF(K100="handling and wharfage",SUM(P100:Q100),IF(OR(K100="tank",K100="Boat",K100="car"),INDEX(Rate!$B$4:$M$25,MATCH(Gilbert!N100,Rate!$A$4:$A$25,0),MATCH(Gilbert!L100,Rate!$B$3:$M$3,0))*O100*0.8,INDEX(Rate!$B$4:$M$25,MATCH(Gilbert!N100,Rate!$A$4:$A$25,0),MATCH(Gilbert!L100,Rate!$B$3:$M$3,0))*O100)),"")</f>
        <v/>
      </c>
      <c r="T100" s="71" t="str">
        <f t="shared" si="6"/>
        <v/>
      </c>
    </row>
    <row r="101" spans="16:20">
      <c r="P101" s="70" t="str">
        <f t="shared" si="4"/>
        <v/>
      </c>
      <c r="Q101" s="70" t="str">
        <f t="shared" si="5"/>
        <v/>
      </c>
      <c r="R101" s="70" t="str">
        <f>IFERROR(IF(K101="handling and wharfage",SUM(P101:Q101),IF(OR(K101="tank",K101="Boat",K101="car"),INDEX(Rate!$B$4:$M$25,MATCH(Gilbert!N101,Rate!$A$4:$A$25,0),MATCH(Gilbert!L101,Rate!$B$3:$M$3,0))*O101*0.8,INDEX(Rate!$B$4:$M$25,MATCH(Gilbert!N101,Rate!$A$4:$A$25,0),MATCH(Gilbert!L101,Rate!$B$3:$M$3,0))*O101)),"")</f>
        <v/>
      </c>
      <c r="T101" s="71" t="str">
        <f t="shared" si="6"/>
        <v/>
      </c>
    </row>
    <row r="102" spans="16:20">
      <c r="P102" s="70" t="str">
        <f t="shared" si="4"/>
        <v/>
      </c>
      <c r="Q102" s="70" t="str">
        <f t="shared" si="5"/>
        <v/>
      </c>
      <c r="R102" s="70" t="str">
        <f>IFERROR(IF(K102="handling and wharfage",SUM(P102:Q102),IF(OR(K102="tank",K102="Boat",K102="car"),INDEX(Rate!$B$4:$M$25,MATCH(Gilbert!N102,Rate!$A$4:$A$25,0),MATCH(Gilbert!L102,Rate!$B$3:$M$3,0))*O102*0.8,INDEX(Rate!$B$4:$M$25,MATCH(Gilbert!N102,Rate!$A$4:$A$25,0),MATCH(Gilbert!L102,Rate!$B$3:$M$3,0))*O102)),"")</f>
        <v/>
      </c>
      <c r="T102" s="71" t="str">
        <f t="shared" si="6"/>
        <v/>
      </c>
    </row>
    <row r="103" spans="16:20">
      <c r="P103" s="70" t="str">
        <f t="shared" si="4"/>
        <v/>
      </c>
      <c r="Q103" s="70" t="str">
        <f t="shared" si="5"/>
        <v/>
      </c>
      <c r="R103" s="70" t="str">
        <f>IFERROR(IF(K103="handling and wharfage",SUM(P103:Q103),IF(OR(K103="tank",K103="Boat",K103="car"),INDEX(Rate!$B$4:$M$25,MATCH(Gilbert!N103,Rate!$A$4:$A$25,0),MATCH(Gilbert!L103,Rate!$B$3:$M$3,0))*O103*0.8,INDEX(Rate!$B$4:$M$25,MATCH(Gilbert!N103,Rate!$A$4:$A$25,0),MATCH(Gilbert!L103,Rate!$B$3:$M$3,0))*O103)),"")</f>
        <v/>
      </c>
      <c r="T103" s="71" t="str">
        <f t="shared" si="6"/>
        <v/>
      </c>
    </row>
    <row r="104" spans="16:20">
      <c r="P104" s="70" t="str">
        <f t="shared" si="4"/>
        <v/>
      </c>
      <c r="Q104" s="70" t="str">
        <f t="shared" si="5"/>
        <v/>
      </c>
      <c r="R104" s="70" t="str">
        <f>IFERROR(IF(K104="handling and wharfage",SUM(P104:Q104),IF(OR(K104="tank",K104="Boat",K104="car"),INDEX(Rate!$B$4:$M$25,MATCH(Gilbert!N104,Rate!$A$4:$A$25,0),MATCH(Gilbert!L104,Rate!$B$3:$M$3,0))*O104*0.8,INDEX(Rate!$B$4:$M$25,MATCH(Gilbert!N104,Rate!$A$4:$A$25,0),MATCH(Gilbert!L104,Rate!$B$3:$M$3,0))*O104)),"")</f>
        <v/>
      </c>
      <c r="T104" s="71" t="str">
        <f t="shared" si="6"/>
        <v/>
      </c>
    </row>
    <row r="105" spans="16:20">
      <c r="P105" s="70" t="str">
        <f t="shared" si="4"/>
        <v/>
      </c>
      <c r="Q105" s="70" t="str">
        <f t="shared" si="5"/>
        <v/>
      </c>
      <c r="R105" s="70" t="str">
        <f>IFERROR(IF(K105="handling and wharfage",SUM(P105:Q105),IF(OR(K105="tank",K105="Boat",K105="car"),INDEX(Rate!$B$4:$M$25,MATCH(Gilbert!N105,Rate!$A$4:$A$25,0),MATCH(Gilbert!L105,Rate!$B$3:$M$3,0))*O105*0.8,INDEX(Rate!$B$4:$M$25,MATCH(Gilbert!N105,Rate!$A$4:$A$25,0),MATCH(Gilbert!L105,Rate!$B$3:$M$3,0))*O105)),"")</f>
        <v/>
      </c>
      <c r="T105" s="71" t="str">
        <f t="shared" si="6"/>
        <v/>
      </c>
    </row>
    <row r="106" spans="16:20">
      <c r="P106" s="70" t="str">
        <f t="shared" si="4"/>
        <v/>
      </c>
      <c r="Q106" s="70" t="str">
        <f t="shared" si="5"/>
        <v/>
      </c>
      <c r="R106" s="70" t="str">
        <f>IFERROR(IF(K106="handling and wharfage",SUM(P106:Q106),IF(OR(K106="tank",K106="Boat",K106="car"),INDEX(Rate!$B$4:$M$25,MATCH(Gilbert!N106,Rate!$A$4:$A$25,0),MATCH(Gilbert!L106,Rate!$B$3:$M$3,0))*O106*0.8,INDEX(Rate!$B$4:$M$25,MATCH(Gilbert!N106,Rate!$A$4:$A$25,0),MATCH(Gilbert!L106,Rate!$B$3:$M$3,0))*O106)),"")</f>
        <v/>
      </c>
      <c r="T106" s="71" t="str">
        <f t="shared" si="6"/>
        <v/>
      </c>
    </row>
    <row r="107" spans="16:20">
      <c r="P107" s="70" t="str">
        <f t="shared" si="4"/>
        <v/>
      </c>
      <c r="Q107" s="70" t="str">
        <f t="shared" si="5"/>
        <v/>
      </c>
      <c r="R107" s="70" t="str">
        <f>IFERROR(IF(K107="handling and wharfage",SUM(P107:Q107),IF(OR(K107="tank",K107="Boat",K107="car"),INDEX(Rate!$B$4:$M$25,MATCH(Gilbert!N107,Rate!$A$4:$A$25,0),MATCH(Gilbert!L107,Rate!$B$3:$M$3,0))*O107*0.8,INDEX(Rate!$B$4:$M$25,MATCH(Gilbert!N107,Rate!$A$4:$A$25,0),MATCH(Gilbert!L107,Rate!$B$3:$M$3,0))*O107)),"")</f>
        <v/>
      </c>
      <c r="T107" s="71" t="str">
        <f t="shared" si="6"/>
        <v/>
      </c>
    </row>
    <row r="108" spans="16:20">
      <c r="P108" s="70" t="str">
        <f t="shared" si="4"/>
        <v/>
      </c>
      <c r="Q108" s="70" t="str">
        <f t="shared" si="5"/>
        <v/>
      </c>
      <c r="R108" s="70" t="str">
        <f>IFERROR(IF(K108="handling and wharfage",SUM(P108:Q108),IF(OR(K108="tank",K108="Boat",K108="car"),INDEX(Rate!$B$4:$M$25,MATCH(Gilbert!N108,Rate!$A$4:$A$25,0),MATCH(Gilbert!L108,Rate!$B$3:$M$3,0))*O108*0.8,INDEX(Rate!$B$4:$M$25,MATCH(Gilbert!N108,Rate!$A$4:$A$25,0),MATCH(Gilbert!L108,Rate!$B$3:$M$3,0))*O108)),"")</f>
        <v/>
      </c>
      <c r="T108" s="71" t="str">
        <f t="shared" si="6"/>
        <v/>
      </c>
    </row>
    <row r="109" spans="16:20">
      <c r="P109" s="70" t="str">
        <f t="shared" si="4"/>
        <v/>
      </c>
      <c r="Q109" s="70" t="str">
        <f t="shared" si="5"/>
        <v/>
      </c>
      <c r="R109" s="70" t="str">
        <f>IFERROR(IF(K109="handling and wharfage",SUM(P109:Q109),IF(OR(K109="tank",K109="Boat",K109="car"),INDEX(Rate!$B$4:$M$25,MATCH(Gilbert!N109,Rate!$A$4:$A$25,0),MATCH(Gilbert!L109,Rate!$B$3:$M$3,0))*O109*0.8,INDEX(Rate!$B$4:$M$25,MATCH(Gilbert!N109,Rate!$A$4:$A$25,0),MATCH(Gilbert!L109,Rate!$B$3:$M$3,0))*O109)),"")</f>
        <v/>
      </c>
      <c r="T109" s="71" t="str">
        <f t="shared" si="6"/>
        <v/>
      </c>
    </row>
    <row r="110" spans="16:20">
      <c r="P110" s="70" t="str">
        <f t="shared" si="4"/>
        <v/>
      </c>
      <c r="Q110" s="70" t="str">
        <f t="shared" si="5"/>
        <v/>
      </c>
      <c r="R110" s="70" t="str">
        <f>IFERROR(IF(K110="handling and wharfage",SUM(P110:Q110),IF(OR(K110="tank",K110="Boat",K110="car"),INDEX(Rate!$B$4:$M$25,MATCH(Gilbert!N110,Rate!$A$4:$A$25,0),MATCH(Gilbert!L110,Rate!$B$3:$M$3,0))*O110*0.8,INDEX(Rate!$B$4:$M$25,MATCH(Gilbert!N110,Rate!$A$4:$A$25,0),MATCH(Gilbert!L110,Rate!$B$3:$M$3,0))*O110)),"")</f>
        <v/>
      </c>
      <c r="T110" s="71" t="str">
        <f t="shared" si="6"/>
        <v/>
      </c>
    </row>
    <row r="111" spans="16:20">
      <c r="P111" s="70" t="str">
        <f t="shared" si="4"/>
        <v/>
      </c>
      <c r="Q111" s="70" t="str">
        <f t="shared" si="5"/>
        <v/>
      </c>
      <c r="R111" s="70" t="str">
        <f>IFERROR(IF(K111="handling and wharfage",SUM(P111:Q111),IF(OR(K111="tank",K111="Boat",K111="car"),INDEX(Rate!$B$4:$M$25,MATCH(Gilbert!N111,Rate!$A$4:$A$25,0),MATCH(Gilbert!L111,Rate!$B$3:$M$3,0))*O111*0.8,INDEX(Rate!$B$4:$M$25,MATCH(Gilbert!N111,Rate!$A$4:$A$25,0),MATCH(Gilbert!L111,Rate!$B$3:$M$3,0))*O111)),"")</f>
        <v/>
      </c>
      <c r="T111" s="71" t="str">
        <f t="shared" si="6"/>
        <v/>
      </c>
    </row>
    <row r="112" spans="16:20">
      <c r="P112" s="70" t="str">
        <f t="shared" si="4"/>
        <v/>
      </c>
      <c r="Q112" s="70" t="str">
        <f t="shared" si="5"/>
        <v/>
      </c>
      <c r="R112" s="70" t="str">
        <f>IFERROR(IF(K112="handling and wharfage",SUM(P112:Q112),IF(OR(K112="tank",K112="Boat",K112="car"),INDEX(Rate!$B$4:$M$25,MATCH(Gilbert!N112,Rate!$A$4:$A$25,0),MATCH(Gilbert!L112,Rate!$B$3:$M$3,0))*O112*0.8,INDEX(Rate!$B$4:$M$25,MATCH(Gilbert!N112,Rate!$A$4:$A$25,0),MATCH(Gilbert!L112,Rate!$B$3:$M$3,0))*O112)),"")</f>
        <v/>
      </c>
      <c r="T112" s="71" t="str">
        <f t="shared" si="6"/>
        <v/>
      </c>
    </row>
    <row r="113" spans="16:20">
      <c r="P113" s="70" t="str">
        <f t="shared" si="4"/>
        <v/>
      </c>
      <c r="Q113" s="70" t="str">
        <f t="shared" si="5"/>
        <v/>
      </c>
      <c r="R113" s="70" t="str">
        <f>IFERROR(IF(K113="handling and wharfage",SUM(P113:Q113),IF(OR(K113="tank",K113="Boat",K113="car"),INDEX(Rate!$B$4:$M$25,MATCH(Gilbert!N113,Rate!$A$4:$A$25,0),MATCH(Gilbert!L113,Rate!$B$3:$M$3,0))*O113*0.8,INDEX(Rate!$B$4:$M$25,MATCH(Gilbert!N113,Rate!$A$4:$A$25,0),MATCH(Gilbert!L113,Rate!$B$3:$M$3,0))*O113)),"")</f>
        <v/>
      </c>
      <c r="T113" s="71" t="str">
        <f t="shared" si="6"/>
        <v/>
      </c>
    </row>
    <row r="114" spans="16:20">
      <c r="P114" s="70" t="str">
        <f t="shared" si="4"/>
        <v/>
      </c>
      <c r="Q114" s="70" t="str">
        <f t="shared" si="5"/>
        <v/>
      </c>
      <c r="R114" s="70" t="str">
        <f>IFERROR(IF(K114="handling and wharfage",SUM(P114:Q114),IF(OR(K114="tank",K114="Boat",K114="car"),INDEX(Rate!$B$4:$M$25,MATCH(Gilbert!N114,Rate!$A$4:$A$25,0),MATCH(Gilbert!L114,Rate!$B$3:$M$3,0))*O114*0.8,INDEX(Rate!$B$4:$M$25,MATCH(Gilbert!N114,Rate!$A$4:$A$25,0),MATCH(Gilbert!L114,Rate!$B$3:$M$3,0))*O114)),"")</f>
        <v/>
      </c>
      <c r="T114" s="71" t="str">
        <f t="shared" si="6"/>
        <v/>
      </c>
    </row>
    <row r="115" spans="16:20">
      <c r="P115" s="70" t="str">
        <f t="shared" si="4"/>
        <v/>
      </c>
      <c r="Q115" s="70" t="str">
        <f t="shared" si="5"/>
        <v/>
      </c>
      <c r="R115" s="70" t="str">
        <f>IFERROR(IF(K115="handling and wharfage",SUM(P115:Q115),IF(OR(K115="tank",K115="Boat",K115="car"),INDEX(Rate!$B$4:$M$25,MATCH(Gilbert!N115,Rate!$A$4:$A$25,0),MATCH(Gilbert!L115,Rate!$B$3:$M$3,0))*O115*0.8,INDEX(Rate!$B$4:$M$25,MATCH(Gilbert!N115,Rate!$A$4:$A$25,0),MATCH(Gilbert!L115,Rate!$B$3:$M$3,0))*O115)),"")</f>
        <v/>
      </c>
      <c r="T115" s="71" t="str">
        <f t="shared" si="6"/>
        <v/>
      </c>
    </row>
    <row r="116" spans="16:20">
      <c r="P116" s="70" t="str">
        <f t="shared" si="4"/>
        <v/>
      </c>
      <c r="Q116" s="70" t="str">
        <f t="shared" si="5"/>
        <v/>
      </c>
      <c r="R116" s="70" t="str">
        <f>IFERROR(IF(K116="handling and wharfage",SUM(P116:Q116),IF(OR(K116="tank",K116="Boat",K116="car"),INDEX(Rate!$B$4:$M$25,MATCH(Gilbert!N116,Rate!$A$4:$A$25,0),MATCH(Gilbert!L116,Rate!$B$3:$M$3,0))*O116*0.8,INDEX(Rate!$B$4:$M$25,MATCH(Gilbert!N116,Rate!$A$4:$A$25,0),MATCH(Gilbert!L116,Rate!$B$3:$M$3,0))*O116)),"")</f>
        <v/>
      </c>
      <c r="T116" s="71" t="str">
        <f t="shared" si="6"/>
        <v/>
      </c>
    </row>
    <row r="117" spans="16:20">
      <c r="P117" s="70" t="str">
        <f t="shared" si="4"/>
        <v/>
      </c>
      <c r="Q117" s="70" t="str">
        <f t="shared" si="5"/>
        <v/>
      </c>
      <c r="R117" s="70" t="str">
        <f>IFERROR(IF(K117="handling and wharfage",SUM(P117:Q117),IF(OR(K117="tank",K117="Boat",K117="car"),INDEX(Rate!$B$4:$M$25,MATCH(Gilbert!N117,Rate!$A$4:$A$25,0),MATCH(Gilbert!L117,Rate!$B$3:$M$3,0))*O117*0.8,INDEX(Rate!$B$4:$M$25,MATCH(Gilbert!N117,Rate!$A$4:$A$25,0),MATCH(Gilbert!L117,Rate!$B$3:$M$3,0))*O117)),"")</f>
        <v/>
      </c>
      <c r="T117" s="71" t="str">
        <f t="shared" si="6"/>
        <v/>
      </c>
    </row>
    <row r="118" spans="16:20">
      <c r="P118" s="70" t="str">
        <f t="shared" si="4"/>
        <v/>
      </c>
      <c r="Q118" s="70" t="str">
        <f t="shared" si="5"/>
        <v/>
      </c>
      <c r="R118" s="70" t="str">
        <f>IFERROR(IF(K118="handling and wharfage",SUM(P118:Q118),IF(OR(K118="tank",K118="Boat",K118="car"),INDEX(Rate!$B$4:$M$25,MATCH(Gilbert!N118,Rate!$A$4:$A$25,0),MATCH(Gilbert!L118,Rate!$B$3:$M$3,0))*O118*0.8,INDEX(Rate!$B$4:$M$25,MATCH(Gilbert!N118,Rate!$A$4:$A$25,0),MATCH(Gilbert!L118,Rate!$B$3:$M$3,0))*O118)),"")</f>
        <v/>
      </c>
      <c r="T118" s="71" t="str">
        <f t="shared" si="6"/>
        <v/>
      </c>
    </row>
    <row r="119" spans="16:20">
      <c r="P119" s="70" t="str">
        <f t="shared" si="4"/>
        <v/>
      </c>
      <c r="Q119" s="70" t="str">
        <f t="shared" si="5"/>
        <v/>
      </c>
      <c r="R119" s="70" t="str">
        <f>IFERROR(IF(K119="handling and wharfage",SUM(P119:Q119),IF(OR(K119="tank",K119="Boat",K119="car"),INDEX(Rate!$B$4:$M$25,MATCH(Gilbert!N119,Rate!$A$4:$A$25,0),MATCH(Gilbert!L119,Rate!$B$3:$M$3,0))*O119*0.8,INDEX(Rate!$B$4:$M$25,MATCH(Gilbert!N119,Rate!$A$4:$A$25,0),MATCH(Gilbert!L119,Rate!$B$3:$M$3,0))*O119)),"")</f>
        <v/>
      </c>
      <c r="T119" s="71" t="str">
        <f t="shared" si="6"/>
        <v/>
      </c>
    </row>
    <row r="120" spans="16:20">
      <c r="P120" s="70" t="str">
        <f t="shared" si="4"/>
        <v/>
      </c>
      <c r="Q120" s="70" t="str">
        <f t="shared" si="5"/>
        <v/>
      </c>
      <c r="R120" s="70" t="str">
        <f>IFERROR(IF(K120="handling and wharfage",SUM(P120:Q120),IF(OR(K120="tank",K120="Boat",K120="car"),INDEX(Rate!$B$4:$M$25,MATCH(Gilbert!N120,Rate!$A$4:$A$25,0),MATCH(Gilbert!L120,Rate!$B$3:$M$3,0))*O120*0.8,INDEX(Rate!$B$4:$M$25,MATCH(Gilbert!N120,Rate!$A$4:$A$25,0),MATCH(Gilbert!L120,Rate!$B$3:$M$3,0))*O120)),"")</f>
        <v/>
      </c>
      <c r="T120" s="71" t="str">
        <f t="shared" si="6"/>
        <v/>
      </c>
    </row>
    <row r="121" spans="16:20">
      <c r="P121" s="70" t="str">
        <f t="shared" si="4"/>
        <v/>
      </c>
      <c r="Q121" s="70" t="str">
        <f t="shared" si="5"/>
        <v/>
      </c>
      <c r="R121" s="70" t="str">
        <f>IFERROR(IF(K121="handling and wharfage",SUM(P121:Q121),IF(OR(K121="tank",K121="Boat",K121="car"),INDEX(Rate!$B$4:$M$25,MATCH(Gilbert!N121,Rate!$A$4:$A$25,0),MATCH(Gilbert!L121,Rate!$B$3:$M$3,0))*O121*0.8,INDEX(Rate!$B$4:$M$25,MATCH(Gilbert!N121,Rate!$A$4:$A$25,0),MATCH(Gilbert!L121,Rate!$B$3:$M$3,0))*O121)),"")</f>
        <v/>
      </c>
      <c r="T121" s="71" t="str">
        <f t="shared" si="6"/>
        <v/>
      </c>
    </row>
    <row r="122" spans="16:20">
      <c r="P122" s="70" t="str">
        <f t="shared" si="4"/>
        <v/>
      </c>
      <c r="Q122" s="70" t="str">
        <f t="shared" si="5"/>
        <v/>
      </c>
      <c r="R122" s="70" t="str">
        <f>IFERROR(IF(K122="handling and wharfage",SUM(P122:Q122),IF(OR(K122="tank",K122="Boat",K122="car"),INDEX(Rate!$B$4:$M$25,MATCH(Gilbert!N122,Rate!$A$4:$A$25,0),MATCH(Gilbert!L122,Rate!$B$3:$M$3,0))*O122*0.8,INDEX(Rate!$B$4:$M$25,MATCH(Gilbert!N122,Rate!$A$4:$A$25,0),MATCH(Gilbert!L122,Rate!$B$3:$M$3,0))*O122)),"")</f>
        <v/>
      </c>
      <c r="T122" s="71" t="str">
        <f t="shared" si="6"/>
        <v/>
      </c>
    </row>
    <row r="123" spans="16:20">
      <c r="P123" s="70" t="str">
        <f t="shared" si="4"/>
        <v/>
      </c>
      <c r="Q123" s="70" t="str">
        <f t="shared" si="5"/>
        <v/>
      </c>
      <c r="R123" s="70" t="str">
        <f>IFERROR(IF(K123="handling and wharfage",SUM(P123:Q123),IF(OR(K123="tank",K123="Boat",K123="car"),INDEX(Rate!$B$4:$M$25,MATCH(Gilbert!N123,Rate!$A$4:$A$25,0),MATCH(Gilbert!L123,Rate!$B$3:$M$3,0))*O123*0.8,INDEX(Rate!$B$4:$M$25,MATCH(Gilbert!N123,Rate!$A$4:$A$25,0),MATCH(Gilbert!L123,Rate!$B$3:$M$3,0))*O123)),"")</f>
        <v/>
      </c>
      <c r="T123" s="71" t="str">
        <f t="shared" si="6"/>
        <v/>
      </c>
    </row>
    <row r="124" spans="16:20">
      <c r="P124" s="70" t="str">
        <f t="shared" si="4"/>
        <v/>
      </c>
      <c r="Q124" s="70" t="str">
        <f t="shared" si="5"/>
        <v/>
      </c>
      <c r="R124" s="70" t="str">
        <f>IFERROR(IF(K124="handling and wharfage",SUM(P124:Q124),IF(OR(K124="tank",K124="Boat",K124="car"),INDEX(Rate!$B$4:$M$25,MATCH(Gilbert!N124,Rate!$A$4:$A$25,0),MATCH(Gilbert!L124,Rate!$B$3:$M$3,0))*O124*0.8,INDEX(Rate!$B$4:$M$25,MATCH(Gilbert!N124,Rate!$A$4:$A$25,0),MATCH(Gilbert!L124,Rate!$B$3:$M$3,0))*O124)),"")</f>
        <v/>
      </c>
      <c r="T124" s="71" t="str">
        <f t="shared" si="6"/>
        <v/>
      </c>
    </row>
    <row r="125" spans="16:20">
      <c r="P125" s="70" t="str">
        <f t="shared" si="4"/>
        <v/>
      </c>
      <c r="Q125" s="70" t="str">
        <f t="shared" si="5"/>
        <v/>
      </c>
      <c r="R125" s="70" t="str">
        <f>IFERROR(IF(K125="handling and wharfage",SUM(P125:Q125),IF(OR(K125="tank",K125="Boat",K125="car"),INDEX(Rate!$B$4:$M$25,MATCH(Gilbert!N125,Rate!$A$4:$A$25,0),MATCH(Gilbert!L125,Rate!$B$3:$M$3,0))*O125*0.8,INDEX(Rate!$B$4:$M$25,MATCH(Gilbert!N125,Rate!$A$4:$A$25,0),MATCH(Gilbert!L125,Rate!$B$3:$M$3,0))*O125)),"")</f>
        <v/>
      </c>
      <c r="T125" s="71" t="str">
        <f t="shared" si="6"/>
        <v/>
      </c>
    </row>
    <row r="126" spans="16:20">
      <c r="P126" s="70" t="str">
        <f t="shared" si="4"/>
        <v/>
      </c>
      <c r="Q126" s="70" t="str">
        <f t="shared" si="5"/>
        <v/>
      </c>
      <c r="R126" s="70" t="str">
        <f>IFERROR(IF(K126="handling and wharfage",SUM(P126:Q126),IF(OR(K126="tank",K126="Boat",K126="car"),INDEX(Rate!$B$4:$M$25,MATCH(Gilbert!N126,Rate!$A$4:$A$25,0),MATCH(Gilbert!L126,Rate!$B$3:$M$3,0))*O126*0.8,INDEX(Rate!$B$4:$M$25,MATCH(Gilbert!N126,Rate!$A$4:$A$25,0),MATCH(Gilbert!L126,Rate!$B$3:$M$3,0))*O126)),"")</f>
        <v/>
      </c>
      <c r="T126" s="71" t="str">
        <f t="shared" si="6"/>
        <v/>
      </c>
    </row>
    <row r="127" spans="16:20">
      <c r="P127" s="70" t="str">
        <f t="shared" si="4"/>
        <v/>
      </c>
      <c r="Q127" s="70" t="str">
        <f t="shared" si="5"/>
        <v/>
      </c>
      <c r="R127" s="70" t="str">
        <f>IFERROR(IF(K127="handling and wharfage",SUM(P127:Q127),IF(OR(K127="tank",K127="Boat",K127="car"),INDEX(Rate!$B$4:$M$25,MATCH(Gilbert!N127,Rate!$A$4:$A$25,0),MATCH(Gilbert!L127,Rate!$B$3:$M$3,0))*O127*0.8,INDEX(Rate!$B$4:$M$25,MATCH(Gilbert!N127,Rate!$A$4:$A$25,0),MATCH(Gilbert!L127,Rate!$B$3:$M$3,0))*O127)),"")</f>
        <v/>
      </c>
      <c r="T127" s="71" t="str">
        <f t="shared" si="6"/>
        <v/>
      </c>
    </row>
    <row r="128" spans="16:20">
      <c r="P128" s="70" t="str">
        <f t="shared" si="4"/>
        <v/>
      </c>
      <c r="Q128" s="70" t="str">
        <f t="shared" si="5"/>
        <v/>
      </c>
      <c r="R128" s="70" t="str">
        <f>IFERROR(IF(K128="handling and wharfage",SUM(P128:Q128),IF(OR(K128="tank",K128="Boat",K128="car"),INDEX(Rate!$B$4:$M$25,MATCH(Gilbert!N128,Rate!$A$4:$A$25,0),MATCH(Gilbert!L128,Rate!$B$3:$M$3,0))*O128*0.8,INDEX(Rate!$B$4:$M$25,MATCH(Gilbert!N128,Rate!$A$4:$A$25,0),MATCH(Gilbert!L128,Rate!$B$3:$M$3,0))*O128)),"")</f>
        <v/>
      </c>
      <c r="T128" s="71" t="str">
        <f t="shared" si="6"/>
        <v/>
      </c>
    </row>
    <row r="129" spans="16:20">
      <c r="P129" s="70" t="str">
        <f t="shared" si="4"/>
        <v/>
      </c>
      <c r="Q129" s="70" t="str">
        <f t="shared" si="5"/>
        <v/>
      </c>
      <c r="R129" s="70" t="str">
        <f>IFERROR(IF(K129="handling and wharfage",SUM(P129:Q129),IF(OR(K129="tank",K129="Boat",K129="car"),INDEX(Rate!$B$4:$M$25,MATCH(Gilbert!N129,Rate!$A$4:$A$25,0),MATCH(Gilbert!L129,Rate!$B$3:$M$3,0))*O129*0.8,INDEX(Rate!$B$4:$M$25,MATCH(Gilbert!N129,Rate!$A$4:$A$25,0),MATCH(Gilbert!L129,Rate!$B$3:$M$3,0))*O129)),"")</f>
        <v/>
      </c>
      <c r="T129" s="71" t="str">
        <f t="shared" si="6"/>
        <v/>
      </c>
    </row>
    <row r="130" spans="16:20">
      <c r="P130" s="70" t="str">
        <f t="shared" si="4"/>
        <v/>
      </c>
      <c r="Q130" s="70" t="str">
        <f t="shared" si="5"/>
        <v/>
      </c>
      <c r="R130" s="70" t="str">
        <f>IFERROR(IF(K130="handling and wharfage",SUM(P130:Q130),IF(OR(K130="tank",K130="Boat",K130="car"),INDEX(Rate!$B$4:$M$25,MATCH(Gilbert!N130,Rate!$A$4:$A$25,0),MATCH(Gilbert!L130,Rate!$B$3:$M$3,0))*O130*0.8,INDEX(Rate!$B$4:$M$25,MATCH(Gilbert!N130,Rate!$A$4:$A$25,0),MATCH(Gilbert!L130,Rate!$B$3:$M$3,0))*O130)),"")</f>
        <v/>
      </c>
      <c r="T130" s="71" t="str">
        <f t="shared" si="6"/>
        <v/>
      </c>
    </row>
    <row r="131" spans="16:20">
      <c r="P131" s="70" t="str">
        <f t="shared" ref="P131:P194" si="7">IF(OR(K131="handling and wharfage",K131="rau handling and wharfage"),O131*30,"")</f>
        <v/>
      </c>
      <c r="Q131" s="70" t="str">
        <f t="shared" ref="Q131:Q194" si="8">IF(K131&lt;&gt;"handling and wharfage","",O131*3.5)</f>
        <v/>
      </c>
      <c r="R131" s="70" t="str">
        <f>IFERROR(IF(K131="handling and wharfage",SUM(P131:Q131),IF(OR(K131="tank",K131="Boat",K131="car"),INDEX(Rate!$B$4:$M$25,MATCH(Gilbert!N131,Rate!$A$4:$A$25,0),MATCH(Gilbert!L131,Rate!$B$3:$M$3,0))*O131*0.8,INDEX(Rate!$B$4:$M$25,MATCH(Gilbert!N131,Rate!$A$4:$A$25,0),MATCH(Gilbert!L131,Rate!$B$3:$M$3,0))*O131)),"")</f>
        <v/>
      </c>
      <c r="T131" s="71" t="str">
        <f t="shared" ref="T131:T194" si="9">IF(L131="","",IF(L131="General2","F0070000061A","E31250000331"))</f>
        <v/>
      </c>
    </row>
    <row r="132" spans="16:20">
      <c r="P132" s="70" t="str">
        <f t="shared" si="7"/>
        <v/>
      </c>
      <c r="Q132" s="70" t="str">
        <f t="shared" si="8"/>
        <v/>
      </c>
      <c r="R132" s="70" t="str">
        <f>IFERROR(IF(K132="handling and wharfage",SUM(P132:Q132),IF(OR(K132="tank",K132="Boat",K132="car"),INDEX(Rate!$B$4:$M$25,MATCH(Gilbert!N132,Rate!$A$4:$A$25,0),MATCH(Gilbert!L132,Rate!$B$3:$M$3,0))*O132*0.8,INDEX(Rate!$B$4:$M$25,MATCH(Gilbert!N132,Rate!$A$4:$A$25,0),MATCH(Gilbert!L132,Rate!$B$3:$M$3,0))*O132)),"")</f>
        <v/>
      </c>
      <c r="T132" s="71" t="str">
        <f t="shared" si="9"/>
        <v/>
      </c>
    </row>
    <row r="133" spans="16:20">
      <c r="P133" s="70" t="str">
        <f t="shared" si="7"/>
        <v/>
      </c>
      <c r="Q133" s="70" t="str">
        <f t="shared" si="8"/>
        <v/>
      </c>
      <c r="R133" s="70" t="str">
        <f>IFERROR(IF(K133="handling and wharfage",SUM(P133:Q133),IF(OR(K133="tank",K133="Boat",K133="car"),INDEX(Rate!$B$4:$M$25,MATCH(Gilbert!N133,Rate!$A$4:$A$25,0),MATCH(Gilbert!L133,Rate!$B$3:$M$3,0))*O133*0.8,INDEX(Rate!$B$4:$M$25,MATCH(Gilbert!N133,Rate!$A$4:$A$25,0),MATCH(Gilbert!L133,Rate!$B$3:$M$3,0))*O133)),"")</f>
        <v/>
      </c>
      <c r="T133" s="71" t="str">
        <f t="shared" si="9"/>
        <v/>
      </c>
    </row>
    <row r="134" spans="16:20">
      <c r="P134" s="70" t="str">
        <f t="shared" si="7"/>
        <v/>
      </c>
      <c r="Q134" s="70" t="str">
        <f t="shared" si="8"/>
        <v/>
      </c>
      <c r="R134" s="70" t="str">
        <f>IFERROR(IF(K134="handling and wharfage",SUM(P134:Q134),IF(OR(K134="tank",K134="Boat",K134="car"),INDEX(Rate!$B$4:$M$25,MATCH(Gilbert!N134,Rate!$A$4:$A$25,0),MATCH(Gilbert!L134,Rate!$B$3:$M$3,0))*O134*0.8,INDEX(Rate!$B$4:$M$25,MATCH(Gilbert!N134,Rate!$A$4:$A$25,0),MATCH(Gilbert!L134,Rate!$B$3:$M$3,0))*O134)),"")</f>
        <v/>
      </c>
      <c r="T134" s="71" t="str">
        <f t="shared" si="9"/>
        <v/>
      </c>
    </row>
    <row r="135" spans="16:20">
      <c r="P135" s="70" t="str">
        <f t="shared" si="7"/>
        <v/>
      </c>
      <c r="Q135" s="70" t="str">
        <f t="shared" si="8"/>
        <v/>
      </c>
      <c r="R135" s="70" t="str">
        <f>IFERROR(IF(K135="handling and wharfage",SUM(P135:Q135),IF(OR(K135="tank",K135="Boat",K135="car"),INDEX(Rate!$B$4:$M$25,MATCH(Gilbert!N135,Rate!$A$4:$A$25,0),MATCH(Gilbert!L135,Rate!$B$3:$M$3,0))*O135*0.8,INDEX(Rate!$B$4:$M$25,MATCH(Gilbert!N135,Rate!$A$4:$A$25,0),MATCH(Gilbert!L135,Rate!$B$3:$M$3,0))*O135)),"")</f>
        <v/>
      </c>
      <c r="T135" s="71" t="str">
        <f t="shared" si="9"/>
        <v/>
      </c>
    </row>
    <row r="136" spans="16:20">
      <c r="P136" s="70" t="str">
        <f t="shared" si="7"/>
        <v/>
      </c>
      <c r="Q136" s="70" t="str">
        <f t="shared" si="8"/>
        <v/>
      </c>
      <c r="R136" s="70" t="str">
        <f>IFERROR(IF(K136="handling and wharfage",SUM(P136:Q136),IF(OR(K136="tank",K136="Boat",K136="car"),INDEX(Rate!$B$4:$M$25,MATCH(Gilbert!N136,Rate!$A$4:$A$25,0),MATCH(Gilbert!L136,Rate!$B$3:$M$3,0))*O136*0.8,INDEX(Rate!$B$4:$M$25,MATCH(Gilbert!N136,Rate!$A$4:$A$25,0),MATCH(Gilbert!L136,Rate!$B$3:$M$3,0))*O136)),"")</f>
        <v/>
      </c>
      <c r="T136" s="71" t="str">
        <f t="shared" si="9"/>
        <v/>
      </c>
    </row>
    <row r="137" spans="16:20">
      <c r="P137" s="70" t="str">
        <f t="shared" si="7"/>
        <v/>
      </c>
      <c r="Q137" s="70" t="str">
        <f t="shared" si="8"/>
        <v/>
      </c>
      <c r="R137" s="70" t="str">
        <f>IFERROR(IF(K137="handling and wharfage",SUM(P137:Q137),IF(OR(K137="tank",K137="Boat",K137="car"),INDEX(Rate!$B$4:$M$25,MATCH(Gilbert!N137,Rate!$A$4:$A$25,0),MATCH(Gilbert!L137,Rate!$B$3:$M$3,0))*O137*0.8,INDEX(Rate!$B$4:$M$25,MATCH(Gilbert!N137,Rate!$A$4:$A$25,0),MATCH(Gilbert!L137,Rate!$B$3:$M$3,0))*O137)),"")</f>
        <v/>
      </c>
      <c r="T137" s="71" t="str">
        <f t="shared" si="9"/>
        <v/>
      </c>
    </row>
    <row r="138" spans="16:20">
      <c r="P138" s="70" t="str">
        <f t="shared" si="7"/>
        <v/>
      </c>
      <c r="Q138" s="70" t="str">
        <f t="shared" si="8"/>
        <v/>
      </c>
      <c r="R138" s="70" t="str">
        <f>IFERROR(IF(K138="handling and wharfage",SUM(P138:Q138),IF(OR(K138="tank",K138="Boat",K138="car"),INDEX(Rate!$B$4:$M$25,MATCH(Gilbert!N138,Rate!$A$4:$A$25,0),MATCH(Gilbert!L138,Rate!$B$3:$M$3,0))*O138*0.8,INDEX(Rate!$B$4:$M$25,MATCH(Gilbert!N138,Rate!$A$4:$A$25,0),MATCH(Gilbert!L138,Rate!$B$3:$M$3,0))*O138)),"")</f>
        <v/>
      </c>
      <c r="T138" s="71" t="str">
        <f t="shared" si="9"/>
        <v/>
      </c>
    </row>
    <row r="139" spans="16:20">
      <c r="P139" s="70" t="str">
        <f t="shared" si="7"/>
        <v/>
      </c>
      <c r="Q139" s="70" t="str">
        <f t="shared" si="8"/>
        <v/>
      </c>
      <c r="R139" s="70" t="str">
        <f>IFERROR(IF(K139="handling and wharfage",SUM(P139:Q139),IF(OR(K139="tank",K139="Boat",K139="car"),INDEX(Rate!$B$4:$M$25,MATCH(Gilbert!N139,Rate!$A$4:$A$25,0),MATCH(Gilbert!L139,Rate!$B$3:$M$3,0))*O139*0.8,INDEX(Rate!$B$4:$M$25,MATCH(Gilbert!N139,Rate!$A$4:$A$25,0),MATCH(Gilbert!L139,Rate!$B$3:$M$3,0))*O139)),"")</f>
        <v/>
      </c>
      <c r="T139" s="71" t="str">
        <f t="shared" si="9"/>
        <v/>
      </c>
    </row>
    <row r="140" spans="16:20">
      <c r="P140" s="70" t="str">
        <f t="shared" si="7"/>
        <v/>
      </c>
      <c r="Q140" s="70" t="str">
        <f t="shared" si="8"/>
        <v/>
      </c>
      <c r="R140" s="70" t="str">
        <f>IFERROR(IF(K140="handling and wharfage",SUM(P140:Q140),IF(OR(K140="tank",K140="Boat",K140="car"),INDEX(Rate!$B$4:$M$25,MATCH(Gilbert!N140,Rate!$A$4:$A$25,0),MATCH(Gilbert!L140,Rate!$B$3:$M$3,0))*O140*0.8,INDEX(Rate!$B$4:$M$25,MATCH(Gilbert!N140,Rate!$A$4:$A$25,0),MATCH(Gilbert!L140,Rate!$B$3:$M$3,0))*O140)),"")</f>
        <v/>
      </c>
      <c r="T140" s="71" t="str">
        <f t="shared" si="9"/>
        <v/>
      </c>
    </row>
    <row r="141" spans="16:20">
      <c r="P141" s="70" t="str">
        <f t="shared" si="7"/>
        <v/>
      </c>
      <c r="Q141" s="70" t="str">
        <f t="shared" si="8"/>
        <v/>
      </c>
      <c r="R141" s="70" t="str">
        <f>IFERROR(IF(K141="handling and wharfage",SUM(P141:Q141),IF(OR(K141="tank",K141="Boat",K141="car"),INDEX(Rate!$B$4:$M$25,MATCH(Gilbert!N141,Rate!$A$4:$A$25,0),MATCH(Gilbert!L141,Rate!$B$3:$M$3,0))*O141*0.8,INDEX(Rate!$B$4:$M$25,MATCH(Gilbert!N141,Rate!$A$4:$A$25,0),MATCH(Gilbert!L141,Rate!$B$3:$M$3,0))*O141)),"")</f>
        <v/>
      </c>
      <c r="T141" s="71" t="str">
        <f t="shared" si="9"/>
        <v/>
      </c>
    </row>
    <row r="142" spans="16:20">
      <c r="P142" s="70" t="str">
        <f t="shared" si="7"/>
        <v/>
      </c>
      <c r="Q142" s="70" t="str">
        <f t="shared" si="8"/>
        <v/>
      </c>
      <c r="R142" s="70" t="str">
        <f>IFERROR(IF(K142="handling and wharfage",SUM(P142:Q142),IF(OR(K142="tank",K142="Boat",K142="car"),INDEX(Rate!$B$4:$M$25,MATCH(Gilbert!N142,Rate!$A$4:$A$25,0),MATCH(Gilbert!L142,Rate!$B$3:$M$3,0))*O142*0.8,INDEX(Rate!$B$4:$M$25,MATCH(Gilbert!N142,Rate!$A$4:$A$25,0),MATCH(Gilbert!L142,Rate!$B$3:$M$3,0))*O142)),"")</f>
        <v/>
      </c>
      <c r="T142" s="71" t="str">
        <f t="shared" si="9"/>
        <v/>
      </c>
    </row>
    <row r="143" spans="16:20">
      <c r="P143" s="70" t="str">
        <f t="shared" si="7"/>
        <v/>
      </c>
      <c r="Q143" s="70" t="str">
        <f t="shared" si="8"/>
        <v/>
      </c>
      <c r="R143" s="70" t="str">
        <f>IFERROR(IF(K143="handling and wharfage",SUM(P143:Q143),IF(OR(K143="tank",K143="Boat",K143="car"),INDEX(Rate!$B$4:$M$25,MATCH(Gilbert!N143,Rate!$A$4:$A$25,0),MATCH(Gilbert!L143,Rate!$B$3:$M$3,0))*O143*0.8,INDEX(Rate!$B$4:$M$25,MATCH(Gilbert!N143,Rate!$A$4:$A$25,0),MATCH(Gilbert!L143,Rate!$B$3:$M$3,0))*O143)),"")</f>
        <v/>
      </c>
      <c r="T143" s="71" t="str">
        <f t="shared" si="9"/>
        <v/>
      </c>
    </row>
    <row r="144" spans="15:20">
      <c r="O144" s="38"/>
      <c r="P144" s="70" t="str">
        <f t="shared" si="7"/>
        <v/>
      </c>
      <c r="Q144" s="70" t="str">
        <f t="shared" si="8"/>
        <v/>
      </c>
      <c r="R144" s="70" t="str">
        <f>IFERROR(IF(K144="handling and wharfage",SUM(P144:Q144),IF(OR(K144="tank",K144="Boat",K144="car"),INDEX(Rate!$B$4:$M$25,MATCH(Gilbert!N144,Rate!$A$4:$A$25,0),MATCH(Gilbert!L144,Rate!$B$3:$M$3,0))*O144*0.8,INDEX(Rate!$B$4:$M$25,MATCH(Gilbert!N144,Rate!$A$4:$A$25,0),MATCH(Gilbert!L144,Rate!$B$3:$M$3,0))*O144)),"")</f>
        <v/>
      </c>
      <c r="T144" s="71" t="str">
        <f t="shared" si="9"/>
        <v/>
      </c>
    </row>
    <row r="145" spans="15:20">
      <c r="O145" s="38"/>
      <c r="P145" s="70" t="str">
        <f t="shared" si="7"/>
        <v/>
      </c>
      <c r="Q145" s="70" t="str">
        <f t="shared" si="8"/>
        <v/>
      </c>
      <c r="R145" s="70" t="str">
        <f>IFERROR(IF(K145="handling and wharfage",SUM(P145:Q145),IF(OR(K145="tank",K145="Boat",K145="car"),INDEX(Rate!$B$4:$M$25,MATCH(Gilbert!N145,Rate!$A$4:$A$25,0),MATCH(Gilbert!L145,Rate!$B$3:$M$3,0))*O145*0.8,INDEX(Rate!$B$4:$M$25,MATCH(Gilbert!N145,Rate!$A$4:$A$25,0),MATCH(Gilbert!L145,Rate!$B$3:$M$3,0))*O145)),"")</f>
        <v/>
      </c>
      <c r="T145" s="71" t="str">
        <f t="shared" si="9"/>
        <v/>
      </c>
    </row>
    <row r="146" spans="15:20">
      <c r="O146" s="38"/>
      <c r="P146" s="70" t="str">
        <f t="shared" si="7"/>
        <v/>
      </c>
      <c r="Q146" s="70" t="str">
        <f t="shared" si="8"/>
        <v/>
      </c>
      <c r="R146" s="70" t="str">
        <f>IFERROR(IF(K146="handling and wharfage",SUM(P146:Q146),IF(OR(K146="tank",K146="Boat",K146="car"),INDEX(Rate!$B$4:$M$25,MATCH(Gilbert!N146,Rate!$A$4:$A$25,0),MATCH(Gilbert!L146,Rate!$B$3:$M$3,0))*O146*0.8,INDEX(Rate!$B$4:$M$25,MATCH(Gilbert!N146,Rate!$A$4:$A$25,0),MATCH(Gilbert!L146,Rate!$B$3:$M$3,0))*O146)),"")</f>
        <v/>
      </c>
      <c r="T146" s="71" t="str">
        <f t="shared" si="9"/>
        <v/>
      </c>
    </row>
    <row r="147" spans="15:20">
      <c r="O147" s="38"/>
      <c r="P147" s="70" t="str">
        <f t="shared" si="7"/>
        <v/>
      </c>
      <c r="Q147" s="70" t="str">
        <f t="shared" si="8"/>
        <v/>
      </c>
      <c r="R147" s="70" t="str">
        <f>IFERROR(IF(K147="handling and wharfage",SUM(P147:Q147),IF(OR(K147="tank",K147="Boat",K147="car"),INDEX(Rate!$B$4:$M$25,MATCH(Gilbert!N147,Rate!$A$4:$A$25,0),MATCH(Gilbert!L147,Rate!$B$3:$M$3,0))*O147*0.8,INDEX(Rate!$B$4:$M$25,MATCH(Gilbert!N147,Rate!$A$4:$A$25,0),MATCH(Gilbert!L147,Rate!$B$3:$M$3,0))*O147)),"")</f>
        <v/>
      </c>
      <c r="T147" s="71" t="str">
        <f t="shared" si="9"/>
        <v/>
      </c>
    </row>
    <row r="148" spans="15:20">
      <c r="O148" s="38"/>
      <c r="P148" s="70" t="str">
        <f t="shared" si="7"/>
        <v/>
      </c>
      <c r="Q148" s="70" t="str">
        <f t="shared" si="8"/>
        <v/>
      </c>
      <c r="R148" s="70" t="str">
        <f>IFERROR(IF(K148="handling and wharfage",SUM(P148:Q148),IF(OR(K148="tank",K148="Boat",K148="car"),INDEX(Rate!$B$4:$M$25,MATCH(Gilbert!N148,Rate!$A$4:$A$25,0),MATCH(Gilbert!L148,Rate!$B$3:$M$3,0))*O148*0.8,INDEX(Rate!$B$4:$M$25,MATCH(Gilbert!N148,Rate!$A$4:$A$25,0),MATCH(Gilbert!L148,Rate!$B$3:$M$3,0))*O148)),"")</f>
        <v/>
      </c>
      <c r="T148" s="71" t="str">
        <f t="shared" si="9"/>
        <v/>
      </c>
    </row>
    <row r="149" spans="15:20">
      <c r="O149" s="38"/>
      <c r="P149" s="70" t="str">
        <f t="shared" si="7"/>
        <v/>
      </c>
      <c r="Q149" s="70" t="str">
        <f t="shared" si="8"/>
        <v/>
      </c>
      <c r="R149" s="70" t="str">
        <f>IFERROR(IF(K149="handling and wharfage",SUM(P149:Q149),IF(OR(K149="tank",K149="Boat",K149="car"),INDEX(Rate!$B$4:$M$25,MATCH(Gilbert!N149,Rate!$A$4:$A$25,0),MATCH(Gilbert!L149,Rate!$B$3:$M$3,0))*O149*0.8,INDEX(Rate!$B$4:$M$25,MATCH(Gilbert!N149,Rate!$A$4:$A$25,0),MATCH(Gilbert!L149,Rate!$B$3:$M$3,0))*O149)),"")</f>
        <v/>
      </c>
      <c r="T149" s="71" t="str">
        <f t="shared" si="9"/>
        <v/>
      </c>
    </row>
    <row r="150" spans="15:20">
      <c r="O150" s="38"/>
      <c r="P150" s="70" t="str">
        <f t="shared" si="7"/>
        <v/>
      </c>
      <c r="Q150" s="70" t="str">
        <f t="shared" si="8"/>
        <v/>
      </c>
      <c r="R150" s="70" t="str">
        <f>IFERROR(IF(K150="handling and wharfage",SUM(P150:Q150),IF(OR(K150="tank",K150="Boat",K150="car"),INDEX(Rate!$B$4:$M$25,MATCH(Gilbert!N150,Rate!$A$4:$A$25,0),MATCH(Gilbert!L150,Rate!$B$3:$M$3,0))*O150*0.8,INDEX(Rate!$B$4:$M$25,MATCH(Gilbert!N150,Rate!$A$4:$A$25,0),MATCH(Gilbert!L150,Rate!$B$3:$M$3,0))*O150)),"")</f>
        <v/>
      </c>
      <c r="T150" s="71" t="str">
        <f t="shared" si="9"/>
        <v/>
      </c>
    </row>
    <row r="151" spans="15:20">
      <c r="O151" s="38"/>
      <c r="P151" s="70" t="str">
        <f t="shared" si="7"/>
        <v/>
      </c>
      <c r="Q151" s="70" t="str">
        <f t="shared" si="8"/>
        <v/>
      </c>
      <c r="R151" s="70" t="str">
        <f>IFERROR(IF(K151="handling and wharfage",SUM(P151:Q151),IF(OR(K151="tank",K151="Boat",K151="car"),INDEX(Rate!$B$4:$M$25,MATCH(Gilbert!N151,Rate!$A$4:$A$25,0),MATCH(Gilbert!L151,Rate!$B$3:$M$3,0))*O151*0.8,INDEX(Rate!$B$4:$M$25,MATCH(Gilbert!N151,Rate!$A$4:$A$25,0),MATCH(Gilbert!L151,Rate!$B$3:$M$3,0))*O151)),"")</f>
        <v/>
      </c>
      <c r="T151" s="71" t="str">
        <f t="shared" si="9"/>
        <v/>
      </c>
    </row>
    <row r="152" spans="16:20">
      <c r="P152" s="70" t="str">
        <f t="shared" si="7"/>
        <v/>
      </c>
      <c r="Q152" s="70" t="str">
        <f t="shared" si="8"/>
        <v/>
      </c>
      <c r="R152" s="70" t="str">
        <f>IFERROR(IF(K152="handling and wharfage",SUM(P152:Q152),IF(OR(K152="tank",K152="Boat",K152="car"),INDEX(Rate!$B$4:$M$25,MATCH(Gilbert!N152,Rate!$A$4:$A$25,0),MATCH(Gilbert!L152,Rate!$B$3:$M$3,0))*O152*0.8,INDEX(Rate!$B$4:$M$25,MATCH(Gilbert!N152,Rate!$A$4:$A$25,0),MATCH(Gilbert!L152,Rate!$B$3:$M$3,0))*O152)),"")</f>
        <v/>
      </c>
      <c r="T152" s="71" t="str">
        <f t="shared" si="9"/>
        <v/>
      </c>
    </row>
    <row r="153" spans="16:20">
      <c r="P153" s="70" t="str">
        <f t="shared" si="7"/>
        <v/>
      </c>
      <c r="Q153" s="70" t="str">
        <f t="shared" si="8"/>
        <v/>
      </c>
      <c r="R153" s="70" t="str">
        <f>IFERROR(IF(K153="handling and wharfage",SUM(P153:Q153),IF(OR(K153="tank",K153="Boat",K153="car"),INDEX(Rate!$B$4:$M$25,MATCH(Gilbert!N153,Rate!$A$4:$A$25,0),MATCH(Gilbert!L153,Rate!$B$3:$M$3,0))*O153*0.8,INDEX(Rate!$B$4:$M$25,MATCH(Gilbert!N153,Rate!$A$4:$A$25,0),MATCH(Gilbert!L153,Rate!$B$3:$M$3,0))*O153)),"")</f>
        <v/>
      </c>
      <c r="T153" s="71" t="str">
        <f t="shared" si="9"/>
        <v/>
      </c>
    </row>
    <row r="154" spans="16:20">
      <c r="P154" s="70" t="str">
        <f t="shared" si="7"/>
        <v/>
      </c>
      <c r="Q154" s="70" t="str">
        <f t="shared" si="8"/>
        <v/>
      </c>
      <c r="R154" s="70" t="str">
        <f>IFERROR(IF(K154="handling and wharfage",SUM(P154:Q154),IF(OR(K154="tank",K154="Boat",K154="car"),INDEX(Rate!$B$4:$M$25,MATCH(Gilbert!N154,Rate!$A$4:$A$25,0),MATCH(Gilbert!L154,Rate!$B$3:$M$3,0))*O154*0.8,INDEX(Rate!$B$4:$M$25,MATCH(Gilbert!N154,Rate!$A$4:$A$25,0),MATCH(Gilbert!L154,Rate!$B$3:$M$3,0))*O154)),"")</f>
        <v/>
      </c>
      <c r="T154" s="71" t="str">
        <f t="shared" si="9"/>
        <v/>
      </c>
    </row>
    <row r="155" spans="16:20">
      <c r="P155" s="70" t="str">
        <f t="shared" si="7"/>
        <v/>
      </c>
      <c r="Q155" s="70" t="str">
        <f t="shared" si="8"/>
        <v/>
      </c>
      <c r="R155" s="70" t="str">
        <f>IFERROR(IF(K155="handling and wharfage",SUM(P155:Q155),IF(OR(K155="tank",K155="Boat",K155="car"),INDEX(Rate!$B$4:$M$25,MATCH(Gilbert!N155,Rate!$A$4:$A$25,0),MATCH(Gilbert!L155,Rate!$B$3:$M$3,0))*O155*0.8,INDEX(Rate!$B$4:$M$25,MATCH(Gilbert!N155,Rate!$A$4:$A$25,0),MATCH(Gilbert!L155,Rate!$B$3:$M$3,0))*O155)),"")</f>
        <v/>
      </c>
      <c r="T155" s="71" t="str">
        <f t="shared" si="9"/>
        <v/>
      </c>
    </row>
    <row r="156" spans="16:20">
      <c r="P156" s="70" t="str">
        <f t="shared" si="7"/>
        <v/>
      </c>
      <c r="Q156" s="70" t="str">
        <f t="shared" si="8"/>
        <v/>
      </c>
      <c r="R156" s="70" t="str">
        <f>IFERROR(IF(K156="handling and wharfage",SUM(P156:Q156),IF(OR(K156="tank",K156="Boat",K156="car"),INDEX(Rate!$B$4:$M$25,MATCH(Gilbert!N156,Rate!$A$4:$A$25,0),MATCH(Gilbert!L156,Rate!$B$3:$M$3,0))*O156*0.8,INDEX(Rate!$B$4:$M$25,MATCH(Gilbert!N156,Rate!$A$4:$A$25,0),MATCH(Gilbert!L156,Rate!$B$3:$M$3,0))*O156)),"")</f>
        <v/>
      </c>
      <c r="T156" s="71" t="str">
        <f t="shared" si="9"/>
        <v/>
      </c>
    </row>
    <row r="157" spans="16:20">
      <c r="P157" s="70" t="str">
        <f t="shared" si="7"/>
        <v/>
      </c>
      <c r="Q157" s="70" t="str">
        <f t="shared" si="8"/>
        <v/>
      </c>
      <c r="R157" s="70" t="str">
        <f>IFERROR(IF(K157="handling and wharfage",SUM(P157:Q157),IF(OR(K157="tank",K157="Boat",K157="car"),INDEX(Rate!$B$4:$M$25,MATCH(Gilbert!N157,Rate!$A$4:$A$25,0),MATCH(Gilbert!L157,Rate!$B$3:$M$3,0))*O157*0.8,INDEX(Rate!$B$4:$M$25,MATCH(Gilbert!N157,Rate!$A$4:$A$25,0),MATCH(Gilbert!L157,Rate!$B$3:$M$3,0))*O157)),"")</f>
        <v/>
      </c>
      <c r="T157" s="71" t="str">
        <f t="shared" si="9"/>
        <v/>
      </c>
    </row>
    <row r="158" spans="16:20">
      <c r="P158" s="70" t="str">
        <f t="shared" si="7"/>
        <v/>
      </c>
      <c r="Q158" s="70" t="str">
        <f t="shared" si="8"/>
        <v/>
      </c>
      <c r="R158" s="70" t="str">
        <f>IFERROR(IF(K158="handling and wharfage",SUM(P158:Q158),IF(OR(K158="tank",K158="Boat",K158="car"),INDEX(Rate!$B$4:$M$25,MATCH(Gilbert!N158,Rate!$A$4:$A$25,0),MATCH(Gilbert!L158,Rate!$B$3:$M$3,0))*O158*0.8,INDEX(Rate!$B$4:$M$25,MATCH(Gilbert!N158,Rate!$A$4:$A$25,0),MATCH(Gilbert!L158,Rate!$B$3:$M$3,0))*O158)),"")</f>
        <v/>
      </c>
      <c r="T158" s="71" t="str">
        <f t="shared" si="9"/>
        <v/>
      </c>
    </row>
    <row r="159" spans="16:20">
      <c r="P159" s="70" t="str">
        <f t="shared" si="7"/>
        <v/>
      </c>
      <c r="Q159" s="70" t="str">
        <f t="shared" si="8"/>
        <v/>
      </c>
      <c r="R159" s="70" t="str">
        <f>IFERROR(IF(K159="handling and wharfage",SUM(P159:Q159),IF(OR(K159="tank",K159="Boat",K159="car"),INDEX(Rate!$B$4:$M$25,MATCH(Gilbert!N159,Rate!$A$4:$A$25,0),MATCH(Gilbert!L159,Rate!$B$3:$M$3,0))*O159*0.8,INDEX(Rate!$B$4:$M$25,MATCH(Gilbert!N159,Rate!$A$4:$A$25,0),MATCH(Gilbert!L159,Rate!$B$3:$M$3,0))*O159)),"")</f>
        <v/>
      </c>
      <c r="T159" s="71" t="str">
        <f t="shared" si="9"/>
        <v/>
      </c>
    </row>
    <row r="160" spans="16:20">
      <c r="P160" s="70" t="str">
        <f t="shared" si="7"/>
        <v/>
      </c>
      <c r="Q160" s="70" t="str">
        <f t="shared" si="8"/>
        <v/>
      </c>
      <c r="R160" s="70" t="str">
        <f>IFERROR(IF(K160="handling and wharfage",SUM(P160:Q160),IF(OR(K160="tank",K160="Boat",K160="car"),INDEX(Rate!$B$4:$M$25,MATCH(Gilbert!N160,Rate!$A$4:$A$25,0),MATCH(Gilbert!L160,Rate!$B$3:$M$3,0))*O160*0.8,INDEX(Rate!$B$4:$M$25,MATCH(Gilbert!N160,Rate!$A$4:$A$25,0),MATCH(Gilbert!L160,Rate!$B$3:$M$3,0))*O160)),"")</f>
        <v/>
      </c>
      <c r="T160" s="71" t="str">
        <f t="shared" si="9"/>
        <v/>
      </c>
    </row>
    <row r="161" spans="16:20">
      <c r="P161" s="70" t="str">
        <f t="shared" si="7"/>
        <v/>
      </c>
      <c r="Q161" s="70" t="str">
        <f t="shared" si="8"/>
        <v/>
      </c>
      <c r="R161" s="70" t="str">
        <f>IFERROR(IF(K161="handling and wharfage",SUM(P161:Q161),IF(OR(K161="tank",K161="Boat",K161="car"),INDEX(Rate!$B$4:$M$25,MATCH(Gilbert!N161,Rate!$A$4:$A$25,0),MATCH(Gilbert!L161,Rate!$B$3:$M$3,0))*O161*0.8,INDEX(Rate!$B$4:$M$25,MATCH(Gilbert!N161,Rate!$A$4:$A$25,0),MATCH(Gilbert!L161,Rate!$B$3:$M$3,0))*O161)),"")</f>
        <v/>
      </c>
      <c r="T161" s="71" t="str">
        <f t="shared" si="9"/>
        <v/>
      </c>
    </row>
    <row r="162" spans="16:20">
      <c r="P162" s="70" t="str">
        <f t="shared" si="7"/>
        <v/>
      </c>
      <c r="Q162" s="70" t="str">
        <f t="shared" si="8"/>
        <v/>
      </c>
      <c r="R162" s="70" t="str">
        <f>IFERROR(IF(K162="handling and wharfage",SUM(P162:Q162),IF(OR(K162="tank",K162="Boat",K162="car"),INDEX(Rate!$B$4:$M$25,MATCH(Gilbert!N162,Rate!$A$4:$A$25,0),MATCH(Gilbert!L162,Rate!$B$3:$M$3,0))*O162*0.8,INDEX(Rate!$B$4:$M$25,MATCH(Gilbert!N162,Rate!$A$4:$A$25,0),MATCH(Gilbert!L162,Rate!$B$3:$M$3,0))*O162)),"")</f>
        <v/>
      </c>
      <c r="T162" s="71" t="str">
        <f t="shared" si="9"/>
        <v/>
      </c>
    </row>
    <row r="163" spans="16:20">
      <c r="P163" s="70" t="str">
        <f t="shared" si="7"/>
        <v/>
      </c>
      <c r="Q163" s="70" t="str">
        <f t="shared" si="8"/>
        <v/>
      </c>
      <c r="R163" s="70" t="str">
        <f>IFERROR(IF(K163="handling and wharfage",SUM(P163:Q163),IF(OR(K163="tank",K163="Boat",K163="car"),INDEX(Rate!$B$4:$M$25,MATCH(Gilbert!N163,Rate!$A$4:$A$25,0),MATCH(Gilbert!L163,Rate!$B$3:$M$3,0))*O163*0.8,INDEX(Rate!$B$4:$M$25,MATCH(Gilbert!N163,Rate!$A$4:$A$25,0),MATCH(Gilbert!L163,Rate!$B$3:$M$3,0))*O163)),"")</f>
        <v/>
      </c>
      <c r="T163" s="71" t="str">
        <f t="shared" si="9"/>
        <v/>
      </c>
    </row>
    <row r="164" spans="16:20">
      <c r="P164" s="70" t="str">
        <f t="shared" si="7"/>
        <v/>
      </c>
      <c r="Q164" s="70" t="str">
        <f t="shared" si="8"/>
        <v/>
      </c>
      <c r="R164" s="70" t="str">
        <f>IFERROR(IF(K164="handling and wharfage",SUM(P164:Q164),IF(OR(K164="tank",K164="Boat",K164="car"),INDEX(Rate!$B$4:$M$25,MATCH(Gilbert!N164,Rate!$A$4:$A$25,0),MATCH(Gilbert!L164,Rate!$B$3:$M$3,0))*O164*0.8,INDEX(Rate!$B$4:$M$25,MATCH(Gilbert!N164,Rate!$A$4:$A$25,0),MATCH(Gilbert!L164,Rate!$B$3:$M$3,0))*O164)),"")</f>
        <v/>
      </c>
      <c r="T164" s="71" t="str">
        <f t="shared" si="9"/>
        <v/>
      </c>
    </row>
    <row r="165" spans="16:20">
      <c r="P165" s="70" t="str">
        <f t="shared" si="7"/>
        <v/>
      </c>
      <c r="Q165" s="70" t="str">
        <f t="shared" si="8"/>
        <v/>
      </c>
      <c r="R165" s="70" t="str">
        <f>IFERROR(IF(K165="handling and wharfage",SUM(P165:Q165),IF(OR(K165="tank",K165="Boat",K165="car"),INDEX(Rate!$B$4:$M$25,MATCH(Gilbert!N165,Rate!$A$4:$A$25,0),MATCH(Gilbert!L165,Rate!$B$3:$M$3,0))*O165*0.8,INDEX(Rate!$B$4:$M$25,MATCH(Gilbert!N165,Rate!$A$4:$A$25,0),MATCH(Gilbert!L165,Rate!$B$3:$M$3,0))*O165)),"")</f>
        <v/>
      </c>
      <c r="T165" s="71" t="str">
        <f t="shared" si="9"/>
        <v/>
      </c>
    </row>
    <row r="166" spans="16:20">
      <c r="P166" s="70" t="str">
        <f t="shared" si="7"/>
        <v/>
      </c>
      <c r="Q166" s="70" t="str">
        <f t="shared" si="8"/>
        <v/>
      </c>
      <c r="R166" s="70" t="str">
        <f>IFERROR(IF(K166="handling and wharfage",SUM(P166:Q166),IF(OR(K166="tank",K166="Boat",K166="car"),INDEX(Rate!$B$4:$M$25,MATCH(Gilbert!N166,Rate!$A$4:$A$25,0),MATCH(Gilbert!L166,Rate!$B$3:$M$3,0))*O166*0.8,INDEX(Rate!$B$4:$M$25,MATCH(Gilbert!N166,Rate!$A$4:$A$25,0),MATCH(Gilbert!L166,Rate!$B$3:$M$3,0))*O166)),"")</f>
        <v/>
      </c>
      <c r="T166" s="71" t="str">
        <f t="shared" si="9"/>
        <v/>
      </c>
    </row>
    <row r="167" spans="16:20">
      <c r="P167" s="70" t="str">
        <f t="shared" si="7"/>
        <v/>
      </c>
      <c r="Q167" s="70" t="str">
        <f t="shared" si="8"/>
        <v/>
      </c>
      <c r="R167" s="70" t="str">
        <f>IFERROR(IF(K167="handling and wharfage",SUM(P167:Q167),IF(OR(K167="tank",K167="Boat",K167="car"),INDEX(Rate!$B$4:$M$25,MATCH(Gilbert!N167,Rate!$A$4:$A$25,0),MATCH(Gilbert!L167,Rate!$B$3:$M$3,0))*O167*0.8,INDEX(Rate!$B$4:$M$25,MATCH(Gilbert!N167,Rate!$A$4:$A$25,0),MATCH(Gilbert!L167,Rate!$B$3:$M$3,0))*O167)),"")</f>
        <v/>
      </c>
      <c r="T167" s="71" t="str">
        <f t="shared" si="9"/>
        <v/>
      </c>
    </row>
    <row r="168" spans="16:20">
      <c r="P168" s="70" t="str">
        <f t="shared" si="7"/>
        <v/>
      </c>
      <c r="Q168" s="70" t="str">
        <f t="shared" si="8"/>
        <v/>
      </c>
      <c r="R168" s="70" t="str">
        <f>IFERROR(IF(K168="handling and wharfage",SUM(P168:Q168),IF(OR(K168="tank",K168="Boat",K168="car"),INDEX(Rate!$B$4:$M$25,MATCH(Gilbert!N168,Rate!$A$4:$A$25,0),MATCH(Gilbert!L168,Rate!$B$3:$M$3,0))*O168*0.8,INDEX(Rate!$B$4:$M$25,MATCH(Gilbert!N168,Rate!$A$4:$A$25,0),MATCH(Gilbert!L168,Rate!$B$3:$M$3,0))*O168)),"")</f>
        <v/>
      </c>
      <c r="T168" s="71" t="str">
        <f t="shared" si="9"/>
        <v/>
      </c>
    </row>
    <row r="169" spans="16:20">
      <c r="P169" s="70" t="str">
        <f t="shared" si="7"/>
        <v/>
      </c>
      <c r="Q169" s="70" t="str">
        <f t="shared" si="8"/>
        <v/>
      </c>
      <c r="R169" s="70" t="str">
        <f>IFERROR(IF(K169="handling and wharfage",SUM(P169:Q169),IF(OR(K169="tank",K169="Boat",K169="car"),INDEX(Rate!$B$4:$M$25,MATCH(Gilbert!N169,Rate!$A$4:$A$25,0),MATCH(Gilbert!L169,Rate!$B$3:$M$3,0))*O169*0.8,INDEX(Rate!$B$4:$M$25,MATCH(Gilbert!N169,Rate!$A$4:$A$25,0),MATCH(Gilbert!L169,Rate!$B$3:$M$3,0))*O169)),"")</f>
        <v/>
      </c>
      <c r="T169" s="71" t="str">
        <f t="shared" si="9"/>
        <v/>
      </c>
    </row>
    <row r="170" spans="16:20">
      <c r="P170" s="70" t="str">
        <f t="shared" si="7"/>
        <v/>
      </c>
      <c r="Q170" s="70" t="str">
        <f t="shared" si="8"/>
        <v/>
      </c>
      <c r="R170" s="70" t="str">
        <f>IFERROR(IF(K170="handling and wharfage",SUM(P170:Q170),IF(OR(K170="tank",K170="Boat",K170="car"),INDEX(Rate!$B$4:$M$25,MATCH(Gilbert!N170,Rate!$A$4:$A$25,0),MATCH(Gilbert!L170,Rate!$B$3:$M$3,0))*O170*0.8,INDEX(Rate!$B$4:$M$25,MATCH(Gilbert!N170,Rate!$A$4:$A$25,0),MATCH(Gilbert!L170,Rate!$B$3:$M$3,0))*O170)),"")</f>
        <v/>
      </c>
      <c r="T170" s="71" t="str">
        <f t="shared" si="9"/>
        <v/>
      </c>
    </row>
    <row r="171" spans="16:20">
      <c r="P171" s="70" t="str">
        <f t="shared" si="7"/>
        <v/>
      </c>
      <c r="Q171" s="70" t="str">
        <f t="shared" si="8"/>
        <v/>
      </c>
      <c r="R171" s="70" t="str">
        <f>IFERROR(IF(K171="handling and wharfage",SUM(P171:Q171),IF(OR(K171="tank",K171="Boat",K171="car"),INDEX(Rate!$B$4:$M$25,MATCH(Gilbert!N171,Rate!$A$4:$A$25,0),MATCH(Gilbert!L171,Rate!$B$3:$M$3,0))*O171*0.8,INDEX(Rate!$B$4:$M$25,MATCH(Gilbert!N171,Rate!$A$4:$A$25,0),MATCH(Gilbert!L171,Rate!$B$3:$M$3,0))*O171)),"")</f>
        <v/>
      </c>
      <c r="T171" s="71" t="str">
        <f t="shared" si="9"/>
        <v/>
      </c>
    </row>
    <row r="172" spans="16:20">
      <c r="P172" s="70" t="str">
        <f t="shared" si="7"/>
        <v/>
      </c>
      <c r="Q172" s="70" t="str">
        <f t="shared" si="8"/>
        <v/>
      </c>
      <c r="R172" s="70" t="str">
        <f>IFERROR(IF(K172="handling and wharfage",SUM(P172:Q172),IF(OR(K172="tank",K172="Boat",K172="car"),INDEX(Rate!$B$4:$M$25,MATCH(Gilbert!N172,Rate!$A$4:$A$25,0),MATCH(Gilbert!L172,Rate!$B$3:$M$3,0))*O172*0.8,INDEX(Rate!$B$4:$M$25,MATCH(Gilbert!N172,Rate!$A$4:$A$25,0),MATCH(Gilbert!L172,Rate!$B$3:$M$3,0))*O172)),"")</f>
        <v/>
      </c>
      <c r="T172" s="71" t="str">
        <f t="shared" si="9"/>
        <v/>
      </c>
    </row>
    <row r="173" spans="16:20">
      <c r="P173" s="70" t="str">
        <f t="shared" si="7"/>
        <v/>
      </c>
      <c r="Q173" s="70" t="str">
        <f t="shared" si="8"/>
        <v/>
      </c>
      <c r="R173" s="70" t="str">
        <f>IFERROR(IF(K173="handling and wharfage",SUM(P173:Q173),IF(OR(K173="tank",K173="Boat",K173="car"),INDEX(Rate!$B$4:$M$25,MATCH(Gilbert!N173,Rate!$A$4:$A$25,0),MATCH(Gilbert!L173,Rate!$B$3:$M$3,0))*O173*0.8,INDEX(Rate!$B$4:$M$25,MATCH(Gilbert!N173,Rate!$A$4:$A$25,0),MATCH(Gilbert!L173,Rate!$B$3:$M$3,0))*O173)),"")</f>
        <v/>
      </c>
      <c r="T173" s="71" t="str">
        <f t="shared" si="9"/>
        <v/>
      </c>
    </row>
    <row r="174" spans="16:20">
      <c r="P174" s="70" t="str">
        <f t="shared" si="7"/>
        <v/>
      </c>
      <c r="Q174" s="70" t="str">
        <f t="shared" si="8"/>
        <v/>
      </c>
      <c r="R174" s="70" t="str">
        <f>IFERROR(IF(K174="handling and wharfage",SUM(P174:Q174),IF(OR(K174="tank",K174="Boat",K174="car"),INDEX(Rate!$B$4:$M$25,MATCH(Gilbert!N174,Rate!$A$4:$A$25,0),MATCH(Gilbert!L174,Rate!$B$3:$M$3,0))*O174*0.8,INDEX(Rate!$B$4:$M$25,MATCH(Gilbert!N174,Rate!$A$4:$A$25,0),MATCH(Gilbert!L174,Rate!$B$3:$M$3,0))*O174)),"")</f>
        <v/>
      </c>
      <c r="T174" s="71" t="str">
        <f t="shared" si="9"/>
        <v/>
      </c>
    </row>
    <row r="175" spans="16:20">
      <c r="P175" s="70" t="str">
        <f t="shared" si="7"/>
        <v/>
      </c>
      <c r="Q175" s="70" t="str">
        <f t="shared" si="8"/>
        <v/>
      </c>
      <c r="R175" s="70" t="str">
        <f>IFERROR(IF(K175="handling and wharfage",SUM(P175:Q175),IF(OR(K175="tank",K175="Boat",K175="car"),INDEX(Rate!$B$4:$M$25,MATCH(Gilbert!N175,Rate!$A$4:$A$25,0),MATCH(Gilbert!L175,Rate!$B$3:$M$3,0))*O175*0.8,INDEX(Rate!$B$4:$M$25,MATCH(Gilbert!N175,Rate!$A$4:$A$25,0),MATCH(Gilbert!L175,Rate!$B$3:$M$3,0))*O175)),"")</f>
        <v/>
      </c>
      <c r="T175" s="71" t="str">
        <f t="shared" si="9"/>
        <v/>
      </c>
    </row>
    <row r="176" spans="16:20">
      <c r="P176" s="70" t="str">
        <f t="shared" si="7"/>
        <v/>
      </c>
      <c r="Q176" s="70" t="str">
        <f t="shared" si="8"/>
        <v/>
      </c>
      <c r="R176" s="70" t="str">
        <f>IFERROR(IF(K176="handling and wharfage",SUM(P176:Q176),IF(OR(K176="tank",K176="Boat",K176="car"),INDEX(Rate!$B$4:$M$25,MATCH(Gilbert!N176,Rate!$A$4:$A$25,0),MATCH(Gilbert!L176,Rate!$B$3:$M$3,0))*O176*0.8,INDEX(Rate!$B$4:$M$25,MATCH(Gilbert!N176,Rate!$A$4:$A$25,0),MATCH(Gilbert!L176,Rate!$B$3:$M$3,0))*O176)),"")</f>
        <v/>
      </c>
      <c r="T176" s="71" t="str">
        <f t="shared" si="9"/>
        <v/>
      </c>
    </row>
    <row r="177" spans="16:20">
      <c r="P177" s="70" t="str">
        <f t="shared" si="7"/>
        <v/>
      </c>
      <c r="Q177" s="70" t="str">
        <f t="shared" si="8"/>
        <v/>
      </c>
      <c r="R177" s="70" t="str">
        <f>IFERROR(IF(K177="handling and wharfage",SUM(P177:Q177),IF(OR(K177="tank",K177="Boat",K177="car"),INDEX(Rate!$B$4:$M$25,MATCH(Gilbert!N177,Rate!$A$4:$A$25,0),MATCH(Gilbert!L177,Rate!$B$3:$M$3,0))*O177*0.8,INDEX(Rate!$B$4:$M$25,MATCH(Gilbert!N177,Rate!$A$4:$A$25,0),MATCH(Gilbert!L177,Rate!$B$3:$M$3,0))*O177)),"")</f>
        <v/>
      </c>
      <c r="T177" s="71" t="str">
        <f t="shared" si="9"/>
        <v/>
      </c>
    </row>
    <row r="178" spans="6:20">
      <c r="F178" s="95"/>
      <c r="H178" s="96"/>
      <c r="P178" s="70" t="str">
        <f t="shared" si="7"/>
        <v/>
      </c>
      <c r="Q178" s="70" t="str">
        <f t="shared" si="8"/>
        <v/>
      </c>
      <c r="R178" s="70" t="str">
        <f>IFERROR(IF(K178="handling and wharfage",SUM(P178:Q178),IF(OR(K178="tank",K178="Boat",K178="car"),INDEX(Rate!$B$4:$M$25,MATCH(Gilbert!N178,Rate!$A$4:$A$25,0),MATCH(Gilbert!L178,Rate!$B$3:$M$3,0))*O178*0.8,INDEX(Rate!$B$4:$M$25,MATCH(Gilbert!N178,Rate!$A$4:$A$25,0),MATCH(Gilbert!L178,Rate!$B$3:$M$3,0))*O178)),"")</f>
        <v/>
      </c>
      <c r="T178" s="71" t="str">
        <f t="shared" si="9"/>
        <v/>
      </c>
    </row>
    <row r="179" spans="6:20">
      <c r="F179" s="95"/>
      <c r="H179" s="96"/>
      <c r="P179" s="70" t="str">
        <f t="shared" si="7"/>
        <v/>
      </c>
      <c r="Q179" s="70" t="str">
        <f t="shared" si="8"/>
        <v/>
      </c>
      <c r="R179" s="70" t="str">
        <f>IFERROR(IF(K179="handling and wharfage",SUM(P179:Q179),IF(OR(K179="tank",K179="Boat",K179="car"),INDEX(Rate!$B$4:$M$25,MATCH(Gilbert!N179,Rate!$A$4:$A$25,0),MATCH(Gilbert!L179,Rate!$B$3:$M$3,0))*O179*0.8,INDEX(Rate!$B$4:$M$25,MATCH(Gilbert!N179,Rate!$A$4:$A$25,0),MATCH(Gilbert!L179,Rate!$B$3:$M$3,0))*O179)),"")</f>
        <v/>
      </c>
      <c r="T179" s="71" t="str">
        <f t="shared" si="9"/>
        <v/>
      </c>
    </row>
    <row r="180" spans="6:20">
      <c r="F180" s="95"/>
      <c r="H180" s="96"/>
      <c r="P180" s="70" t="str">
        <f t="shared" si="7"/>
        <v/>
      </c>
      <c r="Q180" s="70" t="str">
        <f t="shared" si="8"/>
        <v/>
      </c>
      <c r="R180" s="70" t="str">
        <f>IFERROR(IF(K180="handling and wharfage",SUM(P180:Q180),IF(OR(K180="tank",K180="Boat",K180="car"),INDEX(Rate!$B$4:$M$25,MATCH(Gilbert!N180,Rate!$A$4:$A$25,0),MATCH(Gilbert!L180,Rate!$B$3:$M$3,0))*O180*0.8,INDEX(Rate!$B$4:$M$25,MATCH(Gilbert!N180,Rate!$A$4:$A$25,0),MATCH(Gilbert!L180,Rate!$B$3:$M$3,0))*O180)),"")</f>
        <v/>
      </c>
      <c r="T180" s="71" t="str">
        <f t="shared" si="9"/>
        <v/>
      </c>
    </row>
    <row r="181" spans="6:20">
      <c r="F181" s="95"/>
      <c r="H181" s="96"/>
      <c r="P181" s="70" t="str">
        <f t="shared" si="7"/>
        <v/>
      </c>
      <c r="Q181" s="70" t="str">
        <f t="shared" si="8"/>
        <v/>
      </c>
      <c r="R181" s="70" t="str">
        <f>IFERROR(IF(K181="handling and wharfage",SUM(P181:Q181),IF(OR(K181="tank",K181="Boat",K181="car"),INDEX(Rate!$B$4:$M$25,MATCH(Gilbert!N181,Rate!$A$4:$A$25,0),MATCH(Gilbert!L181,Rate!$B$3:$M$3,0))*O181*0.8,INDEX(Rate!$B$4:$M$25,MATCH(Gilbert!N181,Rate!$A$4:$A$25,0),MATCH(Gilbert!L181,Rate!$B$3:$M$3,0))*O181)),"")</f>
        <v/>
      </c>
      <c r="T181" s="71" t="str">
        <f t="shared" si="9"/>
        <v/>
      </c>
    </row>
    <row r="182" spans="6:20">
      <c r="F182" s="95"/>
      <c r="H182" s="96"/>
      <c r="P182" s="70" t="str">
        <f t="shared" si="7"/>
        <v/>
      </c>
      <c r="Q182" s="70" t="str">
        <f t="shared" si="8"/>
        <v/>
      </c>
      <c r="R182" s="70" t="str">
        <f>IFERROR(IF(K182="handling and wharfage",SUM(P182:Q182),IF(OR(K182="tank",K182="Boat",K182="car"),INDEX(Rate!$B$4:$M$25,MATCH(Gilbert!N182,Rate!$A$4:$A$25,0),MATCH(Gilbert!L182,Rate!$B$3:$M$3,0))*O182*0.8,INDEX(Rate!$B$4:$M$25,MATCH(Gilbert!N182,Rate!$A$4:$A$25,0),MATCH(Gilbert!L182,Rate!$B$3:$M$3,0))*O182)),"")</f>
        <v/>
      </c>
      <c r="T182" s="71" t="str">
        <f t="shared" si="9"/>
        <v/>
      </c>
    </row>
    <row r="183" spans="6:21">
      <c r="F183" s="95"/>
      <c r="H183" s="96"/>
      <c r="P183" s="70" t="str">
        <f t="shared" si="7"/>
        <v/>
      </c>
      <c r="Q183" s="70" t="str">
        <f t="shared" si="8"/>
        <v/>
      </c>
      <c r="R183" s="70" t="str">
        <f>IFERROR(IF(K183="handling and wharfage",SUM(P183:Q183),IF(OR(K183="tank",K183="Boat",K183="car"),INDEX(Rate!$B$4:$M$25,MATCH(Gilbert!N183,Rate!$A$4:$A$25,0),MATCH(Gilbert!L183,Rate!$B$3:$M$3,0))*O183*0.8,INDEX(Rate!$B$4:$M$25,MATCH(Gilbert!N183,Rate!$A$4:$A$25,0),MATCH(Gilbert!L183,Rate!$B$3:$M$3,0))*O183)),"")</f>
        <v/>
      </c>
      <c r="T183" s="71" t="str">
        <f t="shared" si="9"/>
        <v/>
      </c>
      <c r="U183" s="97"/>
    </row>
    <row r="184" spans="6:20">
      <c r="F184" s="95"/>
      <c r="H184" s="96"/>
      <c r="P184" s="70" t="str">
        <f t="shared" si="7"/>
        <v/>
      </c>
      <c r="Q184" s="70" t="str">
        <f t="shared" si="8"/>
        <v/>
      </c>
      <c r="R184" s="70" t="str">
        <f>IFERROR(IF(K184="handling and wharfage",SUM(P184:Q184),IF(OR(K184="tank",K184="Boat",K184="car"),INDEX(Rate!$B$4:$M$25,MATCH(Gilbert!N184,Rate!$A$4:$A$25,0),MATCH(Gilbert!L184,Rate!$B$3:$M$3,0))*O184*0.8,INDEX(Rate!$B$4:$M$25,MATCH(Gilbert!N184,Rate!$A$4:$A$25,0),MATCH(Gilbert!L184,Rate!$B$3:$M$3,0))*O184)),"")</f>
        <v/>
      </c>
      <c r="T184" s="71" t="str">
        <f t="shared" si="9"/>
        <v/>
      </c>
    </row>
    <row r="185" spans="6:20">
      <c r="F185" s="95"/>
      <c r="H185" s="96"/>
      <c r="P185" s="70" t="str">
        <f t="shared" si="7"/>
        <v/>
      </c>
      <c r="Q185" s="70" t="str">
        <f t="shared" si="8"/>
        <v/>
      </c>
      <c r="R185" s="70" t="str">
        <f>IFERROR(IF(K185="handling and wharfage",SUM(P185:Q185),IF(OR(K185="tank",K185="Boat",K185="car"),INDEX(Rate!$B$4:$M$25,MATCH(Gilbert!N185,Rate!$A$4:$A$25,0),MATCH(Gilbert!L185,Rate!$B$3:$M$3,0))*O185*0.8,INDEX(Rate!$B$4:$M$25,MATCH(Gilbert!N185,Rate!$A$4:$A$25,0),MATCH(Gilbert!L185,Rate!$B$3:$M$3,0))*O185)),"")</f>
        <v/>
      </c>
      <c r="T185" s="71" t="str">
        <f t="shared" si="9"/>
        <v/>
      </c>
    </row>
    <row r="186" spans="6:20">
      <c r="F186" s="95"/>
      <c r="H186" s="96"/>
      <c r="P186" s="70" t="str">
        <f t="shared" si="7"/>
        <v/>
      </c>
      <c r="Q186" s="70" t="str">
        <f t="shared" si="8"/>
        <v/>
      </c>
      <c r="R186" s="70" t="str">
        <f>IFERROR(IF(K186="handling and wharfage",SUM(P186:Q186),IF(OR(K186="tank",K186="Boat",K186="car"),INDEX(Rate!$B$4:$M$25,MATCH(Gilbert!N186,Rate!$A$4:$A$25,0),MATCH(Gilbert!L186,Rate!$B$3:$M$3,0))*O186*0.8,INDEX(Rate!$B$4:$M$25,MATCH(Gilbert!N186,Rate!$A$4:$A$25,0),MATCH(Gilbert!L186,Rate!$B$3:$M$3,0))*O186)),"")</f>
        <v/>
      </c>
      <c r="T186" s="71" t="str">
        <f t="shared" si="9"/>
        <v/>
      </c>
    </row>
    <row r="187" spans="6:20">
      <c r="F187" s="95"/>
      <c r="H187" s="96"/>
      <c r="P187" s="70" t="str">
        <f t="shared" si="7"/>
        <v/>
      </c>
      <c r="Q187" s="70" t="str">
        <f t="shared" si="8"/>
        <v/>
      </c>
      <c r="R187" s="70" t="str">
        <f>IFERROR(IF(K187="handling and wharfage",SUM(P187:Q187),IF(OR(K187="tank",K187="Boat",K187="car"),INDEX(Rate!$B$4:$M$25,MATCH(Gilbert!N187,Rate!$A$4:$A$25,0),MATCH(Gilbert!L187,Rate!$B$3:$M$3,0))*O187*0.8,INDEX(Rate!$B$4:$M$25,MATCH(Gilbert!N187,Rate!$A$4:$A$25,0),MATCH(Gilbert!L187,Rate!$B$3:$M$3,0))*O187)),"")</f>
        <v/>
      </c>
      <c r="T187" s="71" t="str">
        <f t="shared" si="9"/>
        <v/>
      </c>
    </row>
    <row r="188" spans="6:20">
      <c r="F188" s="95"/>
      <c r="H188" s="96"/>
      <c r="P188" s="70" t="str">
        <f t="shared" si="7"/>
        <v/>
      </c>
      <c r="Q188" s="70" t="str">
        <f t="shared" si="8"/>
        <v/>
      </c>
      <c r="R188" s="70" t="str">
        <f>IFERROR(IF(K188="handling and wharfage",SUM(P188:Q188),IF(OR(K188="tank",K188="Boat",K188="car"),INDEX(Rate!$B$4:$M$25,MATCH(Gilbert!N188,Rate!$A$4:$A$25,0),MATCH(Gilbert!L188,Rate!$B$3:$M$3,0))*O188*0.8,INDEX(Rate!$B$4:$M$25,MATCH(Gilbert!N188,Rate!$A$4:$A$25,0),MATCH(Gilbert!L188,Rate!$B$3:$M$3,0))*O188)),"")</f>
        <v/>
      </c>
      <c r="T188" s="71" t="str">
        <f t="shared" si="9"/>
        <v/>
      </c>
    </row>
    <row r="189" spans="6:20">
      <c r="F189" s="95"/>
      <c r="H189" s="96"/>
      <c r="P189" s="70" t="str">
        <f t="shared" si="7"/>
        <v/>
      </c>
      <c r="Q189" s="70" t="str">
        <f t="shared" si="8"/>
        <v/>
      </c>
      <c r="R189" s="70" t="str">
        <f>IFERROR(IF(K189="handling and wharfage",SUM(P189:Q189),IF(OR(K189="tank",K189="Boat",K189="car"),INDEX(Rate!$B$4:$M$25,MATCH(Gilbert!N189,Rate!$A$4:$A$25,0),MATCH(Gilbert!L189,Rate!$B$3:$M$3,0))*O189*0.8,INDEX(Rate!$B$4:$M$25,MATCH(Gilbert!N189,Rate!$A$4:$A$25,0),MATCH(Gilbert!L189,Rate!$B$3:$M$3,0))*O189)),"")</f>
        <v/>
      </c>
      <c r="T189" s="71" t="str">
        <f t="shared" si="9"/>
        <v/>
      </c>
    </row>
    <row r="190" spans="6:20">
      <c r="F190" s="95"/>
      <c r="H190" s="96"/>
      <c r="P190" s="70" t="str">
        <f t="shared" si="7"/>
        <v/>
      </c>
      <c r="Q190" s="70" t="str">
        <f t="shared" si="8"/>
        <v/>
      </c>
      <c r="R190" s="70" t="str">
        <f>IFERROR(IF(K190="handling and wharfage",SUM(P190:Q190),IF(OR(K190="tank",K190="Boat",K190="car"),INDEX(Rate!$B$4:$M$25,MATCH(Gilbert!N190,Rate!$A$4:$A$25,0),MATCH(Gilbert!L190,Rate!$B$3:$M$3,0))*O190*0.8,INDEX(Rate!$B$4:$M$25,MATCH(Gilbert!N190,Rate!$A$4:$A$25,0),MATCH(Gilbert!L190,Rate!$B$3:$M$3,0))*O190)),"")</f>
        <v/>
      </c>
      <c r="T190" s="71" t="str">
        <f t="shared" si="9"/>
        <v/>
      </c>
    </row>
    <row r="191" spans="6:20">
      <c r="F191" s="95"/>
      <c r="H191" s="68"/>
      <c r="P191" s="70" t="str">
        <f t="shared" si="7"/>
        <v/>
      </c>
      <c r="Q191" s="70" t="str">
        <f t="shared" si="8"/>
        <v/>
      </c>
      <c r="R191" s="70" t="str">
        <f>IFERROR(IF(K191="handling and wharfage",SUM(P191:Q191),IF(OR(K191="tank",K191="Boat",K191="car"),INDEX(Rate!$B$4:$M$25,MATCH(Gilbert!N191,Rate!$A$4:$A$25,0),MATCH(Gilbert!L191,Rate!$B$3:$M$3,0))*O191*0.8,INDEX(Rate!$B$4:$M$25,MATCH(Gilbert!N191,Rate!$A$4:$A$25,0),MATCH(Gilbert!L191,Rate!$B$3:$M$3,0))*O191)),"")</f>
        <v/>
      </c>
      <c r="T191" s="71" t="str">
        <f t="shared" si="9"/>
        <v/>
      </c>
    </row>
    <row r="192" spans="6:20">
      <c r="F192" s="95"/>
      <c r="H192" s="96"/>
      <c r="P192" s="70" t="str">
        <f t="shared" si="7"/>
        <v/>
      </c>
      <c r="Q192" s="70" t="str">
        <f t="shared" si="8"/>
        <v/>
      </c>
      <c r="R192" s="70" t="str">
        <f>IFERROR(IF(K192="handling and wharfage",SUM(P192:Q192),IF(OR(K192="tank",K192="Boat",K192="car"),INDEX(Rate!$B$4:$M$25,MATCH(Gilbert!N192,Rate!$A$4:$A$25,0),MATCH(Gilbert!L192,Rate!$B$3:$M$3,0))*O192*0.8,INDEX(Rate!$B$4:$M$25,MATCH(Gilbert!N192,Rate!$A$4:$A$25,0),MATCH(Gilbert!L192,Rate!$B$3:$M$3,0))*O192)),"")</f>
        <v/>
      </c>
      <c r="T192" s="71" t="str">
        <f t="shared" si="9"/>
        <v/>
      </c>
    </row>
    <row r="193" spans="6:20">
      <c r="F193" s="95"/>
      <c r="H193" s="96"/>
      <c r="I193" s="100"/>
      <c r="P193" s="70" t="str">
        <f t="shared" si="7"/>
        <v/>
      </c>
      <c r="Q193" s="70" t="str">
        <f t="shared" si="8"/>
        <v/>
      </c>
      <c r="R193" s="70" t="str">
        <f>IFERROR(IF(K193="handling and wharfage",SUM(P193:Q193),IF(OR(K193="tank",K193="Boat",K193="car"),INDEX(Rate!$B$4:$M$25,MATCH(Gilbert!N193,Rate!$A$4:$A$25,0),MATCH(Gilbert!L193,Rate!$B$3:$M$3,0))*O193*0.8,INDEX(Rate!$B$4:$M$25,MATCH(Gilbert!N193,Rate!$A$4:$A$25,0),MATCH(Gilbert!L193,Rate!$B$3:$M$3,0))*O193)),"")</f>
        <v/>
      </c>
      <c r="T193" s="71" t="str">
        <f t="shared" si="9"/>
        <v/>
      </c>
    </row>
    <row r="194" spans="6:20">
      <c r="F194" s="95"/>
      <c r="H194" s="96"/>
      <c r="I194" s="100"/>
      <c r="P194" s="70" t="str">
        <f t="shared" si="7"/>
        <v/>
      </c>
      <c r="Q194" s="70" t="str">
        <f t="shared" si="8"/>
        <v/>
      </c>
      <c r="R194" s="70" t="str">
        <f>IFERROR(IF(K194="handling and wharfage",SUM(P194:Q194),IF(OR(K194="tank",K194="Boat",K194="car"),INDEX(Rate!$B$4:$M$25,MATCH(Gilbert!N194,Rate!$A$4:$A$25,0),MATCH(Gilbert!L194,Rate!$B$3:$M$3,0))*O194*0.8,INDEX(Rate!$B$4:$M$25,MATCH(Gilbert!N194,Rate!$A$4:$A$25,0),MATCH(Gilbert!L194,Rate!$B$3:$M$3,0))*O194)),"")</f>
        <v/>
      </c>
      <c r="T194" s="71" t="str">
        <f t="shared" si="9"/>
        <v/>
      </c>
    </row>
    <row r="195" spans="6:20">
      <c r="F195" s="95"/>
      <c r="H195" s="96"/>
      <c r="I195" s="100"/>
      <c r="P195" s="70" t="str">
        <f t="shared" ref="P195:P258" si="10">IF(OR(K195="handling and wharfage",K195="rau handling and wharfage"),O195*30,"")</f>
        <v/>
      </c>
      <c r="Q195" s="70" t="str">
        <f t="shared" ref="Q195:Q258" si="11">IF(K195&lt;&gt;"handling and wharfage","",O195*3.5)</f>
        <v/>
      </c>
      <c r="R195" s="70" t="str">
        <f>IFERROR(IF(K195="handling and wharfage",SUM(P195:Q195),IF(OR(K195="tank",K195="Boat",K195="car"),INDEX(Rate!$B$4:$M$25,MATCH(Gilbert!N195,Rate!$A$4:$A$25,0),MATCH(Gilbert!L195,Rate!$B$3:$M$3,0))*O195*0.8,INDEX(Rate!$B$4:$M$25,MATCH(Gilbert!N195,Rate!$A$4:$A$25,0),MATCH(Gilbert!L195,Rate!$B$3:$M$3,0))*O195)),"")</f>
        <v/>
      </c>
      <c r="T195" s="71" t="str">
        <f t="shared" ref="T195:T258" si="12">IF(L195="","",IF(L195="General2","F0070000061A","E31250000331"))</f>
        <v/>
      </c>
    </row>
    <row r="196" spans="6:20">
      <c r="F196" s="95"/>
      <c r="H196" s="96"/>
      <c r="I196" s="100"/>
      <c r="P196" s="70" t="str">
        <f t="shared" si="10"/>
        <v/>
      </c>
      <c r="Q196" s="70" t="str">
        <f t="shared" si="11"/>
        <v/>
      </c>
      <c r="R196" s="70" t="str">
        <f>IFERROR(IF(K196="handling and wharfage",SUM(P196:Q196),IF(OR(K196="tank",K196="Boat",K196="car"),INDEX(Rate!$B$4:$M$25,MATCH(Gilbert!N196,Rate!$A$4:$A$25,0),MATCH(Gilbert!L196,Rate!$B$3:$M$3,0))*O196*0.8,INDEX(Rate!$B$4:$M$25,MATCH(Gilbert!N196,Rate!$A$4:$A$25,0),MATCH(Gilbert!L196,Rate!$B$3:$M$3,0))*O196)),"")</f>
        <v/>
      </c>
      <c r="T196" s="71" t="str">
        <f t="shared" si="12"/>
        <v/>
      </c>
    </row>
    <row r="197" spans="6:20">
      <c r="F197" s="95"/>
      <c r="H197" s="96"/>
      <c r="I197" s="100"/>
      <c r="P197" s="70" t="str">
        <f t="shared" si="10"/>
        <v/>
      </c>
      <c r="Q197" s="70" t="str">
        <f t="shared" si="11"/>
        <v/>
      </c>
      <c r="R197" s="70" t="str">
        <f>IFERROR(IF(K197="handling and wharfage",SUM(P197:Q197),IF(OR(K197="tank",K197="Boat",K197="car"),INDEX(Rate!$B$4:$M$25,MATCH(Gilbert!N197,Rate!$A$4:$A$25,0),MATCH(Gilbert!L197,Rate!$B$3:$M$3,0))*O197*0.8,INDEX(Rate!$B$4:$M$25,MATCH(Gilbert!N197,Rate!$A$4:$A$25,0),MATCH(Gilbert!L197,Rate!$B$3:$M$3,0))*O197)),"")</f>
        <v/>
      </c>
      <c r="T197" s="71" t="str">
        <f t="shared" si="12"/>
        <v/>
      </c>
    </row>
    <row r="198" spans="8:20">
      <c r="H198" s="96"/>
      <c r="P198" s="70" t="str">
        <f t="shared" si="10"/>
        <v/>
      </c>
      <c r="Q198" s="70" t="str">
        <f t="shared" si="11"/>
        <v/>
      </c>
      <c r="R198" s="70" t="str">
        <f>IFERROR(IF(K198="handling and wharfage",SUM(P198:Q198),IF(OR(K198="tank",K198="Boat",K198="car"),INDEX(Rate!$B$4:$M$25,MATCH(Gilbert!N198,Rate!$A$4:$A$25,0),MATCH(Gilbert!L198,Rate!$B$3:$M$3,0))*O198*0.8,INDEX(Rate!$B$4:$M$25,MATCH(Gilbert!N198,Rate!$A$4:$A$25,0),MATCH(Gilbert!L198,Rate!$B$3:$M$3,0))*O198)),"")</f>
        <v/>
      </c>
      <c r="T198" s="71" t="str">
        <f t="shared" si="12"/>
        <v/>
      </c>
    </row>
    <row r="199" spans="8:20">
      <c r="H199" s="96"/>
      <c r="P199" s="70" t="str">
        <f t="shared" si="10"/>
        <v/>
      </c>
      <c r="Q199" s="70" t="str">
        <f t="shared" si="11"/>
        <v/>
      </c>
      <c r="R199" s="70" t="str">
        <f>IFERROR(IF(K199="handling and wharfage",SUM(P199:Q199),IF(OR(K199="tank",K199="Boat",K199="car"),INDEX(Rate!$B$4:$M$25,MATCH(Gilbert!N199,Rate!$A$4:$A$25,0),MATCH(Gilbert!L199,Rate!$B$3:$M$3,0))*O199*0.8,INDEX(Rate!$B$4:$M$25,MATCH(Gilbert!N199,Rate!$A$4:$A$25,0),MATCH(Gilbert!L199,Rate!$B$3:$M$3,0))*O199)),"")</f>
        <v/>
      </c>
      <c r="T199" s="71" t="str">
        <f t="shared" si="12"/>
        <v/>
      </c>
    </row>
    <row r="200" spans="8:20">
      <c r="H200" s="96"/>
      <c r="P200" s="70" t="str">
        <f t="shared" si="10"/>
        <v/>
      </c>
      <c r="Q200" s="70" t="str">
        <f t="shared" si="11"/>
        <v/>
      </c>
      <c r="R200" s="70" t="str">
        <f>IFERROR(IF(K200="handling and wharfage",SUM(P200:Q200),IF(OR(K200="tank",K200="Boat",K200="car"),INDEX(Rate!$B$4:$M$25,MATCH(Gilbert!N200,Rate!$A$4:$A$25,0),MATCH(Gilbert!L200,Rate!$B$3:$M$3,0))*O200*0.8,INDEX(Rate!$B$4:$M$25,MATCH(Gilbert!N200,Rate!$A$4:$A$25,0),MATCH(Gilbert!L200,Rate!$B$3:$M$3,0))*O200)),"")</f>
        <v/>
      </c>
      <c r="T200" s="71" t="str">
        <f t="shared" si="12"/>
        <v/>
      </c>
    </row>
    <row r="201" spans="8:20">
      <c r="H201" s="96"/>
      <c r="P201" s="70" t="str">
        <f t="shared" si="10"/>
        <v/>
      </c>
      <c r="Q201" s="70" t="str">
        <f t="shared" si="11"/>
        <v/>
      </c>
      <c r="R201" s="70" t="str">
        <f>IFERROR(IF(K201="handling and wharfage",SUM(P201:Q201),IF(OR(K201="tank",K201="Boat",K201="car"),INDEX(Rate!$B$4:$M$25,MATCH(Gilbert!N201,Rate!$A$4:$A$25,0),MATCH(Gilbert!L201,Rate!$B$3:$M$3,0))*O201*0.8,INDEX(Rate!$B$4:$M$25,MATCH(Gilbert!N201,Rate!$A$4:$A$25,0),MATCH(Gilbert!L201,Rate!$B$3:$M$3,0))*O201)),"")</f>
        <v/>
      </c>
      <c r="T201" s="71" t="str">
        <f t="shared" si="12"/>
        <v/>
      </c>
    </row>
    <row r="202" spans="8:20">
      <c r="H202" s="96"/>
      <c r="P202" s="70" t="str">
        <f t="shared" si="10"/>
        <v/>
      </c>
      <c r="Q202" s="70" t="str">
        <f t="shared" si="11"/>
        <v/>
      </c>
      <c r="R202" s="70" t="str">
        <f>IFERROR(IF(K202="handling and wharfage",SUM(P202:Q202),IF(OR(K202="tank",K202="Boat",K202="car"),INDEX(Rate!$B$4:$M$25,MATCH(Gilbert!N202,Rate!$A$4:$A$25,0),MATCH(Gilbert!L202,Rate!$B$3:$M$3,0))*O202*0.8,INDEX(Rate!$B$4:$M$25,MATCH(Gilbert!N202,Rate!$A$4:$A$25,0),MATCH(Gilbert!L202,Rate!$B$3:$M$3,0))*O202)),"")</f>
        <v/>
      </c>
      <c r="T202" s="71" t="str">
        <f t="shared" si="12"/>
        <v/>
      </c>
    </row>
    <row r="203" spans="8:20">
      <c r="H203" s="96"/>
      <c r="P203" s="70" t="str">
        <f t="shared" si="10"/>
        <v/>
      </c>
      <c r="Q203" s="70" t="str">
        <f t="shared" si="11"/>
        <v/>
      </c>
      <c r="R203" s="70" t="str">
        <f>IFERROR(IF(K203="handling and wharfage",SUM(P203:Q203),IF(OR(K203="tank",K203="Boat",K203="car"),INDEX(Rate!$B$4:$M$25,MATCH(Gilbert!N203,Rate!$A$4:$A$25,0),MATCH(Gilbert!L203,Rate!$B$3:$M$3,0))*O203*0.8,INDEX(Rate!$B$4:$M$25,MATCH(Gilbert!N203,Rate!$A$4:$A$25,0),MATCH(Gilbert!L203,Rate!$B$3:$M$3,0))*O203)),"")</f>
        <v/>
      </c>
      <c r="T203" s="71" t="str">
        <f t="shared" si="12"/>
        <v/>
      </c>
    </row>
    <row r="204" spans="8:20">
      <c r="H204" s="96"/>
      <c r="P204" s="70" t="str">
        <f t="shared" si="10"/>
        <v/>
      </c>
      <c r="Q204" s="70" t="str">
        <f t="shared" si="11"/>
        <v/>
      </c>
      <c r="R204" s="70" t="str">
        <f>IFERROR(IF(K204="handling and wharfage",SUM(P204:Q204),IF(OR(K204="tank",K204="Boat",K204="car"),INDEX(Rate!$B$4:$M$25,MATCH(Gilbert!N204,Rate!$A$4:$A$25,0),MATCH(Gilbert!L204,Rate!$B$3:$M$3,0))*O204*0.8,INDEX(Rate!$B$4:$M$25,MATCH(Gilbert!N204,Rate!$A$4:$A$25,0),MATCH(Gilbert!L204,Rate!$B$3:$M$3,0))*O204)),"")</f>
        <v/>
      </c>
      <c r="T204" s="71" t="str">
        <f t="shared" si="12"/>
        <v/>
      </c>
    </row>
    <row r="205" spans="8:20">
      <c r="H205" s="96"/>
      <c r="P205" s="70" t="str">
        <f t="shared" si="10"/>
        <v/>
      </c>
      <c r="Q205" s="70" t="str">
        <f t="shared" si="11"/>
        <v/>
      </c>
      <c r="R205" s="70" t="str">
        <f>IFERROR(IF(K205="handling and wharfage",SUM(P205:Q205),IF(OR(K205="tank",K205="Boat",K205="car"),INDEX(Rate!$B$4:$M$25,MATCH(Gilbert!N205,Rate!$A$4:$A$25,0),MATCH(Gilbert!L205,Rate!$B$3:$M$3,0))*O205*0.8,INDEX(Rate!$B$4:$M$25,MATCH(Gilbert!N205,Rate!$A$4:$A$25,0),MATCH(Gilbert!L205,Rate!$B$3:$M$3,0))*O205)),"")</f>
        <v/>
      </c>
      <c r="T205" s="71" t="str">
        <f t="shared" si="12"/>
        <v/>
      </c>
    </row>
    <row r="206" spans="8:20">
      <c r="H206" s="96"/>
      <c r="P206" s="70" t="str">
        <f t="shared" si="10"/>
        <v/>
      </c>
      <c r="Q206" s="70" t="str">
        <f t="shared" si="11"/>
        <v/>
      </c>
      <c r="R206" s="70" t="str">
        <f>IFERROR(IF(K206="handling and wharfage",SUM(P206:Q206),IF(OR(K206="tank",K206="Boat",K206="car"),INDEX(Rate!$B$4:$M$25,MATCH(Gilbert!N206,Rate!$A$4:$A$25,0),MATCH(Gilbert!L206,Rate!$B$3:$M$3,0))*O206*0.8,INDEX(Rate!$B$4:$M$25,MATCH(Gilbert!N206,Rate!$A$4:$A$25,0),MATCH(Gilbert!L206,Rate!$B$3:$M$3,0))*O206)),"")</f>
        <v/>
      </c>
      <c r="T206" s="71" t="str">
        <f t="shared" si="12"/>
        <v/>
      </c>
    </row>
    <row r="207" spans="8:20">
      <c r="H207" s="96"/>
      <c r="P207" s="70" t="str">
        <f t="shared" si="10"/>
        <v/>
      </c>
      <c r="Q207" s="70" t="str">
        <f t="shared" si="11"/>
        <v/>
      </c>
      <c r="R207" s="70" t="str">
        <f>IFERROR(IF(K207="handling and wharfage",SUM(P207:Q207),IF(OR(K207="tank",K207="Boat",K207="car"),INDEX(Rate!$B$4:$M$25,MATCH(Gilbert!N207,Rate!$A$4:$A$25,0),MATCH(Gilbert!L207,Rate!$B$3:$M$3,0))*O207*0.8,INDEX(Rate!$B$4:$M$25,MATCH(Gilbert!N207,Rate!$A$4:$A$25,0),MATCH(Gilbert!L207,Rate!$B$3:$M$3,0))*O207)),"")</f>
        <v/>
      </c>
      <c r="T207" s="71" t="str">
        <f t="shared" si="12"/>
        <v/>
      </c>
    </row>
    <row r="208" spans="8:20">
      <c r="H208" s="96"/>
      <c r="P208" s="70" t="str">
        <f t="shared" si="10"/>
        <v/>
      </c>
      <c r="Q208" s="70" t="str">
        <f t="shared" si="11"/>
        <v/>
      </c>
      <c r="R208" s="70" t="str">
        <f>IFERROR(IF(K208="handling and wharfage",SUM(P208:Q208),IF(OR(K208="tank",K208="Boat",K208="car"),INDEX(Rate!$B$4:$M$25,MATCH(Gilbert!N208,Rate!$A$4:$A$25,0),MATCH(Gilbert!L208,Rate!$B$3:$M$3,0))*O208*0.8,INDEX(Rate!$B$4:$M$25,MATCH(Gilbert!N208,Rate!$A$4:$A$25,0),MATCH(Gilbert!L208,Rate!$B$3:$M$3,0))*O208)),"")</f>
        <v/>
      </c>
      <c r="T208" s="71" t="str">
        <f t="shared" si="12"/>
        <v/>
      </c>
    </row>
    <row r="209" spans="8:20">
      <c r="H209" s="96"/>
      <c r="P209" s="70" t="str">
        <f t="shared" si="10"/>
        <v/>
      </c>
      <c r="Q209" s="70" t="str">
        <f t="shared" si="11"/>
        <v/>
      </c>
      <c r="R209" s="70" t="str">
        <f>IFERROR(IF(K209="handling and wharfage",SUM(P209:Q209),IF(OR(K209="tank",K209="Boat",K209="car"),INDEX(Rate!$B$4:$M$25,MATCH(Gilbert!N209,Rate!$A$4:$A$25,0),MATCH(Gilbert!L209,Rate!$B$3:$M$3,0))*O209*0.8,INDEX(Rate!$B$4:$M$25,MATCH(Gilbert!N209,Rate!$A$4:$A$25,0),MATCH(Gilbert!L209,Rate!$B$3:$M$3,0))*O209)),"")</f>
        <v/>
      </c>
      <c r="T209" s="71" t="str">
        <f t="shared" si="12"/>
        <v/>
      </c>
    </row>
    <row r="210" spans="8:20">
      <c r="H210" s="96"/>
      <c r="P210" s="70" t="str">
        <f t="shared" si="10"/>
        <v/>
      </c>
      <c r="Q210" s="70" t="str">
        <f t="shared" si="11"/>
        <v/>
      </c>
      <c r="R210" s="70" t="str">
        <f>IFERROR(IF(K210="handling and wharfage",SUM(P210:Q210),IF(OR(K210="tank",K210="Boat",K210="car"),INDEX(Rate!$B$4:$M$25,MATCH(Gilbert!N210,Rate!$A$4:$A$25,0),MATCH(Gilbert!L210,Rate!$B$3:$M$3,0))*O210*0.8,INDEX(Rate!$B$4:$M$25,MATCH(Gilbert!N210,Rate!$A$4:$A$25,0),MATCH(Gilbert!L210,Rate!$B$3:$M$3,0))*O210)),"")</f>
        <v/>
      </c>
      <c r="T210" s="71" t="str">
        <f t="shared" si="12"/>
        <v/>
      </c>
    </row>
    <row r="211" spans="8:20">
      <c r="H211" s="96"/>
      <c r="P211" s="70" t="str">
        <f t="shared" si="10"/>
        <v/>
      </c>
      <c r="Q211" s="70" t="str">
        <f t="shared" si="11"/>
        <v/>
      </c>
      <c r="R211" s="70" t="str">
        <f>IFERROR(IF(K211="handling and wharfage",SUM(P211:Q211),IF(OR(K211="tank",K211="Boat",K211="car"),INDEX(Rate!$B$4:$M$25,MATCH(Gilbert!N211,Rate!$A$4:$A$25,0),MATCH(Gilbert!L211,Rate!$B$3:$M$3,0))*O211*0.8,INDEX(Rate!$B$4:$M$25,MATCH(Gilbert!N211,Rate!$A$4:$A$25,0),MATCH(Gilbert!L211,Rate!$B$3:$M$3,0))*O211)),"")</f>
        <v/>
      </c>
      <c r="T211" s="71" t="str">
        <f t="shared" si="12"/>
        <v/>
      </c>
    </row>
    <row r="212" spans="8:20">
      <c r="H212" s="96"/>
      <c r="P212" s="70" t="str">
        <f t="shared" si="10"/>
        <v/>
      </c>
      <c r="Q212" s="70" t="str">
        <f t="shared" si="11"/>
        <v/>
      </c>
      <c r="R212" s="70" t="str">
        <f>IFERROR(IF(K212="handling and wharfage",SUM(P212:Q212),IF(OR(K212="tank",K212="Boat",K212="car"),INDEX(Rate!$B$4:$M$25,MATCH(Gilbert!N212,Rate!$A$4:$A$25,0),MATCH(Gilbert!L212,Rate!$B$3:$M$3,0))*O212*0.8,INDEX(Rate!$B$4:$M$25,MATCH(Gilbert!N212,Rate!$A$4:$A$25,0),MATCH(Gilbert!L212,Rate!$B$3:$M$3,0))*O212)),"")</f>
        <v/>
      </c>
      <c r="T212" s="71" t="str">
        <f t="shared" si="12"/>
        <v/>
      </c>
    </row>
    <row r="213" spans="8:20">
      <c r="H213" s="96"/>
      <c r="P213" s="70" t="str">
        <f t="shared" si="10"/>
        <v/>
      </c>
      <c r="Q213" s="70" t="str">
        <f t="shared" si="11"/>
        <v/>
      </c>
      <c r="R213" s="70" t="str">
        <f>IFERROR(IF(K213="handling and wharfage",SUM(P213:Q213),IF(OR(K213="tank",K213="Boat",K213="car"),INDEX(Rate!$B$4:$M$25,MATCH(Gilbert!N213,Rate!$A$4:$A$25,0),MATCH(Gilbert!L213,Rate!$B$3:$M$3,0))*O213*0.8,INDEX(Rate!$B$4:$M$25,MATCH(Gilbert!N213,Rate!$A$4:$A$25,0),MATCH(Gilbert!L213,Rate!$B$3:$M$3,0))*O213)),"")</f>
        <v/>
      </c>
      <c r="T213" s="71" t="str">
        <f t="shared" si="12"/>
        <v/>
      </c>
    </row>
    <row r="214" spans="16:20">
      <c r="P214" s="70" t="str">
        <f t="shared" si="10"/>
        <v/>
      </c>
      <c r="Q214" s="70" t="str">
        <f t="shared" si="11"/>
        <v/>
      </c>
      <c r="R214" s="70" t="str">
        <f>IFERROR(IF(K214="handling and wharfage",SUM(P214:Q214),IF(OR(K214="tank",K214="Boat",K214="car"),INDEX(Rate!$B$4:$M$25,MATCH(Gilbert!N214,Rate!$A$4:$A$25,0),MATCH(Gilbert!L214,Rate!$B$3:$M$3,0))*O214*0.8,INDEX(Rate!$B$4:$M$25,MATCH(Gilbert!N214,Rate!$A$4:$A$25,0),MATCH(Gilbert!L214,Rate!$B$3:$M$3,0))*O214)),"")</f>
        <v/>
      </c>
      <c r="T214" s="71" t="str">
        <f t="shared" si="12"/>
        <v/>
      </c>
    </row>
    <row r="215" spans="16:20">
      <c r="P215" s="70" t="str">
        <f t="shared" si="10"/>
        <v/>
      </c>
      <c r="Q215" s="70" t="str">
        <f t="shared" si="11"/>
        <v/>
      </c>
      <c r="R215" s="70" t="str">
        <f>IFERROR(IF(K215="handling and wharfage",SUM(P215:Q215),IF(OR(K215="tank",K215="Boat",K215="car"),INDEX(Rate!$B$4:$M$25,MATCH(Gilbert!N215,Rate!$A$4:$A$25,0),MATCH(Gilbert!L215,Rate!$B$3:$M$3,0))*O215*0.8,INDEX(Rate!$B$4:$M$25,MATCH(Gilbert!N215,Rate!$A$4:$A$25,0),MATCH(Gilbert!L215,Rate!$B$3:$M$3,0))*O215)),"")</f>
        <v/>
      </c>
      <c r="T215" s="71" t="str">
        <f t="shared" si="12"/>
        <v/>
      </c>
    </row>
    <row r="216" spans="16:20">
      <c r="P216" s="70" t="str">
        <f t="shared" si="10"/>
        <v/>
      </c>
      <c r="Q216" s="70" t="str">
        <f t="shared" si="11"/>
        <v/>
      </c>
      <c r="R216" s="70" t="str">
        <f>IFERROR(IF(K216="handling and wharfage",SUM(P216:Q216),IF(OR(K216="tank",K216="Boat",K216="car"),INDEX(Rate!$B$4:$M$25,MATCH(Gilbert!N216,Rate!$A$4:$A$25,0),MATCH(Gilbert!L216,Rate!$B$3:$M$3,0))*O216*0.8,INDEX(Rate!$B$4:$M$25,MATCH(Gilbert!N216,Rate!$A$4:$A$25,0),MATCH(Gilbert!L216,Rate!$B$3:$M$3,0))*O216)),"")</f>
        <v/>
      </c>
      <c r="T216" s="71" t="str">
        <f t="shared" si="12"/>
        <v/>
      </c>
    </row>
    <row r="217" spans="16:20">
      <c r="P217" s="70" t="str">
        <f t="shared" si="10"/>
        <v/>
      </c>
      <c r="Q217" s="70" t="str">
        <f t="shared" si="11"/>
        <v/>
      </c>
      <c r="R217" s="70" t="str">
        <f>IFERROR(IF(K217="handling and wharfage",SUM(P217:Q217),IF(OR(K217="tank",K217="Boat",K217="car"),INDEX(Rate!$B$4:$M$25,MATCH(Gilbert!N217,Rate!$A$4:$A$25,0),MATCH(Gilbert!L217,Rate!$B$3:$M$3,0))*O217*0.8,INDEX(Rate!$B$4:$M$25,MATCH(Gilbert!N217,Rate!$A$4:$A$25,0),MATCH(Gilbert!L217,Rate!$B$3:$M$3,0))*O217)),"")</f>
        <v/>
      </c>
      <c r="T217" s="71" t="str">
        <f t="shared" si="12"/>
        <v/>
      </c>
    </row>
    <row r="218" spans="16:20">
      <c r="P218" s="70" t="str">
        <f t="shared" si="10"/>
        <v/>
      </c>
      <c r="Q218" s="70" t="str">
        <f t="shared" si="11"/>
        <v/>
      </c>
      <c r="R218" s="70" t="str">
        <f>IFERROR(IF(K218="handling and wharfage",SUM(P218:Q218),IF(OR(K218="tank",K218="Boat",K218="car"),INDEX(Rate!$B$4:$M$25,MATCH(Gilbert!N218,Rate!$A$4:$A$25,0),MATCH(Gilbert!L218,Rate!$B$3:$M$3,0))*O218*0.8,INDEX(Rate!$B$4:$M$25,MATCH(Gilbert!N218,Rate!$A$4:$A$25,0),MATCH(Gilbert!L218,Rate!$B$3:$M$3,0))*O218)),"")</f>
        <v/>
      </c>
      <c r="T218" s="71" t="str">
        <f t="shared" si="12"/>
        <v/>
      </c>
    </row>
    <row r="219" spans="16:20">
      <c r="P219" s="70" t="str">
        <f t="shared" si="10"/>
        <v/>
      </c>
      <c r="Q219" s="70" t="str">
        <f t="shared" si="11"/>
        <v/>
      </c>
      <c r="R219" s="70" t="str">
        <f>IFERROR(IF(K219="handling and wharfage",SUM(P219:Q219),IF(OR(K219="tank",K219="Boat",K219="car"),INDEX(Rate!$B$4:$M$25,MATCH(Gilbert!N219,Rate!$A$4:$A$25,0),MATCH(Gilbert!L219,Rate!$B$3:$M$3,0))*O219*0.8,INDEX(Rate!$B$4:$M$25,MATCH(Gilbert!N219,Rate!$A$4:$A$25,0),MATCH(Gilbert!L219,Rate!$B$3:$M$3,0))*O219)),"")</f>
        <v/>
      </c>
      <c r="T219" s="71" t="str">
        <f t="shared" si="12"/>
        <v/>
      </c>
    </row>
    <row r="220" spans="16:20">
      <c r="P220" s="70" t="str">
        <f t="shared" si="10"/>
        <v/>
      </c>
      <c r="Q220" s="70" t="str">
        <f t="shared" si="11"/>
        <v/>
      </c>
      <c r="R220" s="70" t="str">
        <f>IFERROR(IF(K220="handling and wharfage",SUM(P220:Q220),IF(OR(K220="tank",K220="Boat",K220="car"),INDEX(Rate!$B$4:$M$25,MATCH(Gilbert!N220,Rate!$A$4:$A$25,0),MATCH(Gilbert!L220,Rate!$B$3:$M$3,0))*O220*0.8,INDEX(Rate!$B$4:$M$25,MATCH(Gilbert!N220,Rate!$A$4:$A$25,0),MATCH(Gilbert!L220,Rate!$B$3:$M$3,0))*O220)),"")</f>
        <v/>
      </c>
      <c r="T220" s="71" t="str">
        <f t="shared" si="12"/>
        <v/>
      </c>
    </row>
    <row r="221" spans="16:20">
      <c r="P221" s="70" t="str">
        <f t="shared" si="10"/>
        <v/>
      </c>
      <c r="Q221" s="70" t="str">
        <f t="shared" si="11"/>
        <v/>
      </c>
      <c r="R221" s="70" t="str">
        <f>IFERROR(IF(K221="handling and wharfage",SUM(P221:Q221),IF(OR(K221="tank",K221="Boat",K221="car"),INDEX(Rate!$B$4:$M$25,MATCH(Gilbert!N221,Rate!$A$4:$A$25,0),MATCH(Gilbert!L221,Rate!$B$3:$M$3,0))*O221*0.8,INDEX(Rate!$B$4:$M$25,MATCH(Gilbert!N221,Rate!$A$4:$A$25,0),MATCH(Gilbert!L221,Rate!$B$3:$M$3,0))*O221)),"")</f>
        <v/>
      </c>
      <c r="T221" s="71" t="str">
        <f t="shared" si="12"/>
        <v/>
      </c>
    </row>
    <row r="222" spans="16:20">
      <c r="P222" s="70" t="str">
        <f t="shared" si="10"/>
        <v/>
      </c>
      <c r="Q222" s="70" t="str">
        <f t="shared" si="11"/>
        <v/>
      </c>
      <c r="R222" s="70" t="str">
        <f>IFERROR(IF(K222="handling and wharfage",SUM(P222:Q222),IF(OR(K222="tank",K222="Boat",K222="car"),INDEX(Rate!$B$4:$M$25,MATCH(Gilbert!N222,Rate!$A$4:$A$25,0),MATCH(Gilbert!L222,Rate!$B$3:$M$3,0))*O222*0.8,INDEX(Rate!$B$4:$M$25,MATCH(Gilbert!N222,Rate!$A$4:$A$25,0),MATCH(Gilbert!L222,Rate!$B$3:$M$3,0))*O222)),"")</f>
        <v/>
      </c>
      <c r="T222" s="71" t="str">
        <f t="shared" si="12"/>
        <v/>
      </c>
    </row>
    <row r="223" spans="16:20">
      <c r="P223" s="70" t="str">
        <f t="shared" si="10"/>
        <v/>
      </c>
      <c r="Q223" s="70" t="str">
        <f t="shared" si="11"/>
        <v/>
      </c>
      <c r="R223" s="70" t="str">
        <f>IFERROR(IF(K223="handling and wharfage",SUM(P223:Q223),IF(OR(K223="tank",K223="Boat",K223="car"),INDEX(Rate!$B$4:$M$25,MATCH(Gilbert!N223,Rate!$A$4:$A$25,0),MATCH(Gilbert!L223,Rate!$B$3:$M$3,0))*O223*0.8,INDEX(Rate!$B$4:$M$25,MATCH(Gilbert!N223,Rate!$A$4:$A$25,0),MATCH(Gilbert!L223,Rate!$B$3:$M$3,0))*O223)),"")</f>
        <v/>
      </c>
      <c r="T223" s="71" t="str">
        <f t="shared" si="12"/>
        <v/>
      </c>
    </row>
    <row r="224" spans="16:20">
      <c r="P224" s="70" t="str">
        <f t="shared" si="10"/>
        <v/>
      </c>
      <c r="Q224" s="70" t="str">
        <f t="shared" si="11"/>
        <v/>
      </c>
      <c r="R224" s="70" t="str">
        <f>IFERROR(IF(K224="handling and wharfage",SUM(P224:Q224),IF(OR(K224="tank",K224="Boat",K224="car"),INDEX(Rate!$B$4:$M$25,MATCH(Gilbert!N224,Rate!$A$4:$A$25,0),MATCH(Gilbert!L224,Rate!$B$3:$M$3,0))*O224*0.8,INDEX(Rate!$B$4:$M$25,MATCH(Gilbert!N224,Rate!$A$4:$A$25,0),MATCH(Gilbert!L224,Rate!$B$3:$M$3,0))*O224)),"")</f>
        <v/>
      </c>
      <c r="T224" s="71" t="str">
        <f t="shared" si="12"/>
        <v/>
      </c>
    </row>
    <row r="225" spans="16:20">
      <c r="P225" s="70" t="str">
        <f t="shared" si="10"/>
        <v/>
      </c>
      <c r="Q225" s="70" t="str">
        <f t="shared" si="11"/>
        <v/>
      </c>
      <c r="R225" s="70" t="str">
        <f>IFERROR(IF(K225="handling and wharfage",SUM(P225:Q225),IF(OR(K225="tank",K225="Boat",K225="car"),INDEX(Rate!$B$4:$M$25,MATCH(Gilbert!N225,Rate!$A$4:$A$25,0),MATCH(Gilbert!L225,Rate!$B$3:$M$3,0))*O225*0.8,INDEX(Rate!$B$4:$M$25,MATCH(Gilbert!N225,Rate!$A$4:$A$25,0),MATCH(Gilbert!L225,Rate!$B$3:$M$3,0))*O225)),"")</f>
        <v/>
      </c>
      <c r="T225" s="71" t="str">
        <f t="shared" si="12"/>
        <v/>
      </c>
    </row>
    <row r="226" spans="16:20">
      <c r="P226" s="70" t="str">
        <f t="shared" si="10"/>
        <v/>
      </c>
      <c r="Q226" s="70" t="str">
        <f t="shared" si="11"/>
        <v/>
      </c>
      <c r="R226" s="70" t="str">
        <f>IFERROR(IF(K226="handling and wharfage",SUM(P226:Q226),IF(OR(K226="tank",K226="Boat",K226="car"),INDEX(Rate!$B$4:$M$25,MATCH(Gilbert!N226,Rate!$A$4:$A$25,0),MATCH(Gilbert!L226,Rate!$B$3:$M$3,0))*O226*0.8,INDEX(Rate!$B$4:$M$25,MATCH(Gilbert!N226,Rate!$A$4:$A$25,0),MATCH(Gilbert!L226,Rate!$B$3:$M$3,0))*O226)),"")</f>
        <v/>
      </c>
      <c r="T226" s="71" t="str">
        <f t="shared" si="12"/>
        <v/>
      </c>
    </row>
    <row r="227" spans="16:20">
      <c r="P227" s="70" t="str">
        <f t="shared" si="10"/>
        <v/>
      </c>
      <c r="Q227" s="70" t="str">
        <f t="shared" si="11"/>
        <v/>
      </c>
      <c r="R227" s="70" t="str">
        <f>IFERROR(IF(K227="handling and wharfage",SUM(P227:Q227),IF(OR(K227="tank",K227="Boat",K227="car"),INDEX(Rate!$B$4:$M$25,MATCH(Gilbert!N227,Rate!$A$4:$A$25,0),MATCH(Gilbert!L227,Rate!$B$3:$M$3,0))*O227*0.8,INDEX(Rate!$B$4:$M$25,MATCH(Gilbert!N227,Rate!$A$4:$A$25,0),MATCH(Gilbert!L227,Rate!$B$3:$M$3,0))*O227)),"")</f>
        <v/>
      </c>
      <c r="T227" s="71" t="str">
        <f t="shared" si="12"/>
        <v/>
      </c>
    </row>
    <row r="228" spans="16:20">
      <c r="P228" s="70" t="str">
        <f t="shared" si="10"/>
        <v/>
      </c>
      <c r="Q228" s="70" t="str">
        <f t="shared" si="11"/>
        <v/>
      </c>
      <c r="R228" s="70" t="str">
        <f>IFERROR(IF(K228="handling and wharfage",SUM(P228:Q228),IF(OR(K228="tank",K228="Boat",K228="car"),INDEX(Rate!$B$4:$M$25,MATCH(Gilbert!N228,Rate!$A$4:$A$25,0),MATCH(Gilbert!L228,Rate!$B$3:$M$3,0))*O228*0.8,INDEX(Rate!$B$4:$M$25,MATCH(Gilbert!N228,Rate!$A$4:$A$25,0),MATCH(Gilbert!L228,Rate!$B$3:$M$3,0))*O228)),"")</f>
        <v/>
      </c>
      <c r="T228" s="71" t="str">
        <f t="shared" si="12"/>
        <v/>
      </c>
    </row>
    <row r="229" spans="16:20">
      <c r="P229" s="70" t="str">
        <f t="shared" si="10"/>
        <v/>
      </c>
      <c r="Q229" s="70" t="str">
        <f t="shared" si="11"/>
        <v/>
      </c>
      <c r="R229" s="70" t="str">
        <f>IFERROR(IF(K229="handling and wharfage",SUM(P229:Q229),IF(OR(K229="tank",K229="Boat",K229="car"),INDEX(Rate!$B$4:$M$25,MATCH(Gilbert!N229,Rate!$A$4:$A$25,0),MATCH(Gilbert!L229,Rate!$B$3:$M$3,0))*O229*0.8,INDEX(Rate!$B$4:$M$25,MATCH(Gilbert!N229,Rate!$A$4:$A$25,0),MATCH(Gilbert!L229,Rate!$B$3:$M$3,0))*O229)),"")</f>
        <v/>
      </c>
      <c r="T229" s="71" t="str">
        <f t="shared" si="12"/>
        <v/>
      </c>
    </row>
    <row r="230" spans="16:20">
      <c r="P230" s="70" t="str">
        <f t="shared" si="10"/>
        <v/>
      </c>
      <c r="Q230" s="70" t="str">
        <f t="shared" si="11"/>
        <v/>
      </c>
      <c r="R230" s="70" t="str">
        <f>IFERROR(IF(K230="handling and wharfage",SUM(P230:Q230),IF(OR(K230="tank",K230="Boat",K230="car"),INDEX(Rate!$B$4:$M$25,MATCH(Gilbert!N230,Rate!$A$4:$A$25,0),MATCH(Gilbert!L230,Rate!$B$3:$M$3,0))*O230*0.8,INDEX(Rate!$B$4:$M$25,MATCH(Gilbert!N230,Rate!$A$4:$A$25,0),MATCH(Gilbert!L230,Rate!$B$3:$M$3,0))*O230)),"")</f>
        <v/>
      </c>
      <c r="T230" s="71" t="str">
        <f t="shared" si="12"/>
        <v/>
      </c>
    </row>
    <row r="231" spans="16:20">
      <c r="P231" s="70" t="str">
        <f t="shared" si="10"/>
        <v/>
      </c>
      <c r="Q231" s="70" t="str">
        <f t="shared" si="11"/>
        <v/>
      </c>
      <c r="R231" s="70" t="str">
        <f>IFERROR(IF(K231="handling and wharfage",SUM(P231:Q231),IF(OR(K231="tank",K231="Boat",K231="car"),INDEX(Rate!$B$4:$M$25,MATCH(Gilbert!N231,Rate!$A$4:$A$25,0),MATCH(Gilbert!L231,Rate!$B$3:$M$3,0))*O231*0.8,INDEX(Rate!$B$4:$M$25,MATCH(Gilbert!N231,Rate!$A$4:$A$25,0),MATCH(Gilbert!L231,Rate!$B$3:$M$3,0))*O231)),"")</f>
        <v/>
      </c>
      <c r="T231" s="71" t="str">
        <f t="shared" si="12"/>
        <v/>
      </c>
    </row>
    <row r="232" spans="16:20">
      <c r="P232" s="70" t="str">
        <f t="shared" si="10"/>
        <v/>
      </c>
      <c r="Q232" s="70" t="str">
        <f t="shared" si="11"/>
        <v/>
      </c>
      <c r="R232" s="70" t="str">
        <f>IFERROR(IF(K232="handling and wharfage",SUM(P232:Q232),IF(OR(K232="tank",K232="Boat",K232="car"),INDEX(Rate!$B$4:$M$25,MATCH(Gilbert!N232,Rate!$A$4:$A$25,0),MATCH(Gilbert!L232,Rate!$B$3:$M$3,0))*O232*0.8,INDEX(Rate!$B$4:$M$25,MATCH(Gilbert!N232,Rate!$A$4:$A$25,0),MATCH(Gilbert!L232,Rate!$B$3:$M$3,0))*O232)),"")</f>
        <v/>
      </c>
      <c r="T232" s="71" t="str">
        <f t="shared" si="12"/>
        <v/>
      </c>
    </row>
    <row r="233" spans="16:20">
      <c r="P233" s="70" t="str">
        <f t="shared" si="10"/>
        <v/>
      </c>
      <c r="Q233" s="70" t="str">
        <f t="shared" si="11"/>
        <v/>
      </c>
      <c r="R233" s="70" t="str">
        <f>IFERROR(IF(K233="handling and wharfage",SUM(P233:Q233),IF(OR(K233="tank",K233="Boat",K233="car"),INDEX(Rate!$B$4:$M$25,MATCH(Gilbert!N233,Rate!$A$4:$A$25,0),MATCH(Gilbert!L233,Rate!$B$3:$M$3,0))*O233*0.8,INDEX(Rate!$B$4:$M$25,MATCH(Gilbert!N233,Rate!$A$4:$A$25,0),MATCH(Gilbert!L233,Rate!$B$3:$M$3,0))*O233)),"")</f>
        <v/>
      </c>
      <c r="T233" s="71" t="str">
        <f t="shared" si="12"/>
        <v/>
      </c>
    </row>
    <row r="234" spans="16:20">
      <c r="P234" s="70" t="str">
        <f t="shared" si="10"/>
        <v/>
      </c>
      <c r="Q234" s="70" t="str">
        <f t="shared" si="11"/>
        <v/>
      </c>
      <c r="R234" s="70" t="str">
        <f>IFERROR(IF(K234="handling and wharfage",SUM(P234:Q234),IF(OR(K234="tank",K234="Boat",K234="car"),INDEX(Rate!$B$4:$M$25,MATCH(Gilbert!N234,Rate!$A$4:$A$25,0),MATCH(Gilbert!L234,Rate!$B$3:$M$3,0))*O234*0.8,INDEX(Rate!$B$4:$M$25,MATCH(Gilbert!N234,Rate!$A$4:$A$25,0),MATCH(Gilbert!L234,Rate!$B$3:$M$3,0))*O234)),"")</f>
        <v/>
      </c>
      <c r="T234" s="71" t="str">
        <f t="shared" si="12"/>
        <v/>
      </c>
    </row>
    <row r="235" spans="16:20">
      <c r="P235" s="70" t="str">
        <f t="shared" si="10"/>
        <v/>
      </c>
      <c r="Q235" s="70" t="str">
        <f t="shared" si="11"/>
        <v/>
      </c>
      <c r="R235" s="70" t="str">
        <f>IFERROR(IF(K235="handling and wharfage",SUM(P235:Q235),IF(OR(K235="tank",K235="Boat",K235="car"),INDEX(Rate!$B$4:$M$25,MATCH(Gilbert!N235,Rate!$A$4:$A$25,0),MATCH(Gilbert!L235,Rate!$B$3:$M$3,0))*O235*0.8,INDEX(Rate!$B$4:$M$25,MATCH(Gilbert!N235,Rate!$A$4:$A$25,0),MATCH(Gilbert!L235,Rate!$B$3:$M$3,0))*O235)),"")</f>
        <v/>
      </c>
      <c r="T235" s="71" t="str">
        <f t="shared" si="12"/>
        <v/>
      </c>
    </row>
    <row r="236" spans="16:20">
      <c r="P236" s="70" t="str">
        <f t="shared" si="10"/>
        <v/>
      </c>
      <c r="Q236" s="70" t="str">
        <f t="shared" si="11"/>
        <v/>
      </c>
      <c r="R236" s="70" t="str">
        <f>IFERROR(IF(K236="handling and wharfage",SUM(P236:Q236),IF(OR(K236="tank",K236="Boat",K236="car"),INDEX(Rate!$B$4:$M$25,MATCH(Gilbert!N236,Rate!$A$4:$A$25,0),MATCH(Gilbert!L236,Rate!$B$3:$M$3,0))*O236*0.8,INDEX(Rate!$B$4:$M$25,MATCH(Gilbert!N236,Rate!$A$4:$A$25,0),MATCH(Gilbert!L236,Rate!$B$3:$M$3,0))*O236)),"")</f>
        <v/>
      </c>
      <c r="T236" s="71" t="str">
        <f t="shared" si="12"/>
        <v/>
      </c>
    </row>
    <row r="237" spans="16:20">
      <c r="P237" s="70" t="str">
        <f t="shared" si="10"/>
        <v/>
      </c>
      <c r="Q237" s="70" t="str">
        <f t="shared" si="11"/>
        <v/>
      </c>
      <c r="R237" s="70" t="str">
        <f>IFERROR(IF(K237="handling and wharfage",SUM(P237:Q237),IF(OR(K237="tank",K237="Boat",K237="car"),INDEX(Rate!$B$4:$M$25,MATCH(Gilbert!N237,Rate!$A$4:$A$25,0),MATCH(Gilbert!L237,Rate!$B$3:$M$3,0))*O237*0.8,INDEX(Rate!$B$4:$M$25,MATCH(Gilbert!N237,Rate!$A$4:$A$25,0),MATCH(Gilbert!L237,Rate!$B$3:$M$3,0))*O237)),"")</f>
        <v/>
      </c>
      <c r="T237" s="71" t="str">
        <f t="shared" si="12"/>
        <v/>
      </c>
    </row>
    <row r="238" spans="16:20">
      <c r="P238" s="70" t="str">
        <f t="shared" si="10"/>
        <v/>
      </c>
      <c r="Q238" s="70" t="str">
        <f t="shared" si="11"/>
        <v/>
      </c>
      <c r="R238" s="70" t="str">
        <f>IFERROR(IF(K238="handling and wharfage",SUM(P238:Q238),IF(OR(K238="tank",K238="Boat",K238="car"),INDEX(Rate!$B$4:$M$25,MATCH(Gilbert!N238,Rate!$A$4:$A$25,0),MATCH(Gilbert!L238,Rate!$B$3:$M$3,0))*O238*0.8,INDEX(Rate!$B$4:$M$25,MATCH(Gilbert!N238,Rate!$A$4:$A$25,0),MATCH(Gilbert!L238,Rate!$B$3:$M$3,0))*O238)),"")</f>
        <v/>
      </c>
      <c r="T238" s="71" t="str">
        <f t="shared" si="12"/>
        <v/>
      </c>
    </row>
    <row r="239" spans="16:20">
      <c r="P239" s="70" t="str">
        <f t="shared" si="10"/>
        <v/>
      </c>
      <c r="Q239" s="70" t="str">
        <f t="shared" si="11"/>
        <v/>
      </c>
      <c r="R239" s="70" t="str">
        <f>IFERROR(IF(K239="handling and wharfage",SUM(P239:Q239),IF(OR(K239="tank",K239="Boat",K239="car"),INDEX(Rate!$B$4:$M$25,MATCH(Gilbert!N239,Rate!$A$4:$A$25,0),MATCH(Gilbert!L239,Rate!$B$3:$M$3,0))*O239*0.8,INDEX(Rate!$B$4:$M$25,MATCH(Gilbert!N239,Rate!$A$4:$A$25,0),MATCH(Gilbert!L239,Rate!$B$3:$M$3,0))*O239)),"")</f>
        <v/>
      </c>
      <c r="T239" s="71" t="str">
        <f t="shared" si="12"/>
        <v/>
      </c>
    </row>
    <row r="240" spans="16:20">
      <c r="P240" s="70" t="str">
        <f t="shared" si="10"/>
        <v/>
      </c>
      <c r="Q240" s="70" t="str">
        <f t="shared" si="11"/>
        <v/>
      </c>
      <c r="R240" s="70" t="str">
        <f>IFERROR(IF(K240="handling and wharfage",SUM(P240:Q240),IF(OR(K240="tank",K240="Boat",K240="car"),INDEX(Rate!$B$4:$M$25,MATCH(Gilbert!N240,Rate!$A$4:$A$25,0),MATCH(Gilbert!L240,Rate!$B$3:$M$3,0))*O240*0.8,INDEX(Rate!$B$4:$M$25,MATCH(Gilbert!N240,Rate!$A$4:$A$25,0),MATCH(Gilbert!L240,Rate!$B$3:$M$3,0))*O240)),"")</f>
        <v/>
      </c>
      <c r="T240" s="71" t="str">
        <f t="shared" si="12"/>
        <v/>
      </c>
    </row>
    <row r="241" spans="16:20">
      <c r="P241" s="70" t="str">
        <f t="shared" si="10"/>
        <v/>
      </c>
      <c r="Q241" s="70" t="str">
        <f t="shared" si="11"/>
        <v/>
      </c>
      <c r="R241" s="70" t="str">
        <f>IFERROR(IF(K241="handling and wharfage",SUM(P241:Q241),IF(OR(K241="tank",K241="Boat",K241="car"),INDEX(Rate!$B$4:$M$25,MATCH(Gilbert!N241,Rate!$A$4:$A$25,0),MATCH(Gilbert!L241,Rate!$B$3:$M$3,0))*O241*0.8,INDEX(Rate!$B$4:$M$25,MATCH(Gilbert!N241,Rate!$A$4:$A$25,0),MATCH(Gilbert!L241,Rate!$B$3:$M$3,0))*O241)),"")</f>
        <v/>
      </c>
      <c r="T241" s="71" t="str">
        <f t="shared" si="12"/>
        <v/>
      </c>
    </row>
    <row r="242" spans="16:20">
      <c r="P242" s="70" t="str">
        <f t="shared" si="10"/>
        <v/>
      </c>
      <c r="Q242" s="70" t="str">
        <f t="shared" si="11"/>
        <v/>
      </c>
      <c r="R242" s="70" t="str">
        <f>IFERROR(IF(K242="handling and wharfage",SUM(P242:Q242),IF(OR(K242="tank",K242="Boat",K242="car"),INDEX(Rate!$B$4:$M$25,MATCH(Gilbert!N242,Rate!$A$4:$A$25,0),MATCH(Gilbert!L242,Rate!$B$3:$M$3,0))*O242*0.8,INDEX(Rate!$B$4:$M$25,MATCH(Gilbert!N242,Rate!$A$4:$A$25,0),MATCH(Gilbert!L242,Rate!$B$3:$M$3,0))*O242)),"")</f>
        <v/>
      </c>
      <c r="T242" s="71" t="str">
        <f t="shared" si="12"/>
        <v/>
      </c>
    </row>
    <row r="243" spans="16:20">
      <c r="P243" s="70" t="str">
        <f t="shared" si="10"/>
        <v/>
      </c>
      <c r="Q243" s="70" t="str">
        <f t="shared" si="11"/>
        <v/>
      </c>
      <c r="R243" s="70" t="str">
        <f>IFERROR(IF(K243="handling and wharfage",SUM(P243:Q243),IF(OR(K243="tank",K243="Boat",K243="car"),INDEX(Rate!$B$4:$M$25,MATCH(Gilbert!N243,Rate!$A$4:$A$25,0),MATCH(Gilbert!L243,Rate!$B$3:$M$3,0))*O243*0.8,INDEX(Rate!$B$4:$M$25,MATCH(Gilbert!N243,Rate!$A$4:$A$25,0),MATCH(Gilbert!L243,Rate!$B$3:$M$3,0))*O243)),"")</f>
        <v/>
      </c>
      <c r="T243" s="71" t="str">
        <f t="shared" si="12"/>
        <v/>
      </c>
    </row>
    <row r="244" spans="16:20">
      <c r="P244" s="70" t="str">
        <f t="shared" si="10"/>
        <v/>
      </c>
      <c r="Q244" s="70" t="str">
        <f t="shared" si="11"/>
        <v/>
      </c>
      <c r="R244" s="70" t="str">
        <f>IFERROR(IF(K244="handling and wharfage",SUM(P244:Q244),IF(OR(K244="tank",K244="Boat",K244="car"),INDEX(Rate!$B$4:$M$25,MATCH(Gilbert!N244,Rate!$A$4:$A$25,0),MATCH(Gilbert!L244,Rate!$B$3:$M$3,0))*O244*0.8,INDEX(Rate!$B$4:$M$25,MATCH(Gilbert!N244,Rate!$A$4:$A$25,0),MATCH(Gilbert!L244,Rate!$B$3:$M$3,0))*O244)),"")</f>
        <v/>
      </c>
      <c r="T244" s="71" t="str">
        <f t="shared" si="12"/>
        <v/>
      </c>
    </row>
    <row r="245" spans="16:20">
      <c r="P245" s="70" t="str">
        <f t="shared" si="10"/>
        <v/>
      </c>
      <c r="Q245" s="70" t="str">
        <f t="shared" si="11"/>
        <v/>
      </c>
      <c r="R245" s="70" t="str">
        <f>IFERROR(IF(K245="handling and wharfage",SUM(P245:Q245),IF(OR(K245="tank",K245="Boat",K245="car"),INDEX(Rate!$B$4:$M$25,MATCH(Gilbert!N245,Rate!$A$4:$A$25,0),MATCH(Gilbert!L245,Rate!$B$3:$M$3,0))*O245*0.8,INDEX(Rate!$B$4:$M$25,MATCH(Gilbert!N245,Rate!$A$4:$A$25,0),MATCH(Gilbert!L245,Rate!$B$3:$M$3,0))*O245)),"")</f>
        <v/>
      </c>
      <c r="T245" s="71" t="str">
        <f t="shared" si="12"/>
        <v/>
      </c>
    </row>
    <row r="246" spans="16:20">
      <c r="P246" s="70" t="str">
        <f t="shared" si="10"/>
        <v/>
      </c>
      <c r="Q246" s="70" t="str">
        <f t="shared" si="11"/>
        <v/>
      </c>
      <c r="R246" s="70" t="str">
        <f>IFERROR(IF(K246="handling and wharfage",SUM(P246:Q246),IF(OR(K246="tank",K246="Boat",K246="car"),INDEX(Rate!$B$4:$M$25,MATCH(Gilbert!N246,Rate!$A$4:$A$25,0),MATCH(Gilbert!L246,Rate!$B$3:$M$3,0))*O246*0.8,INDEX(Rate!$B$4:$M$25,MATCH(Gilbert!N246,Rate!$A$4:$A$25,0),MATCH(Gilbert!L246,Rate!$B$3:$M$3,0))*O246)),"")</f>
        <v/>
      </c>
      <c r="T246" s="71" t="str">
        <f t="shared" si="12"/>
        <v/>
      </c>
    </row>
    <row r="247" spans="16:20">
      <c r="P247" s="70" t="str">
        <f t="shared" si="10"/>
        <v/>
      </c>
      <c r="Q247" s="70" t="str">
        <f t="shared" si="11"/>
        <v/>
      </c>
      <c r="R247" s="70" t="str">
        <f>IFERROR(IF(K247="handling and wharfage",SUM(P247:Q247),IF(OR(K247="tank",K247="Boat",K247="car"),INDEX(Rate!$B$4:$M$25,MATCH(Gilbert!N247,Rate!$A$4:$A$25,0),MATCH(Gilbert!L247,Rate!$B$3:$M$3,0))*O247*0.8,INDEX(Rate!$B$4:$M$25,MATCH(Gilbert!N247,Rate!$A$4:$A$25,0),MATCH(Gilbert!L247,Rate!$B$3:$M$3,0))*O247)),"")</f>
        <v/>
      </c>
      <c r="T247" s="71" t="str">
        <f t="shared" si="12"/>
        <v/>
      </c>
    </row>
    <row r="248" spans="16:20">
      <c r="P248" s="70" t="str">
        <f t="shared" si="10"/>
        <v/>
      </c>
      <c r="Q248" s="70" t="str">
        <f t="shared" si="11"/>
        <v/>
      </c>
      <c r="R248" s="70" t="str">
        <f>IFERROR(IF(K248="handling and wharfage",SUM(P248:Q248),IF(OR(K248="tank",K248="Boat",K248="car"),INDEX(Rate!$B$4:$M$25,MATCH(Gilbert!N248,Rate!$A$4:$A$25,0),MATCH(Gilbert!L248,Rate!$B$3:$M$3,0))*O248*0.8,INDEX(Rate!$B$4:$M$25,MATCH(Gilbert!N248,Rate!$A$4:$A$25,0),MATCH(Gilbert!L248,Rate!$B$3:$M$3,0))*O248)),"")</f>
        <v/>
      </c>
      <c r="T248" s="71" t="str">
        <f t="shared" si="12"/>
        <v/>
      </c>
    </row>
    <row r="249" spans="16:20">
      <c r="P249" s="70" t="str">
        <f t="shared" si="10"/>
        <v/>
      </c>
      <c r="Q249" s="70" t="str">
        <f t="shared" si="11"/>
        <v/>
      </c>
      <c r="R249" s="70" t="str">
        <f>IFERROR(IF(K249="handling and wharfage",SUM(P249:Q249),IF(OR(K249="tank",K249="Boat",K249="car"),INDEX(Rate!$B$4:$M$25,MATCH(Gilbert!N249,Rate!$A$4:$A$25,0),MATCH(Gilbert!L249,Rate!$B$3:$M$3,0))*O249*0.8,INDEX(Rate!$B$4:$M$25,MATCH(Gilbert!N249,Rate!$A$4:$A$25,0),MATCH(Gilbert!L249,Rate!$B$3:$M$3,0))*O249)),"")</f>
        <v/>
      </c>
      <c r="T249" s="71" t="str">
        <f t="shared" si="12"/>
        <v/>
      </c>
    </row>
    <row r="250" spans="15:20">
      <c r="O250" s="102"/>
      <c r="P250" s="70" t="str">
        <f t="shared" si="10"/>
        <v/>
      </c>
      <c r="Q250" s="70" t="str">
        <f t="shared" si="11"/>
        <v/>
      </c>
      <c r="R250" s="70" t="str">
        <f>IFERROR(IF(K250="handling and wharfage",SUM(P250:Q250),IF(OR(K250="tank",K250="Boat",K250="car"),INDEX(Rate!$B$4:$M$25,MATCH(Gilbert!N250,Rate!$A$4:$A$25,0),MATCH(Gilbert!L250,Rate!$B$3:$M$3,0))*O250*0.8,INDEX(Rate!$B$4:$M$25,MATCH(Gilbert!N250,Rate!$A$4:$A$25,0),MATCH(Gilbert!L250,Rate!$B$3:$M$3,0))*O250)),"")</f>
        <v/>
      </c>
      <c r="T250" s="71" t="str">
        <f t="shared" si="12"/>
        <v/>
      </c>
    </row>
    <row r="251" spans="15:20">
      <c r="O251" s="102"/>
      <c r="P251" s="70" t="str">
        <f t="shared" si="10"/>
        <v/>
      </c>
      <c r="Q251" s="70" t="str">
        <f t="shared" si="11"/>
        <v/>
      </c>
      <c r="R251" s="70" t="str">
        <f>IFERROR(IF(K251="handling and wharfage",SUM(P251:Q251),IF(OR(K251="tank",K251="Boat",K251="car"),INDEX(Rate!$B$4:$M$25,MATCH(Gilbert!N251,Rate!$A$4:$A$25,0),MATCH(Gilbert!L251,Rate!$B$3:$M$3,0))*O251*0.8,INDEX(Rate!$B$4:$M$25,MATCH(Gilbert!N251,Rate!$A$4:$A$25,0),MATCH(Gilbert!L251,Rate!$B$3:$M$3,0))*O251)),"")</f>
        <v/>
      </c>
      <c r="T251" s="71" t="str">
        <f t="shared" si="12"/>
        <v/>
      </c>
    </row>
    <row r="252" spans="15:20">
      <c r="O252" s="102"/>
      <c r="P252" s="70" t="str">
        <f t="shared" si="10"/>
        <v/>
      </c>
      <c r="Q252" s="70" t="str">
        <f t="shared" si="11"/>
        <v/>
      </c>
      <c r="R252" s="70" t="str">
        <f>IFERROR(IF(K252="handling and wharfage",SUM(P252:Q252),IF(OR(K252="tank",K252="Boat",K252="car"),INDEX(Rate!$B$4:$M$25,MATCH(Gilbert!N252,Rate!$A$4:$A$25,0),MATCH(Gilbert!L252,Rate!$B$3:$M$3,0))*O252*0.8,INDEX(Rate!$B$4:$M$25,MATCH(Gilbert!N252,Rate!$A$4:$A$25,0),MATCH(Gilbert!L252,Rate!$B$3:$M$3,0))*O252)),"")</f>
        <v/>
      </c>
      <c r="T252" s="71" t="str">
        <f t="shared" si="12"/>
        <v/>
      </c>
    </row>
    <row r="253" spans="15:20">
      <c r="O253" s="102"/>
      <c r="P253" s="70" t="str">
        <f t="shared" si="10"/>
        <v/>
      </c>
      <c r="Q253" s="70" t="str">
        <f t="shared" si="11"/>
        <v/>
      </c>
      <c r="R253" s="70" t="str">
        <f>IFERROR(IF(K253="handling and wharfage",SUM(P253:Q253),IF(OR(K253="tank",K253="Boat",K253="car"),INDEX(Rate!$B$4:$M$25,MATCH(Gilbert!N253,Rate!$A$4:$A$25,0),MATCH(Gilbert!L253,Rate!$B$3:$M$3,0))*O253*0.8,INDEX(Rate!$B$4:$M$25,MATCH(Gilbert!N253,Rate!$A$4:$A$25,0),MATCH(Gilbert!L253,Rate!$B$3:$M$3,0))*O253)),"")</f>
        <v/>
      </c>
      <c r="T253" s="71" t="str">
        <f t="shared" si="12"/>
        <v/>
      </c>
    </row>
    <row r="254" spans="15:20">
      <c r="O254" s="102"/>
      <c r="P254" s="70" t="str">
        <f t="shared" si="10"/>
        <v/>
      </c>
      <c r="Q254" s="70" t="str">
        <f t="shared" si="11"/>
        <v/>
      </c>
      <c r="R254" s="70" t="str">
        <f>IFERROR(IF(K254="handling and wharfage",SUM(P254:Q254),IF(OR(K254="tank",K254="Boat",K254="car"),INDEX(Rate!$B$4:$M$25,MATCH(Gilbert!N254,Rate!$A$4:$A$25,0),MATCH(Gilbert!L254,Rate!$B$3:$M$3,0))*O254*0.8,INDEX(Rate!$B$4:$M$25,MATCH(Gilbert!N254,Rate!$A$4:$A$25,0),MATCH(Gilbert!L254,Rate!$B$3:$M$3,0))*O254)),"")</f>
        <v/>
      </c>
      <c r="T254" s="71" t="str">
        <f t="shared" si="12"/>
        <v/>
      </c>
    </row>
    <row r="255" spans="15:20">
      <c r="O255" s="102"/>
      <c r="P255" s="70" t="str">
        <f t="shared" si="10"/>
        <v/>
      </c>
      <c r="Q255" s="70" t="str">
        <f t="shared" si="11"/>
        <v/>
      </c>
      <c r="R255" s="70" t="str">
        <f>IFERROR(IF(K255="handling and wharfage",SUM(P255:Q255),IF(OR(K255="tank",K255="Boat",K255="car"),INDEX(Rate!$B$4:$M$25,MATCH(Gilbert!N255,Rate!$A$4:$A$25,0),MATCH(Gilbert!L255,Rate!$B$3:$M$3,0))*O255*0.8,INDEX(Rate!$B$4:$M$25,MATCH(Gilbert!N255,Rate!$A$4:$A$25,0),MATCH(Gilbert!L255,Rate!$B$3:$M$3,0))*O255)),"")</f>
        <v/>
      </c>
      <c r="T255" s="71" t="str">
        <f t="shared" si="12"/>
        <v/>
      </c>
    </row>
    <row r="256" s="59" customFormat="1" spans="1:23">
      <c r="A256" s="74"/>
      <c r="B256" s="74"/>
      <c r="D256" s="98"/>
      <c r="G256" s="99"/>
      <c r="H256" s="98"/>
      <c r="J256" s="101"/>
      <c r="P256" s="70" t="str">
        <f t="shared" si="10"/>
        <v/>
      </c>
      <c r="Q256" s="70" t="str">
        <f t="shared" si="11"/>
        <v/>
      </c>
      <c r="R256" s="70" t="str">
        <f>IFERROR(IF(K256="handling and wharfage",SUM(P256:Q256),IF(OR(K256="tank",K256="Boat",K256="car"),INDEX(Rate!$B$4:$M$25,MATCH(Gilbert!N256,Rate!$A$4:$A$25,0),MATCH(Gilbert!L256,Rate!$B$3:$M$3,0))*O256*0.8,INDEX(Rate!$B$4:$M$25,MATCH(Gilbert!N256,Rate!$A$4:$A$25,0),MATCH(Gilbert!L256,Rate!$B$3:$M$3,0))*O256)),"")</f>
        <v/>
      </c>
      <c r="S256" s="71"/>
      <c r="T256" s="71" t="str">
        <f t="shared" si="12"/>
        <v/>
      </c>
      <c r="V256" s="98"/>
      <c r="W256" s="98"/>
    </row>
    <row r="257" s="59" customFormat="1" spans="1:23">
      <c r="A257" s="74"/>
      <c r="B257" s="74"/>
      <c r="D257" s="98"/>
      <c r="G257" s="99"/>
      <c r="H257" s="98"/>
      <c r="J257" s="101"/>
      <c r="P257" s="70" t="str">
        <f t="shared" si="10"/>
        <v/>
      </c>
      <c r="Q257" s="70" t="str">
        <f t="shared" si="11"/>
        <v/>
      </c>
      <c r="R257" s="70" t="str">
        <f>IFERROR(IF(K257="handling and wharfage",SUM(P257:Q257),IF(OR(K257="tank",K257="Boat",K257="car"),INDEX(Rate!$B$4:$M$25,MATCH(Gilbert!N257,Rate!$A$4:$A$25,0),MATCH(Gilbert!L257,Rate!$B$3:$M$3,0))*O257*0.8,INDEX(Rate!$B$4:$M$25,MATCH(Gilbert!N257,Rate!$A$4:$A$25,0),MATCH(Gilbert!L257,Rate!$B$3:$M$3,0))*O257)),"")</f>
        <v/>
      </c>
      <c r="S257" s="71"/>
      <c r="T257" s="71" t="str">
        <f t="shared" si="12"/>
        <v/>
      </c>
      <c r="V257" s="98"/>
      <c r="W257" s="98"/>
    </row>
    <row r="258" s="59" customFormat="1" spans="1:23">
      <c r="A258" s="74"/>
      <c r="B258" s="74"/>
      <c r="D258" s="98"/>
      <c r="G258" s="99"/>
      <c r="H258" s="98"/>
      <c r="J258" s="101"/>
      <c r="P258" s="70" t="str">
        <f t="shared" si="10"/>
        <v/>
      </c>
      <c r="Q258" s="70" t="str">
        <f t="shared" si="11"/>
        <v/>
      </c>
      <c r="R258" s="70" t="str">
        <f>IFERROR(IF(K258="handling and wharfage",SUM(P258:Q258),IF(OR(K258="tank",K258="Boat",K258="car"),INDEX(Rate!$B$4:$M$25,MATCH(Gilbert!N258,Rate!$A$4:$A$25,0),MATCH(Gilbert!L258,Rate!$B$3:$M$3,0))*O258*0.8,INDEX(Rate!$B$4:$M$25,MATCH(Gilbert!N258,Rate!$A$4:$A$25,0),MATCH(Gilbert!L258,Rate!$B$3:$M$3,0))*O258)),"")</f>
        <v/>
      </c>
      <c r="S258" s="71"/>
      <c r="T258" s="71" t="str">
        <f t="shared" si="12"/>
        <v/>
      </c>
      <c r="V258" s="98"/>
      <c r="W258" s="98"/>
    </row>
    <row r="259" s="59" customFormat="1" spans="1:23">
      <c r="A259" s="74"/>
      <c r="B259" s="74"/>
      <c r="D259" s="98"/>
      <c r="G259" s="99"/>
      <c r="H259" s="98"/>
      <c r="J259" s="101"/>
      <c r="P259" s="70" t="str">
        <f t="shared" ref="P259:P322" si="13">IF(OR(K259="handling and wharfage",K259="rau handling and wharfage"),O259*30,"")</f>
        <v/>
      </c>
      <c r="Q259" s="70" t="str">
        <f t="shared" ref="Q259:Q322" si="14">IF(K259&lt;&gt;"handling and wharfage","",O259*3.5)</f>
        <v/>
      </c>
      <c r="R259" s="70" t="str">
        <f>IFERROR(IF(K259="handling and wharfage",SUM(P259:Q259),IF(OR(K259="tank",K259="Boat",K259="car"),INDEX(Rate!$B$4:$M$25,MATCH(Gilbert!N259,Rate!$A$4:$A$25,0),MATCH(Gilbert!L259,Rate!$B$3:$M$3,0))*O259*0.8,INDEX(Rate!$B$4:$M$25,MATCH(Gilbert!N259,Rate!$A$4:$A$25,0),MATCH(Gilbert!L259,Rate!$B$3:$M$3,0))*O259)),"")</f>
        <v/>
      </c>
      <c r="S259" s="71"/>
      <c r="T259" s="71" t="str">
        <f t="shared" ref="T259:T322" si="15">IF(L259="","",IF(L259="General2","F0070000061A","E31250000331"))</f>
        <v/>
      </c>
      <c r="V259" s="98"/>
      <c r="W259" s="98"/>
    </row>
    <row r="260" s="59" customFormat="1" spans="1:23">
      <c r="A260" s="74"/>
      <c r="B260" s="74"/>
      <c r="D260" s="98"/>
      <c r="G260" s="99"/>
      <c r="H260" s="98"/>
      <c r="J260" s="101"/>
      <c r="P260" s="70" t="str">
        <f t="shared" si="13"/>
        <v/>
      </c>
      <c r="Q260" s="70" t="str">
        <f t="shared" si="14"/>
        <v/>
      </c>
      <c r="R260" s="70" t="str">
        <f>IFERROR(IF(K260="handling and wharfage",SUM(P260:Q260),IF(OR(K260="tank",K260="Boat",K260="car"),INDEX(Rate!$B$4:$M$25,MATCH(Gilbert!N260,Rate!$A$4:$A$25,0),MATCH(Gilbert!L260,Rate!$B$3:$M$3,0))*O260*0.8,INDEX(Rate!$B$4:$M$25,MATCH(Gilbert!N260,Rate!$A$4:$A$25,0),MATCH(Gilbert!L260,Rate!$B$3:$M$3,0))*O260)),"")</f>
        <v/>
      </c>
      <c r="S260" s="71"/>
      <c r="T260" s="71" t="str">
        <f t="shared" si="15"/>
        <v/>
      </c>
      <c r="V260" s="98"/>
      <c r="W260" s="98"/>
    </row>
    <row r="261" s="59" customFormat="1" spans="1:23">
      <c r="A261" s="74"/>
      <c r="B261" s="74"/>
      <c r="D261" s="98"/>
      <c r="G261" s="99"/>
      <c r="H261" s="98"/>
      <c r="J261" s="101"/>
      <c r="P261" s="70" t="str">
        <f t="shared" si="13"/>
        <v/>
      </c>
      <c r="Q261" s="70" t="str">
        <f t="shared" si="14"/>
        <v/>
      </c>
      <c r="R261" s="70" t="str">
        <f>IFERROR(IF(K261="handling and wharfage",SUM(P261:Q261),IF(OR(K261="tank",K261="Boat",K261="car"),INDEX(Rate!$B$4:$M$25,MATCH(Gilbert!N261,Rate!$A$4:$A$25,0),MATCH(Gilbert!L261,Rate!$B$3:$M$3,0))*O261*0.8,INDEX(Rate!$B$4:$M$25,MATCH(Gilbert!N261,Rate!$A$4:$A$25,0),MATCH(Gilbert!L261,Rate!$B$3:$M$3,0))*O261)),"")</f>
        <v/>
      </c>
      <c r="S261" s="71"/>
      <c r="T261" s="71" t="str">
        <f t="shared" si="15"/>
        <v/>
      </c>
      <c r="V261" s="98"/>
      <c r="W261" s="98"/>
    </row>
    <row r="262" s="59" customFormat="1" spans="1:23">
      <c r="A262" s="74"/>
      <c r="B262" s="74"/>
      <c r="D262" s="98"/>
      <c r="G262" s="99"/>
      <c r="H262" s="98"/>
      <c r="J262" s="101"/>
      <c r="P262" s="70" t="str">
        <f t="shared" si="13"/>
        <v/>
      </c>
      <c r="Q262" s="70" t="str">
        <f t="shared" si="14"/>
        <v/>
      </c>
      <c r="R262" s="70" t="str">
        <f>IFERROR(IF(K262="handling and wharfage",SUM(P262:Q262),IF(OR(K262="tank",K262="Boat",K262="car"),INDEX(Rate!$B$4:$M$25,MATCH(Gilbert!N262,Rate!$A$4:$A$25,0),MATCH(Gilbert!L262,Rate!$B$3:$M$3,0))*O262*0.8,INDEX(Rate!$B$4:$M$25,MATCH(Gilbert!N262,Rate!$A$4:$A$25,0),MATCH(Gilbert!L262,Rate!$B$3:$M$3,0))*O262)),"")</f>
        <v/>
      </c>
      <c r="S262" s="71"/>
      <c r="T262" s="71" t="str">
        <f t="shared" si="15"/>
        <v/>
      </c>
      <c r="V262" s="98"/>
      <c r="W262" s="98"/>
    </row>
    <row r="263" s="59" customFormat="1" spans="1:23">
      <c r="A263" s="74"/>
      <c r="B263" s="74"/>
      <c r="D263" s="98"/>
      <c r="G263" s="99"/>
      <c r="H263" s="98"/>
      <c r="J263" s="101"/>
      <c r="P263" s="70" t="str">
        <f t="shared" si="13"/>
        <v/>
      </c>
      <c r="Q263" s="70" t="str">
        <f t="shared" si="14"/>
        <v/>
      </c>
      <c r="R263" s="70" t="str">
        <f>IFERROR(IF(K263="handling and wharfage",SUM(P263:Q263),IF(OR(K263="tank",K263="Boat",K263="car"),INDEX(Rate!$B$4:$M$25,MATCH(Gilbert!N263,Rate!$A$4:$A$25,0),MATCH(Gilbert!L263,Rate!$B$3:$M$3,0))*O263*0.8,INDEX(Rate!$B$4:$M$25,MATCH(Gilbert!N263,Rate!$A$4:$A$25,0),MATCH(Gilbert!L263,Rate!$B$3:$M$3,0))*O263)),"")</f>
        <v/>
      </c>
      <c r="S263" s="71"/>
      <c r="T263" s="71" t="str">
        <f t="shared" si="15"/>
        <v/>
      </c>
      <c r="V263" s="98"/>
      <c r="W263" s="98"/>
    </row>
    <row r="264" spans="15:20">
      <c r="O264" s="102"/>
      <c r="P264" s="70" t="str">
        <f t="shared" si="13"/>
        <v/>
      </c>
      <c r="Q264" s="70" t="str">
        <f t="shared" si="14"/>
        <v/>
      </c>
      <c r="R264" s="70" t="str">
        <f>IFERROR(IF(K264="handling and wharfage",SUM(P264:Q264),IF(OR(K264="tank",K264="Boat",K264="car"),INDEX(Rate!$B$4:$M$25,MATCH(Gilbert!N264,Rate!$A$4:$A$25,0),MATCH(Gilbert!L264,Rate!$B$3:$M$3,0))*O264*0.8,INDEX(Rate!$B$4:$M$25,MATCH(Gilbert!N264,Rate!$A$4:$A$25,0),MATCH(Gilbert!L264,Rate!$B$3:$M$3,0))*O264)),"")</f>
        <v/>
      </c>
      <c r="T264" s="71" t="str">
        <f t="shared" si="15"/>
        <v/>
      </c>
    </row>
    <row r="265" spans="15:20">
      <c r="O265" s="102"/>
      <c r="P265" s="70" t="str">
        <f t="shared" si="13"/>
        <v/>
      </c>
      <c r="Q265" s="70" t="str">
        <f t="shared" si="14"/>
        <v/>
      </c>
      <c r="R265" s="70" t="str">
        <f>IFERROR(IF(K265="handling and wharfage",SUM(P265:Q265),IF(OR(K265="tank",K265="Boat",K265="car"),INDEX(Rate!$B$4:$M$25,MATCH(Gilbert!N265,Rate!$A$4:$A$25,0),MATCH(Gilbert!L265,Rate!$B$3:$M$3,0))*O265*0.8,INDEX(Rate!$B$4:$M$25,MATCH(Gilbert!N265,Rate!$A$4:$A$25,0),MATCH(Gilbert!L265,Rate!$B$3:$M$3,0))*O265)),"")</f>
        <v/>
      </c>
      <c r="T265" s="71" t="str">
        <f t="shared" si="15"/>
        <v/>
      </c>
    </row>
    <row r="266" s="59" customFormat="1" spans="1:23">
      <c r="A266" s="74"/>
      <c r="B266" s="74"/>
      <c r="D266" s="98"/>
      <c r="G266" s="99"/>
      <c r="H266" s="98"/>
      <c r="J266" s="101"/>
      <c r="P266" s="70" t="str">
        <f t="shared" si="13"/>
        <v/>
      </c>
      <c r="Q266" s="70" t="str">
        <f t="shared" si="14"/>
        <v/>
      </c>
      <c r="R266" s="70" t="str">
        <f>IFERROR(IF(K266="handling and wharfage",SUM(P266:Q266),IF(OR(K266="tank",K266="Boat",K266="car"),INDEX(Rate!$B$4:$M$25,MATCH(Gilbert!N266,Rate!$A$4:$A$25,0),MATCH(Gilbert!L266,Rate!$B$3:$M$3,0))*O266*0.8,INDEX(Rate!$B$4:$M$25,MATCH(Gilbert!N266,Rate!$A$4:$A$25,0),MATCH(Gilbert!L266,Rate!$B$3:$M$3,0))*O266)),"")</f>
        <v/>
      </c>
      <c r="S266" s="71"/>
      <c r="T266" s="71" t="str">
        <f t="shared" si="15"/>
        <v/>
      </c>
      <c r="V266" s="98"/>
      <c r="W266" s="98"/>
    </row>
    <row r="267" s="59" customFormat="1" spans="1:23">
      <c r="A267" s="74"/>
      <c r="B267" s="74"/>
      <c r="D267" s="98"/>
      <c r="G267" s="99"/>
      <c r="H267" s="98"/>
      <c r="J267" s="101"/>
      <c r="P267" s="70" t="str">
        <f t="shared" si="13"/>
        <v/>
      </c>
      <c r="Q267" s="70" t="str">
        <f t="shared" si="14"/>
        <v/>
      </c>
      <c r="R267" s="70" t="str">
        <f>IFERROR(IF(K267="handling and wharfage",SUM(P267:Q267),IF(OR(K267="tank",K267="Boat",K267="car"),INDEX(Rate!$B$4:$M$25,MATCH(Gilbert!N267,Rate!$A$4:$A$25,0),MATCH(Gilbert!L267,Rate!$B$3:$M$3,0))*O267*0.8,INDEX(Rate!$B$4:$M$25,MATCH(Gilbert!N267,Rate!$A$4:$A$25,0),MATCH(Gilbert!L267,Rate!$B$3:$M$3,0))*O267)),"")</f>
        <v/>
      </c>
      <c r="S267" s="71"/>
      <c r="T267" s="71" t="str">
        <f t="shared" si="15"/>
        <v/>
      </c>
      <c r="V267" s="98"/>
      <c r="W267" s="98"/>
    </row>
    <row r="268" s="59" customFormat="1" spans="1:23">
      <c r="A268" s="74"/>
      <c r="B268" s="74"/>
      <c r="D268" s="98"/>
      <c r="G268" s="99"/>
      <c r="H268" s="98"/>
      <c r="J268" s="101"/>
      <c r="P268" s="70" t="str">
        <f t="shared" si="13"/>
        <v/>
      </c>
      <c r="Q268" s="70" t="str">
        <f t="shared" si="14"/>
        <v/>
      </c>
      <c r="R268" s="70" t="str">
        <f>IFERROR(IF(K268="handling and wharfage",SUM(P268:Q268),IF(OR(K268="tank",K268="Boat",K268="car"),INDEX(Rate!$B$4:$M$25,MATCH(Gilbert!N268,Rate!$A$4:$A$25,0),MATCH(Gilbert!L268,Rate!$B$3:$M$3,0))*O268*0.8,INDEX(Rate!$B$4:$M$25,MATCH(Gilbert!N268,Rate!$A$4:$A$25,0),MATCH(Gilbert!L268,Rate!$B$3:$M$3,0))*O268)),"")</f>
        <v/>
      </c>
      <c r="S268" s="71"/>
      <c r="T268" s="71" t="str">
        <f t="shared" si="15"/>
        <v/>
      </c>
      <c r="V268" s="98"/>
      <c r="W268" s="98"/>
    </row>
    <row r="269" s="59" customFormat="1" spans="1:23">
      <c r="A269" s="74"/>
      <c r="B269" s="74"/>
      <c r="D269" s="98"/>
      <c r="G269" s="99"/>
      <c r="H269" s="98"/>
      <c r="J269" s="101"/>
      <c r="P269" s="70" t="str">
        <f t="shared" si="13"/>
        <v/>
      </c>
      <c r="Q269" s="70" t="str">
        <f t="shared" si="14"/>
        <v/>
      </c>
      <c r="R269" s="70" t="str">
        <f>IFERROR(IF(K269="handling and wharfage",SUM(P269:Q269),IF(OR(K269="tank",K269="Boat",K269="car"),INDEX(Rate!$B$4:$M$25,MATCH(Gilbert!N269,Rate!$A$4:$A$25,0),MATCH(Gilbert!L269,Rate!$B$3:$M$3,0))*O269*0.8,INDEX(Rate!$B$4:$M$25,MATCH(Gilbert!N269,Rate!$A$4:$A$25,0),MATCH(Gilbert!L269,Rate!$B$3:$M$3,0))*O269)),"")</f>
        <v/>
      </c>
      <c r="S269" s="71"/>
      <c r="T269" s="71" t="str">
        <f t="shared" si="15"/>
        <v/>
      </c>
      <c r="V269" s="98"/>
      <c r="W269" s="98"/>
    </row>
    <row r="270" s="59" customFormat="1" spans="1:23">
      <c r="A270" s="74"/>
      <c r="B270" s="74"/>
      <c r="D270" s="98"/>
      <c r="G270" s="99"/>
      <c r="H270" s="98"/>
      <c r="J270" s="101"/>
      <c r="P270" s="70" t="str">
        <f t="shared" si="13"/>
        <v/>
      </c>
      <c r="Q270" s="70" t="str">
        <f t="shared" si="14"/>
        <v/>
      </c>
      <c r="R270" s="70" t="str">
        <f>IFERROR(IF(K270="handling and wharfage",SUM(P270:Q270),IF(OR(K270="tank",K270="Boat",K270="car"),INDEX(Rate!$B$4:$M$25,MATCH(Gilbert!N270,Rate!$A$4:$A$25,0),MATCH(Gilbert!L270,Rate!$B$3:$M$3,0))*O270*0.8,INDEX(Rate!$B$4:$M$25,MATCH(Gilbert!N270,Rate!$A$4:$A$25,0),MATCH(Gilbert!L270,Rate!$B$3:$M$3,0))*O270)),"")</f>
        <v/>
      </c>
      <c r="S270" s="71"/>
      <c r="T270" s="71" t="str">
        <f t="shared" si="15"/>
        <v/>
      </c>
      <c r="V270" s="98"/>
      <c r="W270" s="98"/>
    </row>
    <row r="271" s="59" customFormat="1" spans="1:23">
      <c r="A271" s="74"/>
      <c r="B271" s="74"/>
      <c r="D271" s="98"/>
      <c r="G271" s="99"/>
      <c r="H271" s="98"/>
      <c r="J271" s="101"/>
      <c r="P271" s="70" t="str">
        <f t="shared" si="13"/>
        <v/>
      </c>
      <c r="Q271" s="70" t="str">
        <f t="shared" si="14"/>
        <v/>
      </c>
      <c r="R271" s="70" t="str">
        <f>IFERROR(IF(K271="handling and wharfage",SUM(P271:Q271),IF(OR(K271="tank",K271="Boat",K271="car"),INDEX(Rate!$B$4:$M$25,MATCH(Gilbert!N271,Rate!$A$4:$A$25,0),MATCH(Gilbert!L271,Rate!$B$3:$M$3,0))*O271*0.8,INDEX(Rate!$B$4:$M$25,MATCH(Gilbert!N271,Rate!$A$4:$A$25,0),MATCH(Gilbert!L271,Rate!$B$3:$M$3,0))*O271)),"")</f>
        <v/>
      </c>
      <c r="S271" s="71"/>
      <c r="T271" s="71" t="str">
        <f t="shared" si="15"/>
        <v/>
      </c>
      <c r="V271" s="98"/>
      <c r="W271" s="98"/>
    </row>
    <row r="272" spans="15:20">
      <c r="O272" s="102"/>
      <c r="P272" s="70" t="str">
        <f t="shared" si="13"/>
        <v/>
      </c>
      <c r="Q272" s="70" t="str">
        <f t="shared" si="14"/>
        <v/>
      </c>
      <c r="R272" s="70" t="str">
        <f>IFERROR(IF(K272="handling and wharfage",SUM(P272:Q272),IF(OR(K272="tank",K272="Boat",K272="car"),INDEX(Rate!$B$4:$M$25,MATCH(Gilbert!N272,Rate!$A$4:$A$25,0),MATCH(Gilbert!L272,Rate!$B$3:$M$3,0))*O272*0.8,INDEX(Rate!$B$4:$M$25,MATCH(Gilbert!N272,Rate!$A$4:$A$25,0),MATCH(Gilbert!L272,Rate!$B$3:$M$3,0))*O272)),"")</f>
        <v/>
      </c>
      <c r="T272" s="71" t="str">
        <f t="shared" si="15"/>
        <v/>
      </c>
    </row>
    <row r="273" spans="15:20">
      <c r="O273" s="102"/>
      <c r="P273" s="70" t="str">
        <f t="shared" si="13"/>
        <v/>
      </c>
      <c r="Q273" s="70" t="str">
        <f t="shared" si="14"/>
        <v/>
      </c>
      <c r="R273" s="70" t="str">
        <f>IFERROR(IF(K273="handling and wharfage",SUM(P273:Q273),IF(OR(K273="tank",K273="Boat",K273="car"),INDEX(Rate!$B$4:$M$25,MATCH(Gilbert!N273,Rate!$A$4:$A$25,0),MATCH(Gilbert!L273,Rate!$B$3:$M$3,0))*O273*0.8,INDEX(Rate!$B$4:$M$25,MATCH(Gilbert!N273,Rate!$A$4:$A$25,0),MATCH(Gilbert!L273,Rate!$B$3:$M$3,0))*O273)),"")</f>
        <v/>
      </c>
      <c r="T273" s="71" t="str">
        <f t="shared" si="15"/>
        <v/>
      </c>
    </row>
    <row r="274" spans="15:20">
      <c r="O274" s="102"/>
      <c r="P274" s="70" t="str">
        <f t="shared" si="13"/>
        <v/>
      </c>
      <c r="Q274" s="70" t="str">
        <f t="shared" si="14"/>
        <v/>
      </c>
      <c r="R274" s="70" t="str">
        <f>IFERROR(IF(K274="handling and wharfage",SUM(P274:Q274),IF(OR(K274="tank",K274="Boat",K274="car"),INDEX(Rate!$B$4:$M$25,MATCH(Gilbert!N274,Rate!$A$4:$A$25,0),MATCH(Gilbert!L274,Rate!$B$3:$M$3,0))*O274*0.8,INDEX(Rate!$B$4:$M$25,MATCH(Gilbert!N274,Rate!$A$4:$A$25,0),MATCH(Gilbert!L274,Rate!$B$3:$M$3,0))*O274)),"")</f>
        <v/>
      </c>
      <c r="T274" s="71" t="str">
        <f t="shared" si="15"/>
        <v/>
      </c>
    </row>
    <row r="275" spans="15:20">
      <c r="O275" s="102"/>
      <c r="P275" s="70" t="str">
        <f t="shared" si="13"/>
        <v/>
      </c>
      <c r="Q275" s="70" t="str">
        <f t="shared" si="14"/>
        <v/>
      </c>
      <c r="R275" s="70" t="str">
        <f>IFERROR(IF(K275="handling and wharfage",SUM(P275:Q275),IF(OR(K275="tank",K275="Boat",K275="car"),INDEX(Rate!$B$4:$M$25,MATCH(Gilbert!N275,Rate!$A$4:$A$25,0),MATCH(Gilbert!L275,Rate!$B$3:$M$3,0))*O275*0.8,INDEX(Rate!$B$4:$M$25,MATCH(Gilbert!N275,Rate!$A$4:$A$25,0),MATCH(Gilbert!L275,Rate!$B$3:$M$3,0))*O275)),"")</f>
        <v/>
      </c>
      <c r="T275" s="71" t="str">
        <f t="shared" si="15"/>
        <v/>
      </c>
    </row>
    <row r="276" spans="15:20">
      <c r="O276" s="102"/>
      <c r="P276" s="70" t="str">
        <f t="shared" si="13"/>
        <v/>
      </c>
      <c r="Q276" s="70" t="str">
        <f t="shared" si="14"/>
        <v/>
      </c>
      <c r="R276" s="70" t="str">
        <f>IFERROR(IF(K276="handling and wharfage",SUM(P276:Q276),IF(OR(K276="tank",K276="Boat",K276="car"),INDEX(Rate!$B$4:$M$25,MATCH(Gilbert!N276,Rate!$A$4:$A$25,0),MATCH(Gilbert!L276,Rate!$B$3:$M$3,0))*O276*0.8,INDEX(Rate!$B$4:$M$25,MATCH(Gilbert!N276,Rate!$A$4:$A$25,0),MATCH(Gilbert!L276,Rate!$B$3:$M$3,0))*O276)),"")</f>
        <v/>
      </c>
      <c r="T276" s="71" t="str">
        <f t="shared" si="15"/>
        <v/>
      </c>
    </row>
    <row r="277" spans="15:20">
      <c r="O277" s="102"/>
      <c r="P277" s="70" t="str">
        <f t="shared" si="13"/>
        <v/>
      </c>
      <c r="Q277" s="70" t="str">
        <f t="shared" si="14"/>
        <v/>
      </c>
      <c r="R277" s="70" t="str">
        <f>IFERROR(IF(K277="handling and wharfage",SUM(P277:Q277),IF(OR(K277="tank",K277="Boat",K277="car"),INDEX(Rate!$B$4:$M$25,MATCH(Gilbert!N277,Rate!$A$4:$A$25,0),MATCH(Gilbert!L277,Rate!$B$3:$M$3,0))*O277*0.8,INDEX(Rate!$B$4:$M$25,MATCH(Gilbert!N277,Rate!$A$4:$A$25,0),MATCH(Gilbert!L277,Rate!$B$3:$M$3,0))*O277)),"")</f>
        <v/>
      </c>
      <c r="T277" s="71" t="str">
        <f t="shared" si="15"/>
        <v/>
      </c>
    </row>
    <row r="278" spans="15:20">
      <c r="O278" s="102"/>
      <c r="P278" s="70" t="str">
        <f t="shared" si="13"/>
        <v/>
      </c>
      <c r="Q278" s="70" t="str">
        <f t="shared" si="14"/>
        <v/>
      </c>
      <c r="R278" s="70" t="str">
        <f>IFERROR(IF(K278="handling and wharfage",SUM(P278:Q278),IF(OR(K278="tank",K278="Boat",K278="car"),INDEX(Rate!$B$4:$M$25,MATCH(Gilbert!N278,Rate!$A$4:$A$25,0),MATCH(Gilbert!L278,Rate!$B$3:$M$3,0))*O278*0.8,INDEX(Rate!$B$4:$M$25,MATCH(Gilbert!N278,Rate!$A$4:$A$25,0),MATCH(Gilbert!L278,Rate!$B$3:$M$3,0))*O278)),"")</f>
        <v/>
      </c>
      <c r="T278" s="71" t="str">
        <f t="shared" si="15"/>
        <v/>
      </c>
    </row>
    <row r="279" spans="15:20">
      <c r="O279" s="102"/>
      <c r="P279" s="70" t="str">
        <f t="shared" si="13"/>
        <v/>
      </c>
      <c r="Q279" s="70" t="str">
        <f t="shared" si="14"/>
        <v/>
      </c>
      <c r="R279" s="70" t="str">
        <f>IFERROR(IF(K279="handling and wharfage",SUM(P279:Q279),IF(OR(K279="tank",K279="Boat",K279="car"),INDEX(Rate!$B$4:$M$25,MATCH(Gilbert!N279,Rate!$A$4:$A$25,0),MATCH(Gilbert!L279,Rate!$B$3:$M$3,0))*O279*0.8,INDEX(Rate!$B$4:$M$25,MATCH(Gilbert!N279,Rate!$A$4:$A$25,0),MATCH(Gilbert!L279,Rate!$B$3:$M$3,0))*O279)),"")</f>
        <v/>
      </c>
      <c r="T279" s="71" t="str">
        <f t="shared" si="15"/>
        <v/>
      </c>
    </row>
    <row r="280" s="59" customFormat="1" spans="1:23">
      <c r="A280" s="74"/>
      <c r="B280" s="74"/>
      <c r="D280" s="98"/>
      <c r="G280" s="99"/>
      <c r="H280" s="98"/>
      <c r="J280" s="101"/>
      <c r="P280" s="70" t="str">
        <f t="shared" si="13"/>
        <v/>
      </c>
      <c r="Q280" s="70" t="str">
        <f t="shared" si="14"/>
        <v/>
      </c>
      <c r="R280" s="70" t="str">
        <f>IFERROR(IF(K280="handling and wharfage",SUM(P280:Q280),IF(OR(K280="tank",K280="Boat",K280="car"),INDEX(Rate!$B$4:$M$25,MATCH(Gilbert!N280,Rate!$A$4:$A$25,0),MATCH(Gilbert!L280,Rate!$B$3:$M$3,0))*O280*0.8,INDEX(Rate!$B$4:$M$25,MATCH(Gilbert!N280,Rate!$A$4:$A$25,0),MATCH(Gilbert!L280,Rate!$B$3:$M$3,0))*O280)),"")</f>
        <v/>
      </c>
      <c r="S280" s="71"/>
      <c r="T280" s="71" t="str">
        <f t="shared" si="15"/>
        <v/>
      </c>
      <c r="V280" s="98"/>
      <c r="W280" s="98"/>
    </row>
    <row r="281" s="59" customFormat="1" spans="1:23">
      <c r="A281" s="74"/>
      <c r="B281" s="74"/>
      <c r="D281" s="98"/>
      <c r="G281" s="99"/>
      <c r="H281" s="98"/>
      <c r="J281" s="101"/>
      <c r="P281" s="70" t="str">
        <f t="shared" si="13"/>
        <v/>
      </c>
      <c r="Q281" s="70" t="str">
        <f t="shared" si="14"/>
        <v/>
      </c>
      <c r="R281" s="70" t="str">
        <f>IFERROR(IF(K281="handling and wharfage",SUM(P281:Q281),IF(OR(K281="tank",K281="Boat",K281="car"),INDEX(Rate!$B$4:$M$25,MATCH(Gilbert!N281,Rate!$A$4:$A$25,0),MATCH(Gilbert!L281,Rate!$B$3:$M$3,0))*O281*0.8,INDEX(Rate!$B$4:$M$25,MATCH(Gilbert!N281,Rate!$A$4:$A$25,0),MATCH(Gilbert!L281,Rate!$B$3:$M$3,0))*O281)),"")</f>
        <v/>
      </c>
      <c r="S281" s="71"/>
      <c r="T281" s="71" t="str">
        <f t="shared" si="15"/>
        <v/>
      </c>
      <c r="V281" s="98"/>
      <c r="W281" s="98"/>
    </row>
    <row r="282" spans="15:20">
      <c r="O282" s="102"/>
      <c r="P282" s="70" t="str">
        <f t="shared" si="13"/>
        <v/>
      </c>
      <c r="Q282" s="70" t="str">
        <f t="shared" si="14"/>
        <v/>
      </c>
      <c r="R282" s="70" t="str">
        <f>IFERROR(IF(K282="handling and wharfage",SUM(P282:Q282),IF(OR(K282="tank",K282="Boat",K282="car"),INDEX(Rate!$B$4:$M$25,MATCH(Gilbert!N282,Rate!$A$4:$A$25,0),MATCH(Gilbert!L282,Rate!$B$3:$M$3,0))*O282*0.8,INDEX(Rate!$B$4:$M$25,MATCH(Gilbert!N282,Rate!$A$4:$A$25,0),MATCH(Gilbert!L282,Rate!$B$3:$M$3,0))*O282)),"")</f>
        <v/>
      </c>
      <c r="T282" s="71" t="str">
        <f t="shared" si="15"/>
        <v/>
      </c>
    </row>
    <row r="283" spans="15:20">
      <c r="O283" s="102"/>
      <c r="P283" s="70" t="str">
        <f t="shared" si="13"/>
        <v/>
      </c>
      <c r="Q283" s="70" t="str">
        <f t="shared" si="14"/>
        <v/>
      </c>
      <c r="R283" s="70" t="str">
        <f>IFERROR(IF(K283="handling and wharfage",SUM(P283:Q283),IF(OR(K283="tank",K283="Boat",K283="car"),INDEX(Rate!$B$4:$M$25,MATCH(Gilbert!N283,Rate!$A$4:$A$25,0),MATCH(Gilbert!L283,Rate!$B$3:$M$3,0))*O283*0.8,INDEX(Rate!$B$4:$M$25,MATCH(Gilbert!N283,Rate!$A$4:$A$25,0),MATCH(Gilbert!L283,Rate!$B$3:$M$3,0))*O283)),"")</f>
        <v/>
      </c>
      <c r="T283" s="71" t="str">
        <f t="shared" si="15"/>
        <v/>
      </c>
    </row>
    <row r="284" spans="15:20">
      <c r="O284" s="102"/>
      <c r="P284" s="70" t="str">
        <f t="shared" si="13"/>
        <v/>
      </c>
      <c r="Q284" s="70" t="str">
        <f t="shared" si="14"/>
        <v/>
      </c>
      <c r="R284" s="70" t="str">
        <f>IFERROR(IF(K284="handling and wharfage",SUM(P284:Q284),IF(OR(K284="tank",K284="Boat",K284="car"),INDEX(Rate!$B$4:$M$25,MATCH(Gilbert!N284,Rate!$A$4:$A$25,0),MATCH(Gilbert!L284,Rate!$B$3:$M$3,0))*O284*0.8,INDEX(Rate!$B$4:$M$25,MATCH(Gilbert!N284,Rate!$A$4:$A$25,0),MATCH(Gilbert!L284,Rate!$B$3:$M$3,0))*O284)),"")</f>
        <v/>
      </c>
      <c r="T284" s="71" t="str">
        <f t="shared" si="15"/>
        <v/>
      </c>
    </row>
    <row r="285" spans="15:20">
      <c r="O285" s="102"/>
      <c r="P285" s="70" t="str">
        <f t="shared" si="13"/>
        <v/>
      </c>
      <c r="Q285" s="70" t="str">
        <f t="shared" si="14"/>
        <v/>
      </c>
      <c r="R285" s="70" t="str">
        <f>IFERROR(IF(K285="handling and wharfage",SUM(P285:Q285),IF(OR(K285="tank",K285="Boat",K285="car"),INDEX(Rate!$B$4:$M$25,MATCH(Gilbert!N285,Rate!$A$4:$A$25,0),MATCH(Gilbert!L285,Rate!$B$3:$M$3,0))*O285*0.8,INDEX(Rate!$B$4:$M$25,MATCH(Gilbert!N285,Rate!$A$4:$A$25,0),MATCH(Gilbert!L285,Rate!$B$3:$M$3,0))*O285)),"")</f>
        <v/>
      </c>
      <c r="T285" s="71" t="str">
        <f t="shared" si="15"/>
        <v/>
      </c>
    </row>
    <row r="286" spans="15:20">
      <c r="O286" s="102"/>
      <c r="P286" s="70" t="str">
        <f t="shared" si="13"/>
        <v/>
      </c>
      <c r="Q286" s="70" t="str">
        <f t="shared" si="14"/>
        <v/>
      </c>
      <c r="R286" s="70" t="str">
        <f>IFERROR(IF(K286="handling and wharfage",SUM(P286:Q286),IF(OR(K286="tank",K286="Boat",K286="car"),INDEX(Rate!$B$4:$M$25,MATCH(Gilbert!N286,Rate!$A$4:$A$25,0),MATCH(Gilbert!L286,Rate!$B$3:$M$3,0))*O286*0.8,INDEX(Rate!$B$4:$M$25,MATCH(Gilbert!N286,Rate!$A$4:$A$25,0),MATCH(Gilbert!L286,Rate!$B$3:$M$3,0))*O286)),"")</f>
        <v/>
      </c>
      <c r="T286" s="71" t="str">
        <f t="shared" si="15"/>
        <v/>
      </c>
    </row>
    <row r="287" spans="15:20">
      <c r="O287" s="102"/>
      <c r="P287" s="70" t="str">
        <f t="shared" si="13"/>
        <v/>
      </c>
      <c r="Q287" s="70" t="str">
        <f t="shared" si="14"/>
        <v/>
      </c>
      <c r="R287" s="70" t="str">
        <f>IFERROR(IF(K287="handling and wharfage",SUM(P287:Q287),IF(OR(K287="tank",K287="Boat",K287="car"),INDEX(Rate!$B$4:$M$25,MATCH(Gilbert!N287,Rate!$A$4:$A$25,0),MATCH(Gilbert!L287,Rate!$B$3:$M$3,0))*O287*0.8,INDEX(Rate!$B$4:$M$25,MATCH(Gilbert!N287,Rate!$A$4:$A$25,0),MATCH(Gilbert!L287,Rate!$B$3:$M$3,0))*O287)),"")</f>
        <v/>
      </c>
      <c r="T287" s="71" t="str">
        <f t="shared" si="15"/>
        <v/>
      </c>
    </row>
    <row r="288" spans="15:20">
      <c r="O288" s="102"/>
      <c r="P288" s="70" t="str">
        <f t="shared" si="13"/>
        <v/>
      </c>
      <c r="Q288" s="70" t="str">
        <f t="shared" si="14"/>
        <v/>
      </c>
      <c r="R288" s="70" t="str">
        <f>IFERROR(IF(K288="handling and wharfage",SUM(P288:Q288),IF(OR(K288="tank",K288="Boat",K288="car"),INDEX(Rate!$B$4:$M$25,MATCH(Gilbert!N288,Rate!$A$4:$A$25,0),MATCH(Gilbert!L288,Rate!$B$3:$M$3,0))*O288*0.8,INDEX(Rate!$B$4:$M$25,MATCH(Gilbert!N288,Rate!$A$4:$A$25,0),MATCH(Gilbert!L288,Rate!$B$3:$M$3,0))*O288)),"")</f>
        <v/>
      </c>
      <c r="T288" s="71" t="str">
        <f t="shared" si="15"/>
        <v/>
      </c>
    </row>
    <row r="289" spans="15:20">
      <c r="O289" s="102"/>
      <c r="P289" s="70" t="str">
        <f t="shared" si="13"/>
        <v/>
      </c>
      <c r="Q289" s="70" t="str">
        <f t="shared" si="14"/>
        <v/>
      </c>
      <c r="R289" s="70" t="str">
        <f>IFERROR(IF(K289="handling and wharfage",SUM(P289:Q289),IF(OR(K289="tank",K289="Boat",K289="car"),INDEX(Rate!$B$4:$M$25,MATCH(Gilbert!N289,Rate!$A$4:$A$25,0),MATCH(Gilbert!L289,Rate!$B$3:$M$3,0))*O289*0.8,INDEX(Rate!$B$4:$M$25,MATCH(Gilbert!N289,Rate!$A$4:$A$25,0),MATCH(Gilbert!L289,Rate!$B$3:$M$3,0))*O289)),"")</f>
        <v/>
      </c>
      <c r="T289" s="71" t="str">
        <f t="shared" si="15"/>
        <v/>
      </c>
    </row>
    <row r="290" spans="15:20">
      <c r="O290" s="102"/>
      <c r="P290" s="70" t="str">
        <f t="shared" si="13"/>
        <v/>
      </c>
      <c r="Q290" s="70" t="str">
        <f t="shared" si="14"/>
        <v/>
      </c>
      <c r="R290" s="70" t="str">
        <f>IFERROR(IF(K290="handling and wharfage",SUM(P290:Q290),IF(OR(K290="tank",K290="Boat",K290="car"),INDEX(Rate!$B$4:$M$25,MATCH(Gilbert!N290,Rate!$A$4:$A$25,0),MATCH(Gilbert!L290,Rate!$B$3:$M$3,0))*O290*0.8,INDEX(Rate!$B$4:$M$25,MATCH(Gilbert!N290,Rate!$A$4:$A$25,0),MATCH(Gilbert!L290,Rate!$B$3:$M$3,0))*O290)),"")</f>
        <v/>
      </c>
      <c r="T290" s="71" t="str">
        <f t="shared" si="15"/>
        <v/>
      </c>
    </row>
    <row r="291" spans="15:20">
      <c r="O291" s="102"/>
      <c r="P291" s="70" t="str">
        <f t="shared" si="13"/>
        <v/>
      </c>
      <c r="Q291" s="70" t="str">
        <f t="shared" si="14"/>
        <v/>
      </c>
      <c r="R291" s="70" t="str">
        <f>IFERROR(IF(K291="handling and wharfage",SUM(P291:Q291),IF(OR(K291="tank",K291="Boat",K291="car"),INDEX(Rate!$B$4:$M$25,MATCH(Gilbert!N291,Rate!$A$4:$A$25,0),MATCH(Gilbert!L291,Rate!$B$3:$M$3,0))*O291*0.8,INDEX(Rate!$B$4:$M$25,MATCH(Gilbert!N291,Rate!$A$4:$A$25,0),MATCH(Gilbert!L291,Rate!$B$3:$M$3,0))*O291)),"")</f>
        <v/>
      </c>
      <c r="T291" s="71" t="str">
        <f t="shared" si="15"/>
        <v/>
      </c>
    </row>
    <row r="292" spans="15:20">
      <c r="O292" s="102"/>
      <c r="P292" s="70" t="str">
        <f t="shared" si="13"/>
        <v/>
      </c>
      <c r="Q292" s="70" t="str">
        <f t="shared" si="14"/>
        <v/>
      </c>
      <c r="R292" s="70" t="str">
        <f>IFERROR(IF(K292="handling and wharfage",SUM(P292:Q292),IF(OR(K292="tank",K292="Boat",K292="car"),INDEX(Rate!$B$4:$M$25,MATCH(Gilbert!N292,Rate!$A$4:$A$25,0),MATCH(Gilbert!L292,Rate!$B$3:$M$3,0))*O292*0.8,INDEX(Rate!$B$4:$M$25,MATCH(Gilbert!N292,Rate!$A$4:$A$25,0),MATCH(Gilbert!L292,Rate!$B$3:$M$3,0))*O292)),"")</f>
        <v/>
      </c>
      <c r="T292" s="71" t="str">
        <f t="shared" si="15"/>
        <v/>
      </c>
    </row>
    <row r="293" spans="15:20">
      <c r="O293" s="102"/>
      <c r="P293" s="70" t="str">
        <f t="shared" si="13"/>
        <v/>
      </c>
      <c r="Q293" s="70" t="str">
        <f t="shared" si="14"/>
        <v/>
      </c>
      <c r="R293" s="70" t="str">
        <f>IFERROR(IF(K293="handling and wharfage",SUM(P293:Q293),IF(OR(K293="tank",K293="Boat",K293="car"),INDEX(Rate!$B$4:$M$25,MATCH(Gilbert!N293,Rate!$A$4:$A$25,0),MATCH(Gilbert!L293,Rate!$B$3:$M$3,0))*O293*0.8,INDEX(Rate!$B$4:$M$25,MATCH(Gilbert!N293,Rate!$A$4:$A$25,0),MATCH(Gilbert!L293,Rate!$B$3:$M$3,0))*O293)),"")</f>
        <v/>
      </c>
      <c r="T293" s="71" t="str">
        <f t="shared" si="15"/>
        <v/>
      </c>
    </row>
    <row r="294" spans="15:20">
      <c r="O294" s="102"/>
      <c r="P294" s="70" t="str">
        <f t="shared" si="13"/>
        <v/>
      </c>
      <c r="Q294" s="70" t="str">
        <f t="shared" si="14"/>
        <v/>
      </c>
      <c r="R294" s="70" t="str">
        <f>IFERROR(IF(K294="handling and wharfage",SUM(P294:Q294),IF(OR(K294="tank",K294="Boat",K294="car"),INDEX(Rate!$B$4:$M$25,MATCH(Gilbert!N294,Rate!$A$4:$A$25,0),MATCH(Gilbert!L294,Rate!$B$3:$M$3,0))*O294*0.8,INDEX(Rate!$B$4:$M$25,MATCH(Gilbert!N294,Rate!$A$4:$A$25,0),MATCH(Gilbert!L294,Rate!$B$3:$M$3,0))*O294)),"")</f>
        <v/>
      </c>
      <c r="T294" s="71" t="str">
        <f t="shared" si="15"/>
        <v/>
      </c>
    </row>
    <row r="295" spans="15:20">
      <c r="O295" s="102"/>
      <c r="P295" s="70" t="str">
        <f t="shared" si="13"/>
        <v/>
      </c>
      <c r="Q295" s="70" t="str">
        <f t="shared" si="14"/>
        <v/>
      </c>
      <c r="R295" s="70" t="str">
        <f>IFERROR(IF(K295="handling and wharfage",SUM(P295:Q295),IF(OR(K295="tank",K295="Boat",K295="car"),INDEX(Rate!$B$4:$M$25,MATCH(Gilbert!N295,Rate!$A$4:$A$25,0),MATCH(Gilbert!L295,Rate!$B$3:$M$3,0))*O295*0.8,INDEX(Rate!$B$4:$M$25,MATCH(Gilbert!N295,Rate!$A$4:$A$25,0),MATCH(Gilbert!L295,Rate!$B$3:$M$3,0))*O295)),"")</f>
        <v/>
      </c>
      <c r="T295" s="71" t="str">
        <f t="shared" si="15"/>
        <v/>
      </c>
    </row>
    <row r="296" s="59" customFormat="1" spans="1:23">
      <c r="A296" s="74"/>
      <c r="B296" s="74"/>
      <c r="D296" s="98"/>
      <c r="G296" s="99"/>
      <c r="H296" s="98"/>
      <c r="J296" s="101"/>
      <c r="P296" s="70" t="str">
        <f t="shared" si="13"/>
        <v/>
      </c>
      <c r="Q296" s="70" t="str">
        <f t="shared" si="14"/>
        <v/>
      </c>
      <c r="R296" s="70" t="str">
        <f>IFERROR(IF(K296="handling and wharfage",SUM(P296:Q296),IF(OR(K296="tank",K296="Boat",K296="car"),INDEX(Rate!$B$4:$M$25,MATCH(Gilbert!N296,Rate!$A$4:$A$25,0),MATCH(Gilbert!L296,Rate!$B$3:$M$3,0))*O296*0.8,INDEX(Rate!$B$4:$M$25,MATCH(Gilbert!N296,Rate!$A$4:$A$25,0),MATCH(Gilbert!L296,Rate!$B$3:$M$3,0))*O296)),"")</f>
        <v/>
      </c>
      <c r="S296" s="71"/>
      <c r="T296" s="71" t="str">
        <f t="shared" si="15"/>
        <v/>
      </c>
      <c r="V296" s="98"/>
      <c r="W296" s="98"/>
    </row>
    <row r="297" s="59" customFormat="1" spans="1:23">
      <c r="A297" s="74"/>
      <c r="B297" s="74"/>
      <c r="D297" s="98"/>
      <c r="G297" s="99"/>
      <c r="H297" s="98"/>
      <c r="J297" s="101"/>
      <c r="P297" s="70" t="str">
        <f t="shared" si="13"/>
        <v/>
      </c>
      <c r="Q297" s="70" t="str">
        <f t="shared" si="14"/>
        <v/>
      </c>
      <c r="R297" s="70" t="str">
        <f>IFERROR(IF(K297="handling and wharfage",SUM(P297:Q297),IF(OR(K297="tank",K297="Boat",K297="car"),INDEX(Rate!$B$4:$M$25,MATCH(Gilbert!N297,Rate!$A$4:$A$25,0),MATCH(Gilbert!L297,Rate!$B$3:$M$3,0))*O297*0.8,INDEX(Rate!$B$4:$M$25,MATCH(Gilbert!N297,Rate!$A$4:$A$25,0),MATCH(Gilbert!L297,Rate!$B$3:$M$3,0))*O297)),"")</f>
        <v/>
      </c>
      <c r="S297" s="71"/>
      <c r="T297" s="71" t="str">
        <f t="shared" si="15"/>
        <v/>
      </c>
      <c r="V297" s="98"/>
      <c r="W297" s="98"/>
    </row>
    <row r="298" s="59" customFormat="1" spans="1:23">
      <c r="A298" s="74"/>
      <c r="B298" s="74"/>
      <c r="D298" s="98"/>
      <c r="G298" s="99"/>
      <c r="H298" s="98"/>
      <c r="J298" s="101"/>
      <c r="P298" s="70" t="str">
        <f t="shared" si="13"/>
        <v/>
      </c>
      <c r="Q298" s="70" t="str">
        <f t="shared" si="14"/>
        <v/>
      </c>
      <c r="R298" s="70" t="str">
        <f>IFERROR(IF(K298="handling and wharfage",SUM(P298:Q298),IF(OR(K298="tank",K298="Boat",K298="car"),INDEX(Rate!$B$4:$M$25,MATCH(Gilbert!N298,Rate!$A$4:$A$25,0),MATCH(Gilbert!L298,Rate!$B$3:$M$3,0))*O298*0.8,INDEX(Rate!$B$4:$M$25,MATCH(Gilbert!N298,Rate!$A$4:$A$25,0),MATCH(Gilbert!L298,Rate!$B$3:$M$3,0))*O298)),"")</f>
        <v/>
      </c>
      <c r="S298" s="71"/>
      <c r="T298" s="71" t="str">
        <f t="shared" si="15"/>
        <v/>
      </c>
      <c r="V298" s="98"/>
      <c r="W298" s="98"/>
    </row>
    <row r="299" s="59" customFormat="1" spans="1:23">
      <c r="A299" s="74"/>
      <c r="B299" s="74"/>
      <c r="D299" s="98"/>
      <c r="G299" s="99"/>
      <c r="H299" s="98"/>
      <c r="J299" s="101"/>
      <c r="P299" s="70" t="str">
        <f t="shared" si="13"/>
        <v/>
      </c>
      <c r="Q299" s="70" t="str">
        <f t="shared" si="14"/>
        <v/>
      </c>
      <c r="R299" s="70" t="str">
        <f>IFERROR(IF(K299="handling and wharfage",SUM(P299:Q299),IF(OR(K299="tank",K299="Boat",K299="car"),INDEX(Rate!$B$4:$M$25,MATCH(Gilbert!N299,Rate!$A$4:$A$25,0),MATCH(Gilbert!L299,Rate!$B$3:$M$3,0))*O299*0.8,INDEX(Rate!$B$4:$M$25,MATCH(Gilbert!N299,Rate!$A$4:$A$25,0),MATCH(Gilbert!L299,Rate!$B$3:$M$3,0))*O299)),"")</f>
        <v/>
      </c>
      <c r="S299" s="71"/>
      <c r="T299" s="71" t="str">
        <f t="shared" si="15"/>
        <v/>
      </c>
      <c r="V299" s="98"/>
      <c r="W299" s="98"/>
    </row>
    <row r="300" spans="16:20">
      <c r="P300" s="70" t="str">
        <f t="shared" si="13"/>
        <v/>
      </c>
      <c r="Q300" s="70" t="str">
        <f t="shared" si="14"/>
        <v/>
      </c>
      <c r="R300" s="70" t="str">
        <f>IFERROR(IF(K300="handling and wharfage",SUM(P300:Q300),IF(OR(K300="tank",K300="Boat",K300="car"),INDEX(Rate!$B$4:$M$25,MATCH(Gilbert!N300,Rate!$A$4:$A$25,0),MATCH(Gilbert!L300,Rate!$B$3:$M$3,0))*O300*0.8,INDEX(Rate!$B$4:$M$25,MATCH(Gilbert!N300,Rate!$A$4:$A$25,0),MATCH(Gilbert!L300,Rate!$B$3:$M$3,0))*O300)),"")</f>
        <v/>
      </c>
      <c r="T300" s="71" t="str">
        <f t="shared" si="15"/>
        <v/>
      </c>
    </row>
    <row r="301" spans="16:20">
      <c r="P301" s="70" t="str">
        <f t="shared" si="13"/>
        <v/>
      </c>
      <c r="Q301" s="70" t="str">
        <f t="shared" si="14"/>
        <v/>
      </c>
      <c r="R301" s="70" t="str">
        <f>IFERROR(IF(K301="handling and wharfage",SUM(P301:Q301),IF(OR(K301="tank",K301="Boat",K301="car"),INDEX(Rate!$B$4:$M$25,MATCH(Gilbert!N301,Rate!$A$4:$A$25,0),MATCH(Gilbert!L301,Rate!$B$3:$M$3,0))*O301*0.8,INDEX(Rate!$B$4:$M$25,MATCH(Gilbert!N301,Rate!$A$4:$A$25,0),MATCH(Gilbert!L301,Rate!$B$3:$M$3,0))*O301)),"")</f>
        <v/>
      </c>
      <c r="T301" s="71" t="str">
        <f t="shared" si="15"/>
        <v/>
      </c>
    </row>
    <row r="302" spans="16:20">
      <c r="P302" s="70" t="str">
        <f t="shared" si="13"/>
        <v/>
      </c>
      <c r="Q302" s="70" t="str">
        <f t="shared" si="14"/>
        <v/>
      </c>
      <c r="R302" s="70" t="str">
        <f>IFERROR(IF(K302="handling and wharfage",SUM(P302:Q302),IF(OR(K302="tank",K302="Boat",K302="car"),INDEX(Rate!$B$4:$M$25,MATCH(Gilbert!N302,Rate!$A$4:$A$25,0),MATCH(Gilbert!L302,Rate!$B$3:$M$3,0))*O302*0.8,INDEX(Rate!$B$4:$M$25,MATCH(Gilbert!N302,Rate!$A$4:$A$25,0),MATCH(Gilbert!L302,Rate!$B$3:$M$3,0))*O302)),"")</f>
        <v/>
      </c>
      <c r="T302" s="71" t="str">
        <f t="shared" si="15"/>
        <v/>
      </c>
    </row>
    <row r="303" spans="16:20">
      <c r="P303" s="70" t="str">
        <f t="shared" si="13"/>
        <v/>
      </c>
      <c r="Q303" s="70" t="str">
        <f t="shared" si="14"/>
        <v/>
      </c>
      <c r="R303" s="70" t="str">
        <f>IFERROR(IF(K303="handling and wharfage",SUM(P303:Q303),IF(OR(K303="tank",K303="Boat",K303="car"),INDEX(Rate!$B$4:$M$25,MATCH(Gilbert!N303,Rate!$A$4:$A$25,0),MATCH(Gilbert!L303,Rate!$B$3:$M$3,0))*O303*0.8,INDEX(Rate!$B$4:$M$25,MATCH(Gilbert!N303,Rate!$A$4:$A$25,0),MATCH(Gilbert!L303,Rate!$B$3:$M$3,0))*O303)),"")</f>
        <v/>
      </c>
      <c r="T303" s="71" t="str">
        <f t="shared" si="15"/>
        <v/>
      </c>
    </row>
    <row r="304" spans="16:20">
      <c r="P304" s="70" t="str">
        <f t="shared" si="13"/>
        <v/>
      </c>
      <c r="Q304" s="70" t="str">
        <f t="shared" si="14"/>
        <v/>
      </c>
      <c r="R304" s="70" t="str">
        <f>IFERROR(IF(K304="handling and wharfage",SUM(P304:Q304),IF(OR(K304="tank",K304="Boat",K304="car"),INDEX(Rate!$B$4:$M$25,MATCH(Gilbert!N304,Rate!$A$4:$A$25,0),MATCH(Gilbert!L304,Rate!$B$3:$M$3,0))*O304*0.8,INDEX(Rate!$B$4:$M$25,MATCH(Gilbert!N304,Rate!$A$4:$A$25,0),MATCH(Gilbert!L304,Rate!$B$3:$M$3,0))*O304)),"")</f>
        <v/>
      </c>
      <c r="T304" s="71" t="str">
        <f t="shared" si="15"/>
        <v/>
      </c>
    </row>
    <row r="305" spans="16:20">
      <c r="P305" s="70" t="str">
        <f t="shared" si="13"/>
        <v/>
      </c>
      <c r="Q305" s="70" t="str">
        <f t="shared" si="14"/>
        <v/>
      </c>
      <c r="R305" s="70" t="str">
        <f>IFERROR(IF(K305="handling and wharfage",SUM(P305:Q305),IF(OR(K305="tank",K305="Boat",K305="car"),INDEX(Rate!$B$4:$M$25,MATCH(Gilbert!N305,Rate!$A$4:$A$25,0),MATCH(Gilbert!L305,Rate!$B$3:$M$3,0))*O305*0.8,INDEX(Rate!$B$4:$M$25,MATCH(Gilbert!N305,Rate!$A$4:$A$25,0),MATCH(Gilbert!L305,Rate!$B$3:$M$3,0))*O305)),"")</f>
        <v/>
      </c>
      <c r="T305" s="71" t="str">
        <f t="shared" si="15"/>
        <v/>
      </c>
    </row>
    <row r="306" spans="16:20">
      <c r="P306" s="70" t="str">
        <f t="shared" si="13"/>
        <v/>
      </c>
      <c r="Q306" s="70" t="str">
        <f t="shared" si="14"/>
        <v/>
      </c>
      <c r="R306" s="70" t="str">
        <f>IFERROR(IF(K306="handling and wharfage",SUM(P306:Q306),IF(OR(K306="tank",K306="Boat",K306="car"),INDEX(Rate!$B$4:$M$25,MATCH(Gilbert!N306,Rate!$A$4:$A$25,0),MATCH(Gilbert!L306,Rate!$B$3:$M$3,0))*O306*0.8,INDEX(Rate!$B$4:$M$25,MATCH(Gilbert!N306,Rate!$A$4:$A$25,0),MATCH(Gilbert!L306,Rate!$B$3:$M$3,0))*O306)),"")</f>
        <v/>
      </c>
      <c r="T306" s="71" t="str">
        <f t="shared" si="15"/>
        <v/>
      </c>
    </row>
    <row r="307" spans="16:20">
      <c r="P307" s="70" t="str">
        <f t="shared" si="13"/>
        <v/>
      </c>
      <c r="Q307" s="70" t="str">
        <f t="shared" si="14"/>
        <v/>
      </c>
      <c r="R307" s="70" t="str">
        <f>IFERROR(IF(K307="handling and wharfage",SUM(P307:Q307),IF(OR(K307="tank",K307="Boat",K307="car"),INDEX(Rate!$B$4:$M$25,MATCH(Gilbert!N307,Rate!$A$4:$A$25,0),MATCH(Gilbert!L307,Rate!$B$3:$M$3,0))*O307*0.8,INDEX(Rate!$B$4:$M$25,MATCH(Gilbert!N307,Rate!$A$4:$A$25,0),MATCH(Gilbert!L307,Rate!$B$3:$M$3,0))*O307)),"")</f>
        <v/>
      </c>
      <c r="T307" s="71" t="str">
        <f t="shared" si="15"/>
        <v/>
      </c>
    </row>
    <row r="308" spans="16:20">
      <c r="P308" s="70" t="str">
        <f t="shared" si="13"/>
        <v/>
      </c>
      <c r="Q308" s="70" t="str">
        <f t="shared" si="14"/>
        <v/>
      </c>
      <c r="R308" s="70" t="str">
        <f>IFERROR(IF(K308="handling and wharfage",SUM(P308:Q308),IF(OR(K308="tank",K308="Boat",K308="car"),INDEX(Rate!$B$4:$M$25,MATCH(Gilbert!N308,Rate!$A$4:$A$25,0),MATCH(Gilbert!L308,Rate!$B$3:$M$3,0))*O308*0.8,INDEX(Rate!$B$4:$M$25,MATCH(Gilbert!N308,Rate!$A$4:$A$25,0),MATCH(Gilbert!L308,Rate!$B$3:$M$3,0))*O308)),"")</f>
        <v/>
      </c>
      <c r="T308" s="71" t="str">
        <f t="shared" si="15"/>
        <v/>
      </c>
    </row>
    <row r="309" spans="16:20">
      <c r="P309" s="70" t="str">
        <f t="shared" si="13"/>
        <v/>
      </c>
      <c r="Q309" s="70" t="str">
        <f t="shared" si="14"/>
        <v/>
      </c>
      <c r="R309" s="70" t="str">
        <f>IFERROR(IF(K309="handling and wharfage",SUM(P309:Q309),IF(OR(K309="tank",K309="Boat",K309="car"),INDEX(Rate!$B$4:$M$25,MATCH(Gilbert!N309,Rate!$A$4:$A$25,0),MATCH(Gilbert!L309,Rate!$B$3:$M$3,0))*O309*0.8,INDEX(Rate!$B$4:$M$25,MATCH(Gilbert!N309,Rate!$A$4:$A$25,0),MATCH(Gilbert!L309,Rate!$B$3:$M$3,0))*O309)),"")</f>
        <v/>
      </c>
      <c r="T309" s="71" t="str">
        <f t="shared" si="15"/>
        <v/>
      </c>
    </row>
    <row r="310" spans="16:20">
      <c r="P310" s="70" t="str">
        <f t="shared" si="13"/>
        <v/>
      </c>
      <c r="Q310" s="70" t="str">
        <f t="shared" si="14"/>
        <v/>
      </c>
      <c r="R310" s="70" t="str">
        <f>IFERROR(IF(K310="handling and wharfage",SUM(P310:Q310),IF(OR(K310="tank",K310="Boat",K310="car"),INDEX(Rate!$B$4:$M$25,MATCH(Gilbert!N310,Rate!$A$4:$A$25,0),MATCH(Gilbert!L310,Rate!$B$3:$M$3,0))*O310*0.8,INDEX(Rate!$B$4:$M$25,MATCH(Gilbert!N310,Rate!$A$4:$A$25,0),MATCH(Gilbert!L310,Rate!$B$3:$M$3,0))*O310)),"")</f>
        <v/>
      </c>
      <c r="T310" s="71" t="str">
        <f t="shared" si="15"/>
        <v/>
      </c>
    </row>
    <row r="311" spans="16:20">
      <c r="P311" s="70" t="str">
        <f t="shared" si="13"/>
        <v/>
      </c>
      <c r="Q311" s="70" t="str">
        <f t="shared" si="14"/>
        <v/>
      </c>
      <c r="R311" s="70" t="str">
        <f>IFERROR(IF(K311="handling and wharfage",SUM(P311:Q311),IF(OR(K311="tank",K311="Boat",K311="car"),INDEX(Rate!$B$4:$M$25,MATCH(Gilbert!N311,Rate!$A$4:$A$25,0),MATCH(Gilbert!L311,Rate!$B$3:$M$3,0))*O311*0.8,INDEX(Rate!$B$4:$M$25,MATCH(Gilbert!N311,Rate!$A$4:$A$25,0),MATCH(Gilbert!L311,Rate!$B$3:$M$3,0))*O311)),"")</f>
        <v/>
      </c>
      <c r="T311" s="71" t="str">
        <f t="shared" si="15"/>
        <v/>
      </c>
    </row>
    <row r="312" spans="16:20">
      <c r="P312" s="70" t="str">
        <f t="shared" si="13"/>
        <v/>
      </c>
      <c r="Q312" s="70" t="str">
        <f t="shared" si="14"/>
        <v/>
      </c>
      <c r="R312" s="70" t="str">
        <f>IFERROR(IF(K312="handling and wharfage",SUM(P312:Q312),IF(OR(K312="tank",K312="Boat",K312="car"),INDEX(Rate!$B$4:$M$25,MATCH(Gilbert!N312,Rate!$A$4:$A$25,0),MATCH(Gilbert!L312,Rate!$B$3:$M$3,0))*O312*0.8,INDEX(Rate!$B$4:$M$25,MATCH(Gilbert!N312,Rate!$A$4:$A$25,0),MATCH(Gilbert!L312,Rate!$B$3:$M$3,0))*O312)),"")</f>
        <v/>
      </c>
      <c r="T312" s="71" t="str">
        <f t="shared" si="15"/>
        <v/>
      </c>
    </row>
    <row r="313" spans="16:20">
      <c r="P313" s="70" t="str">
        <f t="shared" si="13"/>
        <v/>
      </c>
      <c r="Q313" s="70" t="str">
        <f t="shared" si="14"/>
        <v/>
      </c>
      <c r="R313" s="70" t="str">
        <f>IFERROR(IF(K313="handling and wharfage",SUM(P313:Q313),IF(OR(K313="tank",K313="Boat",K313="car"),INDEX(Rate!$B$4:$M$25,MATCH(Gilbert!N313,Rate!$A$4:$A$25,0),MATCH(Gilbert!L313,Rate!$B$3:$M$3,0))*O313*0.8,INDEX(Rate!$B$4:$M$25,MATCH(Gilbert!N313,Rate!$A$4:$A$25,0),MATCH(Gilbert!L313,Rate!$B$3:$M$3,0))*O313)),"")</f>
        <v/>
      </c>
      <c r="T313" s="71" t="str">
        <f t="shared" si="15"/>
        <v/>
      </c>
    </row>
    <row r="314" spans="16:20">
      <c r="P314" s="70" t="str">
        <f t="shared" si="13"/>
        <v/>
      </c>
      <c r="Q314" s="70" t="str">
        <f t="shared" si="14"/>
        <v/>
      </c>
      <c r="R314" s="70" t="str">
        <f>IFERROR(IF(K314="handling and wharfage",SUM(P314:Q314),IF(OR(K314="tank",K314="Boat",K314="car"),INDEX(Rate!$B$4:$M$25,MATCH(Gilbert!N314,Rate!$A$4:$A$25,0),MATCH(Gilbert!L314,Rate!$B$3:$M$3,0))*O314*0.8,INDEX(Rate!$B$4:$M$25,MATCH(Gilbert!N314,Rate!$A$4:$A$25,0),MATCH(Gilbert!L314,Rate!$B$3:$M$3,0))*O314)),"")</f>
        <v/>
      </c>
      <c r="T314" s="71" t="str">
        <f t="shared" si="15"/>
        <v/>
      </c>
    </row>
    <row r="315" spans="16:20">
      <c r="P315" s="70" t="str">
        <f t="shared" si="13"/>
        <v/>
      </c>
      <c r="Q315" s="70" t="str">
        <f t="shared" si="14"/>
        <v/>
      </c>
      <c r="R315" s="70" t="str">
        <f>IFERROR(IF(K315="handling and wharfage",SUM(P315:Q315),IF(OR(K315="tank",K315="Boat",K315="car"),INDEX(Rate!$B$4:$M$25,MATCH(Gilbert!N315,Rate!$A$4:$A$25,0),MATCH(Gilbert!L315,Rate!$B$3:$M$3,0))*O315*0.8,INDEX(Rate!$B$4:$M$25,MATCH(Gilbert!N315,Rate!$A$4:$A$25,0),MATCH(Gilbert!L315,Rate!$B$3:$M$3,0))*O315)),"")</f>
        <v/>
      </c>
      <c r="T315" s="71" t="str">
        <f t="shared" si="15"/>
        <v/>
      </c>
    </row>
    <row r="316" spans="16:20">
      <c r="P316" s="70" t="str">
        <f t="shared" si="13"/>
        <v/>
      </c>
      <c r="Q316" s="70" t="str">
        <f t="shared" si="14"/>
        <v/>
      </c>
      <c r="R316" s="70" t="str">
        <f>IFERROR(IF(K316="handling and wharfage",SUM(P316:Q316),IF(OR(K316="tank",K316="Boat",K316="car"),INDEX(Rate!$B$4:$M$25,MATCH(Gilbert!N316,Rate!$A$4:$A$25,0),MATCH(Gilbert!L316,Rate!$B$3:$M$3,0))*O316*0.8,INDEX(Rate!$B$4:$M$25,MATCH(Gilbert!N316,Rate!$A$4:$A$25,0),MATCH(Gilbert!L316,Rate!$B$3:$M$3,0))*O316)),"")</f>
        <v/>
      </c>
      <c r="T316" s="71" t="str">
        <f t="shared" si="15"/>
        <v/>
      </c>
    </row>
    <row r="317" spans="16:20">
      <c r="P317" s="70" t="str">
        <f t="shared" si="13"/>
        <v/>
      </c>
      <c r="Q317" s="70" t="str">
        <f t="shared" si="14"/>
        <v/>
      </c>
      <c r="R317" s="70" t="str">
        <f>IFERROR(IF(K317="handling and wharfage",SUM(P317:Q317),IF(OR(K317="tank",K317="Boat",K317="car"),INDEX(Rate!$B$4:$M$25,MATCH(Gilbert!N317,Rate!$A$4:$A$25,0),MATCH(Gilbert!L317,Rate!$B$3:$M$3,0))*O317*0.8,INDEX(Rate!$B$4:$M$25,MATCH(Gilbert!N317,Rate!$A$4:$A$25,0),MATCH(Gilbert!L317,Rate!$B$3:$M$3,0))*O317)),"")</f>
        <v/>
      </c>
      <c r="T317" s="71" t="str">
        <f t="shared" si="15"/>
        <v/>
      </c>
    </row>
    <row r="318" spans="16:20">
      <c r="P318" s="70" t="str">
        <f t="shared" si="13"/>
        <v/>
      </c>
      <c r="Q318" s="70" t="str">
        <f t="shared" si="14"/>
        <v/>
      </c>
      <c r="R318" s="70" t="str">
        <f>IFERROR(IF(K318="handling and wharfage",SUM(P318:Q318),IF(OR(K318="tank",K318="Boat",K318="car"),INDEX(Rate!$B$4:$M$25,MATCH(Gilbert!N318,Rate!$A$4:$A$25,0),MATCH(Gilbert!L318,Rate!$B$3:$M$3,0))*O318*0.8,INDEX(Rate!$B$4:$M$25,MATCH(Gilbert!N318,Rate!$A$4:$A$25,0),MATCH(Gilbert!L318,Rate!$B$3:$M$3,0))*O318)),"")</f>
        <v/>
      </c>
      <c r="T318" s="71" t="str">
        <f t="shared" si="15"/>
        <v/>
      </c>
    </row>
    <row r="319" spans="16:20">
      <c r="P319" s="70" t="str">
        <f t="shared" si="13"/>
        <v/>
      </c>
      <c r="Q319" s="70" t="str">
        <f t="shared" si="14"/>
        <v/>
      </c>
      <c r="R319" s="70" t="str">
        <f>IFERROR(IF(K319="handling and wharfage",SUM(P319:Q319),IF(OR(K319="tank",K319="Boat",K319="car"),INDEX(Rate!$B$4:$M$25,MATCH(Gilbert!N319,Rate!$A$4:$A$25,0),MATCH(Gilbert!L319,Rate!$B$3:$M$3,0))*O319*0.8,INDEX(Rate!$B$4:$M$25,MATCH(Gilbert!N319,Rate!$A$4:$A$25,0),MATCH(Gilbert!L319,Rate!$B$3:$M$3,0))*O319)),"")</f>
        <v/>
      </c>
      <c r="T319" s="71" t="str">
        <f t="shared" si="15"/>
        <v/>
      </c>
    </row>
    <row r="320" spans="16:20">
      <c r="P320" s="70" t="str">
        <f t="shared" si="13"/>
        <v/>
      </c>
      <c r="Q320" s="70" t="str">
        <f t="shared" si="14"/>
        <v/>
      </c>
      <c r="R320" s="70" t="str">
        <f>IFERROR(IF(K320="handling and wharfage",SUM(P320:Q320),IF(OR(K320="tank",K320="Boat",K320="car"),INDEX(Rate!$B$4:$M$25,MATCH(Gilbert!N320,Rate!$A$4:$A$25,0),MATCH(Gilbert!L320,Rate!$B$3:$M$3,0))*O320*0.8,INDEX(Rate!$B$4:$M$25,MATCH(Gilbert!N320,Rate!$A$4:$A$25,0),MATCH(Gilbert!L320,Rate!$B$3:$M$3,0))*O320)),"")</f>
        <v/>
      </c>
      <c r="T320" s="71" t="str">
        <f t="shared" si="15"/>
        <v/>
      </c>
    </row>
    <row r="321" spans="16:20">
      <c r="P321" s="70" t="str">
        <f t="shared" si="13"/>
        <v/>
      </c>
      <c r="Q321" s="70" t="str">
        <f t="shared" si="14"/>
        <v/>
      </c>
      <c r="R321" s="70" t="str">
        <f>IFERROR(IF(K321="handling and wharfage",SUM(P321:Q321),IF(OR(K321="tank",K321="Boat",K321="car"),INDEX(Rate!$B$4:$M$25,MATCH(Gilbert!N321,Rate!$A$4:$A$25,0),MATCH(Gilbert!L321,Rate!$B$3:$M$3,0))*O321*0.8,INDEX(Rate!$B$4:$M$25,MATCH(Gilbert!N321,Rate!$A$4:$A$25,0),MATCH(Gilbert!L321,Rate!$B$3:$M$3,0))*O321)),"")</f>
        <v/>
      </c>
      <c r="T321" s="71" t="str">
        <f t="shared" si="15"/>
        <v/>
      </c>
    </row>
    <row r="322" spans="16:20">
      <c r="P322" s="70" t="str">
        <f t="shared" si="13"/>
        <v/>
      </c>
      <c r="Q322" s="70" t="str">
        <f t="shared" si="14"/>
        <v/>
      </c>
      <c r="R322" s="70" t="str">
        <f>IFERROR(IF(K322="handling and wharfage",SUM(P322:Q322),IF(OR(K322="tank",K322="Boat",K322="car"),INDEX(Rate!$B$4:$M$25,MATCH(Gilbert!N322,Rate!$A$4:$A$25,0),MATCH(Gilbert!L322,Rate!$B$3:$M$3,0))*O322*0.8,INDEX(Rate!$B$4:$M$25,MATCH(Gilbert!N322,Rate!$A$4:$A$25,0),MATCH(Gilbert!L322,Rate!$B$3:$M$3,0))*O322)),"")</f>
        <v/>
      </c>
      <c r="T322" s="71" t="str">
        <f t="shared" si="15"/>
        <v/>
      </c>
    </row>
    <row r="323" spans="16:20">
      <c r="P323" s="70" t="str">
        <f t="shared" ref="P323:P386" si="16">IF(OR(K323="handling and wharfage",K323="rau handling and wharfage"),O323*30,"")</f>
        <v/>
      </c>
      <c r="Q323" s="70" t="str">
        <f t="shared" ref="Q323:Q386" si="17">IF(K323&lt;&gt;"handling and wharfage","",O323*3.5)</f>
        <v/>
      </c>
      <c r="R323" s="70" t="str">
        <f>IFERROR(IF(K323="handling and wharfage",SUM(P323:Q323),IF(OR(K323="tank",K323="Boat",K323="car"),INDEX(Rate!$B$4:$M$25,MATCH(Gilbert!N323,Rate!$A$4:$A$25,0),MATCH(Gilbert!L323,Rate!$B$3:$M$3,0))*O323*0.8,INDEX(Rate!$B$4:$M$25,MATCH(Gilbert!N323,Rate!$A$4:$A$25,0),MATCH(Gilbert!L323,Rate!$B$3:$M$3,0))*O323)),"")</f>
        <v/>
      </c>
      <c r="T323" s="71" t="str">
        <f t="shared" ref="T323:T386" si="18">IF(L323="","",IF(L323="General2","F0070000061A","E31250000331"))</f>
        <v/>
      </c>
    </row>
    <row r="324" spans="16:20">
      <c r="P324" s="70" t="str">
        <f t="shared" si="16"/>
        <v/>
      </c>
      <c r="Q324" s="70" t="str">
        <f t="shared" si="17"/>
        <v/>
      </c>
      <c r="R324" s="70" t="str">
        <f>IFERROR(IF(K324="handling and wharfage",SUM(P324:Q324),IF(OR(K324="tank",K324="Boat",K324="car"),INDEX(Rate!$B$4:$M$25,MATCH(Gilbert!N324,Rate!$A$4:$A$25,0),MATCH(Gilbert!L324,Rate!$B$3:$M$3,0))*O324*0.8,INDEX(Rate!$B$4:$M$25,MATCH(Gilbert!N324,Rate!$A$4:$A$25,0),MATCH(Gilbert!L324,Rate!$B$3:$M$3,0))*O324)),"")</f>
        <v/>
      </c>
      <c r="T324" s="71" t="str">
        <f t="shared" si="18"/>
        <v/>
      </c>
    </row>
    <row r="325" spans="16:20">
      <c r="P325" s="70" t="str">
        <f t="shared" si="16"/>
        <v/>
      </c>
      <c r="Q325" s="70" t="str">
        <f t="shared" si="17"/>
        <v/>
      </c>
      <c r="R325" s="70" t="str">
        <f>IFERROR(IF(K325="handling and wharfage",SUM(P325:Q325),IF(OR(K325="tank",K325="Boat",K325="car"),INDEX(Rate!$B$4:$M$25,MATCH(Gilbert!N325,Rate!$A$4:$A$25,0),MATCH(Gilbert!L325,Rate!$B$3:$M$3,0))*O325*0.8,INDEX(Rate!$B$4:$M$25,MATCH(Gilbert!N325,Rate!$A$4:$A$25,0),MATCH(Gilbert!L325,Rate!$B$3:$M$3,0))*O325)),"")</f>
        <v/>
      </c>
      <c r="T325" s="71" t="str">
        <f t="shared" si="18"/>
        <v/>
      </c>
    </row>
    <row r="326" spans="16:20">
      <c r="P326" s="70" t="str">
        <f t="shared" si="16"/>
        <v/>
      </c>
      <c r="Q326" s="70" t="str">
        <f t="shared" si="17"/>
        <v/>
      </c>
      <c r="R326" s="70" t="str">
        <f>IFERROR(IF(K326="handling and wharfage",SUM(P326:Q326),IF(OR(K326="tank",K326="Boat",K326="car"),INDEX(Rate!$B$4:$M$25,MATCH(Gilbert!N326,Rate!$A$4:$A$25,0),MATCH(Gilbert!L326,Rate!$B$3:$M$3,0))*O326*0.8,INDEX(Rate!$B$4:$M$25,MATCH(Gilbert!N326,Rate!$A$4:$A$25,0),MATCH(Gilbert!L326,Rate!$B$3:$M$3,0))*O326)),"")</f>
        <v/>
      </c>
      <c r="T326" s="71" t="str">
        <f t="shared" si="18"/>
        <v/>
      </c>
    </row>
    <row r="327" spans="16:20">
      <c r="P327" s="70" t="str">
        <f t="shared" si="16"/>
        <v/>
      </c>
      <c r="Q327" s="70" t="str">
        <f t="shared" si="17"/>
        <v/>
      </c>
      <c r="R327" s="70" t="str">
        <f>IFERROR(IF(K327="handling and wharfage",SUM(P327:Q327),IF(OR(K327="tank",K327="Boat",K327="car"),INDEX(Rate!$B$4:$M$25,MATCH(Gilbert!N327,Rate!$A$4:$A$25,0),MATCH(Gilbert!L327,Rate!$B$3:$M$3,0))*O327*0.8,INDEX(Rate!$B$4:$M$25,MATCH(Gilbert!N327,Rate!$A$4:$A$25,0),MATCH(Gilbert!L327,Rate!$B$3:$M$3,0))*O327)),"")</f>
        <v/>
      </c>
      <c r="T327" s="71" t="str">
        <f t="shared" si="18"/>
        <v/>
      </c>
    </row>
    <row r="328" spans="16:20">
      <c r="P328" s="70" t="str">
        <f t="shared" si="16"/>
        <v/>
      </c>
      <c r="Q328" s="70" t="str">
        <f t="shared" si="17"/>
        <v/>
      </c>
      <c r="R328" s="70" t="str">
        <f>IFERROR(IF(K328="handling and wharfage",SUM(P328:Q328),IF(OR(K328="tank",K328="Boat",K328="car"),INDEX(Rate!$B$4:$M$25,MATCH(Gilbert!N328,Rate!$A$4:$A$25,0),MATCH(Gilbert!L328,Rate!$B$3:$M$3,0))*O328*0.8,INDEX(Rate!$B$4:$M$25,MATCH(Gilbert!N328,Rate!$A$4:$A$25,0),MATCH(Gilbert!L328,Rate!$B$3:$M$3,0))*O328)),"")</f>
        <v/>
      </c>
      <c r="T328" s="71" t="str">
        <f t="shared" si="18"/>
        <v/>
      </c>
    </row>
    <row r="329" spans="16:20">
      <c r="P329" s="70" t="str">
        <f t="shared" si="16"/>
        <v/>
      </c>
      <c r="Q329" s="70" t="str">
        <f t="shared" si="17"/>
        <v/>
      </c>
      <c r="R329" s="70" t="str">
        <f>IFERROR(IF(K329="handling and wharfage",SUM(P329:Q329),IF(OR(K329="tank",K329="Boat",K329="car"),INDEX(Rate!$B$4:$M$25,MATCH(Gilbert!N329,Rate!$A$4:$A$25,0),MATCH(Gilbert!L329,Rate!$B$3:$M$3,0))*O329*0.8,INDEX(Rate!$B$4:$M$25,MATCH(Gilbert!N329,Rate!$A$4:$A$25,0),MATCH(Gilbert!L329,Rate!$B$3:$M$3,0))*O329)),"")</f>
        <v/>
      </c>
      <c r="T329" s="71" t="str">
        <f t="shared" si="18"/>
        <v/>
      </c>
    </row>
    <row r="330" spans="16:20">
      <c r="P330" s="70" t="str">
        <f t="shared" si="16"/>
        <v/>
      </c>
      <c r="Q330" s="70" t="str">
        <f t="shared" si="17"/>
        <v/>
      </c>
      <c r="R330" s="70" t="str">
        <f>IFERROR(IF(K330="handling and wharfage",SUM(P330:Q330),IF(OR(K330="tank",K330="Boat",K330="car"),INDEX(Rate!$B$4:$M$25,MATCH(Gilbert!N330,Rate!$A$4:$A$25,0),MATCH(Gilbert!L330,Rate!$B$3:$M$3,0))*O330*0.8,INDEX(Rate!$B$4:$M$25,MATCH(Gilbert!N330,Rate!$A$4:$A$25,0),MATCH(Gilbert!L330,Rate!$B$3:$M$3,0))*O330)),"")</f>
        <v/>
      </c>
      <c r="T330" s="71" t="str">
        <f t="shared" si="18"/>
        <v/>
      </c>
    </row>
    <row r="331" spans="16:20">
      <c r="P331" s="70" t="str">
        <f t="shared" si="16"/>
        <v/>
      </c>
      <c r="Q331" s="70" t="str">
        <f t="shared" si="17"/>
        <v/>
      </c>
      <c r="R331" s="70" t="str">
        <f>IFERROR(IF(K331="handling and wharfage",SUM(P331:Q331),IF(OR(K331="tank",K331="Boat",K331="car"),INDEX(Rate!$B$4:$M$25,MATCH(Gilbert!N331,Rate!$A$4:$A$25,0),MATCH(Gilbert!L331,Rate!$B$3:$M$3,0))*O331*0.8,INDEX(Rate!$B$4:$M$25,MATCH(Gilbert!N331,Rate!$A$4:$A$25,0),MATCH(Gilbert!L331,Rate!$B$3:$M$3,0))*O331)),"")</f>
        <v/>
      </c>
      <c r="T331" s="71" t="str">
        <f t="shared" si="18"/>
        <v/>
      </c>
    </row>
    <row r="332" spans="16:20">
      <c r="P332" s="70" t="str">
        <f t="shared" si="16"/>
        <v/>
      </c>
      <c r="Q332" s="70" t="str">
        <f t="shared" si="17"/>
        <v/>
      </c>
      <c r="R332" s="70" t="str">
        <f>IFERROR(IF(K332="handling and wharfage",SUM(P332:Q332),IF(OR(K332="tank",K332="Boat",K332="car"),INDEX(Rate!$B$4:$M$25,MATCH(Gilbert!N332,Rate!$A$4:$A$25,0),MATCH(Gilbert!L332,Rate!$B$3:$M$3,0))*O332*0.8,INDEX(Rate!$B$4:$M$25,MATCH(Gilbert!N332,Rate!$A$4:$A$25,0),MATCH(Gilbert!L332,Rate!$B$3:$M$3,0))*O332)),"")</f>
        <v/>
      </c>
      <c r="T332" s="71" t="str">
        <f t="shared" si="18"/>
        <v/>
      </c>
    </row>
    <row r="333" spans="16:20">
      <c r="P333" s="70" t="str">
        <f t="shared" si="16"/>
        <v/>
      </c>
      <c r="Q333" s="70" t="str">
        <f t="shared" si="17"/>
        <v/>
      </c>
      <c r="R333" s="70" t="str">
        <f>IFERROR(IF(K333="handling and wharfage",SUM(P333:Q333),IF(OR(K333="tank",K333="Boat",K333="car"),INDEX(Rate!$B$4:$M$25,MATCH(Gilbert!N333,Rate!$A$4:$A$25,0),MATCH(Gilbert!L333,Rate!$B$3:$M$3,0))*O333*0.8,INDEX(Rate!$B$4:$M$25,MATCH(Gilbert!N333,Rate!$A$4:$A$25,0),MATCH(Gilbert!L333,Rate!$B$3:$M$3,0))*O333)),"")</f>
        <v/>
      </c>
      <c r="T333" s="71" t="str">
        <f t="shared" si="18"/>
        <v/>
      </c>
    </row>
    <row r="334" spans="16:20">
      <c r="P334" s="70" t="str">
        <f t="shared" si="16"/>
        <v/>
      </c>
      <c r="Q334" s="70" t="str">
        <f t="shared" si="17"/>
        <v/>
      </c>
      <c r="R334" s="70" t="str">
        <f>IFERROR(IF(K334="handling and wharfage",SUM(P334:Q334),IF(OR(K334="tank",K334="Boat",K334="car"),INDEX(Rate!$B$4:$M$25,MATCH(Gilbert!N334,Rate!$A$4:$A$25,0),MATCH(Gilbert!L334,Rate!$B$3:$M$3,0))*O334*0.8,INDEX(Rate!$B$4:$M$25,MATCH(Gilbert!N334,Rate!$A$4:$A$25,0),MATCH(Gilbert!L334,Rate!$B$3:$M$3,0))*O334)),"")</f>
        <v/>
      </c>
      <c r="T334" s="71" t="str">
        <f t="shared" si="18"/>
        <v/>
      </c>
    </row>
    <row r="335" spans="16:20">
      <c r="P335" s="70" t="str">
        <f t="shared" si="16"/>
        <v/>
      </c>
      <c r="Q335" s="70" t="str">
        <f t="shared" si="17"/>
        <v/>
      </c>
      <c r="R335" s="70" t="str">
        <f>IFERROR(IF(K335="handling and wharfage",SUM(P335:Q335),IF(OR(K335="tank",K335="Boat",K335="car"),INDEX(Rate!$B$4:$M$25,MATCH(Gilbert!N335,Rate!$A$4:$A$25,0),MATCH(Gilbert!L335,Rate!$B$3:$M$3,0))*O335*0.8,INDEX(Rate!$B$4:$M$25,MATCH(Gilbert!N335,Rate!$A$4:$A$25,0),MATCH(Gilbert!L335,Rate!$B$3:$M$3,0))*O335)),"")</f>
        <v/>
      </c>
      <c r="T335" s="71" t="str">
        <f t="shared" si="18"/>
        <v/>
      </c>
    </row>
    <row r="336" spans="16:20">
      <c r="P336" s="70" t="str">
        <f t="shared" si="16"/>
        <v/>
      </c>
      <c r="Q336" s="70" t="str">
        <f t="shared" si="17"/>
        <v/>
      </c>
      <c r="R336" s="70" t="str">
        <f>IFERROR(IF(K336="handling and wharfage",SUM(P336:Q336),IF(OR(K336="tank",K336="Boat",K336="car"),INDEX(Rate!$B$4:$M$25,MATCH(Gilbert!N336,Rate!$A$4:$A$25,0),MATCH(Gilbert!L336,Rate!$B$3:$M$3,0))*O336*0.8,INDEX(Rate!$B$4:$M$25,MATCH(Gilbert!N336,Rate!$A$4:$A$25,0),MATCH(Gilbert!L336,Rate!$B$3:$M$3,0))*O336)),"")</f>
        <v/>
      </c>
      <c r="T336" s="71" t="str">
        <f t="shared" si="18"/>
        <v/>
      </c>
    </row>
    <row r="337" spans="16:20">
      <c r="P337" s="70" t="str">
        <f t="shared" si="16"/>
        <v/>
      </c>
      <c r="Q337" s="70" t="str">
        <f t="shared" si="17"/>
        <v/>
      </c>
      <c r="R337" s="70" t="str">
        <f>IFERROR(IF(K337="handling and wharfage",SUM(P337:Q337),IF(OR(K337="tank",K337="Boat",K337="car"),INDEX(Rate!$B$4:$M$25,MATCH(Gilbert!N337,Rate!$A$4:$A$25,0),MATCH(Gilbert!L337,Rate!$B$3:$M$3,0))*O337*0.8,INDEX(Rate!$B$4:$M$25,MATCH(Gilbert!N337,Rate!$A$4:$A$25,0),MATCH(Gilbert!L337,Rate!$B$3:$M$3,0))*O337)),"")</f>
        <v/>
      </c>
      <c r="T337" s="71" t="str">
        <f t="shared" si="18"/>
        <v/>
      </c>
    </row>
    <row r="338" spans="16:20">
      <c r="P338" s="70" t="str">
        <f t="shared" si="16"/>
        <v/>
      </c>
      <c r="Q338" s="70" t="str">
        <f t="shared" si="17"/>
        <v/>
      </c>
      <c r="R338" s="70" t="str">
        <f>IFERROR(IF(K338="handling and wharfage",SUM(P338:Q338),IF(OR(K338="tank",K338="Boat",K338="car"),INDEX(Rate!$B$4:$M$25,MATCH(Gilbert!N338,Rate!$A$4:$A$25,0),MATCH(Gilbert!L338,Rate!$B$3:$M$3,0))*O338*0.8,INDEX(Rate!$B$4:$M$25,MATCH(Gilbert!N338,Rate!$A$4:$A$25,0),MATCH(Gilbert!L338,Rate!$B$3:$M$3,0))*O338)),"")</f>
        <v/>
      </c>
      <c r="T338" s="71" t="str">
        <f t="shared" si="18"/>
        <v/>
      </c>
    </row>
    <row r="339" spans="16:20">
      <c r="P339" s="70" t="str">
        <f t="shared" si="16"/>
        <v/>
      </c>
      <c r="Q339" s="70" t="str">
        <f t="shared" si="17"/>
        <v/>
      </c>
      <c r="R339" s="70" t="str">
        <f>IFERROR(IF(K339="handling and wharfage",SUM(P339:Q339),IF(OR(K339="tank",K339="Boat",K339="car"),INDEX(Rate!$B$4:$M$25,MATCH(Gilbert!N339,Rate!$A$4:$A$25,0),MATCH(Gilbert!L339,Rate!$B$3:$M$3,0))*O339*0.8,INDEX(Rate!$B$4:$M$25,MATCH(Gilbert!N339,Rate!$A$4:$A$25,0),MATCH(Gilbert!L339,Rate!$B$3:$M$3,0))*O339)),"")</f>
        <v/>
      </c>
      <c r="T339" s="71" t="str">
        <f t="shared" si="18"/>
        <v/>
      </c>
    </row>
    <row r="340" spans="16:20">
      <c r="P340" s="70" t="str">
        <f t="shared" si="16"/>
        <v/>
      </c>
      <c r="Q340" s="70" t="str">
        <f t="shared" si="17"/>
        <v/>
      </c>
      <c r="R340" s="70" t="str">
        <f>IFERROR(IF(K340="handling and wharfage",SUM(P340:Q340),IF(OR(K340="tank",K340="Boat",K340="car"),INDEX(Rate!$B$4:$M$25,MATCH(Gilbert!N340,Rate!$A$4:$A$25,0),MATCH(Gilbert!L340,Rate!$B$3:$M$3,0))*O340*0.8,INDEX(Rate!$B$4:$M$25,MATCH(Gilbert!N340,Rate!$A$4:$A$25,0),MATCH(Gilbert!L340,Rate!$B$3:$M$3,0))*O340)),"")</f>
        <v/>
      </c>
      <c r="T340" s="71" t="str">
        <f t="shared" si="18"/>
        <v/>
      </c>
    </row>
    <row r="341" spans="16:20">
      <c r="P341" s="70" t="str">
        <f t="shared" si="16"/>
        <v/>
      </c>
      <c r="Q341" s="70" t="str">
        <f t="shared" si="17"/>
        <v/>
      </c>
      <c r="R341" s="70" t="str">
        <f>IFERROR(IF(K341="handling and wharfage",SUM(P341:Q341),IF(OR(K341="tank",K341="Boat",K341="car"),INDEX(Rate!$B$4:$M$25,MATCH(Gilbert!N341,Rate!$A$4:$A$25,0),MATCH(Gilbert!L341,Rate!$B$3:$M$3,0))*O341*0.8,INDEX(Rate!$B$4:$M$25,MATCH(Gilbert!N341,Rate!$A$4:$A$25,0),MATCH(Gilbert!L341,Rate!$B$3:$M$3,0))*O341)),"")</f>
        <v/>
      </c>
      <c r="T341" s="71" t="str">
        <f t="shared" si="18"/>
        <v/>
      </c>
    </row>
    <row r="342" spans="16:20">
      <c r="P342" s="70" t="str">
        <f t="shared" si="16"/>
        <v/>
      </c>
      <c r="Q342" s="70" t="str">
        <f t="shared" si="17"/>
        <v/>
      </c>
      <c r="R342" s="70" t="str">
        <f>IFERROR(IF(K342="handling and wharfage",SUM(P342:Q342),IF(OR(K342="tank",K342="Boat",K342="car"),INDEX(Rate!$B$4:$M$25,MATCH(Gilbert!N342,Rate!$A$4:$A$25,0),MATCH(Gilbert!L342,Rate!$B$3:$M$3,0))*O342*0.8,INDEX(Rate!$B$4:$M$25,MATCH(Gilbert!N342,Rate!$A$4:$A$25,0),MATCH(Gilbert!L342,Rate!$B$3:$M$3,0))*O342)),"")</f>
        <v/>
      </c>
      <c r="T342" s="71" t="str">
        <f t="shared" si="18"/>
        <v/>
      </c>
    </row>
    <row r="343" spans="16:20">
      <c r="P343" s="70" t="str">
        <f t="shared" si="16"/>
        <v/>
      </c>
      <c r="Q343" s="70" t="str">
        <f t="shared" si="17"/>
        <v/>
      </c>
      <c r="R343" s="70" t="str">
        <f>IFERROR(IF(K343="handling and wharfage",SUM(P343:Q343),IF(OR(K343="tank",K343="Boat",K343="car"),INDEX(Rate!$B$4:$M$25,MATCH(Gilbert!N343,Rate!$A$4:$A$25,0),MATCH(Gilbert!L343,Rate!$B$3:$M$3,0))*O343*0.8,INDEX(Rate!$B$4:$M$25,MATCH(Gilbert!N343,Rate!$A$4:$A$25,0),MATCH(Gilbert!L343,Rate!$B$3:$M$3,0))*O343)),"")</f>
        <v/>
      </c>
      <c r="T343" s="71" t="str">
        <f t="shared" si="18"/>
        <v/>
      </c>
    </row>
    <row r="344" spans="16:20">
      <c r="P344" s="70" t="str">
        <f t="shared" si="16"/>
        <v/>
      </c>
      <c r="Q344" s="70" t="str">
        <f t="shared" si="17"/>
        <v/>
      </c>
      <c r="R344" s="70" t="str">
        <f>IFERROR(IF(K344="handling and wharfage",SUM(P344:Q344),IF(OR(K344="tank",K344="Boat",K344="car"),INDEX(Rate!$B$4:$M$25,MATCH(Gilbert!N344,Rate!$A$4:$A$25,0),MATCH(Gilbert!L344,Rate!$B$3:$M$3,0))*O344*0.8,INDEX(Rate!$B$4:$M$25,MATCH(Gilbert!N344,Rate!$A$4:$A$25,0),MATCH(Gilbert!L344,Rate!$B$3:$M$3,0))*O344)),"")</f>
        <v/>
      </c>
      <c r="T344" s="71" t="str">
        <f t="shared" si="18"/>
        <v/>
      </c>
    </row>
    <row r="345" spans="16:20">
      <c r="P345" s="70" t="str">
        <f t="shared" si="16"/>
        <v/>
      </c>
      <c r="Q345" s="70" t="str">
        <f t="shared" si="17"/>
        <v/>
      </c>
      <c r="R345" s="70" t="str">
        <f>IFERROR(IF(K345="handling and wharfage",SUM(P345:Q345),IF(OR(K345="tank",K345="Boat",K345="car"),INDEX(Rate!$B$4:$M$25,MATCH(Gilbert!N345,Rate!$A$4:$A$25,0),MATCH(Gilbert!L345,Rate!$B$3:$M$3,0))*O345*0.8,INDEX(Rate!$B$4:$M$25,MATCH(Gilbert!N345,Rate!$A$4:$A$25,0),MATCH(Gilbert!L345,Rate!$B$3:$M$3,0))*O345)),"")</f>
        <v/>
      </c>
      <c r="T345" s="71" t="str">
        <f t="shared" si="18"/>
        <v/>
      </c>
    </row>
    <row r="346" spans="16:20">
      <c r="P346" s="70" t="str">
        <f t="shared" si="16"/>
        <v/>
      </c>
      <c r="Q346" s="70" t="str">
        <f t="shared" si="17"/>
        <v/>
      </c>
      <c r="R346" s="70" t="str">
        <f>IFERROR(IF(K346="handling and wharfage",SUM(P346:Q346),IF(OR(K346="tank",K346="Boat",K346="car"),INDEX(Rate!$B$4:$M$25,MATCH(Gilbert!N346,Rate!$A$4:$A$25,0),MATCH(Gilbert!L346,Rate!$B$3:$M$3,0))*O346*0.8,INDEX(Rate!$B$4:$M$25,MATCH(Gilbert!N346,Rate!$A$4:$A$25,0),MATCH(Gilbert!L346,Rate!$B$3:$M$3,0))*O346)),"")</f>
        <v/>
      </c>
      <c r="T346" s="71" t="str">
        <f t="shared" si="18"/>
        <v/>
      </c>
    </row>
    <row r="347" spans="16:20">
      <c r="P347" s="70" t="str">
        <f t="shared" si="16"/>
        <v/>
      </c>
      <c r="Q347" s="70" t="str">
        <f t="shared" si="17"/>
        <v/>
      </c>
      <c r="R347" s="70" t="str">
        <f>IFERROR(IF(K347="handling and wharfage",SUM(P347:Q347),IF(OR(K347="tank",K347="Boat",K347="car"),INDEX(Rate!$B$4:$M$25,MATCH(Gilbert!N347,Rate!$A$4:$A$25,0),MATCH(Gilbert!L347,Rate!$B$3:$M$3,0))*O347*0.8,INDEX(Rate!$B$4:$M$25,MATCH(Gilbert!N347,Rate!$A$4:$A$25,0),MATCH(Gilbert!L347,Rate!$B$3:$M$3,0))*O347)),"")</f>
        <v/>
      </c>
      <c r="T347" s="71" t="str">
        <f t="shared" si="18"/>
        <v/>
      </c>
    </row>
    <row r="348" spans="16:20">
      <c r="P348" s="70" t="str">
        <f t="shared" si="16"/>
        <v/>
      </c>
      <c r="Q348" s="70" t="str">
        <f t="shared" si="17"/>
        <v/>
      </c>
      <c r="R348" s="70" t="str">
        <f>IFERROR(IF(K348="handling and wharfage",SUM(P348:Q348),IF(OR(K348="tank",K348="Boat",K348="car"),INDEX(Rate!$B$4:$M$25,MATCH(Gilbert!N348,Rate!$A$4:$A$25,0),MATCH(Gilbert!L348,Rate!$B$3:$M$3,0))*O348*0.8,INDEX(Rate!$B$4:$M$25,MATCH(Gilbert!N348,Rate!$A$4:$A$25,0),MATCH(Gilbert!L348,Rate!$B$3:$M$3,0))*O348)),"")</f>
        <v/>
      </c>
      <c r="T348" s="71" t="str">
        <f t="shared" si="18"/>
        <v/>
      </c>
    </row>
    <row r="349" spans="16:20">
      <c r="P349" s="70" t="str">
        <f t="shared" si="16"/>
        <v/>
      </c>
      <c r="Q349" s="70" t="str">
        <f t="shared" si="17"/>
        <v/>
      </c>
      <c r="R349" s="70" t="str">
        <f>IFERROR(IF(K349="handling and wharfage",SUM(P349:Q349),IF(OR(K349="tank",K349="Boat",K349="car"),INDEX(Rate!$B$4:$M$25,MATCH(Gilbert!N349,Rate!$A$4:$A$25,0),MATCH(Gilbert!L349,Rate!$B$3:$M$3,0))*O349*0.8,INDEX(Rate!$B$4:$M$25,MATCH(Gilbert!N349,Rate!$A$4:$A$25,0),MATCH(Gilbert!L349,Rate!$B$3:$M$3,0))*O349)),"")</f>
        <v/>
      </c>
      <c r="T349" s="71" t="str">
        <f t="shared" si="18"/>
        <v/>
      </c>
    </row>
    <row r="350" spans="16:20">
      <c r="P350" s="70" t="str">
        <f t="shared" si="16"/>
        <v/>
      </c>
      <c r="Q350" s="70" t="str">
        <f t="shared" si="17"/>
        <v/>
      </c>
      <c r="R350" s="70" t="str">
        <f>IFERROR(IF(K350="handling and wharfage",SUM(P350:Q350),IF(OR(K350="tank",K350="Boat",K350="car"),INDEX(Rate!$B$4:$M$25,MATCH(Gilbert!N350,Rate!$A$4:$A$25,0),MATCH(Gilbert!L350,Rate!$B$3:$M$3,0))*O350*0.8,INDEX(Rate!$B$4:$M$25,MATCH(Gilbert!N350,Rate!$A$4:$A$25,0),MATCH(Gilbert!L350,Rate!$B$3:$M$3,0))*O350)),"")</f>
        <v/>
      </c>
      <c r="T350" s="71" t="str">
        <f t="shared" si="18"/>
        <v/>
      </c>
    </row>
    <row r="351" spans="16:20">
      <c r="P351" s="70" t="str">
        <f t="shared" si="16"/>
        <v/>
      </c>
      <c r="Q351" s="70" t="str">
        <f t="shared" si="17"/>
        <v/>
      </c>
      <c r="R351" s="70" t="str">
        <f>IFERROR(IF(K351="handling and wharfage",SUM(P351:Q351),IF(OR(K351="tank",K351="Boat",K351="car"),INDEX(Rate!$B$4:$M$25,MATCH(Gilbert!N351,Rate!$A$4:$A$25,0),MATCH(Gilbert!L351,Rate!$B$3:$M$3,0))*O351*0.8,INDEX(Rate!$B$4:$M$25,MATCH(Gilbert!N351,Rate!$A$4:$A$25,0),MATCH(Gilbert!L351,Rate!$B$3:$M$3,0))*O351)),"")</f>
        <v/>
      </c>
      <c r="T351" s="71" t="str">
        <f t="shared" si="18"/>
        <v/>
      </c>
    </row>
    <row r="352" spans="16:20">
      <c r="P352" s="70" t="str">
        <f t="shared" si="16"/>
        <v/>
      </c>
      <c r="Q352" s="70" t="str">
        <f t="shared" si="17"/>
        <v/>
      </c>
      <c r="R352" s="70" t="str">
        <f>IFERROR(IF(K352="handling and wharfage",SUM(P352:Q352),IF(OR(K352="tank",K352="Boat",K352="car"),INDEX(Rate!$B$4:$M$25,MATCH(Gilbert!N352,Rate!$A$4:$A$25,0),MATCH(Gilbert!L352,Rate!$B$3:$M$3,0))*O352*0.8,INDEX(Rate!$B$4:$M$25,MATCH(Gilbert!N352,Rate!$A$4:$A$25,0),MATCH(Gilbert!L352,Rate!$B$3:$M$3,0))*O352)),"")</f>
        <v/>
      </c>
      <c r="T352" s="71" t="str">
        <f t="shared" si="18"/>
        <v/>
      </c>
    </row>
    <row r="353" spans="16:20">
      <c r="P353" s="70" t="str">
        <f t="shared" si="16"/>
        <v/>
      </c>
      <c r="Q353" s="70" t="str">
        <f t="shared" si="17"/>
        <v/>
      </c>
      <c r="R353" s="70" t="str">
        <f>IFERROR(IF(K353="handling and wharfage",SUM(P353:Q353),IF(OR(K353="tank",K353="Boat",K353="car"),INDEX(Rate!$B$4:$M$25,MATCH(Gilbert!N353,Rate!$A$4:$A$25,0),MATCH(Gilbert!L353,Rate!$B$3:$M$3,0))*O353*0.8,INDEX(Rate!$B$4:$M$25,MATCH(Gilbert!N353,Rate!$A$4:$A$25,0),MATCH(Gilbert!L353,Rate!$B$3:$M$3,0))*O353)),"")</f>
        <v/>
      </c>
      <c r="T353" s="71" t="str">
        <f t="shared" si="18"/>
        <v/>
      </c>
    </row>
    <row r="354" spans="16:20">
      <c r="P354" s="70" t="str">
        <f t="shared" si="16"/>
        <v/>
      </c>
      <c r="Q354" s="70" t="str">
        <f t="shared" si="17"/>
        <v/>
      </c>
      <c r="R354" s="70" t="str">
        <f>IFERROR(IF(K354="handling and wharfage",SUM(P354:Q354),IF(OR(K354="tank",K354="Boat",K354="car"),INDEX(Rate!$B$4:$M$25,MATCH(Gilbert!N354,Rate!$A$4:$A$25,0),MATCH(Gilbert!L354,Rate!$B$3:$M$3,0))*O354*0.8,INDEX(Rate!$B$4:$M$25,MATCH(Gilbert!N354,Rate!$A$4:$A$25,0),MATCH(Gilbert!L354,Rate!$B$3:$M$3,0))*O354)),"")</f>
        <v/>
      </c>
      <c r="T354" s="71" t="str">
        <f t="shared" si="18"/>
        <v/>
      </c>
    </row>
    <row r="355" spans="16:20">
      <c r="P355" s="70" t="str">
        <f t="shared" si="16"/>
        <v/>
      </c>
      <c r="Q355" s="70" t="str">
        <f t="shared" si="17"/>
        <v/>
      </c>
      <c r="R355" s="70" t="str">
        <f>IFERROR(IF(K355="handling and wharfage",SUM(P355:Q355),IF(OR(K355="tank",K355="Boat",K355="car"),INDEX(Rate!$B$4:$M$25,MATCH(Gilbert!N355,Rate!$A$4:$A$25,0),MATCH(Gilbert!L355,Rate!$B$3:$M$3,0))*O355*0.8,INDEX(Rate!$B$4:$M$25,MATCH(Gilbert!N355,Rate!$A$4:$A$25,0),MATCH(Gilbert!L355,Rate!$B$3:$M$3,0))*O355)),"")</f>
        <v/>
      </c>
      <c r="T355" s="71" t="str">
        <f t="shared" si="18"/>
        <v/>
      </c>
    </row>
    <row r="356" spans="16:20">
      <c r="P356" s="70" t="str">
        <f t="shared" si="16"/>
        <v/>
      </c>
      <c r="Q356" s="70" t="str">
        <f t="shared" si="17"/>
        <v/>
      </c>
      <c r="R356" s="70" t="str">
        <f>IFERROR(IF(K356="handling and wharfage",SUM(P356:Q356),IF(OR(K356="tank",K356="Boat",K356="car"),INDEX(Rate!$B$4:$M$25,MATCH(Gilbert!N356,Rate!$A$4:$A$25,0),MATCH(Gilbert!L356,Rate!$B$3:$M$3,0))*O356*0.8,INDEX(Rate!$B$4:$M$25,MATCH(Gilbert!N356,Rate!$A$4:$A$25,0),MATCH(Gilbert!L356,Rate!$B$3:$M$3,0))*O356)),"")</f>
        <v/>
      </c>
      <c r="T356" s="71" t="str">
        <f t="shared" si="18"/>
        <v/>
      </c>
    </row>
    <row r="357" spans="16:20">
      <c r="P357" s="70" t="str">
        <f t="shared" si="16"/>
        <v/>
      </c>
      <c r="Q357" s="70" t="str">
        <f t="shared" si="17"/>
        <v/>
      </c>
      <c r="R357" s="70" t="str">
        <f>IFERROR(IF(K357="handling and wharfage",SUM(P357:Q357),IF(OR(K357="tank",K357="Boat",K357="car"),INDEX(Rate!$B$4:$M$25,MATCH(Gilbert!N357,Rate!$A$4:$A$25,0),MATCH(Gilbert!L357,Rate!$B$3:$M$3,0))*O357*0.8,INDEX(Rate!$B$4:$M$25,MATCH(Gilbert!N357,Rate!$A$4:$A$25,0),MATCH(Gilbert!L357,Rate!$B$3:$M$3,0))*O357)),"")</f>
        <v/>
      </c>
      <c r="T357" s="71" t="str">
        <f t="shared" si="18"/>
        <v/>
      </c>
    </row>
    <row r="358" spans="16:20">
      <c r="P358" s="70" t="str">
        <f t="shared" si="16"/>
        <v/>
      </c>
      <c r="Q358" s="70" t="str">
        <f t="shared" si="17"/>
        <v/>
      </c>
      <c r="R358" s="70" t="str">
        <f>IFERROR(IF(K358="handling and wharfage",SUM(P358:Q358),IF(OR(K358="tank",K358="Boat",K358="car"),INDEX(Rate!$B$4:$M$25,MATCH(Gilbert!N358,Rate!$A$4:$A$25,0),MATCH(Gilbert!L358,Rate!$B$3:$M$3,0))*O358*0.8,INDEX(Rate!$B$4:$M$25,MATCH(Gilbert!N358,Rate!$A$4:$A$25,0),MATCH(Gilbert!L358,Rate!$B$3:$M$3,0))*O358)),"")</f>
        <v/>
      </c>
      <c r="T358" s="71" t="str">
        <f t="shared" si="18"/>
        <v/>
      </c>
    </row>
    <row r="359" spans="16:20">
      <c r="P359" s="70" t="str">
        <f t="shared" si="16"/>
        <v/>
      </c>
      <c r="Q359" s="70" t="str">
        <f t="shared" si="17"/>
        <v/>
      </c>
      <c r="R359" s="70" t="str">
        <f>IFERROR(IF(K359="handling and wharfage",SUM(P359:Q359),IF(OR(K359="tank",K359="Boat",K359="car"),INDEX(Rate!$B$4:$M$25,MATCH(Gilbert!N359,Rate!$A$4:$A$25,0),MATCH(Gilbert!L359,Rate!$B$3:$M$3,0))*O359*0.8,INDEX(Rate!$B$4:$M$25,MATCH(Gilbert!N359,Rate!$A$4:$A$25,0),MATCH(Gilbert!L359,Rate!$B$3:$M$3,0))*O359)),"")</f>
        <v/>
      </c>
      <c r="T359" s="71" t="str">
        <f t="shared" si="18"/>
        <v/>
      </c>
    </row>
    <row r="360" spans="16:20">
      <c r="P360" s="70" t="str">
        <f t="shared" si="16"/>
        <v/>
      </c>
      <c r="Q360" s="70" t="str">
        <f t="shared" si="17"/>
        <v/>
      </c>
      <c r="R360" s="70" t="str">
        <f>IFERROR(IF(K360="handling and wharfage",SUM(P360:Q360),IF(OR(K360="tank",K360="Boat",K360="car"),INDEX(Rate!$B$4:$M$25,MATCH(Gilbert!N360,Rate!$A$4:$A$25,0),MATCH(Gilbert!L360,Rate!$B$3:$M$3,0))*O360*0.8,INDEX(Rate!$B$4:$M$25,MATCH(Gilbert!N360,Rate!$A$4:$A$25,0),MATCH(Gilbert!L360,Rate!$B$3:$M$3,0))*O360)),"")</f>
        <v/>
      </c>
      <c r="T360" s="71" t="str">
        <f t="shared" si="18"/>
        <v/>
      </c>
    </row>
    <row r="361" spans="16:20">
      <c r="P361" s="70" t="str">
        <f t="shared" si="16"/>
        <v/>
      </c>
      <c r="Q361" s="70" t="str">
        <f t="shared" si="17"/>
        <v/>
      </c>
      <c r="R361" s="70" t="str">
        <f>IFERROR(IF(K361="handling and wharfage",SUM(P361:Q361),IF(OR(K361="tank",K361="Boat",K361="car"),INDEX(Rate!$B$4:$M$25,MATCH(Gilbert!N361,Rate!$A$4:$A$25,0),MATCH(Gilbert!L361,Rate!$B$3:$M$3,0))*O361*0.8,INDEX(Rate!$B$4:$M$25,MATCH(Gilbert!N361,Rate!$A$4:$A$25,0),MATCH(Gilbert!L361,Rate!$B$3:$M$3,0))*O361)),"")</f>
        <v/>
      </c>
      <c r="T361" s="71" t="str">
        <f t="shared" si="18"/>
        <v/>
      </c>
    </row>
    <row r="362" spans="16:20">
      <c r="P362" s="70" t="str">
        <f t="shared" si="16"/>
        <v/>
      </c>
      <c r="Q362" s="70" t="str">
        <f t="shared" si="17"/>
        <v/>
      </c>
      <c r="R362" s="70" t="str">
        <f>IFERROR(IF(K362="handling and wharfage",SUM(P362:Q362),IF(OR(K362="tank",K362="Boat",K362="car"),INDEX(Rate!$B$4:$M$25,MATCH(Gilbert!N362,Rate!$A$4:$A$25,0),MATCH(Gilbert!L362,Rate!$B$3:$M$3,0))*O362*0.8,INDEX(Rate!$B$4:$M$25,MATCH(Gilbert!N362,Rate!$A$4:$A$25,0),MATCH(Gilbert!L362,Rate!$B$3:$M$3,0))*O362)),"")</f>
        <v/>
      </c>
      <c r="T362" s="71" t="str">
        <f t="shared" si="18"/>
        <v/>
      </c>
    </row>
    <row r="363" spans="16:20">
      <c r="P363" s="70" t="str">
        <f t="shared" si="16"/>
        <v/>
      </c>
      <c r="Q363" s="70" t="str">
        <f t="shared" si="17"/>
        <v/>
      </c>
      <c r="R363" s="70" t="str">
        <f>IFERROR(IF(K363="handling and wharfage",SUM(P363:Q363),IF(OR(K363="tank",K363="Boat",K363="car"),INDEX(Rate!$B$4:$M$25,MATCH(Gilbert!N363,Rate!$A$4:$A$25,0),MATCH(Gilbert!L363,Rate!$B$3:$M$3,0))*O363*0.8,INDEX(Rate!$B$4:$M$25,MATCH(Gilbert!N363,Rate!$A$4:$A$25,0),MATCH(Gilbert!L363,Rate!$B$3:$M$3,0))*O363)),"")</f>
        <v/>
      </c>
      <c r="T363" s="71" t="str">
        <f t="shared" si="18"/>
        <v/>
      </c>
    </row>
    <row r="364" spans="16:20">
      <c r="P364" s="70" t="str">
        <f t="shared" si="16"/>
        <v/>
      </c>
      <c r="Q364" s="70" t="str">
        <f t="shared" si="17"/>
        <v/>
      </c>
      <c r="R364" s="70" t="str">
        <f>IFERROR(IF(K364="handling and wharfage",SUM(P364:Q364),IF(OR(K364="tank",K364="Boat",K364="car"),INDEX(Rate!$B$4:$M$25,MATCH(Gilbert!N364,Rate!$A$4:$A$25,0),MATCH(Gilbert!L364,Rate!$B$3:$M$3,0))*O364*0.8,INDEX(Rate!$B$4:$M$25,MATCH(Gilbert!N364,Rate!$A$4:$A$25,0),MATCH(Gilbert!L364,Rate!$B$3:$M$3,0))*O364)),"")</f>
        <v/>
      </c>
      <c r="T364" s="71" t="str">
        <f t="shared" si="18"/>
        <v/>
      </c>
    </row>
    <row r="365" spans="16:20">
      <c r="P365" s="70" t="str">
        <f t="shared" si="16"/>
        <v/>
      </c>
      <c r="Q365" s="70" t="str">
        <f t="shared" si="17"/>
        <v/>
      </c>
      <c r="R365" s="70" t="str">
        <f>IFERROR(IF(K365="handling and wharfage",SUM(P365:Q365),IF(OR(K365="tank",K365="Boat",K365="car"),INDEX(Rate!$B$4:$M$25,MATCH(Gilbert!N365,Rate!$A$4:$A$25,0),MATCH(Gilbert!L365,Rate!$B$3:$M$3,0))*O365*0.8,INDEX(Rate!$B$4:$M$25,MATCH(Gilbert!N365,Rate!$A$4:$A$25,0),MATCH(Gilbert!L365,Rate!$B$3:$M$3,0))*O365)),"")</f>
        <v/>
      </c>
      <c r="T365" s="71" t="str">
        <f t="shared" si="18"/>
        <v/>
      </c>
    </row>
    <row r="366" spans="16:20">
      <c r="P366" s="70" t="str">
        <f t="shared" si="16"/>
        <v/>
      </c>
      <c r="Q366" s="70" t="str">
        <f t="shared" si="17"/>
        <v/>
      </c>
      <c r="R366" s="70" t="str">
        <f>IFERROR(IF(K366="handling and wharfage",SUM(P366:Q366),IF(OR(K366="tank",K366="Boat",K366="car"),INDEX(Rate!$B$4:$M$25,MATCH(Gilbert!N366,Rate!$A$4:$A$25,0),MATCH(Gilbert!L366,Rate!$B$3:$M$3,0))*O366*0.8,INDEX(Rate!$B$4:$M$25,MATCH(Gilbert!N366,Rate!$A$4:$A$25,0),MATCH(Gilbert!L366,Rate!$B$3:$M$3,0))*O366)),"")</f>
        <v/>
      </c>
      <c r="T366" s="71" t="str">
        <f t="shared" si="18"/>
        <v/>
      </c>
    </row>
    <row r="367" spans="16:20">
      <c r="P367" s="70" t="str">
        <f t="shared" si="16"/>
        <v/>
      </c>
      <c r="Q367" s="70" t="str">
        <f t="shared" si="17"/>
        <v/>
      </c>
      <c r="R367" s="70" t="str">
        <f>IFERROR(IF(K367="handling and wharfage",SUM(P367:Q367),IF(OR(K367="tank",K367="Boat",K367="car"),INDEX(Rate!$B$4:$M$25,MATCH(Gilbert!N367,Rate!$A$4:$A$25,0),MATCH(Gilbert!L367,Rate!$B$3:$M$3,0))*O367*0.8,INDEX(Rate!$B$4:$M$25,MATCH(Gilbert!N367,Rate!$A$4:$A$25,0),MATCH(Gilbert!L367,Rate!$B$3:$M$3,0))*O367)),"")</f>
        <v/>
      </c>
      <c r="T367" s="71" t="str">
        <f t="shared" si="18"/>
        <v/>
      </c>
    </row>
    <row r="368" spans="16:20">
      <c r="P368" s="70" t="str">
        <f t="shared" si="16"/>
        <v/>
      </c>
      <c r="Q368" s="70" t="str">
        <f t="shared" si="17"/>
        <v/>
      </c>
      <c r="R368" s="70" t="str">
        <f>IFERROR(IF(K368="handling and wharfage",SUM(P368:Q368),IF(OR(K368="tank",K368="Boat",K368="car"),INDEX(Rate!$B$4:$M$25,MATCH(Gilbert!N368,Rate!$A$4:$A$25,0),MATCH(Gilbert!L368,Rate!$B$3:$M$3,0))*O368*0.8,INDEX(Rate!$B$4:$M$25,MATCH(Gilbert!N368,Rate!$A$4:$A$25,0),MATCH(Gilbert!L368,Rate!$B$3:$M$3,0))*O368)),"")</f>
        <v/>
      </c>
      <c r="T368" s="71" t="str">
        <f t="shared" si="18"/>
        <v/>
      </c>
    </row>
    <row r="369" spans="16:20">
      <c r="P369" s="70" t="str">
        <f t="shared" si="16"/>
        <v/>
      </c>
      <c r="Q369" s="70" t="str">
        <f t="shared" si="17"/>
        <v/>
      </c>
      <c r="R369" s="70" t="str">
        <f>IFERROR(IF(K369="handling and wharfage",SUM(P369:Q369),IF(OR(K369="tank",K369="Boat",K369="car"),INDEX(Rate!$B$4:$M$25,MATCH(Gilbert!N369,Rate!$A$4:$A$25,0),MATCH(Gilbert!L369,Rate!$B$3:$M$3,0))*O369*0.8,INDEX(Rate!$B$4:$M$25,MATCH(Gilbert!N369,Rate!$A$4:$A$25,0),MATCH(Gilbert!L369,Rate!$B$3:$M$3,0))*O369)),"")</f>
        <v/>
      </c>
      <c r="T369" s="71" t="str">
        <f t="shared" si="18"/>
        <v/>
      </c>
    </row>
    <row r="370" spans="16:20">
      <c r="P370" s="70" t="str">
        <f t="shared" si="16"/>
        <v/>
      </c>
      <c r="Q370" s="70" t="str">
        <f t="shared" si="17"/>
        <v/>
      </c>
      <c r="R370" s="70" t="str">
        <f>IFERROR(IF(K370="handling and wharfage",SUM(P370:Q370),IF(OR(K370="tank",K370="Boat",K370="car"),INDEX(Rate!$B$4:$M$25,MATCH(Gilbert!N370,Rate!$A$4:$A$25,0),MATCH(Gilbert!L370,Rate!$B$3:$M$3,0))*O370*0.8,INDEX(Rate!$B$4:$M$25,MATCH(Gilbert!N370,Rate!$A$4:$A$25,0),MATCH(Gilbert!L370,Rate!$B$3:$M$3,0))*O370)),"")</f>
        <v/>
      </c>
      <c r="T370" s="71" t="str">
        <f t="shared" si="18"/>
        <v/>
      </c>
    </row>
    <row r="371" spans="16:20">
      <c r="P371" s="70" t="str">
        <f t="shared" si="16"/>
        <v/>
      </c>
      <c r="Q371" s="70" t="str">
        <f t="shared" si="17"/>
        <v/>
      </c>
      <c r="R371" s="70" t="str">
        <f>IFERROR(IF(K371="handling and wharfage",SUM(P371:Q371),IF(OR(K371="tank",K371="Boat",K371="car"),INDEX(Rate!$B$4:$M$25,MATCH(Gilbert!N371,Rate!$A$4:$A$25,0),MATCH(Gilbert!L371,Rate!$B$3:$M$3,0))*O371*0.8,INDEX(Rate!$B$4:$M$25,MATCH(Gilbert!N371,Rate!$A$4:$A$25,0),MATCH(Gilbert!L371,Rate!$B$3:$M$3,0))*O371)),"")</f>
        <v/>
      </c>
      <c r="T371" s="71" t="str">
        <f t="shared" si="18"/>
        <v/>
      </c>
    </row>
    <row r="372" spans="16:20">
      <c r="P372" s="70" t="str">
        <f t="shared" si="16"/>
        <v/>
      </c>
      <c r="Q372" s="70" t="str">
        <f t="shared" si="17"/>
        <v/>
      </c>
      <c r="R372" s="70" t="str">
        <f>IFERROR(IF(K372="handling and wharfage",SUM(P372:Q372),IF(OR(K372="tank",K372="Boat",K372="car"),INDEX(Rate!$B$4:$M$25,MATCH(Gilbert!N372,Rate!$A$4:$A$25,0),MATCH(Gilbert!L372,Rate!$B$3:$M$3,0))*O372*0.8,INDEX(Rate!$B$4:$M$25,MATCH(Gilbert!N372,Rate!$A$4:$A$25,0),MATCH(Gilbert!L372,Rate!$B$3:$M$3,0))*O372)),"")</f>
        <v/>
      </c>
      <c r="T372" s="71" t="str">
        <f t="shared" si="18"/>
        <v/>
      </c>
    </row>
    <row r="373" spans="16:20">
      <c r="P373" s="70" t="str">
        <f t="shared" si="16"/>
        <v/>
      </c>
      <c r="Q373" s="70" t="str">
        <f t="shared" si="17"/>
        <v/>
      </c>
      <c r="R373" s="70" t="str">
        <f>IFERROR(IF(K373="handling and wharfage",SUM(P373:Q373),IF(OR(K373="tank",K373="Boat",K373="car"),INDEX(Rate!$B$4:$M$25,MATCH(Gilbert!N373,Rate!$A$4:$A$25,0),MATCH(Gilbert!L373,Rate!$B$3:$M$3,0))*O373*0.8,INDEX(Rate!$B$4:$M$25,MATCH(Gilbert!N373,Rate!$A$4:$A$25,0),MATCH(Gilbert!L373,Rate!$B$3:$M$3,0))*O373)),"")</f>
        <v/>
      </c>
      <c r="T373" s="71" t="str">
        <f t="shared" si="18"/>
        <v/>
      </c>
    </row>
    <row r="374" spans="16:20">
      <c r="P374" s="70" t="str">
        <f t="shared" si="16"/>
        <v/>
      </c>
      <c r="Q374" s="70" t="str">
        <f t="shared" si="17"/>
        <v/>
      </c>
      <c r="R374" s="70" t="str">
        <f>IFERROR(IF(K374="handling and wharfage",SUM(P374:Q374),IF(OR(K374="tank",K374="Boat",K374="car"),INDEX(Rate!$B$4:$M$25,MATCH(Gilbert!N374,Rate!$A$4:$A$25,0),MATCH(Gilbert!L374,Rate!$B$3:$M$3,0))*O374*0.8,INDEX(Rate!$B$4:$M$25,MATCH(Gilbert!N374,Rate!$A$4:$A$25,0),MATCH(Gilbert!L374,Rate!$B$3:$M$3,0))*O374)),"")</f>
        <v/>
      </c>
      <c r="T374" s="71" t="str">
        <f t="shared" si="18"/>
        <v/>
      </c>
    </row>
    <row r="375" spans="16:20">
      <c r="P375" s="70" t="str">
        <f t="shared" si="16"/>
        <v/>
      </c>
      <c r="Q375" s="70" t="str">
        <f t="shared" si="17"/>
        <v/>
      </c>
      <c r="R375" s="70" t="str">
        <f>IFERROR(IF(K375="handling and wharfage",SUM(P375:Q375),IF(OR(K375="tank",K375="Boat",K375="car"),INDEX(Rate!$B$4:$M$25,MATCH(Gilbert!N375,Rate!$A$4:$A$25,0),MATCH(Gilbert!L375,Rate!$B$3:$M$3,0))*O375*0.8,INDEX(Rate!$B$4:$M$25,MATCH(Gilbert!N375,Rate!$A$4:$A$25,0),MATCH(Gilbert!L375,Rate!$B$3:$M$3,0))*O375)),"")</f>
        <v/>
      </c>
      <c r="T375" s="71" t="str">
        <f t="shared" si="18"/>
        <v/>
      </c>
    </row>
    <row r="376" spans="16:20">
      <c r="P376" s="70" t="str">
        <f t="shared" si="16"/>
        <v/>
      </c>
      <c r="Q376" s="70" t="str">
        <f t="shared" si="17"/>
        <v/>
      </c>
      <c r="R376" s="70" t="str">
        <f>IFERROR(IF(K376="handling and wharfage",SUM(P376:Q376),IF(OR(K376="tank",K376="Boat",K376="car"),INDEX(Rate!$B$4:$M$25,MATCH(Gilbert!N376,Rate!$A$4:$A$25,0),MATCH(Gilbert!L376,Rate!$B$3:$M$3,0))*O376*0.8,INDEX(Rate!$B$4:$M$25,MATCH(Gilbert!N376,Rate!$A$4:$A$25,0),MATCH(Gilbert!L376,Rate!$B$3:$M$3,0))*O376)),"")</f>
        <v/>
      </c>
      <c r="T376" s="71" t="str">
        <f t="shared" si="18"/>
        <v/>
      </c>
    </row>
    <row r="377" spans="16:20">
      <c r="P377" s="70" t="str">
        <f t="shared" si="16"/>
        <v/>
      </c>
      <c r="Q377" s="70" t="str">
        <f t="shared" si="17"/>
        <v/>
      </c>
      <c r="R377" s="70" t="str">
        <f>IFERROR(IF(K377="handling and wharfage",SUM(P377:Q377),IF(OR(K377="tank",K377="Boat",K377="car"),INDEX(Rate!$B$4:$M$25,MATCH(Gilbert!N377,Rate!$A$4:$A$25,0),MATCH(Gilbert!L377,Rate!$B$3:$M$3,0))*O377*0.8,INDEX(Rate!$B$4:$M$25,MATCH(Gilbert!N377,Rate!$A$4:$A$25,0),MATCH(Gilbert!L377,Rate!$B$3:$M$3,0))*O377)),"")</f>
        <v/>
      </c>
      <c r="T377" s="71" t="str">
        <f t="shared" si="18"/>
        <v/>
      </c>
    </row>
    <row r="378" spans="16:20">
      <c r="P378" s="70" t="str">
        <f t="shared" si="16"/>
        <v/>
      </c>
      <c r="Q378" s="70" t="str">
        <f t="shared" si="17"/>
        <v/>
      </c>
      <c r="R378" s="70" t="str">
        <f>IFERROR(IF(K378="handling and wharfage",SUM(P378:Q378),IF(OR(K378="tank",K378="Boat",K378="car"),INDEX(Rate!$B$4:$M$25,MATCH(Gilbert!N378,Rate!$A$4:$A$25,0),MATCH(Gilbert!L378,Rate!$B$3:$M$3,0))*O378*0.8,INDEX(Rate!$B$4:$M$25,MATCH(Gilbert!N378,Rate!$A$4:$A$25,0),MATCH(Gilbert!L378,Rate!$B$3:$M$3,0))*O378)),"")</f>
        <v/>
      </c>
      <c r="T378" s="71" t="str">
        <f t="shared" si="18"/>
        <v/>
      </c>
    </row>
    <row r="379" spans="16:20">
      <c r="P379" s="70" t="str">
        <f t="shared" si="16"/>
        <v/>
      </c>
      <c r="Q379" s="70" t="str">
        <f t="shared" si="17"/>
        <v/>
      </c>
      <c r="R379" s="70" t="str">
        <f>IFERROR(IF(K379="handling and wharfage",SUM(P379:Q379),IF(OR(K379="tank",K379="Boat",K379="car"),INDEX(Rate!$B$4:$M$25,MATCH(Gilbert!N379,Rate!$A$4:$A$25,0),MATCH(Gilbert!L379,Rate!$B$3:$M$3,0))*O379*0.8,INDEX(Rate!$B$4:$M$25,MATCH(Gilbert!N379,Rate!$A$4:$A$25,0),MATCH(Gilbert!L379,Rate!$B$3:$M$3,0))*O379)),"")</f>
        <v/>
      </c>
      <c r="T379" s="71" t="str">
        <f t="shared" si="18"/>
        <v/>
      </c>
    </row>
    <row r="380" spans="16:20">
      <c r="P380" s="70" t="str">
        <f t="shared" si="16"/>
        <v/>
      </c>
      <c r="Q380" s="70" t="str">
        <f t="shared" si="17"/>
        <v/>
      </c>
      <c r="R380" s="70" t="str">
        <f>IFERROR(IF(K380="handling and wharfage",SUM(P380:Q380),IF(OR(K380="tank",K380="Boat",K380="car"),INDEX(Rate!$B$4:$M$25,MATCH(Gilbert!N380,Rate!$A$4:$A$25,0),MATCH(Gilbert!L380,Rate!$B$3:$M$3,0))*O380*0.8,INDEX(Rate!$B$4:$M$25,MATCH(Gilbert!N380,Rate!$A$4:$A$25,0),MATCH(Gilbert!L380,Rate!$B$3:$M$3,0))*O380)),"")</f>
        <v/>
      </c>
      <c r="T380" s="71" t="str">
        <f t="shared" si="18"/>
        <v/>
      </c>
    </row>
    <row r="381" spans="16:20">
      <c r="P381" s="70" t="str">
        <f t="shared" si="16"/>
        <v/>
      </c>
      <c r="Q381" s="70" t="str">
        <f t="shared" si="17"/>
        <v/>
      </c>
      <c r="R381" s="70" t="str">
        <f>IFERROR(IF(K381="handling and wharfage",SUM(P381:Q381),IF(OR(K381="tank",K381="Boat",K381="car"),INDEX(Rate!$B$4:$M$25,MATCH(Gilbert!N381,Rate!$A$4:$A$25,0),MATCH(Gilbert!L381,Rate!$B$3:$M$3,0))*O381*0.8,INDEX(Rate!$B$4:$M$25,MATCH(Gilbert!N381,Rate!$A$4:$A$25,0),MATCH(Gilbert!L381,Rate!$B$3:$M$3,0))*O381)),"")</f>
        <v/>
      </c>
      <c r="T381" s="71" t="str">
        <f t="shared" si="18"/>
        <v/>
      </c>
    </row>
    <row r="382" spans="16:20">
      <c r="P382" s="70" t="str">
        <f t="shared" si="16"/>
        <v/>
      </c>
      <c r="Q382" s="70" t="str">
        <f t="shared" si="17"/>
        <v/>
      </c>
      <c r="R382" s="70" t="str">
        <f>IFERROR(IF(K382="handling and wharfage",SUM(P382:Q382),IF(OR(K382="tank",K382="Boat",K382="car"),INDEX(Rate!$B$4:$M$25,MATCH(Gilbert!N382,Rate!$A$4:$A$25,0),MATCH(Gilbert!L382,Rate!$B$3:$M$3,0))*O382*0.8,INDEX(Rate!$B$4:$M$25,MATCH(Gilbert!N382,Rate!$A$4:$A$25,0),MATCH(Gilbert!L382,Rate!$B$3:$M$3,0))*O382)),"")</f>
        <v/>
      </c>
      <c r="T382" s="71" t="str">
        <f t="shared" si="18"/>
        <v/>
      </c>
    </row>
    <row r="383" spans="16:20">
      <c r="P383" s="70" t="str">
        <f t="shared" si="16"/>
        <v/>
      </c>
      <c r="Q383" s="70" t="str">
        <f t="shared" si="17"/>
        <v/>
      </c>
      <c r="R383" s="70" t="str">
        <f>IFERROR(IF(K383="handling and wharfage",SUM(P383:Q383),IF(OR(K383="tank",K383="Boat",K383="car"),INDEX(Rate!$B$4:$M$25,MATCH(Gilbert!N383,Rate!$A$4:$A$25,0),MATCH(Gilbert!L383,Rate!$B$3:$M$3,0))*O383*0.8,INDEX(Rate!$B$4:$M$25,MATCH(Gilbert!N383,Rate!$A$4:$A$25,0),MATCH(Gilbert!L383,Rate!$B$3:$M$3,0))*O383)),"")</f>
        <v/>
      </c>
      <c r="T383" s="71" t="str">
        <f t="shared" si="18"/>
        <v/>
      </c>
    </row>
    <row r="384" spans="16:20">
      <c r="P384" s="70" t="str">
        <f t="shared" si="16"/>
        <v/>
      </c>
      <c r="Q384" s="70" t="str">
        <f t="shared" si="17"/>
        <v/>
      </c>
      <c r="R384" s="70" t="str">
        <f>IFERROR(IF(K384="handling and wharfage",SUM(P384:Q384),IF(OR(K384="tank",K384="Boat",K384="car"),INDEX(Rate!$B$4:$M$25,MATCH(Gilbert!N384,Rate!$A$4:$A$25,0),MATCH(Gilbert!L384,Rate!$B$3:$M$3,0))*O384*0.8,INDEX(Rate!$B$4:$M$25,MATCH(Gilbert!N384,Rate!$A$4:$A$25,0),MATCH(Gilbert!L384,Rate!$B$3:$M$3,0))*O384)),"")</f>
        <v/>
      </c>
      <c r="T384" s="71" t="str">
        <f t="shared" si="18"/>
        <v/>
      </c>
    </row>
    <row r="385" spans="16:20">
      <c r="P385" s="70" t="str">
        <f t="shared" si="16"/>
        <v/>
      </c>
      <c r="Q385" s="70" t="str">
        <f t="shared" si="17"/>
        <v/>
      </c>
      <c r="R385" s="70" t="str">
        <f>IFERROR(IF(K385="handling and wharfage",SUM(P385:Q385),IF(OR(K385="tank",K385="Boat",K385="car"),INDEX(Rate!$B$4:$M$25,MATCH(Gilbert!N385,Rate!$A$4:$A$25,0),MATCH(Gilbert!L385,Rate!$B$3:$M$3,0))*O385*0.8,INDEX(Rate!$B$4:$M$25,MATCH(Gilbert!N385,Rate!$A$4:$A$25,0),MATCH(Gilbert!L385,Rate!$B$3:$M$3,0))*O385)),"")</f>
        <v/>
      </c>
      <c r="T385" s="71" t="str">
        <f t="shared" si="18"/>
        <v/>
      </c>
    </row>
    <row r="386" spans="16:20">
      <c r="P386" s="70" t="str">
        <f t="shared" si="16"/>
        <v/>
      </c>
      <c r="Q386" s="70" t="str">
        <f t="shared" si="17"/>
        <v/>
      </c>
      <c r="R386" s="70" t="str">
        <f>IFERROR(IF(K386="handling and wharfage",SUM(P386:Q386),IF(OR(K386="tank",K386="Boat",K386="car"),INDEX(Rate!$B$4:$M$25,MATCH(Gilbert!N386,Rate!$A$4:$A$25,0),MATCH(Gilbert!L386,Rate!$B$3:$M$3,0))*O386*0.8,INDEX(Rate!$B$4:$M$25,MATCH(Gilbert!N386,Rate!$A$4:$A$25,0),MATCH(Gilbert!L386,Rate!$B$3:$M$3,0))*O386)),"")</f>
        <v/>
      </c>
      <c r="T386" s="71" t="str">
        <f t="shared" si="18"/>
        <v/>
      </c>
    </row>
    <row r="387" spans="16:20">
      <c r="P387" s="70" t="str">
        <f t="shared" ref="P387:P450" si="19">IF(OR(K387="handling and wharfage",K387="rau handling and wharfage"),O387*30,"")</f>
        <v/>
      </c>
      <c r="Q387" s="70" t="str">
        <f t="shared" ref="Q387:Q450" si="20">IF(K387&lt;&gt;"handling and wharfage","",O387*3.5)</f>
        <v/>
      </c>
      <c r="R387" s="70" t="str">
        <f>IFERROR(IF(K387="handling and wharfage",SUM(P387:Q387),IF(OR(K387="tank",K387="Boat",K387="car"),INDEX(Rate!$B$4:$M$25,MATCH(Gilbert!N387,Rate!$A$4:$A$25,0),MATCH(Gilbert!L387,Rate!$B$3:$M$3,0))*O387*0.8,INDEX(Rate!$B$4:$M$25,MATCH(Gilbert!N387,Rate!$A$4:$A$25,0),MATCH(Gilbert!L387,Rate!$B$3:$M$3,0))*O387)),"")</f>
        <v/>
      </c>
      <c r="T387" s="71" t="str">
        <f t="shared" ref="T387:T450" si="21">IF(L387="","",IF(L387="General2","F0070000061A","E31250000331"))</f>
        <v/>
      </c>
    </row>
    <row r="388" spans="16:20">
      <c r="P388" s="70" t="str">
        <f t="shared" si="19"/>
        <v/>
      </c>
      <c r="Q388" s="70" t="str">
        <f t="shared" si="20"/>
        <v/>
      </c>
      <c r="R388" s="70" t="str">
        <f>IFERROR(IF(K388="handling and wharfage",SUM(P388:Q388),IF(OR(K388="tank",K388="Boat",K388="car"),INDEX(Rate!$B$4:$M$25,MATCH(Gilbert!N388,Rate!$A$4:$A$25,0),MATCH(Gilbert!L388,Rate!$B$3:$M$3,0))*O388*0.8,INDEX(Rate!$B$4:$M$25,MATCH(Gilbert!N388,Rate!$A$4:$A$25,0),MATCH(Gilbert!L388,Rate!$B$3:$M$3,0))*O388)),"")</f>
        <v/>
      </c>
      <c r="T388" s="71" t="str">
        <f t="shared" si="21"/>
        <v/>
      </c>
    </row>
    <row r="389" spans="16:20">
      <c r="P389" s="70" t="str">
        <f t="shared" si="19"/>
        <v/>
      </c>
      <c r="Q389" s="70" t="str">
        <f t="shared" si="20"/>
        <v/>
      </c>
      <c r="R389" s="70" t="str">
        <f>IFERROR(IF(K389="handling and wharfage",SUM(P389:Q389),IF(OR(K389="tank",K389="Boat",K389="car"),INDEX(Rate!$B$4:$M$25,MATCH(Gilbert!N389,Rate!$A$4:$A$25,0),MATCH(Gilbert!L389,Rate!$B$3:$M$3,0))*O389*0.8,INDEX(Rate!$B$4:$M$25,MATCH(Gilbert!N389,Rate!$A$4:$A$25,0),MATCH(Gilbert!L389,Rate!$B$3:$M$3,0))*O389)),"")</f>
        <v/>
      </c>
      <c r="T389" s="71" t="str">
        <f t="shared" si="21"/>
        <v/>
      </c>
    </row>
    <row r="390" spans="16:20">
      <c r="P390" s="70" t="str">
        <f t="shared" si="19"/>
        <v/>
      </c>
      <c r="Q390" s="70" t="str">
        <f t="shared" si="20"/>
        <v/>
      </c>
      <c r="R390" s="70" t="str">
        <f>IFERROR(IF(K390="handling and wharfage",SUM(P390:Q390),IF(OR(K390="tank",K390="Boat",K390="car"),INDEX(Rate!$B$4:$M$25,MATCH(Gilbert!N390,Rate!$A$4:$A$25,0),MATCH(Gilbert!L390,Rate!$B$3:$M$3,0))*O390*0.8,INDEX(Rate!$B$4:$M$25,MATCH(Gilbert!N390,Rate!$A$4:$A$25,0),MATCH(Gilbert!L390,Rate!$B$3:$M$3,0))*O390)),"")</f>
        <v/>
      </c>
      <c r="T390" s="71" t="str">
        <f t="shared" si="21"/>
        <v/>
      </c>
    </row>
    <row r="391" spans="16:20">
      <c r="P391" s="70" t="str">
        <f t="shared" si="19"/>
        <v/>
      </c>
      <c r="Q391" s="70" t="str">
        <f t="shared" si="20"/>
        <v/>
      </c>
      <c r="R391" s="70" t="str">
        <f>IFERROR(IF(K391="handling and wharfage",SUM(P391:Q391),IF(OR(K391="tank",K391="Boat",K391="car"),INDEX(Rate!$B$4:$M$25,MATCH(Gilbert!N391,Rate!$A$4:$A$25,0),MATCH(Gilbert!L391,Rate!$B$3:$M$3,0))*O391*0.8,INDEX(Rate!$B$4:$M$25,MATCH(Gilbert!N391,Rate!$A$4:$A$25,0),MATCH(Gilbert!L391,Rate!$B$3:$M$3,0))*O391)),"")</f>
        <v/>
      </c>
      <c r="T391" s="71" t="str">
        <f t="shared" si="21"/>
        <v/>
      </c>
    </row>
    <row r="392" spans="16:20">
      <c r="P392" s="70" t="str">
        <f t="shared" si="19"/>
        <v/>
      </c>
      <c r="Q392" s="70" t="str">
        <f t="shared" si="20"/>
        <v/>
      </c>
      <c r="R392" s="70" t="str">
        <f>IFERROR(IF(K392="handling and wharfage",SUM(P392:Q392),IF(OR(K392="tank",K392="Boat",K392="car"),INDEX(Rate!$B$4:$M$25,MATCH(Gilbert!N392,Rate!$A$4:$A$25,0),MATCH(Gilbert!L392,Rate!$B$3:$M$3,0))*O392*0.8,INDEX(Rate!$B$4:$M$25,MATCH(Gilbert!N392,Rate!$A$4:$A$25,0),MATCH(Gilbert!L392,Rate!$B$3:$M$3,0))*O392)),"")</f>
        <v/>
      </c>
      <c r="T392" s="71" t="str">
        <f t="shared" si="21"/>
        <v/>
      </c>
    </row>
    <row r="393" spans="16:20">
      <c r="P393" s="70" t="str">
        <f t="shared" si="19"/>
        <v/>
      </c>
      <c r="Q393" s="70" t="str">
        <f t="shared" si="20"/>
        <v/>
      </c>
      <c r="R393" s="70" t="str">
        <f>IFERROR(IF(K393="handling and wharfage",SUM(P393:Q393),IF(OR(K393="tank",K393="Boat",K393="car"),INDEX(Rate!$B$4:$M$25,MATCH(Gilbert!N393,Rate!$A$4:$A$25,0),MATCH(Gilbert!L393,Rate!$B$3:$M$3,0))*O393*0.8,INDEX(Rate!$B$4:$M$25,MATCH(Gilbert!N393,Rate!$A$4:$A$25,0),MATCH(Gilbert!L393,Rate!$B$3:$M$3,0))*O393)),"")</f>
        <v/>
      </c>
      <c r="T393" s="71" t="str">
        <f t="shared" si="21"/>
        <v/>
      </c>
    </row>
    <row r="394" spans="16:20">
      <c r="P394" s="70" t="str">
        <f t="shared" si="19"/>
        <v/>
      </c>
      <c r="Q394" s="70" t="str">
        <f t="shared" si="20"/>
        <v/>
      </c>
      <c r="R394" s="70" t="str">
        <f>IFERROR(IF(K394="handling and wharfage",SUM(P394:Q394),IF(OR(K394="tank",K394="Boat",K394="car"),INDEX(Rate!$B$4:$M$25,MATCH(Gilbert!N394,Rate!$A$4:$A$25,0),MATCH(Gilbert!L394,Rate!$B$3:$M$3,0))*O394*0.8,INDEX(Rate!$B$4:$M$25,MATCH(Gilbert!N394,Rate!$A$4:$A$25,0),MATCH(Gilbert!L394,Rate!$B$3:$M$3,0))*O394)),"")</f>
        <v/>
      </c>
      <c r="T394" s="71" t="str">
        <f t="shared" si="21"/>
        <v/>
      </c>
    </row>
    <row r="395" spans="16:20">
      <c r="P395" s="70" t="str">
        <f t="shared" si="19"/>
        <v/>
      </c>
      <c r="Q395" s="70" t="str">
        <f t="shared" si="20"/>
        <v/>
      </c>
      <c r="R395" s="70" t="str">
        <f>IFERROR(IF(K395="handling and wharfage",SUM(P395:Q395),IF(OR(K395="tank",K395="Boat",K395="car"),INDEX(Rate!$B$4:$M$25,MATCH(Gilbert!N395,Rate!$A$4:$A$25,0),MATCH(Gilbert!L395,Rate!$B$3:$M$3,0))*O395*0.8,INDEX(Rate!$B$4:$M$25,MATCH(Gilbert!N395,Rate!$A$4:$A$25,0),MATCH(Gilbert!L395,Rate!$B$3:$M$3,0))*O395)),"")</f>
        <v/>
      </c>
      <c r="T395" s="71" t="str">
        <f t="shared" si="21"/>
        <v/>
      </c>
    </row>
    <row r="396" spans="16:20">
      <c r="P396" s="70" t="str">
        <f t="shared" si="19"/>
        <v/>
      </c>
      <c r="Q396" s="70" t="str">
        <f t="shared" si="20"/>
        <v/>
      </c>
      <c r="R396" s="70" t="str">
        <f>IFERROR(IF(K396="handling and wharfage",SUM(P396:Q396),IF(OR(K396="tank",K396="Boat",K396="car"),INDEX(Rate!$B$4:$M$25,MATCH(Gilbert!N396,Rate!$A$4:$A$25,0),MATCH(Gilbert!L396,Rate!$B$3:$M$3,0))*O396*0.8,INDEX(Rate!$B$4:$M$25,MATCH(Gilbert!N396,Rate!$A$4:$A$25,0),MATCH(Gilbert!L396,Rate!$B$3:$M$3,0))*O396)),"")</f>
        <v/>
      </c>
      <c r="T396" s="71" t="str">
        <f t="shared" si="21"/>
        <v/>
      </c>
    </row>
    <row r="397" spans="16:21">
      <c r="P397" s="70" t="str">
        <f t="shared" si="19"/>
        <v/>
      </c>
      <c r="Q397" s="70" t="str">
        <f t="shared" si="20"/>
        <v/>
      </c>
      <c r="R397" s="70" t="str">
        <f>IFERROR(IF(K397="handling and wharfage",SUM(P397:Q397),IF(OR(K397="tank",K397="Boat",K397="car"),INDEX(Rate!$B$4:$M$25,MATCH(Gilbert!N397,Rate!$A$4:$A$25,0),MATCH(Gilbert!L397,Rate!$B$3:$M$3,0))*O397*0.8,INDEX(Rate!$B$4:$M$25,MATCH(Gilbert!N397,Rate!$A$4:$A$25,0),MATCH(Gilbert!L397,Rate!$B$3:$M$3,0))*O397)),"")</f>
        <v/>
      </c>
      <c r="T397" s="71" t="str">
        <f t="shared" si="21"/>
        <v/>
      </c>
      <c r="U397" s="97"/>
    </row>
    <row r="398" spans="16:20">
      <c r="P398" s="70" t="str">
        <f t="shared" si="19"/>
        <v/>
      </c>
      <c r="Q398" s="70" t="str">
        <f t="shared" si="20"/>
        <v/>
      </c>
      <c r="R398" s="70" t="str">
        <f>IFERROR(IF(K398="handling and wharfage",SUM(P398:Q398),IF(OR(K398="tank",K398="Boat",K398="car"),INDEX(Rate!$B$4:$M$25,MATCH(Gilbert!N398,Rate!$A$4:$A$25,0),MATCH(Gilbert!L398,Rate!$B$3:$M$3,0))*O398*0.8,INDEX(Rate!$B$4:$M$25,MATCH(Gilbert!N398,Rate!$A$4:$A$25,0),MATCH(Gilbert!L398,Rate!$B$3:$M$3,0))*O398)),"")</f>
        <v/>
      </c>
      <c r="T398" s="71" t="str">
        <f t="shared" si="21"/>
        <v/>
      </c>
    </row>
    <row r="399" spans="16:20">
      <c r="P399" s="70" t="str">
        <f t="shared" si="19"/>
        <v/>
      </c>
      <c r="Q399" s="70" t="str">
        <f t="shared" si="20"/>
        <v/>
      </c>
      <c r="R399" s="70" t="str">
        <f>IFERROR(IF(K399="handling and wharfage",SUM(P399:Q399),IF(OR(K399="tank",K399="Boat",K399="car"),INDEX(Rate!$B$4:$M$25,MATCH(Gilbert!N399,Rate!$A$4:$A$25,0),MATCH(Gilbert!L399,Rate!$B$3:$M$3,0))*O399*0.8,INDEX(Rate!$B$4:$M$25,MATCH(Gilbert!N399,Rate!$A$4:$A$25,0),MATCH(Gilbert!L399,Rate!$B$3:$M$3,0))*O399)),"")</f>
        <v/>
      </c>
      <c r="T399" s="71" t="str">
        <f t="shared" si="21"/>
        <v/>
      </c>
    </row>
    <row r="400" spans="16:20">
      <c r="P400" s="70" t="str">
        <f t="shared" si="19"/>
        <v/>
      </c>
      <c r="Q400" s="70" t="str">
        <f t="shared" si="20"/>
        <v/>
      </c>
      <c r="R400" s="70" t="str">
        <f>IFERROR(IF(K400="handling and wharfage",SUM(P400:Q400),IF(OR(K400="tank",K400="Boat",K400="car"),INDEX(Rate!$B$4:$M$25,MATCH(Gilbert!N400,Rate!$A$4:$A$25,0),MATCH(Gilbert!L400,Rate!$B$3:$M$3,0))*O400*0.8,INDEX(Rate!$B$4:$M$25,MATCH(Gilbert!N400,Rate!$A$4:$A$25,0),MATCH(Gilbert!L400,Rate!$B$3:$M$3,0))*O400)),"")</f>
        <v/>
      </c>
      <c r="T400" s="71" t="str">
        <f t="shared" si="21"/>
        <v/>
      </c>
    </row>
    <row r="401" spans="16:20">
      <c r="P401" s="70" t="str">
        <f t="shared" si="19"/>
        <v/>
      </c>
      <c r="Q401" s="70" t="str">
        <f t="shared" si="20"/>
        <v/>
      </c>
      <c r="R401" s="70" t="str">
        <f>IFERROR(IF(K401="handling and wharfage",SUM(P401:Q401),IF(OR(K401="tank",K401="Boat",K401="car"),INDEX(Rate!$B$4:$M$25,MATCH(Gilbert!N401,Rate!$A$4:$A$25,0),MATCH(Gilbert!L401,Rate!$B$3:$M$3,0))*O401*0.8,INDEX(Rate!$B$4:$M$25,MATCH(Gilbert!N401,Rate!$A$4:$A$25,0),MATCH(Gilbert!L401,Rate!$B$3:$M$3,0))*O401)),"")</f>
        <v/>
      </c>
      <c r="T401" s="71" t="str">
        <f t="shared" si="21"/>
        <v/>
      </c>
    </row>
    <row r="402" spans="16:20">
      <c r="P402" s="70" t="str">
        <f t="shared" si="19"/>
        <v/>
      </c>
      <c r="Q402" s="70" t="str">
        <f t="shared" si="20"/>
        <v/>
      </c>
      <c r="R402" s="70" t="str">
        <f>IFERROR(IF(K402="handling and wharfage",SUM(P402:Q402),IF(OR(K402="tank",K402="Boat",K402="car"),INDEX(Rate!$B$4:$M$25,MATCH(Gilbert!N402,Rate!$A$4:$A$25,0),MATCH(Gilbert!L402,Rate!$B$3:$M$3,0))*O402*0.8,INDEX(Rate!$B$4:$M$25,MATCH(Gilbert!N402,Rate!$A$4:$A$25,0),MATCH(Gilbert!L402,Rate!$B$3:$M$3,0))*O402)),"")</f>
        <v/>
      </c>
      <c r="T402" s="71" t="str">
        <f t="shared" si="21"/>
        <v/>
      </c>
    </row>
    <row r="403" spans="16:20">
      <c r="P403" s="70" t="str">
        <f t="shared" si="19"/>
        <v/>
      </c>
      <c r="Q403" s="70" t="str">
        <f t="shared" si="20"/>
        <v/>
      </c>
      <c r="R403" s="70" t="str">
        <f>IFERROR(IF(K403="handling and wharfage",SUM(P403:Q403),IF(OR(K403="tank",K403="Boat",K403="car"),INDEX(Rate!$B$4:$M$25,MATCH(Gilbert!N403,Rate!$A$4:$A$25,0),MATCH(Gilbert!L403,Rate!$B$3:$M$3,0))*O403*0.8,INDEX(Rate!$B$4:$M$25,MATCH(Gilbert!N403,Rate!$A$4:$A$25,0),MATCH(Gilbert!L403,Rate!$B$3:$M$3,0))*O403)),"")</f>
        <v/>
      </c>
      <c r="T403" s="71" t="str">
        <f t="shared" si="21"/>
        <v/>
      </c>
    </row>
    <row r="404" spans="16:20">
      <c r="P404" s="70" t="str">
        <f t="shared" si="19"/>
        <v/>
      </c>
      <c r="Q404" s="70" t="str">
        <f t="shared" si="20"/>
        <v/>
      </c>
      <c r="R404" s="70" t="str">
        <f>IFERROR(IF(K404="handling and wharfage",SUM(P404:Q404),IF(OR(K404="tank",K404="Boat",K404="car"),INDEX(Rate!$B$4:$M$25,MATCH(Gilbert!N404,Rate!$A$4:$A$25,0),MATCH(Gilbert!L404,Rate!$B$3:$M$3,0))*O404*0.8,INDEX(Rate!$B$4:$M$25,MATCH(Gilbert!N404,Rate!$A$4:$A$25,0),MATCH(Gilbert!L404,Rate!$B$3:$M$3,0))*O404)),"")</f>
        <v/>
      </c>
      <c r="T404" s="71" t="str">
        <f t="shared" si="21"/>
        <v/>
      </c>
    </row>
    <row r="405" spans="16:21">
      <c r="P405" s="70" t="str">
        <f t="shared" si="19"/>
        <v/>
      </c>
      <c r="Q405" s="70" t="str">
        <f t="shared" si="20"/>
        <v/>
      </c>
      <c r="R405" s="70" t="str">
        <f>IFERROR(IF(K405="handling and wharfage",SUM(P405:Q405),IF(OR(K405="tank",K405="Boat",K405="car"),INDEX(Rate!$B$4:$M$25,MATCH(Gilbert!N405,Rate!$A$4:$A$25,0),MATCH(Gilbert!L405,Rate!$B$3:$M$3,0))*O405*0.8,INDEX(Rate!$B$4:$M$25,MATCH(Gilbert!N405,Rate!$A$4:$A$25,0),MATCH(Gilbert!L405,Rate!$B$3:$M$3,0))*O405)),"")</f>
        <v/>
      </c>
      <c r="T405" s="71" t="str">
        <f t="shared" si="21"/>
        <v/>
      </c>
      <c r="U405" s="97"/>
    </row>
    <row r="406" spans="16:20">
      <c r="P406" s="70" t="str">
        <f t="shared" si="19"/>
        <v/>
      </c>
      <c r="Q406" s="70" t="str">
        <f t="shared" si="20"/>
        <v/>
      </c>
      <c r="R406" s="70" t="str">
        <f>IFERROR(IF(K406="handling and wharfage",SUM(P406:Q406),IF(OR(K406="tank",K406="Boat",K406="car"),INDEX(Rate!$B$4:$M$25,MATCH(Gilbert!N406,Rate!$A$4:$A$25,0),MATCH(Gilbert!L406,Rate!$B$3:$M$3,0))*O406*0.8,INDEX(Rate!$B$4:$M$25,MATCH(Gilbert!N406,Rate!$A$4:$A$25,0),MATCH(Gilbert!L406,Rate!$B$3:$M$3,0))*O406)),"")</f>
        <v/>
      </c>
      <c r="T406" s="71" t="str">
        <f t="shared" si="21"/>
        <v/>
      </c>
    </row>
    <row r="407" spans="16:20">
      <c r="P407" s="70" t="str">
        <f t="shared" si="19"/>
        <v/>
      </c>
      <c r="Q407" s="70" t="str">
        <f t="shared" si="20"/>
        <v/>
      </c>
      <c r="R407" s="70" t="str">
        <f>IFERROR(IF(K407="handling and wharfage",SUM(P407:Q407),IF(OR(K407="tank",K407="Boat",K407="car"),INDEX(Rate!$B$4:$M$25,MATCH(Gilbert!N407,Rate!$A$4:$A$25,0),MATCH(Gilbert!L407,Rate!$B$3:$M$3,0))*O407*0.8,INDEX(Rate!$B$4:$M$25,MATCH(Gilbert!N407,Rate!$A$4:$A$25,0),MATCH(Gilbert!L407,Rate!$B$3:$M$3,0))*O407)),"")</f>
        <v/>
      </c>
      <c r="T407" s="71" t="str">
        <f t="shared" si="21"/>
        <v/>
      </c>
    </row>
    <row r="408" spans="16:20">
      <c r="P408" s="70" t="str">
        <f t="shared" si="19"/>
        <v/>
      </c>
      <c r="Q408" s="70" t="str">
        <f t="shared" si="20"/>
        <v/>
      </c>
      <c r="R408" s="70" t="str">
        <f>IFERROR(IF(K408="handling and wharfage",SUM(P408:Q408),IF(OR(K408="tank",K408="Boat",K408="car"),INDEX(Rate!$B$4:$M$25,MATCH(Gilbert!N408,Rate!$A$4:$A$25,0),MATCH(Gilbert!L408,Rate!$B$3:$M$3,0))*O408*0.8,INDEX(Rate!$B$4:$M$25,MATCH(Gilbert!N408,Rate!$A$4:$A$25,0),MATCH(Gilbert!L408,Rate!$B$3:$M$3,0))*O408)),"")</f>
        <v/>
      </c>
      <c r="T408" s="71" t="str">
        <f t="shared" si="21"/>
        <v/>
      </c>
    </row>
    <row r="409" spans="16:20">
      <c r="P409" s="70" t="str">
        <f t="shared" si="19"/>
        <v/>
      </c>
      <c r="Q409" s="70" t="str">
        <f t="shared" si="20"/>
        <v/>
      </c>
      <c r="R409" s="70" t="str">
        <f>IFERROR(IF(K409="handling and wharfage",SUM(P409:Q409),IF(OR(K409="tank",K409="Boat",K409="car"),INDEX(Rate!$B$4:$M$25,MATCH(Gilbert!N409,Rate!$A$4:$A$25,0),MATCH(Gilbert!L409,Rate!$B$3:$M$3,0))*O409*0.8,INDEX(Rate!$B$4:$M$25,MATCH(Gilbert!N409,Rate!$A$4:$A$25,0),MATCH(Gilbert!L409,Rate!$B$3:$M$3,0))*O409)),"")</f>
        <v/>
      </c>
      <c r="T409" s="71" t="str">
        <f t="shared" si="21"/>
        <v/>
      </c>
    </row>
    <row r="410" spans="16:20">
      <c r="P410" s="70" t="str">
        <f t="shared" si="19"/>
        <v/>
      </c>
      <c r="Q410" s="70" t="str">
        <f t="shared" si="20"/>
        <v/>
      </c>
      <c r="R410" s="70" t="str">
        <f>IFERROR(IF(K410="handling and wharfage",SUM(P410:Q410),IF(OR(K410="tank",K410="Boat",K410="car"),INDEX(Rate!$B$4:$M$25,MATCH(Gilbert!N410,Rate!$A$4:$A$25,0),MATCH(Gilbert!L410,Rate!$B$3:$M$3,0))*O410*0.8,INDEX(Rate!$B$4:$M$25,MATCH(Gilbert!N410,Rate!$A$4:$A$25,0),MATCH(Gilbert!L410,Rate!$B$3:$M$3,0))*O410)),"")</f>
        <v/>
      </c>
      <c r="T410" s="71" t="str">
        <f t="shared" si="21"/>
        <v/>
      </c>
    </row>
    <row r="411" spans="16:20">
      <c r="P411" s="70" t="str">
        <f t="shared" si="19"/>
        <v/>
      </c>
      <c r="Q411" s="70" t="str">
        <f t="shared" si="20"/>
        <v/>
      </c>
      <c r="R411" s="70" t="str">
        <f>IFERROR(IF(K411="handling and wharfage",SUM(P411:Q411),IF(OR(K411="tank",K411="Boat",K411="car"),INDEX(Rate!$B$4:$M$25,MATCH(Gilbert!N411,Rate!$A$4:$A$25,0),MATCH(Gilbert!L411,Rate!$B$3:$M$3,0))*O411*0.8,INDEX(Rate!$B$4:$M$25,MATCH(Gilbert!N411,Rate!$A$4:$A$25,0),MATCH(Gilbert!L411,Rate!$B$3:$M$3,0))*O411)),"")</f>
        <v/>
      </c>
      <c r="T411" s="71" t="str">
        <f t="shared" si="21"/>
        <v/>
      </c>
    </row>
    <row r="412" spans="16:20">
      <c r="P412" s="70" t="str">
        <f t="shared" si="19"/>
        <v/>
      </c>
      <c r="Q412" s="70" t="str">
        <f t="shared" si="20"/>
        <v/>
      </c>
      <c r="R412" s="70" t="str">
        <f>IFERROR(IF(K412="handling and wharfage",SUM(P412:Q412),IF(OR(K412="tank",K412="Boat",K412="car"),INDEX(Rate!$B$4:$M$25,MATCH(Gilbert!N412,Rate!$A$4:$A$25,0),MATCH(Gilbert!L412,Rate!$B$3:$M$3,0))*O412*0.8,INDEX(Rate!$B$4:$M$25,MATCH(Gilbert!N412,Rate!$A$4:$A$25,0),MATCH(Gilbert!L412,Rate!$B$3:$M$3,0))*O412)),"")</f>
        <v/>
      </c>
      <c r="T412" s="71" t="str">
        <f t="shared" si="21"/>
        <v/>
      </c>
    </row>
    <row r="413" spans="16:20">
      <c r="P413" s="70" t="str">
        <f t="shared" si="19"/>
        <v/>
      </c>
      <c r="Q413" s="70" t="str">
        <f t="shared" si="20"/>
        <v/>
      </c>
      <c r="R413" s="70" t="str">
        <f>IFERROR(IF(K413="handling and wharfage",SUM(P413:Q413),IF(OR(K413="tank",K413="Boat",K413="car"),INDEX(Rate!$B$4:$M$25,MATCH(Gilbert!N413,Rate!$A$4:$A$25,0),MATCH(Gilbert!L413,Rate!$B$3:$M$3,0))*O413*0.8,INDEX(Rate!$B$4:$M$25,MATCH(Gilbert!N413,Rate!$A$4:$A$25,0),MATCH(Gilbert!L413,Rate!$B$3:$M$3,0))*O413)),"")</f>
        <v/>
      </c>
      <c r="T413" s="71" t="str">
        <f t="shared" si="21"/>
        <v/>
      </c>
    </row>
    <row r="414" spans="16:20">
      <c r="P414" s="70" t="str">
        <f t="shared" si="19"/>
        <v/>
      </c>
      <c r="Q414" s="70" t="str">
        <f t="shared" si="20"/>
        <v/>
      </c>
      <c r="R414" s="70" t="str">
        <f>IFERROR(IF(K414="handling and wharfage",SUM(P414:Q414),IF(OR(K414="tank",K414="Boat",K414="car"),INDEX(Rate!$B$4:$M$25,MATCH(Gilbert!N414,Rate!$A$4:$A$25,0),MATCH(Gilbert!L414,Rate!$B$3:$M$3,0))*O414*0.8,INDEX(Rate!$B$4:$M$25,MATCH(Gilbert!N414,Rate!$A$4:$A$25,0),MATCH(Gilbert!L414,Rate!$B$3:$M$3,0))*O414)),"")</f>
        <v/>
      </c>
      <c r="T414" s="71" t="str">
        <f t="shared" si="21"/>
        <v/>
      </c>
    </row>
    <row r="415" spans="16:20">
      <c r="P415" s="70" t="str">
        <f t="shared" si="19"/>
        <v/>
      </c>
      <c r="Q415" s="70" t="str">
        <f t="shared" si="20"/>
        <v/>
      </c>
      <c r="R415" s="70" t="str">
        <f>IFERROR(IF(K415="handling and wharfage",SUM(P415:Q415),IF(OR(K415="tank",K415="Boat",K415="car"),INDEX(Rate!$B$4:$M$25,MATCH(Gilbert!N415,Rate!$A$4:$A$25,0),MATCH(Gilbert!L415,Rate!$B$3:$M$3,0))*O415*0.8,INDEX(Rate!$B$4:$M$25,MATCH(Gilbert!N415,Rate!$A$4:$A$25,0),MATCH(Gilbert!L415,Rate!$B$3:$M$3,0))*O415)),"")</f>
        <v/>
      </c>
      <c r="T415" s="71" t="str">
        <f t="shared" si="21"/>
        <v/>
      </c>
    </row>
    <row r="416" spans="16:20">
      <c r="P416" s="70" t="str">
        <f t="shared" si="19"/>
        <v/>
      </c>
      <c r="Q416" s="70" t="str">
        <f t="shared" si="20"/>
        <v/>
      </c>
      <c r="R416" s="70" t="str">
        <f>IFERROR(IF(K416="handling and wharfage",SUM(P416:Q416),IF(OR(K416="tank",K416="Boat",K416="car"),INDEX(Rate!$B$4:$M$25,MATCH(Gilbert!N416,Rate!$A$4:$A$25,0),MATCH(Gilbert!L416,Rate!$B$3:$M$3,0))*O416*0.8,INDEX(Rate!$B$4:$M$25,MATCH(Gilbert!N416,Rate!$A$4:$A$25,0),MATCH(Gilbert!L416,Rate!$B$3:$M$3,0))*O416)),"")</f>
        <v/>
      </c>
      <c r="T416" s="71" t="str">
        <f t="shared" si="21"/>
        <v/>
      </c>
    </row>
    <row r="417" spans="16:20">
      <c r="P417" s="70" t="str">
        <f t="shared" si="19"/>
        <v/>
      </c>
      <c r="Q417" s="70" t="str">
        <f t="shared" si="20"/>
        <v/>
      </c>
      <c r="R417" s="70" t="str">
        <f>IFERROR(IF(K417="handling and wharfage",SUM(P417:Q417),IF(OR(K417="tank",K417="Boat",K417="car"),INDEX(Rate!$B$4:$M$25,MATCH(Gilbert!N417,Rate!$A$4:$A$25,0),MATCH(Gilbert!L417,Rate!$B$3:$M$3,0))*O417*0.8,INDEX(Rate!$B$4:$M$25,MATCH(Gilbert!N417,Rate!$A$4:$A$25,0),MATCH(Gilbert!L417,Rate!$B$3:$M$3,0))*O417)),"")</f>
        <v/>
      </c>
      <c r="T417" s="71" t="str">
        <f t="shared" si="21"/>
        <v/>
      </c>
    </row>
    <row r="418" spans="16:20">
      <c r="P418" s="70" t="str">
        <f t="shared" si="19"/>
        <v/>
      </c>
      <c r="Q418" s="70" t="str">
        <f t="shared" si="20"/>
        <v/>
      </c>
      <c r="R418" s="70" t="str">
        <f>IFERROR(IF(K418="handling and wharfage",SUM(P418:Q418),IF(OR(K418="tank",K418="Boat",K418="car"),INDEX(Rate!$B$4:$M$25,MATCH(Gilbert!N418,Rate!$A$4:$A$25,0),MATCH(Gilbert!L418,Rate!$B$3:$M$3,0))*O418*0.8,INDEX(Rate!$B$4:$M$25,MATCH(Gilbert!N418,Rate!$A$4:$A$25,0),MATCH(Gilbert!L418,Rate!$B$3:$M$3,0))*O418)),"")</f>
        <v/>
      </c>
      <c r="T418" s="71" t="str">
        <f t="shared" si="21"/>
        <v/>
      </c>
    </row>
    <row r="419" spans="16:20">
      <c r="P419" s="70" t="str">
        <f t="shared" si="19"/>
        <v/>
      </c>
      <c r="Q419" s="70" t="str">
        <f t="shared" si="20"/>
        <v/>
      </c>
      <c r="R419" s="70" t="str">
        <f>IFERROR(IF(K419="handling and wharfage",SUM(P419:Q419),IF(OR(K419="tank",K419="Boat",K419="car"),INDEX(Rate!$B$4:$M$25,MATCH(Gilbert!N419,Rate!$A$4:$A$25,0),MATCH(Gilbert!L419,Rate!$B$3:$M$3,0))*O419*0.8,INDEX(Rate!$B$4:$M$25,MATCH(Gilbert!N419,Rate!$A$4:$A$25,0),MATCH(Gilbert!L419,Rate!$B$3:$M$3,0))*O419)),"")</f>
        <v/>
      </c>
      <c r="T419" s="71" t="str">
        <f t="shared" si="21"/>
        <v/>
      </c>
    </row>
    <row r="420" spans="16:20">
      <c r="P420" s="70" t="str">
        <f t="shared" si="19"/>
        <v/>
      </c>
      <c r="Q420" s="70" t="str">
        <f t="shared" si="20"/>
        <v/>
      </c>
      <c r="R420" s="70" t="str">
        <f>IFERROR(IF(K420="handling and wharfage",SUM(P420:Q420),IF(OR(K420="tank",K420="Boat",K420="car"),INDEX(Rate!$B$4:$M$25,MATCH(Gilbert!N420,Rate!$A$4:$A$25,0),MATCH(Gilbert!L420,Rate!$B$3:$M$3,0))*O420*0.8,INDEX(Rate!$B$4:$M$25,MATCH(Gilbert!N420,Rate!$A$4:$A$25,0),MATCH(Gilbert!L420,Rate!$B$3:$M$3,0))*O420)),"")</f>
        <v/>
      </c>
      <c r="T420" s="71" t="str">
        <f t="shared" si="21"/>
        <v/>
      </c>
    </row>
    <row r="421" spans="16:20">
      <c r="P421" s="70" t="str">
        <f t="shared" si="19"/>
        <v/>
      </c>
      <c r="Q421" s="70" t="str">
        <f t="shared" si="20"/>
        <v/>
      </c>
      <c r="R421" s="70" t="str">
        <f>IFERROR(IF(K421="handling and wharfage",SUM(P421:Q421),IF(OR(K421="tank",K421="Boat",K421="car"),INDEX(Rate!$B$4:$M$25,MATCH(Gilbert!N421,Rate!$A$4:$A$25,0),MATCH(Gilbert!L421,Rate!$B$3:$M$3,0))*O421*0.8,INDEX(Rate!$B$4:$M$25,MATCH(Gilbert!N421,Rate!$A$4:$A$25,0),MATCH(Gilbert!L421,Rate!$B$3:$M$3,0))*O421)),"")</f>
        <v/>
      </c>
      <c r="T421" s="71" t="str">
        <f t="shared" si="21"/>
        <v/>
      </c>
    </row>
    <row r="422" spans="16:20">
      <c r="P422" s="70" t="str">
        <f t="shared" si="19"/>
        <v/>
      </c>
      <c r="Q422" s="70" t="str">
        <f t="shared" si="20"/>
        <v/>
      </c>
      <c r="R422" s="70" t="str">
        <f>IFERROR(IF(K422="handling and wharfage",SUM(P422:Q422),IF(OR(K422="tank",K422="Boat",K422="car"),INDEX(Rate!$B$4:$M$25,MATCH(Gilbert!N422,Rate!$A$4:$A$25,0),MATCH(Gilbert!L422,Rate!$B$3:$M$3,0))*O422*0.8,INDEX(Rate!$B$4:$M$25,MATCH(Gilbert!N422,Rate!$A$4:$A$25,0),MATCH(Gilbert!L422,Rate!$B$3:$M$3,0))*O422)),"")</f>
        <v/>
      </c>
      <c r="T422" s="71" t="str">
        <f t="shared" si="21"/>
        <v/>
      </c>
    </row>
    <row r="423" spans="16:20">
      <c r="P423" s="70" t="str">
        <f t="shared" si="19"/>
        <v/>
      </c>
      <c r="Q423" s="70" t="str">
        <f t="shared" si="20"/>
        <v/>
      </c>
      <c r="R423" s="70" t="str">
        <f>IFERROR(IF(K423="handling and wharfage",SUM(P423:Q423),IF(OR(K423="tank",K423="Boat",K423="car"),INDEX(Rate!$B$4:$M$25,MATCH(Gilbert!N423,Rate!$A$4:$A$25,0),MATCH(Gilbert!L423,Rate!$B$3:$M$3,0))*O423*0.8,INDEX(Rate!$B$4:$M$25,MATCH(Gilbert!N423,Rate!$A$4:$A$25,0),MATCH(Gilbert!L423,Rate!$B$3:$M$3,0))*O423)),"")</f>
        <v/>
      </c>
      <c r="T423" s="71" t="str">
        <f t="shared" si="21"/>
        <v/>
      </c>
    </row>
    <row r="424" spans="16:20">
      <c r="P424" s="70" t="str">
        <f t="shared" si="19"/>
        <v/>
      </c>
      <c r="Q424" s="70" t="str">
        <f t="shared" si="20"/>
        <v/>
      </c>
      <c r="R424" s="70" t="str">
        <f>IFERROR(IF(K424="handling and wharfage",SUM(P424:Q424),IF(OR(K424="tank",K424="Boat",K424="car"),INDEX(Rate!$B$4:$M$25,MATCH(Gilbert!N424,Rate!$A$4:$A$25,0),MATCH(Gilbert!L424,Rate!$B$3:$M$3,0))*O424*0.8,INDEX(Rate!$B$4:$M$25,MATCH(Gilbert!N424,Rate!$A$4:$A$25,0),MATCH(Gilbert!L424,Rate!$B$3:$M$3,0))*O424)),"")</f>
        <v/>
      </c>
      <c r="T424" s="71" t="str">
        <f t="shared" si="21"/>
        <v/>
      </c>
    </row>
    <row r="425" spans="16:20">
      <c r="P425" s="70" t="str">
        <f t="shared" si="19"/>
        <v/>
      </c>
      <c r="Q425" s="70" t="str">
        <f t="shared" si="20"/>
        <v/>
      </c>
      <c r="R425" s="70" t="str">
        <f>IFERROR(IF(K425="handling and wharfage",SUM(P425:Q425),IF(OR(K425="tank",K425="Boat",K425="car"),INDEX(Rate!$B$4:$M$25,MATCH(Gilbert!N425,Rate!$A$4:$A$25,0),MATCH(Gilbert!L425,Rate!$B$3:$M$3,0))*O425*0.8,INDEX(Rate!$B$4:$M$25,MATCH(Gilbert!N425,Rate!$A$4:$A$25,0),MATCH(Gilbert!L425,Rate!$B$3:$M$3,0))*O425)),"")</f>
        <v/>
      </c>
      <c r="T425" s="71" t="str">
        <f t="shared" si="21"/>
        <v/>
      </c>
    </row>
    <row r="426" spans="16:20">
      <c r="P426" s="70" t="str">
        <f t="shared" si="19"/>
        <v/>
      </c>
      <c r="Q426" s="70" t="str">
        <f t="shared" si="20"/>
        <v/>
      </c>
      <c r="R426" s="70" t="str">
        <f>IFERROR(IF(K426="handling and wharfage",SUM(P426:Q426),IF(OR(K426="tank",K426="Boat",K426="car"),INDEX(Rate!$B$4:$M$25,MATCH(Gilbert!N426,Rate!$A$4:$A$25,0),MATCH(Gilbert!L426,Rate!$B$3:$M$3,0))*O426*0.8,INDEX(Rate!$B$4:$M$25,MATCH(Gilbert!N426,Rate!$A$4:$A$25,0),MATCH(Gilbert!L426,Rate!$B$3:$M$3,0))*O426)),"")</f>
        <v/>
      </c>
      <c r="T426" s="71" t="str">
        <f t="shared" si="21"/>
        <v/>
      </c>
    </row>
    <row r="427" spans="16:20">
      <c r="P427" s="70" t="str">
        <f t="shared" si="19"/>
        <v/>
      </c>
      <c r="Q427" s="70" t="str">
        <f t="shared" si="20"/>
        <v/>
      </c>
      <c r="R427" s="70" t="str">
        <f>IFERROR(IF(K427="handling and wharfage",SUM(P427:Q427),IF(OR(K427="tank",K427="Boat",K427="car"),INDEX(Rate!$B$4:$M$25,MATCH(Gilbert!N427,Rate!$A$4:$A$25,0),MATCH(Gilbert!L427,Rate!$B$3:$M$3,0))*O427*0.8,INDEX(Rate!$B$4:$M$25,MATCH(Gilbert!N427,Rate!$A$4:$A$25,0),MATCH(Gilbert!L427,Rate!$B$3:$M$3,0))*O427)),"")</f>
        <v/>
      </c>
      <c r="T427" s="71" t="str">
        <f t="shared" si="21"/>
        <v/>
      </c>
    </row>
    <row r="428" spans="16:20">
      <c r="P428" s="70" t="str">
        <f t="shared" si="19"/>
        <v/>
      </c>
      <c r="Q428" s="70" t="str">
        <f t="shared" si="20"/>
        <v/>
      </c>
      <c r="R428" s="70" t="str">
        <f>IFERROR(IF(K428="handling and wharfage",SUM(P428:Q428),IF(OR(K428="tank",K428="Boat",K428="car"),INDEX(Rate!$B$4:$M$25,MATCH(Gilbert!N428,Rate!$A$4:$A$25,0),MATCH(Gilbert!L428,Rate!$B$3:$M$3,0))*O428*0.8,INDEX(Rate!$B$4:$M$25,MATCH(Gilbert!N428,Rate!$A$4:$A$25,0),MATCH(Gilbert!L428,Rate!$B$3:$M$3,0))*O428)),"")</f>
        <v/>
      </c>
      <c r="T428" s="71" t="str">
        <f t="shared" si="21"/>
        <v/>
      </c>
    </row>
    <row r="429" spans="16:20">
      <c r="P429" s="70" t="str">
        <f t="shared" si="19"/>
        <v/>
      </c>
      <c r="Q429" s="70" t="str">
        <f t="shared" si="20"/>
        <v/>
      </c>
      <c r="R429" s="70" t="str">
        <f>IFERROR(IF(K429="handling and wharfage",SUM(P429:Q429),IF(OR(K429="tank",K429="Boat",K429="car"),INDEX(Rate!$B$4:$M$25,MATCH(Gilbert!N429,Rate!$A$4:$A$25,0),MATCH(Gilbert!L429,Rate!$B$3:$M$3,0))*O429*0.8,INDEX(Rate!$B$4:$M$25,MATCH(Gilbert!N429,Rate!$A$4:$A$25,0),MATCH(Gilbert!L429,Rate!$B$3:$M$3,0))*O429)),"")</f>
        <v/>
      </c>
      <c r="T429" s="71" t="str">
        <f t="shared" si="21"/>
        <v/>
      </c>
    </row>
    <row r="430" spans="16:20">
      <c r="P430" s="70" t="str">
        <f t="shared" si="19"/>
        <v/>
      </c>
      <c r="Q430" s="70" t="str">
        <f t="shared" si="20"/>
        <v/>
      </c>
      <c r="R430" s="70" t="str">
        <f>IFERROR(IF(K430="handling and wharfage",SUM(P430:Q430),IF(OR(K430="tank",K430="Boat",K430="car"),INDEX(Rate!$B$4:$M$25,MATCH(Gilbert!N430,Rate!$A$4:$A$25,0),MATCH(Gilbert!L430,Rate!$B$3:$M$3,0))*O430*0.8,INDEX(Rate!$B$4:$M$25,MATCH(Gilbert!N430,Rate!$A$4:$A$25,0),MATCH(Gilbert!L430,Rate!$B$3:$M$3,0))*O430)),"")</f>
        <v/>
      </c>
      <c r="T430" s="71" t="str">
        <f t="shared" si="21"/>
        <v/>
      </c>
    </row>
    <row r="431" spans="16:20">
      <c r="P431" s="70" t="str">
        <f t="shared" si="19"/>
        <v/>
      </c>
      <c r="Q431" s="70" t="str">
        <f t="shared" si="20"/>
        <v/>
      </c>
      <c r="R431" s="70" t="str">
        <f>IFERROR(IF(K431="handling and wharfage",SUM(P431:Q431),IF(OR(K431="tank",K431="Boat",K431="car"),INDEX(Rate!$B$4:$M$25,MATCH(Gilbert!N431,Rate!$A$4:$A$25,0),MATCH(Gilbert!L431,Rate!$B$3:$M$3,0))*O431*0.8,INDEX(Rate!$B$4:$M$25,MATCH(Gilbert!N431,Rate!$A$4:$A$25,0),MATCH(Gilbert!L431,Rate!$B$3:$M$3,0))*O431)),"")</f>
        <v/>
      </c>
      <c r="T431" s="71" t="str">
        <f t="shared" si="21"/>
        <v/>
      </c>
    </row>
    <row r="432" spans="16:20">
      <c r="P432" s="70" t="str">
        <f t="shared" si="19"/>
        <v/>
      </c>
      <c r="Q432" s="70" t="str">
        <f t="shared" si="20"/>
        <v/>
      </c>
      <c r="R432" s="70" t="str">
        <f>IFERROR(IF(K432="handling and wharfage",SUM(P432:Q432),IF(OR(K432="tank",K432="Boat",K432="car"),INDEX(Rate!$B$4:$M$25,MATCH(Gilbert!N432,Rate!$A$4:$A$25,0),MATCH(Gilbert!L432,Rate!$B$3:$M$3,0))*O432*0.8,INDEX(Rate!$B$4:$M$25,MATCH(Gilbert!N432,Rate!$A$4:$A$25,0),MATCH(Gilbert!L432,Rate!$B$3:$M$3,0))*O432)),"")</f>
        <v/>
      </c>
      <c r="T432" s="71" t="str">
        <f t="shared" si="21"/>
        <v/>
      </c>
    </row>
    <row r="433" spans="16:20">
      <c r="P433" s="70" t="str">
        <f t="shared" si="19"/>
        <v/>
      </c>
      <c r="Q433" s="70" t="str">
        <f t="shared" si="20"/>
        <v/>
      </c>
      <c r="R433" s="70" t="str">
        <f>IFERROR(IF(K433="handling and wharfage",SUM(P433:Q433),IF(OR(K433="tank",K433="Boat",K433="car"),INDEX(Rate!$B$4:$M$25,MATCH(Gilbert!N433,Rate!$A$4:$A$25,0),MATCH(Gilbert!L433,Rate!$B$3:$M$3,0))*O433*0.8,INDEX(Rate!$B$4:$M$25,MATCH(Gilbert!N433,Rate!$A$4:$A$25,0),MATCH(Gilbert!L433,Rate!$B$3:$M$3,0))*O433)),"")</f>
        <v/>
      </c>
      <c r="T433" s="71" t="str">
        <f t="shared" si="21"/>
        <v/>
      </c>
    </row>
    <row r="434" spans="16:20">
      <c r="P434" s="70" t="str">
        <f t="shared" si="19"/>
        <v/>
      </c>
      <c r="Q434" s="70" t="str">
        <f t="shared" si="20"/>
        <v/>
      </c>
      <c r="R434" s="70" t="str">
        <f>IFERROR(IF(K434="handling and wharfage",SUM(P434:Q434),IF(OR(K434="tank",K434="Boat",K434="car"),INDEX(Rate!$B$4:$M$25,MATCH(Gilbert!N434,Rate!$A$4:$A$25,0),MATCH(Gilbert!L434,Rate!$B$3:$M$3,0))*O434*0.8,INDEX(Rate!$B$4:$M$25,MATCH(Gilbert!N434,Rate!$A$4:$A$25,0),MATCH(Gilbert!L434,Rate!$B$3:$M$3,0))*O434)),"")</f>
        <v/>
      </c>
      <c r="T434" s="71" t="str">
        <f t="shared" si="21"/>
        <v/>
      </c>
    </row>
    <row r="435" spans="16:20">
      <c r="P435" s="70" t="str">
        <f t="shared" si="19"/>
        <v/>
      </c>
      <c r="Q435" s="70" t="str">
        <f t="shared" si="20"/>
        <v/>
      </c>
      <c r="R435" s="70" t="str">
        <f>IFERROR(IF(K435="handling and wharfage",SUM(P435:Q435),IF(OR(K435="tank",K435="Boat",K435="car"),INDEX(Rate!$B$4:$M$25,MATCH(Gilbert!N435,Rate!$A$4:$A$25,0),MATCH(Gilbert!L435,Rate!$B$3:$M$3,0))*O435*0.8,INDEX(Rate!$B$4:$M$25,MATCH(Gilbert!N435,Rate!$A$4:$A$25,0),MATCH(Gilbert!L435,Rate!$B$3:$M$3,0))*O435)),"")</f>
        <v/>
      </c>
      <c r="T435" s="71" t="str">
        <f t="shared" si="21"/>
        <v/>
      </c>
    </row>
    <row r="436" spans="16:20">
      <c r="P436" s="70" t="str">
        <f t="shared" si="19"/>
        <v/>
      </c>
      <c r="Q436" s="70" t="str">
        <f t="shared" si="20"/>
        <v/>
      </c>
      <c r="R436" s="70" t="str">
        <f>IFERROR(IF(K436="handling and wharfage",SUM(P436:Q436),IF(OR(K436="tank",K436="Boat",K436="car"),INDEX(Rate!$B$4:$M$25,MATCH(Gilbert!N436,Rate!$A$4:$A$25,0),MATCH(Gilbert!L436,Rate!$B$3:$M$3,0))*O436*0.8,INDEX(Rate!$B$4:$M$25,MATCH(Gilbert!N436,Rate!$A$4:$A$25,0),MATCH(Gilbert!L436,Rate!$B$3:$M$3,0))*O436)),"")</f>
        <v/>
      </c>
      <c r="T436" s="71" t="str">
        <f t="shared" si="21"/>
        <v/>
      </c>
    </row>
    <row r="437" spans="16:20">
      <c r="P437" s="70" t="str">
        <f t="shared" si="19"/>
        <v/>
      </c>
      <c r="Q437" s="70" t="str">
        <f t="shared" si="20"/>
        <v/>
      </c>
      <c r="R437" s="70" t="str">
        <f>IFERROR(IF(K437="handling and wharfage",SUM(P437:Q437),IF(OR(K437="tank",K437="Boat",K437="car"),INDEX(Rate!$B$4:$M$25,MATCH(Gilbert!N437,Rate!$A$4:$A$25,0),MATCH(Gilbert!L437,Rate!$B$3:$M$3,0))*O437*0.8,INDEX(Rate!$B$4:$M$25,MATCH(Gilbert!N437,Rate!$A$4:$A$25,0),MATCH(Gilbert!L437,Rate!$B$3:$M$3,0))*O437)),"")</f>
        <v/>
      </c>
      <c r="T437" s="71" t="str">
        <f t="shared" si="21"/>
        <v/>
      </c>
    </row>
    <row r="438" spans="16:20">
      <c r="P438" s="70" t="str">
        <f t="shared" si="19"/>
        <v/>
      </c>
      <c r="Q438" s="70" t="str">
        <f t="shared" si="20"/>
        <v/>
      </c>
      <c r="R438" s="70" t="str">
        <f>IFERROR(IF(K438="handling and wharfage",SUM(P438:Q438),IF(OR(K438="tank",K438="Boat",K438="car"),INDEX(Rate!$B$4:$M$25,MATCH(Gilbert!N438,Rate!$A$4:$A$25,0),MATCH(Gilbert!L438,Rate!$B$3:$M$3,0))*O438*0.8,INDEX(Rate!$B$4:$M$25,MATCH(Gilbert!N438,Rate!$A$4:$A$25,0),MATCH(Gilbert!L438,Rate!$B$3:$M$3,0))*O438)),"")</f>
        <v/>
      </c>
      <c r="T438" s="71" t="str">
        <f t="shared" si="21"/>
        <v/>
      </c>
    </row>
    <row r="439" spans="16:20">
      <c r="P439" s="70" t="str">
        <f t="shared" si="19"/>
        <v/>
      </c>
      <c r="Q439" s="70" t="str">
        <f t="shared" si="20"/>
        <v/>
      </c>
      <c r="R439" s="70" t="str">
        <f>IFERROR(IF(K439="handling and wharfage",SUM(P439:Q439),IF(OR(K439="tank",K439="Boat",K439="car"),INDEX(Rate!$B$4:$M$25,MATCH(Gilbert!N439,Rate!$A$4:$A$25,0),MATCH(Gilbert!L439,Rate!$B$3:$M$3,0))*O439*0.8,INDEX(Rate!$B$4:$M$25,MATCH(Gilbert!N439,Rate!$A$4:$A$25,0),MATCH(Gilbert!L439,Rate!$B$3:$M$3,0))*O439)),"")</f>
        <v/>
      </c>
      <c r="T439" s="71" t="str">
        <f t="shared" si="21"/>
        <v/>
      </c>
    </row>
    <row r="440" spans="16:20">
      <c r="P440" s="70" t="str">
        <f t="shared" si="19"/>
        <v/>
      </c>
      <c r="Q440" s="70" t="str">
        <f t="shared" si="20"/>
        <v/>
      </c>
      <c r="R440" s="70" t="str">
        <f>IFERROR(IF(K440="handling and wharfage",SUM(P440:Q440),IF(OR(K440="tank",K440="Boat",K440="car"),INDEX(Rate!$B$4:$M$25,MATCH(Gilbert!N440,Rate!$A$4:$A$25,0),MATCH(Gilbert!L440,Rate!$B$3:$M$3,0))*O440*0.8,INDEX(Rate!$B$4:$M$25,MATCH(Gilbert!N440,Rate!$A$4:$A$25,0),MATCH(Gilbert!L440,Rate!$B$3:$M$3,0))*O440)),"")</f>
        <v/>
      </c>
      <c r="T440" s="71" t="str">
        <f t="shared" si="21"/>
        <v/>
      </c>
    </row>
    <row r="441" spans="16:20">
      <c r="P441" s="70" t="str">
        <f t="shared" si="19"/>
        <v/>
      </c>
      <c r="Q441" s="70" t="str">
        <f t="shared" si="20"/>
        <v/>
      </c>
      <c r="R441" s="70" t="str">
        <f>IFERROR(IF(K441="handling and wharfage",SUM(P441:Q441),IF(OR(K441="tank",K441="Boat",K441="car"),INDEX(Rate!$B$4:$M$25,MATCH(Gilbert!N441,Rate!$A$4:$A$25,0),MATCH(Gilbert!L441,Rate!$B$3:$M$3,0))*O441*0.8,INDEX(Rate!$B$4:$M$25,MATCH(Gilbert!N441,Rate!$A$4:$A$25,0),MATCH(Gilbert!L441,Rate!$B$3:$M$3,0))*O441)),"")</f>
        <v/>
      </c>
      <c r="T441" s="71" t="str">
        <f t="shared" si="21"/>
        <v/>
      </c>
    </row>
    <row r="442" spans="16:20">
      <c r="P442" s="70" t="str">
        <f t="shared" si="19"/>
        <v/>
      </c>
      <c r="Q442" s="70" t="str">
        <f t="shared" si="20"/>
        <v/>
      </c>
      <c r="R442" s="70" t="str">
        <f>IFERROR(IF(K442="handling and wharfage",SUM(P442:Q442),IF(OR(K442="tank",K442="Boat",K442="car"),INDEX(Rate!$B$4:$M$25,MATCH(Gilbert!N442,Rate!$A$4:$A$25,0),MATCH(Gilbert!L442,Rate!$B$3:$M$3,0))*O442*0.8,INDEX(Rate!$B$4:$M$25,MATCH(Gilbert!N442,Rate!$A$4:$A$25,0),MATCH(Gilbert!L442,Rate!$B$3:$M$3,0))*O442)),"")</f>
        <v/>
      </c>
      <c r="T442" s="71" t="str">
        <f t="shared" si="21"/>
        <v/>
      </c>
    </row>
    <row r="443" spans="16:20">
      <c r="P443" s="70" t="str">
        <f t="shared" si="19"/>
        <v/>
      </c>
      <c r="Q443" s="70" t="str">
        <f t="shared" si="20"/>
        <v/>
      </c>
      <c r="R443" s="70" t="str">
        <f>IFERROR(IF(K443="handling and wharfage",SUM(P443:Q443),IF(OR(K443="tank",K443="Boat",K443="car"),INDEX(Rate!$B$4:$M$25,MATCH(Gilbert!N443,Rate!$A$4:$A$25,0),MATCH(Gilbert!L443,Rate!$B$3:$M$3,0))*O443*0.8,INDEX(Rate!$B$4:$M$25,MATCH(Gilbert!N443,Rate!$A$4:$A$25,0),MATCH(Gilbert!L443,Rate!$B$3:$M$3,0))*O443)),"")</f>
        <v/>
      </c>
      <c r="T443" s="71" t="str">
        <f t="shared" si="21"/>
        <v/>
      </c>
    </row>
    <row r="444" spans="16:20">
      <c r="P444" s="70" t="str">
        <f t="shared" si="19"/>
        <v/>
      </c>
      <c r="Q444" s="70" t="str">
        <f t="shared" si="20"/>
        <v/>
      </c>
      <c r="R444" s="70" t="str">
        <f>IFERROR(IF(K444="handling and wharfage",SUM(P444:Q444),IF(OR(K444="tank",K444="Boat",K444="car"),INDEX(Rate!$B$4:$M$25,MATCH(Gilbert!N444,Rate!$A$4:$A$25,0),MATCH(Gilbert!L444,Rate!$B$3:$M$3,0))*O444*0.8,INDEX(Rate!$B$4:$M$25,MATCH(Gilbert!N444,Rate!$A$4:$A$25,0),MATCH(Gilbert!L444,Rate!$B$3:$M$3,0))*O444)),"")</f>
        <v/>
      </c>
      <c r="T444" s="71" t="str">
        <f t="shared" si="21"/>
        <v/>
      </c>
    </row>
    <row r="445" spans="16:20">
      <c r="P445" s="70" t="str">
        <f t="shared" si="19"/>
        <v/>
      </c>
      <c r="Q445" s="70" t="str">
        <f t="shared" si="20"/>
        <v/>
      </c>
      <c r="R445" s="70" t="str">
        <f>IFERROR(IF(K445="handling and wharfage",SUM(P445:Q445),IF(OR(K445="tank",K445="Boat",K445="car"),INDEX(Rate!$B$4:$M$25,MATCH(Gilbert!N445,Rate!$A$4:$A$25,0),MATCH(Gilbert!L445,Rate!$B$3:$M$3,0))*O445*0.8,INDEX(Rate!$B$4:$M$25,MATCH(Gilbert!N445,Rate!$A$4:$A$25,0),MATCH(Gilbert!L445,Rate!$B$3:$M$3,0))*O445)),"")</f>
        <v/>
      </c>
      <c r="T445" s="71" t="str">
        <f t="shared" si="21"/>
        <v/>
      </c>
    </row>
    <row r="446" spans="16:20">
      <c r="P446" s="70" t="str">
        <f t="shared" si="19"/>
        <v/>
      </c>
      <c r="Q446" s="70" t="str">
        <f t="shared" si="20"/>
        <v/>
      </c>
      <c r="R446" s="70" t="str">
        <f>IFERROR(IF(K446="handling and wharfage",SUM(P446:Q446),IF(OR(K446="tank",K446="Boat",K446="car"),INDEX(Rate!$B$4:$M$25,MATCH(Gilbert!N446,Rate!$A$4:$A$25,0),MATCH(Gilbert!L446,Rate!$B$3:$M$3,0))*O446*0.8,INDEX(Rate!$B$4:$M$25,MATCH(Gilbert!N446,Rate!$A$4:$A$25,0),MATCH(Gilbert!L446,Rate!$B$3:$M$3,0))*O446)),"")</f>
        <v/>
      </c>
      <c r="T446" s="71" t="str">
        <f t="shared" si="21"/>
        <v/>
      </c>
    </row>
    <row r="447" spans="16:20">
      <c r="P447" s="70" t="str">
        <f t="shared" si="19"/>
        <v/>
      </c>
      <c r="Q447" s="70" t="str">
        <f t="shared" si="20"/>
        <v/>
      </c>
      <c r="R447" s="70" t="str">
        <f>IFERROR(IF(K447="handling and wharfage",SUM(P447:Q447),IF(OR(K447="tank",K447="Boat",K447="car"),INDEX(Rate!$B$4:$M$25,MATCH(Gilbert!N447,Rate!$A$4:$A$25,0),MATCH(Gilbert!L447,Rate!$B$3:$M$3,0))*O447*0.8,INDEX(Rate!$B$4:$M$25,MATCH(Gilbert!N447,Rate!$A$4:$A$25,0),MATCH(Gilbert!L447,Rate!$B$3:$M$3,0))*O447)),"")</f>
        <v/>
      </c>
      <c r="T447" s="71" t="str">
        <f t="shared" si="21"/>
        <v/>
      </c>
    </row>
    <row r="448" spans="16:20">
      <c r="P448" s="70" t="str">
        <f t="shared" si="19"/>
        <v/>
      </c>
      <c r="Q448" s="70" t="str">
        <f t="shared" si="20"/>
        <v/>
      </c>
      <c r="R448" s="70" t="str">
        <f>IFERROR(IF(K448="handling and wharfage",SUM(P448:Q448),IF(OR(K448="tank",K448="Boat",K448="car"),INDEX(Rate!$B$4:$M$25,MATCH(Gilbert!N448,Rate!$A$4:$A$25,0),MATCH(Gilbert!L448,Rate!$B$3:$M$3,0))*O448*0.8,INDEX(Rate!$B$4:$M$25,MATCH(Gilbert!N448,Rate!$A$4:$A$25,0),MATCH(Gilbert!L448,Rate!$B$3:$M$3,0))*O448)),"")</f>
        <v/>
      </c>
      <c r="T448" s="71" t="str">
        <f t="shared" si="21"/>
        <v/>
      </c>
    </row>
    <row r="449" spans="16:20">
      <c r="P449" s="70" t="str">
        <f t="shared" si="19"/>
        <v/>
      </c>
      <c r="Q449" s="70" t="str">
        <f t="shared" si="20"/>
        <v/>
      </c>
      <c r="R449" s="70" t="str">
        <f>IFERROR(IF(K449="handling and wharfage",SUM(P449:Q449),IF(OR(K449="tank",K449="Boat",K449="car"),INDEX(Rate!$B$4:$M$25,MATCH(Gilbert!N449,Rate!$A$4:$A$25,0),MATCH(Gilbert!L449,Rate!$B$3:$M$3,0))*O449*0.8,INDEX(Rate!$B$4:$M$25,MATCH(Gilbert!N449,Rate!$A$4:$A$25,0),MATCH(Gilbert!L449,Rate!$B$3:$M$3,0))*O449)),"")</f>
        <v/>
      </c>
      <c r="T449" s="71" t="str">
        <f t="shared" si="21"/>
        <v/>
      </c>
    </row>
    <row r="450" spans="16:20">
      <c r="P450" s="70" t="str">
        <f t="shared" si="19"/>
        <v/>
      </c>
      <c r="Q450" s="70" t="str">
        <f t="shared" si="20"/>
        <v/>
      </c>
      <c r="R450" s="70" t="str">
        <f>IFERROR(IF(K450="handling and wharfage",SUM(P450:Q450),IF(OR(K450="tank",K450="Boat",K450="car"),INDEX(Rate!$B$4:$M$25,MATCH(Gilbert!N450,Rate!$A$4:$A$25,0),MATCH(Gilbert!L450,Rate!$B$3:$M$3,0))*O450*0.8,INDEX(Rate!$B$4:$M$25,MATCH(Gilbert!N450,Rate!$A$4:$A$25,0),MATCH(Gilbert!L450,Rate!$B$3:$M$3,0))*O450)),"")</f>
        <v/>
      </c>
      <c r="T450" s="71" t="str">
        <f t="shared" si="21"/>
        <v/>
      </c>
    </row>
    <row r="451" spans="16:20">
      <c r="P451" s="70" t="str">
        <f t="shared" ref="P451:P514" si="22">IF(OR(K451="handling and wharfage",K451="rau handling and wharfage"),O451*30,"")</f>
        <v/>
      </c>
      <c r="Q451" s="70" t="str">
        <f t="shared" ref="Q451:Q514" si="23">IF(K451&lt;&gt;"handling and wharfage","",O451*3.5)</f>
        <v/>
      </c>
      <c r="R451" s="70" t="str">
        <f>IFERROR(IF(K451="handling and wharfage",SUM(P451:Q451),IF(OR(K451="tank",K451="Boat",K451="car"),INDEX(Rate!$B$4:$M$25,MATCH(Gilbert!N451,Rate!$A$4:$A$25,0),MATCH(Gilbert!L451,Rate!$B$3:$M$3,0))*O451*0.8,INDEX(Rate!$B$4:$M$25,MATCH(Gilbert!N451,Rate!$A$4:$A$25,0),MATCH(Gilbert!L451,Rate!$B$3:$M$3,0))*O451)),"")</f>
        <v/>
      </c>
      <c r="T451" s="71" t="str">
        <f t="shared" ref="T451:T514" si="24">IF(L451="","",IF(L451="General2","F0070000061A","E31250000331"))</f>
        <v/>
      </c>
    </row>
    <row r="452" spans="16:20">
      <c r="P452" s="70" t="str">
        <f t="shared" si="22"/>
        <v/>
      </c>
      <c r="Q452" s="70" t="str">
        <f t="shared" si="23"/>
        <v/>
      </c>
      <c r="R452" s="70" t="str">
        <f>IFERROR(IF(K452="handling and wharfage",SUM(P452:Q452),IF(OR(K452="tank",K452="Boat",K452="car"),INDEX(Rate!$B$4:$M$25,MATCH(Gilbert!N452,Rate!$A$4:$A$25,0),MATCH(Gilbert!L452,Rate!$B$3:$M$3,0))*O452*0.8,INDEX(Rate!$B$4:$M$25,MATCH(Gilbert!N452,Rate!$A$4:$A$25,0),MATCH(Gilbert!L452,Rate!$B$3:$M$3,0))*O452)),"")</f>
        <v/>
      </c>
      <c r="T452" s="71" t="str">
        <f t="shared" si="24"/>
        <v/>
      </c>
    </row>
    <row r="453" spans="16:20">
      <c r="P453" s="70" t="str">
        <f t="shared" si="22"/>
        <v/>
      </c>
      <c r="Q453" s="70" t="str">
        <f t="shared" si="23"/>
        <v/>
      </c>
      <c r="R453" s="70" t="str">
        <f>IFERROR(IF(K453="handling and wharfage",SUM(P453:Q453),IF(OR(K453="tank",K453="Boat",K453="car"),INDEX(Rate!$B$4:$M$25,MATCH(Gilbert!N453,Rate!$A$4:$A$25,0),MATCH(Gilbert!L453,Rate!$B$3:$M$3,0))*O453*0.8,INDEX(Rate!$B$4:$M$25,MATCH(Gilbert!N453,Rate!$A$4:$A$25,0),MATCH(Gilbert!L453,Rate!$B$3:$M$3,0))*O453)),"")</f>
        <v/>
      </c>
      <c r="T453" s="71" t="str">
        <f t="shared" si="24"/>
        <v/>
      </c>
    </row>
    <row r="454" spans="16:20">
      <c r="P454" s="70" t="str">
        <f t="shared" si="22"/>
        <v/>
      </c>
      <c r="Q454" s="70" t="str">
        <f t="shared" si="23"/>
        <v/>
      </c>
      <c r="R454" s="70" t="str">
        <f>IFERROR(IF(K454="handling and wharfage",SUM(P454:Q454),IF(OR(K454="tank",K454="Boat",K454="car"),INDEX(Rate!$B$4:$M$25,MATCH(Gilbert!N454,Rate!$A$4:$A$25,0),MATCH(Gilbert!L454,Rate!$B$3:$M$3,0))*O454*0.8,INDEX(Rate!$B$4:$M$25,MATCH(Gilbert!N454,Rate!$A$4:$A$25,0),MATCH(Gilbert!L454,Rate!$B$3:$M$3,0))*O454)),"")</f>
        <v/>
      </c>
      <c r="T454" s="71" t="str">
        <f t="shared" si="24"/>
        <v/>
      </c>
    </row>
    <row r="455" spans="16:20">
      <c r="P455" s="70" t="str">
        <f t="shared" si="22"/>
        <v/>
      </c>
      <c r="Q455" s="70" t="str">
        <f t="shared" si="23"/>
        <v/>
      </c>
      <c r="R455" s="70" t="str">
        <f>IFERROR(IF(K455="handling and wharfage",SUM(P455:Q455),IF(OR(K455="tank",K455="Boat",K455="car"),INDEX(Rate!$B$4:$M$25,MATCH(Gilbert!N455,Rate!$A$4:$A$25,0),MATCH(Gilbert!L455,Rate!$B$3:$M$3,0))*O455*0.8,INDEX(Rate!$B$4:$M$25,MATCH(Gilbert!N455,Rate!$A$4:$A$25,0),MATCH(Gilbert!L455,Rate!$B$3:$M$3,0))*O455)),"")</f>
        <v/>
      </c>
      <c r="T455" s="71" t="str">
        <f t="shared" si="24"/>
        <v/>
      </c>
    </row>
    <row r="456" spans="16:20">
      <c r="P456" s="70" t="str">
        <f t="shared" si="22"/>
        <v/>
      </c>
      <c r="Q456" s="70" t="str">
        <f t="shared" si="23"/>
        <v/>
      </c>
      <c r="R456" s="70" t="str">
        <f>IFERROR(IF(K456="handling and wharfage",SUM(P456:Q456),IF(OR(K456="tank",K456="Boat",K456="car"),INDEX(Rate!$B$4:$M$25,MATCH(Gilbert!N456,Rate!$A$4:$A$25,0),MATCH(Gilbert!L456,Rate!$B$3:$M$3,0))*O456*0.8,INDEX(Rate!$B$4:$M$25,MATCH(Gilbert!N456,Rate!$A$4:$A$25,0),MATCH(Gilbert!L456,Rate!$B$3:$M$3,0))*O456)),"")</f>
        <v/>
      </c>
      <c r="T456" s="71" t="str">
        <f t="shared" si="24"/>
        <v/>
      </c>
    </row>
    <row r="457" spans="16:20">
      <c r="P457" s="70" t="str">
        <f t="shared" si="22"/>
        <v/>
      </c>
      <c r="Q457" s="70" t="str">
        <f t="shared" si="23"/>
        <v/>
      </c>
      <c r="R457" s="70" t="str">
        <f>IFERROR(IF(K457="handling and wharfage",SUM(P457:Q457),IF(OR(K457="tank",K457="Boat",K457="car"),INDEX(Rate!$B$4:$M$25,MATCH(Gilbert!N457,Rate!$A$4:$A$25,0),MATCH(Gilbert!L457,Rate!$B$3:$M$3,0))*O457*0.8,INDEX(Rate!$B$4:$M$25,MATCH(Gilbert!N457,Rate!$A$4:$A$25,0),MATCH(Gilbert!L457,Rate!$B$3:$M$3,0))*O457)),"")</f>
        <v/>
      </c>
      <c r="T457" s="71" t="str">
        <f t="shared" si="24"/>
        <v/>
      </c>
    </row>
    <row r="458" spans="9:20">
      <c r="I458" s="67"/>
      <c r="P458" s="70" t="str">
        <f t="shared" si="22"/>
        <v/>
      </c>
      <c r="Q458" s="70" t="str">
        <f t="shared" si="23"/>
        <v/>
      </c>
      <c r="R458" s="70" t="str">
        <f>IFERROR(IF(K458="handling and wharfage",SUM(P458:Q458),IF(OR(K458="tank",K458="Boat",K458="car"),INDEX(Rate!$B$4:$M$25,MATCH(Gilbert!N458,Rate!$A$4:$A$25,0),MATCH(Gilbert!L458,Rate!$B$3:$M$3,0))*O458*0.8,INDEX(Rate!$B$4:$M$25,MATCH(Gilbert!N458,Rate!$A$4:$A$25,0),MATCH(Gilbert!L458,Rate!$B$3:$M$3,0))*O458)),"")</f>
        <v/>
      </c>
      <c r="T458" s="71" t="str">
        <f t="shared" si="24"/>
        <v/>
      </c>
    </row>
    <row r="459" spans="16:20">
      <c r="P459" s="70" t="str">
        <f t="shared" si="22"/>
        <v/>
      </c>
      <c r="Q459" s="70" t="str">
        <f t="shared" si="23"/>
        <v/>
      </c>
      <c r="R459" s="70" t="str">
        <f>IFERROR(IF(K459="handling and wharfage",SUM(P459:Q459),IF(OR(K459="tank",K459="Boat",K459="car"),INDEX(Rate!$B$4:$M$25,MATCH(Gilbert!N459,Rate!$A$4:$A$25,0),MATCH(Gilbert!L459,Rate!$B$3:$M$3,0))*O459*0.8,INDEX(Rate!$B$4:$M$25,MATCH(Gilbert!N459,Rate!$A$4:$A$25,0),MATCH(Gilbert!L459,Rate!$B$3:$M$3,0))*O459)),"")</f>
        <v/>
      </c>
      <c r="T459" s="71" t="str">
        <f t="shared" si="24"/>
        <v/>
      </c>
    </row>
    <row r="460" spans="16:20">
      <c r="P460" s="70" t="str">
        <f t="shared" si="22"/>
        <v/>
      </c>
      <c r="Q460" s="70" t="str">
        <f t="shared" si="23"/>
        <v/>
      </c>
      <c r="R460" s="70" t="str">
        <f>IFERROR(IF(K460="handling and wharfage",SUM(P460:Q460),IF(OR(K460="tank",K460="Boat",K460="car"),INDEX(Rate!$B$4:$M$25,MATCH(Gilbert!N460,Rate!$A$4:$A$25,0),MATCH(Gilbert!L460,Rate!$B$3:$M$3,0))*O460*0.8,INDEX(Rate!$B$4:$M$25,MATCH(Gilbert!N460,Rate!$A$4:$A$25,0),MATCH(Gilbert!L460,Rate!$B$3:$M$3,0))*O460)),"")</f>
        <v/>
      </c>
      <c r="T460" s="71" t="str">
        <f t="shared" si="24"/>
        <v/>
      </c>
    </row>
    <row r="461" spans="16:20">
      <c r="P461" s="70" t="str">
        <f t="shared" si="22"/>
        <v/>
      </c>
      <c r="Q461" s="70" t="str">
        <f t="shared" si="23"/>
        <v/>
      </c>
      <c r="R461" s="70" t="str">
        <f>IFERROR(IF(K461="handling and wharfage",SUM(P461:Q461),IF(OR(K461="tank",K461="Boat",K461="car"),INDEX(Rate!$B$4:$M$25,MATCH(Gilbert!N461,Rate!$A$4:$A$25,0),MATCH(Gilbert!L461,Rate!$B$3:$M$3,0))*O461*0.8,INDEX(Rate!$B$4:$M$25,MATCH(Gilbert!N461,Rate!$A$4:$A$25,0),MATCH(Gilbert!L461,Rate!$B$3:$M$3,0))*O461)),"")</f>
        <v/>
      </c>
      <c r="T461" s="71" t="str">
        <f t="shared" si="24"/>
        <v/>
      </c>
    </row>
    <row r="462" spans="16:20">
      <c r="P462" s="70" t="str">
        <f t="shared" si="22"/>
        <v/>
      </c>
      <c r="Q462" s="70" t="str">
        <f t="shared" si="23"/>
        <v/>
      </c>
      <c r="R462" s="70" t="str">
        <f>IFERROR(IF(K462="handling and wharfage",SUM(P462:Q462),IF(OR(K462="tank",K462="Boat",K462="car"),INDEX(Rate!$B$4:$M$25,MATCH(Gilbert!N462,Rate!$A$4:$A$25,0),MATCH(Gilbert!L462,Rate!$B$3:$M$3,0))*O462*0.8,INDEX(Rate!$B$4:$M$25,MATCH(Gilbert!N462,Rate!$A$4:$A$25,0),MATCH(Gilbert!L462,Rate!$B$3:$M$3,0))*O462)),"")</f>
        <v/>
      </c>
      <c r="T462" s="71" t="str">
        <f t="shared" si="24"/>
        <v/>
      </c>
    </row>
    <row r="463" spans="16:20">
      <c r="P463" s="70" t="str">
        <f t="shared" si="22"/>
        <v/>
      </c>
      <c r="Q463" s="70" t="str">
        <f t="shared" si="23"/>
        <v/>
      </c>
      <c r="R463" s="70" t="str">
        <f>IFERROR(IF(K463="handling and wharfage",SUM(P463:Q463),IF(OR(K463="tank",K463="Boat",K463="car"),INDEX(Rate!$B$4:$M$25,MATCH(Gilbert!N463,Rate!$A$4:$A$25,0),MATCH(Gilbert!L463,Rate!$B$3:$M$3,0))*O463*0.8,INDEX(Rate!$B$4:$M$25,MATCH(Gilbert!N463,Rate!$A$4:$A$25,0),MATCH(Gilbert!L463,Rate!$B$3:$M$3,0))*O463)),"")</f>
        <v/>
      </c>
      <c r="T463" s="71" t="str">
        <f t="shared" si="24"/>
        <v/>
      </c>
    </row>
    <row r="464" spans="16:20">
      <c r="P464" s="70" t="str">
        <f t="shared" si="22"/>
        <v/>
      </c>
      <c r="Q464" s="70" t="str">
        <f t="shared" si="23"/>
        <v/>
      </c>
      <c r="R464" s="70" t="str">
        <f>IFERROR(IF(K464="handling and wharfage",SUM(P464:Q464),IF(OR(K464="tank",K464="Boat",K464="car"),INDEX(Rate!$B$4:$M$25,MATCH(Gilbert!N464,Rate!$A$4:$A$25,0),MATCH(Gilbert!L464,Rate!$B$3:$M$3,0))*O464*0.8,INDEX(Rate!$B$4:$M$25,MATCH(Gilbert!N464,Rate!$A$4:$A$25,0),MATCH(Gilbert!L464,Rate!$B$3:$M$3,0))*O464)),"")</f>
        <v/>
      </c>
      <c r="T464" s="71" t="str">
        <f t="shared" si="24"/>
        <v/>
      </c>
    </row>
    <row r="465" spans="16:20">
      <c r="P465" s="70" t="str">
        <f t="shared" si="22"/>
        <v/>
      </c>
      <c r="Q465" s="70" t="str">
        <f t="shared" si="23"/>
        <v/>
      </c>
      <c r="R465" s="70" t="str">
        <f>IFERROR(IF(K465="handling and wharfage",SUM(P465:Q465),IF(OR(K465="tank",K465="Boat",K465="car"),INDEX(Rate!$B$4:$M$25,MATCH(Gilbert!N465,Rate!$A$4:$A$25,0),MATCH(Gilbert!L465,Rate!$B$3:$M$3,0))*O465*0.8,INDEX(Rate!$B$4:$M$25,MATCH(Gilbert!N465,Rate!$A$4:$A$25,0),MATCH(Gilbert!L465,Rate!$B$3:$M$3,0))*O465)),"")</f>
        <v/>
      </c>
      <c r="T465" s="71" t="str">
        <f t="shared" si="24"/>
        <v/>
      </c>
    </row>
    <row r="466" spans="16:20">
      <c r="P466" s="70" t="str">
        <f t="shared" si="22"/>
        <v/>
      </c>
      <c r="Q466" s="70" t="str">
        <f t="shared" si="23"/>
        <v/>
      </c>
      <c r="R466" s="70" t="str">
        <f>IFERROR(IF(K466="handling and wharfage",SUM(P466:Q466),IF(OR(K466="tank",K466="Boat",K466="car"),INDEX(Rate!$B$4:$M$25,MATCH(Gilbert!N466,Rate!$A$4:$A$25,0),MATCH(Gilbert!L466,Rate!$B$3:$M$3,0))*O466*0.8,INDEX(Rate!$B$4:$M$25,MATCH(Gilbert!N466,Rate!$A$4:$A$25,0),MATCH(Gilbert!L466,Rate!$B$3:$M$3,0))*O466)),"")</f>
        <v/>
      </c>
      <c r="T466" s="71" t="str">
        <f t="shared" si="24"/>
        <v/>
      </c>
    </row>
    <row r="467" spans="16:20">
      <c r="P467" s="70" t="str">
        <f t="shared" si="22"/>
        <v/>
      </c>
      <c r="Q467" s="70" t="str">
        <f t="shared" si="23"/>
        <v/>
      </c>
      <c r="R467" s="70" t="str">
        <f>IFERROR(IF(K467="handling and wharfage",SUM(P467:Q467),IF(OR(K467="tank",K467="Boat",K467="car"),INDEX(Rate!$B$4:$M$25,MATCH(Gilbert!N467,Rate!$A$4:$A$25,0),MATCH(Gilbert!L467,Rate!$B$3:$M$3,0))*O467*0.8,INDEX(Rate!$B$4:$M$25,MATCH(Gilbert!N467,Rate!$A$4:$A$25,0),MATCH(Gilbert!L467,Rate!$B$3:$M$3,0))*O467)),"")</f>
        <v/>
      </c>
      <c r="T467" s="71" t="str">
        <f t="shared" si="24"/>
        <v/>
      </c>
    </row>
    <row r="468" spans="16:20">
      <c r="P468" s="70" t="str">
        <f t="shared" si="22"/>
        <v/>
      </c>
      <c r="Q468" s="70" t="str">
        <f t="shared" si="23"/>
        <v/>
      </c>
      <c r="R468" s="70" t="str">
        <f>IFERROR(IF(K468="handling and wharfage",SUM(P468:Q468),IF(OR(K468="tank",K468="Boat",K468="car"),INDEX(Rate!$B$4:$M$25,MATCH(Gilbert!N468,Rate!$A$4:$A$25,0),MATCH(Gilbert!L468,Rate!$B$3:$M$3,0))*O468*0.8,INDEX(Rate!$B$4:$M$25,MATCH(Gilbert!N468,Rate!$A$4:$A$25,0),MATCH(Gilbert!L468,Rate!$B$3:$M$3,0))*O468)),"")</f>
        <v/>
      </c>
      <c r="T468" s="71" t="str">
        <f t="shared" si="24"/>
        <v/>
      </c>
    </row>
    <row r="469" spans="16:20">
      <c r="P469" s="70" t="str">
        <f t="shared" si="22"/>
        <v/>
      </c>
      <c r="Q469" s="70" t="str">
        <f t="shared" si="23"/>
        <v/>
      </c>
      <c r="R469" s="70" t="str">
        <f>IFERROR(IF(K469="handling and wharfage",SUM(P469:Q469),IF(OR(K469="tank",K469="Boat",K469="car"),INDEX(Rate!$B$4:$M$25,MATCH(Gilbert!N469,Rate!$A$4:$A$25,0),MATCH(Gilbert!L469,Rate!$B$3:$M$3,0))*O469*0.8,INDEX(Rate!$B$4:$M$25,MATCH(Gilbert!N469,Rate!$A$4:$A$25,0),MATCH(Gilbert!L469,Rate!$B$3:$M$3,0))*O469)),"")</f>
        <v/>
      </c>
      <c r="T469" s="71" t="str">
        <f t="shared" si="24"/>
        <v/>
      </c>
    </row>
    <row r="470" spans="16:20">
      <c r="P470" s="70" t="str">
        <f t="shared" si="22"/>
        <v/>
      </c>
      <c r="Q470" s="70" t="str">
        <f t="shared" si="23"/>
        <v/>
      </c>
      <c r="R470" s="70" t="str">
        <f>IFERROR(IF(K470="handling and wharfage",SUM(P470:Q470),IF(OR(K470="tank",K470="Boat",K470="car"),INDEX(Rate!$B$4:$M$25,MATCH(Gilbert!N470,Rate!$A$4:$A$25,0),MATCH(Gilbert!L470,Rate!$B$3:$M$3,0))*O470*0.8,INDEX(Rate!$B$4:$M$25,MATCH(Gilbert!N470,Rate!$A$4:$A$25,0),MATCH(Gilbert!L470,Rate!$B$3:$M$3,0))*O470)),"")</f>
        <v/>
      </c>
      <c r="T470" s="71" t="str">
        <f t="shared" si="24"/>
        <v/>
      </c>
    </row>
    <row r="471" spans="16:20">
      <c r="P471" s="70" t="str">
        <f t="shared" si="22"/>
        <v/>
      </c>
      <c r="Q471" s="70" t="str">
        <f t="shared" si="23"/>
        <v/>
      </c>
      <c r="R471" s="70" t="str">
        <f>IFERROR(IF(K471="handling and wharfage",SUM(P471:Q471),IF(OR(K471="tank",K471="Boat",K471="car"),INDEX(Rate!$B$4:$M$25,MATCH(Gilbert!N471,Rate!$A$4:$A$25,0),MATCH(Gilbert!L471,Rate!$B$3:$M$3,0))*O471*0.8,INDEX(Rate!$B$4:$M$25,MATCH(Gilbert!N471,Rate!$A$4:$A$25,0),MATCH(Gilbert!L471,Rate!$B$3:$M$3,0))*O471)),"")</f>
        <v/>
      </c>
      <c r="T471" s="71" t="str">
        <f t="shared" si="24"/>
        <v/>
      </c>
    </row>
    <row r="472" spans="16:20">
      <c r="P472" s="70" t="str">
        <f t="shared" si="22"/>
        <v/>
      </c>
      <c r="Q472" s="70" t="str">
        <f t="shared" si="23"/>
        <v/>
      </c>
      <c r="R472" s="70" t="str">
        <f>IFERROR(IF(K472="handling and wharfage",SUM(P472:Q472),IF(OR(K472="tank",K472="Boat",K472="car"),INDEX(Rate!$B$4:$M$25,MATCH(Gilbert!N472,Rate!$A$4:$A$25,0),MATCH(Gilbert!L472,Rate!$B$3:$M$3,0))*O472*0.8,INDEX(Rate!$B$4:$M$25,MATCH(Gilbert!N472,Rate!$A$4:$A$25,0),MATCH(Gilbert!L472,Rate!$B$3:$M$3,0))*O472)),"")</f>
        <v/>
      </c>
      <c r="T472" s="71" t="str">
        <f t="shared" si="24"/>
        <v/>
      </c>
    </row>
    <row r="473" spans="16:20">
      <c r="P473" s="70" t="str">
        <f t="shared" si="22"/>
        <v/>
      </c>
      <c r="Q473" s="70" t="str">
        <f t="shared" si="23"/>
        <v/>
      </c>
      <c r="R473" s="70" t="str">
        <f>IFERROR(IF(K473="handling and wharfage",SUM(P473:Q473),IF(OR(K473="tank",K473="Boat",K473="car"),INDEX(Rate!$B$4:$M$25,MATCH(Gilbert!N473,Rate!$A$4:$A$25,0),MATCH(Gilbert!L473,Rate!$B$3:$M$3,0))*O473*0.8,INDEX(Rate!$B$4:$M$25,MATCH(Gilbert!N473,Rate!$A$4:$A$25,0),MATCH(Gilbert!L473,Rate!$B$3:$M$3,0))*O473)),"")</f>
        <v/>
      </c>
      <c r="T473" s="71" t="str">
        <f t="shared" si="24"/>
        <v/>
      </c>
    </row>
    <row r="474" spans="16:20">
      <c r="P474" s="70" t="str">
        <f t="shared" si="22"/>
        <v/>
      </c>
      <c r="Q474" s="70" t="str">
        <f t="shared" si="23"/>
        <v/>
      </c>
      <c r="R474" s="70" t="str">
        <f>IFERROR(IF(K474="handling and wharfage",SUM(P474:Q474),IF(OR(K474="tank",K474="Boat",K474="car"),INDEX(Rate!$B$4:$M$25,MATCH(Gilbert!N474,Rate!$A$4:$A$25,0),MATCH(Gilbert!L474,Rate!$B$3:$M$3,0))*O474*0.8,INDEX(Rate!$B$4:$M$25,MATCH(Gilbert!N474,Rate!$A$4:$A$25,0),MATCH(Gilbert!L474,Rate!$B$3:$M$3,0))*O474)),"")</f>
        <v/>
      </c>
      <c r="T474" s="71" t="str">
        <f t="shared" si="24"/>
        <v/>
      </c>
    </row>
    <row r="475" spans="16:20">
      <c r="P475" s="70" t="str">
        <f t="shared" si="22"/>
        <v/>
      </c>
      <c r="Q475" s="70" t="str">
        <f t="shared" si="23"/>
        <v/>
      </c>
      <c r="R475" s="70" t="str">
        <f>IFERROR(IF(K475="handling and wharfage",SUM(P475:Q475),IF(OR(K475="tank",K475="Boat",K475="car"),INDEX(Rate!$B$4:$M$25,MATCH(Gilbert!N475,Rate!$A$4:$A$25,0),MATCH(Gilbert!L475,Rate!$B$3:$M$3,0))*O475*0.8,INDEX(Rate!$B$4:$M$25,MATCH(Gilbert!N475,Rate!$A$4:$A$25,0),MATCH(Gilbert!L475,Rate!$B$3:$M$3,0))*O475)),"")</f>
        <v/>
      </c>
      <c r="T475" s="71" t="str">
        <f t="shared" si="24"/>
        <v/>
      </c>
    </row>
    <row r="476" spans="16:20">
      <c r="P476" s="70" t="str">
        <f t="shared" si="22"/>
        <v/>
      </c>
      <c r="Q476" s="70" t="str">
        <f t="shared" si="23"/>
        <v/>
      </c>
      <c r="R476" s="70" t="str">
        <f>IFERROR(IF(K476="handling and wharfage",SUM(P476:Q476),IF(OR(K476="tank",K476="Boat",K476="car"),INDEX(Rate!$B$4:$M$25,MATCH(Gilbert!N476,Rate!$A$4:$A$25,0),MATCH(Gilbert!L476,Rate!$B$3:$M$3,0))*O476*0.8,INDEX(Rate!$B$4:$M$25,MATCH(Gilbert!N476,Rate!$A$4:$A$25,0),MATCH(Gilbert!L476,Rate!$B$3:$M$3,0))*O476)),"")</f>
        <v/>
      </c>
      <c r="T476" s="71" t="str">
        <f t="shared" si="24"/>
        <v/>
      </c>
    </row>
    <row r="477" spans="16:20">
      <c r="P477" s="70" t="str">
        <f t="shared" si="22"/>
        <v/>
      </c>
      <c r="Q477" s="70" t="str">
        <f t="shared" si="23"/>
        <v/>
      </c>
      <c r="R477" s="70" t="str">
        <f>IFERROR(IF(K477="handling and wharfage",SUM(P477:Q477),IF(OR(K477="tank",K477="Boat",K477="car"),INDEX(Rate!$B$4:$M$25,MATCH(Gilbert!N477,Rate!$A$4:$A$25,0),MATCH(Gilbert!L477,Rate!$B$3:$M$3,0))*O477*0.8,INDEX(Rate!$B$4:$M$25,MATCH(Gilbert!N477,Rate!$A$4:$A$25,0),MATCH(Gilbert!L477,Rate!$B$3:$M$3,0))*O477)),"")</f>
        <v/>
      </c>
      <c r="T477" s="71" t="str">
        <f t="shared" si="24"/>
        <v/>
      </c>
    </row>
    <row r="478" spans="16:20">
      <c r="P478" s="70" t="str">
        <f t="shared" si="22"/>
        <v/>
      </c>
      <c r="Q478" s="70" t="str">
        <f t="shared" si="23"/>
        <v/>
      </c>
      <c r="R478" s="70" t="str">
        <f>IFERROR(IF(K478="handling and wharfage",SUM(P478:Q478),IF(OR(K478="tank",K478="Boat",K478="car"),INDEX(Rate!$B$4:$M$25,MATCH(Gilbert!N478,Rate!$A$4:$A$25,0),MATCH(Gilbert!L478,Rate!$B$3:$M$3,0))*O478*0.8,INDEX(Rate!$B$4:$M$25,MATCH(Gilbert!N478,Rate!$A$4:$A$25,0),MATCH(Gilbert!L478,Rate!$B$3:$M$3,0))*O478)),"")</f>
        <v/>
      </c>
      <c r="T478" s="71" t="str">
        <f t="shared" si="24"/>
        <v/>
      </c>
    </row>
    <row r="479" spans="16:20">
      <c r="P479" s="70" t="str">
        <f t="shared" si="22"/>
        <v/>
      </c>
      <c r="Q479" s="70" t="str">
        <f t="shared" si="23"/>
        <v/>
      </c>
      <c r="R479" s="70" t="str">
        <f>IFERROR(IF(K479="handling and wharfage",SUM(P479:Q479),IF(OR(K479="tank",K479="Boat",K479="car"),INDEX(Rate!$B$4:$M$25,MATCH(Gilbert!N479,Rate!$A$4:$A$25,0),MATCH(Gilbert!L479,Rate!$B$3:$M$3,0))*O479*0.8,INDEX(Rate!$B$4:$M$25,MATCH(Gilbert!N479,Rate!$A$4:$A$25,0),MATCH(Gilbert!L479,Rate!$B$3:$M$3,0))*O479)),"")</f>
        <v/>
      </c>
      <c r="T479" s="71" t="str">
        <f t="shared" si="24"/>
        <v/>
      </c>
    </row>
    <row r="480" spans="16:20">
      <c r="P480" s="70" t="str">
        <f t="shared" si="22"/>
        <v/>
      </c>
      <c r="Q480" s="70" t="str">
        <f t="shared" si="23"/>
        <v/>
      </c>
      <c r="R480" s="70" t="str">
        <f>IFERROR(IF(K480="handling and wharfage",SUM(P480:Q480),IF(OR(K480="tank",K480="Boat",K480="car"),INDEX(Rate!$B$4:$M$25,MATCH(Gilbert!N480,Rate!$A$4:$A$25,0),MATCH(Gilbert!L480,Rate!$B$3:$M$3,0))*O480*0.8,INDEX(Rate!$B$4:$M$25,MATCH(Gilbert!N480,Rate!$A$4:$A$25,0),MATCH(Gilbert!L480,Rate!$B$3:$M$3,0))*O480)),"")</f>
        <v/>
      </c>
      <c r="T480" s="71" t="str">
        <f t="shared" si="24"/>
        <v/>
      </c>
    </row>
    <row r="481" spans="16:20">
      <c r="P481" s="70" t="str">
        <f t="shared" si="22"/>
        <v/>
      </c>
      <c r="Q481" s="70" t="str">
        <f t="shared" si="23"/>
        <v/>
      </c>
      <c r="R481" s="70" t="str">
        <f>IFERROR(IF(K481="handling and wharfage",SUM(P481:Q481),IF(OR(K481="tank",K481="Boat",K481="car"),INDEX(Rate!$B$4:$M$25,MATCH(Gilbert!N481,Rate!$A$4:$A$25,0),MATCH(Gilbert!L481,Rate!$B$3:$M$3,0))*O481*0.8,INDEX(Rate!$B$4:$M$25,MATCH(Gilbert!N481,Rate!$A$4:$A$25,0),MATCH(Gilbert!L481,Rate!$B$3:$M$3,0))*O481)),"")</f>
        <v/>
      </c>
      <c r="T481" s="71" t="str">
        <f t="shared" si="24"/>
        <v/>
      </c>
    </row>
    <row r="482" spans="16:20">
      <c r="P482" s="70" t="str">
        <f t="shared" si="22"/>
        <v/>
      </c>
      <c r="Q482" s="70" t="str">
        <f t="shared" si="23"/>
        <v/>
      </c>
      <c r="R482" s="70" t="str">
        <f>IFERROR(IF(K482="handling and wharfage",SUM(P482:Q482),IF(OR(K482="tank",K482="Boat",K482="car"),INDEX(Rate!$B$4:$M$25,MATCH(Gilbert!N482,Rate!$A$4:$A$25,0),MATCH(Gilbert!L482,Rate!$B$3:$M$3,0))*O482*0.8,INDEX(Rate!$B$4:$M$25,MATCH(Gilbert!N482,Rate!$A$4:$A$25,0),MATCH(Gilbert!L482,Rate!$B$3:$M$3,0))*O482)),"")</f>
        <v/>
      </c>
      <c r="T482" s="71" t="str">
        <f t="shared" si="24"/>
        <v/>
      </c>
    </row>
    <row r="483" spans="16:20">
      <c r="P483" s="70" t="str">
        <f t="shared" si="22"/>
        <v/>
      </c>
      <c r="Q483" s="70" t="str">
        <f t="shared" si="23"/>
        <v/>
      </c>
      <c r="R483" s="70" t="str">
        <f>IFERROR(IF(K483="handling and wharfage",SUM(P483:Q483),IF(OR(K483="tank",K483="Boat",K483="car"),INDEX(Rate!$B$4:$M$25,MATCH(Gilbert!N483,Rate!$A$4:$A$25,0),MATCH(Gilbert!L483,Rate!$B$3:$M$3,0))*O483*0.8,INDEX(Rate!$B$4:$M$25,MATCH(Gilbert!N483,Rate!$A$4:$A$25,0),MATCH(Gilbert!L483,Rate!$B$3:$M$3,0))*O483)),"")</f>
        <v/>
      </c>
      <c r="T483" s="71" t="str">
        <f t="shared" si="24"/>
        <v/>
      </c>
    </row>
    <row r="484" spans="16:20">
      <c r="P484" s="70" t="str">
        <f t="shared" si="22"/>
        <v/>
      </c>
      <c r="Q484" s="70" t="str">
        <f t="shared" si="23"/>
        <v/>
      </c>
      <c r="R484" s="70" t="str">
        <f>IFERROR(IF(K484="handling and wharfage",SUM(P484:Q484),IF(OR(K484="tank",K484="Boat",K484="car"),INDEX(Rate!$B$4:$M$25,MATCH(Gilbert!N484,Rate!$A$4:$A$25,0),MATCH(Gilbert!L484,Rate!$B$3:$M$3,0))*O484*0.8,INDEX(Rate!$B$4:$M$25,MATCH(Gilbert!N484,Rate!$A$4:$A$25,0),MATCH(Gilbert!L484,Rate!$B$3:$M$3,0))*O484)),"")</f>
        <v/>
      </c>
      <c r="T484" s="71" t="str">
        <f t="shared" si="24"/>
        <v/>
      </c>
    </row>
    <row r="485" spans="16:20">
      <c r="P485" s="70" t="str">
        <f t="shared" si="22"/>
        <v/>
      </c>
      <c r="Q485" s="70" t="str">
        <f t="shared" si="23"/>
        <v/>
      </c>
      <c r="R485" s="70" t="str">
        <f>IFERROR(IF(K485="handling and wharfage",SUM(P485:Q485),IF(OR(K485="tank",K485="Boat",K485="car"),INDEX(Rate!$B$4:$M$25,MATCH(Gilbert!N485,Rate!$A$4:$A$25,0),MATCH(Gilbert!L485,Rate!$B$3:$M$3,0))*O485*0.8,INDEX(Rate!$B$4:$M$25,MATCH(Gilbert!N485,Rate!$A$4:$A$25,0),MATCH(Gilbert!L485,Rate!$B$3:$M$3,0))*O485)),"")</f>
        <v/>
      </c>
      <c r="T485" s="71" t="str">
        <f t="shared" si="24"/>
        <v/>
      </c>
    </row>
    <row r="486" spans="16:20">
      <c r="P486" s="70" t="str">
        <f t="shared" si="22"/>
        <v/>
      </c>
      <c r="Q486" s="70" t="str">
        <f t="shared" si="23"/>
        <v/>
      </c>
      <c r="R486" s="70" t="str">
        <f>IFERROR(IF(K486="handling and wharfage",SUM(P486:Q486),IF(OR(K486="tank",K486="Boat",K486="car"),INDEX(Rate!$B$4:$M$25,MATCH(Gilbert!N486,Rate!$A$4:$A$25,0),MATCH(Gilbert!L486,Rate!$B$3:$M$3,0))*O486*0.8,INDEX(Rate!$B$4:$M$25,MATCH(Gilbert!N486,Rate!$A$4:$A$25,0),MATCH(Gilbert!L486,Rate!$B$3:$M$3,0))*O486)),"")</f>
        <v/>
      </c>
      <c r="T486" s="71" t="str">
        <f t="shared" si="24"/>
        <v/>
      </c>
    </row>
    <row r="487" spans="16:20">
      <c r="P487" s="70" t="str">
        <f t="shared" si="22"/>
        <v/>
      </c>
      <c r="Q487" s="70" t="str">
        <f t="shared" si="23"/>
        <v/>
      </c>
      <c r="R487" s="70" t="str">
        <f>IFERROR(IF(K487="handling and wharfage",SUM(P487:Q487),IF(OR(K487="tank",K487="Boat",K487="car"),INDEX(Rate!$B$4:$M$25,MATCH(Gilbert!N487,Rate!$A$4:$A$25,0),MATCH(Gilbert!L487,Rate!$B$3:$M$3,0))*O487*0.8,INDEX(Rate!$B$4:$M$25,MATCH(Gilbert!N487,Rate!$A$4:$A$25,0),MATCH(Gilbert!L487,Rate!$B$3:$M$3,0))*O487)),"")</f>
        <v/>
      </c>
      <c r="T487" s="71" t="str">
        <f t="shared" si="24"/>
        <v/>
      </c>
    </row>
    <row r="488" spans="16:20">
      <c r="P488" s="70" t="str">
        <f t="shared" si="22"/>
        <v/>
      </c>
      <c r="Q488" s="70" t="str">
        <f t="shared" si="23"/>
        <v/>
      </c>
      <c r="R488" s="70" t="str">
        <f>IFERROR(IF(K488="handling and wharfage",SUM(P488:Q488),IF(OR(K488="tank",K488="Boat",K488="car"),INDEX(Rate!$B$4:$M$25,MATCH(Gilbert!N488,Rate!$A$4:$A$25,0),MATCH(Gilbert!L488,Rate!$B$3:$M$3,0))*O488*0.8,INDEX(Rate!$B$4:$M$25,MATCH(Gilbert!N488,Rate!$A$4:$A$25,0),MATCH(Gilbert!L488,Rate!$B$3:$M$3,0))*O488)),"")</f>
        <v/>
      </c>
      <c r="T488" s="71" t="str">
        <f t="shared" si="24"/>
        <v/>
      </c>
    </row>
    <row r="489" spans="16:20">
      <c r="P489" s="70" t="str">
        <f t="shared" si="22"/>
        <v/>
      </c>
      <c r="Q489" s="70" t="str">
        <f t="shared" si="23"/>
        <v/>
      </c>
      <c r="R489" s="70" t="str">
        <f>IFERROR(IF(K489="handling and wharfage",SUM(P489:Q489),IF(OR(K489="tank",K489="Boat",K489="car"),INDEX(Rate!$B$4:$M$25,MATCH(Gilbert!N489,Rate!$A$4:$A$25,0),MATCH(Gilbert!L489,Rate!$B$3:$M$3,0))*O489*0.8,INDEX(Rate!$B$4:$M$25,MATCH(Gilbert!N489,Rate!$A$4:$A$25,0),MATCH(Gilbert!L489,Rate!$B$3:$M$3,0))*O489)),"")</f>
        <v/>
      </c>
      <c r="T489" s="71" t="str">
        <f t="shared" si="24"/>
        <v/>
      </c>
    </row>
    <row r="490" spans="16:20">
      <c r="P490" s="70" t="str">
        <f t="shared" si="22"/>
        <v/>
      </c>
      <c r="Q490" s="70" t="str">
        <f t="shared" si="23"/>
        <v/>
      </c>
      <c r="R490" s="70" t="str">
        <f>IFERROR(IF(K490="handling and wharfage",SUM(P490:Q490),IF(OR(K490="tank",K490="Boat",K490="car"),INDEX(Rate!$B$4:$M$25,MATCH(Gilbert!N490,Rate!$A$4:$A$25,0),MATCH(Gilbert!L490,Rate!$B$3:$M$3,0))*O490*0.8,INDEX(Rate!$B$4:$M$25,MATCH(Gilbert!N490,Rate!$A$4:$A$25,0),MATCH(Gilbert!L490,Rate!$B$3:$M$3,0))*O490)),"")</f>
        <v/>
      </c>
      <c r="T490" s="71" t="str">
        <f t="shared" si="24"/>
        <v/>
      </c>
    </row>
    <row r="491" spans="16:20">
      <c r="P491" s="70" t="str">
        <f t="shared" si="22"/>
        <v/>
      </c>
      <c r="Q491" s="70" t="str">
        <f t="shared" si="23"/>
        <v/>
      </c>
      <c r="R491" s="70" t="str">
        <f>IFERROR(IF(K491="handling and wharfage",SUM(P491:Q491),IF(OR(K491="tank",K491="Boat",K491="car"),INDEX(Rate!$B$4:$M$25,MATCH(Gilbert!N491,Rate!$A$4:$A$25,0),MATCH(Gilbert!L491,Rate!$B$3:$M$3,0))*O491*0.8,INDEX(Rate!$B$4:$M$25,MATCH(Gilbert!N491,Rate!$A$4:$A$25,0),MATCH(Gilbert!L491,Rate!$B$3:$M$3,0))*O491)),"")</f>
        <v/>
      </c>
      <c r="T491" s="71" t="str">
        <f t="shared" si="24"/>
        <v/>
      </c>
    </row>
    <row r="492" spans="16:20">
      <c r="P492" s="70" t="str">
        <f t="shared" si="22"/>
        <v/>
      </c>
      <c r="Q492" s="70" t="str">
        <f t="shared" si="23"/>
        <v/>
      </c>
      <c r="R492" s="70" t="str">
        <f>IFERROR(IF(K492="handling and wharfage",SUM(P492:Q492),IF(OR(K492="tank",K492="Boat",K492="car"),INDEX(Rate!$B$4:$M$25,MATCH(Gilbert!N492,Rate!$A$4:$A$25,0),MATCH(Gilbert!L492,Rate!$B$3:$M$3,0))*O492*0.8,INDEX(Rate!$B$4:$M$25,MATCH(Gilbert!N492,Rate!$A$4:$A$25,0),MATCH(Gilbert!L492,Rate!$B$3:$M$3,0))*O492)),"")</f>
        <v/>
      </c>
      <c r="T492" s="71" t="str">
        <f t="shared" si="24"/>
        <v/>
      </c>
    </row>
    <row r="493" spans="16:20">
      <c r="P493" s="70" t="str">
        <f t="shared" si="22"/>
        <v/>
      </c>
      <c r="Q493" s="70" t="str">
        <f t="shared" si="23"/>
        <v/>
      </c>
      <c r="R493" s="70" t="str">
        <f>IFERROR(IF(K493="handling and wharfage",SUM(P493:Q493),IF(OR(K493="tank",K493="Boat",K493="car"),INDEX(Rate!$B$4:$M$25,MATCH(Gilbert!N493,Rate!$A$4:$A$25,0),MATCH(Gilbert!L493,Rate!$B$3:$M$3,0))*O493*0.8,INDEX(Rate!$B$4:$M$25,MATCH(Gilbert!N493,Rate!$A$4:$A$25,0),MATCH(Gilbert!L493,Rate!$B$3:$M$3,0))*O493)),"")</f>
        <v/>
      </c>
      <c r="T493" s="71" t="str">
        <f t="shared" si="24"/>
        <v/>
      </c>
    </row>
    <row r="494" spans="16:20">
      <c r="P494" s="70" t="str">
        <f t="shared" si="22"/>
        <v/>
      </c>
      <c r="Q494" s="70" t="str">
        <f t="shared" si="23"/>
        <v/>
      </c>
      <c r="R494" s="70" t="str">
        <f>IFERROR(IF(K494="handling and wharfage",SUM(P494:Q494),IF(OR(K494="tank",K494="Boat",K494="car"),INDEX(Rate!$B$4:$M$25,MATCH(Gilbert!N494,Rate!$A$4:$A$25,0),MATCH(Gilbert!L494,Rate!$B$3:$M$3,0))*O494*0.8,INDEX(Rate!$B$4:$M$25,MATCH(Gilbert!N494,Rate!$A$4:$A$25,0),MATCH(Gilbert!L494,Rate!$B$3:$M$3,0))*O494)),"")</f>
        <v/>
      </c>
      <c r="T494" s="71" t="str">
        <f t="shared" si="24"/>
        <v/>
      </c>
    </row>
    <row r="495" spans="16:20">
      <c r="P495" s="70" t="str">
        <f t="shared" si="22"/>
        <v/>
      </c>
      <c r="Q495" s="70" t="str">
        <f t="shared" si="23"/>
        <v/>
      </c>
      <c r="R495" s="70" t="str">
        <f>IFERROR(IF(K495="handling and wharfage",SUM(P495:Q495),IF(OR(K495="tank",K495="Boat",K495="car"),INDEX(Rate!$B$4:$M$25,MATCH(Gilbert!N495,Rate!$A$4:$A$25,0),MATCH(Gilbert!L495,Rate!$B$3:$M$3,0))*O495*0.8,INDEX(Rate!$B$4:$M$25,MATCH(Gilbert!N495,Rate!$A$4:$A$25,0),MATCH(Gilbert!L495,Rate!$B$3:$M$3,0))*O495)),"")</f>
        <v/>
      </c>
      <c r="T495" s="71" t="str">
        <f t="shared" si="24"/>
        <v/>
      </c>
    </row>
    <row r="496" spans="16:20">
      <c r="P496" s="70" t="str">
        <f t="shared" si="22"/>
        <v/>
      </c>
      <c r="Q496" s="70" t="str">
        <f t="shared" si="23"/>
        <v/>
      </c>
      <c r="R496" s="70" t="str">
        <f>IFERROR(IF(K496="handling and wharfage",SUM(P496:Q496),IF(OR(K496="tank",K496="Boat",K496="car"),INDEX(Rate!$B$4:$M$25,MATCH(Gilbert!N496,Rate!$A$4:$A$25,0),MATCH(Gilbert!L496,Rate!$B$3:$M$3,0))*O496*0.8,INDEX(Rate!$B$4:$M$25,MATCH(Gilbert!N496,Rate!$A$4:$A$25,0),MATCH(Gilbert!L496,Rate!$B$3:$M$3,0))*O496)),"")</f>
        <v/>
      </c>
      <c r="T496" s="71" t="str">
        <f t="shared" si="24"/>
        <v/>
      </c>
    </row>
    <row r="497" spans="16:20">
      <c r="P497" s="70" t="str">
        <f t="shared" si="22"/>
        <v/>
      </c>
      <c r="Q497" s="70" t="str">
        <f t="shared" si="23"/>
        <v/>
      </c>
      <c r="R497" s="70" t="str">
        <f>IFERROR(IF(K497="handling and wharfage",SUM(P497:Q497),IF(OR(K497="tank",K497="Boat",K497="car"),INDEX(Rate!$B$4:$M$25,MATCH(Gilbert!N497,Rate!$A$4:$A$25,0),MATCH(Gilbert!L497,Rate!$B$3:$M$3,0))*O497*0.8,INDEX(Rate!$B$4:$M$25,MATCH(Gilbert!N497,Rate!$A$4:$A$25,0),MATCH(Gilbert!L497,Rate!$B$3:$M$3,0))*O497)),"")</f>
        <v/>
      </c>
      <c r="T497" s="71" t="str">
        <f t="shared" si="24"/>
        <v/>
      </c>
    </row>
    <row r="498" spans="16:20">
      <c r="P498" s="70" t="str">
        <f t="shared" si="22"/>
        <v/>
      </c>
      <c r="Q498" s="70" t="str">
        <f t="shared" si="23"/>
        <v/>
      </c>
      <c r="R498" s="70" t="str">
        <f>IFERROR(IF(K498="handling and wharfage",SUM(P498:Q498),IF(OR(K498="tank",K498="Boat",K498="car"),INDEX(Rate!$B$4:$M$25,MATCH(Gilbert!N498,Rate!$A$4:$A$25,0),MATCH(Gilbert!L498,Rate!$B$3:$M$3,0))*O498*0.8,INDEX(Rate!$B$4:$M$25,MATCH(Gilbert!N498,Rate!$A$4:$A$25,0),MATCH(Gilbert!L498,Rate!$B$3:$M$3,0))*O498)),"")</f>
        <v/>
      </c>
      <c r="T498" s="71" t="str">
        <f t="shared" si="24"/>
        <v/>
      </c>
    </row>
    <row r="499" spans="16:20">
      <c r="P499" s="70" t="str">
        <f t="shared" si="22"/>
        <v/>
      </c>
      <c r="Q499" s="70" t="str">
        <f t="shared" si="23"/>
        <v/>
      </c>
      <c r="R499" s="70" t="str">
        <f>IFERROR(IF(K499="handling and wharfage",SUM(P499:Q499),IF(OR(K499="tank",K499="Boat",K499="car"),INDEX(Rate!$B$4:$M$25,MATCH(Gilbert!N499,Rate!$A$4:$A$25,0),MATCH(Gilbert!L499,Rate!$B$3:$M$3,0))*O499*0.8,INDEX(Rate!$B$4:$M$25,MATCH(Gilbert!N499,Rate!$A$4:$A$25,0),MATCH(Gilbert!L499,Rate!$B$3:$M$3,0))*O499)),"")</f>
        <v/>
      </c>
      <c r="T499" s="71" t="str">
        <f t="shared" si="24"/>
        <v/>
      </c>
    </row>
    <row r="500" spans="16:20">
      <c r="P500" s="70" t="str">
        <f t="shared" si="22"/>
        <v/>
      </c>
      <c r="Q500" s="70" t="str">
        <f t="shared" si="23"/>
        <v/>
      </c>
      <c r="R500" s="70" t="str">
        <f>IFERROR(IF(K500="handling and wharfage",SUM(P500:Q500),IF(OR(K500="tank",K500="Boat",K500="car"),INDEX(Rate!$B$4:$M$25,MATCH(Gilbert!N500,Rate!$A$4:$A$25,0),MATCH(Gilbert!L500,Rate!$B$3:$M$3,0))*O500*0.8,INDEX(Rate!$B$4:$M$25,MATCH(Gilbert!N500,Rate!$A$4:$A$25,0),MATCH(Gilbert!L500,Rate!$B$3:$M$3,0))*O500)),"")</f>
        <v/>
      </c>
      <c r="T500" s="71" t="str">
        <f t="shared" si="24"/>
        <v/>
      </c>
    </row>
    <row r="501" spans="16:20">
      <c r="P501" s="70" t="str">
        <f t="shared" si="22"/>
        <v/>
      </c>
      <c r="Q501" s="70" t="str">
        <f t="shared" si="23"/>
        <v/>
      </c>
      <c r="R501" s="70" t="str">
        <f>IFERROR(IF(K501="handling and wharfage",SUM(P501:Q501),IF(OR(K501="tank",K501="Boat",K501="car"),INDEX(Rate!$B$4:$M$25,MATCH(Gilbert!N501,Rate!$A$4:$A$25,0),MATCH(Gilbert!L501,Rate!$B$3:$M$3,0))*O501*0.8,INDEX(Rate!$B$4:$M$25,MATCH(Gilbert!N501,Rate!$A$4:$A$25,0),MATCH(Gilbert!L501,Rate!$B$3:$M$3,0))*O501)),"")</f>
        <v/>
      </c>
      <c r="T501" s="71" t="str">
        <f t="shared" si="24"/>
        <v/>
      </c>
    </row>
    <row r="502" spans="16:20">
      <c r="P502" s="70" t="str">
        <f t="shared" si="22"/>
        <v/>
      </c>
      <c r="Q502" s="70" t="str">
        <f t="shared" si="23"/>
        <v/>
      </c>
      <c r="R502" s="70" t="str">
        <f>IFERROR(IF(K502="handling and wharfage",SUM(P502:Q502),IF(OR(K502="tank",K502="Boat",K502="car"),INDEX(Rate!$B$4:$M$25,MATCH(Gilbert!N502,Rate!$A$4:$A$25,0),MATCH(Gilbert!L502,Rate!$B$3:$M$3,0))*O502*0.8,INDEX(Rate!$B$4:$M$25,MATCH(Gilbert!N502,Rate!$A$4:$A$25,0),MATCH(Gilbert!L502,Rate!$B$3:$M$3,0))*O502)),"")</f>
        <v/>
      </c>
      <c r="T502" s="71" t="str">
        <f t="shared" si="24"/>
        <v/>
      </c>
    </row>
    <row r="503" spans="16:20">
      <c r="P503" s="70" t="str">
        <f t="shared" si="22"/>
        <v/>
      </c>
      <c r="Q503" s="70" t="str">
        <f t="shared" si="23"/>
        <v/>
      </c>
      <c r="R503" s="70" t="str">
        <f>IFERROR(IF(K503="handling and wharfage",SUM(P503:Q503),IF(OR(K503="tank",K503="Boat",K503="car"),INDEX(Rate!$B$4:$M$25,MATCH(Gilbert!N503,Rate!$A$4:$A$25,0),MATCH(Gilbert!L503,Rate!$B$3:$M$3,0))*O503*0.8,INDEX(Rate!$B$4:$M$25,MATCH(Gilbert!N503,Rate!$A$4:$A$25,0),MATCH(Gilbert!L503,Rate!$B$3:$M$3,0))*O503)),"")</f>
        <v/>
      </c>
      <c r="T503" s="71" t="str">
        <f t="shared" si="24"/>
        <v/>
      </c>
    </row>
    <row r="504" spans="16:20">
      <c r="P504" s="70" t="str">
        <f t="shared" si="22"/>
        <v/>
      </c>
      <c r="Q504" s="70" t="str">
        <f t="shared" si="23"/>
        <v/>
      </c>
      <c r="R504" s="70" t="str">
        <f>IFERROR(IF(K504="handling and wharfage",SUM(P504:Q504),IF(OR(K504="tank",K504="Boat",K504="car"),INDEX(Rate!$B$4:$M$25,MATCH(Gilbert!N504,Rate!$A$4:$A$25,0),MATCH(Gilbert!L504,Rate!$B$3:$M$3,0))*O504*0.8,INDEX(Rate!$B$4:$M$25,MATCH(Gilbert!N504,Rate!$A$4:$A$25,0),MATCH(Gilbert!L504,Rate!$B$3:$M$3,0))*O504)),"")</f>
        <v/>
      </c>
      <c r="T504" s="71" t="str">
        <f t="shared" si="24"/>
        <v/>
      </c>
    </row>
    <row r="505" spans="16:20">
      <c r="P505" s="70" t="str">
        <f t="shared" si="22"/>
        <v/>
      </c>
      <c r="Q505" s="70" t="str">
        <f t="shared" si="23"/>
        <v/>
      </c>
      <c r="R505" s="70" t="str">
        <f>IFERROR(IF(K505="handling and wharfage",SUM(P505:Q505),IF(OR(K505="tank",K505="Boat",K505="car"),INDEX(Rate!$B$4:$M$25,MATCH(Gilbert!N505,Rate!$A$4:$A$25,0),MATCH(Gilbert!L505,Rate!$B$3:$M$3,0))*O505*0.8,INDEX(Rate!$B$4:$M$25,MATCH(Gilbert!N505,Rate!$A$4:$A$25,0),MATCH(Gilbert!L505,Rate!$B$3:$M$3,0))*O505)),"")</f>
        <v/>
      </c>
      <c r="T505" s="71" t="str">
        <f t="shared" si="24"/>
        <v/>
      </c>
    </row>
    <row r="506" spans="16:20">
      <c r="P506" s="70" t="str">
        <f t="shared" si="22"/>
        <v/>
      </c>
      <c r="Q506" s="70" t="str">
        <f t="shared" si="23"/>
        <v/>
      </c>
      <c r="R506" s="70" t="str">
        <f>IFERROR(IF(K506="handling and wharfage",SUM(P506:Q506),IF(OR(K506="tank",K506="Boat",K506="car"),INDEX(Rate!$B$4:$M$25,MATCH(Gilbert!N506,Rate!$A$4:$A$25,0),MATCH(Gilbert!L506,Rate!$B$3:$M$3,0))*O506*0.8,INDEX(Rate!$B$4:$M$25,MATCH(Gilbert!N506,Rate!$A$4:$A$25,0),MATCH(Gilbert!L506,Rate!$B$3:$M$3,0))*O506)),"")</f>
        <v/>
      </c>
      <c r="T506" s="71" t="str">
        <f t="shared" si="24"/>
        <v/>
      </c>
    </row>
    <row r="507" spans="16:20">
      <c r="P507" s="70" t="str">
        <f t="shared" si="22"/>
        <v/>
      </c>
      <c r="Q507" s="70" t="str">
        <f t="shared" si="23"/>
        <v/>
      </c>
      <c r="R507" s="70" t="str">
        <f>IFERROR(IF(K507="handling and wharfage",SUM(P507:Q507),IF(OR(K507="tank",K507="Boat",K507="car"),INDEX(Rate!$B$4:$M$25,MATCH(Gilbert!N507,Rate!$A$4:$A$25,0),MATCH(Gilbert!L507,Rate!$B$3:$M$3,0))*O507*0.8,INDEX(Rate!$B$4:$M$25,MATCH(Gilbert!N507,Rate!$A$4:$A$25,0),MATCH(Gilbert!L507,Rate!$B$3:$M$3,0))*O507)),"")</f>
        <v/>
      </c>
      <c r="T507" s="71" t="str">
        <f t="shared" si="24"/>
        <v/>
      </c>
    </row>
    <row r="508" spans="16:20">
      <c r="P508" s="70" t="str">
        <f t="shared" si="22"/>
        <v/>
      </c>
      <c r="Q508" s="70" t="str">
        <f t="shared" si="23"/>
        <v/>
      </c>
      <c r="R508" s="70" t="str">
        <f>IFERROR(IF(K508="handling and wharfage",SUM(P508:Q508),IF(OR(K508="tank",K508="Boat",K508="car"),INDEX(Rate!$B$4:$M$25,MATCH(Gilbert!N508,Rate!$A$4:$A$25,0),MATCH(Gilbert!L508,Rate!$B$3:$M$3,0))*O508*0.8,INDEX(Rate!$B$4:$M$25,MATCH(Gilbert!N508,Rate!$A$4:$A$25,0),MATCH(Gilbert!L508,Rate!$B$3:$M$3,0))*O508)),"")</f>
        <v/>
      </c>
      <c r="T508" s="71" t="str">
        <f t="shared" si="24"/>
        <v/>
      </c>
    </row>
    <row r="509" spans="16:20">
      <c r="P509" s="70" t="str">
        <f t="shared" si="22"/>
        <v/>
      </c>
      <c r="Q509" s="70" t="str">
        <f t="shared" si="23"/>
        <v/>
      </c>
      <c r="R509" s="70" t="str">
        <f>IFERROR(IF(K509="handling and wharfage",SUM(P509:Q509),IF(OR(K509="tank",K509="Boat",K509="car"),INDEX(Rate!$B$4:$M$25,MATCH(Gilbert!N509,Rate!$A$4:$A$25,0),MATCH(Gilbert!L509,Rate!$B$3:$M$3,0))*O509*0.8,INDEX(Rate!$B$4:$M$25,MATCH(Gilbert!N509,Rate!$A$4:$A$25,0),MATCH(Gilbert!L509,Rate!$B$3:$M$3,0))*O509)),"")</f>
        <v/>
      </c>
      <c r="T509" s="71" t="str">
        <f t="shared" si="24"/>
        <v/>
      </c>
    </row>
    <row r="510" spans="16:20">
      <c r="P510" s="70" t="str">
        <f t="shared" si="22"/>
        <v/>
      </c>
      <c r="Q510" s="70" t="str">
        <f t="shared" si="23"/>
        <v/>
      </c>
      <c r="R510" s="70" t="str">
        <f>IFERROR(IF(K510="handling and wharfage",SUM(P510:Q510),IF(OR(K510="tank",K510="Boat",K510="car"),INDEX(Rate!$B$4:$M$25,MATCH(Gilbert!N510,Rate!$A$4:$A$25,0),MATCH(Gilbert!L510,Rate!$B$3:$M$3,0))*O510*0.8,INDEX(Rate!$B$4:$M$25,MATCH(Gilbert!N510,Rate!$A$4:$A$25,0),MATCH(Gilbert!L510,Rate!$B$3:$M$3,0))*O510)),"")</f>
        <v/>
      </c>
      <c r="T510" s="71" t="str">
        <f t="shared" si="24"/>
        <v/>
      </c>
    </row>
    <row r="511" spans="16:20">
      <c r="P511" s="70" t="str">
        <f t="shared" si="22"/>
        <v/>
      </c>
      <c r="Q511" s="70" t="str">
        <f t="shared" si="23"/>
        <v/>
      </c>
      <c r="R511" s="70" t="str">
        <f>IFERROR(IF(K511="handling and wharfage",SUM(P511:Q511),IF(OR(K511="tank",K511="Boat",K511="car"),INDEX(Rate!$B$4:$M$25,MATCH(Gilbert!N511,Rate!$A$4:$A$25,0),MATCH(Gilbert!L511,Rate!$B$3:$M$3,0))*O511*0.8,INDEX(Rate!$B$4:$M$25,MATCH(Gilbert!N511,Rate!$A$4:$A$25,0),MATCH(Gilbert!L511,Rate!$B$3:$M$3,0))*O511)),"")</f>
        <v/>
      </c>
      <c r="T511" s="71" t="str">
        <f t="shared" si="24"/>
        <v/>
      </c>
    </row>
    <row r="512" spans="16:20">
      <c r="P512" s="70" t="str">
        <f t="shared" si="22"/>
        <v/>
      </c>
      <c r="Q512" s="70" t="str">
        <f t="shared" si="23"/>
        <v/>
      </c>
      <c r="R512" s="70" t="str">
        <f>IFERROR(IF(K512="handling and wharfage",SUM(P512:Q512),IF(OR(K512="tank",K512="Boat",K512="car"),INDEX(Rate!$B$4:$M$25,MATCH(Gilbert!N512,Rate!$A$4:$A$25,0),MATCH(Gilbert!L512,Rate!$B$3:$M$3,0))*O512*0.8,INDEX(Rate!$B$4:$M$25,MATCH(Gilbert!N512,Rate!$A$4:$A$25,0),MATCH(Gilbert!L512,Rate!$B$3:$M$3,0))*O512)),"")</f>
        <v/>
      </c>
      <c r="T512" s="71" t="str">
        <f t="shared" si="24"/>
        <v/>
      </c>
    </row>
    <row r="513" spans="16:20">
      <c r="P513" s="70" t="str">
        <f t="shared" si="22"/>
        <v/>
      </c>
      <c r="Q513" s="70" t="str">
        <f t="shared" si="23"/>
        <v/>
      </c>
      <c r="R513" s="70" t="str">
        <f>IFERROR(IF(K513="handling and wharfage",SUM(P513:Q513),IF(OR(K513="tank",K513="Boat",K513="car"),INDEX(Rate!$B$4:$M$25,MATCH(Gilbert!N513,Rate!$A$4:$A$25,0),MATCH(Gilbert!L513,Rate!$B$3:$M$3,0))*O513*0.8,INDEX(Rate!$B$4:$M$25,MATCH(Gilbert!N513,Rate!$A$4:$A$25,0),MATCH(Gilbert!L513,Rate!$B$3:$M$3,0))*O513)),"")</f>
        <v/>
      </c>
      <c r="T513" s="71" t="str">
        <f t="shared" si="24"/>
        <v/>
      </c>
    </row>
    <row r="514" spans="16:20">
      <c r="P514" s="70" t="str">
        <f t="shared" si="22"/>
        <v/>
      </c>
      <c r="Q514" s="70" t="str">
        <f t="shared" si="23"/>
        <v/>
      </c>
      <c r="R514" s="70" t="str">
        <f>IFERROR(IF(K514="handling and wharfage",SUM(P514:Q514),IF(OR(K514="tank",K514="Boat",K514="car"),INDEX(Rate!$B$4:$M$25,MATCH(Gilbert!N514,Rate!$A$4:$A$25,0),MATCH(Gilbert!L514,Rate!$B$3:$M$3,0))*O514*0.8,INDEX(Rate!$B$4:$M$25,MATCH(Gilbert!N514,Rate!$A$4:$A$25,0),MATCH(Gilbert!L514,Rate!$B$3:$M$3,0))*O514)),"")</f>
        <v/>
      </c>
      <c r="T514" s="71" t="str">
        <f t="shared" si="24"/>
        <v/>
      </c>
    </row>
    <row r="515" spans="16:20">
      <c r="P515" s="70" t="str">
        <f t="shared" ref="P515:P578" si="25">IF(OR(K515="handling and wharfage",K515="rau handling and wharfage"),O515*30,"")</f>
        <v/>
      </c>
      <c r="Q515" s="70" t="str">
        <f t="shared" ref="Q515:Q578" si="26">IF(K515&lt;&gt;"handling and wharfage","",O515*3.5)</f>
        <v/>
      </c>
      <c r="R515" s="70" t="str">
        <f>IFERROR(IF(K515="handling and wharfage",SUM(P515:Q515),IF(OR(K515="tank",K515="Boat",K515="car"),INDEX(Rate!$B$4:$M$25,MATCH(Gilbert!N515,Rate!$A$4:$A$25,0),MATCH(Gilbert!L515,Rate!$B$3:$M$3,0))*O515*0.8,INDEX(Rate!$B$4:$M$25,MATCH(Gilbert!N515,Rate!$A$4:$A$25,0),MATCH(Gilbert!L515,Rate!$B$3:$M$3,0))*O515)),"")</f>
        <v/>
      </c>
      <c r="T515" s="71" t="str">
        <f t="shared" ref="T515:T578" si="27">IF(L515="","",IF(L515="General2","F0070000061A","E31250000331"))</f>
        <v/>
      </c>
    </row>
    <row r="516" spans="16:20">
      <c r="P516" s="70" t="str">
        <f t="shared" si="25"/>
        <v/>
      </c>
      <c r="Q516" s="70" t="str">
        <f t="shared" si="26"/>
        <v/>
      </c>
      <c r="R516" s="70" t="str">
        <f>IFERROR(IF(K516="handling and wharfage",SUM(P516:Q516),IF(OR(K516="tank",K516="Boat",K516="car"),INDEX(Rate!$B$4:$M$25,MATCH(Gilbert!N516,Rate!$A$4:$A$25,0),MATCH(Gilbert!L516,Rate!$B$3:$M$3,0))*O516*0.8,INDEX(Rate!$B$4:$M$25,MATCH(Gilbert!N516,Rate!$A$4:$A$25,0),MATCH(Gilbert!L516,Rate!$B$3:$M$3,0))*O516)),"")</f>
        <v/>
      </c>
      <c r="T516" s="71" t="str">
        <f t="shared" si="27"/>
        <v/>
      </c>
    </row>
    <row r="517" spans="16:20">
      <c r="P517" s="70" t="str">
        <f t="shared" si="25"/>
        <v/>
      </c>
      <c r="Q517" s="70" t="str">
        <f t="shared" si="26"/>
        <v/>
      </c>
      <c r="R517" s="70" t="str">
        <f>IFERROR(IF(K517="handling and wharfage",SUM(P517:Q517),IF(OR(K517="tank",K517="Boat",K517="car"),INDEX(Rate!$B$4:$M$25,MATCH(Gilbert!N517,Rate!$A$4:$A$25,0),MATCH(Gilbert!L517,Rate!$B$3:$M$3,0))*O517*0.8,INDEX(Rate!$B$4:$M$25,MATCH(Gilbert!N517,Rate!$A$4:$A$25,0),MATCH(Gilbert!L517,Rate!$B$3:$M$3,0))*O517)),"")</f>
        <v/>
      </c>
      <c r="T517" s="71" t="str">
        <f t="shared" si="27"/>
        <v/>
      </c>
    </row>
    <row r="518" spans="16:20">
      <c r="P518" s="70" t="str">
        <f t="shared" si="25"/>
        <v/>
      </c>
      <c r="Q518" s="70" t="str">
        <f t="shared" si="26"/>
        <v/>
      </c>
      <c r="R518" s="70" t="str">
        <f>IFERROR(IF(K518="handling and wharfage",SUM(P518:Q518),IF(OR(K518="tank",K518="Boat",K518="car"),INDEX(Rate!$B$4:$M$25,MATCH(Gilbert!N518,Rate!$A$4:$A$25,0),MATCH(Gilbert!L518,Rate!$B$3:$M$3,0))*O518*0.8,INDEX(Rate!$B$4:$M$25,MATCH(Gilbert!N518,Rate!$A$4:$A$25,0),MATCH(Gilbert!L518,Rate!$B$3:$M$3,0))*O518)),"")</f>
        <v/>
      </c>
      <c r="T518" s="71" t="str">
        <f t="shared" si="27"/>
        <v/>
      </c>
    </row>
    <row r="519" spans="16:20">
      <c r="P519" s="70" t="str">
        <f t="shared" si="25"/>
        <v/>
      </c>
      <c r="Q519" s="70" t="str">
        <f t="shared" si="26"/>
        <v/>
      </c>
      <c r="R519" s="70" t="str">
        <f>IFERROR(IF(K519="handling and wharfage",SUM(P519:Q519),IF(OR(K519="tank",K519="Boat",K519="car"),INDEX(Rate!$B$4:$M$25,MATCH(Gilbert!N519,Rate!$A$4:$A$25,0),MATCH(Gilbert!L519,Rate!$B$3:$M$3,0))*O519*0.8,INDEX(Rate!$B$4:$M$25,MATCH(Gilbert!N519,Rate!$A$4:$A$25,0),MATCH(Gilbert!L519,Rate!$B$3:$M$3,0))*O519)),"")</f>
        <v/>
      </c>
      <c r="T519" s="71" t="str">
        <f t="shared" si="27"/>
        <v/>
      </c>
    </row>
    <row r="520" spans="16:20">
      <c r="P520" s="70" t="str">
        <f t="shared" si="25"/>
        <v/>
      </c>
      <c r="Q520" s="70" t="str">
        <f t="shared" si="26"/>
        <v/>
      </c>
      <c r="R520" s="70" t="str">
        <f>IFERROR(IF(K520="handling and wharfage",SUM(P520:Q520),IF(OR(K520="tank",K520="Boat",K520="car"),INDEX(Rate!$B$4:$M$25,MATCH(Gilbert!N520,Rate!$A$4:$A$25,0),MATCH(Gilbert!L520,Rate!$B$3:$M$3,0))*O520*0.8,INDEX(Rate!$B$4:$M$25,MATCH(Gilbert!N520,Rate!$A$4:$A$25,0),MATCH(Gilbert!L520,Rate!$B$3:$M$3,0))*O520)),"")</f>
        <v/>
      </c>
      <c r="T520" s="71" t="str">
        <f t="shared" si="27"/>
        <v/>
      </c>
    </row>
    <row r="521" spans="16:20">
      <c r="P521" s="70" t="str">
        <f t="shared" si="25"/>
        <v/>
      </c>
      <c r="Q521" s="70" t="str">
        <f t="shared" si="26"/>
        <v/>
      </c>
      <c r="R521" s="70" t="str">
        <f>IFERROR(IF(K521="handling and wharfage",SUM(P521:Q521),IF(OR(K521="tank",K521="Boat",K521="car"),INDEX(Rate!$B$4:$M$25,MATCH(Gilbert!N521,Rate!$A$4:$A$25,0),MATCH(Gilbert!L521,Rate!$B$3:$M$3,0))*O521*0.8,INDEX(Rate!$B$4:$M$25,MATCH(Gilbert!N521,Rate!$A$4:$A$25,0),MATCH(Gilbert!L521,Rate!$B$3:$M$3,0))*O521)),"")</f>
        <v/>
      </c>
      <c r="T521" s="71" t="str">
        <f t="shared" si="27"/>
        <v/>
      </c>
    </row>
    <row r="522" spans="16:20">
      <c r="P522" s="70" t="str">
        <f t="shared" si="25"/>
        <v/>
      </c>
      <c r="Q522" s="70" t="str">
        <f t="shared" si="26"/>
        <v/>
      </c>
      <c r="R522" s="70" t="str">
        <f>IFERROR(IF(K522="handling and wharfage",SUM(P522:Q522),IF(OR(K522="tank",K522="Boat",K522="car"),INDEX(Rate!$B$4:$M$25,MATCH(Gilbert!N522,Rate!$A$4:$A$25,0),MATCH(Gilbert!L522,Rate!$B$3:$M$3,0))*O522*0.8,INDEX(Rate!$B$4:$M$25,MATCH(Gilbert!N522,Rate!$A$4:$A$25,0),MATCH(Gilbert!L522,Rate!$B$3:$M$3,0))*O522)),"")</f>
        <v/>
      </c>
      <c r="T522" s="71" t="str">
        <f t="shared" si="27"/>
        <v/>
      </c>
    </row>
    <row r="523" spans="16:20">
      <c r="P523" s="70" t="str">
        <f t="shared" si="25"/>
        <v/>
      </c>
      <c r="Q523" s="70" t="str">
        <f t="shared" si="26"/>
        <v/>
      </c>
      <c r="R523" s="70" t="str">
        <f>IFERROR(IF(K523="handling and wharfage",SUM(P523:Q523),IF(OR(K523="tank",K523="Boat",K523="car"),INDEX(Rate!$B$4:$M$25,MATCH(Gilbert!N523,Rate!$A$4:$A$25,0),MATCH(Gilbert!L523,Rate!$B$3:$M$3,0))*O523*0.8,INDEX(Rate!$B$4:$M$25,MATCH(Gilbert!N523,Rate!$A$4:$A$25,0),MATCH(Gilbert!L523,Rate!$B$3:$M$3,0))*O523)),"")</f>
        <v/>
      </c>
      <c r="T523" s="71" t="str">
        <f t="shared" si="27"/>
        <v/>
      </c>
    </row>
    <row r="524" spans="16:20">
      <c r="P524" s="70" t="str">
        <f t="shared" si="25"/>
        <v/>
      </c>
      <c r="Q524" s="70" t="str">
        <f t="shared" si="26"/>
        <v/>
      </c>
      <c r="R524" s="70" t="str">
        <f>IFERROR(IF(K524="handling and wharfage",SUM(P524:Q524),IF(OR(K524="tank",K524="Boat",K524="car"),INDEX(Rate!$B$4:$M$25,MATCH(Gilbert!N524,Rate!$A$4:$A$25,0),MATCH(Gilbert!L524,Rate!$B$3:$M$3,0))*O524*0.8,INDEX(Rate!$B$4:$M$25,MATCH(Gilbert!N524,Rate!$A$4:$A$25,0),MATCH(Gilbert!L524,Rate!$B$3:$M$3,0))*O524)),"")</f>
        <v/>
      </c>
      <c r="T524" s="71" t="str">
        <f t="shared" si="27"/>
        <v/>
      </c>
    </row>
    <row r="525" spans="16:20">
      <c r="P525" s="70" t="str">
        <f t="shared" si="25"/>
        <v/>
      </c>
      <c r="Q525" s="70" t="str">
        <f t="shared" si="26"/>
        <v/>
      </c>
      <c r="R525" s="70" t="str">
        <f>IFERROR(IF(K525="handling and wharfage",SUM(P525:Q525),IF(OR(K525="tank",K525="Boat",K525="car"),INDEX(Rate!$B$4:$M$25,MATCH(Gilbert!N525,Rate!$A$4:$A$25,0),MATCH(Gilbert!L525,Rate!$B$3:$M$3,0))*O525*0.8,INDEX(Rate!$B$4:$M$25,MATCH(Gilbert!N525,Rate!$A$4:$A$25,0),MATCH(Gilbert!L525,Rate!$B$3:$M$3,0))*O525)),"")</f>
        <v/>
      </c>
      <c r="T525" s="71" t="str">
        <f t="shared" si="27"/>
        <v/>
      </c>
    </row>
    <row r="526" spans="16:20">
      <c r="P526" s="70" t="str">
        <f t="shared" si="25"/>
        <v/>
      </c>
      <c r="Q526" s="70" t="str">
        <f t="shared" si="26"/>
        <v/>
      </c>
      <c r="R526" s="70" t="str">
        <f>IFERROR(IF(K526="handling and wharfage",SUM(P526:Q526),IF(OR(K526="tank",K526="Boat",K526="car"),INDEX(Rate!$B$4:$M$25,MATCH(Gilbert!N526,Rate!$A$4:$A$25,0),MATCH(Gilbert!L526,Rate!$B$3:$M$3,0))*O526*0.8,INDEX(Rate!$B$4:$M$25,MATCH(Gilbert!N526,Rate!$A$4:$A$25,0),MATCH(Gilbert!L526,Rate!$B$3:$M$3,0))*O526)),"")</f>
        <v/>
      </c>
      <c r="T526" s="71" t="str">
        <f t="shared" si="27"/>
        <v/>
      </c>
    </row>
    <row r="527" spans="16:20">
      <c r="P527" s="70" t="str">
        <f t="shared" si="25"/>
        <v/>
      </c>
      <c r="Q527" s="70" t="str">
        <f t="shared" si="26"/>
        <v/>
      </c>
      <c r="R527" s="70" t="str">
        <f>IFERROR(IF(K527="handling and wharfage",SUM(P527:Q527),IF(OR(K527="tank",K527="Boat",K527="car"),INDEX(Rate!$B$4:$M$25,MATCH(Gilbert!N527,Rate!$A$4:$A$25,0),MATCH(Gilbert!L527,Rate!$B$3:$M$3,0))*O527*0.8,INDEX(Rate!$B$4:$M$25,MATCH(Gilbert!N527,Rate!$A$4:$A$25,0),MATCH(Gilbert!L527,Rate!$B$3:$M$3,0))*O527)),"")</f>
        <v/>
      </c>
      <c r="T527" s="71" t="str">
        <f t="shared" si="27"/>
        <v/>
      </c>
    </row>
    <row r="528" spans="16:20">
      <c r="P528" s="70" t="str">
        <f t="shared" si="25"/>
        <v/>
      </c>
      <c r="Q528" s="70" t="str">
        <f t="shared" si="26"/>
        <v/>
      </c>
      <c r="R528" s="70" t="str">
        <f>IFERROR(IF(K528="handling and wharfage",SUM(P528:Q528),IF(OR(K528="tank",K528="Boat",K528="car"),INDEX(Rate!$B$4:$M$25,MATCH(Gilbert!N528,Rate!$A$4:$A$25,0),MATCH(Gilbert!L528,Rate!$B$3:$M$3,0))*O528*0.8,INDEX(Rate!$B$4:$M$25,MATCH(Gilbert!N528,Rate!$A$4:$A$25,0),MATCH(Gilbert!L528,Rate!$B$3:$M$3,0))*O528)),"")</f>
        <v/>
      </c>
      <c r="T528" s="71" t="str">
        <f t="shared" si="27"/>
        <v/>
      </c>
    </row>
    <row r="529" spans="16:20">
      <c r="P529" s="70" t="str">
        <f t="shared" si="25"/>
        <v/>
      </c>
      <c r="Q529" s="70" t="str">
        <f t="shared" si="26"/>
        <v/>
      </c>
      <c r="R529" s="70" t="str">
        <f>IFERROR(IF(K529="handling and wharfage",SUM(P529:Q529),IF(OR(K529="tank",K529="Boat",K529="car"),INDEX(Rate!$B$4:$M$25,MATCH(Gilbert!N529,Rate!$A$4:$A$25,0),MATCH(Gilbert!L529,Rate!$B$3:$M$3,0))*O529*0.8,INDEX(Rate!$B$4:$M$25,MATCH(Gilbert!N529,Rate!$A$4:$A$25,0),MATCH(Gilbert!L529,Rate!$B$3:$M$3,0))*O529)),"")</f>
        <v/>
      </c>
      <c r="T529" s="71" t="str">
        <f t="shared" si="27"/>
        <v/>
      </c>
    </row>
    <row r="530" spans="16:20">
      <c r="P530" s="70" t="str">
        <f t="shared" si="25"/>
        <v/>
      </c>
      <c r="Q530" s="70" t="str">
        <f t="shared" si="26"/>
        <v/>
      </c>
      <c r="R530" s="70" t="str">
        <f>IFERROR(IF(K530="handling and wharfage",SUM(P530:Q530),IF(OR(K530="tank",K530="Boat",K530="car"),INDEX(Rate!$B$4:$M$25,MATCH(Gilbert!N530,Rate!$A$4:$A$25,0),MATCH(Gilbert!L530,Rate!$B$3:$M$3,0))*O530*0.8,INDEX(Rate!$B$4:$M$25,MATCH(Gilbert!N530,Rate!$A$4:$A$25,0),MATCH(Gilbert!L530,Rate!$B$3:$M$3,0))*O530)),"")</f>
        <v/>
      </c>
      <c r="T530" s="71" t="str">
        <f t="shared" si="27"/>
        <v/>
      </c>
    </row>
    <row r="531" spans="16:20">
      <c r="P531" s="70" t="str">
        <f t="shared" si="25"/>
        <v/>
      </c>
      <c r="Q531" s="70" t="str">
        <f t="shared" si="26"/>
        <v/>
      </c>
      <c r="R531" s="70" t="str">
        <f>IFERROR(IF(K531="handling and wharfage",SUM(P531:Q531),IF(OR(K531="tank",K531="Boat",K531="car"),INDEX(Rate!$B$4:$M$25,MATCH(Gilbert!N531,Rate!$A$4:$A$25,0),MATCH(Gilbert!L531,Rate!$B$3:$M$3,0))*O531*0.8,INDEX(Rate!$B$4:$M$25,MATCH(Gilbert!N531,Rate!$A$4:$A$25,0),MATCH(Gilbert!L531,Rate!$B$3:$M$3,0))*O531)),"")</f>
        <v/>
      </c>
      <c r="T531" s="71" t="str">
        <f t="shared" si="27"/>
        <v/>
      </c>
    </row>
    <row r="532" spans="16:20">
      <c r="P532" s="70" t="str">
        <f t="shared" si="25"/>
        <v/>
      </c>
      <c r="Q532" s="70" t="str">
        <f t="shared" si="26"/>
        <v/>
      </c>
      <c r="R532" s="70" t="str">
        <f>IFERROR(IF(K532="handling and wharfage",SUM(P532:Q532),IF(OR(K532="tank",K532="Boat",K532="car"),INDEX(Rate!$B$4:$M$25,MATCH(Gilbert!N532,Rate!$A$4:$A$25,0),MATCH(Gilbert!L532,Rate!$B$3:$M$3,0))*O532*0.8,INDEX(Rate!$B$4:$M$25,MATCH(Gilbert!N532,Rate!$A$4:$A$25,0),MATCH(Gilbert!L532,Rate!$B$3:$M$3,0))*O532)),"")</f>
        <v/>
      </c>
      <c r="T532" s="71" t="str">
        <f t="shared" si="27"/>
        <v/>
      </c>
    </row>
    <row r="533" spans="16:20">
      <c r="P533" s="70" t="str">
        <f t="shared" si="25"/>
        <v/>
      </c>
      <c r="Q533" s="70" t="str">
        <f t="shared" si="26"/>
        <v/>
      </c>
      <c r="R533" s="70" t="str">
        <f>IFERROR(IF(K533="handling and wharfage",SUM(P533:Q533),IF(OR(K533="tank",K533="Boat",K533="car"),INDEX(Rate!$B$4:$M$25,MATCH(Gilbert!N533,Rate!$A$4:$A$25,0),MATCH(Gilbert!L533,Rate!$B$3:$M$3,0))*O533*0.8,INDEX(Rate!$B$4:$M$25,MATCH(Gilbert!N533,Rate!$A$4:$A$25,0),MATCH(Gilbert!L533,Rate!$B$3:$M$3,0))*O533)),"")</f>
        <v/>
      </c>
      <c r="T533" s="71" t="str">
        <f t="shared" si="27"/>
        <v/>
      </c>
    </row>
    <row r="534" spans="16:20">
      <c r="P534" s="70" t="str">
        <f t="shared" si="25"/>
        <v/>
      </c>
      <c r="Q534" s="70" t="str">
        <f t="shared" si="26"/>
        <v/>
      </c>
      <c r="R534" s="70" t="str">
        <f>IFERROR(IF(K534="handling and wharfage",SUM(P534:Q534),IF(OR(K534="tank",K534="Boat",K534="car"),INDEX(Rate!$B$4:$M$25,MATCH(Gilbert!N534,Rate!$A$4:$A$25,0),MATCH(Gilbert!L534,Rate!$B$3:$M$3,0))*O534*0.8,INDEX(Rate!$B$4:$M$25,MATCH(Gilbert!N534,Rate!$A$4:$A$25,0),MATCH(Gilbert!L534,Rate!$B$3:$M$3,0))*O534)),"")</f>
        <v/>
      </c>
      <c r="T534" s="71" t="str">
        <f t="shared" si="27"/>
        <v/>
      </c>
    </row>
    <row r="535" spans="16:20">
      <c r="P535" s="70" t="str">
        <f t="shared" si="25"/>
        <v/>
      </c>
      <c r="Q535" s="70" t="str">
        <f t="shared" si="26"/>
        <v/>
      </c>
      <c r="R535" s="70" t="str">
        <f>IFERROR(IF(K535="handling and wharfage",SUM(P535:Q535),IF(OR(K535="tank",K535="Boat",K535="car"),INDEX(Rate!$B$4:$M$25,MATCH(Gilbert!N535,Rate!$A$4:$A$25,0),MATCH(Gilbert!L535,Rate!$B$3:$M$3,0))*O535*0.8,INDEX(Rate!$B$4:$M$25,MATCH(Gilbert!N535,Rate!$A$4:$A$25,0),MATCH(Gilbert!L535,Rate!$B$3:$M$3,0))*O535)),"")</f>
        <v/>
      </c>
      <c r="T535" s="71" t="str">
        <f t="shared" si="27"/>
        <v/>
      </c>
    </row>
    <row r="536" spans="16:20">
      <c r="P536" s="70" t="str">
        <f t="shared" si="25"/>
        <v/>
      </c>
      <c r="Q536" s="70" t="str">
        <f t="shared" si="26"/>
        <v/>
      </c>
      <c r="R536" s="70" t="str">
        <f>IFERROR(IF(K536="handling and wharfage",SUM(P536:Q536),IF(OR(K536="tank",K536="Boat",K536="car"),INDEX(Rate!$B$4:$M$25,MATCH(Gilbert!N536,Rate!$A$4:$A$25,0),MATCH(Gilbert!L536,Rate!$B$3:$M$3,0))*O536*0.8,INDEX(Rate!$B$4:$M$25,MATCH(Gilbert!N536,Rate!$A$4:$A$25,0),MATCH(Gilbert!L536,Rate!$B$3:$M$3,0))*O536)),"")</f>
        <v/>
      </c>
      <c r="T536" s="71" t="str">
        <f t="shared" si="27"/>
        <v/>
      </c>
    </row>
    <row r="537" spans="16:20">
      <c r="P537" s="70" t="str">
        <f t="shared" si="25"/>
        <v/>
      </c>
      <c r="Q537" s="70" t="str">
        <f t="shared" si="26"/>
        <v/>
      </c>
      <c r="R537" s="70" t="str">
        <f>IFERROR(IF(K537="handling and wharfage",SUM(P537:Q537),IF(OR(K537="tank",K537="Boat",K537="car"),INDEX(Rate!$B$4:$M$25,MATCH(Gilbert!N537,Rate!$A$4:$A$25,0),MATCH(Gilbert!L537,Rate!$B$3:$M$3,0))*O537*0.8,INDEX(Rate!$B$4:$M$25,MATCH(Gilbert!N537,Rate!$A$4:$A$25,0),MATCH(Gilbert!L537,Rate!$B$3:$M$3,0))*O537)),"")</f>
        <v/>
      </c>
      <c r="T537" s="71" t="str">
        <f t="shared" si="27"/>
        <v/>
      </c>
    </row>
    <row r="538" spans="16:20">
      <c r="P538" s="70" t="str">
        <f t="shared" si="25"/>
        <v/>
      </c>
      <c r="Q538" s="70" t="str">
        <f t="shared" si="26"/>
        <v/>
      </c>
      <c r="R538" s="70" t="str">
        <f>IFERROR(IF(K538="handling and wharfage",SUM(P538:Q538),IF(OR(K538="tank",K538="Boat",K538="car"),INDEX(Rate!$B$4:$M$25,MATCH(Gilbert!N538,Rate!$A$4:$A$25,0),MATCH(Gilbert!L538,Rate!$B$3:$M$3,0))*O538*0.8,INDEX(Rate!$B$4:$M$25,MATCH(Gilbert!N538,Rate!$A$4:$A$25,0),MATCH(Gilbert!L538,Rate!$B$3:$M$3,0))*O538)),"")</f>
        <v/>
      </c>
      <c r="T538" s="71" t="str">
        <f t="shared" si="27"/>
        <v/>
      </c>
    </row>
    <row r="539" spans="16:20">
      <c r="P539" s="70" t="str">
        <f t="shared" si="25"/>
        <v/>
      </c>
      <c r="Q539" s="70" t="str">
        <f t="shared" si="26"/>
        <v/>
      </c>
      <c r="R539" s="70" t="str">
        <f>IFERROR(IF(K539="handling and wharfage",SUM(P539:Q539),IF(OR(K539="tank",K539="Boat",K539="car"),INDEX(Rate!$B$4:$M$25,MATCH(Gilbert!N539,Rate!$A$4:$A$25,0),MATCH(Gilbert!L539,Rate!$B$3:$M$3,0))*O539*0.8,INDEX(Rate!$B$4:$M$25,MATCH(Gilbert!N539,Rate!$A$4:$A$25,0),MATCH(Gilbert!L539,Rate!$B$3:$M$3,0))*O539)),"")</f>
        <v/>
      </c>
      <c r="T539" s="71" t="str">
        <f t="shared" si="27"/>
        <v/>
      </c>
    </row>
    <row r="540" spans="16:20">
      <c r="P540" s="70" t="str">
        <f t="shared" si="25"/>
        <v/>
      </c>
      <c r="Q540" s="70" t="str">
        <f t="shared" si="26"/>
        <v/>
      </c>
      <c r="R540" s="70" t="str">
        <f>IFERROR(IF(K540="handling and wharfage",SUM(P540:Q540),IF(OR(K540="tank",K540="Boat",K540="car"),INDEX(Rate!$B$4:$M$25,MATCH(Gilbert!N540,Rate!$A$4:$A$25,0),MATCH(Gilbert!L540,Rate!$B$3:$M$3,0))*O540*0.8,INDEX(Rate!$B$4:$M$25,MATCH(Gilbert!N540,Rate!$A$4:$A$25,0),MATCH(Gilbert!L540,Rate!$B$3:$M$3,0))*O540)),"")</f>
        <v/>
      </c>
      <c r="T540" s="71" t="str">
        <f t="shared" si="27"/>
        <v/>
      </c>
    </row>
    <row r="541" spans="16:20">
      <c r="P541" s="70" t="str">
        <f t="shared" si="25"/>
        <v/>
      </c>
      <c r="Q541" s="70" t="str">
        <f t="shared" si="26"/>
        <v/>
      </c>
      <c r="R541" s="70" t="str">
        <f>IFERROR(IF(K541="handling and wharfage",SUM(P541:Q541),IF(OR(K541="tank",K541="Boat",K541="car"),INDEX(Rate!$B$4:$M$25,MATCH(Gilbert!N541,Rate!$A$4:$A$25,0),MATCH(Gilbert!L541,Rate!$B$3:$M$3,0))*O541*0.8,INDEX(Rate!$B$4:$M$25,MATCH(Gilbert!N541,Rate!$A$4:$A$25,0),MATCH(Gilbert!L541,Rate!$B$3:$M$3,0))*O541)),"")</f>
        <v/>
      </c>
      <c r="T541" s="71" t="str">
        <f t="shared" si="27"/>
        <v/>
      </c>
    </row>
    <row r="542" spans="16:20">
      <c r="P542" s="70" t="str">
        <f t="shared" si="25"/>
        <v/>
      </c>
      <c r="Q542" s="70" t="str">
        <f t="shared" si="26"/>
        <v/>
      </c>
      <c r="R542" s="70" t="str">
        <f>IFERROR(IF(K542="handling and wharfage",SUM(P542:Q542),IF(OR(K542="tank",K542="Boat",K542="car"),INDEX(Rate!$B$4:$M$25,MATCH(Gilbert!N542,Rate!$A$4:$A$25,0),MATCH(Gilbert!L542,Rate!$B$3:$M$3,0))*O542*0.8,INDEX(Rate!$B$4:$M$25,MATCH(Gilbert!N542,Rate!$A$4:$A$25,0),MATCH(Gilbert!L542,Rate!$B$3:$M$3,0))*O542)),"")</f>
        <v/>
      </c>
      <c r="T542" s="71" t="str">
        <f t="shared" si="27"/>
        <v/>
      </c>
    </row>
    <row r="543" spans="16:20">
      <c r="P543" s="70" t="str">
        <f t="shared" si="25"/>
        <v/>
      </c>
      <c r="Q543" s="70" t="str">
        <f t="shared" si="26"/>
        <v/>
      </c>
      <c r="R543" s="70" t="str">
        <f>IFERROR(IF(K543="handling and wharfage",SUM(P543:Q543),IF(OR(K543="tank",K543="Boat",K543="car"),INDEX(Rate!$B$4:$M$25,MATCH(Gilbert!N543,Rate!$A$4:$A$25,0),MATCH(Gilbert!L543,Rate!$B$3:$M$3,0))*O543*0.8,INDEX(Rate!$B$4:$M$25,MATCH(Gilbert!N543,Rate!$A$4:$A$25,0),MATCH(Gilbert!L543,Rate!$B$3:$M$3,0))*O543)),"")</f>
        <v/>
      </c>
      <c r="T543" s="71" t="str">
        <f t="shared" si="27"/>
        <v/>
      </c>
    </row>
    <row r="544" spans="16:20">
      <c r="P544" s="70" t="str">
        <f t="shared" si="25"/>
        <v/>
      </c>
      <c r="Q544" s="70" t="str">
        <f t="shared" si="26"/>
        <v/>
      </c>
      <c r="R544" s="70" t="str">
        <f>IFERROR(IF(K544="handling and wharfage",SUM(P544:Q544),IF(OR(K544="tank",K544="Boat",K544="car"),INDEX(Rate!$B$4:$M$25,MATCH(Gilbert!N544,Rate!$A$4:$A$25,0),MATCH(Gilbert!L544,Rate!$B$3:$M$3,0))*O544*0.8,INDEX(Rate!$B$4:$M$25,MATCH(Gilbert!N544,Rate!$A$4:$A$25,0),MATCH(Gilbert!L544,Rate!$B$3:$M$3,0))*O544)),"")</f>
        <v/>
      </c>
      <c r="T544" s="71" t="str">
        <f t="shared" si="27"/>
        <v/>
      </c>
    </row>
    <row r="545" spans="16:20">
      <c r="P545" s="70" t="str">
        <f t="shared" si="25"/>
        <v/>
      </c>
      <c r="Q545" s="70" t="str">
        <f t="shared" si="26"/>
        <v/>
      </c>
      <c r="R545" s="70" t="str">
        <f>IFERROR(IF(K545="handling and wharfage",SUM(P545:Q545),IF(OR(K545="tank",K545="Boat",K545="car"),INDEX(Rate!$B$4:$M$25,MATCH(Gilbert!N545,Rate!$A$4:$A$25,0),MATCH(Gilbert!L545,Rate!$B$3:$M$3,0))*O545*0.8,INDEX(Rate!$B$4:$M$25,MATCH(Gilbert!N545,Rate!$A$4:$A$25,0),MATCH(Gilbert!L545,Rate!$B$3:$M$3,0))*O545)),"")</f>
        <v/>
      </c>
      <c r="T545" s="71" t="str">
        <f t="shared" si="27"/>
        <v/>
      </c>
    </row>
    <row r="546" spans="16:20">
      <c r="P546" s="70" t="str">
        <f t="shared" si="25"/>
        <v/>
      </c>
      <c r="Q546" s="70" t="str">
        <f t="shared" si="26"/>
        <v/>
      </c>
      <c r="R546" s="70" t="str">
        <f>IFERROR(IF(K546="handling and wharfage",SUM(P546:Q546),IF(OR(K546="tank",K546="Boat",K546="car"),INDEX(Rate!$B$4:$M$25,MATCH(Gilbert!N546,Rate!$A$4:$A$25,0),MATCH(Gilbert!L546,Rate!$B$3:$M$3,0))*O546*0.8,INDEX(Rate!$B$4:$M$25,MATCH(Gilbert!N546,Rate!$A$4:$A$25,0),MATCH(Gilbert!L546,Rate!$B$3:$M$3,0))*O546)),"")</f>
        <v/>
      </c>
      <c r="T546" s="71" t="str">
        <f t="shared" si="27"/>
        <v/>
      </c>
    </row>
    <row r="547" spans="16:20">
      <c r="P547" s="70" t="str">
        <f t="shared" si="25"/>
        <v/>
      </c>
      <c r="Q547" s="70" t="str">
        <f t="shared" si="26"/>
        <v/>
      </c>
      <c r="R547" s="70" t="str">
        <f>IFERROR(IF(K547="handling and wharfage",SUM(P547:Q547),IF(OR(K547="tank",K547="Boat",K547="car"),INDEX(Rate!$B$4:$M$25,MATCH(Gilbert!N547,Rate!$A$4:$A$25,0),MATCH(Gilbert!L547,Rate!$B$3:$M$3,0))*O547*0.8,INDEX(Rate!$B$4:$M$25,MATCH(Gilbert!N547,Rate!$A$4:$A$25,0),MATCH(Gilbert!L547,Rate!$B$3:$M$3,0))*O547)),"")</f>
        <v/>
      </c>
      <c r="T547" s="71" t="str">
        <f t="shared" si="27"/>
        <v/>
      </c>
    </row>
    <row r="548" spans="16:20">
      <c r="P548" s="70" t="str">
        <f t="shared" si="25"/>
        <v/>
      </c>
      <c r="Q548" s="70" t="str">
        <f t="shared" si="26"/>
        <v/>
      </c>
      <c r="R548" s="70" t="str">
        <f>IFERROR(IF(K548="handling and wharfage",SUM(P548:Q548),IF(OR(K548="tank",K548="Boat",K548="car"),INDEX(Rate!$B$4:$M$25,MATCH(Gilbert!N548,Rate!$A$4:$A$25,0),MATCH(Gilbert!L548,Rate!$B$3:$M$3,0))*O548*0.8,INDEX(Rate!$B$4:$M$25,MATCH(Gilbert!N548,Rate!$A$4:$A$25,0),MATCH(Gilbert!L548,Rate!$B$3:$M$3,0))*O548)),"")</f>
        <v/>
      </c>
      <c r="T548" s="71" t="str">
        <f t="shared" si="27"/>
        <v/>
      </c>
    </row>
    <row r="549" spans="16:20">
      <c r="P549" s="70" t="str">
        <f t="shared" si="25"/>
        <v/>
      </c>
      <c r="Q549" s="70" t="str">
        <f t="shared" si="26"/>
        <v/>
      </c>
      <c r="R549" s="70" t="str">
        <f>IFERROR(IF(K549="handling and wharfage",SUM(P549:Q549),IF(OR(K549="tank",K549="Boat",K549="car"),INDEX(Rate!$B$4:$M$25,MATCH(Gilbert!N549,Rate!$A$4:$A$25,0),MATCH(Gilbert!L549,Rate!$B$3:$M$3,0))*O549*0.8,INDEX(Rate!$B$4:$M$25,MATCH(Gilbert!N549,Rate!$A$4:$A$25,0),MATCH(Gilbert!L549,Rate!$B$3:$M$3,0))*O549)),"")</f>
        <v/>
      </c>
      <c r="T549" s="71" t="str">
        <f t="shared" si="27"/>
        <v/>
      </c>
    </row>
    <row r="550" spans="16:20">
      <c r="P550" s="70" t="str">
        <f t="shared" si="25"/>
        <v/>
      </c>
      <c r="Q550" s="70" t="str">
        <f t="shared" si="26"/>
        <v/>
      </c>
      <c r="R550" s="70" t="str">
        <f>IFERROR(IF(K550="handling and wharfage",SUM(P550:Q550),IF(OR(K550="tank",K550="Boat",K550="car"),INDEX(Rate!$B$4:$M$25,MATCH(Gilbert!N550,Rate!$A$4:$A$25,0),MATCH(Gilbert!L550,Rate!$B$3:$M$3,0))*O550*0.8,INDEX(Rate!$B$4:$M$25,MATCH(Gilbert!N550,Rate!$A$4:$A$25,0),MATCH(Gilbert!L550,Rate!$B$3:$M$3,0))*O550)),"")</f>
        <v/>
      </c>
      <c r="T550" s="71" t="str">
        <f t="shared" si="27"/>
        <v/>
      </c>
    </row>
    <row r="551" spans="16:20">
      <c r="P551" s="70" t="str">
        <f t="shared" si="25"/>
        <v/>
      </c>
      <c r="Q551" s="70" t="str">
        <f t="shared" si="26"/>
        <v/>
      </c>
      <c r="R551" s="70" t="str">
        <f>IFERROR(IF(K551="handling and wharfage",SUM(P551:Q551),IF(OR(K551="tank",K551="Boat",K551="car"),INDEX(Rate!$B$4:$M$25,MATCH(Gilbert!N551,Rate!$A$4:$A$25,0),MATCH(Gilbert!L551,Rate!$B$3:$M$3,0))*O551*0.8,INDEX(Rate!$B$4:$M$25,MATCH(Gilbert!N551,Rate!$A$4:$A$25,0),MATCH(Gilbert!L551,Rate!$B$3:$M$3,0))*O551)),"")</f>
        <v/>
      </c>
      <c r="T551" s="71" t="str">
        <f t="shared" si="27"/>
        <v/>
      </c>
    </row>
    <row r="552" spans="16:20">
      <c r="P552" s="70" t="str">
        <f t="shared" si="25"/>
        <v/>
      </c>
      <c r="Q552" s="70" t="str">
        <f t="shared" si="26"/>
        <v/>
      </c>
      <c r="R552" s="70" t="str">
        <f>IFERROR(IF(K552="handling and wharfage",SUM(P552:Q552),IF(OR(K552="tank",K552="Boat",K552="car"),INDEX(Rate!$B$4:$M$25,MATCH(Gilbert!N552,Rate!$A$4:$A$25,0),MATCH(Gilbert!L552,Rate!$B$3:$M$3,0))*O552*0.8,INDEX(Rate!$B$4:$M$25,MATCH(Gilbert!N552,Rate!$A$4:$A$25,0),MATCH(Gilbert!L552,Rate!$B$3:$M$3,0))*O552)),"")</f>
        <v/>
      </c>
      <c r="T552" s="71" t="str">
        <f t="shared" si="27"/>
        <v/>
      </c>
    </row>
    <row r="553" spans="16:20">
      <c r="P553" s="70" t="str">
        <f t="shared" si="25"/>
        <v/>
      </c>
      <c r="Q553" s="70" t="str">
        <f t="shared" si="26"/>
        <v/>
      </c>
      <c r="R553" s="70" t="str">
        <f>IFERROR(IF(K553="handling and wharfage",SUM(P553:Q553),IF(OR(K553="tank",K553="Boat",K553="car"),INDEX(Rate!$B$4:$M$25,MATCH(Gilbert!N553,Rate!$A$4:$A$25,0),MATCH(Gilbert!L553,Rate!$B$3:$M$3,0))*O553*0.8,INDEX(Rate!$B$4:$M$25,MATCH(Gilbert!N553,Rate!$A$4:$A$25,0),MATCH(Gilbert!L553,Rate!$B$3:$M$3,0))*O553)),"")</f>
        <v/>
      </c>
      <c r="T553" s="71" t="str">
        <f t="shared" si="27"/>
        <v/>
      </c>
    </row>
    <row r="554" spans="16:20">
      <c r="P554" s="70" t="str">
        <f t="shared" si="25"/>
        <v/>
      </c>
      <c r="Q554" s="70" t="str">
        <f t="shared" si="26"/>
        <v/>
      </c>
      <c r="R554" s="70" t="str">
        <f>IFERROR(IF(K554="handling and wharfage",SUM(P554:Q554),IF(OR(K554="tank",K554="Boat",K554="car"),INDEX(Rate!$B$4:$M$25,MATCH(Gilbert!N554,Rate!$A$4:$A$25,0),MATCH(Gilbert!L554,Rate!$B$3:$M$3,0))*O554*0.8,INDEX(Rate!$B$4:$M$25,MATCH(Gilbert!N554,Rate!$A$4:$A$25,0),MATCH(Gilbert!L554,Rate!$B$3:$M$3,0))*O554)),"")</f>
        <v/>
      </c>
      <c r="T554" s="71" t="str">
        <f t="shared" si="27"/>
        <v/>
      </c>
    </row>
    <row r="555" spans="16:20">
      <c r="P555" s="70" t="str">
        <f t="shared" si="25"/>
        <v/>
      </c>
      <c r="Q555" s="70" t="str">
        <f t="shared" si="26"/>
        <v/>
      </c>
      <c r="R555" s="70" t="str">
        <f>IFERROR(IF(K555="handling and wharfage",SUM(P555:Q555),IF(OR(K555="tank",K555="Boat",K555="car"),INDEX(Rate!$B$4:$M$25,MATCH(Gilbert!N555,Rate!$A$4:$A$25,0),MATCH(Gilbert!L555,Rate!$B$3:$M$3,0))*O555*0.8,INDEX(Rate!$B$4:$M$25,MATCH(Gilbert!N555,Rate!$A$4:$A$25,0),MATCH(Gilbert!L555,Rate!$B$3:$M$3,0))*O555)),"")</f>
        <v/>
      </c>
      <c r="T555" s="71" t="str">
        <f t="shared" si="27"/>
        <v/>
      </c>
    </row>
    <row r="556" spans="16:20">
      <c r="P556" s="70" t="str">
        <f t="shared" si="25"/>
        <v/>
      </c>
      <c r="Q556" s="70" t="str">
        <f t="shared" si="26"/>
        <v/>
      </c>
      <c r="R556" s="70" t="str">
        <f>IFERROR(IF(K556="handling and wharfage",SUM(P556:Q556),IF(OR(K556="tank",K556="Boat",K556="car"),INDEX(Rate!$B$4:$M$25,MATCH(Gilbert!N556,Rate!$A$4:$A$25,0),MATCH(Gilbert!L556,Rate!$B$3:$M$3,0))*O556*0.8,INDEX(Rate!$B$4:$M$25,MATCH(Gilbert!N556,Rate!$A$4:$A$25,0),MATCH(Gilbert!L556,Rate!$B$3:$M$3,0))*O556)),"")</f>
        <v/>
      </c>
      <c r="T556" s="71" t="str">
        <f t="shared" si="27"/>
        <v/>
      </c>
    </row>
    <row r="557" spans="16:20">
      <c r="P557" s="70" t="str">
        <f t="shared" si="25"/>
        <v/>
      </c>
      <c r="Q557" s="70" t="str">
        <f t="shared" si="26"/>
        <v/>
      </c>
      <c r="R557" s="70" t="str">
        <f>IFERROR(IF(K557="handling and wharfage",SUM(P557:Q557),IF(OR(K557="tank",K557="Boat",K557="car"),INDEX(Rate!$B$4:$M$25,MATCH(Gilbert!N557,Rate!$A$4:$A$25,0),MATCH(Gilbert!L557,Rate!$B$3:$M$3,0))*O557*0.8,INDEX(Rate!$B$4:$M$25,MATCH(Gilbert!N557,Rate!$A$4:$A$25,0),MATCH(Gilbert!L557,Rate!$B$3:$M$3,0))*O557)),"")</f>
        <v/>
      </c>
      <c r="T557" s="71" t="str">
        <f t="shared" si="27"/>
        <v/>
      </c>
    </row>
    <row r="558" spans="16:20">
      <c r="P558" s="70" t="str">
        <f t="shared" si="25"/>
        <v/>
      </c>
      <c r="Q558" s="70" t="str">
        <f t="shared" si="26"/>
        <v/>
      </c>
      <c r="R558" s="70" t="str">
        <f>IFERROR(IF(K558="handling and wharfage",SUM(P558:Q558),IF(OR(K558="tank",K558="Boat",K558="car"),INDEX(Rate!$B$4:$M$25,MATCH(Gilbert!N558,Rate!$A$4:$A$25,0),MATCH(Gilbert!L558,Rate!$B$3:$M$3,0))*O558*0.8,INDEX(Rate!$B$4:$M$25,MATCH(Gilbert!N558,Rate!$A$4:$A$25,0),MATCH(Gilbert!L558,Rate!$B$3:$M$3,0))*O558)),"")</f>
        <v/>
      </c>
      <c r="T558" s="71" t="str">
        <f t="shared" si="27"/>
        <v/>
      </c>
    </row>
    <row r="559" spans="16:20">
      <c r="P559" s="70" t="str">
        <f t="shared" si="25"/>
        <v/>
      </c>
      <c r="Q559" s="70" t="str">
        <f t="shared" si="26"/>
        <v/>
      </c>
      <c r="R559" s="70" t="str">
        <f>IFERROR(IF(K559="handling and wharfage",SUM(P559:Q559),IF(OR(K559="tank",K559="Boat",K559="car"),INDEX(Rate!$B$4:$M$25,MATCH(Gilbert!N559,Rate!$A$4:$A$25,0),MATCH(Gilbert!L559,Rate!$B$3:$M$3,0))*O559*0.8,INDEX(Rate!$B$4:$M$25,MATCH(Gilbert!N559,Rate!$A$4:$A$25,0),MATCH(Gilbert!L559,Rate!$B$3:$M$3,0))*O559)),"")</f>
        <v/>
      </c>
      <c r="T559" s="71" t="str">
        <f t="shared" si="27"/>
        <v/>
      </c>
    </row>
    <row r="560" spans="16:20">
      <c r="P560" s="70" t="str">
        <f t="shared" si="25"/>
        <v/>
      </c>
      <c r="Q560" s="70" t="str">
        <f t="shared" si="26"/>
        <v/>
      </c>
      <c r="R560" s="70" t="str">
        <f>IFERROR(IF(K560="handling and wharfage",SUM(P560:Q560),IF(OR(K560="tank",K560="Boat",K560="car"),INDEX(Rate!$B$4:$M$25,MATCH(Gilbert!N560,Rate!$A$4:$A$25,0),MATCH(Gilbert!L560,Rate!$B$3:$M$3,0))*O560*0.8,INDEX(Rate!$B$4:$M$25,MATCH(Gilbert!N560,Rate!$A$4:$A$25,0),MATCH(Gilbert!L560,Rate!$B$3:$M$3,0))*O560)),"")</f>
        <v/>
      </c>
      <c r="T560" s="71" t="str">
        <f t="shared" si="27"/>
        <v/>
      </c>
    </row>
    <row r="561" spans="16:20">
      <c r="P561" s="70" t="str">
        <f t="shared" si="25"/>
        <v/>
      </c>
      <c r="Q561" s="70" t="str">
        <f t="shared" si="26"/>
        <v/>
      </c>
      <c r="R561" s="70" t="str">
        <f>IFERROR(IF(K561="handling and wharfage",SUM(P561:Q561),IF(OR(K561="tank",K561="Boat",K561="car"),INDEX(Rate!$B$4:$M$25,MATCH(Gilbert!N561,Rate!$A$4:$A$25,0),MATCH(Gilbert!L561,Rate!$B$3:$M$3,0))*O561*0.8,INDEX(Rate!$B$4:$M$25,MATCH(Gilbert!N561,Rate!$A$4:$A$25,0),MATCH(Gilbert!L561,Rate!$B$3:$M$3,0))*O561)),"")</f>
        <v/>
      </c>
      <c r="T561" s="71" t="str">
        <f t="shared" si="27"/>
        <v/>
      </c>
    </row>
    <row r="562" spans="16:20">
      <c r="P562" s="70" t="str">
        <f t="shared" si="25"/>
        <v/>
      </c>
      <c r="Q562" s="70" t="str">
        <f t="shared" si="26"/>
        <v/>
      </c>
      <c r="R562" s="70" t="str">
        <f>IFERROR(IF(K562="handling and wharfage",SUM(P562:Q562),IF(OR(K562="tank",K562="Boat",K562="car"),INDEX(Rate!$B$4:$M$25,MATCH(Gilbert!N562,Rate!$A$4:$A$25,0),MATCH(Gilbert!L562,Rate!$B$3:$M$3,0))*O562*0.8,INDEX(Rate!$B$4:$M$25,MATCH(Gilbert!N562,Rate!$A$4:$A$25,0),MATCH(Gilbert!L562,Rate!$B$3:$M$3,0))*O562)),"")</f>
        <v/>
      </c>
      <c r="T562" s="71" t="str">
        <f t="shared" si="27"/>
        <v/>
      </c>
    </row>
    <row r="563" spans="16:20">
      <c r="P563" s="70" t="str">
        <f t="shared" si="25"/>
        <v/>
      </c>
      <c r="Q563" s="70" t="str">
        <f t="shared" si="26"/>
        <v/>
      </c>
      <c r="R563" s="70" t="str">
        <f>IFERROR(IF(K563="handling and wharfage",SUM(P563:Q563),IF(OR(K563="tank",K563="Boat",K563="car"),INDEX(Rate!$B$4:$M$25,MATCH(Gilbert!N563,Rate!$A$4:$A$25,0),MATCH(Gilbert!L563,Rate!$B$3:$M$3,0))*O563*0.8,INDEX(Rate!$B$4:$M$25,MATCH(Gilbert!N563,Rate!$A$4:$A$25,0),MATCH(Gilbert!L563,Rate!$B$3:$M$3,0))*O563)),"")</f>
        <v/>
      </c>
      <c r="T563" s="71" t="str">
        <f t="shared" si="27"/>
        <v/>
      </c>
    </row>
    <row r="564" spans="16:20">
      <c r="P564" s="70" t="str">
        <f t="shared" si="25"/>
        <v/>
      </c>
      <c r="Q564" s="70" t="str">
        <f t="shared" si="26"/>
        <v/>
      </c>
      <c r="R564" s="70" t="str">
        <f>IFERROR(IF(K564="handling and wharfage",SUM(P564:Q564),IF(OR(K564="tank",K564="Boat",K564="car"),INDEX(Rate!$B$4:$M$25,MATCH(Gilbert!N564,Rate!$A$4:$A$25,0),MATCH(Gilbert!L564,Rate!$B$3:$M$3,0))*O564*0.8,INDEX(Rate!$B$4:$M$25,MATCH(Gilbert!N564,Rate!$A$4:$A$25,0),MATCH(Gilbert!L564,Rate!$B$3:$M$3,0))*O564)),"")</f>
        <v/>
      </c>
      <c r="T564" s="71" t="str">
        <f t="shared" si="27"/>
        <v/>
      </c>
    </row>
    <row r="565" spans="16:20">
      <c r="P565" s="70" t="str">
        <f t="shared" si="25"/>
        <v/>
      </c>
      <c r="Q565" s="70" t="str">
        <f t="shared" si="26"/>
        <v/>
      </c>
      <c r="R565" s="70" t="str">
        <f>IFERROR(IF(K565="handling and wharfage",SUM(P565:Q565),IF(OR(K565="tank",K565="Boat",K565="car"),INDEX(Rate!$B$4:$M$25,MATCH(Gilbert!N565,Rate!$A$4:$A$25,0),MATCH(Gilbert!L565,Rate!$B$3:$M$3,0))*O565*0.8,INDEX(Rate!$B$4:$M$25,MATCH(Gilbert!N565,Rate!$A$4:$A$25,0),MATCH(Gilbert!L565,Rate!$B$3:$M$3,0))*O565)),"")</f>
        <v/>
      </c>
      <c r="T565" s="71" t="str">
        <f t="shared" si="27"/>
        <v/>
      </c>
    </row>
    <row r="566" spans="16:20">
      <c r="P566" s="70" t="str">
        <f t="shared" si="25"/>
        <v/>
      </c>
      <c r="Q566" s="70" t="str">
        <f t="shared" si="26"/>
        <v/>
      </c>
      <c r="R566" s="70" t="str">
        <f>IFERROR(IF(K566="handling and wharfage",SUM(P566:Q566),IF(OR(K566="tank",K566="Boat",K566="car"),INDEX(Rate!$B$4:$M$25,MATCH(Gilbert!N566,Rate!$A$4:$A$25,0),MATCH(Gilbert!L566,Rate!$B$3:$M$3,0))*O566*0.8,INDEX(Rate!$B$4:$M$25,MATCH(Gilbert!N566,Rate!$A$4:$A$25,0),MATCH(Gilbert!L566,Rate!$B$3:$M$3,0))*O566)),"")</f>
        <v/>
      </c>
      <c r="T566" s="71" t="str">
        <f t="shared" si="27"/>
        <v/>
      </c>
    </row>
    <row r="567" spans="16:20">
      <c r="P567" s="70" t="str">
        <f t="shared" si="25"/>
        <v/>
      </c>
      <c r="Q567" s="70" t="str">
        <f t="shared" si="26"/>
        <v/>
      </c>
      <c r="R567" s="70" t="str">
        <f>IFERROR(IF(K567="handling and wharfage",SUM(P567:Q567),IF(OR(K567="tank",K567="Boat",K567="car"),INDEX(Rate!$B$4:$M$25,MATCH(Gilbert!N567,Rate!$A$4:$A$25,0),MATCH(Gilbert!L567,Rate!$B$3:$M$3,0))*O567*0.8,INDEX(Rate!$B$4:$M$25,MATCH(Gilbert!N567,Rate!$A$4:$A$25,0),MATCH(Gilbert!L567,Rate!$B$3:$M$3,0))*O567)),"")</f>
        <v/>
      </c>
      <c r="T567" s="71" t="str">
        <f t="shared" si="27"/>
        <v/>
      </c>
    </row>
    <row r="568" spans="13:20">
      <c r="M568" s="103"/>
      <c r="P568" s="70" t="str">
        <f t="shared" si="25"/>
        <v/>
      </c>
      <c r="Q568" s="70" t="str">
        <f t="shared" si="26"/>
        <v/>
      </c>
      <c r="R568" s="70" t="str">
        <f>IFERROR(IF(K568="handling and wharfage",SUM(P568:Q568),IF(OR(K568="tank",K568="Boat",K568="car"),INDEX(Rate!$B$4:$M$25,MATCH(Gilbert!N568,Rate!$A$4:$A$25,0),MATCH(Gilbert!L568,Rate!$B$3:$M$3,0))*O568*0.8,INDEX(Rate!$B$4:$M$25,MATCH(Gilbert!N568,Rate!$A$4:$A$25,0),MATCH(Gilbert!L568,Rate!$B$3:$M$3,0))*O568)),"")</f>
        <v/>
      </c>
      <c r="T568" s="71" t="str">
        <f t="shared" si="27"/>
        <v/>
      </c>
    </row>
    <row r="569" spans="16:20">
      <c r="P569" s="70" t="str">
        <f t="shared" si="25"/>
        <v/>
      </c>
      <c r="Q569" s="70" t="str">
        <f t="shared" si="26"/>
        <v/>
      </c>
      <c r="R569" s="70" t="str">
        <f>IFERROR(IF(K569="handling and wharfage",SUM(P569:Q569),IF(OR(K569="tank",K569="Boat",K569="car"),INDEX(Rate!$B$4:$M$25,MATCH(Gilbert!N569,Rate!$A$4:$A$25,0),MATCH(Gilbert!L569,Rate!$B$3:$M$3,0))*O569*0.8,INDEX(Rate!$B$4:$M$25,MATCH(Gilbert!N569,Rate!$A$4:$A$25,0),MATCH(Gilbert!L569,Rate!$B$3:$M$3,0))*O569)),"")</f>
        <v/>
      </c>
      <c r="T569" s="71" t="str">
        <f t="shared" si="27"/>
        <v/>
      </c>
    </row>
    <row r="570" spans="16:20">
      <c r="P570" s="70" t="str">
        <f t="shared" si="25"/>
        <v/>
      </c>
      <c r="Q570" s="70" t="str">
        <f t="shared" si="26"/>
        <v/>
      </c>
      <c r="R570" s="70" t="str">
        <f>IFERROR(IF(K570="handling and wharfage",SUM(P570:Q570),IF(OR(K570="tank",K570="Boat",K570="car"),INDEX(Rate!$B$4:$M$25,MATCH(Gilbert!N570,Rate!$A$4:$A$25,0),MATCH(Gilbert!L570,Rate!$B$3:$M$3,0))*O570*0.8,INDEX(Rate!$B$4:$M$25,MATCH(Gilbert!N570,Rate!$A$4:$A$25,0),MATCH(Gilbert!L570,Rate!$B$3:$M$3,0))*O570)),"")</f>
        <v/>
      </c>
      <c r="T570" s="71" t="str">
        <f t="shared" si="27"/>
        <v/>
      </c>
    </row>
    <row r="571" spans="16:20">
      <c r="P571" s="70" t="str">
        <f t="shared" si="25"/>
        <v/>
      </c>
      <c r="Q571" s="70" t="str">
        <f t="shared" si="26"/>
        <v/>
      </c>
      <c r="R571" s="70" t="str">
        <f>IFERROR(IF(K571="handling and wharfage",SUM(P571:Q571),IF(OR(K571="tank",K571="Boat",K571="car"),INDEX(Rate!$B$4:$M$25,MATCH(Gilbert!N571,Rate!$A$4:$A$25,0),MATCH(Gilbert!L571,Rate!$B$3:$M$3,0))*O571*0.8,INDEX(Rate!$B$4:$M$25,MATCH(Gilbert!N571,Rate!$A$4:$A$25,0),MATCH(Gilbert!L571,Rate!$B$3:$M$3,0))*O571)),"")</f>
        <v/>
      </c>
      <c r="T571" s="71" t="str">
        <f t="shared" si="27"/>
        <v/>
      </c>
    </row>
    <row r="572" spans="16:20">
      <c r="P572" s="70" t="str">
        <f t="shared" si="25"/>
        <v/>
      </c>
      <c r="Q572" s="70" t="str">
        <f t="shared" si="26"/>
        <v/>
      </c>
      <c r="R572" s="70" t="str">
        <f>IFERROR(IF(K572="handling and wharfage",SUM(P572:Q572),IF(OR(K572="tank",K572="Boat",K572="car"),INDEX(Rate!$B$4:$M$25,MATCH(Gilbert!N572,Rate!$A$4:$A$25,0),MATCH(Gilbert!L572,Rate!$B$3:$M$3,0))*O572*0.8,INDEX(Rate!$B$4:$M$25,MATCH(Gilbert!N572,Rate!$A$4:$A$25,0),MATCH(Gilbert!L572,Rate!$B$3:$M$3,0))*O572)),"")</f>
        <v/>
      </c>
      <c r="T572" s="71" t="str">
        <f t="shared" si="27"/>
        <v/>
      </c>
    </row>
    <row r="573" spans="16:20">
      <c r="P573" s="70" t="str">
        <f t="shared" si="25"/>
        <v/>
      </c>
      <c r="Q573" s="70" t="str">
        <f t="shared" si="26"/>
        <v/>
      </c>
      <c r="R573" s="70" t="str">
        <f>IFERROR(IF(K573="handling and wharfage",SUM(P573:Q573),IF(OR(K573="tank",K573="Boat",K573="car"),INDEX(Rate!$B$4:$M$25,MATCH(Gilbert!N573,Rate!$A$4:$A$25,0),MATCH(Gilbert!L573,Rate!$B$3:$M$3,0))*O573*0.8,INDEX(Rate!$B$4:$M$25,MATCH(Gilbert!N573,Rate!$A$4:$A$25,0),MATCH(Gilbert!L573,Rate!$B$3:$M$3,0))*O573)),"")</f>
        <v/>
      </c>
      <c r="T573" s="71" t="str">
        <f t="shared" si="27"/>
        <v/>
      </c>
    </row>
    <row r="574" spans="16:20">
      <c r="P574" s="70" t="str">
        <f t="shared" si="25"/>
        <v/>
      </c>
      <c r="Q574" s="70" t="str">
        <f t="shared" si="26"/>
        <v/>
      </c>
      <c r="R574" s="70" t="str">
        <f>IFERROR(IF(K574="handling and wharfage",SUM(P574:Q574),IF(OR(K574="tank",K574="Boat",K574="car"),INDEX(Rate!$B$4:$M$25,MATCH(Gilbert!N574,Rate!$A$4:$A$25,0),MATCH(Gilbert!L574,Rate!$B$3:$M$3,0))*O574*0.8,INDEX(Rate!$B$4:$M$25,MATCH(Gilbert!N574,Rate!$A$4:$A$25,0),MATCH(Gilbert!L574,Rate!$B$3:$M$3,0))*O574)),"")</f>
        <v/>
      </c>
      <c r="T574" s="71" t="str">
        <f t="shared" si="27"/>
        <v/>
      </c>
    </row>
    <row r="575" spans="16:20">
      <c r="P575" s="70" t="str">
        <f t="shared" si="25"/>
        <v/>
      </c>
      <c r="Q575" s="70" t="str">
        <f t="shared" si="26"/>
        <v/>
      </c>
      <c r="R575" s="70" t="str">
        <f>IFERROR(IF(K575="handling and wharfage",SUM(P575:Q575),IF(OR(K575="tank",K575="Boat",K575="car"),INDEX(Rate!$B$4:$M$25,MATCH(Gilbert!N575,Rate!$A$4:$A$25,0),MATCH(Gilbert!L575,Rate!$B$3:$M$3,0))*O575*0.8,INDEX(Rate!$B$4:$M$25,MATCH(Gilbert!N575,Rate!$A$4:$A$25,0),MATCH(Gilbert!L575,Rate!$B$3:$M$3,0))*O575)),"")</f>
        <v/>
      </c>
      <c r="T575" s="71" t="str">
        <f t="shared" si="27"/>
        <v/>
      </c>
    </row>
    <row r="576" spans="16:20">
      <c r="P576" s="70" t="str">
        <f t="shared" si="25"/>
        <v/>
      </c>
      <c r="Q576" s="70" t="str">
        <f t="shared" si="26"/>
        <v/>
      </c>
      <c r="R576" s="70" t="str">
        <f>IFERROR(IF(K576="handling and wharfage",SUM(P576:Q576),IF(OR(K576="tank",K576="Boat",K576="car"),INDEX(Rate!$B$4:$M$25,MATCH(Gilbert!N576,Rate!$A$4:$A$25,0),MATCH(Gilbert!L576,Rate!$B$3:$M$3,0))*O576*0.8,INDEX(Rate!$B$4:$M$25,MATCH(Gilbert!N576,Rate!$A$4:$A$25,0),MATCH(Gilbert!L576,Rate!$B$3:$M$3,0))*O576)),"")</f>
        <v/>
      </c>
      <c r="T576" s="71" t="str">
        <f t="shared" si="27"/>
        <v/>
      </c>
    </row>
    <row r="577" spans="16:20">
      <c r="P577" s="70" t="str">
        <f t="shared" si="25"/>
        <v/>
      </c>
      <c r="Q577" s="70" t="str">
        <f t="shared" si="26"/>
        <v/>
      </c>
      <c r="R577" s="70" t="str">
        <f>IFERROR(IF(K577="handling and wharfage",SUM(P577:Q577),IF(OR(K577="tank",K577="Boat",K577="car"),INDEX(Rate!$B$4:$M$25,MATCH(Gilbert!N577,Rate!$A$4:$A$25,0),MATCH(Gilbert!L577,Rate!$B$3:$M$3,0))*O577*0.8,INDEX(Rate!$B$4:$M$25,MATCH(Gilbert!N577,Rate!$A$4:$A$25,0),MATCH(Gilbert!L577,Rate!$B$3:$M$3,0))*O577)),"")</f>
        <v/>
      </c>
      <c r="T577" s="71" t="str">
        <f t="shared" si="27"/>
        <v/>
      </c>
    </row>
    <row r="578" spans="16:20">
      <c r="P578" s="70" t="str">
        <f t="shared" si="25"/>
        <v/>
      </c>
      <c r="Q578" s="70" t="str">
        <f t="shared" si="26"/>
        <v/>
      </c>
      <c r="R578" s="70" t="str">
        <f>IFERROR(IF(K578="handling and wharfage",SUM(P578:Q578),IF(OR(K578="tank",K578="Boat",K578="car"),INDEX(Rate!$B$4:$M$25,MATCH(Gilbert!N578,Rate!$A$4:$A$25,0),MATCH(Gilbert!L578,Rate!$B$3:$M$3,0))*O578*0.8,INDEX(Rate!$B$4:$M$25,MATCH(Gilbert!N578,Rate!$A$4:$A$25,0),MATCH(Gilbert!L578,Rate!$B$3:$M$3,0))*O578)),"")</f>
        <v/>
      </c>
      <c r="T578" s="71" t="str">
        <f t="shared" si="27"/>
        <v/>
      </c>
    </row>
    <row r="579" spans="16:20">
      <c r="P579" s="70" t="str">
        <f t="shared" ref="P579:P642" si="28">IF(OR(K579="handling and wharfage",K579="rau handling and wharfage"),O579*30,"")</f>
        <v/>
      </c>
      <c r="Q579" s="70" t="str">
        <f t="shared" ref="Q579:Q642" si="29">IF(K579&lt;&gt;"handling and wharfage","",O579*3.5)</f>
        <v/>
      </c>
      <c r="R579" s="70" t="str">
        <f>IFERROR(IF(K579="handling and wharfage",SUM(P579:Q579),IF(OR(K579="tank",K579="Boat",K579="car"),INDEX(Rate!$B$4:$M$25,MATCH(Gilbert!N579,Rate!$A$4:$A$25,0),MATCH(Gilbert!L579,Rate!$B$3:$M$3,0))*O579*0.8,INDEX(Rate!$B$4:$M$25,MATCH(Gilbert!N579,Rate!$A$4:$A$25,0),MATCH(Gilbert!L579,Rate!$B$3:$M$3,0))*O579)),"")</f>
        <v/>
      </c>
      <c r="T579" s="71" t="str">
        <f t="shared" ref="T579:T642" si="30">IF(L579="","",IF(L579="General2","F0070000061A","E31250000331"))</f>
        <v/>
      </c>
    </row>
    <row r="580" ht="12.75" customHeight="1" spans="16:20">
      <c r="P580" s="70" t="str">
        <f t="shared" si="28"/>
        <v/>
      </c>
      <c r="Q580" s="70" t="str">
        <f t="shared" si="29"/>
        <v/>
      </c>
      <c r="R580" s="70" t="str">
        <f>IFERROR(IF(K580="handling and wharfage",SUM(P580:Q580),IF(OR(K580="tank",K580="Boat",K580="car"),INDEX(Rate!$B$4:$M$25,MATCH(Gilbert!N580,Rate!$A$4:$A$25,0),MATCH(Gilbert!L580,Rate!$B$3:$M$3,0))*O580*0.8,INDEX(Rate!$B$4:$M$25,MATCH(Gilbert!N580,Rate!$A$4:$A$25,0),MATCH(Gilbert!L580,Rate!$B$3:$M$3,0))*O580)),"")</f>
        <v/>
      </c>
      <c r="T580" s="71" t="str">
        <f t="shared" si="30"/>
        <v/>
      </c>
    </row>
    <row r="581" spans="16:20">
      <c r="P581" s="70" t="str">
        <f t="shared" si="28"/>
        <v/>
      </c>
      <c r="Q581" s="70" t="str">
        <f t="shared" si="29"/>
        <v/>
      </c>
      <c r="R581" s="70" t="str">
        <f>IFERROR(IF(K581="handling and wharfage",SUM(P581:Q581),IF(OR(K581="tank",K581="Boat",K581="car"),INDEX(Rate!$B$4:$M$25,MATCH(Gilbert!N581,Rate!$A$4:$A$25,0),MATCH(Gilbert!L581,Rate!$B$3:$M$3,0))*O581*0.8,INDEX(Rate!$B$4:$M$25,MATCH(Gilbert!N581,Rate!$A$4:$A$25,0),MATCH(Gilbert!L581,Rate!$B$3:$M$3,0))*O581)),"")</f>
        <v/>
      </c>
      <c r="T581" s="71" t="str">
        <f t="shared" si="30"/>
        <v/>
      </c>
    </row>
    <row r="582" spans="16:20">
      <c r="P582" s="70" t="str">
        <f t="shared" si="28"/>
        <v/>
      </c>
      <c r="Q582" s="70" t="str">
        <f t="shared" si="29"/>
        <v/>
      </c>
      <c r="R582" s="70" t="str">
        <f>IFERROR(IF(K582="handling and wharfage",SUM(P582:Q582),IF(OR(K582="tank",K582="Boat",K582="car"),INDEX(Rate!$B$4:$M$25,MATCH(Gilbert!N582,Rate!$A$4:$A$25,0),MATCH(Gilbert!L582,Rate!$B$3:$M$3,0))*O582*0.8,INDEX(Rate!$B$4:$M$25,MATCH(Gilbert!N582,Rate!$A$4:$A$25,0),MATCH(Gilbert!L582,Rate!$B$3:$M$3,0))*O582)),"")</f>
        <v/>
      </c>
      <c r="T582" s="71" t="str">
        <f t="shared" si="30"/>
        <v/>
      </c>
    </row>
    <row r="583" spans="16:20">
      <c r="P583" s="70" t="str">
        <f t="shared" si="28"/>
        <v/>
      </c>
      <c r="Q583" s="70" t="str">
        <f t="shared" si="29"/>
        <v/>
      </c>
      <c r="R583" s="70" t="str">
        <f>IFERROR(IF(K583="handling and wharfage",SUM(P583:Q583),IF(OR(K583="tank",K583="Boat",K583="car"),INDEX(Rate!$B$4:$M$25,MATCH(Gilbert!N583,Rate!$A$4:$A$25,0),MATCH(Gilbert!L583,Rate!$B$3:$M$3,0))*O583*0.8,INDEX(Rate!$B$4:$M$25,MATCH(Gilbert!N583,Rate!$A$4:$A$25,0),MATCH(Gilbert!L583,Rate!$B$3:$M$3,0))*O583)),"")</f>
        <v/>
      </c>
      <c r="T583" s="71" t="str">
        <f t="shared" si="30"/>
        <v/>
      </c>
    </row>
    <row r="584" spans="16:20">
      <c r="P584" s="70" t="str">
        <f t="shared" si="28"/>
        <v/>
      </c>
      <c r="Q584" s="70" t="str">
        <f t="shared" si="29"/>
        <v/>
      </c>
      <c r="R584" s="70" t="str">
        <f>IFERROR(IF(K584="handling and wharfage",SUM(P584:Q584),IF(OR(K584="tank",K584="Boat",K584="car"),INDEX(Rate!$B$4:$M$25,MATCH(Gilbert!N584,Rate!$A$4:$A$25,0),MATCH(Gilbert!L584,Rate!$B$3:$M$3,0))*O584*0.8,INDEX(Rate!$B$4:$M$25,MATCH(Gilbert!N584,Rate!$A$4:$A$25,0),MATCH(Gilbert!L584,Rate!$B$3:$M$3,0))*O584)),"")</f>
        <v/>
      </c>
      <c r="T584" s="71" t="str">
        <f t="shared" si="30"/>
        <v/>
      </c>
    </row>
    <row r="585" spans="16:20">
      <c r="P585" s="70" t="str">
        <f t="shared" si="28"/>
        <v/>
      </c>
      <c r="Q585" s="70" t="str">
        <f t="shared" si="29"/>
        <v/>
      </c>
      <c r="R585" s="70" t="str">
        <f>IFERROR(IF(K585="handling and wharfage",SUM(P585:Q585),IF(OR(K585="tank",K585="Boat",K585="car"),INDEX(Rate!$B$4:$M$25,MATCH(Gilbert!N585,Rate!$A$4:$A$25,0),MATCH(Gilbert!L585,Rate!$B$3:$M$3,0))*O585*0.8,INDEX(Rate!$B$4:$M$25,MATCH(Gilbert!N585,Rate!$A$4:$A$25,0),MATCH(Gilbert!L585,Rate!$B$3:$M$3,0))*O585)),"")</f>
        <v/>
      </c>
      <c r="T585" s="71" t="str">
        <f t="shared" si="30"/>
        <v/>
      </c>
    </row>
    <row r="586" spans="16:20">
      <c r="P586" s="70" t="str">
        <f t="shared" si="28"/>
        <v/>
      </c>
      <c r="Q586" s="70" t="str">
        <f t="shared" si="29"/>
        <v/>
      </c>
      <c r="R586" s="70" t="str">
        <f>IFERROR(IF(K586="handling and wharfage",SUM(P586:Q586),IF(OR(K586="tank",K586="Boat",K586="car"),INDEX(Rate!$B$4:$M$25,MATCH(Gilbert!N586,Rate!$A$4:$A$25,0),MATCH(Gilbert!L586,Rate!$B$3:$M$3,0))*O586*0.8,INDEX(Rate!$B$4:$M$25,MATCH(Gilbert!N586,Rate!$A$4:$A$25,0),MATCH(Gilbert!L586,Rate!$B$3:$M$3,0))*O586)),"")</f>
        <v/>
      </c>
      <c r="T586" s="71" t="str">
        <f t="shared" si="30"/>
        <v/>
      </c>
    </row>
    <row r="587" spans="16:20">
      <c r="P587" s="70" t="str">
        <f t="shared" si="28"/>
        <v/>
      </c>
      <c r="Q587" s="70" t="str">
        <f t="shared" si="29"/>
        <v/>
      </c>
      <c r="R587" s="70" t="str">
        <f>IFERROR(IF(K587="handling and wharfage",SUM(P587:Q587),IF(OR(K587="tank",K587="Boat",K587="car"),INDEX(Rate!$B$4:$M$25,MATCH(Gilbert!N587,Rate!$A$4:$A$25,0),MATCH(Gilbert!L587,Rate!$B$3:$M$3,0))*O587*0.8,INDEX(Rate!$B$4:$M$25,MATCH(Gilbert!N587,Rate!$A$4:$A$25,0),MATCH(Gilbert!L587,Rate!$B$3:$M$3,0))*O587)),"")</f>
        <v/>
      </c>
      <c r="T587" s="71" t="str">
        <f t="shared" si="30"/>
        <v/>
      </c>
    </row>
    <row r="588" spans="16:20">
      <c r="P588" s="70" t="str">
        <f t="shared" si="28"/>
        <v/>
      </c>
      <c r="Q588" s="70" t="str">
        <f t="shared" si="29"/>
        <v/>
      </c>
      <c r="R588" s="70" t="str">
        <f>IFERROR(IF(K588="handling and wharfage",SUM(P588:Q588),IF(OR(K588="tank",K588="Boat",K588="car"),INDEX(Rate!$B$4:$M$25,MATCH(Gilbert!N588,Rate!$A$4:$A$25,0),MATCH(Gilbert!L588,Rate!$B$3:$M$3,0))*O588*0.8,INDEX(Rate!$B$4:$M$25,MATCH(Gilbert!N588,Rate!$A$4:$A$25,0),MATCH(Gilbert!L588,Rate!$B$3:$M$3,0))*O588)),"")</f>
        <v/>
      </c>
      <c r="T588" s="71" t="str">
        <f t="shared" si="30"/>
        <v/>
      </c>
    </row>
    <row r="589" spans="16:20">
      <c r="P589" s="70" t="str">
        <f t="shared" si="28"/>
        <v/>
      </c>
      <c r="Q589" s="70" t="str">
        <f t="shared" si="29"/>
        <v/>
      </c>
      <c r="R589" s="70" t="str">
        <f>IFERROR(IF(K589="handling and wharfage",SUM(P589:Q589),IF(OR(K589="tank",K589="Boat",K589="car"),INDEX(Rate!$B$4:$M$25,MATCH(Gilbert!N589,Rate!$A$4:$A$25,0),MATCH(Gilbert!L589,Rate!$B$3:$M$3,0))*O589*0.8,INDEX(Rate!$B$4:$M$25,MATCH(Gilbert!N589,Rate!$A$4:$A$25,0),MATCH(Gilbert!L589,Rate!$B$3:$M$3,0))*O589)),"")</f>
        <v/>
      </c>
      <c r="T589" s="71" t="str">
        <f t="shared" si="30"/>
        <v/>
      </c>
    </row>
    <row r="590" spans="16:20">
      <c r="P590" s="70" t="str">
        <f t="shared" si="28"/>
        <v/>
      </c>
      <c r="Q590" s="70" t="str">
        <f t="shared" si="29"/>
        <v/>
      </c>
      <c r="R590" s="70" t="str">
        <f>IFERROR(IF(K590="handling and wharfage",SUM(P590:Q590),IF(OR(K590="tank",K590="Boat",K590="car"),INDEX(Rate!$B$4:$M$25,MATCH(Gilbert!N590,Rate!$A$4:$A$25,0),MATCH(Gilbert!L590,Rate!$B$3:$M$3,0))*O590*0.8,INDEX(Rate!$B$4:$M$25,MATCH(Gilbert!N590,Rate!$A$4:$A$25,0),MATCH(Gilbert!L590,Rate!$B$3:$M$3,0))*O590)),"")</f>
        <v/>
      </c>
      <c r="T590" s="71" t="str">
        <f t="shared" si="30"/>
        <v/>
      </c>
    </row>
    <row r="591" spans="16:20">
      <c r="P591" s="70" t="str">
        <f t="shared" si="28"/>
        <v/>
      </c>
      <c r="Q591" s="70" t="str">
        <f t="shared" si="29"/>
        <v/>
      </c>
      <c r="R591" s="70" t="str">
        <f>IFERROR(IF(K591="handling and wharfage",SUM(P591:Q591),IF(OR(K591="tank",K591="Boat",K591="car"),INDEX(Rate!$B$4:$M$25,MATCH(Gilbert!N591,Rate!$A$4:$A$25,0),MATCH(Gilbert!L591,Rate!$B$3:$M$3,0))*O591*0.8,INDEX(Rate!$B$4:$M$25,MATCH(Gilbert!N591,Rate!$A$4:$A$25,0),MATCH(Gilbert!L591,Rate!$B$3:$M$3,0))*O591)),"")</f>
        <v/>
      </c>
      <c r="T591" s="71" t="str">
        <f t="shared" si="30"/>
        <v/>
      </c>
    </row>
    <row r="592" spans="16:20">
      <c r="P592" s="70" t="str">
        <f t="shared" si="28"/>
        <v/>
      </c>
      <c r="Q592" s="70" t="str">
        <f t="shared" si="29"/>
        <v/>
      </c>
      <c r="R592" s="70" t="str">
        <f>IFERROR(IF(K592="handling and wharfage",SUM(P592:Q592),IF(OR(K592="tank",K592="Boat",K592="car"),INDEX(Rate!$B$4:$M$25,MATCH(Gilbert!N592,Rate!$A$4:$A$25,0),MATCH(Gilbert!L592,Rate!$B$3:$M$3,0))*O592*0.8,INDEX(Rate!$B$4:$M$25,MATCH(Gilbert!N592,Rate!$A$4:$A$25,0),MATCH(Gilbert!L592,Rate!$B$3:$M$3,0))*O592)),"")</f>
        <v/>
      </c>
      <c r="T592" s="71" t="str">
        <f t="shared" si="30"/>
        <v/>
      </c>
    </row>
    <row r="593" spans="16:20">
      <c r="P593" s="70" t="str">
        <f t="shared" si="28"/>
        <v/>
      </c>
      <c r="Q593" s="70" t="str">
        <f t="shared" si="29"/>
        <v/>
      </c>
      <c r="R593" s="70" t="str">
        <f>IFERROR(IF(K593="handling and wharfage",SUM(P593:Q593),IF(OR(K593="tank",K593="Boat",K593="car"),INDEX(Rate!$B$4:$M$25,MATCH(Gilbert!N593,Rate!$A$4:$A$25,0),MATCH(Gilbert!L593,Rate!$B$3:$M$3,0))*O593*0.8,INDEX(Rate!$B$4:$M$25,MATCH(Gilbert!N593,Rate!$A$4:$A$25,0),MATCH(Gilbert!L593,Rate!$B$3:$M$3,0))*O593)),"")</f>
        <v/>
      </c>
      <c r="T593" s="71" t="str">
        <f t="shared" si="30"/>
        <v/>
      </c>
    </row>
    <row r="594" spans="16:20">
      <c r="P594" s="70" t="str">
        <f t="shared" si="28"/>
        <v/>
      </c>
      <c r="Q594" s="70" t="str">
        <f t="shared" si="29"/>
        <v/>
      </c>
      <c r="R594" s="70" t="str">
        <f>IFERROR(IF(K594="handling and wharfage",SUM(P594:Q594),IF(OR(K594="tank",K594="Boat",K594="car"),INDEX(Rate!$B$4:$M$25,MATCH(Gilbert!N594,Rate!$A$4:$A$25,0),MATCH(Gilbert!L594,Rate!$B$3:$M$3,0))*O594*0.8,INDEX(Rate!$B$4:$M$25,MATCH(Gilbert!N594,Rate!$A$4:$A$25,0),MATCH(Gilbert!L594,Rate!$B$3:$M$3,0))*O594)),"")</f>
        <v/>
      </c>
      <c r="T594" s="71" t="str">
        <f t="shared" si="30"/>
        <v/>
      </c>
    </row>
    <row r="595" spans="16:20">
      <c r="P595" s="70" t="str">
        <f t="shared" si="28"/>
        <v/>
      </c>
      <c r="Q595" s="70" t="str">
        <f t="shared" si="29"/>
        <v/>
      </c>
      <c r="R595" s="70" t="str">
        <f>IFERROR(IF(K595="handling and wharfage",SUM(P595:Q595),IF(OR(K595="tank",K595="Boat",K595="car"),INDEX(Rate!$B$4:$M$25,MATCH(Gilbert!N595,Rate!$A$4:$A$25,0),MATCH(Gilbert!L595,Rate!$B$3:$M$3,0))*O595*0.8,INDEX(Rate!$B$4:$M$25,MATCH(Gilbert!N595,Rate!$A$4:$A$25,0),MATCH(Gilbert!L595,Rate!$B$3:$M$3,0))*O595)),"")</f>
        <v/>
      </c>
      <c r="T595" s="71" t="str">
        <f t="shared" si="30"/>
        <v/>
      </c>
    </row>
    <row r="596" spans="16:20">
      <c r="P596" s="70" t="str">
        <f t="shared" si="28"/>
        <v/>
      </c>
      <c r="Q596" s="70" t="str">
        <f t="shared" si="29"/>
        <v/>
      </c>
      <c r="R596" s="70" t="str">
        <f>IFERROR(IF(K596="handling and wharfage",SUM(P596:Q596),IF(OR(K596="tank",K596="Boat",K596="car"),INDEX(Rate!$B$4:$M$25,MATCH(Gilbert!N596,Rate!$A$4:$A$25,0),MATCH(Gilbert!L596,Rate!$B$3:$M$3,0))*O596*0.8,INDEX(Rate!$B$4:$M$25,MATCH(Gilbert!N596,Rate!$A$4:$A$25,0),MATCH(Gilbert!L596,Rate!$B$3:$M$3,0))*O596)),"")</f>
        <v/>
      </c>
      <c r="T596" s="71" t="str">
        <f t="shared" si="30"/>
        <v/>
      </c>
    </row>
    <row r="597" spans="16:20">
      <c r="P597" s="70" t="str">
        <f t="shared" si="28"/>
        <v/>
      </c>
      <c r="Q597" s="70" t="str">
        <f t="shared" si="29"/>
        <v/>
      </c>
      <c r="R597" s="70" t="str">
        <f>IFERROR(IF(K597="handling and wharfage",SUM(P597:Q597),IF(OR(K597="tank",K597="Boat",K597="car"),INDEX(Rate!$B$4:$M$25,MATCH(Gilbert!N597,Rate!$A$4:$A$25,0),MATCH(Gilbert!L597,Rate!$B$3:$M$3,0))*O597*0.8,INDEX(Rate!$B$4:$M$25,MATCH(Gilbert!N597,Rate!$A$4:$A$25,0),MATCH(Gilbert!L597,Rate!$B$3:$M$3,0))*O597)),"")</f>
        <v/>
      </c>
      <c r="T597" s="71" t="str">
        <f t="shared" si="30"/>
        <v/>
      </c>
    </row>
    <row r="598" spans="16:20">
      <c r="P598" s="70" t="str">
        <f t="shared" si="28"/>
        <v/>
      </c>
      <c r="Q598" s="70" t="str">
        <f t="shared" si="29"/>
        <v/>
      </c>
      <c r="R598" s="70" t="str">
        <f>IFERROR(IF(K598="handling and wharfage",SUM(P598:Q598),IF(OR(K598="tank",K598="Boat",K598="car"),INDEX(Rate!$B$4:$M$25,MATCH(Gilbert!N598,Rate!$A$4:$A$25,0),MATCH(Gilbert!L598,Rate!$B$3:$M$3,0))*O598*0.8,INDEX(Rate!$B$4:$M$25,MATCH(Gilbert!N598,Rate!$A$4:$A$25,0),MATCH(Gilbert!L598,Rate!$B$3:$M$3,0))*O598)),"")</f>
        <v/>
      </c>
      <c r="T598" s="71" t="str">
        <f t="shared" si="30"/>
        <v/>
      </c>
    </row>
    <row r="599" spans="16:20">
      <c r="P599" s="70" t="str">
        <f t="shared" si="28"/>
        <v/>
      </c>
      <c r="Q599" s="70" t="str">
        <f t="shared" si="29"/>
        <v/>
      </c>
      <c r="R599" s="70" t="str">
        <f>IFERROR(IF(K599="handling and wharfage",SUM(P599:Q599),IF(OR(K599="tank",K599="Boat",K599="car"),INDEX(Rate!$B$4:$M$25,MATCH(Gilbert!N599,Rate!$A$4:$A$25,0),MATCH(Gilbert!L599,Rate!$B$3:$M$3,0))*O599*0.8,INDEX(Rate!$B$4:$M$25,MATCH(Gilbert!N599,Rate!$A$4:$A$25,0),MATCH(Gilbert!L599,Rate!$B$3:$M$3,0))*O599)),"")</f>
        <v/>
      </c>
      <c r="T599" s="71" t="str">
        <f t="shared" si="30"/>
        <v/>
      </c>
    </row>
    <row r="600" spans="16:20">
      <c r="P600" s="70" t="str">
        <f t="shared" si="28"/>
        <v/>
      </c>
      <c r="Q600" s="70" t="str">
        <f t="shared" si="29"/>
        <v/>
      </c>
      <c r="R600" s="70" t="str">
        <f>IFERROR(IF(K600="handling and wharfage",SUM(P600:Q600),IF(OR(K600="tank",K600="Boat",K600="car"),INDEX(Rate!$B$4:$M$25,MATCH(Gilbert!N600,Rate!$A$4:$A$25,0),MATCH(Gilbert!L600,Rate!$B$3:$M$3,0))*O600*0.8,INDEX(Rate!$B$4:$M$25,MATCH(Gilbert!N600,Rate!$A$4:$A$25,0),MATCH(Gilbert!L600,Rate!$B$3:$M$3,0))*O600)),"")</f>
        <v/>
      </c>
      <c r="T600" s="71" t="str">
        <f t="shared" si="30"/>
        <v/>
      </c>
    </row>
    <row r="601" spans="16:20">
      <c r="P601" s="70" t="str">
        <f t="shared" si="28"/>
        <v/>
      </c>
      <c r="Q601" s="70" t="str">
        <f t="shared" si="29"/>
        <v/>
      </c>
      <c r="R601" s="70" t="str">
        <f>IFERROR(IF(K601="handling and wharfage",SUM(P601:Q601),IF(OR(K601="tank",K601="Boat",K601="car"),INDEX(Rate!$B$4:$M$25,MATCH(Gilbert!N601,Rate!$A$4:$A$25,0),MATCH(Gilbert!L601,Rate!$B$3:$M$3,0))*O601*0.8,INDEX(Rate!$B$4:$M$25,MATCH(Gilbert!N601,Rate!$A$4:$A$25,0),MATCH(Gilbert!L601,Rate!$B$3:$M$3,0))*O601)),"")</f>
        <v/>
      </c>
      <c r="T601" s="71" t="str">
        <f t="shared" si="30"/>
        <v/>
      </c>
    </row>
    <row r="602" spans="16:20">
      <c r="P602" s="70" t="str">
        <f t="shared" si="28"/>
        <v/>
      </c>
      <c r="Q602" s="70" t="str">
        <f t="shared" si="29"/>
        <v/>
      </c>
      <c r="R602" s="70" t="str">
        <f>IFERROR(IF(K602="handling and wharfage",SUM(P602:Q602),IF(OR(K602="tank",K602="Boat",K602="car"),INDEX(Rate!$B$4:$M$25,MATCH(Gilbert!N602,Rate!$A$4:$A$25,0),MATCH(Gilbert!L602,Rate!$B$3:$M$3,0))*O602*0.8,INDEX(Rate!$B$4:$M$25,MATCH(Gilbert!N602,Rate!$A$4:$A$25,0),MATCH(Gilbert!L602,Rate!$B$3:$M$3,0))*O602)),"")</f>
        <v/>
      </c>
      <c r="T602" s="71" t="str">
        <f t="shared" si="30"/>
        <v/>
      </c>
    </row>
    <row r="603" spans="16:20">
      <c r="P603" s="70" t="str">
        <f t="shared" si="28"/>
        <v/>
      </c>
      <c r="Q603" s="70" t="str">
        <f t="shared" si="29"/>
        <v/>
      </c>
      <c r="R603" s="70" t="str">
        <f>IFERROR(IF(K603="handling and wharfage",SUM(P603:Q603),IF(OR(K603="tank",K603="Boat",K603="car"),INDEX(Rate!$B$4:$M$25,MATCH(Gilbert!N603,Rate!$A$4:$A$25,0),MATCH(Gilbert!L603,Rate!$B$3:$M$3,0))*O603*0.8,INDEX(Rate!$B$4:$M$25,MATCH(Gilbert!N603,Rate!$A$4:$A$25,0),MATCH(Gilbert!L603,Rate!$B$3:$M$3,0))*O603)),"")</f>
        <v/>
      </c>
      <c r="T603" s="71" t="str">
        <f t="shared" si="30"/>
        <v/>
      </c>
    </row>
    <row r="604" spans="16:20">
      <c r="P604" s="70" t="str">
        <f t="shared" si="28"/>
        <v/>
      </c>
      <c r="Q604" s="70" t="str">
        <f t="shared" si="29"/>
        <v/>
      </c>
      <c r="R604" s="70" t="str">
        <f>IFERROR(IF(K604="handling and wharfage",SUM(P604:Q604),IF(OR(K604="tank",K604="Boat",K604="car"),INDEX(Rate!$B$4:$M$25,MATCH(Gilbert!N604,Rate!$A$4:$A$25,0),MATCH(Gilbert!L604,Rate!$B$3:$M$3,0))*O604*0.8,INDEX(Rate!$B$4:$M$25,MATCH(Gilbert!N604,Rate!$A$4:$A$25,0),MATCH(Gilbert!L604,Rate!$B$3:$M$3,0))*O604)),"")</f>
        <v/>
      </c>
      <c r="T604" s="71" t="str">
        <f t="shared" si="30"/>
        <v/>
      </c>
    </row>
    <row r="605" spans="16:20">
      <c r="P605" s="70" t="str">
        <f t="shared" si="28"/>
        <v/>
      </c>
      <c r="Q605" s="70" t="str">
        <f t="shared" si="29"/>
        <v/>
      </c>
      <c r="R605" s="70" t="str">
        <f>IFERROR(IF(K605="handling and wharfage",SUM(P605:Q605),IF(OR(K605="tank",K605="Boat",K605="car"),INDEX(Rate!$B$4:$M$25,MATCH(Gilbert!N605,Rate!$A$4:$A$25,0),MATCH(Gilbert!L605,Rate!$B$3:$M$3,0))*O605*0.8,INDEX(Rate!$B$4:$M$25,MATCH(Gilbert!N605,Rate!$A$4:$A$25,0),MATCH(Gilbert!L605,Rate!$B$3:$M$3,0))*O605)),"")</f>
        <v/>
      </c>
      <c r="T605" s="71" t="str">
        <f t="shared" si="30"/>
        <v/>
      </c>
    </row>
    <row r="606" spans="16:20">
      <c r="P606" s="70" t="str">
        <f t="shared" si="28"/>
        <v/>
      </c>
      <c r="Q606" s="70" t="str">
        <f t="shared" si="29"/>
        <v/>
      </c>
      <c r="R606" s="70" t="str">
        <f>IFERROR(IF(K606="handling and wharfage",SUM(P606:Q606),IF(OR(K606="tank",K606="Boat",K606="car"),INDEX(Rate!$B$4:$M$25,MATCH(Gilbert!N606,Rate!$A$4:$A$25,0),MATCH(Gilbert!L606,Rate!$B$3:$M$3,0))*O606*0.8,INDEX(Rate!$B$4:$M$25,MATCH(Gilbert!N606,Rate!$A$4:$A$25,0),MATCH(Gilbert!L606,Rate!$B$3:$M$3,0))*O606)),"")</f>
        <v/>
      </c>
      <c r="T606" s="71" t="str">
        <f t="shared" si="30"/>
        <v/>
      </c>
    </row>
    <row r="607" spans="16:20">
      <c r="P607" s="70" t="str">
        <f t="shared" si="28"/>
        <v/>
      </c>
      <c r="Q607" s="70" t="str">
        <f t="shared" si="29"/>
        <v/>
      </c>
      <c r="R607" s="70" t="str">
        <f>IFERROR(IF(K607="handling and wharfage",SUM(P607:Q607),IF(OR(K607="tank",K607="Boat",K607="car"),INDEX(Rate!$B$4:$M$25,MATCH(Gilbert!N607,Rate!$A$4:$A$25,0),MATCH(Gilbert!L607,Rate!$B$3:$M$3,0))*O607*0.8,INDEX(Rate!$B$4:$M$25,MATCH(Gilbert!N607,Rate!$A$4:$A$25,0),MATCH(Gilbert!L607,Rate!$B$3:$M$3,0))*O607)),"")</f>
        <v/>
      </c>
      <c r="T607" s="71" t="str">
        <f t="shared" si="30"/>
        <v/>
      </c>
    </row>
    <row r="608" spans="16:20">
      <c r="P608" s="70" t="str">
        <f t="shared" si="28"/>
        <v/>
      </c>
      <c r="Q608" s="70" t="str">
        <f t="shared" si="29"/>
        <v/>
      </c>
      <c r="R608" s="70" t="str">
        <f>IFERROR(IF(K608="handling and wharfage",SUM(P608:Q608),IF(OR(K608="tank",K608="Boat",K608="car"),INDEX(Rate!$B$4:$M$25,MATCH(Gilbert!N608,Rate!$A$4:$A$25,0),MATCH(Gilbert!L608,Rate!$B$3:$M$3,0))*O608*0.8,INDEX(Rate!$B$4:$M$25,MATCH(Gilbert!N608,Rate!$A$4:$A$25,0),MATCH(Gilbert!L608,Rate!$B$3:$M$3,0))*O608)),"")</f>
        <v/>
      </c>
      <c r="T608" s="71" t="str">
        <f t="shared" si="30"/>
        <v/>
      </c>
    </row>
    <row r="609" spans="16:20">
      <c r="P609" s="70" t="str">
        <f t="shared" si="28"/>
        <v/>
      </c>
      <c r="Q609" s="70" t="str">
        <f t="shared" si="29"/>
        <v/>
      </c>
      <c r="R609" s="70" t="str">
        <f>IFERROR(IF(K609="handling and wharfage",SUM(P609:Q609),IF(OR(K609="tank",K609="Boat",K609="car"),INDEX(Rate!$B$4:$M$25,MATCH(Gilbert!N609,Rate!$A$4:$A$25,0),MATCH(Gilbert!L609,Rate!$B$3:$M$3,0))*O609*0.8,INDEX(Rate!$B$4:$M$25,MATCH(Gilbert!N609,Rate!$A$4:$A$25,0),MATCH(Gilbert!L609,Rate!$B$3:$M$3,0))*O609)),"")</f>
        <v/>
      </c>
      <c r="T609" s="71" t="str">
        <f t="shared" si="30"/>
        <v/>
      </c>
    </row>
    <row r="610" spans="16:20">
      <c r="P610" s="70" t="str">
        <f t="shared" si="28"/>
        <v/>
      </c>
      <c r="Q610" s="70" t="str">
        <f t="shared" si="29"/>
        <v/>
      </c>
      <c r="R610" s="70" t="str">
        <f>IFERROR(IF(K610="handling and wharfage",SUM(P610:Q610),IF(OR(K610="tank",K610="Boat",K610="car"),INDEX(Rate!$B$4:$M$25,MATCH(Gilbert!N610,Rate!$A$4:$A$25,0),MATCH(Gilbert!L610,Rate!$B$3:$M$3,0))*O610*0.8,INDEX(Rate!$B$4:$M$25,MATCH(Gilbert!N610,Rate!$A$4:$A$25,0),MATCH(Gilbert!L610,Rate!$B$3:$M$3,0))*O610)),"")</f>
        <v/>
      </c>
      <c r="T610" s="71" t="str">
        <f t="shared" si="30"/>
        <v/>
      </c>
    </row>
    <row r="611" spans="16:20">
      <c r="P611" s="70" t="str">
        <f t="shared" si="28"/>
        <v/>
      </c>
      <c r="Q611" s="70" t="str">
        <f t="shared" si="29"/>
        <v/>
      </c>
      <c r="R611" s="70" t="str">
        <f>IFERROR(IF(K611="handling and wharfage",SUM(P611:Q611),IF(OR(K611="tank",K611="Boat",K611="car"),INDEX(Rate!$B$4:$M$25,MATCH(Gilbert!N611,Rate!$A$4:$A$25,0),MATCH(Gilbert!L611,Rate!$B$3:$M$3,0))*O611*0.8,INDEX(Rate!$B$4:$M$25,MATCH(Gilbert!N611,Rate!$A$4:$A$25,0),MATCH(Gilbert!L611,Rate!$B$3:$M$3,0))*O611)),"")</f>
        <v/>
      </c>
      <c r="T611" s="71" t="str">
        <f t="shared" si="30"/>
        <v/>
      </c>
    </row>
    <row r="612" spans="16:20">
      <c r="P612" s="70" t="str">
        <f t="shared" si="28"/>
        <v/>
      </c>
      <c r="Q612" s="70" t="str">
        <f t="shared" si="29"/>
        <v/>
      </c>
      <c r="R612" s="70" t="str">
        <f>IFERROR(IF(K612="handling and wharfage",SUM(P612:Q612),IF(OR(K612="tank",K612="Boat",K612="car"),INDEX(Rate!$B$4:$M$25,MATCH(Gilbert!N612,Rate!$A$4:$A$25,0),MATCH(Gilbert!L612,Rate!$B$3:$M$3,0))*O612*0.8,INDEX(Rate!$B$4:$M$25,MATCH(Gilbert!N612,Rate!$A$4:$A$25,0),MATCH(Gilbert!L612,Rate!$B$3:$M$3,0))*O612)),"")</f>
        <v/>
      </c>
      <c r="T612" s="71" t="str">
        <f t="shared" si="30"/>
        <v/>
      </c>
    </row>
    <row r="613" spans="16:20">
      <c r="P613" s="70" t="str">
        <f t="shared" si="28"/>
        <v/>
      </c>
      <c r="Q613" s="70" t="str">
        <f t="shared" si="29"/>
        <v/>
      </c>
      <c r="R613" s="70" t="str">
        <f>IFERROR(IF(K613="handling and wharfage",SUM(P613:Q613),IF(OR(K613="tank",K613="Boat",K613="car"),INDEX(Rate!$B$4:$M$25,MATCH(Gilbert!N613,Rate!$A$4:$A$25,0),MATCH(Gilbert!L613,Rate!$B$3:$M$3,0))*O613*0.8,INDEX(Rate!$B$4:$M$25,MATCH(Gilbert!N613,Rate!$A$4:$A$25,0),MATCH(Gilbert!L613,Rate!$B$3:$M$3,0))*O613)),"")</f>
        <v/>
      </c>
      <c r="T613" s="71" t="str">
        <f t="shared" si="30"/>
        <v/>
      </c>
    </row>
    <row r="614" spans="16:20">
      <c r="P614" s="70" t="str">
        <f t="shared" si="28"/>
        <v/>
      </c>
      <c r="Q614" s="70" t="str">
        <f t="shared" si="29"/>
        <v/>
      </c>
      <c r="R614" s="70" t="str">
        <f>IFERROR(IF(K614="handling and wharfage",SUM(P614:Q614),IF(OR(K614="tank",K614="Boat",K614="car"),INDEX(Rate!$B$4:$M$25,MATCH(Gilbert!N614,Rate!$A$4:$A$25,0),MATCH(Gilbert!L614,Rate!$B$3:$M$3,0))*O614*0.8,INDEX(Rate!$B$4:$M$25,MATCH(Gilbert!N614,Rate!$A$4:$A$25,0),MATCH(Gilbert!L614,Rate!$B$3:$M$3,0))*O614)),"")</f>
        <v/>
      </c>
      <c r="T614" s="71" t="str">
        <f t="shared" si="30"/>
        <v/>
      </c>
    </row>
    <row r="615" spans="16:20">
      <c r="P615" s="70" t="str">
        <f t="shared" si="28"/>
        <v/>
      </c>
      <c r="Q615" s="70" t="str">
        <f t="shared" si="29"/>
        <v/>
      </c>
      <c r="R615" s="70" t="str">
        <f>IFERROR(IF(K615="handling and wharfage",SUM(P615:Q615),IF(OR(K615="tank",K615="Boat",K615="car"),INDEX(Rate!$B$4:$M$25,MATCH(Gilbert!N615,Rate!$A$4:$A$25,0),MATCH(Gilbert!L615,Rate!$B$3:$M$3,0))*O615*0.8,INDEX(Rate!$B$4:$M$25,MATCH(Gilbert!N615,Rate!$A$4:$A$25,0),MATCH(Gilbert!L615,Rate!$B$3:$M$3,0))*O615)),"")</f>
        <v/>
      </c>
      <c r="T615" s="71" t="str">
        <f t="shared" si="30"/>
        <v/>
      </c>
    </row>
    <row r="616" spans="16:20">
      <c r="P616" s="70" t="str">
        <f t="shared" si="28"/>
        <v/>
      </c>
      <c r="Q616" s="70" t="str">
        <f t="shared" si="29"/>
        <v/>
      </c>
      <c r="R616" s="70" t="str">
        <f>IFERROR(IF(K616="handling and wharfage",SUM(P616:Q616),IF(OR(K616="tank",K616="Boat",K616="car"),INDEX(Rate!$B$4:$M$25,MATCH(Gilbert!N616,Rate!$A$4:$A$25,0),MATCH(Gilbert!L616,Rate!$B$3:$M$3,0))*O616*0.8,INDEX(Rate!$B$4:$M$25,MATCH(Gilbert!N616,Rate!$A$4:$A$25,0),MATCH(Gilbert!L616,Rate!$B$3:$M$3,0))*O616)),"")</f>
        <v/>
      </c>
      <c r="T616" s="71" t="str">
        <f t="shared" si="30"/>
        <v/>
      </c>
    </row>
    <row r="617" spans="16:20">
      <c r="P617" s="70" t="str">
        <f t="shared" si="28"/>
        <v/>
      </c>
      <c r="Q617" s="70" t="str">
        <f t="shared" si="29"/>
        <v/>
      </c>
      <c r="R617" s="70" t="str">
        <f>IFERROR(IF(K617="handling and wharfage",SUM(P617:Q617),IF(OR(K617="tank",K617="Boat",K617="car"),INDEX(Rate!$B$4:$M$25,MATCH(Gilbert!N617,Rate!$A$4:$A$25,0),MATCH(Gilbert!L617,Rate!$B$3:$M$3,0))*O617*0.8,INDEX(Rate!$B$4:$M$25,MATCH(Gilbert!N617,Rate!$A$4:$A$25,0),MATCH(Gilbert!L617,Rate!$B$3:$M$3,0))*O617)),"")</f>
        <v/>
      </c>
      <c r="T617" s="71" t="str">
        <f t="shared" si="30"/>
        <v/>
      </c>
    </row>
    <row r="618" spans="16:20">
      <c r="P618" s="70" t="str">
        <f t="shared" si="28"/>
        <v/>
      </c>
      <c r="Q618" s="70" t="str">
        <f t="shared" si="29"/>
        <v/>
      </c>
      <c r="R618" s="70" t="str">
        <f>IFERROR(IF(K618="handling and wharfage",SUM(P618:Q618),IF(OR(K618="tank",K618="Boat",K618="car"),INDEX(Rate!$B$4:$M$25,MATCH(Gilbert!N618,Rate!$A$4:$A$25,0),MATCH(Gilbert!L618,Rate!$B$3:$M$3,0))*O618*0.8,INDEX(Rate!$B$4:$M$25,MATCH(Gilbert!N618,Rate!$A$4:$A$25,0),MATCH(Gilbert!L618,Rate!$B$3:$M$3,0))*O618)),"")</f>
        <v/>
      </c>
      <c r="T618" s="71" t="str">
        <f t="shared" si="30"/>
        <v/>
      </c>
    </row>
    <row r="619" spans="16:20">
      <c r="P619" s="70" t="str">
        <f t="shared" si="28"/>
        <v/>
      </c>
      <c r="Q619" s="70" t="str">
        <f t="shared" si="29"/>
        <v/>
      </c>
      <c r="R619" s="70" t="str">
        <f>IFERROR(IF(K619="handling and wharfage",SUM(P619:Q619),IF(OR(K619="tank",K619="Boat",K619="car"),INDEX(Rate!$B$4:$M$25,MATCH(Gilbert!N619,Rate!$A$4:$A$25,0),MATCH(Gilbert!L619,Rate!$B$3:$M$3,0))*O619*0.8,INDEX(Rate!$B$4:$M$25,MATCH(Gilbert!N619,Rate!$A$4:$A$25,0),MATCH(Gilbert!L619,Rate!$B$3:$M$3,0))*O619)),"")</f>
        <v/>
      </c>
      <c r="T619" s="71" t="str">
        <f t="shared" si="30"/>
        <v/>
      </c>
    </row>
    <row r="620" spans="16:20">
      <c r="P620" s="70" t="str">
        <f t="shared" si="28"/>
        <v/>
      </c>
      <c r="Q620" s="70" t="str">
        <f t="shared" si="29"/>
        <v/>
      </c>
      <c r="R620" s="70" t="str">
        <f>IFERROR(IF(K620="handling and wharfage",SUM(P620:Q620),IF(OR(K620="tank",K620="Boat",K620="car"),INDEX(Rate!$B$4:$M$25,MATCH(Gilbert!N620,Rate!$A$4:$A$25,0),MATCH(Gilbert!L620,Rate!$B$3:$M$3,0))*O620*0.8,INDEX(Rate!$B$4:$M$25,MATCH(Gilbert!N620,Rate!$A$4:$A$25,0),MATCH(Gilbert!L620,Rate!$B$3:$M$3,0))*O620)),"")</f>
        <v/>
      </c>
      <c r="T620" s="71" t="str">
        <f t="shared" si="30"/>
        <v/>
      </c>
    </row>
    <row r="621" spans="16:20">
      <c r="P621" s="70" t="str">
        <f t="shared" si="28"/>
        <v/>
      </c>
      <c r="Q621" s="70" t="str">
        <f t="shared" si="29"/>
        <v/>
      </c>
      <c r="R621" s="70" t="str">
        <f>IFERROR(IF(K621="handling and wharfage",SUM(P621:Q621),IF(OR(K621="tank",K621="Boat",K621="car"),INDEX(Rate!$B$4:$M$25,MATCH(Gilbert!N621,Rate!$A$4:$A$25,0),MATCH(Gilbert!L621,Rate!$B$3:$M$3,0))*O621*0.8,INDEX(Rate!$B$4:$M$25,MATCH(Gilbert!N621,Rate!$A$4:$A$25,0),MATCH(Gilbert!L621,Rate!$B$3:$M$3,0))*O621)),"")</f>
        <v/>
      </c>
      <c r="T621" s="71" t="str">
        <f t="shared" si="30"/>
        <v/>
      </c>
    </row>
    <row r="622" spans="16:20">
      <c r="P622" s="70" t="str">
        <f t="shared" si="28"/>
        <v/>
      </c>
      <c r="Q622" s="70" t="str">
        <f t="shared" si="29"/>
        <v/>
      </c>
      <c r="R622" s="70" t="str">
        <f>IFERROR(IF(K622="handling and wharfage",SUM(P622:Q622),IF(OR(K622="tank",K622="Boat",K622="car"),INDEX(Rate!$B$4:$M$25,MATCH(Gilbert!N622,Rate!$A$4:$A$25,0),MATCH(Gilbert!L622,Rate!$B$3:$M$3,0))*O622*0.8,INDEX(Rate!$B$4:$M$25,MATCH(Gilbert!N622,Rate!$A$4:$A$25,0),MATCH(Gilbert!L622,Rate!$B$3:$M$3,0))*O622)),"")</f>
        <v/>
      </c>
      <c r="T622" s="71" t="str">
        <f t="shared" si="30"/>
        <v/>
      </c>
    </row>
    <row r="623" spans="16:20">
      <c r="P623" s="70" t="str">
        <f t="shared" si="28"/>
        <v/>
      </c>
      <c r="Q623" s="70" t="str">
        <f t="shared" si="29"/>
        <v/>
      </c>
      <c r="R623" s="70" t="str">
        <f>IFERROR(IF(K623="handling and wharfage",SUM(P623:Q623),IF(OR(K623="tank",K623="Boat",K623="car"),INDEX(Rate!$B$4:$M$25,MATCH(Gilbert!N623,Rate!$A$4:$A$25,0),MATCH(Gilbert!L623,Rate!$B$3:$M$3,0))*O623*0.8,INDEX(Rate!$B$4:$M$25,MATCH(Gilbert!N623,Rate!$A$4:$A$25,0),MATCH(Gilbert!L623,Rate!$B$3:$M$3,0))*O623)),"")</f>
        <v/>
      </c>
      <c r="T623" s="71" t="str">
        <f t="shared" si="30"/>
        <v/>
      </c>
    </row>
    <row r="624" spans="16:20">
      <c r="P624" s="70" t="str">
        <f t="shared" si="28"/>
        <v/>
      </c>
      <c r="Q624" s="70" t="str">
        <f t="shared" si="29"/>
        <v/>
      </c>
      <c r="R624" s="70" t="str">
        <f>IFERROR(IF(K624="handling and wharfage",SUM(P624:Q624),IF(OR(K624="tank",K624="Boat",K624="car"),INDEX(Rate!$B$4:$M$25,MATCH(Gilbert!N624,Rate!$A$4:$A$25,0),MATCH(Gilbert!L624,Rate!$B$3:$M$3,0))*O624*0.8,INDEX(Rate!$B$4:$M$25,MATCH(Gilbert!N624,Rate!$A$4:$A$25,0),MATCH(Gilbert!L624,Rate!$B$3:$M$3,0))*O624)),"")</f>
        <v/>
      </c>
      <c r="T624" s="71" t="str">
        <f t="shared" si="30"/>
        <v/>
      </c>
    </row>
    <row r="625" spans="16:20">
      <c r="P625" s="70" t="str">
        <f t="shared" si="28"/>
        <v/>
      </c>
      <c r="Q625" s="70" t="str">
        <f t="shared" si="29"/>
        <v/>
      </c>
      <c r="R625" s="70" t="str">
        <f>IFERROR(IF(K625="handling and wharfage",SUM(P625:Q625),IF(OR(K625="tank",K625="Boat",K625="car"),INDEX(Rate!$B$4:$M$25,MATCH(Gilbert!N625,Rate!$A$4:$A$25,0),MATCH(Gilbert!L625,Rate!$B$3:$M$3,0))*O625*0.8,INDEX(Rate!$B$4:$M$25,MATCH(Gilbert!N625,Rate!$A$4:$A$25,0),MATCH(Gilbert!L625,Rate!$B$3:$M$3,0))*O625)),"")</f>
        <v/>
      </c>
      <c r="T625" s="71" t="str">
        <f t="shared" si="30"/>
        <v/>
      </c>
    </row>
    <row r="626" spans="16:20">
      <c r="P626" s="70" t="str">
        <f t="shared" si="28"/>
        <v/>
      </c>
      <c r="Q626" s="70" t="str">
        <f t="shared" si="29"/>
        <v/>
      </c>
      <c r="R626" s="70" t="str">
        <f>IFERROR(IF(K626="handling and wharfage",SUM(P626:Q626),IF(OR(K626="tank",K626="Boat",K626="car"),INDEX(Rate!$B$4:$M$25,MATCH(Gilbert!N626,Rate!$A$4:$A$25,0),MATCH(Gilbert!L626,Rate!$B$3:$M$3,0))*O626*0.8,INDEX(Rate!$B$4:$M$25,MATCH(Gilbert!N626,Rate!$A$4:$A$25,0),MATCH(Gilbert!L626,Rate!$B$3:$M$3,0))*O626)),"")</f>
        <v/>
      </c>
      <c r="T626" s="71" t="str">
        <f t="shared" si="30"/>
        <v/>
      </c>
    </row>
    <row r="627" spans="16:20">
      <c r="P627" s="70" t="str">
        <f t="shared" si="28"/>
        <v/>
      </c>
      <c r="Q627" s="70" t="str">
        <f t="shared" si="29"/>
        <v/>
      </c>
      <c r="R627" s="70" t="str">
        <f>IFERROR(IF(K627="handling and wharfage",SUM(P627:Q627),IF(OR(K627="tank",K627="Boat",K627="car"),INDEX(Rate!$B$4:$M$25,MATCH(Gilbert!N627,Rate!$A$4:$A$25,0),MATCH(Gilbert!L627,Rate!$B$3:$M$3,0))*O627*0.8,INDEX(Rate!$B$4:$M$25,MATCH(Gilbert!N627,Rate!$A$4:$A$25,0),MATCH(Gilbert!L627,Rate!$B$3:$M$3,0))*O627)),"")</f>
        <v/>
      </c>
      <c r="T627" s="71" t="str">
        <f t="shared" si="30"/>
        <v/>
      </c>
    </row>
    <row r="628" spans="16:20">
      <c r="P628" s="70" t="str">
        <f t="shared" si="28"/>
        <v/>
      </c>
      <c r="Q628" s="70" t="str">
        <f t="shared" si="29"/>
        <v/>
      </c>
      <c r="R628" s="70" t="str">
        <f>IFERROR(IF(K628="handling and wharfage",SUM(P628:Q628),IF(OR(K628="tank",K628="Boat",K628="car"),INDEX(Rate!$B$4:$M$25,MATCH(Gilbert!N628,Rate!$A$4:$A$25,0),MATCH(Gilbert!L628,Rate!$B$3:$M$3,0))*O628*0.8,INDEX(Rate!$B$4:$M$25,MATCH(Gilbert!N628,Rate!$A$4:$A$25,0),MATCH(Gilbert!L628,Rate!$B$3:$M$3,0))*O628)),"")</f>
        <v/>
      </c>
      <c r="T628" s="71" t="str">
        <f t="shared" si="30"/>
        <v/>
      </c>
    </row>
    <row r="629" spans="16:20">
      <c r="P629" s="70" t="str">
        <f t="shared" si="28"/>
        <v/>
      </c>
      <c r="Q629" s="70" t="str">
        <f t="shared" si="29"/>
        <v/>
      </c>
      <c r="R629" s="70" t="str">
        <f>IFERROR(IF(K629="handling and wharfage",SUM(P629:Q629),IF(OR(K629="tank",K629="Boat",K629="car"),INDEX(Rate!$B$4:$M$25,MATCH(Gilbert!N629,Rate!$A$4:$A$25,0),MATCH(Gilbert!L629,Rate!$B$3:$M$3,0))*O629*0.8,INDEX(Rate!$B$4:$M$25,MATCH(Gilbert!N629,Rate!$A$4:$A$25,0),MATCH(Gilbert!L629,Rate!$B$3:$M$3,0))*O629)),"")</f>
        <v/>
      </c>
      <c r="T629" s="71" t="str">
        <f t="shared" si="30"/>
        <v/>
      </c>
    </row>
    <row r="630" spans="16:20">
      <c r="P630" s="70" t="str">
        <f t="shared" si="28"/>
        <v/>
      </c>
      <c r="Q630" s="70" t="str">
        <f t="shared" si="29"/>
        <v/>
      </c>
      <c r="R630" s="70" t="str">
        <f>IFERROR(IF(K630="handling and wharfage",SUM(P630:Q630),IF(OR(K630="tank",K630="Boat",K630="car"),INDEX(Rate!$B$4:$M$25,MATCH(Gilbert!N630,Rate!$A$4:$A$25,0),MATCH(Gilbert!L630,Rate!$B$3:$M$3,0))*O630*0.8,INDEX(Rate!$B$4:$M$25,MATCH(Gilbert!N630,Rate!$A$4:$A$25,0),MATCH(Gilbert!L630,Rate!$B$3:$M$3,0))*O630)),"")</f>
        <v/>
      </c>
      <c r="T630" s="71" t="str">
        <f t="shared" si="30"/>
        <v/>
      </c>
    </row>
    <row r="631" spans="16:20">
      <c r="P631" s="70" t="str">
        <f t="shared" si="28"/>
        <v/>
      </c>
      <c r="Q631" s="70" t="str">
        <f t="shared" si="29"/>
        <v/>
      </c>
      <c r="R631" s="70" t="str">
        <f>IFERROR(IF(K631="handling and wharfage",SUM(P631:Q631),IF(OR(K631="tank",K631="Boat",K631="car"),INDEX(Rate!$B$4:$M$25,MATCH(Gilbert!N631,Rate!$A$4:$A$25,0),MATCH(Gilbert!L631,Rate!$B$3:$M$3,0))*O631*0.8,INDEX(Rate!$B$4:$M$25,MATCH(Gilbert!N631,Rate!$A$4:$A$25,0),MATCH(Gilbert!L631,Rate!$B$3:$M$3,0))*O631)),"")</f>
        <v/>
      </c>
      <c r="T631" s="71" t="str">
        <f t="shared" si="30"/>
        <v/>
      </c>
    </row>
    <row r="632" spans="16:20">
      <c r="P632" s="70" t="str">
        <f t="shared" si="28"/>
        <v/>
      </c>
      <c r="Q632" s="70" t="str">
        <f t="shared" si="29"/>
        <v/>
      </c>
      <c r="R632" s="70" t="str">
        <f>IFERROR(IF(K632="handling and wharfage",SUM(P632:Q632),IF(OR(K632="tank",K632="Boat",K632="car"),INDEX(Rate!$B$4:$M$25,MATCH(Gilbert!N632,Rate!$A$4:$A$25,0),MATCH(Gilbert!L632,Rate!$B$3:$M$3,0))*O632*0.8,INDEX(Rate!$B$4:$M$25,MATCH(Gilbert!N632,Rate!$A$4:$A$25,0),MATCH(Gilbert!L632,Rate!$B$3:$M$3,0))*O632)),"")</f>
        <v/>
      </c>
      <c r="T632" s="71" t="str">
        <f t="shared" si="30"/>
        <v/>
      </c>
    </row>
    <row r="633" spans="16:20">
      <c r="P633" s="70" t="str">
        <f t="shared" si="28"/>
        <v/>
      </c>
      <c r="Q633" s="70" t="str">
        <f t="shared" si="29"/>
        <v/>
      </c>
      <c r="R633" s="70" t="str">
        <f>IFERROR(IF(K633="handling and wharfage",SUM(P633:Q633),IF(OR(K633="tank",K633="Boat",K633="car"),INDEX(Rate!$B$4:$M$25,MATCH(Gilbert!N633,Rate!$A$4:$A$25,0),MATCH(Gilbert!L633,Rate!$B$3:$M$3,0))*O633*0.8,INDEX(Rate!$B$4:$M$25,MATCH(Gilbert!N633,Rate!$A$4:$A$25,0),MATCH(Gilbert!L633,Rate!$B$3:$M$3,0))*O633)),"")</f>
        <v/>
      </c>
      <c r="T633" s="71" t="str">
        <f t="shared" si="30"/>
        <v/>
      </c>
    </row>
    <row r="634" spans="16:20">
      <c r="P634" s="70" t="str">
        <f t="shared" si="28"/>
        <v/>
      </c>
      <c r="Q634" s="70" t="str">
        <f t="shared" si="29"/>
        <v/>
      </c>
      <c r="R634" s="70" t="str">
        <f>IFERROR(IF(K634="handling and wharfage",SUM(P634:Q634),IF(OR(K634="tank",K634="Boat",K634="car"),INDEX(Rate!$B$4:$M$25,MATCH(Gilbert!N634,Rate!$A$4:$A$25,0),MATCH(Gilbert!L634,Rate!$B$3:$M$3,0))*O634*0.8,INDEX(Rate!$B$4:$M$25,MATCH(Gilbert!N634,Rate!$A$4:$A$25,0),MATCH(Gilbert!L634,Rate!$B$3:$M$3,0))*O634)),"")</f>
        <v/>
      </c>
      <c r="T634" s="71" t="str">
        <f t="shared" si="30"/>
        <v/>
      </c>
    </row>
    <row r="635" spans="16:20">
      <c r="P635" s="70" t="str">
        <f t="shared" si="28"/>
        <v/>
      </c>
      <c r="Q635" s="70" t="str">
        <f t="shared" si="29"/>
        <v/>
      </c>
      <c r="R635" s="70" t="str">
        <f>IFERROR(IF(K635="handling and wharfage",SUM(P635:Q635),IF(OR(K635="tank",K635="Boat",K635="car"),INDEX(Rate!$B$4:$M$25,MATCH(Gilbert!N635,Rate!$A$4:$A$25,0),MATCH(Gilbert!L635,Rate!$B$3:$M$3,0))*O635*0.8,INDEX(Rate!$B$4:$M$25,MATCH(Gilbert!N635,Rate!$A$4:$A$25,0),MATCH(Gilbert!L635,Rate!$B$3:$M$3,0))*O635)),"")</f>
        <v/>
      </c>
      <c r="T635" s="71" t="str">
        <f t="shared" si="30"/>
        <v/>
      </c>
    </row>
    <row r="636" spans="16:20">
      <c r="P636" s="70" t="str">
        <f t="shared" si="28"/>
        <v/>
      </c>
      <c r="Q636" s="70" t="str">
        <f t="shared" si="29"/>
        <v/>
      </c>
      <c r="R636" s="70" t="str">
        <f>IFERROR(IF(K636="handling and wharfage",SUM(P636:Q636),IF(OR(K636="tank",K636="Boat",K636="car"),INDEX(Rate!$B$4:$M$25,MATCH(Gilbert!N636,Rate!$A$4:$A$25,0),MATCH(Gilbert!L636,Rate!$B$3:$M$3,0))*O636*0.8,INDEX(Rate!$B$4:$M$25,MATCH(Gilbert!N636,Rate!$A$4:$A$25,0),MATCH(Gilbert!L636,Rate!$B$3:$M$3,0))*O636)),"")</f>
        <v/>
      </c>
      <c r="T636" s="71" t="str">
        <f t="shared" si="30"/>
        <v/>
      </c>
    </row>
    <row r="637" spans="16:20">
      <c r="P637" s="70" t="str">
        <f t="shared" si="28"/>
        <v/>
      </c>
      <c r="Q637" s="70" t="str">
        <f t="shared" si="29"/>
        <v/>
      </c>
      <c r="R637" s="70" t="str">
        <f>IFERROR(IF(K637="handling and wharfage",SUM(P637:Q637),IF(OR(K637="tank",K637="Boat",K637="car"),INDEX(Rate!$B$4:$M$25,MATCH(Gilbert!N637,Rate!$A$4:$A$25,0),MATCH(Gilbert!L637,Rate!$B$3:$M$3,0))*O637*0.8,INDEX(Rate!$B$4:$M$25,MATCH(Gilbert!N637,Rate!$A$4:$A$25,0),MATCH(Gilbert!L637,Rate!$B$3:$M$3,0))*O637)),"")</f>
        <v/>
      </c>
      <c r="T637" s="71" t="str">
        <f t="shared" si="30"/>
        <v/>
      </c>
    </row>
    <row r="638" spans="16:20">
      <c r="P638" s="70" t="str">
        <f t="shared" si="28"/>
        <v/>
      </c>
      <c r="Q638" s="70" t="str">
        <f t="shared" si="29"/>
        <v/>
      </c>
      <c r="R638" s="70" t="str">
        <f>IFERROR(IF(K638="handling and wharfage",SUM(P638:Q638),IF(OR(K638="tank",K638="Boat",K638="car"),INDEX(Rate!$B$4:$M$25,MATCH(Gilbert!N638,Rate!$A$4:$A$25,0),MATCH(Gilbert!L638,Rate!$B$3:$M$3,0))*O638*0.8,INDEX(Rate!$B$4:$M$25,MATCH(Gilbert!N638,Rate!$A$4:$A$25,0),MATCH(Gilbert!L638,Rate!$B$3:$M$3,0))*O638)),"")</f>
        <v/>
      </c>
      <c r="T638" s="71" t="str">
        <f t="shared" si="30"/>
        <v/>
      </c>
    </row>
    <row r="639" spans="16:20">
      <c r="P639" s="70" t="str">
        <f t="shared" si="28"/>
        <v/>
      </c>
      <c r="Q639" s="70" t="str">
        <f t="shared" si="29"/>
        <v/>
      </c>
      <c r="R639" s="70" t="str">
        <f>IFERROR(IF(K639="handling and wharfage",SUM(P639:Q639),IF(OR(K639="tank",K639="Boat",K639="car"),INDEX(Rate!$B$4:$M$25,MATCH(Gilbert!N639,Rate!$A$4:$A$25,0),MATCH(Gilbert!L639,Rate!$B$3:$M$3,0))*O639*0.8,INDEX(Rate!$B$4:$M$25,MATCH(Gilbert!N639,Rate!$A$4:$A$25,0),MATCH(Gilbert!L639,Rate!$B$3:$M$3,0))*O639)),"")</f>
        <v/>
      </c>
      <c r="T639" s="71" t="str">
        <f t="shared" si="30"/>
        <v/>
      </c>
    </row>
    <row r="640" spans="16:20">
      <c r="P640" s="70" t="str">
        <f t="shared" si="28"/>
        <v/>
      </c>
      <c r="Q640" s="70" t="str">
        <f t="shared" si="29"/>
        <v/>
      </c>
      <c r="R640" s="70" t="str">
        <f>IFERROR(IF(K640="handling and wharfage",SUM(P640:Q640),IF(OR(K640="tank",K640="Boat",K640="car"),INDEX(Rate!$B$4:$M$25,MATCH(Gilbert!N640,Rate!$A$4:$A$25,0),MATCH(Gilbert!L640,Rate!$B$3:$M$3,0))*O640*0.8,INDEX(Rate!$B$4:$M$25,MATCH(Gilbert!N640,Rate!$A$4:$A$25,0),MATCH(Gilbert!L640,Rate!$B$3:$M$3,0))*O640)),"")</f>
        <v/>
      </c>
      <c r="T640" s="71" t="str">
        <f t="shared" si="30"/>
        <v/>
      </c>
    </row>
    <row r="641" spans="16:20">
      <c r="P641" s="70" t="str">
        <f t="shared" si="28"/>
        <v/>
      </c>
      <c r="Q641" s="70" t="str">
        <f t="shared" si="29"/>
        <v/>
      </c>
      <c r="R641" s="70" t="str">
        <f>IFERROR(IF(K641="handling and wharfage",SUM(P641:Q641),IF(OR(K641="tank",K641="Boat",K641="car"),INDEX(Rate!$B$4:$M$25,MATCH(Gilbert!N641,Rate!$A$4:$A$25,0),MATCH(Gilbert!L641,Rate!$B$3:$M$3,0))*O641*0.8,INDEX(Rate!$B$4:$M$25,MATCH(Gilbert!N641,Rate!$A$4:$A$25,0),MATCH(Gilbert!L641,Rate!$B$3:$M$3,0))*O641)),"")</f>
        <v/>
      </c>
      <c r="T641" s="71" t="str">
        <f t="shared" si="30"/>
        <v/>
      </c>
    </row>
    <row r="642" spans="16:20">
      <c r="P642" s="70" t="str">
        <f t="shared" si="28"/>
        <v/>
      </c>
      <c r="Q642" s="70" t="str">
        <f t="shared" si="29"/>
        <v/>
      </c>
      <c r="R642" s="70" t="str">
        <f>IFERROR(IF(K642="handling and wharfage",SUM(P642:Q642),IF(OR(K642="tank",K642="Boat",K642="car"),INDEX(Rate!$B$4:$M$25,MATCH(Gilbert!N642,Rate!$A$4:$A$25,0),MATCH(Gilbert!L642,Rate!$B$3:$M$3,0))*O642*0.8,INDEX(Rate!$B$4:$M$25,MATCH(Gilbert!N642,Rate!$A$4:$A$25,0),MATCH(Gilbert!L642,Rate!$B$3:$M$3,0))*O642)),"")</f>
        <v/>
      </c>
      <c r="T642" s="71" t="str">
        <f t="shared" si="30"/>
        <v/>
      </c>
    </row>
    <row r="643" spans="16:20">
      <c r="P643" s="70" t="str">
        <f t="shared" ref="P643:P706" si="31">IF(OR(K643="handling and wharfage",K643="rau handling and wharfage"),O643*30,"")</f>
        <v/>
      </c>
      <c r="Q643" s="70" t="str">
        <f t="shared" ref="Q643:Q706" si="32">IF(K643&lt;&gt;"handling and wharfage","",O643*3.5)</f>
        <v/>
      </c>
      <c r="R643" s="70" t="str">
        <f>IFERROR(IF(K643="handling and wharfage",SUM(P643:Q643),IF(OR(K643="tank",K643="Boat",K643="car"),INDEX(Rate!$B$4:$M$25,MATCH(Gilbert!N643,Rate!$A$4:$A$25,0),MATCH(Gilbert!L643,Rate!$B$3:$M$3,0))*O643*0.8,INDEX(Rate!$B$4:$M$25,MATCH(Gilbert!N643,Rate!$A$4:$A$25,0),MATCH(Gilbert!L643,Rate!$B$3:$M$3,0))*O643)),"")</f>
        <v/>
      </c>
      <c r="T643" s="71" t="str">
        <f t="shared" ref="T643:T706" si="33">IF(L643="","",IF(L643="General2","F0070000061A","E31250000331"))</f>
        <v/>
      </c>
    </row>
    <row r="644" spans="16:20">
      <c r="P644" s="70" t="str">
        <f t="shared" si="31"/>
        <v/>
      </c>
      <c r="Q644" s="70" t="str">
        <f t="shared" si="32"/>
        <v/>
      </c>
      <c r="R644" s="70" t="str">
        <f>IFERROR(IF(K644="handling and wharfage",SUM(P644:Q644),IF(OR(K644="tank",K644="Boat",K644="car"),INDEX(Rate!$B$4:$M$25,MATCH(Gilbert!N644,Rate!$A$4:$A$25,0),MATCH(Gilbert!L644,Rate!$B$3:$M$3,0))*O644*0.8,INDEX(Rate!$B$4:$M$25,MATCH(Gilbert!N644,Rate!$A$4:$A$25,0),MATCH(Gilbert!L644,Rate!$B$3:$M$3,0))*O644)),"")</f>
        <v/>
      </c>
      <c r="T644" s="71" t="str">
        <f t="shared" si="33"/>
        <v/>
      </c>
    </row>
    <row r="645" spans="16:20">
      <c r="P645" s="70" t="str">
        <f t="shared" si="31"/>
        <v/>
      </c>
      <c r="Q645" s="70" t="str">
        <f t="shared" si="32"/>
        <v/>
      </c>
      <c r="R645" s="70" t="str">
        <f>IFERROR(IF(K645="handling and wharfage",SUM(P645:Q645),IF(OR(K645="tank",K645="Boat",K645="car"),INDEX(Rate!$B$4:$M$25,MATCH(Gilbert!N645,Rate!$A$4:$A$25,0),MATCH(Gilbert!L645,Rate!$B$3:$M$3,0))*O645*0.8,INDEX(Rate!$B$4:$M$25,MATCH(Gilbert!N645,Rate!$A$4:$A$25,0),MATCH(Gilbert!L645,Rate!$B$3:$M$3,0))*O645)),"")</f>
        <v/>
      </c>
      <c r="T645" s="71" t="str">
        <f t="shared" si="33"/>
        <v/>
      </c>
    </row>
    <row r="646" spans="16:20">
      <c r="P646" s="70" t="str">
        <f t="shared" si="31"/>
        <v/>
      </c>
      <c r="Q646" s="70" t="str">
        <f t="shared" si="32"/>
        <v/>
      </c>
      <c r="R646" s="70" t="str">
        <f>IFERROR(IF(K646="handling and wharfage",SUM(P646:Q646),IF(OR(K646="tank",K646="Boat",K646="car"),INDEX(Rate!$B$4:$M$25,MATCH(Gilbert!N646,Rate!$A$4:$A$25,0),MATCH(Gilbert!L646,Rate!$B$3:$M$3,0))*O646*0.8,INDEX(Rate!$B$4:$M$25,MATCH(Gilbert!N646,Rate!$A$4:$A$25,0),MATCH(Gilbert!L646,Rate!$B$3:$M$3,0))*O646)),"")</f>
        <v/>
      </c>
      <c r="T646" s="71" t="str">
        <f t="shared" si="33"/>
        <v/>
      </c>
    </row>
    <row r="647" spans="16:20">
      <c r="P647" s="70" t="str">
        <f t="shared" si="31"/>
        <v/>
      </c>
      <c r="Q647" s="70" t="str">
        <f t="shared" si="32"/>
        <v/>
      </c>
      <c r="R647" s="70" t="str">
        <f>IFERROR(IF(K647="handling and wharfage",SUM(P647:Q647),IF(OR(K647="tank",K647="Boat",K647="car"),INDEX(Rate!$B$4:$M$25,MATCH(Gilbert!N647,Rate!$A$4:$A$25,0),MATCH(Gilbert!L647,Rate!$B$3:$M$3,0))*O647*0.8,INDEX(Rate!$B$4:$M$25,MATCH(Gilbert!N647,Rate!$A$4:$A$25,0),MATCH(Gilbert!L647,Rate!$B$3:$M$3,0))*O647)),"")</f>
        <v/>
      </c>
      <c r="T647" s="71" t="str">
        <f t="shared" si="33"/>
        <v/>
      </c>
    </row>
    <row r="648" spans="16:20">
      <c r="P648" s="70" t="str">
        <f t="shared" si="31"/>
        <v/>
      </c>
      <c r="Q648" s="70" t="str">
        <f t="shared" si="32"/>
        <v/>
      </c>
      <c r="R648" s="70" t="str">
        <f>IFERROR(IF(K648="handling and wharfage",SUM(P648:Q648),IF(OR(K648="tank",K648="Boat",K648="car"),INDEX(Rate!$B$4:$M$25,MATCH(Gilbert!N648,Rate!$A$4:$A$25,0),MATCH(Gilbert!L648,Rate!$B$3:$M$3,0))*O648*0.8,INDEX(Rate!$B$4:$M$25,MATCH(Gilbert!N648,Rate!$A$4:$A$25,0),MATCH(Gilbert!L648,Rate!$B$3:$M$3,0))*O648)),"")</f>
        <v/>
      </c>
      <c r="T648" s="71" t="str">
        <f t="shared" si="33"/>
        <v/>
      </c>
    </row>
    <row r="649" spans="16:20">
      <c r="P649" s="70" t="str">
        <f t="shared" si="31"/>
        <v/>
      </c>
      <c r="Q649" s="70" t="str">
        <f t="shared" si="32"/>
        <v/>
      </c>
      <c r="R649" s="70" t="str">
        <f>IFERROR(IF(K649="handling and wharfage",SUM(P649:Q649),IF(OR(K649="tank",K649="Boat",K649="car"),INDEX(Rate!$B$4:$M$25,MATCH(Gilbert!N649,Rate!$A$4:$A$25,0),MATCH(Gilbert!L649,Rate!$B$3:$M$3,0))*O649*0.8,INDEX(Rate!$B$4:$M$25,MATCH(Gilbert!N649,Rate!$A$4:$A$25,0),MATCH(Gilbert!L649,Rate!$B$3:$M$3,0))*O649)),"")</f>
        <v/>
      </c>
      <c r="T649" s="71" t="str">
        <f t="shared" si="33"/>
        <v/>
      </c>
    </row>
    <row r="650" spans="16:20">
      <c r="P650" s="70" t="str">
        <f t="shared" si="31"/>
        <v/>
      </c>
      <c r="Q650" s="70" t="str">
        <f t="shared" si="32"/>
        <v/>
      </c>
      <c r="R650" s="70" t="str">
        <f>IFERROR(IF(K650="handling and wharfage",SUM(P650:Q650),IF(OR(K650="tank",K650="Boat",K650="car"),INDEX(Rate!$B$4:$M$25,MATCH(Gilbert!N650,Rate!$A$4:$A$25,0),MATCH(Gilbert!L650,Rate!$B$3:$M$3,0))*O650*0.8,INDEX(Rate!$B$4:$M$25,MATCH(Gilbert!N650,Rate!$A$4:$A$25,0),MATCH(Gilbert!L650,Rate!$B$3:$M$3,0))*O650)),"")</f>
        <v/>
      </c>
      <c r="T650" s="71" t="str">
        <f t="shared" si="33"/>
        <v/>
      </c>
    </row>
    <row r="651" spans="16:20">
      <c r="P651" s="70" t="str">
        <f t="shared" si="31"/>
        <v/>
      </c>
      <c r="Q651" s="70" t="str">
        <f t="shared" si="32"/>
        <v/>
      </c>
      <c r="R651" s="70" t="str">
        <f>IFERROR(IF(K651="handling and wharfage",SUM(P651:Q651),IF(OR(K651="tank",K651="Boat",K651="car"),INDEX(Rate!$B$4:$M$25,MATCH(Gilbert!N651,Rate!$A$4:$A$25,0),MATCH(Gilbert!L651,Rate!$B$3:$M$3,0))*O651*0.8,INDEX(Rate!$B$4:$M$25,MATCH(Gilbert!N651,Rate!$A$4:$A$25,0),MATCH(Gilbert!L651,Rate!$B$3:$M$3,0))*O651)),"")</f>
        <v/>
      </c>
      <c r="T651" s="71" t="str">
        <f t="shared" si="33"/>
        <v/>
      </c>
    </row>
    <row r="652" spans="16:20">
      <c r="P652" s="70" t="str">
        <f t="shared" si="31"/>
        <v/>
      </c>
      <c r="Q652" s="70" t="str">
        <f t="shared" si="32"/>
        <v/>
      </c>
      <c r="R652" s="70" t="str">
        <f>IFERROR(IF(K652="handling and wharfage",SUM(P652:Q652),IF(OR(K652="tank",K652="Boat",K652="car"),INDEX(Rate!$B$4:$M$25,MATCH(Gilbert!N652,Rate!$A$4:$A$25,0),MATCH(Gilbert!L652,Rate!$B$3:$M$3,0))*O652*0.8,INDEX(Rate!$B$4:$M$25,MATCH(Gilbert!N652,Rate!$A$4:$A$25,0),MATCH(Gilbert!L652,Rate!$B$3:$M$3,0))*O652)),"")</f>
        <v/>
      </c>
      <c r="T652" s="71" t="str">
        <f t="shared" si="33"/>
        <v/>
      </c>
    </row>
    <row r="653" spans="16:20">
      <c r="P653" s="70" t="str">
        <f t="shared" si="31"/>
        <v/>
      </c>
      <c r="Q653" s="70" t="str">
        <f t="shared" si="32"/>
        <v/>
      </c>
      <c r="R653" s="70" t="str">
        <f>IFERROR(IF(K653="handling and wharfage",SUM(P653:Q653),IF(OR(K653="tank",K653="Boat",K653="car"),INDEX(Rate!$B$4:$M$25,MATCH(Gilbert!N653,Rate!$A$4:$A$25,0),MATCH(Gilbert!L653,Rate!$B$3:$M$3,0))*O653*0.8,INDEX(Rate!$B$4:$M$25,MATCH(Gilbert!N653,Rate!$A$4:$A$25,0),MATCH(Gilbert!L653,Rate!$B$3:$M$3,0))*O653)),"")</f>
        <v/>
      </c>
      <c r="T653" s="71" t="str">
        <f t="shared" si="33"/>
        <v/>
      </c>
    </row>
    <row r="654" spans="16:20">
      <c r="P654" s="70" t="str">
        <f t="shared" si="31"/>
        <v/>
      </c>
      <c r="Q654" s="70" t="str">
        <f t="shared" si="32"/>
        <v/>
      </c>
      <c r="R654" s="70" t="str">
        <f>IFERROR(IF(K654="handling and wharfage",SUM(P654:Q654),IF(OR(K654="tank",K654="Boat",K654="car"),INDEX(Rate!$B$4:$M$25,MATCH(Gilbert!N654,Rate!$A$4:$A$25,0),MATCH(Gilbert!L654,Rate!$B$3:$M$3,0))*O654*0.8,INDEX(Rate!$B$4:$M$25,MATCH(Gilbert!N654,Rate!$A$4:$A$25,0),MATCH(Gilbert!L654,Rate!$B$3:$M$3,0))*O654)),"")</f>
        <v/>
      </c>
      <c r="T654" s="71" t="str">
        <f t="shared" si="33"/>
        <v/>
      </c>
    </row>
    <row r="655" spans="16:20">
      <c r="P655" s="70" t="str">
        <f t="shared" si="31"/>
        <v/>
      </c>
      <c r="Q655" s="70" t="str">
        <f t="shared" si="32"/>
        <v/>
      </c>
      <c r="R655" s="70" t="str">
        <f>IFERROR(IF(K655="handling and wharfage",SUM(P655:Q655),IF(OR(K655="tank",K655="Boat",K655="car"),INDEX(Rate!$B$4:$M$25,MATCH(Gilbert!N655,Rate!$A$4:$A$25,0),MATCH(Gilbert!L655,Rate!$B$3:$M$3,0))*O655*0.8,INDEX(Rate!$B$4:$M$25,MATCH(Gilbert!N655,Rate!$A$4:$A$25,0),MATCH(Gilbert!L655,Rate!$B$3:$M$3,0))*O655)),"")</f>
        <v/>
      </c>
      <c r="T655" s="71" t="str">
        <f t="shared" si="33"/>
        <v/>
      </c>
    </row>
    <row r="656" spans="16:20">
      <c r="P656" s="70" t="str">
        <f t="shared" si="31"/>
        <v/>
      </c>
      <c r="Q656" s="70" t="str">
        <f t="shared" si="32"/>
        <v/>
      </c>
      <c r="R656" s="70" t="str">
        <f>IFERROR(IF(K656="handling and wharfage",SUM(P656:Q656),IF(OR(K656="tank",K656="Boat",K656="car"),INDEX(Rate!$B$4:$M$25,MATCH(Gilbert!N656,Rate!$A$4:$A$25,0),MATCH(Gilbert!L656,Rate!$B$3:$M$3,0))*O656*0.8,INDEX(Rate!$B$4:$M$25,MATCH(Gilbert!N656,Rate!$A$4:$A$25,0),MATCH(Gilbert!L656,Rate!$B$3:$M$3,0))*O656)),"")</f>
        <v/>
      </c>
      <c r="T656" s="71" t="str">
        <f t="shared" si="33"/>
        <v/>
      </c>
    </row>
    <row r="657" spans="16:20">
      <c r="P657" s="70" t="str">
        <f t="shared" si="31"/>
        <v/>
      </c>
      <c r="Q657" s="70" t="str">
        <f t="shared" si="32"/>
        <v/>
      </c>
      <c r="R657" s="70" t="str">
        <f>IFERROR(IF(K657="handling and wharfage",SUM(P657:Q657),IF(OR(K657="tank",K657="Boat",K657="car"),INDEX(Rate!$B$4:$M$25,MATCH(Gilbert!N657,Rate!$A$4:$A$25,0),MATCH(Gilbert!L657,Rate!$B$3:$M$3,0))*O657*0.8,INDEX(Rate!$B$4:$M$25,MATCH(Gilbert!N657,Rate!$A$4:$A$25,0),MATCH(Gilbert!L657,Rate!$B$3:$M$3,0))*O657)),"")</f>
        <v/>
      </c>
      <c r="T657" s="71" t="str">
        <f t="shared" si="33"/>
        <v/>
      </c>
    </row>
    <row r="658" spans="16:20">
      <c r="P658" s="70" t="str">
        <f t="shared" si="31"/>
        <v/>
      </c>
      <c r="Q658" s="70" t="str">
        <f t="shared" si="32"/>
        <v/>
      </c>
      <c r="R658" s="70" t="str">
        <f>IFERROR(IF(K658="handling and wharfage",SUM(P658:Q658),IF(OR(K658="tank",K658="Boat",K658="car"),INDEX(Rate!$B$4:$M$25,MATCH(Gilbert!N658,Rate!$A$4:$A$25,0),MATCH(Gilbert!L658,Rate!$B$3:$M$3,0))*O658*0.8,INDEX(Rate!$B$4:$M$25,MATCH(Gilbert!N658,Rate!$A$4:$A$25,0),MATCH(Gilbert!L658,Rate!$B$3:$M$3,0))*O658)),"")</f>
        <v/>
      </c>
      <c r="T658" s="71" t="str">
        <f t="shared" si="33"/>
        <v/>
      </c>
    </row>
    <row r="659" spans="16:20">
      <c r="P659" s="70" t="str">
        <f t="shared" si="31"/>
        <v/>
      </c>
      <c r="Q659" s="70" t="str">
        <f t="shared" si="32"/>
        <v/>
      </c>
      <c r="R659" s="70" t="str">
        <f>IFERROR(IF(K659="handling and wharfage",SUM(P659:Q659),IF(OR(K659="tank",K659="Boat",K659="car"),INDEX(Rate!$B$4:$M$25,MATCH(Gilbert!N659,Rate!$A$4:$A$25,0),MATCH(Gilbert!L659,Rate!$B$3:$M$3,0))*O659*0.8,INDEX(Rate!$B$4:$M$25,MATCH(Gilbert!N659,Rate!$A$4:$A$25,0),MATCH(Gilbert!L659,Rate!$B$3:$M$3,0))*O659)),"")</f>
        <v/>
      </c>
      <c r="T659" s="71" t="str">
        <f t="shared" si="33"/>
        <v/>
      </c>
    </row>
    <row r="660" spans="16:20">
      <c r="P660" s="70" t="str">
        <f t="shared" si="31"/>
        <v/>
      </c>
      <c r="Q660" s="70" t="str">
        <f t="shared" si="32"/>
        <v/>
      </c>
      <c r="R660" s="70" t="str">
        <f>IFERROR(IF(K660="handling and wharfage",SUM(P660:Q660),IF(OR(K660="tank",K660="Boat",K660="car"),INDEX(Rate!$B$4:$M$25,MATCH(Gilbert!N660,Rate!$A$4:$A$25,0),MATCH(Gilbert!L660,Rate!$B$3:$M$3,0))*O660*0.8,INDEX(Rate!$B$4:$M$25,MATCH(Gilbert!N660,Rate!$A$4:$A$25,0),MATCH(Gilbert!L660,Rate!$B$3:$M$3,0))*O660)),"")</f>
        <v/>
      </c>
      <c r="T660" s="71" t="str">
        <f t="shared" si="33"/>
        <v/>
      </c>
    </row>
    <row r="661" spans="16:20">
      <c r="P661" s="70" t="str">
        <f t="shared" si="31"/>
        <v/>
      </c>
      <c r="Q661" s="70" t="str">
        <f t="shared" si="32"/>
        <v/>
      </c>
      <c r="R661" s="70" t="str">
        <f>IFERROR(IF(K661="handling and wharfage",SUM(P661:Q661),IF(OR(K661="tank",K661="Boat",K661="car"),INDEX(Rate!$B$4:$M$25,MATCH(Gilbert!N661,Rate!$A$4:$A$25,0),MATCH(Gilbert!L661,Rate!$B$3:$M$3,0))*O661*0.8,INDEX(Rate!$B$4:$M$25,MATCH(Gilbert!N661,Rate!$A$4:$A$25,0),MATCH(Gilbert!L661,Rate!$B$3:$M$3,0))*O661)),"")</f>
        <v/>
      </c>
      <c r="T661" s="71" t="str">
        <f t="shared" si="33"/>
        <v/>
      </c>
    </row>
    <row r="662" spans="16:20">
      <c r="P662" s="70" t="str">
        <f t="shared" si="31"/>
        <v/>
      </c>
      <c r="Q662" s="70" t="str">
        <f t="shared" si="32"/>
        <v/>
      </c>
      <c r="R662" s="70" t="str">
        <f>IFERROR(IF(K662="handling and wharfage",SUM(P662:Q662),IF(OR(K662="tank",K662="Boat",K662="car"),INDEX(Rate!$B$4:$M$25,MATCH(Gilbert!N662,Rate!$A$4:$A$25,0),MATCH(Gilbert!L662,Rate!$B$3:$M$3,0))*O662*0.8,INDEX(Rate!$B$4:$M$25,MATCH(Gilbert!N662,Rate!$A$4:$A$25,0),MATCH(Gilbert!L662,Rate!$B$3:$M$3,0))*O662)),"")</f>
        <v/>
      </c>
      <c r="T662" s="71" t="str">
        <f t="shared" si="33"/>
        <v/>
      </c>
    </row>
    <row r="663" spans="16:20">
      <c r="P663" s="70" t="str">
        <f t="shared" si="31"/>
        <v/>
      </c>
      <c r="Q663" s="70" t="str">
        <f t="shared" si="32"/>
        <v/>
      </c>
      <c r="R663" s="70" t="str">
        <f>IFERROR(IF(K663="handling and wharfage",SUM(P663:Q663),IF(OR(K663="tank",K663="Boat",K663="car"),INDEX(Rate!$B$4:$M$25,MATCH(Gilbert!N663,Rate!$A$4:$A$25,0),MATCH(Gilbert!L663,Rate!$B$3:$M$3,0))*O663*0.8,INDEX(Rate!$B$4:$M$25,MATCH(Gilbert!N663,Rate!$A$4:$A$25,0),MATCH(Gilbert!L663,Rate!$B$3:$M$3,0))*O663)),"")</f>
        <v/>
      </c>
      <c r="T663" s="71" t="str">
        <f t="shared" si="33"/>
        <v/>
      </c>
    </row>
    <row r="664" spans="16:20">
      <c r="P664" s="70" t="str">
        <f t="shared" si="31"/>
        <v/>
      </c>
      <c r="Q664" s="70" t="str">
        <f t="shared" si="32"/>
        <v/>
      </c>
      <c r="R664" s="70" t="str">
        <f>IFERROR(IF(K664="handling and wharfage",SUM(P664:Q664),IF(OR(K664="tank",K664="Boat",K664="car"),INDEX(Rate!$B$4:$M$25,MATCH(Gilbert!N664,Rate!$A$4:$A$25,0),MATCH(Gilbert!L664,Rate!$B$3:$M$3,0))*O664*0.8,INDEX(Rate!$B$4:$M$25,MATCH(Gilbert!N664,Rate!$A$4:$A$25,0),MATCH(Gilbert!L664,Rate!$B$3:$M$3,0))*O664)),"")</f>
        <v/>
      </c>
      <c r="T664" s="71" t="str">
        <f t="shared" si="33"/>
        <v/>
      </c>
    </row>
    <row r="665" spans="16:20">
      <c r="P665" s="70" t="str">
        <f t="shared" si="31"/>
        <v/>
      </c>
      <c r="Q665" s="70" t="str">
        <f t="shared" si="32"/>
        <v/>
      </c>
      <c r="R665" s="70" t="str">
        <f>IFERROR(IF(K665="handling and wharfage",SUM(P665:Q665),IF(OR(K665="tank",K665="Boat",K665="car"),INDEX(Rate!$B$4:$M$25,MATCH(Gilbert!N665,Rate!$A$4:$A$25,0),MATCH(Gilbert!L665,Rate!$B$3:$M$3,0))*O665*0.8,INDEX(Rate!$B$4:$M$25,MATCH(Gilbert!N665,Rate!$A$4:$A$25,0),MATCH(Gilbert!L665,Rate!$B$3:$M$3,0))*O665)),"")</f>
        <v/>
      </c>
      <c r="T665" s="71" t="str">
        <f t="shared" si="33"/>
        <v/>
      </c>
    </row>
    <row r="666" spans="16:20">
      <c r="P666" s="70" t="str">
        <f t="shared" si="31"/>
        <v/>
      </c>
      <c r="Q666" s="70" t="str">
        <f t="shared" si="32"/>
        <v/>
      </c>
      <c r="R666" s="70" t="str">
        <f>IFERROR(IF(K666="handling and wharfage",SUM(P666:Q666),IF(OR(K666="tank",K666="Boat",K666="car"),INDEX(Rate!$B$4:$M$25,MATCH(Gilbert!N666,Rate!$A$4:$A$25,0),MATCH(Gilbert!L666,Rate!$B$3:$M$3,0))*O666*0.8,INDEX(Rate!$B$4:$M$25,MATCH(Gilbert!N666,Rate!$A$4:$A$25,0),MATCH(Gilbert!L666,Rate!$B$3:$M$3,0))*O666)),"")</f>
        <v/>
      </c>
      <c r="T666" s="71" t="str">
        <f t="shared" si="33"/>
        <v/>
      </c>
    </row>
    <row r="667" spans="16:20">
      <c r="P667" s="70" t="str">
        <f t="shared" si="31"/>
        <v/>
      </c>
      <c r="Q667" s="70" t="str">
        <f t="shared" si="32"/>
        <v/>
      </c>
      <c r="R667" s="70" t="str">
        <f>IFERROR(IF(K667="handling and wharfage",SUM(P667:Q667),IF(OR(K667="tank",K667="Boat",K667="car"),INDEX(Rate!$B$4:$M$25,MATCH(Gilbert!N667,Rate!$A$4:$A$25,0),MATCH(Gilbert!L667,Rate!$B$3:$M$3,0))*O667*0.8,INDEX(Rate!$B$4:$M$25,MATCH(Gilbert!N667,Rate!$A$4:$A$25,0),MATCH(Gilbert!L667,Rate!$B$3:$M$3,0))*O667)),"")</f>
        <v/>
      </c>
      <c r="T667" s="71" t="str">
        <f t="shared" si="33"/>
        <v/>
      </c>
    </row>
    <row r="668" spans="16:20">
      <c r="P668" s="70" t="str">
        <f t="shared" si="31"/>
        <v/>
      </c>
      <c r="Q668" s="70" t="str">
        <f t="shared" si="32"/>
        <v/>
      </c>
      <c r="R668" s="70" t="str">
        <f>IFERROR(IF(K668="handling and wharfage",SUM(P668:Q668),IF(OR(K668="tank",K668="Boat",K668="car"),INDEX(Rate!$B$4:$M$25,MATCH(Gilbert!N668,Rate!$A$4:$A$25,0),MATCH(Gilbert!L668,Rate!$B$3:$M$3,0))*O668*0.8,INDEX(Rate!$B$4:$M$25,MATCH(Gilbert!N668,Rate!$A$4:$A$25,0),MATCH(Gilbert!L668,Rate!$B$3:$M$3,0))*O668)),"")</f>
        <v/>
      </c>
      <c r="T668" s="71" t="str">
        <f t="shared" si="33"/>
        <v/>
      </c>
    </row>
    <row r="669" spans="16:20">
      <c r="P669" s="70" t="str">
        <f t="shared" si="31"/>
        <v/>
      </c>
      <c r="Q669" s="70" t="str">
        <f t="shared" si="32"/>
        <v/>
      </c>
      <c r="R669" s="70" t="str">
        <f>IFERROR(IF(K669="handling and wharfage",SUM(P669:Q669),IF(OR(K669="tank",K669="Boat",K669="car"),INDEX(Rate!$B$4:$M$25,MATCH(Gilbert!N669,Rate!$A$4:$A$25,0),MATCH(Gilbert!L669,Rate!$B$3:$M$3,0))*O669*0.8,INDEX(Rate!$B$4:$M$25,MATCH(Gilbert!N669,Rate!$A$4:$A$25,0),MATCH(Gilbert!L669,Rate!$B$3:$M$3,0))*O669)),"")</f>
        <v/>
      </c>
      <c r="T669" s="71" t="str">
        <f t="shared" si="33"/>
        <v/>
      </c>
    </row>
    <row r="670" spans="16:20">
      <c r="P670" s="70" t="str">
        <f t="shared" si="31"/>
        <v/>
      </c>
      <c r="Q670" s="70" t="str">
        <f t="shared" si="32"/>
        <v/>
      </c>
      <c r="R670" s="70" t="str">
        <f>IFERROR(IF(K670="handling and wharfage",SUM(P670:Q670),IF(OR(K670="tank",K670="Boat",K670="car"),INDEX(Rate!$B$4:$M$25,MATCH(Gilbert!N670,Rate!$A$4:$A$25,0),MATCH(Gilbert!L670,Rate!$B$3:$M$3,0))*O670*0.8,INDEX(Rate!$B$4:$M$25,MATCH(Gilbert!N670,Rate!$A$4:$A$25,0),MATCH(Gilbert!L670,Rate!$B$3:$M$3,0))*O670)),"")</f>
        <v/>
      </c>
      <c r="T670" s="71" t="str">
        <f t="shared" si="33"/>
        <v/>
      </c>
    </row>
    <row r="671" spans="16:20">
      <c r="P671" s="70" t="str">
        <f t="shared" si="31"/>
        <v/>
      </c>
      <c r="Q671" s="70" t="str">
        <f t="shared" si="32"/>
        <v/>
      </c>
      <c r="R671" s="70" t="str">
        <f>IFERROR(IF(K671="handling and wharfage",SUM(P671:Q671),IF(OR(K671="tank",K671="Boat",K671="car"),INDEX(Rate!$B$4:$M$25,MATCH(Gilbert!N671,Rate!$A$4:$A$25,0),MATCH(Gilbert!L671,Rate!$B$3:$M$3,0))*O671*0.8,INDEX(Rate!$B$4:$M$25,MATCH(Gilbert!N671,Rate!$A$4:$A$25,0),MATCH(Gilbert!L671,Rate!$B$3:$M$3,0))*O671)),"")</f>
        <v/>
      </c>
      <c r="T671" s="71" t="str">
        <f t="shared" si="33"/>
        <v/>
      </c>
    </row>
    <row r="672" spans="16:20">
      <c r="P672" s="70" t="str">
        <f t="shared" si="31"/>
        <v/>
      </c>
      <c r="Q672" s="70" t="str">
        <f t="shared" si="32"/>
        <v/>
      </c>
      <c r="R672" s="70" t="str">
        <f>IFERROR(IF(K672="handling and wharfage",SUM(P672:Q672),IF(OR(K672="tank",K672="Boat",K672="car"),INDEX(Rate!$B$4:$M$25,MATCH(Gilbert!N672,Rate!$A$4:$A$25,0),MATCH(Gilbert!L672,Rate!$B$3:$M$3,0))*O672*0.8,INDEX(Rate!$B$4:$M$25,MATCH(Gilbert!N672,Rate!$A$4:$A$25,0),MATCH(Gilbert!L672,Rate!$B$3:$M$3,0))*O672)),"")</f>
        <v/>
      </c>
      <c r="T672" s="71" t="str">
        <f t="shared" si="33"/>
        <v/>
      </c>
    </row>
    <row r="673" spans="16:20">
      <c r="P673" s="70" t="str">
        <f t="shared" si="31"/>
        <v/>
      </c>
      <c r="Q673" s="70" t="str">
        <f t="shared" si="32"/>
        <v/>
      </c>
      <c r="R673" s="70" t="str">
        <f>IFERROR(IF(K673="handling and wharfage",SUM(P673:Q673),IF(OR(K673="tank",K673="Boat",K673="car"),INDEX(Rate!$B$4:$M$25,MATCH(Gilbert!N673,Rate!$A$4:$A$25,0),MATCH(Gilbert!L673,Rate!$B$3:$M$3,0))*O673*0.8,INDEX(Rate!$B$4:$M$25,MATCH(Gilbert!N673,Rate!$A$4:$A$25,0),MATCH(Gilbert!L673,Rate!$B$3:$M$3,0))*O673)),"")</f>
        <v/>
      </c>
      <c r="T673" s="71" t="str">
        <f t="shared" si="33"/>
        <v/>
      </c>
    </row>
    <row r="674" spans="16:20">
      <c r="P674" s="70" t="str">
        <f t="shared" si="31"/>
        <v/>
      </c>
      <c r="Q674" s="70" t="str">
        <f t="shared" si="32"/>
        <v/>
      </c>
      <c r="R674" s="70" t="str">
        <f>IFERROR(IF(K674="handling and wharfage",SUM(P674:Q674),IF(OR(K674="tank",K674="Boat",K674="car"),INDEX(Rate!$B$4:$M$25,MATCH(Gilbert!N674,Rate!$A$4:$A$25,0),MATCH(Gilbert!L674,Rate!$B$3:$M$3,0))*O674*0.8,INDEX(Rate!$B$4:$M$25,MATCH(Gilbert!N674,Rate!$A$4:$A$25,0),MATCH(Gilbert!L674,Rate!$B$3:$M$3,0))*O674)),"")</f>
        <v/>
      </c>
      <c r="T674" s="71" t="str">
        <f t="shared" si="33"/>
        <v/>
      </c>
    </row>
    <row r="675" spans="16:20">
      <c r="P675" s="70" t="str">
        <f t="shared" si="31"/>
        <v/>
      </c>
      <c r="Q675" s="70" t="str">
        <f t="shared" si="32"/>
        <v/>
      </c>
      <c r="R675" s="70" t="str">
        <f>IFERROR(IF(K675="handling and wharfage",SUM(P675:Q675),IF(OR(K675="tank",K675="Boat",K675="car"),INDEX(Rate!$B$4:$M$25,MATCH(Gilbert!N675,Rate!$A$4:$A$25,0),MATCH(Gilbert!L675,Rate!$B$3:$M$3,0))*O675*0.8,INDEX(Rate!$B$4:$M$25,MATCH(Gilbert!N675,Rate!$A$4:$A$25,0),MATCH(Gilbert!L675,Rate!$B$3:$M$3,0))*O675)),"")</f>
        <v/>
      </c>
      <c r="T675" s="71" t="str">
        <f t="shared" si="33"/>
        <v/>
      </c>
    </row>
    <row r="676" spans="16:20">
      <c r="P676" s="70" t="str">
        <f t="shared" si="31"/>
        <v/>
      </c>
      <c r="Q676" s="70" t="str">
        <f t="shared" si="32"/>
        <v/>
      </c>
      <c r="R676" s="70" t="str">
        <f>IFERROR(IF(K676="handling and wharfage",SUM(P676:Q676),IF(OR(K676="tank",K676="Boat",K676="car"),INDEX(Rate!$B$4:$M$25,MATCH(Gilbert!N676,Rate!$A$4:$A$25,0),MATCH(Gilbert!L676,Rate!$B$3:$M$3,0))*O676*0.8,INDEX(Rate!$B$4:$M$25,MATCH(Gilbert!N676,Rate!$A$4:$A$25,0),MATCH(Gilbert!L676,Rate!$B$3:$M$3,0))*O676)),"")</f>
        <v/>
      </c>
      <c r="T676" s="71" t="str">
        <f t="shared" si="33"/>
        <v/>
      </c>
    </row>
    <row r="677" spans="16:20">
      <c r="P677" s="70" t="str">
        <f t="shared" si="31"/>
        <v/>
      </c>
      <c r="Q677" s="70" t="str">
        <f t="shared" si="32"/>
        <v/>
      </c>
      <c r="R677" s="70" t="str">
        <f>IFERROR(IF(K677="handling and wharfage",SUM(P677:Q677),IF(OR(K677="tank",K677="Boat",K677="car"),INDEX(Rate!$B$4:$M$25,MATCH(Gilbert!N677,Rate!$A$4:$A$25,0),MATCH(Gilbert!L677,Rate!$B$3:$M$3,0))*O677*0.8,INDEX(Rate!$B$4:$M$25,MATCH(Gilbert!N677,Rate!$A$4:$A$25,0),MATCH(Gilbert!L677,Rate!$B$3:$M$3,0))*O677)),"")</f>
        <v/>
      </c>
      <c r="T677" s="71" t="str">
        <f t="shared" si="33"/>
        <v/>
      </c>
    </row>
    <row r="678" spans="16:20">
      <c r="P678" s="70" t="str">
        <f t="shared" si="31"/>
        <v/>
      </c>
      <c r="Q678" s="70" t="str">
        <f t="shared" si="32"/>
        <v/>
      </c>
      <c r="R678" s="70" t="str">
        <f>IFERROR(IF(K678="handling and wharfage",SUM(P678:Q678),IF(OR(K678="tank",K678="Boat",K678="car"),INDEX(Rate!$B$4:$M$25,MATCH(Gilbert!N678,Rate!$A$4:$A$25,0),MATCH(Gilbert!L678,Rate!$B$3:$M$3,0))*O678*0.8,INDEX(Rate!$B$4:$M$25,MATCH(Gilbert!N678,Rate!$A$4:$A$25,0),MATCH(Gilbert!L678,Rate!$B$3:$M$3,0))*O678)),"")</f>
        <v/>
      </c>
      <c r="T678" s="71" t="str">
        <f t="shared" si="33"/>
        <v/>
      </c>
    </row>
    <row r="679" spans="16:20">
      <c r="P679" s="70" t="str">
        <f t="shared" si="31"/>
        <v/>
      </c>
      <c r="Q679" s="70" t="str">
        <f t="shared" si="32"/>
        <v/>
      </c>
      <c r="R679" s="70" t="str">
        <f>IFERROR(IF(K679="handling and wharfage",SUM(P679:Q679),IF(OR(K679="tank",K679="Boat",K679="car"),INDEX(Rate!$B$4:$M$25,MATCH(Gilbert!N679,Rate!$A$4:$A$25,0),MATCH(Gilbert!L679,Rate!$B$3:$M$3,0))*O679*0.8,INDEX(Rate!$B$4:$M$25,MATCH(Gilbert!N679,Rate!$A$4:$A$25,0),MATCH(Gilbert!L679,Rate!$B$3:$M$3,0))*O679)),"")</f>
        <v/>
      </c>
      <c r="T679" s="71" t="str">
        <f t="shared" si="33"/>
        <v/>
      </c>
    </row>
    <row r="680" spans="16:20">
      <c r="P680" s="70" t="str">
        <f t="shared" si="31"/>
        <v/>
      </c>
      <c r="Q680" s="70" t="str">
        <f t="shared" si="32"/>
        <v/>
      </c>
      <c r="R680" s="70" t="str">
        <f>IFERROR(IF(K680="handling and wharfage",SUM(P680:Q680),IF(OR(K680="tank",K680="Boat",K680="car"),INDEX(Rate!$B$4:$M$25,MATCH(Gilbert!N680,Rate!$A$4:$A$25,0),MATCH(Gilbert!L680,Rate!$B$3:$M$3,0))*O680*0.8,INDEX(Rate!$B$4:$M$25,MATCH(Gilbert!N680,Rate!$A$4:$A$25,0),MATCH(Gilbert!L680,Rate!$B$3:$M$3,0))*O680)),"")</f>
        <v/>
      </c>
      <c r="T680" s="71" t="str">
        <f t="shared" si="33"/>
        <v/>
      </c>
    </row>
    <row r="681" spans="16:20">
      <c r="P681" s="70" t="str">
        <f t="shared" si="31"/>
        <v/>
      </c>
      <c r="Q681" s="70" t="str">
        <f t="shared" si="32"/>
        <v/>
      </c>
      <c r="R681" s="70" t="str">
        <f>IFERROR(IF(K681="handling and wharfage",SUM(P681:Q681),IF(OR(K681="tank",K681="Boat",K681="car"),INDEX(Rate!$B$4:$M$25,MATCH(Gilbert!N681,Rate!$A$4:$A$25,0),MATCH(Gilbert!L681,Rate!$B$3:$M$3,0))*O681*0.8,INDEX(Rate!$B$4:$M$25,MATCH(Gilbert!N681,Rate!$A$4:$A$25,0),MATCH(Gilbert!L681,Rate!$B$3:$M$3,0))*O681)),"")</f>
        <v/>
      </c>
      <c r="T681" s="71" t="str">
        <f t="shared" si="33"/>
        <v/>
      </c>
    </row>
    <row r="682" spans="16:20">
      <c r="P682" s="70" t="str">
        <f t="shared" si="31"/>
        <v/>
      </c>
      <c r="Q682" s="70" t="str">
        <f t="shared" si="32"/>
        <v/>
      </c>
      <c r="R682" s="70" t="str">
        <f>IFERROR(IF(K682="handling and wharfage",SUM(P682:Q682),IF(OR(K682="tank",K682="Boat",K682="car"),INDEX(Rate!$B$4:$M$25,MATCH(Gilbert!N682,Rate!$A$4:$A$25,0),MATCH(Gilbert!L682,Rate!$B$3:$M$3,0))*O682*0.8,INDEX(Rate!$B$4:$M$25,MATCH(Gilbert!N682,Rate!$A$4:$A$25,0),MATCH(Gilbert!L682,Rate!$B$3:$M$3,0))*O682)),"")</f>
        <v/>
      </c>
      <c r="T682" s="71" t="str">
        <f t="shared" si="33"/>
        <v/>
      </c>
    </row>
    <row r="683" spans="16:20">
      <c r="P683" s="70" t="str">
        <f t="shared" si="31"/>
        <v/>
      </c>
      <c r="Q683" s="70" t="str">
        <f t="shared" si="32"/>
        <v/>
      </c>
      <c r="R683" s="70" t="str">
        <f>IFERROR(IF(K683="handling and wharfage",SUM(P683:Q683),IF(OR(K683="tank",K683="Boat",K683="car"),INDEX(Rate!$B$4:$M$25,MATCH(Gilbert!N683,Rate!$A$4:$A$25,0),MATCH(Gilbert!L683,Rate!$B$3:$M$3,0))*O683*0.8,INDEX(Rate!$B$4:$M$25,MATCH(Gilbert!N683,Rate!$A$4:$A$25,0),MATCH(Gilbert!L683,Rate!$B$3:$M$3,0))*O683)),"")</f>
        <v/>
      </c>
      <c r="T683" s="71" t="str">
        <f t="shared" si="33"/>
        <v/>
      </c>
    </row>
    <row r="684" spans="16:20">
      <c r="P684" s="70" t="str">
        <f t="shared" si="31"/>
        <v/>
      </c>
      <c r="Q684" s="70" t="str">
        <f t="shared" si="32"/>
        <v/>
      </c>
      <c r="R684" s="70" t="str">
        <f>IFERROR(IF(K684="handling and wharfage",SUM(P684:Q684),IF(OR(K684="tank",K684="Boat",K684="car"),INDEX(Rate!$B$4:$M$25,MATCH(Gilbert!N684,Rate!$A$4:$A$25,0),MATCH(Gilbert!L684,Rate!$B$3:$M$3,0))*O684*0.8,INDEX(Rate!$B$4:$M$25,MATCH(Gilbert!N684,Rate!$A$4:$A$25,0),MATCH(Gilbert!L684,Rate!$B$3:$M$3,0))*O684)),"")</f>
        <v/>
      </c>
      <c r="T684" s="71" t="str">
        <f t="shared" si="33"/>
        <v/>
      </c>
    </row>
    <row r="685" spans="16:20">
      <c r="P685" s="70" t="str">
        <f t="shared" si="31"/>
        <v/>
      </c>
      <c r="Q685" s="70" t="str">
        <f t="shared" si="32"/>
        <v/>
      </c>
      <c r="R685" s="70" t="str">
        <f>IFERROR(IF(K685="handling and wharfage",SUM(P685:Q685),IF(OR(K685="tank",K685="Boat",K685="car"),INDEX(Rate!$B$4:$M$25,MATCH(Gilbert!N685,Rate!$A$4:$A$25,0),MATCH(Gilbert!L685,Rate!$B$3:$M$3,0))*O685*0.8,INDEX(Rate!$B$4:$M$25,MATCH(Gilbert!N685,Rate!$A$4:$A$25,0),MATCH(Gilbert!L685,Rate!$B$3:$M$3,0))*O685)),"")</f>
        <v/>
      </c>
      <c r="T685" s="71" t="str">
        <f t="shared" si="33"/>
        <v/>
      </c>
    </row>
    <row r="686" spans="16:20">
      <c r="P686" s="70" t="str">
        <f t="shared" si="31"/>
        <v/>
      </c>
      <c r="Q686" s="70" t="str">
        <f t="shared" si="32"/>
        <v/>
      </c>
      <c r="R686" s="70" t="str">
        <f>IFERROR(IF(K686="handling and wharfage",SUM(P686:Q686),IF(OR(K686="tank",K686="Boat",K686="car"),INDEX(Rate!$B$4:$M$25,MATCH(Gilbert!N686,Rate!$A$4:$A$25,0),MATCH(Gilbert!L686,Rate!$B$3:$M$3,0))*O686*0.8,INDEX(Rate!$B$4:$M$25,MATCH(Gilbert!N686,Rate!$A$4:$A$25,0),MATCH(Gilbert!L686,Rate!$B$3:$M$3,0))*O686)),"")</f>
        <v/>
      </c>
      <c r="T686" s="71" t="str">
        <f t="shared" si="33"/>
        <v/>
      </c>
    </row>
    <row r="687" spans="16:20">
      <c r="P687" s="70" t="str">
        <f t="shared" si="31"/>
        <v/>
      </c>
      <c r="Q687" s="70" t="str">
        <f t="shared" si="32"/>
        <v/>
      </c>
      <c r="R687" s="70" t="str">
        <f>IFERROR(IF(K687="handling and wharfage",SUM(P687:Q687),IF(OR(K687="tank",K687="Boat",K687="car"),INDEX(Rate!$B$4:$M$25,MATCH(Gilbert!N687,Rate!$A$4:$A$25,0),MATCH(Gilbert!L687,Rate!$B$3:$M$3,0))*O687*0.8,INDEX(Rate!$B$4:$M$25,MATCH(Gilbert!N687,Rate!$A$4:$A$25,0),MATCH(Gilbert!L687,Rate!$B$3:$M$3,0))*O687)),"")</f>
        <v/>
      </c>
      <c r="T687" s="71" t="str">
        <f t="shared" si="33"/>
        <v/>
      </c>
    </row>
    <row r="688" spans="16:20">
      <c r="P688" s="70" t="str">
        <f t="shared" si="31"/>
        <v/>
      </c>
      <c r="Q688" s="70" t="str">
        <f t="shared" si="32"/>
        <v/>
      </c>
      <c r="R688" s="70" t="str">
        <f>IFERROR(IF(K688="handling and wharfage",SUM(P688:Q688),IF(OR(K688="tank",K688="Boat",K688="car"),INDEX(Rate!$B$4:$M$25,MATCH(Gilbert!N688,Rate!$A$4:$A$25,0),MATCH(Gilbert!L688,Rate!$B$3:$M$3,0))*O688*0.8,INDEX(Rate!$B$4:$M$25,MATCH(Gilbert!N688,Rate!$A$4:$A$25,0),MATCH(Gilbert!L688,Rate!$B$3:$M$3,0))*O688)),"")</f>
        <v/>
      </c>
      <c r="T688" s="71" t="str">
        <f t="shared" si="33"/>
        <v/>
      </c>
    </row>
    <row r="689" spans="16:20">
      <c r="P689" s="70" t="str">
        <f t="shared" si="31"/>
        <v/>
      </c>
      <c r="Q689" s="70" t="str">
        <f t="shared" si="32"/>
        <v/>
      </c>
      <c r="R689" s="70" t="str">
        <f>IFERROR(IF(K689="handling and wharfage",SUM(P689:Q689),IF(OR(K689="tank",K689="Boat",K689="car"),INDEX(Rate!$B$4:$M$25,MATCH(Gilbert!N689,Rate!$A$4:$A$25,0),MATCH(Gilbert!L689,Rate!$B$3:$M$3,0))*O689*0.8,INDEX(Rate!$B$4:$M$25,MATCH(Gilbert!N689,Rate!$A$4:$A$25,0),MATCH(Gilbert!L689,Rate!$B$3:$M$3,0))*O689)),"")</f>
        <v/>
      </c>
      <c r="T689" s="71" t="str">
        <f t="shared" si="33"/>
        <v/>
      </c>
    </row>
    <row r="690" spans="16:20">
      <c r="P690" s="70" t="str">
        <f t="shared" si="31"/>
        <v/>
      </c>
      <c r="Q690" s="70" t="str">
        <f t="shared" si="32"/>
        <v/>
      </c>
      <c r="R690" s="70" t="str">
        <f>IFERROR(IF(K690="handling and wharfage",SUM(P690:Q690),IF(OR(K690="tank",K690="Boat",K690="car"),INDEX(Rate!$B$4:$M$25,MATCH(Gilbert!N690,Rate!$A$4:$A$25,0),MATCH(Gilbert!L690,Rate!$B$3:$M$3,0))*O690*0.8,INDEX(Rate!$B$4:$M$25,MATCH(Gilbert!N690,Rate!$A$4:$A$25,0),MATCH(Gilbert!L690,Rate!$B$3:$M$3,0))*O690)),"")</f>
        <v/>
      </c>
      <c r="T690" s="71" t="str">
        <f t="shared" si="33"/>
        <v/>
      </c>
    </row>
    <row r="691" spans="16:20">
      <c r="P691" s="70" t="str">
        <f t="shared" si="31"/>
        <v/>
      </c>
      <c r="Q691" s="70" t="str">
        <f t="shared" si="32"/>
        <v/>
      </c>
      <c r="R691" s="70" t="str">
        <f>IFERROR(IF(K691="handling and wharfage",SUM(P691:Q691),IF(OR(K691="tank",K691="Boat",K691="car"),INDEX(Rate!$B$4:$M$25,MATCH(Gilbert!N691,Rate!$A$4:$A$25,0),MATCH(Gilbert!L691,Rate!$B$3:$M$3,0))*O691*0.8,INDEX(Rate!$B$4:$M$25,MATCH(Gilbert!N691,Rate!$A$4:$A$25,0),MATCH(Gilbert!L691,Rate!$B$3:$M$3,0))*O691)),"")</f>
        <v/>
      </c>
      <c r="T691" s="71" t="str">
        <f t="shared" si="33"/>
        <v/>
      </c>
    </row>
    <row r="692" spans="16:20">
      <c r="P692" s="70" t="str">
        <f t="shared" si="31"/>
        <v/>
      </c>
      <c r="Q692" s="70" t="str">
        <f t="shared" si="32"/>
        <v/>
      </c>
      <c r="R692" s="70" t="str">
        <f>IFERROR(IF(K692="handling and wharfage",SUM(P692:Q692),IF(OR(K692="tank",K692="Boat",K692="car"),INDEX(Rate!$B$4:$M$25,MATCH(Gilbert!N692,Rate!$A$4:$A$25,0),MATCH(Gilbert!L692,Rate!$B$3:$M$3,0))*O692*0.8,INDEX(Rate!$B$4:$M$25,MATCH(Gilbert!N692,Rate!$A$4:$A$25,0),MATCH(Gilbert!L692,Rate!$B$3:$M$3,0))*O692)),"")</f>
        <v/>
      </c>
      <c r="T692" s="71" t="str">
        <f t="shared" si="33"/>
        <v/>
      </c>
    </row>
    <row r="693" spans="16:20">
      <c r="P693" s="70" t="str">
        <f t="shared" si="31"/>
        <v/>
      </c>
      <c r="Q693" s="70" t="str">
        <f t="shared" si="32"/>
        <v/>
      </c>
      <c r="R693" s="70" t="str">
        <f>IFERROR(IF(K693="handling and wharfage",SUM(P693:Q693),IF(OR(K693="tank",K693="Boat",K693="car"),INDEX(Rate!$B$4:$M$25,MATCH(Gilbert!N693,Rate!$A$4:$A$25,0),MATCH(Gilbert!L693,Rate!$B$3:$M$3,0))*O693*0.8,INDEX(Rate!$B$4:$M$25,MATCH(Gilbert!N693,Rate!$A$4:$A$25,0),MATCH(Gilbert!L693,Rate!$B$3:$M$3,0))*O693)),"")</f>
        <v/>
      </c>
      <c r="T693" s="71" t="str">
        <f t="shared" si="33"/>
        <v/>
      </c>
    </row>
    <row r="694" spans="16:20">
      <c r="P694" s="70" t="str">
        <f t="shared" si="31"/>
        <v/>
      </c>
      <c r="Q694" s="70" t="str">
        <f t="shared" si="32"/>
        <v/>
      </c>
      <c r="R694" s="70" t="str">
        <f>IFERROR(IF(K694="handling and wharfage",SUM(P694:Q694),IF(OR(K694="tank",K694="Boat",K694="car"),INDEX(Rate!$B$4:$M$25,MATCH(Gilbert!N694,Rate!$A$4:$A$25,0),MATCH(Gilbert!L694,Rate!$B$3:$M$3,0))*O694*0.8,INDEX(Rate!$B$4:$M$25,MATCH(Gilbert!N694,Rate!$A$4:$A$25,0),MATCH(Gilbert!L694,Rate!$B$3:$M$3,0))*O694)),"")</f>
        <v/>
      </c>
      <c r="T694" s="71" t="str">
        <f t="shared" si="33"/>
        <v/>
      </c>
    </row>
    <row r="695" spans="16:20">
      <c r="P695" s="70" t="str">
        <f t="shared" si="31"/>
        <v/>
      </c>
      <c r="Q695" s="70" t="str">
        <f t="shared" si="32"/>
        <v/>
      </c>
      <c r="R695" s="70" t="str">
        <f>IFERROR(IF(K695="handling and wharfage",SUM(P695:Q695),IF(OR(K695="tank",K695="Boat",K695="car"),INDEX(Rate!$B$4:$M$25,MATCH(Gilbert!N695,Rate!$A$4:$A$25,0),MATCH(Gilbert!L695,Rate!$B$3:$M$3,0))*O695*0.8,INDEX(Rate!$B$4:$M$25,MATCH(Gilbert!N695,Rate!$A$4:$A$25,0),MATCH(Gilbert!L695,Rate!$B$3:$M$3,0))*O695)),"")</f>
        <v/>
      </c>
      <c r="T695" s="71" t="str">
        <f t="shared" si="33"/>
        <v/>
      </c>
    </row>
    <row r="696" spans="16:20">
      <c r="P696" s="70" t="str">
        <f t="shared" si="31"/>
        <v/>
      </c>
      <c r="Q696" s="70" t="str">
        <f t="shared" si="32"/>
        <v/>
      </c>
      <c r="R696" s="70" t="str">
        <f>IFERROR(IF(K696="handling and wharfage",SUM(P696:Q696),IF(OR(K696="tank",K696="Boat",K696="car"),INDEX(Rate!$B$4:$M$25,MATCH(Gilbert!N696,Rate!$A$4:$A$25,0),MATCH(Gilbert!L696,Rate!$B$3:$M$3,0))*O696*0.8,INDEX(Rate!$B$4:$M$25,MATCH(Gilbert!N696,Rate!$A$4:$A$25,0),MATCH(Gilbert!L696,Rate!$B$3:$M$3,0))*O696)),"")</f>
        <v/>
      </c>
      <c r="T696" s="71" t="str">
        <f t="shared" si="33"/>
        <v/>
      </c>
    </row>
    <row r="697" spans="16:20">
      <c r="P697" s="70" t="str">
        <f t="shared" si="31"/>
        <v/>
      </c>
      <c r="Q697" s="70" t="str">
        <f t="shared" si="32"/>
        <v/>
      </c>
      <c r="R697" s="70" t="str">
        <f>IFERROR(IF(K697="handling and wharfage",SUM(P697:Q697),IF(OR(K697="tank",K697="Boat",K697="car"),INDEX(Rate!$B$4:$M$25,MATCH(Gilbert!N697,Rate!$A$4:$A$25,0),MATCH(Gilbert!L697,Rate!$B$3:$M$3,0))*O697*0.8,INDEX(Rate!$B$4:$M$25,MATCH(Gilbert!N697,Rate!$A$4:$A$25,0),MATCH(Gilbert!L697,Rate!$B$3:$M$3,0))*O697)),"")</f>
        <v/>
      </c>
      <c r="T697" s="71" t="str">
        <f t="shared" si="33"/>
        <v/>
      </c>
    </row>
    <row r="698" spans="16:20">
      <c r="P698" s="70" t="str">
        <f t="shared" si="31"/>
        <v/>
      </c>
      <c r="Q698" s="70" t="str">
        <f t="shared" si="32"/>
        <v/>
      </c>
      <c r="R698" s="70" t="str">
        <f>IFERROR(IF(K698="handling and wharfage",SUM(P698:Q698),IF(OR(K698="tank",K698="Boat",K698="car"),INDEX(Rate!$B$4:$M$25,MATCH(Gilbert!N698,Rate!$A$4:$A$25,0),MATCH(Gilbert!L698,Rate!$B$3:$M$3,0))*O698*0.8,INDEX(Rate!$B$4:$M$25,MATCH(Gilbert!N698,Rate!$A$4:$A$25,0),MATCH(Gilbert!L698,Rate!$B$3:$M$3,0))*O698)),"")</f>
        <v/>
      </c>
      <c r="T698" s="71" t="str">
        <f t="shared" si="33"/>
        <v/>
      </c>
    </row>
    <row r="699" spans="16:20">
      <c r="P699" s="70" t="str">
        <f t="shared" si="31"/>
        <v/>
      </c>
      <c r="Q699" s="70" t="str">
        <f t="shared" si="32"/>
        <v/>
      </c>
      <c r="R699" s="70" t="str">
        <f>IFERROR(IF(K699="handling and wharfage",SUM(P699:Q699),IF(OR(K699="tank",K699="Boat",K699="car"),INDEX(Rate!$B$4:$M$25,MATCH(Gilbert!N699,Rate!$A$4:$A$25,0),MATCH(Gilbert!L699,Rate!$B$3:$M$3,0))*O699*0.8,INDEX(Rate!$B$4:$M$25,MATCH(Gilbert!N699,Rate!$A$4:$A$25,0),MATCH(Gilbert!L699,Rate!$B$3:$M$3,0))*O699)),"")</f>
        <v/>
      </c>
      <c r="T699" s="71" t="str">
        <f t="shared" si="33"/>
        <v/>
      </c>
    </row>
    <row r="700" spans="16:20">
      <c r="P700" s="70" t="str">
        <f t="shared" si="31"/>
        <v/>
      </c>
      <c r="Q700" s="70" t="str">
        <f t="shared" si="32"/>
        <v/>
      </c>
      <c r="R700" s="70" t="str">
        <f>IFERROR(IF(K700="handling and wharfage",SUM(P700:Q700),IF(OR(K700="tank",K700="Boat",K700="car"),INDEX(Rate!$B$4:$M$25,MATCH(Gilbert!N700,Rate!$A$4:$A$25,0),MATCH(Gilbert!L700,Rate!$B$3:$M$3,0))*O700*0.8,INDEX(Rate!$B$4:$M$25,MATCH(Gilbert!N700,Rate!$A$4:$A$25,0),MATCH(Gilbert!L700,Rate!$B$3:$M$3,0))*O700)),"")</f>
        <v/>
      </c>
      <c r="T700" s="71" t="str">
        <f t="shared" si="33"/>
        <v/>
      </c>
    </row>
    <row r="701" spans="16:20">
      <c r="P701" s="70" t="str">
        <f t="shared" si="31"/>
        <v/>
      </c>
      <c r="Q701" s="70" t="str">
        <f t="shared" si="32"/>
        <v/>
      </c>
      <c r="R701" s="70" t="str">
        <f>IFERROR(IF(K701="handling and wharfage",SUM(P701:Q701),IF(OR(K701="tank",K701="Boat",K701="car"),INDEX(Rate!$B$4:$M$25,MATCH(Gilbert!N701,Rate!$A$4:$A$25,0),MATCH(Gilbert!L701,Rate!$B$3:$M$3,0))*O701*0.8,INDEX(Rate!$B$4:$M$25,MATCH(Gilbert!N701,Rate!$A$4:$A$25,0),MATCH(Gilbert!L701,Rate!$B$3:$M$3,0))*O701)),"")</f>
        <v/>
      </c>
      <c r="T701" s="71" t="str">
        <f t="shared" si="33"/>
        <v/>
      </c>
    </row>
    <row r="702" spans="16:20">
      <c r="P702" s="70" t="str">
        <f t="shared" si="31"/>
        <v/>
      </c>
      <c r="Q702" s="70" t="str">
        <f t="shared" si="32"/>
        <v/>
      </c>
      <c r="R702" s="70" t="str">
        <f>IFERROR(IF(K702="handling and wharfage",SUM(P702:Q702),IF(OR(K702="tank",K702="Boat",K702="car"),INDEX(Rate!$B$4:$M$25,MATCH(Gilbert!N702,Rate!$A$4:$A$25,0),MATCH(Gilbert!L702,Rate!$B$3:$M$3,0))*O702*0.8,INDEX(Rate!$B$4:$M$25,MATCH(Gilbert!N702,Rate!$A$4:$A$25,0),MATCH(Gilbert!L702,Rate!$B$3:$M$3,0))*O702)),"")</f>
        <v/>
      </c>
      <c r="T702" s="71" t="str">
        <f t="shared" si="33"/>
        <v/>
      </c>
    </row>
    <row r="703" spans="16:20">
      <c r="P703" s="70" t="str">
        <f t="shared" si="31"/>
        <v/>
      </c>
      <c r="Q703" s="70" t="str">
        <f t="shared" si="32"/>
        <v/>
      </c>
      <c r="R703" s="70" t="str">
        <f>IFERROR(IF(K703="handling and wharfage",SUM(P703:Q703),IF(OR(K703="tank",K703="Boat",K703="car"),INDEX(Rate!$B$4:$M$25,MATCH(Gilbert!N703,Rate!$A$4:$A$25,0),MATCH(Gilbert!L703,Rate!$B$3:$M$3,0))*O703*0.8,INDEX(Rate!$B$4:$M$25,MATCH(Gilbert!N703,Rate!$A$4:$A$25,0),MATCH(Gilbert!L703,Rate!$B$3:$M$3,0))*O703)),"")</f>
        <v/>
      </c>
      <c r="T703" s="71" t="str">
        <f t="shared" si="33"/>
        <v/>
      </c>
    </row>
    <row r="704" spans="16:20">
      <c r="P704" s="70" t="str">
        <f t="shared" si="31"/>
        <v/>
      </c>
      <c r="Q704" s="70" t="str">
        <f t="shared" si="32"/>
        <v/>
      </c>
      <c r="R704" s="70" t="str">
        <f>IFERROR(IF(K704="handling and wharfage",SUM(P704:Q704),IF(OR(K704="tank",K704="Boat",K704="car"),INDEX(Rate!$B$4:$M$25,MATCH(Gilbert!N704,Rate!$A$4:$A$25,0),MATCH(Gilbert!L704,Rate!$B$3:$M$3,0))*O704*0.8,INDEX(Rate!$B$4:$M$25,MATCH(Gilbert!N704,Rate!$A$4:$A$25,0),MATCH(Gilbert!L704,Rate!$B$3:$M$3,0))*O704)),"")</f>
        <v/>
      </c>
      <c r="T704" s="71" t="str">
        <f t="shared" si="33"/>
        <v/>
      </c>
    </row>
    <row r="705" spans="16:20">
      <c r="P705" s="70" t="str">
        <f t="shared" si="31"/>
        <v/>
      </c>
      <c r="Q705" s="70" t="str">
        <f t="shared" si="32"/>
        <v/>
      </c>
      <c r="R705" s="70" t="str">
        <f>IFERROR(IF(K705="handling and wharfage",SUM(P705:Q705),IF(OR(K705="tank",K705="Boat",K705="car"),INDEX(Rate!$B$4:$M$25,MATCH(Gilbert!N705,Rate!$A$4:$A$25,0),MATCH(Gilbert!L705,Rate!$B$3:$M$3,0))*O705*0.8,INDEX(Rate!$B$4:$M$25,MATCH(Gilbert!N705,Rate!$A$4:$A$25,0),MATCH(Gilbert!L705,Rate!$B$3:$M$3,0))*O705)),"")</f>
        <v/>
      </c>
      <c r="T705" s="71" t="str">
        <f t="shared" si="33"/>
        <v/>
      </c>
    </row>
    <row r="706" spans="16:20">
      <c r="P706" s="70" t="str">
        <f t="shared" si="31"/>
        <v/>
      </c>
      <c r="Q706" s="70" t="str">
        <f t="shared" si="32"/>
        <v/>
      </c>
      <c r="R706" s="70" t="str">
        <f>IFERROR(IF(K706="handling and wharfage",SUM(P706:Q706),IF(OR(K706="tank",K706="Boat",K706="car"),INDEX(Rate!$B$4:$M$25,MATCH(Gilbert!N706,Rate!$A$4:$A$25,0),MATCH(Gilbert!L706,Rate!$B$3:$M$3,0))*O706*0.8,INDEX(Rate!$B$4:$M$25,MATCH(Gilbert!N706,Rate!$A$4:$A$25,0),MATCH(Gilbert!L706,Rate!$B$3:$M$3,0))*O706)),"")</f>
        <v/>
      </c>
      <c r="T706" s="71" t="str">
        <f t="shared" si="33"/>
        <v/>
      </c>
    </row>
    <row r="707" spans="16:20">
      <c r="P707" s="70" t="str">
        <f t="shared" ref="P707:P770" si="34">IF(OR(K707="handling and wharfage",K707="rau handling and wharfage"),O707*30,"")</f>
        <v/>
      </c>
      <c r="Q707" s="70" t="str">
        <f t="shared" ref="Q707:Q770" si="35">IF(K707&lt;&gt;"handling and wharfage","",O707*3.5)</f>
        <v/>
      </c>
      <c r="R707" s="70" t="str">
        <f>IFERROR(IF(K707="handling and wharfage",SUM(P707:Q707),IF(OR(K707="tank",K707="Boat",K707="car"),INDEX(Rate!$B$4:$M$25,MATCH(Gilbert!N707,Rate!$A$4:$A$25,0),MATCH(Gilbert!L707,Rate!$B$3:$M$3,0))*O707*0.8,INDEX(Rate!$B$4:$M$25,MATCH(Gilbert!N707,Rate!$A$4:$A$25,0),MATCH(Gilbert!L707,Rate!$B$3:$M$3,0))*O707)),"")</f>
        <v/>
      </c>
      <c r="T707" s="71" t="str">
        <f t="shared" ref="T707:T770" si="36">IF(L707="","",IF(L707="General2","F0070000061A","E31250000331"))</f>
        <v/>
      </c>
    </row>
    <row r="708" spans="16:20">
      <c r="P708" s="70" t="str">
        <f t="shared" si="34"/>
        <v/>
      </c>
      <c r="Q708" s="70" t="str">
        <f t="shared" si="35"/>
        <v/>
      </c>
      <c r="R708" s="70" t="str">
        <f>IFERROR(IF(K708="handling and wharfage",SUM(P708:Q708),IF(OR(K708="tank",K708="Boat",K708="car"),INDEX(Rate!$B$4:$M$25,MATCH(Gilbert!N708,Rate!$A$4:$A$25,0),MATCH(Gilbert!L708,Rate!$B$3:$M$3,0))*O708*0.8,INDEX(Rate!$B$4:$M$25,MATCH(Gilbert!N708,Rate!$A$4:$A$25,0),MATCH(Gilbert!L708,Rate!$B$3:$M$3,0))*O708)),"")</f>
        <v/>
      </c>
      <c r="T708" s="71" t="str">
        <f t="shared" si="36"/>
        <v/>
      </c>
    </row>
    <row r="709" spans="16:20">
      <c r="P709" s="70" t="str">
        <f t="shared" si="34"/>
        <v/>
      </c>
      <c r="Q709" s="70" t="str">
        <f t="shared" si="35"/>
        <v/>
      </c>
      <c r="R709" s="70" t="str">
        <f>IFERROR(IF(K709="handling and wharfage",SUM(P709:Q709),IF(OR(K709="tank",K709="Boat",K709="car"),INDEX(Rate!$B$4:$M$25,MATCH(Gilbert!N709,Rate!$A$4:$A$25,0),MATCH(Gilbert!L709,Rate!$B$3:$M$3,0))*O709*0.8,INDEX(Rate!$B$4:$M$25,MATCH(Gilbert!N709,Rate!$A$4:$A$25,0),MATCH(Gilbert!L709,Rate!$B$3:$M$3,0))*O709)),"")</f>
        <v/>
      </c>
      <c r="T709" s="71" t="str">
        <f t="shared" si="36"/>
        <v/>
      </c>
    </row>
    <row r="710" spans="16:20">
      <c r="P710" s="70" t="str">
        <f t="shared" si="34"/>
        <v/>
      </c>
      <c r="Q710" s="70" t="str">
        <f t="shared" si="35"/>
        <v/>
      </c>
      <c r="R710" s="70" t="str">
        <f>IFERROR(IF(K710="handling and wharfage",SUM(P710:Q710),IF(OR(K710="tank",K710="Boat",K710="car"),INDEX(Rate!$B$4:$M$25,MATCH(Gilbert!N710,Rate!$A$4:$A$25,0),MATCH(Gilbert!L710,Rate!$B$3:$M$3,0))*O710*0.8,INDEX(Rate!$B$4:$M$25,MATCH(Gilbert!N710,Rate!$A$4:$A$25,0),MATCH(Gilbert!L710,Rate!$B$3:$M$3,0))*O710)),"")</f>
        <v/>
      </c>
      <c r="T710" s="71" t="str">
        <f t="shared" si="36"/>
        <v/>
      </c>
    </row>
    <row r="711" spans="16:20">
      <c r="P711" s="70" t="str">
        <f t="shared" si="34"/>
        <v/>
      </c>
      <c r="Q711" s="70" t="str">
        <f t="shared" si="35"/>
        <v/>
      </c>
      <c r="R711" s="70" t="str">
        <f>IFERROR(IF(K711="handling and wharfage",SUM(P711:Q711),IF(OR(K711="tank",K711="Boat",K711="car"),INDEX(Rate!$B$4:$M$25,MATCH(Gilbert!N711,Rate!$A$4:$A$25,0),MATCH(Gilbert!L711,Rate!$B$3:$M$3,0))*O711*0.8,INDEX(Rate!$B$4:$M$25,MATCH(Gilbert!N711,Rate!$A$4:$A$25,0),MATCH(Gilbert!L711,Rate!$B$3:$M$3,0))*O711)),"")</f>
        <v/>
      </c>
      <c r="T711" s="71" t="str">
        <f t="shared" si="36"/>
        <v/>
      </c>
    </row>
    <row r="712" spans="16:20">
      <c r="P712" s="70" t="str">
        <f t="shared" si="34"/>
        <v/>
      </c>
      <c r="Q712" s="70" t="str">
        <f t="shared" si="35"/>
        <v/>
      </c>
      <c r="R712" s="70" t="str">
        <f>IFERROR(IF(K712="handling and wharfage",SUM(P712:Q712),IF(OR(K712="tank",K712="Boat",K712="car"),INDEX(Rate!$B$4:$M$25,MATCH(Gilbert!N712,Rate!$A$4:$A$25,0),MATCH(Gilbert!L712,Rate!$B$3:$M$3,0))*O712*0.8,INDEX(Rate!$B$4:$M$25,MATCH(Gilbert!N712,Rate!$A$4:$A$25,0),MATCH(Gilbert!L712,Rate!$B$3:$M$3,0))*O712)),"")</f>
        <v/>
      </c>
      <c r="T712" s="71" t="str">
        <f t="shared" si="36"/>
        <v/>
      </c>
    </row>
    <row r="713" spans="16:20">
      <c r="P713" s="70" t="str">
        <f t="shared" si="34"/>
        <v/>
      </c>
      <c r="Q713" s="70" t="str">
        <f t="shared" si="35"/>
        <v/>
      </c>
      <c r="R713" s="70" t="str">
        <f>IFERROR(IF(K713="handling and wharfage",SUM(P713:Q713),IF(OR(K713="tank",K713="Boat",K713="car"),INDEX(Rate!$B$4:$M$25,MATCH(Gilbert!N713,Rate!$A$4:$A$25,0),MATCH(Gilbert!L713,Rate!$B$3:$M$3,0))*O713*0.8,INDEX(Rate!$B$4:$M$25,MATCH(Gilbert!N713,Rate!$A$4:$A$25,0),MATCH(Gilbert!L713,Rate!$B$3:$M$3,0))*O713)),"")</f>
        <v/>
      </c>
      <c r="T713" s="71" t="str">
        <f t="shared" si="36"/>
        <v/>
      </c>
    </row>
    <row r="714" spans="16:20">
      <c r="P714" s="70" t="str">
        <f t="shared" si="34"/>
        <v/>
      </c>
      <c r="Q714" s="70" t="str">
        <f t="shared" si="35"/>
        <v/>
      </c>
      <c r="R714" s="70" t="str">
        <f>IFERROR(IF(K714="handling and wharfage",SUM(P714:Q714),IF(OR(K714="tank",K714="Boat",K714="car"),INDEX(Rate!$B$4:$M$25,MATCH(Gilbert!N714,Rate!$A$4:$A$25,0),MATCH(Gilbert!L714,Rate!$B$3:$M$3,0))*O714*0.8,INDEX(Rate!$B$4:$M$25,MATCH(Gilbert!N714,Rate!$A$4:$A$25,0),MATCH(Gilbert!L714,Rate!$B$3:$M$3,0))*O714)),"")</f>
        <v/>
      </c>
      <c r="T714" s="71" t="str">
        <f t="shared" si="36"/>
        <v/>
      </c>
    </row>
    <row r="715" spans="16:20">
      <c r="P715" s="70" t="str">
        <f t="shared" si="34"/>
        <v/>
      </c>
      <c r="Q715" s="70" t="str">
        <f t="shared" si="35"/>
        <v/>
      </c>
      <c r="R715" s="70" t="str">
        <f>IFERROR(IF(K715="handling and wharfage",SUM(P715:Q715),IF(OR(K715="tank",K715="Boat",K715="car"),INDEX(Rate!$B$4:$M$25,MATCH(Gilbert!N715,Rate!$A$4:$A$25,0),MATCH(Gilbert!L715,Rate!$B$3:$M$3,0))*O715*0.8,INDEX(Rate!$B$4:$M$25,MATCH(Gilbert!N715,Rate!$A$4:$A$25,0),MATCH(Gilbert!L715,Rate!$B$3:$M$3,0))*O715)),"")</f>
        <v/>
      </c>
      <c r="T715" s="71" t="str">
        <f t="shared" si="36"/>
        <v/>
      </c>
    </row>
    <row r="716" spans="16:20">
      <c r="P716" s="70" t="str">
        <f t="shared" si="34"/>
        <v/>
      </c>
      <c r="Q716" s="70" t="str">
        <f t="shared" si="35"/>
        <v/>
      </c>
      <c r="R716" s="70" t="str">
        <f>IFERROR(IF(K716="handling and wharfage",SUM(P716:Q716),IF(OR(K716="tank",K716="Boat",K716="car"),INDEX(Rate!$B$4:$M$25,MATCH(Gilbert!N716,Rate!$A$4:$A$25,0),MATCH(Gilbert!L716,Rate!$B$3:$M$3,0))*O716*0.8,INDEX(Rate!$B$4:$M$25,MATCH(Gilbert!N716,Rate!$A$4:$A$25,0),MATCH(Gilbert!L716,Rate!$B$3:$M$3,0))*O716)),"")</f>
        <v/>
      </c>
      <c r="T716" s="71" t="str">
        <f t="shared" si="36"/>
        <v/>
      </c>
    </row>
    <row r="717" spans="16:20">
      <c r="P717" s="70" t="str">
        <f t="shared" si="34"/>
        <v/>
      </c>
      <c r="Q717" s="70" t="str">
        <f t="shared" si="35"/>
        <v/>
      </c>
      <c r="R717" s="70" t="str">
        <f>IFERROR(IF(K717="handling and wharfage",SUM(P717:Q717),IF(OR(K717="tank",K717="Boat",K717="car"),INDEX(Rate!$B$4:$M$25,MATCH(Gilbert!N717,Rate!$A$4:$A$25,0),MATCH(Gilbert!L717,Rate!$B$3:$M$3,0))*O717*0.8,INDEX(Rate!$B$4:$M$25,MATCH(Gilbert!N717,Rate!$A$4:$A$25,0),MATCH(Gilbert!L717,Rate!$B$3:$M$3,0))*O717)),"")</f>
        <v/>
      </c>
      <c r="T717" s="71" t="str">
        <f t="shared" si="36"/>
        <v/>
      </c>
    </row>
    <row r="718" spans="16:20">
      <c r="P718" s="70" t="str">
        <f t="shared" si="34"/>
        <v/>
      </c>
      <c r="Q718" s="70" t="str">
        <f t="shared" si="35"/>
        <v/>
      </c>
      <c r="R718" s="70" t="str">
        <f>IFERROR(IF(K718="handling and wharfage",SUM(P718:Q718),IF(OR(K718="tank",K718="Boat",K718="car"),INDEX(Rate!$B$4:$M$25,MATCH(Gilbert!N718,Rate!$A$4:$A$25,0),MATCH(Gilbert!L718,Rate!$B$3:$M$3,0))*O718*0.8,INDEX(Rate!$B$4:$M$25,MATCH(Gilbert!N718,Rate!$A$4:$A$25,0),MATCH(Gilbert!L718,Rate!$B$3:$M$3,0))*O718)),"")</f>
        <v/>
      </c>
      <c r="T718" s="71" t="str">
        <f t="shared" si="36"/>
        <v/>
      </c>
    </row>
    <row r="719" spans="16:20">
      <c r="P719" s="70" t="str">
        <f t="shared" si="34"/>
        <v/>
      </c>
      <c r="Q719" s="70" t="str">
        <f t="shared" si="35"/>
        <v/>
      </c>
      <c r="R719" s="70" t="str">
        <f>IFERROR(IF(K719="handling and wharfage",SUM(P719:Q719),IF(OR(K719="tank",K719="Boat",K719="car"),INDEX(Rate!$B$4:$M$25,MATCH(Gilbert!N719,Rate!$A$4:$A$25,0),MATCH(Gilbert!L719,Rate!$B$3:$M$3,0))*O719*0.8,INDEX(Rate!$B$4:$M$25,MATCH(Gilbert!N719,Rate!$A$4:$A$25,0),MATCH(Gilbert!L719,Rate!$B$3:$M$3,0))*O719)),"")</f>
        <v/>
      </c>
      <c r="T719" s="71" t="str">
        <f t="shared" si="36"/>
        <v/>
      </c>
    </row>
    <row r="720" spans="16:20">
      <c r="P720" s="70" t="str">
        <f t="shared" si="34"/>
        <v/>
      </c>
      <c r="Q720" s="70" t="str">
        <f t="shared" si="35"/>
        <v/>
      </c>
      <c r="R720" s="70" t="str">
        <f>IFERROR(IF(K720="handling and wharfage",SUM(P720:Q720),IF(OR(K720="tank",K720="Boat",K720="car"),INDEX(Rate!$B$4:$M$25,MATCH(Gilbert!N720,Rate!$A$4:$A$25,0),MATCH(Gilbert!L720,Rate!$B$3:$M$3,0))*O720*0.8,INDEX(Rate!$B$4:$M$25,MATCH(Gilbert!N720,Rate!$A$4:$A$25,0),MATCH(Gilbert!L720,Rate!$B$3:$M$3,0))*O720)),"")</f>
        <v/>
      </c>
      <c r="T720" s="71" t="str">
        <f t="shared" si="36"/>
        <v/>
      </c>
    </row>
    <row r="721" spans="16:20">
      <c r="P721" s="70" t="str">
        <f t="shared" si="34"/>
        <v/>
      </c>
      <c r="Q721" s="70" t="str">
        <f t="shared" si="35"/>
        <v/>
      </c>
      <c r="R721" s="70" t="str">
        <f>IFERROR(IF(K721="handling and wharfage",SUM(P721:Q721),IF(OR(K721="tank",K721="Boat",K721="car"),INDEX(Rate!$B$4:$M$25,MATCH(Gilbert!N721,Rate!$A$4:$A$25,0),MATCH(Gilbert!L721,Rate!$B$3:$M$3,0))*O721*0.8,INDEX(Rate!$B$4:$M$25,MATCH(Gilbert!N721,Rate!$A$4:$A$25,0),MATCH(Gilbert!L721,Rate!$B$3:$M$3,0))*O721)),"")</f>
        <v/>
      </c>
      <c r="T721" s="71" t="str">
        <f t="shared" si="36"/>
        <v/>
      </c>
    </row>
    <row r="722" spans="16:20">
      <c r="P722" s="70" t="str">
        <f t="shared" si="34"/>
        <v/>
      </c>
      <c r="Q722" s="70" t="str">
        <f t="shared" si="35"/>
        <v/>
      </c>
      <c r="R722" s="70" t="str">
        <f>IFERROR(IF(K722="handling and wharfage",SUM(P722:Q722),IF(OR(K722="tank",K722="Boat",K722="car"),INDEX(Rate!$B$4:$M$25,MATCH(Gilbert!N722,Rate!$A$4:$A$25,0),MATCH(Gilbert!L722,Rate!$B$3:$M$3,0))*O722*0.8,INDEX(Rate!$B$4:$M$25,MATCH(Gilbert!N722,Rate!$A$4:$A$25,0),MATCH(Gilbert!L722,Rate!$B$3:$M$3,0))*O722)),"")</f>
        <v/>
      </c>
      <c r="T722" s="71" t="str">
        <f t="shared" si="36"/>
        <v/>
      </c>
    </row>
    <row r="723" spans="16:20">
      <c r="P723" s="70" t="str">
        <f t="shared" si="34"/>
        <v/>
      </c>
      <c r="Q723" s="70" t="str">
        <f t="shared" si="35"/>
        <v/>
      </c>
      <c r="R723" s="70" t="str">
        <f>IFERROR(IF(K723="handling and wharfage",SUM(P723:Q723),IF(OR(K723="tank",K723="Boat",K723="car"),INDEX(Rate!$B$4:$M$25,MATCH(Gilbert!N723,Rate!$A$4:$A$25,0),MATCH(Gilbert!L723,Rate!$B$3:$M$3,0))*O723*0.8,INDEX(Rate!$B$4:$M$25,MATCH(Gilbert!N723,Rate!$A$4:$A$25,0),MATCH(Gilbert!L723,Rate!$B$3:$M$3,0))*O723)),"")</f>
        <v/>
      </c>
      <c r="T723" s="71" t="str">
        <f t="shared" si="36"/>
        <v/>
      </c>
    </row>
    <row r="724" spans="16:20">
      <c r="P724" s="70" t="str">
        <f t="shared" si="34"/>
        <v/>
      </c>
      <c r="Q724" s="70" t="str">
        <f t="shared" si="35"/>
        <v/>
      </c>
      <c r="R724" s="70" t="str">
        <f>IFERROR(IF(K724="handling and wharfage",SUM(P724:Q724),IF(OR(K724="tank",K724="Boat",K724="car"),INDEX(Rate!$B$4:$M$25,MATCH(Gilbert!N724,Rate!$A$4:$A$25,0),MATCH(Gilbert!L724,Rate!$B$3:$M$3,0))*O724*0.8,INDEX(Rate!$B$4:$M$25,MATCH(Gilbert!N724,Rate!$A$4:$A$25,0),MATCH(Gilbert!L724,Rate!$B$3:$M$3,0))*O724)),"")</f>
        <v/>
      </c>
      <c r="T724" s="71" t="str">
        <f t="shared" si="36"/>
        <v/>
      </c>
    </row>
    <row r="725" spans="16:20">
      <c r="P725" s="70" t="str">
        <f t="shared" si="34"/>
        <v/>
      </c>
      <c r="Q725" s="70" t="str">
        <f t="shared" si="35"/>
        <v/>
      </c>
      <c r="R725" s="70" t="str">
        <f>IFERROR(IF(K725="handling and wharfage",SUM(P725:Q725),IF(OR(K725="tank",K725="Boat",K725="car"),INDEX(Rate!$B$4:$M$25,MATCH(Gilbert!N725,Rate!$A$4:$A$25,0),MATCH(Gilbert!L725,Rate!$B$3:$M$3,0))*O725*0.8,INDEX(Rate!$B$4:$M$25,MATCH(Gilbert!N725,Rate!$A$4:$A$25,0),MATCH(Gilbert!L725,Rate!$B$3:$M$3,0))*O725)),"")</f>
        <v/>
      </c>
      <c r="T725" s="71" t="str">
        <f t="shared" si="36"/>
        <v/>
      </c>
    </row>
    <row r="726" spans="16:20">
      <c r="P726" s="70" t="str">
        <f t="shared" si="34"/>
        <v/>
      </c>
      <c r="Q726" s="70" t="str">
        <f t="shared" si="35"/>
        <v/>
      </c>
      <c r="R726" s="70" t="str">
        <f>IFERROR(IF(K726="handling and wharfage",SUM(P726:Q726),IF(OR(K726="tank",K726="Boat",K726="car"),INDEX(Rate!$B$4:$M$25,MATCH(Gilbert!N726,Rate!$A$4:$A$25,0),MATCH(Gilbert!L726,Rate!$B$3:$M$3,0))*O726*0.8,INDEX(Rate!$B$4:$M$25,MATCH(Gilbert!N726,Rate!$A$4:$A$25,0),MATCH(Gilbert!L726,Rate!$B$3:$M$3,0))*O726)),"")</f>
        <v/>
      </c>
      <c r="T726" s="71" t="str">
        <f t="shared" si="36"/>
        <v/>
      </c>
    </row>
    <row r="727" spans="16:20">
      <c r="P727" s="70" t="str">
        <f t="shared" si="34"/>
        <v/>
      </c>
      <c r="Q727" s="70" t="str">
        <f t="shared" si="35"/>
        <v/>
      </c>
      <c r="R727" s="70" t="str">
        <f>IFERROR(IF(K727="handling and wharfage",SUM(P727:Q727),IF(OR(K727="tank",K727="Boat",K727="car"),INDEX(Rate!$B$4:$M$25,MATCH(Gilbert!N727,Rate!$A$4:$A$25,0),MATCH(Gilbert!L727,Rate!$B$3:$M$3,0))*O727*0.8,INDEX(Rate!$B$4:$M$25,MATCH(Gilbert!N727,Rate!$A$4:$A$25,0),MATCH(Gilbert!L727,Rate!$B$3:$M$3,0))*O727)),"")</f>
        <v/>
      </c>
      <c r="T727" s="71" t="str">
        <f t="shared" si="36"/>
        <v/>
      </c>
    </row>
    <row r="728" spans="16:20">
      <c r="P728" s="70" t="str">
        <f t="shared" si="34"/>
        <v/>
      </c>
      <c r="Q728" s="70" t="str">
        <f t="shared" si="35"/>
        <v/>
      </c>
      <c r="R728" s="70" t="str">
        <f>IFERROR(IF(K728="handling and wharfage",SUM(P728:Q728),IF(OR(K728="tank",K728="Boat",K728="car"),INDEX(Rate!$B$4:$M$25,MATCH(Gilbert!N728,Rate!$A$4:$A$25,0),MATCH(Gilbert!L728,Rate!$B$3:$M$3,0))*O728*0.8,INDEX(Rate!$B$4:$M$25,MATCH(Gilbert!N728,Rate!$A$4:$A$25,0),MATCH(Gilbert!L728,Rate!$B$3:$M$3,0))*O728)),"")</f>
        <v/>
      </c>
      <c r="T728" s="71" t="str">
        <f t="shared" si="36"/>
        <v/>
      </c>
    </row>
    <row r="729" spans="16:20">
      <c r="P729" s="70" t="str">
        <f t="shared" si="34"/>
        <v/>
      </c>
      <c r="Q729" s="70" t="str">
        <f t="shared" si="35"/>
        <v/>
      </c>
      <c r="R729" s="70" t="str">
        <f>IFERROR(IF(K729="handling and wharfage",SUM(P729:Q729),IF(OR(K729="tank",K729="Boat",K729="car"),INDEX(Rate!$B$4:$M$25,MATCH(Gilbert!N729,Rate!$A$4:$A$25,0),MATCH(Gilbert!L729,Rate!$B$3:$M$3,0))*O729*0.8,INDEX(Rate!$B$4:$M$25,MATCH(Gilbert!N729,Rate!$A$4:$A$25,0),MATCH(Gilbert!L729,Rate!$B$3:$M$3,0))*O729)),"")</f>
        <v/>
      </c>
      <c r="T729" s="71" t="str">
        <f t="shared" si="36"/>
        <v/>
      </c>
    </row>
    <row r="730" spans="16:20">
      <c r="P730" s="70" t="str">
        <f t="shared" si="34"/>
        <v/>
      </c>
      <c r="Q730" s="70" t="str">
        <f t="shared" si="35"/>
        <v/>
      </c>
      <c r="R730" s="70" t="str">
        <f>IFERROR(IF(K730="handling and wharfage",SUM(P730:Q730),IF(OR(K730="tank",K730="Boat",K730="car"),INDEX(Rate!$B$4:$M$25,MATCH(Gilbert!N730,Rate!$A$4:$A$25,0),MATCH(Gilbert!L730,Rate!$B$3:$M$3,0))*O730*0.8,INDEX(Rate!$B$4:$M$25,MATCH(Gilbert!N730,Rate!$A$4:$A$25,0),MATCH(Gilbert!L730,Rate!$B$3:$M$3,0))*O730)),"")</f>
        <v/>
      </c>
      <c r="T730" s="71" t="str">
        <f t="shared" si="36"/>
        <v/>
      </c>
    </row>
    <row r="731" spans="16:20">
      <c r="P731" s="70" t="str">
        <f t="shared" si="34"/>
        <v/>
      </c>
      <c r="Q731" s="70" t="str">
        <f t="shared" si="35"/>
        <v/>
      </c>
      <c r="R731" s="70" t="str">
        <f>IFERROR(IF(K731="handling and wharfage",SUM(P731:Q731),IF(OR(K731="tank",K731="Boat",K731="car"),INDEX(Rate!$B$4:$M$25,MATCH(Gilbert!N731,Rate!$A$4:$A$25,0),MATCH(Gilbert!L731,Rate!$B$3:$M$3,0))*O731*0.8,INDEX(Rate!$B$4:$M$25,MATCH(Gilbert!N731,Rate!$A$4:$A$25,0),MATCH(Gilbert!L731,Rate!$B$3:$M$3,0))*O731)),"")</f>
        <v/>
      </c>
      <c r="T731" s="71" t="str">
        <f t="shared" si="36"/>
        <v/>
      </c>
    </row>
    <row r="732" spans="16:20">
      <c r="P732" s="70" t="str">
        <f t="shared" si="34"/>
        <v/>
      </c>
      <c r="Q732" s="70" t="str">
        <f t="shared" si="35"/>
        <v/>
      </c>
      <c r="R732" s="70" t="str">
        <f>IFERROR(IF(K732="handling and wharfage",SUM(P732:Q732),IF(OR(K732="tank",K732="Boat",K732="car"),INDEX(Rate!$B$4:$M$25,MATCH(Gilbert!N732,Rate!$A$4:$A$25,0),MATCH(Gilbert!L732,Rate!$B$3:$M$3,0))*O732*0.8,INDEX(Rate!$B$4:$M$25,MATCH(Gilbert!N732,Rate!$A$4:$A$25,0),MATCH(Gilbert!L732,Rate!$B$3:$M$3,0))*O732)),"")</f>
        <v/>
      </c>
      <c r="T732" s="71" t="str">
        <f t="shared" si="36"/>
        <v/>
      </c>
    </row>
    <row r="733" spans="16:20">
      <c r="P733" s="70" t="str">
        <f t="shared" si="34"/>
        <v/>
      </c>
      <c r="Q733" s="70" t="str">
        <f t="shared" si="35"/>
        <v/>
      </c>
      <c r="R733" s="70" t="str">
        <f>IFERROR(IF(K733="handling and wharfage",SUM(P733:Q733),IF(OR(K733="tank",K733="Boat",K733="car"),INDEX(Rate!$B$4:$M$25,MATCH(Gilbert!N733,Rate!$A$4:$A$25,0),MATCH(Gilbert!L733,Rate!$B$3:$M$3,0))*O733*0.8,INDEX(Rate!$B$4:$M$25,MATCH(Gilbert!N733,Rate!$A$4:$A$25,0),MATCH(Gilbert!L733,Rate!$B$3:$M$3,0))*O733)),"")</f>
        <v/>
      </c>
      <c r="T733" s="71" t="str">
        <f t="shared" si="36"/>
        <v/>
      </c>
    </row>
    <row r="734" spans="16:20">
      <c r="P734" s="70" t="str">
        <f t="shared" si="34"/>
        <v/>
      </c>
      <c r="Q734" s="70" t="str">
        <f t="shared" si="35"/>
        <v/>
      </c>
      <c r="R734" s="70" t="str">
        <f>IFERROR(IF(K734="handling and wharfage",SUM(P734:Q734),IF(OR(K734="tank",K734="Boat",K734="car"),INDEX(Rate!$B$4:$M$25,MATCH(Gilbert!N734,Rate!$A$4:$A$25,0),MATCH(Gilbert!L734,Rate!$B$3:$M$3,0))*O734*0.8,INDEX(Rate!$B$4:$M$25,MATCH(Gilbert!N734,Rate!$A$4:$A$25,0),MATCH(Gilbert!L734,Rate!$B$3:$M$3,0))*O734)),"")</f>
        <v/>
      </c>
      <c r="T734" s="71" t="str">
        <f t="shared" si="36"/>
        <v/>
      </c>
    </row>
    <row r="735" spans="16:20">
      <c r="P735" s="70" t="str">
        <f t="shared" si="34"/>
        <v/>
      </c>
      <c r="Q735" s="70" t="str">
        <f t="shared" si="35"/>
        <v/>
      </c>
      <c r="R735" s="70" t="str">
        <f>IFERROR(IF(K735="handling and wharfage",SUM(P735:Q735),IF(OR(K735="tank",K735="Boat",K735="car"),INDEX(Rate!$B$4:$M$25,MATCH(Gilbert!N735,Rate!$A$4:$A$25,0),MATCH(Gilbert!L735,Rate!$B$3:$M$3,0))*O735*0.8,INDEX(Rate!$B$4:$M$25,MATCH(Gilbert!N735,Rate!$A$4:$A$25,0),MATCH(Gilbert!L735,Rate!$B$3:$M$3,0))*O735)),"")</f>
        <v/>
      </c>
      <c r="T735" s="71" t="str">
        <f t="shared" si="36"/>
        <v/>
      </c>
    </row>
    <row r="736" spans="16:20">
      <c r="P736" s="70" t="str">
        <f t="shared" si="34"/>
        <v/>
      </c>
      <c r="Q736" s="70" t="str">
        <f t="shared" si="35"/>
        <v/>
      </c>
      <c r="R736" s="70" t="str">
        <f>IFERROR(IF(K736="handling and wharfage",SUM(P736:Q736),IF(OR(K736="tank",K736="Boat",K736="car"),INDEX(Rate!$B$4:$M$25,MATCH(Gilbert!N736,Rate!$A$4:$A$25,0),MATCH(Gilbert!L736,Rate!$B$3:$M$3,0))*O736*0.8,INDEX(Rate!$B$4:$M$25,MATCH(Gilbert!N736,Rate!$A$4:$A$25,0),MATCH(Gilbert!L736,Rate!$B$3:$M$3,0))*O736)),"")</f>
        <v/>
      </c>
      <c r="T736" s="71" t="str">
        <f t="shared" si="36"/>
        <v/>
      </c>
    </row>
    <row r="737" spans="16:20">
      <c r="P737" s="70" t="str">
        <f t="shared" si="34"/>
        <v/>
      </c>
      <c r="Q737" s="70" t="str">
        <f t="shared" si="35"/>
        <v/>
      </c>
      <c r="R737" s="70" t="str">
        <f>IFERROR(IF(K737="handling and wharfage",SUM(P737:Q737),IF(OR(K737="tank",K737="Boat",K737="car"),INDEX(Rate!$B$4:$M$25,MATCH(Gilbert!N737,Rate!$A$4:$A$25,0),MATCH(Gilbert!L737,Rate!$B$3:$M$3,0))*O737*0.8,INDEX(Rate!$B$4:$M$25,MATCH(Gilbert!N737,Rate!$A$4:$A$25,0),MATCH(Gilbert!L737,Rate!$B$3:$M$3,0))*O737)),"")</f>
        <v/>
      </c>
      <c r="T737" s="71" t="str">
        <f t="shared" si="36"/>
        <v/>
      </c>
    </row>
    <row r="738" spans="16:20">
      <c r="P738" s="70" t="str">
        <f t="shared" si="34"/>
        <v/>
      </c>
      <c r="Q738" s="70" t="str">
        <f t="shared" si="35"/>
        <v/>
      </c>
      <c r="R738" s="70" t="str">
        <f>IFERROR(IF(K738="handling and wharfage",SUM(P738:Q738),IF(OR(K738="tank",K738="Boat",K738="car"),INDEX(Rate!$B$4:$M$25,MATCH(Gilbert!N738,Rate!$A$4:$A$25,0),MATCH(Gilbert!L738,Rate!$B$3:$M$3,0))*O738*0.8,INDEX(Rate!$B$4:$M$25,MATCH(Gilbert!N738,Rate!$A$4:$A$25,0),MATCH(Gilbert!L738,Rate!$B$3:$M$3,0))*O738)),"")</f>
        <v/>
      </c>
      <c r="T738" s="71" t="str">
        <f t="shared" si="36"/>
        <v/>
      </c>
    </row>
    <row r="739" spans="16:20">
      <c r="P739" s="70" t="str">
        <f t="shared" si="34"/>
        <v/>
      </c>
      <c r="Q739" s="70" t="str">
        <f t="shared" si="35"/>
        <v/>
      </c>
      <c r="R739" s="70" t="str">
        <f>IFERROR(IF(K739="handling and wharfage",SUM(P739:Q739),IF(OR(K739="tank",K739="Boat",K739="car"),INDEX(Rate!$B$4:$M$25,MATCH(Gilbert!N739,Rate!$A$4:$A$25,0),MATCH(Gilbert!L739,Rate!$B$3:$M$3,0))*O739*0.8,INDEX(Rate!$B$4:$M$25,MATCH(Gilbert!N739,Rate!$A$4:$A$25,0),MATCH(Gilbert!L739,Rate!$B$3:$M$3,0))*O739)),"")</f>
        <v/>
      </c>
      <c r="T739" s="71" t="str">
        <f t="shared" si="36"/>
        <v/>
      </c>
    </row>
    <row r="740" spans="16:20">
      <c r="P740" s="70" t="str">
        <f t="shared" si="34"/>
        <v/>
      </c>
      <c r="Q740" s="70" t="str">
        <f t="shared" si="35"/>
        <v/>
      </c>
      <c r="R740" s="70" t="str">
        <f>IFERROR(IF(K740="handling and wharfage",SUM(P740:Q740),IF(OR(K740="tank",K740="Boat",K740="car"),INDEX(Rate!$B$4:$M$25,MATCH(Gilbert!N740,Rate!$A$4:$A$25,0),MATCH(Gilbert!L740,Rate!$B$3:$M$3,0))*O740*0.8,INDEX(Rate!$B$4:$M$25,MATCH(Gilbert!N740,Rate!$A$4:$A$25,0),MATCH(Gilbert!L740,Rate!$B$3:$M$3,0))*O740)),"")</f>
        <v/>
      </c>
      <c r="T740" s="71" t="str">
        <f t="shared" si="36"/>
        <v/>
      </c>
    </row>
    <row r="741" spans="16:20">
      <c r="P741" s="70" t="str">
        <f t="shared" si="34"/>
        <v/>
      </c>
      <c r="Q741" s="70" t="str">
        <f t="shared" si="35"/>
        <v/>
      </c>
      <c r="R741" s="70" t="str">
        <f>IFERROR(IF(K741="handling and wharfage",SUM(P741:Q741),IF(OR(K741="tank",K741="Boat",K741="car"),INDEX(Rate!$B$4:$M$25,MATCH(Gilbert!N741,Rate!$A$4:$A$25,0),MATCH(Gilbert!L741,Rate!$B$3:$M$3,0))*O741*0.8,INDEX(Rate!$B$4:$M$25,MATCH(Gilbert!N741,Rate!$A$4:$A$25,0),MATCH(Gilbert!L741,Rate!$B$3:$M$3,0))*O741)),"")</f>
        <v/>
      </c>
      <c r="T741" s="71" t="str">
        <f t="shared" si="36"/>
        <v/>
      </c>
    </row>
    <row r="742" spans="16:20">
      <c r="P742" s="70" t="str">
        <f t="shared" si="34"/>
        <v/>
      </c>
      <c r="Q742" s="70" t="str">
        <f t="shared" si="35"/>
        <v/>
      </c>
      <c r="R742" s="70" t="str">
        <f>IFERROR(IF(K742="handling and wharfage",SUM(P742:Q742),IF(OR(K742="tank",K742="Boat",K742="car"),INDEX(Rate!$B$4:$M$25,MATCH(Gilbert!N742,Rate!$A$4:$A$25,0),MATCH(Gilbert!L742,Rate!$B$3:$M$3,0))*O742*0.8,INDEX(Rate!$B$4:$M$25,MATCH(Gilbert!N742,Rate!$A$4:$A$25,0),MATCH(Gilbert!L742,Rate!$B$3:$M$3,0))*O742)),"")</f>
        <v/>
      </c>
      <c r="T742" s="71" t="str">
        <f t="shared" si="36"/>
        <v/>
      </c>
    </row>
    <row r="743" spans="16:20">
      <c r="P743" s="70" t="str">
        <f t="shared" si="34"/>
        <v/>
      </c>
      <c r="Q743" s="70" t="str">
        <f t="shared" si="35"/>
        <v/>
      </c>
      <c r="R743" s="70" t="str">
        <f>IFERROR(IF(K743="handling and wharfage",SUM(P743:Q743),IF(OR(K743="tank",K743="Boat",K743="car"),INDEX(Rate!$B$4:$M$25,MATCH(Gilbert!N743,Rate!$A$4:$A$25,0),MATCH(Gilbert!L743,Rate!$B$3:$M$3,0))*O743*0.8,INDEX(Rate!$B$4:$M$25,MATCH(Gilbert!N743,Rate!$A$4:$A$25,0),MATCH(Gilbert!L743,Rate!$B$3:$M$3,0))*O743)),"")</f>
        <v/>
      </c>
      <c r="T743" s="71" t="str">
        <f t="shared" si="36"/>
        <v/>
      </c>
    </row>
    <row r="744" spans="16:20">
      <c r="P744" s="70" t="str">
        <f t="shared" si="34"/>
        <v/>
      </c>
      <c r="Q744" s="70" t="str">
        <f t="shared" si="35"/>
        <v/>
      </c>
      <c r="R744" s="70" t="str">
        <f>IFERROR(IF(K744="handling and wharfage",SUM(P744:Q744),IF(OR(K744="tank",K744="Boat",K744="car"),INDEX(Rate!$B$4:$M$25,MATCH(Gilbert!N744,Rate!$A$4:$A$25,0),MATCH(Gilbert!L744,Rate!$B$3:$M$3,0))*O744*0.8,INDEX(Rate!$B$4:$M$25,MATCH(Gilbert!N744,Rate!$A$4:$A$25,0),MATCH(Gilbert!L744,Rate!$B$3:$M$3,0))*O744)),"")</f>
        <v/>
      </c>
      <c r="T744" s="71" t="str">
        <f t="shared" si="36"/>
        <v/>
      </c>
    </row>
    <row r="745" spans="16:20">
      <c r="P745" s="70" t="str">
        <f t="shared" si="34"/>
        <v/>
      </c>
      <c r="Q745" s="70" t="str">
        <f t="shared" si="35"/>
        <v/>
      </c>
      <c r="R745" s="70" t="str">
        <f>IFERROR(IF(K745="handling and wharfage",SUM(P745:Q745),IF(OR(K745="tank",K745="Boat",K745="car"),INDEX(Rate!$B$4:$M$25,MATCH(Gilbert!N745,Rate!$A$4:$A$25,0),MATCH(Gilbert!L745,Rate!$B$3:$M$3,0))*O745*0.8,INDEX(Rate!$B$4:$M$25,MATCH(Gilbert!N745,Rate!$A$4:$A$25,0),MATCH(Gilbert!L745,Rate!$B$3:$M$3,0))*O745)),"")</f>
        <v/>
      </c>
      <c r="T745" s="71" t="str">
        <f t="shared" si="36"/>
        <v/>
      </c>
    </row>
    <row r="746" spans="16:20">
      <c r="P746" s="70" t="str">
        <f t="shared" si="34"/>
        <v/>
      </c>
      <c r="Q746" s="70" t="str">
        <f t="shared" si="35"/>
        <v/>
      </c>
      <c r="R746" s="70" t="str">
        <f>IFERROR(IF(K746="handling and wharfage",SUM(P746:Q746),IF(OR(K746="tank",K746="Boat",K746="car"),INDEX(Rate!$B$4:$M$25,MATCH(Gilbert!N746,Rate!$A$4:$A$25,0),MATCH(Gilbert!L746,Rate!$B$3:$M$3,0))*O746*0.8,INDEX(Rate!$B$4:$M$25,MATCH(Gilbert!N746,Rate!$A$4:$A$25,0),MATCH(Gilbert!L746,Rate!$B$3:$M$3,0))*O746)),"")</f>
        <v/>
      </c>
      <c r="T746" s="71" t="str">
        <f t="shared" si="36"/>
        <v/>
      </c>
    </row>
    <row r="747" spans="16:20">
      <c r="P747" s="70" t="str">
        <f t="shared" si="34"/>
        <v/>
      </c>
      <c r="Q747" s="70" t="str">
        <f t="shared" si="35"/>
        <v/>
      </c>
      <c r="R747" s="70" t="str">
        <f>IFERROR(IF(K747="handling and wharfage",SUM(P747:Q747),IF(OR(K747="tank",K747="Boat",K747="car"),INDEX(Rate!$B$4:$M$25,MATCH(Gilbert!N747,Rate!$A$4:$A$25,0),MATCH(Gilbert!L747,Rate!$B$3:$M$3,0))*O747*0.8,INDEX(Rate!$B$4:$M$25,MATCH(Gilbert!N747,Rate!$A$4:$A$25,0),MATCH(Gilbert!L747,Rate!$B$3:$M$3,0))*O747)),"")</f>
        <v/>
      </c>
      <c r="T747" s="71" t="str">
        <f t="shared" si="36"/>
        <v/>
      </c>
    </row>
    <row r="748" spans="16:20">
      <c r="P748" s="70" t="str">
        <f t="shared" si="34"/>
        <v/>
      </c>
      <c r="Q748" s="70" t="str">
        <f t="shared" si="35"/>
        <v/>
      </c>
      <c r="R748" s="70" t="str">
        <f>IFERROR(IF(K748="handling and wharfage",SUM(P748:Q748),IF(OR(K748="tank",K748="Boat",K748="car"),INDEX(Rate!$B$4:$M$25,MATCH(Gilbert!N748,Rate!$A$4:$A$25,0),MATCH(Gilbert!L748,Rate!$B$3:$M$3,0))*O748*0.8,INDEX(Rate!$B$4:$M$25,MATCH(Gilbert!N748,Rate!$A$4:$A$25,0),MATCH(Gilbert!L748,Rate!$B$3:$M$3,0))*O748)),"")</f>
        <v/>
      </c>
      <c r="T748" s="71" t="str">
        <f t="shared" si="36"/>
        <v/>
      </c>
    </row>
    <row r="749" spans="16:20">
      <c r="P749" s="70" t="str">
        <f t="shared" si="34"/>
        <v/>
      </c>
      <c r="Q749" s="70" t="str">
        <f t="shared" si="35"/>
        <v/>
      </c>
      <c r="R749" s="70" t="str">
        <f>IFERROR(IF(K749="handling and wharfage",SUM(P749:Q749),IF(OR(K749="tank",K749="Boat",K749="car"),INDEX(Rate!$B$4:$M$25,MATCH(Gilbert!N749,Rate!$A$4:$A$25,0),MATCH(Gilbert!L749,Rate!$B$3:$M$3,0))*O749*0.8,INDEX(Rate!$B$4:$M$25,MATCH(Gilbert!N749,Rate!$A$4:$A$25,0),MATCH(Gilbert!L749,Rate!$B$3:$M$3,0))*O749)),"")</f>
        <v/>
      </c>
      <c r="T749" s="71" t="str">
        <f t="shared" si="36"/>
        <v/>
      </c>
    </row>
    <row r="750" spans="16:20">
      <c r="P750" s="70" t="str">
        <f t="shared" si="34"/>
        <v/>
      </c>
      <c r="Q750" s="70" t="str">
        <f t="shared" si="35"/>
        <v/>
      </c>
      <c r="R750" s="70" t="str">
        <f>IFERROR(IF(K750="handling and wharfage",SUM(P750:Q750),IF(OR(K750="tank",K750="Boat",K750="car"),INDEX(Rate!$B$4:$M$25,MATCH(Gilbert!N750,Rate!$A$4:$A$25,0),MATCH(Gilbert!L750,Rate!$B$3:$M$3,0))*O750*0.8,INDEX(Rate!$B$4:$M$25,MATCH(Gilbert!N750,Rate!$A$4:$A$25,0),MATCH(Gilbert!L750,Rate!$B$3:$M$3,0))*O750)),"")</f>
        <v/>
      </c>
      <c r="T750" s="71" t="str">
        <f t="shared" si="36"/>
        <v/>
      </c>
    </row>
    <row r="751" spans="16:20">
      <c r="P751" s="70" t="str">
        <f t="shared" si="34"/>
        <v/>
      </c>
      <c r="Q751" s="70" t="str">
        <f t="shared" si="35"/>
        <v/>
      </c>
      <c r="R751" s="70" t="str">
        <f>IFERROR(IF(K751="handling and wharfage",SUM(P751:Q751),IF(OR(K751="tank",K751="Boat",K751="car"),INDEX(Rate!$B$4:$M$25,MATCH(Gilbert!N751,Rate!$A$4:$A$25,0),MATCH(Gilbert!L751,Rate!$B$3:$M$3,0))*O751*0.8,INDEX(Rate!$B$4:$M$25,MATCH(Gilbert!N751,Rate!$A$4:$A$25,0),MATCH(Gilbert!L751,Rate!$B$3:$M$3,0))*O751)),"")</f>
        <v/>
      </c>
      <c r="T751" s="71" t="str">
        <f t="shared" si="36"/>
        <v/>
      </c>
    </row>
    <row r="752" spans="16:20">
      <c r="P752" s="70" t="str">
        <f t="shared" si="34"/>
        <v/>
      </c>
      <c r="Q752" s="70" t="str">
        <f t="shared" si="35"/>
        <v/>
      </c>
      <c r="R752" s="70" t="str">
        <f>IFERROR(IF(K752="handling and wharfage",SUM(P752:Q752),IF(OR(K752="tank",K752="Boat",K752="car"),INDEX(Rate!$B$4:$M$25,MATCH(Gilbert!N752,Rate!$A$4:$A$25,0),MATCH(Gilbert!L752,Rate!$B$3:$M$3,0))*O752*0.8,INDEX(Rate!$B$4:$M$25,MATCH(Gilbert!N752,Rate!$A$4:$A$25,0),MATCH(Gilbert!L752,Rate!$B$3:$M$3,0))*O752)),"")</f>
        <v/>
      </c>
      <c r="T752" s="71" t="str">
        <f t="shared" si="36"/>
        <v/>
      </c>
    </row>
    <row r="753" spans="16:20">
      <c r="P753" s="70" t="str">
        <f t="shared" si="34"/>
        <v/>
      </c>
      <c r="Q753" s="70" t="str">
        <f t="shared" si="35"/>
        <v/>
      </c>
      <c r="R753" s="70" t="str">
        <f>IFERROR(IF(K753="handling and wharfage",SUM(P753:Q753),IF(OR(K753="tank",K753="Boat",K753="car"),INDEX(Rate!$B$4:$M$25,MATCH(Gilbert!N753,Rate!$A$4:$A$25,0),MATCH(Gilbert!L753,Rate!$B$3:$M$3,0))*O753*0.8,INDEX(Rate!$B$4:$M$25,MATCH(Gilbert!N753,Rate!$A$4:$A$25,0),MATCH(Gilbert!L753,Rate!$B$3:$M$3,0))*O753)),"")</f>
        <v/>
      </c>
      <c r="T753" s="71" t="str">
        <f t="shared" si="36"/>
        <v/>
      </c>
    </row>
    <row r="754" spans="16:20">
      <c r="P754" s="70" t="str">
        <f t="shared" si="34"/>
        <v/>
      </c>
      <c r="Q754" s="70" t="str">
        <f t="shared" si="35"/>
        <v/>
      </c>
      <c r="R754" s="70" t="str">
        <f>IFERROR(IF(K754="handling and wharfage",SUM(P754:Q754),IF(OR(K754="tank",K754="Boat",K754="car"),INDEX(Rate!$B$4:$M$25,MATCH(Gilbert!N754,Rate!$A$4:$A$25,0),MATCH(Gilbert!L754,Rate!$B$3:$M$3,0))*O754*0.8,INDEX(Rate!$B$4:$M$25,MATCH(Gilbert!N754,Rate!$A$4:$A$25,0),MATCH(Gilbert!L754,Rate!$B$3:$M$3,0))*O754)),"")</f>
        <v/>
      </c>
      <c r="T754" s="71" t="str">
        <f t="shared" si="36"/>
        <v/>
      </c>
    </row>
    <row r="755" spans="16:20">
      <c r="P755" s="70" t="str">
        <f t="shared" si="34"/>
        <v/>
      </c>
      <c r="Q755" s="70" t="str">
        <f t="shared" si="35"/>
        <v/>
      </c>
      <c r="R755" s="70" t="str">
        <f>IFERROR(IF(K755="handling and wharfage",SUM(P755:Q755),IF(OR(K755="tank",K755="Boat",K755="car"),INDEX(Rate!$B$4:$M$25,MATCH(Gilbert!N755,Rate!$A$4:$A$25,0),MATCH(Gilbert!L755,Rate!$B$3:$M$3,0))*O755*0.8,INDEX(Rate!$B$4:$M$25,MATCH(Gilbert!N755,Rate!$A$4:$A$25,0),MATCH(Gilbert!L755,Rate!$B$3:$M$3,0))*O755)),"")</f>
        <v/>
      </c>
      <c r="T755" s="71" t="str">
        <f t="shared" si="36"/>
        <v/>
      </c>
    </row>
    <row r="756" spans="16:20">
      <c r="P756" s="70" t="str">
        <f t="shared" si="34"/>
        <v/>
      </c>
      <c r="Q756" s="70" t="str">
        <f t="shared" si="35"/>
        <v/>
      </c>
      <c r="R756" s="70" t="str">
        <f>IFERROR(IF(K756="handling and wharfage",SUM(P756:Q756),IF(OR(K756="tank",K756="Boat",K756="car"),INDEX(Rate!$B$4:$M$25,MATCH(Gilbert!N756,Rate!$A$4:$A$25,0),MATCH(Gilbert!L756,Rate!$B$3:$M$3,0))*O756*0.8,INDEX(Rate!$B$4:$M$25,MATCH(Gilbert!N756,Rate!$A$4:$A$25,0),MATCH(Gilbert!L756,Rate!$B$3:$M$3,0))*O756)),"")</f>
        <v/>
      </c>
      <c r="T756" s="71" t="str">
        <f t="shared" si="36"/>
        <v/>
      </c>
    </row>
    <row r="757" spans="16:20">
      <c r="P757" s="70" t="str">
        <f t="shared" si="34"/>
        <v/>
      </c>
      <c r="Q757" s="70" t="str">
        <f t="shared" si="35"/>
        <v/>
      </c>
      <c r="R757" s="70" t="str">
        <f>IFERROR(IF(K757="handling and wharfage",SUM(P757:Q757),IF(OR(K757="tank",K757="Boat",K757="car"),INDEX(Rate!$B$4:$M$25,MATCH(Gilbert!N757,Rate!$A$4:$A$25,0),MATCH(Gilbert!L757,Rate!$B$3:$M$3,0))*O757*0.8,INDEX(Rate!$B$4:$M$25,MATCH(Gilbert!N757,Rate!$A$4:$A$25,0),MATCH(Gilbert!L757,Rate!$B$3:$M$3,0))*O757)),"")</f>
        <v/>
      </c>
      <c r="T757" s="71" t="str">
        <f t="shared" si="36"/>
        <v/>
      </c>
    </row>
    <row r="758" spans="16:20">
      <c r="P758" s="70" t="str">
        <f t="shared" si="34"/>
        <v/>
      </c>
      <c r="Q758" s="70" t="str">
        <f t="shared" si="35"/>
        <v/>
      </c>
      <c r="R758" s="70" t="str">
        <f>IFERROR(IF(K758="handling and wharfage",SUM(P758:Q758),IF(OR(K758="tank",K758="Boat",K758="car"),INDEX(Rate!$B$4:$M$25,MATCH(Gilbert!N758,Rate!$A$4:$A$25,0),MATCH(Gilbert!L758,Rate!$B$3:$M$3,0))*O758*0.8,INDEX(Rate!$B$4:$M$25,MATCH(Gilbert!N758,Rate!$A$4:$A$25,0),MATCH(Gilbert!L758,Rate!$B$3:$M$3,0))*O758)),"")</f>
        <v/>
      </c>
      <c r="T758" s="71" t="str">
        <f t="shared" si="36"/>
        <v/>
      </c>
    </row>
    <row r="759" spans="16:20">
      <c r="P759" s="70" t="str">
        <f t="shared" si="34"/>
        <v/>
      </c>
      <c r="Q759" s="70" t="str">
        <f t="shared" si="35"/>
        <v/>
      </c>
      <c r="R759" s="70" t="str">
        <f>IFERROR(IF(K759="handling and wharfage",SUM(P759:Q759),IF(OR(K759="tank",K759="Boat",K759="car"),INDEX(Rate!$B$4:$M$25,MATCH(Gilbert!N759,Rate!$A$4:$A$25,0),MATCH(Gilbert!L759,Rate!$B$3:$M$3,0))*O759*0.8,INDEX(Rate!$B$4:$M$25,MATCH(Gilbert!N759,Rate!$A$4:$A$25,0),MATCH(Gilbert!L759,Rate!$B$3:$M$3,0))*O759)),"")</f>
        <v/>
      </c>
      <c r="T759" s="71" t="str">
        <f t="shared" si="36"/>
        <v/>
      </c>
    </row>
    <row r="760" spans="16:20">
      <c r="P760" s="70" t="str">
        <f t="shared" si="34"/>
        <v/>
      </c>
      <c r="Q760" s="70" t="str">
        <f t="shared" si="35"/>
        <v/>
      </c>
      <c r="R760" s="70" t="str">
        <f>IFERROR(IF(K760="handling and wharfage",SUM(P760:Q760),IF(OR(K760="tank",K760="Boat",K760="car"),INDEX(Rate!$B$4:$M$25,MATCH(Gilbert!N760,Rate!$A$4:$A$25,0),MATCH(Gilbert!L760,Rate!$B$3:$M$3,0))*O760*0.8,INDEX(Rate!$B$4:$M$25,MATCH(Gilbert!N760,Rate!$A$4:$A$25,0),MATCH(Gilbert!L760,Rate!$B$3:$M$3,0))*O760)),"")</f>
        <v/>
      </c>
      <c r="T760" s="71" t="str">
        <f t="shared" si="36"/>
        <v/>
      </c>
    </row>
    <row r="761" spans="16:20">
      <c r="P761" s="70" t="str">
        <f t="shared" si="34"/>
        <v/>
      </c>
      <c r="Q761" s="70" t="str">
        <f t="shared" si="35"/>
        <v/>
      </c>
      <c r="R761" s="70" t="str">
        <f>IFERROR(IF(K761="handling and wharfage",SUM(P761:Q761),IF(OR(K761="tank",K761="Boat",K761="car"),INDEX(Rate!$B$4:$M$25,MATCH(Gilbert!N761,Rate!$A$4:$A$25,0),MATCH(Gilbert!L761,Rate!$B$3:$M$3,0))*O761*0.8,INDEX(Rate!$B$4:$M$25,MATCH(Gilbert!N761,Rate!$A$4:$A$25,0),MATCH(Gilbert!L761,Rate!$B$3:$M$3,0))*O761)),"")</f>
        <v/>
      </c>
      <c r="T761" s="71" t="str">
        <f t="shared" si="36"/>
        <v/>
      </c>
    </row>
    <row r="762" spans="16:20">
      <c r="P762" s="70" t="str">
        <f t="shared" si="34"/>
        <v/>
      </c>
      <c r="Q762" s="70" t="str">
        <f t="shared" si="35"/>
        <v/>
      </c>
      <c r="R762" s="70" t="str">
        <f>IFERROR(IF(K762="handling and wharfage",SUM(P762:Q762),IF(OR(K762="tank",K762="Boat",K762="car"),INDEX(Rate!$B$4:$M$25,MATCH(Gilbert!N762,Rate!$A$4:$A$25,0),MATCH(Gilbert!L762,Rate!$B$3:$M$3,0))*O762*0.8,INDEX(Rate!$B$4:$M$25,MATCH(Gilbert!N762,Rate!$A$4:$A$25,0),MATCH(Gilbert!L762,Rate!$B$3:$M$3,0))*O762)),"")</f>
        <v/>
      </c>
      <c r="T762" s="71" t="str">
        <f t="shared" si="36"/>
        <v/>
      </c>
    </row>
    <row r="763" spans="16:20">
      <c r="P763" s="70" t="str">
        <f t="shared" si="34"/>
        <v/>
      </c>
      <c r="Q763" s="70" t="str">
        <f t="shared" si="35"/>
        <v/>
      </c>
      <c r="R763" s="70" t="str">
        <f>IFERROR(IF(K763="handling and wharfage",SUM(P763:Q763),IF(OR(K763="tank",K763="Boat",K763="car"),INDEX(Rate!$B$4:$M$25,MATCH(Gilbert!N763,Rate!$A$4:$A$25,0),MATCH(Gilbert!L763,Rate!$B$3:$M$3,0))*O763*0.8,INDEX(Rate!$B$4:$M$25,MATCH(Gilbert!N763,Rate!$A$4:$A$25,0),MATCH(Gilbert!L763,Rate!$B$3:$M$3,0))*O763)),"")</f>
        <v/>
      </c>
      <c r="T763" s="71" t="str">
        <f t="shared" si="36"/>
        <v/>
      </c>
    </row>
    <row r="764" spans="16:20">
      <c r="P764" s="70" t="str">
        <f t="shared" si="34"/>
        <v/>
      </c>
      <c r="Q764" s="70" t="str">
        <f t="shared" si="35"/>
        <v/>
      </c>
      <c r="R764" s="70" t="str">
        <f>IFERROR(IF(K764="handling and wharfage",SUM(P764:Q764),IF(OR(K764="tank",K764="Boat",K764="car"),INDEX(Rate!$B$4:$M$25,MATCH(Gilbert!N764,Rate!$A$4:$A$25,0),MATCH(Gilbert!L764,Rate!$B$3:$M$3,0))*O764*0.8,INDEX(Rate!$B$4:$M$25,MATCH(Gilbert!N764,Rate!$A$4:$A$25,0),MATCH(Gilbert!L764,Rate!$B$3:$M$3,0))*O764)),"")</f>
        <v/>
      </c>
      <c r="T764" s="71" t="str">
        <f t="shared" si="36"/>
        <v/>
      </c>
    </row>
    <row r="765" spans="16:20">
      <c r="P765" s="70" t="str">
        <f t="shared" si="34"/>
        <v/>
      </c>
      <c r="Q765" s="70" t="str">
        <f t="shared" si="35"/>
        <v/>
      </c>
      <c r="R765" s="70" t="str">
        <f>IFERROR(IF(K765="handling and wharfage",SUM(P765:Q765),IF(OR(K765="tank",K765="Boat",K765="car"),INDEX(Rate!$B$4:$M$25,MATCH(Gilbert!N765,Rate!$A$4:$A$25,0),MATCH(Gilbert!L765,Rate!$B$3:$M$3,0))*O765*0.8,INDEX(Rate!$B$4:$M$25,MATCH(Gilbert!N765,Rate!$A$4:$A$25,0),MATCH(Gilbert!L765,Rate!$B$3:$M$3,0))*O765)),"")</f>
        <v/>
      </c>
      <c r="T765" s="71" t="str">
        <f t="shared" si="36"/>
        <v/>
      </c>
    </row>
    <row r="766" spans="16:20">
      <c r="P766" s="70" t="str">
        <f t="shared" si="34"/>
        <v/>
      </c>
      <c r="Q766" s="70" t="str">
        <f t="shared" si="35"/>
        <v/>
      </c>
      <c r="R766" s="70" t="str">
        <f>IFERROR(IF(K766="handling and wharfage",SUM(P766:Q766),IF(OR(K766="tank",K766="Boat",K766="car"),INDEX(Rate!$B$4:$M$25,MATCH(Gilbert!N766,Rate!$A$4:$A$25,0),MATCH(Gilbert!L766,Rate!$B$3:$M$3,0))*O766*0.8,INDEX(Rate!$B$4:$M$25,MATCH(Gilbert!N766,Rate!$A$4:$A$25,0),MATCH(Gilbert!L766,Rate!$B$3:$M$3,0))*O766)),"")</f>
        <v/>
      </c>
      <c r="T766" s="71" t="str">
        <f t="shared" si="36"/>
        <v/>
      </c>
    </row>
    <row r="767" spans="16:20">
      <c r="P767" s="70" t="str">
        <f t="shared" si="34"/>
        <v/>
      </c>
      <c r="Q767" s="70" t="str">
        <f t="shared" si="35"/>
        <v/>
      </c>
      <c r="R767" s="70" t="str">
        <f>IFERROR(IF(K767="handling and wharfage",SUM(P767:Q767),IF(OR(K767="tank",K767="Boat",K767="car"),INDEX(Rate!$B$4:$M$25,MATCH(Gilbert!N767,Rate!$A$4:$A$25,0),MATCH(Gilbert!L767,Rate!$B$3:$M$3,0))*O767*0.8,INDEX(Rate!$B$4:$M$25,MATCH(Gilbert!N767,Rate!$A$4:$A$25,0),MATCH(Gilbert!L767,Rate!$B$3:$M$3,0))*O767)),"")</f>
        <v/>
      </c>
      <c r="T767" s="71" t="str">
        <f t="shared" si="36"/>
        <v/>
      </c>
    </row>
    <row r="768" spans="3:24">
      <c r="C768" s="40"/>
      <c r="D768" s="47"/>
      <c r="E768" s="40"/>
      <c r="F768" s="40"/>
      <c r="G768" s="91"/>
      <c r="H768" s="47"/>
      <c r="I768" s="40"/>
      <c r="J768" s="104"/>
      <c r="K768" s="40"/>
      <c r="L768" s="40"/>
      <c r="M768" s="40"/>
      <c r="N768" s="40"/>
      <c r="O768" s="40"/>
      <c r="P768" s="70" t="str">
        <f t="shared" si="34"/>
        <v/>
      </c>
      <c r="Q768" s="70" t="str">
        <f t="shared" si="35"/>
        <v/>
      </c>
      <c r="R768" s="70" t="str">
        <f>IFERROR(IF(K768="handling and wharfage",SUM(P768:Q768),IF(OR(K768="tank",K768="Boat",K768="car"),INDEX(Rate!$B$4:$M$25,MATCH(Gilbert!N768,Rate!$A$4:$A$25,0),MATCH(Gilbert!L768,Rate!$B$3:$M$3,0))*O768*0.8,INDEX(Rate!$B$4:$M$25,MATCH(Gilbert!N768,Rate!$A$4:$A$25,0),MATCH(Gilbert!L768,Rate!$B$3:$M$3,0))*O768)),"")</f>
        <v/>
      </c>
      <c r="T768" s="71" t="str">
        <f t="shared" si="36"/>
        <v/>
      </c>
      <c r="U768" s="105"/>
      <c r="V768" s="47"/>
      <c r="W768" s="47"/>
      <c r="X768" s="40"/>
    </row>
    <row r="769" spans="3:24">
      <c r="C769" s="40"/>
      <c r="D769" s="47"/>
      <c r="E769" s="40"/>
      <c r="F769" s="40"/>
      <c r="G769" s="91"/>
      <c r="H769" s="47"/>
      <c r="I769" s="40"/>
      <c r="J769" s="104"/>
      <c r="K769" s="40"/>
      <c r="L769" s="40"/>
      <c r="M769" s="40"/>
      <c r="N769" s="40"/>
      <c r="O769" s="40"/>
      <c r="P769" s="70" t="str">
        <f t="shared" si="34"/>
        <v/>
      </c>
      <c r="Q769" s="70" t="str">
        <f t="shared" si="35"/>
        <v/>
      </c>
      <c r="R769" s="70" t="str">
        <f>IFERROR(IF(K769="handling and wharfage",SUM(P769:Q769),IF(OR(K769="tank",K769="Boat",K769="car"),INDEX(Rate!$B$4:$M$25,MATCH(Gilbert!N769,Rate!$A$4:$A$25,0),MATCH(Gilbert!L769,Rate!$B$3:$M$3,0))*O769*0.8,INDEX(Rate!$B$4:$M$25,MATCH(Gilbert!N769,Rate!$A$4:$A$25,0),MATCH(Gilbert!L769,Rate!$B$3:$M$3,0))*O769)),"")</f>
        <v/>
      </c>
      <c r="T769" s="71" t="str">
        <f t="shared" si="36"/>
        <v/>
      </c>
      <c r="U769" s="105"/>
      <c r="V769" s="47"/>
      <c r="W769" s="47"/>
      <c r="X769" s="40"/>
    </row>
    <row r="770" spans="16:20">
      <c r="P770" s="70" t="str">
        <f t="shared" si="34"/>
        <v/>
      </c>
      <c r="Q770" s="70" t="str">
        <f t="shared" si="35"/>
        <v/>
      </c>
      <c r="R770" s="70" t="str">
        <f>IFERROR(IF(K770="handling and wharfage",SUM(P770:Q770),IF(OR(K770="tank",K770="Boat",K770="car"),INDEX(Rate!$B$4:$M$25,MATCH(Gilbert!N770,Rate!$A$4:$A$25,0),MATCH(Gilbert!L770,Rate!$B$3:$M$3,0))*O770*0.8,INDEX(Rate!$B$4:$M$25,MATCH(Gilbert!N770,Rate!$A$4:$A$25,0),MATCH(Gilbert!L770,Rate!$B$3:$M$3,0))*O770)),"")</f>
        <v/>
      </c>
      <c r="T770" s="71" t="str">
        <f t="shared" si="36"/>
        <v/>
      </c>
    </row>
    <row r="771" spans="16:20">
      <c r="P771" s="70" t="str">
        <f t="shared" ref="P771:P834" si="37">IF(OR(K771="handling and wharfage",K771="rau handling and wharfage"),O771*30,"")</f>
        <v/>
      </c>
      <c r="Q771" s="70" t="str">
        <f t="shared" ref="Q771:Q834" si="38">IF(K771&lt;&gt;"handling and wharfage","",O771*3.5)</f>
        <v/>
      </c>
      <c r="R771" s="70" t="str">
        <f>IFERROR(IF(K771="handling and wharfage",SUM(P771:Q771),IF(OR(K771="tank",K771="Boat",K771="car"),INDEX(Rate!$B$4:$M$25,MATCH(Gilbert!N771,Rate!$A$4:$A$25,0),MATCH(Gilbert!L771,Rate!$B$3:$M$3,0))*O771*0.8,INDEX(Rate!$B$4:$M$25,MATCH(Gilbert!N771,Rate!$A$4:$A$25,0),MATCH(Gilbert!L771,Rate!$B$3:$M$3,0))*O771)),"")</f>
        <v/>
      </c>
      <c r="T771" s="71" t="str">
        <f t="shared" ref="T771:T834" si="39">IF(L771="","",IF(L771="General2","F0070000061A","E31250000331"))</f>
        <v/>
      </c>
    </row>
    <row r="772" spans="16:20">
      <c r="P772" s="70" t="str">
        <f t="shared" si="37"/>
        <v/>
      </c>
      <c r="Q772" s="70" t="str">
        <f t="shared" si="38"/>
        <v/>
      </c>
      <c r="R772" s="70" t="str">
        <f>IFERROR(IF(K772="handling and wharfage",SUM(P772:Q772),IF(OR(K772="tank",K772="Boat",K772="car"),INDEX(Rate!$B$4:$M$25,MATCH(Gilbert!N772,Rate!$A$4:$A$25,0),MATCH(Gilbert!L772,Rate!$B$3:$M$3,0))*O772*0.8,INDEX(Rate!$B$4:$M$25,MATCH(Gilbert!N772,Rate!$A$4:$A$25,0),MATCH(Gilbert!L772,Rate!$B$3:$M$3,0))*O772)),"")</f>
        <v/>
      </c>
      <c r="T772" s="71" t="str">
        <f t="shared" si="39"/>
        <v/>
      </c>
    </row>
    <row r="773" spans="16:20">
      <c r="P773" s="70" t="str">
        <f t="shared" si="37"/>
        <v/>
      </c>
      <c r="Q773" s="70" t="str">
        <f t="shared" si="38"/>
        <v/>
      </c>
      <c r="R773" s="70" t="str">
        <f>IFERROR(IF(K773="handling and wharfage",SUM(P773:Q773),IF(OR(K773="tank",K773="Boat",K773="car"),INDEX(Rate!$B$4:$M$25,MATCH(Gilbert!N773,Rate!$A$4:$A$25,0),MATCH(Gilbert!L773,Rate!$B$3:$M$3,0))*O773*0.8,INDEX(Rate!$B$4:$M$25,MATCH(Gilbert!N773,Rate!$A$4:$A$25,0),MATCH(Gilbert!L773,Rate!$B$3:$M$3,0))*O773)),"")</f>
        <v/>
      </c>
      <c r="T773" s="71" t="str">
        <f t="shared" si="39"/>
        <v/>
      </c>
    </row>
    <row r="774" spans="16:20">
      <c r="P774" s="70" t="str">
        <f t="shared" si="37"/>
        <v/>
      </c>
      <c r="Q774" s="70" t="str">
        <f t="shared" si="38"/>
        <v/>
      </c>
      <c r="R774" s="70" t="str">
        <f>IFERROR(IF(K774="handling and wharfage",SUM(P774:Q774),IF(OR(K774="tank",K774="Boat",K774="car"),INDEX(Rate!$B$4:$M$25,MATCH(Gilbert!N774,Rate!$A$4:$A$25,0),MATCH(Gilbert!L774,Rate!$B$3:$M$3,0))*O774*0.8,INDEX(Rate!$B$4:$M$25,MATCH(Gilbert!N774,Rate!$A$4:$A$25,0),MATCH(Gilbert!L774,Rate!$B$3:$M$3,0))*O774)),"")</f>
        <v/>
      </c>
      <c r="T774" s="71" t="str">
        <f t="shared" si="39"/>
        <v/>
      </c>
    </row>
    <row r="775" spans="16:20">
      <c r="P775" s="70" t="str">
        <f t="shared" si="37"/>
        <v/>
      </c>
      <c r="Q775" s="70" t="str">
        <f t="shared" si="38"/>
        <v/>
      </c>
      <c r="R775" s="70" t="str">
        <f>IFERROR(IF(K775="handling and wharfage",SUM(P775:Q775),IF(OR(K775="tank",K775="Boat",K775="car"),INDEX(Rate!$B$4:$M$25,MATCH(Gilbert!N775,Rate!$A$4:$A$25,0),MATCH(Gilbert!L775,Rate!$B$3:$M$3,0))*O775*0.8,INDEX(Rate!$B$4:$M$25,MATCH(Gilbert!N775,Rate!$A$4:$A$25,0),MATCH(Gilbert!L775,Rate!$B$3:$M$3,0))*O775)),"")</f>
        <v/>
      </c>
      <c r="T775" s="71" t="str">
        <f t="shared" si="39"/>
        <v/>
      </c>
    </row>
    <row r="776" spans="16:20">
      <c r="P776" s="70" t="str">
        <f t="shared" si="37"/>
        <v/>
      </c>
      <c r="Q776" s="70" t="str">
        <f t="shared" si="38"/>
        <v/>
      </c>
      <c r="R776" s="70" t="str">
        <f>IFERROR(IF(K776="handling and wharfage",SUM(P776:Q776),IF(OR(K776="tank",K776="Boat",K776="car"),INDEX(Rate!$B$4:$M$25,MATCH(Gilbert!N776,Rate!$A$4:$A$25,0),MATCH(Gilbert!L776,Rate!$B$3:$M$3,0))*O776*0.8,INDEX(Rate!$B$4:$M$25,MATCH(Gilbert!N776,Rate!$A$4:$A$25,0),MATCH(Gilbert!L776,Rate!$B$3:$M$3,0))*O776)),"")</f>
        <v/>
      </c>
      <c r="T776" s="71" t="str">
        <f t="shared" si="39"/>
        <v/>
      </c>
    </row>
    <row r="777" spans="16:20">
      <c r="P777" s="70" t="str">
        <f t="shared" si="37"/>
        <v/>
      </c>
      <c r="Q777" s="70" t="str">
        <f t="shared" si="38"/>
        <v/>
      </c>
      <c r="R777" s="70" t="str">
        <f>IFERROR(IF(K777="handling and wharfage",SUM(P777:Q777),IF(OR(K777="tank",K777="Boat",K777="car"),INDEX(Rate!$B$4:$M$25,MATCH(Gilbert!N777,Rate!$A$4:$A$25,0),MATCH(Gilbert!L777,Rate!$B$3:$M$3,0))*O777*0.8,INDEX(Rate!$B$4:$M$25,MATCH(Gilbert!N777,Rate!$A$4:$A$25,0),MATCH(Gilbert!L777,Rate!$B$3:$M$3,0))*O777)),"")</f>
        <v/>
      </c>
      <c r="T777" s="71" t="str">
        <f t="shared" si="39"/>
        <v/>
      </c>
    </row>
    <row r="778" spans="16:20">
      <c r="P778" s="70" t="str">
        <f t="shared" si="37"/>
        <v/>
      </c>
      <c r="Q778" s="70" t="str">
        <f t="shared" si="38"/>
        <v/>
      </c>
      <c r="R778" s="70" t="str">
        <f>IFERROR(IF(K778="handling and wharfage",SUM(P778:Q778),IF(OR(K778="tank",K778="Boat",K778="car"),INDEX(Rate!$B$4:$M$25,MATCH(Gilbert!N778,Rate!$A$4:$A$25,0),MATCH(Gilbert!L778,Rate!$B$3:$M$3,0))*O778*0.8,INDEX(Rate!$B$4:$M$25,MATCH(Gilbert!N778,Rate!$A$4:$A$25,0),MATCH(Gilbert!L778,Rate!$B$3:$M$3,0))*O778)),"")</f>
        <v/>
      </c>
      <c r="T778" s="71" t="str">
        <f t="shared" si="39"/>
        <v/>
      </c>
    </row>
    <row r="779" spans="16:20">
      <c r="P779" s="70" t="str">
        <f t="shared" si="37"/>
        <v/>
      </c>
      <c r="Q779" s="70" t="str">
        <f t="shared" si="38"/>
        <v/>
      </c>
      <c r="R779" s="70" t="str">
        <f>IFERROR(IF(K779="handling and wharfage",SUM(P779:Q779),IF(OR(K779="tank",K779="Boat",K779="car"),INDEX(Rate!$B$4:$M$25,MATCH(Gilbert!N779,Rate!$A$4:$A$25,0),MATCH(Gilbert!L779,Rate!$B$3:$M$3,0))*O779*0.8,INDEX(Rate!$B$4:$M$25,MATCH(Gilbert!N779,Rate!$A$4:$A$25,0),MATCH(Gilbert!L779,Rate!$B$3:$M$3,0))*O779)),"")</f>
        <v/>
      </c>
      <c r="T779" s="71" t="str">
        <f t="shared" si="39"/>
        <v/>
      </c>
    </row>
    <row r="780" spans="16:20">
      <c r="P780" s="70" t="str">
        <f t="shared" si="37"/>
        <v/>
      </c>
      <c r="Q780" s="70" t="str">
        <f t="shared" si="38"/>
        <v/>
      </c>
      <c r="R780" s="70" t="str">
        <f>IFERROR(IF(K780="handling and wharfage",SUM(P780:Q780),IF(OR(K780="tank",K780="Boat",K780="car"),INDEX(Rate!$B$4:$M$25,MATCH(Gilbert!N780,Rate!$A$4:$A$25,0),MATCH(Gilbert!L780,Rate!$B$3:$M$3,0))*O780*0.8,INDEX(Rate!$B$4:$M$25,MATCH(Gilbert!N780,Rate!$A$4:$A$25,0),MATCH(Gilbert!L780,Rate!$B$3:$M$3,0))*O780)),"")</f>
        <v/>
      </c>
      <c r="T780" s="71" t="str">
        <f t="shared" si="39"/>
        <v/>
      </c>
    </row>
    <row r="781" spans="16:20">
      <c r="P781" s="70" t="str">
        <f t="shared" si="37"/>
        <v/>
      </c>
      <c r="Q781" s="70" t="str">
        <f t="shared" si="38"/>
        <v/>
      </c>
      <c r="R781" s="70" t="str">
        <f>IFERROR(IF(K781="handling and wharfage",SUM(P781:Q781),IF(OR(K781="tank",K781="Boat",K781="car"),INDEX(Rate!$B$4:$M$25,MATCH(Gilbert!N781,Rate!$A$4:$A$25,0),MATCH(Gilbert!L781,Rate!$B$3:$M$3,0))*O781*0.8,INDEX(Rate!$B$4:$M$25,MATCH(Gilbert!N781,Rate!$A$4:$A$25,0),MATCH(Gilbert!L781,Rate!$B$3:$M$3,0))*O781)),"")</f>
        <v/>
      </c>
      <c r="T781" s="71" t="str">
        <f t="shared" si="39"/>
        <v/>
      </c>
    </row>
    <row r="782" spans="16:20">
      <c r="P782" s="70" t="str">
        <f t="shared" si="37"/>
        <v/>
      </c>
      <c r="Q782" s="70" t="str">
        <f t="shared" si="38"/>
        <v/>
      </c>
      <c r="R782" s="70" t="str">
        <f>IFERROR(IF(K782="handling and wharfage",SUM(P782:Q782),IF(OR(K782="tank",K782="Boat",K782="car"),INDEX(Rate!$B$4:$M$25,MATCH(Gilbert!N782,Rate!$A$4:$A$25,0),MATCH(Gilbert!L782,Rate!$B$3:$M$3,0))*O782*0.8,INDEX(Rate!$B$4:$M$25,MATCH(Gilbert!N782,Rate!$A$4:$A$25,0),MATCH(Gilbert!L782,Rate!$B$3:$M$3,0))*O782)),"")</f>
        <v/>
      </c>
      <c r="T782" s="71" t="str">
        <f t="shared" si="39"/>
        <v/>
      </c>
    </row>
    <row r="783" spans="16:20">
      <c r="P783" s="70" t="str">
        <f t="shared" si="37"/>
        <v/>
      </c>
      <c r="Q783" s="70" t="str">
        <f t="shared" si="38"/>
        <v/>
      </c>
      <c r="R783" s="70" t="str">
        <f>IFERROR(IF(K783="handling and wharfage",SUM(P783:Q783),IF(OR(K783="tank",K783="Boat",K783="car"),INDEX(Rate!$B$4:$M$25,MATCH(Gilbert!N783,Rate!$A$4:$A$25,0),MATCH(Gilbert!L783,Rate!$B$3:$M$3,0))*O783*0.8,INDEX(Rate!$B$4:$M$25,MATCH(Gilbert!N783,Rate!$A$4:$A$25,0),MATCH(Gilbert!L783,Rate!$B$3:$M$3,0))*O783)),"")</f>
        <v/>
      </c>
      <c r="T783" s="71" t="str">
        <f t="shared" si="39"/>
        <v/>
      </c>
    </row>
    <row r="784" spans="16:20">
      <c r="P784" s="70" t="str">
        <f t="shared" si="37"/>
        <v/>
      </c>
      <c r="Q784" s="70" t="str">
        <f t="shared" si="38"/>
        <v/>
      </c>
      <c r="R784" s="70" t="str">
        <f>IFERROR(IF(K784="handling and wharfage",SUM(P784:Q784),IF(OR(K784="tank",K784="Boat",K784="car"),INDEX(Rate!$B$4:$M$25,MATCH(Gilbert!N784,Rate!$A$4:$A$25,0),MATCH(Gilbert!L784,Rate!$B$3:$M$3,0))*O784*0.8,INDEX(Rate!$B$4:$M$25,MATCH(Gilbert!N784,Rate!$A$4:$A$25,0),MATCH(Gilbert!L784,Rate!$B$3:$M$3,0))*O784)),"")</f>
        <v/>
      </c>
      <c r="T784" s="71" t="str">
        <f t="shared" si="39"/>
        <v/>
      </c>
    </row>
    <row r="785" spans="16:20">
      <c r="P785" s="70" t="str">
        <f t="shared" si="37"/>
        <v/>
      </c>
      <c r="Q785" s="70" t="str">
        <f t="shared" si="38"/>
        <v/>
      </c>
      <c r="R785" s="70" t="str">
        <f>IFERROR(IF(K785="handling and wharfage",SUM(P785:Q785),IF(OR(K785="tank",K785="Boat",K785="car"),INDEX(Rate!$B$4:$M$25,MATCH(Gilbert!N785,Rate!$A$4:$A$25,0),MATCH(Gilbert!L785,Rate!$B$3:$M$3,0))*O785*0.8,INDEX(Rate!$B$4:$M$25,MATCH(Gilbert!N785,Rate!$A$4:$A$25,0),MATCH(Gilbert!L785,Rate!$B$3:$M$3,0))*O785)),"")</f>
        <v/>
      </c>
      <c r="T785" s="71" t="str">
        <f t="shared" si="39"/>
        <v/>
      </c>
    </row>
    <row r="786" spans="16:20">
      <c r="P786" s="70" t="str">
        <f t="shared" si="37"/>
        <v/>
      </c>
      <c r="Q786" s="70" t="str">
        <f t="shared" si="38"/>
        <v/>
      </c>
      <c r="R786" s="70" t="str">
        <f>IFERROR(IF(K786="handling and wharfage",SUM(P786:Q786),IF(OR(K786="tank",K786="Boat",K786="car"),INDEX(Rate!$B$4:$M$25,MATCH(Gilbert!N786,Rate!$A$4:$A$25,0),MATCH(Gilbert!L786,Rate!$B$3:$M$3,0))*O786*0.8,INDEX(Rate!$B$4:$M$25,MATCH(Gilbert!N786,Rate!$A$4:$A$25,0),MATCH(Gilbert!L786,Rate!$B$3:$M$3,0))*O786)),"")</f>
        <v/>
      </c>
      <c r="T786" s="71" t="str">
        <f t="shared" si="39"/>
        <v/>
      </c>
    </row>
    <row r="787" spans="16:20">
      <c r="P787" s="70" t="str">
        <f t="shared" si="37"/>
        <v/>
      </c>
      <c r="Q787" s="70" t="str">
        <f t="shared" si="38"/>
        <v/>
      </c>
      <c r="R787" s="70" t="str">
        <f>IFERROR(IF(K787="handling and wharfage",SUM(P787:Q787),IF(OR(K787="tank",K787="Boat",K787="car"),INDEX(Rate!$B$4:$M$25,MATCH(Gilbert!N787,Rate!$A$4:$A$25,0),MATCH(Gilbert!L787,Rate!$B$3:$M$3,0))*O787*0.8,INDEX(Rate!$B$4:$M$25,MATCH(Gilbert!N787,Rate!$A$4:$A$25,0),MATCH(Gilbert!L787,Rate!$B$3:$M$3,0))*O787)),"")</f>
        <v/>
      </c>
      <c r="T787" s="71" t="str">
        <f t="shared" si="39"/>
        <v/>
      </c>
    </row>
    <row r="788" spans="16:20">
      <c r="P788" s="70" t="str">
        <f t="shared" si="37"/>
        <v/>
      </c>
      <c r="Q788" s="70" t="str">
        <f t="shared" si="38"/>
        <v/>
      </c>
      <c r="R788" s="70" t="str">
        <f>IFERROR(IF(K788="handling and wharfage",SUM(P788:Q788),IF(OR(K788="tank",K788="Boat",K788="car"),INDEX(Rate!$B$4:$M$25,MATCH(Gilbert!N788,Rate!$A$4:$A$25,0),MATCH(Gilbert!L788,Rate!$B$3:$M$3,0))*O788*0.8,INDEX(Rate!$B$4:$M$25,MATCH(Gilbert!N788,Rate!$A$4:$A$25,0),MATCH(Gilbert!L788,Rate!$B$3:$M$3,0))*O788)),"")</f>
        <v/>
      </c>
      <c r="T788" s="71" t="str">
        <f t="shared" si="39"/>
        <v/>
      </c>
    </row>
    <row r="789" spans="16:20">
      <c r="P789" s="70" t="str">
        <f t="shared" si="37"/>
        <v/>
      </c>
      <c r="Q789" s="70" t="str">
        <f t="shared" si="38"/>
        <v/>
      </c>
      <c r="R789" s="70" t="str">
        <f>IFERROR(IF(K789="handling and wharfage",SUM(P789:Q789),IF(OR(K789="tank",K789="Boat",K789="car"),INDEX(Rate!$B$4:$M$25,MATCH(Gilbert!N789,Rate!$A$4:$A$25,0),MATCH(Gilbert!L789,Rate!$B$3:$M$3,0))*O789*0.8,INDEX(Rate!$B$4:$M$25,MATCH(Gilbert!N789,Rate!$A$4:$A$25,0),MATCH(Gilbert!L789,Rate!$B$3:$M$3,0))*O789)),"")</f>
        <v/>
      </c>
      <c r="T789" s="71" t="str">
        <f t="shared" si="39"/>
        <v/>
      </c>
    </row>
    <row r="790" spans="16:20">
      <c r="P790" s="70" t="str">
        <f t="shared" si="37"/>
        <v/>
      </c>
      <c r="Q790" s="70" t="str">
        <f t="shared" si="38"/>
        <v/>
      </c>
      <c r="R790" s="70" t="str">
        <f>IFERROR(IF(K790="handling and wharfage",SUM(P790:Q790),IF(OR(K790="tank",K790="Boat",K790="car"),INDEX(Rate!$B$4:$M$25,MATCH(Gilbert!N790,Rate!$A$4:$A$25,0),MATCH(Gilbert!L790,Rate!$B$3:$M$3,0))*O790*0.8,INDEX(Rate!$B$4:$M$25,MATCH(Gilbert!N790,Rate!$A$4:$A$25,0),MATCH(Gilbert!L790,Rate!$B$3:$M$3,0))*O790)),"")</f>
        <v/>
      </c>
      <c r="T790" s="71" t="str">
        <f t="shared" si="39"/>
        <v/>
      </c>
    </row>
    <row r="791" spans="16:24">
      <c r="P791" s="70" t="str">
        <f t="shared" si="37"/>
        <v/>
      </c>
      <c r="Q791" s="70" t="str">
        <f t="shared" si="38"/>
        <v/>
      </c>
      <c r="R791" s="70" t="str">
        <f>IFERROR(IF(K791="handling and wharfage",SUM(P791:Q791),IF(OR(K791="tank",K791="Boat",K791="car"),INDEX(Rate!$B$4:$M$25,MATCH(Gilbert!N791,Rate!$A$4:$A$25,0),MATCH(Gilbert!L791,Rate!$B$3:$M$3,0))*O791*0.8,INDEX(Rate!$B$4:$M$25,MATCH(Gilbert!N791,Rate!$A$4:$A$25,0),MATCH(Gilbert!L791,Rate!$B$3:$M$3,0))*O791)),"")</f>
        <v/>
      </c>
      <c r="T791" s="71" t="str">
        <f t="shared" si="39"/>
        <v/>
      </c>
      <c r="U791" s="105"/>
      <c r="V791" s="47"/>
      <c r="W791" s="47"/>
      <c r="X791" s="40"/>
    </row>
    <row r="792" spans="16:24">
      <c r="P792" s="70" t="str">
        <f t="shared" si="37"/>
        <v/>
      </c>
      <c r="Q792" s="70" t="str">
        <f t="shared" si="38"/>
        <v/>
      </c>
      <c r="R792" s="70" t="str">
        <f>IFERROR(IF(K792="handling and wharfage",SUM(P792:Q792),IF(OR(K792="tank",K792="Boat",K792="car"),INDEX(Rate!$B$4:$M$25,MATCH(Gilbert!N792,Rate!$A$4:$A$25,0),MATCH(Gilbert!L792,Rate!$B$3:$M$3,0))*O792*0.8,INDEX(Rate!$B$4:$M$25,MATCH(Gilbert!N792,Rate!$A$4:$A$25,0),MATCH(Gilbert!L792,Rate!$B$3:$M$3,0))*O792)),"")</f>
        <v/>
      </c>
      <c r="T792" s="71" t="str">
        <f t="shared" si="39"/>
        <v/>
      </c>
      <c r="U792" s="105"/>
      <c r="V792" s="47"/>
      <c r="W792" s="47"/>
      <c r="X792" s="40"/>
    </row>
    <row r="793" spans="16:20">
      <c r="P793" s="70" t="str">
        <f t="shared" si="37"/>
        <v/>
      </c>
      <c r="Q793" s="70" t="str">
        <f t="shared" si="38"/>
        <v/>
      </c>
      <c r="R793" s="70" t="str">
        <f>IFERROR(IF(K793="handling and wharfage",SUM(P793:Q793),IF(OR(K793="tank",K793="Boat",K793="car"),INDEX(Rate!$B$4:$M$25,MATCH(Gilbert!N793,Rate!$A$4:$A$25,0),MATCH(Gilbert!L793,Rate!$B$3:$M$3,0))*O793*0.8,INDEX(Rate!$B$4:$M$25,MATCH(Gilbert!N793,Rate!$A$4:$A$25,0),MATCH(Gilbert!L793,Rate!$B$3:$M$3,0))*O793)),"")</f>
        <v/>
      </c>
      <c r="T793" s="71" t="str">
        <f t="shared" si="39"/>
        <v/>
      </c>
    </row>
    <row r="794" spans="16:20">
      <c r="P794" s="70" t="str">
        <f t="shared" si="37"/>
        <v/>
      </c>
      <c r="Q794" s="70" t="str">
        <f t="shared" si="38"/>
        <v/>
      </c>
      <c r="R794" s="70" t="str">
        <f>IFERROR(IF(K794="handling and wharfage",SUM(P794:Q794),IF(OR(K794="tank",K794="Boat",K794="car"),INDEX(Rate!$B$4:$M$25,MATCH(Gilbert!N794,Rate!$A$4:$A$25,0),MATCH(Gilbert!L794,Rate!$B$3:$M$3,0))*O794*0.8,INDEX(Rate!$B$4:$M$25,MATCH(Gilbert!N794,Rate!$A$4:$A$25,0),MATCH(Gilbert!L794,Rate!$B$3:$M$3,0))*O794)),"")</f>
        <v/>
      </c>
      <c r="T794" s="71" t="str">
        <f t="shared" si="39"/>
        <v/>
      </c>
    </row>
    <row r="795" spans="16:20">
      <c r="P795" s="70" t="str">
        <f t="shared" si="37"/>
        <v/>
      </c>
      <c r="Q795" s="70" t="str">
        <f t="shared" si="38"/>
        <v/>
      </c>
      <c r="R795" s="70" t="str">
        <f>IFERROR(IF(K795="handling and wharfage",SUM(P795:Q795),IF(OR(K795="tank",K795="Boat",K795="car"),INDEX(Rate!$B$4:$M$25,MATCH(Gilbert!N795,Rate!$A$4:$A$25,0),MATCH(Gilbert!L795,Rate!$B$3:$M$3,0))*O795*0.8,INDEX(Rate!$B$4:$M$25,MATCH(Gilbert!N795,Rate!$A$4:$A$25,0),MATCH(Gilbert!L795,Rate!$B$3:$M$3,0))*O795)),"")</f>
        <v/>
      </c>
      <c r="T795" s="71" t="str">
        <f t="shared" si="39"/>
        <v/>
      </c>
    </row>
    <row r="796" spans="16:20">
      <c r="P796" s="70" t="str">
        <f t="shared" si="37"/>
        <v/>
      </c>
      <c r="Q796" s="70" t="str">
        <f t="shared" si="38"/>
        <v/>
      </c>
      <c r="R796" s="70" t="str">
        <f>IFERROR(IF(K796="handling and wharfage",SUM(P796:Q796),IF(OR(K796="tank",K796="Boat",K796="car"),INDEX(Rate!$B$4:$M$25,MATCH(Gilbert!N796,Rate!$A$4:$A$25,0),MATCH(Gilbert!L796,Rate!$B$3:$M$3,0))*O796*0.8,INDEX(Rate!$B$4:$M$25,MATCH(Gilbert!N796,Rate!$A$4:$A$25,0),MATCH(Gilbert!L796,Rate!$B$3:$M$3,0))*O796)),"")</f>
        <v/>
      </c>
      <c r="T796" s="71" t="str">
        <f t="shared" si="39"/>
        <v/>
      </c>
    </row>
    <row r="797" spans="16:20">
      <c r="P797" s="70" t="str">
        <f t="shared" si="37"/>
        <v/>
      </c>
      <c r="Q797" s="70" t="str">
        <f t="shared" si="38"/>
        <v/>
      </c>
      <c r="R797" s="70" t="str">
        <f>IFERROR(IF(K797="handling and wharfage",SUM(P797:Q797),IF(OR(K797="tank",K797="Boat",K797="car"),INDEX(Rate!$B$4:$M$25,MATCH(Gilbert!N797,Rate!$A$4:$A$25,0),MATCH(Gilbert!L797,Rate!$B$3:$M$3,0))*O797*0.8,INDEX(Rate!$B$4:$M$25,MATCH(Gilbert!N797,Rate!$A$4:$A$25,0),MATCH(Gilbert!L797,Rate!$B$3:$M$3,0))*O797)),"")</f>
        <v/>
      </c>
      <c r="T797" s="71" t="str">
        <f t="shared" si="39"/>
        <v/>
      </c>
    </row>
    <row r="798" spans="3:24">
      <c r="C798" s="40"/>
      <c r="E798" s="40"/>
      <c r="F798" s="40"/>
      <c r="G798" s="91"/>
      <c r="H798" s="47"/>
      <c r="I798" s="40"/>
      <c r="J798" s="104"/>
      <c r="K798" s="40"/>
      <c r="L798" s="40"/>
      <c r="M798" s="40"/>
      <c r="N798" s="40"/>
      <c r="O798" s="40"/>
      <c r="P798" s="70" t="str">
        <f t="shared" si="37"/>
        <v/>
      </c>
      <c r="Q798" s="70" t="str">
        <f t="shared" si="38"/>
        <v/>
      </c>
      <c r="R798" s="70" t="str">
        <f>IFERROR(IF(K798="handling and wharfage",SUM(P798:Q798),IF(OR(K798="tank",K798="Boat",K798="car"),INDEX(Rate!$B$4:$M$25,MATCH(Gilbert!N798,Rate!$A$4:$A$25,0),MATCH(Gilbert!L798,Rate!$B$3:$M$3,0))*O798*0.8,INDEX(Rate!$B$4:$M$25,MATCH(Gilbert!N798,Rate!$A$4:$A$25,0),MATCH(Gilbert!L798,Rate!$B$3:$M$3,0))*O798)),"")</f>
        <v/>
      </c>
      <c r="T798" s="71" t="str">
        <f t="shared" si="39"/>
        <v/>
      </c>
      <c r="U798" s="105"/>
      <c r="V798" s="40"/>
      <c r="W798" s="47"/>
      <c r="X798" s="40"/>
    </row>
    <row r="799" spans="3:24">
      <c r="C799" s="40"/>
      <c r="E799" s="40"/>
      <c r="F799" s="40"/>
      <c r="G799" s="91"/>
      <c r="H799" s="47"/>
      <c r="I799" s="40"/>
      <c r="J799" s="104"/>
      <c r="K799" s="40"/>
      <c r="L799" s="40"/>
      <c r="M799" s="40"/>
      <c r="N799" s="40"/>
      <c r="O799" s="40"/>
      <c r="P799" s="70" t="str">
        <f t="shared" si="37"/>
        <v/>
      </c>
      <c r="Q799" s="70" t="str">
        <f t="shared" si="38"/>
        <v/>
      </c>
      <c r="R799" s="70" t="str">
        <f>IFERROR(IF(K799="handling and wharfage",SUM(P799:Q799),IF(OR(K799="tank",K799="Boat",K799="car"),INDEX(Rate!$B$4:$M$25,MATCH(Gilbert!N799,Rate!$A$4:$A$25,0),MATCH(Gilbert!L799,Rate!$B$3:$M$3,0))*O799*0.8,INDEX(Rate!$B$4:$M$25,MATCH(Gilbert!N799,Rate!$A$4:$A$25,0),MATCH(Gilbert!L799,Rate!$B$3:$M$3,0))*O799)),"")</f>
        <v/>
      </c>
      <c r="T799" s="71" t="str">
        <f t="shared" si="39"/>
        <v/>
      </c>
      <c r="U799" s="105"/>
      <c r="V799" s="40"/>
      <c r="W799" s="47"/>
      <c r="X799" s="40"/>
    </row>
    <row r="800" spans="16:20">
      <c r="P800" s="70" t="str">
        <f t="shared" si="37"/>
        <v/>
      </c>
      <c r="Q800" s="70" t="str">
        <f t="shared" si="38"/>
        <v/>
      </c>
      <c r="R800" s="70" t="str">
        <f>IFERROR(IF(K800="handling and wharfage",SUM(P800:Q800),IF(OR(K800="tank",K800="Boat",K800="car"),INDEX(Rate!$B$4:$M$25,MATCH(Gilbert!N800,Rate!$A$4:$A$25,0),MATCH(Gilbert!L800,Rate!$B$3:$M$3,0))*O800*0.8,INDEX(Rate!$B$4:$M$25,MATCH(Gilbert!N800,Rate!$A$4:$A$25,0),MATCH(Gilbert!L800,Rate!$B$3:$M$3,0))*O800)),"")</f>
        <v/>
      </c>
      <c r="T800" s="71" t="str">
        <f t="shared" si="39"/>
        <v/>
      </c>
    </row>
    <row r="801" spans="16:20">
      <c r="P801" s="70" t="str">
        <f t="shared" si="37"/>
        <v/>
      </c>
      <c r="Q801" s="70" t="str">
        <f t="shared" si="38"/>
        <v/>
      </c>
      <c r="R801" s="70" t="str">
        <f>IFERROR(IF(K801="handling and wharfage",SUM(P801:Q801),IF(OR(K801="tank",K801="Boat",K801="car"),INDEX(Rate!$B$4:$M$25,MATCH(Gilbert!N801,Rate!$A$4:$A$25,0),MATCH(Gilbert!L801,Rate!$B$3:$M$3,0))*O801*0.8,INDEX(Rate!$B$4:$M$25,MATCH(Gilbert!N801,Rate!$A$4:$A$25,0),MATCH(Gilbert!L801,Rate!$B$3:$M$3,0))*O801)),"")</f>
        <v/>
      </c>
      <c r="T801" s="71" t="str">
        <f t="shared" si="39"/>
        <v/>
      </c>
    </row>
    <row r="802" spans="3:24">
      <c r="C802" s="40"/>
      <c r="E802" s="40"/>
      <c r="F802" s="40"/>
      <c r="G802" s="91"/>
      <c r="H802" s="47"/>
      <c r="I802" s="40"/>
      <c r="J802" s="104"/>
      <c r="K802" s="40"/>
      <c r="L802" s="40"/>
      <c r="M802" s="40"/>
      <c r="N802" s="40"/>
      <c r="O802" s="40"/>
      <c r="P802" s="70" t="str">
        <f t="shared" si="37"/>
        <v/>
      </c>
      <c r="Q802" s="70" t="str">
        <f t="shared" si="38"/>
        <v/>
      </c>
      <c r="R802" s="70" t="str">
        <f>IFERROR(IF(K802="handling and wharfage",SUM(P802:Q802),IF(OR(K802="tank",K802="Boat",K802="car"),INDEX(Rate!$B$4:$M$25,MATCH(Gilbert!N802,Rate!$A$4:$A$25,0),MATCH(Gilbert!L802,Rate!$B$3:$M$3,0))*O802*0.8,INDEX(Rate!$B$4:$M$25,MATCH(Gilbert!N802,Rate!$A$4:$A$25,0),MATCH(Gilbert!L802,Rate!$B$3:$M$3,0))*O802)),"")</f>
        <v/>
      </c>
      <c r="T802" s="71" t="str">
        <f t="shared" si="39"/>
        <v/>
      </c>
      <c r="U802" s="105"/>
      <c r="V802" s="47"/>
      <c r="W802" s="47"/>
      <c r="X802" s="40"/>
    </row>
    <row r="803" spans="3:24">
      <c r="C803" s="40"/>
      <c r="E803" s="40"/>
      <c r="F803" s="40"/>
      <c r="G803" s="91"/>
      <c r="H803" s="47"/>
      <c r="I803" s="40"/>
      <c r="J803" s="104"/>
      <c r="K803" s="40"/>
      <c r="L803" s="40"/>
      <c r="M803" s="40"/>
      <c r="N803" s="40"/>
      <c r="O803" s="40"/>
      <c r="P803" s="70" t="str">
        <f t="shared" si="37"/>
        <v/>
      </c>
      <c r="Q803" s="70" t="str">
        <f t="shared" si="38"/>
        <v/>
      </c>
      <c r="R803" s="70" t="str">
        <f>IFERROR(IF(K803="handling and wharfage",SUM(P803:Q803),IF(OR(K803="tank",K803="Boat",K803="car"),INDEX(Rate!$B$4:$M$25,MATCH(Gilbert!N803,Rate!$A$4:$A$25,0),MATCH(Gilbert!L803,Rate!$B$3:$M$3,0))*O803*0.8,INDEX(Rate!$B$4:$M$25,MATCH(Gilbert!N803,Rate!$A$4:$A$25,0),MATCH(Gilbert!L803,Rate!$B$3:$M$3,0))*O803)),"")</f>
        <v/>
      </c>
      <c r="T803" s="71" t="str">
        <f t="shared" si="39"/>
        <v/>
      </c>
      <c r="U803" s="105"/>
      <c r="V803" s="47"/>
      <c r="W803" s="47"/>
      <c r="X803" s="40"/>
    </row>
    <row r="804" spans="16:20">
      <c r="P804" s="70" t="str">
        <f t="shared" si="37"/>
        <v/>
      </c>
      <c r="Q804" s="70" t="str">
        <f t="shared" si="38"/>
        <v/>
      </c>
      <c r="R804" s="70" t="str">
        <f>IFERROR(IF(K804="handling and wharfage",SUM(P804:Q804),IF(OR(K804="tank",K804="Boat",K804="car"),INDEX(Rate!$B$4:$M$25,MATCH(Gilbert!N804,Rate!$A$4:$A$25,0),MATCH(Gilbert!L804,Rate!$B$3:$M$3,0))*O804*0.8,INDEX(Rate!$B$4:$M$25,MATCH(Gilbert!N804,Rate!$A$4:$A$25,0),MATCH(Gilbert!L804,Rate!$B$3:$M$3,0))*O804)),"")</f>
        <v/>
      </c>
      <c r="T804" s="71" t="str">
        <f t="shared" si="39"/>
        <v/>
      </c>
    </row>
    <row r="805" spans="16:20">
      <c r="P805" s="70" t="str">
        <f t="shared" si="37"/>
        <v/>
      </c>
      <c r="Q805" s="70" t="str">
        <f t="shared" si="38"/>
        <v/>
      </c>
      <c r="R805" s="70" t="str">
        <f>IFERROR(IF(K805="handling and wharfage",SUM(P805:Q805),IF(OR(K805="tank",K805="Boat",K805="car"),INDEX(Rate!$B$4:$M$25,MATCH(Gilbert!N805,Rate!$A$4:$A$25,0),MATCH(Gilbert!L805,Rate!$B$3:$M$3,0))*O805*0.8,INDEX(Rate!$B$4:$M$25,MATCH(Gilbert!N805,Rate!$A$4:$A$25,0),MATCH(Gilbert!L805,Rate!$B$3:$M$3,0))*O805)),"")</f>
        <v/>
      </c>
      <c r="T805" s="71" t="str">
        <f t="shared" si="39"/>
        <v/>
      </c>
    </row>
    <row r="806" spans="16:20">
      <c r="P806" s="70" t="str">
        <f t="shared" si="37"/>
        <v/>
      </c>
      <c r="Q806" s="70" t="str">
        <f t="shared" si="38"/>
        <v/>
      </c>
      <c r="R806" s="70" t="str">
        <f>IFERROR(IF(K806="handling and wharfage",SUM(P806:Q806),IF(OR(K806="tank",K806="Boat",K806="car"),INDEX(Rate!$B$4:$M$25,MATCH(Gilbert!N806,Rate!$A$4:$A$25,0),MATCH(Gilbert!L806,Rate!$B$3:$M$3,0))*O806*0.8,INDEX(Rate!$B$4:$M$25,MATCH(Gilbert!N806,Rate!$A$4:$A$25,0),MATCH(Gilbert!L806,Rate!$B$3:$M$3,0))*O806)),"")</f>
        <v/>
      </c>
      <c r="T806" s="71" t="str">
        <f t="shared" si="39"/>
        <v/>
      </c>
    </row>
    <row r="807" spans="16:20">
      <c r="P807" s="70" t="str">
        <f t="shared" si="37"/>
        <v/>
      </c>
      <c r="Q807" s="70" t="str">
        <f t="shared" si="38"/>
        <v/>
      </c>
      <c r="R807" s="70" t="str">
        <f>IFERROR(IF(K807="handling and wharfage",SUM(P807:Q807),IF(OR(K807="tank",K807="Boat",K807="car"),INDEX(Rate!$B$4:$M$25,MATCH(Gilbert!N807,Rate!$A$4:$A$25,0),MATCH(Gilbert!L807,Rate!$B$3:$M$3,0))*O807*0.8,INDEX(Rate!$B$4:$M$25,MATCH(Gilbert!N807,Rate!$A$4:$A$25,0),MATCH(Gilbert!L807,Rate!$B$3:$M$3,0))*O807)),"")</f>
        <v/>
      </c>
      <c r="T807" s="71" t="str">
        <f t="shared" si="39"/>
        <v/>
      </c>
    </row>
    <row r="808" spans="16:20">
      <c r="P808" s="70" t="str">
        <f t="shared" si="37"/>
        <v/>
      </c>
      <c r="Q808" s="70" t="str">
        <f t="shared" si="38"/>
        <v/>
      </c>
      <c r="R808" s="70" t="str">
        <f>IFERROR(IF(K808="handling and wharfage",SUM(P808:Q808),IF(OR(K808="tank",K808="Boat",K808="car"),INDEX(Rate!$B$4:$M$25,MATCH(Gilbert!N808,Rate!$A$4:$A$25,0),MATCH(Gilbert!L808,Rate!$B$3:$M$3,0))*O808*0.8,INDEX(Rate!$B$4:$M$25,MATCH(Gilbert!N808,Rate!$A$4:$A$25,0),MATCH(Gilbert!L808,Rate!$B$3:$M$3,0))*O808)),"")</f>
        <v/>
      </c>
      <c r="T808" s="71" t="str">
        <f t="shared" si="39"/>
        <v/>
      </c>
    </row>
    <row r="809" spans="16:20">
      <c r="P809" s="70" t="str">
        <f t="shared" si="37"/>
        <v/>
      </c>
      <c r="Q809" s="70" t="str">
        <f t="shared" si="38"/>
        <v/>
      </c>
      <c r="R809" s="70" t="str">
        <f>IFERROR(IF(K809="handling and wharfage",SUM(P809:Q809),IF(OR(K809="tank",K809="Boat",K809="car"),INDEX(Rate!$B$4:$M$25,MATCH(Gilbert!N809,Rate!$A$4:$A$25,0),MATCH(Gilbert!L809,Rate!$B$3:$M$3,0))*O809*0.8,INDEX(Rate!$B$4:$M$25,MATCH(Gilbert!N809,Rate!$A$4:$A$25,0),MATCH(Gilbert!L809,Rate!$B$3:$M$3,0))*O809)),"")</f>
        <v/>
      </c>
      <c r="T809" s="71" t="str">
        <f t="shared" si="39"/>
        <v/>
      </c>
    </row>
    <row r="810" spans="16:20">
      <c r="P810" s="70" t="str">
        <f t="shared" si="37"/>
        <v/>
      </c>
      <c r="Q810" s="70" t="str">
        <f t="shared" si="38"/>
        <v/>
      </c>
      <c r="R810" s="70" t="str">
        <f>IFERROR(IF(K810="handling and wharfage",SUM(P810:Q810),IF(OR(K810="tank",K810="Boat",K810="car"),INDEX(Rate!$B$4:$M$25,MATCH(Gilbert!N810,Rate!$A$4:$A$25,0),MATCH(Gilbert!L810,Rate!$B$3:$M$3,0))*O810*0.8,INDEX(Rate!$B$4:$M$25,MATCH(Gilbert!N810,Rate!$A$4:$A$25,0),MATCH(Gilbert!L810,Rate!$B$3:$M$3,0))*O810)),"")</f>
        <v/>
      </c>
      <c r="T810" s="71" t="str">
        <f t="shared" si="39"/>
        <v/>
      </c>
    </row>
    <row r="811" spans="16:20">
      <c r="P811" s="70" t="str">
        <f t="shared" si="37"/>
        <v/>
      </c>
      <c r="Q811" s="70" t="str">
        <f t="shared" si="38"/>
        <v/>
      </c>
      <c r="R811" s="70" t="str">
        <f>IFERROR(IF(K811="handling and wharfage",SUM(P811:Q811),IF(OR(K811="tank",K811="Boat",K811="car"),INDEX(Rate!$B$4:$M$25,MATCH(Gilbert!N811,Rate!$A$4:$A$25,0),MATCH(Gilbert!L811,Rate!$B$3:$M$3,0))*O811*0.8,INDEX(Rate!$B$4:$M$25,MATCH(Gilbert!N811,Rate!$A$4:$A$25,0),MATCH(Gilbert!L811,Rate!$B$3:$M$3,0))*O811)),"")</f>
        <v/>
      </c>
      <c r="T811" s="71" t="str">
        <f t="shared" si="39"/>
        <v/>
      </c>
    </row>
    <row r="812" spans="16:20">
      <c r="P812" s="70" t="str">
        <f t="shared" si="37"/>
        <v/>
      </c>
      <c r="Q812" s="70" t="str">
        <f t="shared" si="38"/>
        <v/>
      </c>
      <c r="R812" s="70" t="str">
        <f>IFERROR(IF(K812="handling and wharfage",SUM(P812:Q812),IF(OR(K812="tank",K812="Boat",K812="car"),INDEX(Rate!$B$4:$M$25,MATCH(Gilbert!N812,Rate!$A$4:$A$25,0),MATCH(Gilbert!L812,Rate!$B$3:$M$3,0))*O812*0.8,INDEX(Rate!$B$4:$M$25,MATCH(Gilbert!N812,Rate!$A$4:$A$25,0),MATCH(Gilbert!L812,Rate!$B$3:$M$3,0))*O812)),"")</f>
        <v/>
      </c>
      <c r="T812" s="71" t="str">
        <f t="shared" si="39"/>
        <v/>
      </c>
    </row>
    <row r="813" spans="16:20">
      <c r="P813" s="70" t="str">
        <f t="shared" si="37"/>
        <v/>
      </c>
      <c r="Q813" s="70" t="str">
        <f t="shared" si="38"/>
        <v/>
      </c>
      <c r="R813" s="70" t="str">
        <f>IFERROR(IF(K813="handling and wharfage",SUM(P813:Q813),IF(OR(K813="tank",K813="Boat",K813="car"),INDEX(Rate!$B$4:$M$25,MATCH(Gilbert!N813,Rate!$A$4:$A$25,0),MATCH(Gilbert!L813,Rate!$B$3:$M$3,0))*O813*0.8,INDEX(Rate!$B$4:$M$25,MATCH(Gilbert!N813,Rate!$A$4:$A$25,0),MATCH(Gilbert!L813,Rate!$B$3:$M$3,0))*O813)),"")</f>
        <v/>
      </c>
      <c r="T813" s="71" t="str">
        <f t="shared" si="39"/>
        <v/>
      </c>
    </row>
    <row r="814" spans="16:20">
      <c r="P814" s="70" t="str">
        <f t="shared" si="37"/>
        <v/>
      </c>
      <c r="Q814" s="70" t="str">
        <f t="shared" si="38"/>
        <v/>
      </c>
      <c r="R814" s="70" t="str">
        <f>IFERROR(IF(K814="handling and wharfage",SUM(P814:Q814),IF(OR(K814="tank",K814="Boat",K814="car"),INDEX(Rate!$B$4:$M$25,MATCH(Gilbert!N814,Rate!$A$4:$A$25,0),MATCH(Gilbert!L814,Rate!$B$3:$M$3,0))*O814*0.8,INDEX(Rate!$B$4:$M$25,MATCH(Gilbert!N814,Rate!$A$4:$A$25,0),MATCH(Gilbert!L814,Rate!$B$3:$M$3,0))*O814)),"")</f>
        <v/>
      </c>
      <c r="T814" s="71" t="str">
        <f t="shared" si="39"/>
        <v/>
      </c>
    </row>
    <row r="815" spans="3:20">
      <c r="C815" s="40"/>
      <c r="D815" s="40"/>
      <c r="E815" s="40"/>
      <c r="F815" s="40"/>
      <c r="G815" s="40"/>
      <c r="H815" s="40"/>
      <c r="I815" s="40"/>
      <c r="J815" s="106"/>
      <c r="K815" s="40"/>
      <c r="L815" s="40"/>
      <c r="M815" s="40"/>
      <c r="N815" s="40"/>
      <c r="O815" s="40"/>
      <c r="P815" s="70" t="str">
        <f t="shared" si="37"/>
        <v/>
      </c>
      <c r="Q815" s="70" t="str">
        <f t="shared" si="38"/>
        <v/>
      </c>
      <c r="R815" s="70" t="str">
        <f>IFERROR(IF(K815="handling and wharfage",SUM(P815:Q815),IF(OR(K815="tank",K815="Boat",K815="car"),INDEX(Rate!$B$4:$M$25,MATCH(Gilbert!N815,Rate!$A$4:$A$25,0),MATCH(Gilbert!L815,Rate!$B$3:$M$3,0))*O815*0.8,INDEX(Rate!$B$4:$M$25,MATCH(Gilbert!N815,Rate!$A$4:$A$25,0),MATCH(Gilbert!L815,Rate!$B$3:$M$3,0))*O815)),"")</f>
        <v/>
      </c>
      <c r="T815" s="71" t="str">
        <f t="shared" si="39"/>
        <v/>
      </c>
    </row>
    <row r="816" spans="3:20">
      <c r="C816" s="40"/>
      <c r="D816" s="40"/>
      <c r="E816" s="40"/>
      <c r="F816" s="40"/>
      <c r="G816" s="40"/>
      <c r="H816" s="40"/>
      <c r="I816" s="40"/>
      <c r="J816" s="106"/>
      <c r="K816" s="40"/>
      <c r="L816" s="40"/>
      <c r="M816" s="40"/>
      <c r="N816" s="40"/>
      <c r="O816" s="40"/>
      <c r="P816" s="70" t="str">
        <f t="shared" si="37"/>
        <v/>
      </c>
      <c r="Q816" s="70" t="str">
        <f t="shared" si="38"/>
        <v/>
      </c>
      <c r="R816" s="70" t="str">
        <f>IFERROR(IF(K816="handling and wharfage",SUM(P816:Q816),IF(OR(K816="tank",K816="Boat",K816="car"),INDEX(Rate!$B$4:$M$25,MATCH(Gilbert!N816,Rate!$A$4:$A$25,0),MATCH(Gilbert!L816,Rate!$B$3:$M$3,0))*O816*0.8,INDEX(Rate!$B$4:$M$25,MATCH(Gilbert!N816,Rate!$A$4:$A$25,0),MATCH(Gilbert!L816,Rate!$B$3:$M$3,0))*O816)),"")</f>
        <v/>
      </c>
      <c r="T816" s="71" t="str">
        <f t="shared" si="39"/>
        <v/>
      </c>
    </row>
    <row r="817" spans="16:20">
      <c r="P817" s="70" t="str">
        <f t="shared" si="37"/>
        <v/>
      </c>
      <c r="Q817" s="70" t="str">
        <f t="shared" si="38"/>
        <v/>
      </c>
      <c r="R817" s="70" t="str">
        <f>IFERROR(IF(K817="handling and wharfage",SUM(P817:Q817),IF(OR(K817="tank",K817="Boat",K817="car"),INDEX(Rate!$B$4:$M$25,MATCH(Gilbert!N817,Rate!$A$4:$A$25,0),MATCH(Gilbert!L817,Rate!$B$3:$M$3,0))*O817*0.8,INDEX(Rate!$B$4:$M$25,MATCH(Gilbert!N817,Rate!$A$4:$A$25,0),MATCH(Gilbert!L817,Rate!$B$3:$M$3,0))*O817)),"")</f>
        <v/>
      </c>
      <c r="T817" s="71" t="str">
        <f t="shared" si="39"/>
        <v/>
      </c>
    </row>
    <row r="818" spans="16:20">
      <c r="P818" s="70" t="str">
        <f t="shared" si="37"/>
        <v/>
      </c>
      <c r="Q818" s="70" t="str">
        <f t="shared" si="38"/>
        <v/>
      </c>
      <c r="R818" s="70" t="str">
        <f>IFERROR(IF(K818="handling and wharfage",SUM(P818:Q818),IF(OR(K818="tank",K818="Boat",K818="car"),INDEX(Rate!$B$4:$M$25,MATCH(Gilbert!N818,Rate!$A$4:$A$25,0),MATCH(Gilbert!L818,Rate!$B$3:$M$3,0))*O818*0.8,INDEX(Rate!$B$4:$M$25,MATCH(Gilbert!N818,Rate!$A$4:$A$25,0),MATCH(Gilbert!L818,Rate!$B$3:$M$3,0))*O818)),"")</f>
        <v/>
      </c>
      <c r="T818" s="71" t="str">
        <f t="shared" si="39"/>
        <v/>
      </c>
    </row>
    <row r="819" spans="16:20">
      <c r="P819" s="70" t="str">
        <f t="shared" si="37"/>
        <v/>
      </c>
      <c r="Q819" s="70" t="str">
        <f t="shared" si="38"/>
        <v/>
      </c>
      <c r="R819" s="70" t="str">
        <f>IFERROR(IF(K819="handling and wharfage",SUM(P819:Q819),IF(OR(K819="tank",K819="Boat",K819="car"),INDEX(Rate!$B$4:$M$25,MATCH(Gilbert!N819,Rate!$A$4:$A$25,0),MATCH(Gilbert!L819,Rate!$B$3:$M$3,0))*O819*0.8,INDEX(Rate!$B$4:$M$25,MATCH(Gilbert!N819,Rate!$A$4:$A$25,0),MATCH(Gilbert!L819,Rate!$B$3:$M$3,0))*O819)),"")</f>
        <v/>
      </c>
      <c r="T819" s="71" t="str">
        <f t="shared" si="39"/>
        <v/>
      </c>
    </row>
    <row r="820" spans="16:20">
      <c r="P820" s="70" t="str">
        <f t="shared" si="37"/>
        <v/>
      </c>
      <c r="Q820" s="70" t="str">
        <f t="shared" si="38"/>
        <v/>
      </c>
      <c r="R820" s="70" t="str">
        <f>IFERROR(IF(K820="handling and wharfage",SUM(P820:Q820),IF(OR(K820="tank",K820="Boat",K820="car"),INDEX(Rate!$B$4:$M$25,MATCH(Gilbert!N820,Rate!$A$4:$A$25,0),MATCH(Gilbert!L820,Rate!$B$3:$M$3,0))*O820*0.8,INDEX(Rate!$B$4:$M$25,MATCH(Gilbert!N820,Rate!$A$4:$A$25,0),MATCH(Gilbert!L820,Rate!$B$3:$M$3,0))*O820)),"")</f>
        <v/>
      </c>
      <c r="T820" s="71" t="str">
        <f t="shared" si="39"/>
        <v/>
      </c>
    </row>
    <row r="821" spans="16:20">
      <c r="P821" s="70" t="str">
        <f t="shared" si="37"/>
        <v/>
      </c>
      <c r="Q821" s="70" t="str">
        <f t="shared" si="38"/>
        <v/>
      </c>
      <c r="R821" s="70" t="str">
        <f>IFERROR(IF(K821="handling and wharfage",SUM(P821:Q821),IF(OR(K821="tank",K821="Boat",K821="car"),INDEX(Rate!$B$4:$M$25,MATCH(Gilbert!N821,Rate!$A$4:$A$25,0),MATCH(Gilbert!L821,Rate!$B$3:$M$3,0))*O821*0.8,INDEX(Rate!$B$4:$M$25,MATCH(Gilbert!N821,Rate!$A$4:$A$25,0),MATCH(Gilbert!L821,Rate!$B$3:$M$3,0))*O821)),"")</f>
        <v/>
      </c>
      <c r="T821" s="71" t="str">
        <f t="shared" si="39"/>
        <v/>
      </c>
    </row>
    <row r="822" spans="16:20">
      <c r="P822" s="70" t="str">
        <f t="shared" si="37"/>
        <v/>
      </c>
      <c r="Q822" s="70" t="str">
        <f t="shared" si="38"/>
        <v/>
      </c>
      <c r="R822" s="70" t="str">
        <f>IFERROR(IF(K822="handling and wharfage",SUM(P822:Q822),IF(OR(K822="tank",K822="Boat",K822="car"),INDEX(Rate!$B$4:$M$25,MATCH(Gilbert!N822,Rate!$A$4:$A$25,0),MATCH(Gilbert!L822,Rate!$B$3:$M$3,0))*O822*0.8,INDEX(Rate!$B$4:$M$25,MATCH(Gilbert!N822,Rate!$A$4:$A$25,0),MATCH(Gilbert!L822,Rate!$B$3:$M$3,0))*O822)),"")</f>
        <v/>
      </c>
      <c r="T822" s="71" t="str">
        <f t="shared" si="39"/>
        <v/>
      </c>
    </row>
    <row r="823" spans="16:20">
      <c r="P823" s="70" t="str">
        <f t="shared" si="37"/>
        <v/>
      </c>
      <c r="Q823" s="70" t="str">
        <f t="shared" si="38"/>
        <v/>
      </c>
      <c r="R823" s="70" t="str">
        <f>IFERROR(IF(K823="handling and wharfage",SUM(P823:Q823),IF(OR(K823="tank",K823="Boat",K823="car"),INDEX(Rate!$B$4:$M$25,MATCH(Gilbert!N823,Rate!$A$4:$A$25,0),MATCH(Gilbert!L823,Rate!$B$3:$M$3,0))*O823*0.8,INDEX(Rate!$B$4:$M$25,MATCH(Gilbert!N823,Rate!$A$4:$A$25,0),MATCH(Gilbert!L823,Rate!$B$3:$M$3,0))*O823)),"")</f>
        <v/>
      </c>
      <c r="T823" s="71" t="str">
        <f t="shared" si="39"/>
        <v/>
      </c>
    </row>
    <row r="824" spans="16:20">
      <c r="P824" s="70" t="str">
        <f t="shared" si="37"/>
        <v/>
      </c>
      <c r="Q824" s="70" t="str">
        <f t="shared" si="38"/>
        <v/>
      </c>
      <c r="R824" s="70" t="str">
        <f>IFERROR(IF(K824="handling and wharfage",SUM(P824:Q824),IF(OR(K824="tank",K824="Boat",K824="car"),INDEX(Rate!$B$4:$M$25,MATCH(Gilbert!N824,Rate!$A$4:$A$25,0),MATCH(Gilbert!L824,Rate!$B$3:$M$3,0))*O824*0.8,INDEX(Rate!$B$4:$M$25,MATCH(Gilbert!N824,Rate!$A$4:$A$25,0),MATCH(Gilbert!L824,Rate!$B$3:$M$3,0))*O824)),"")</f>
        <v/>
      </c>
      <c r="T824" s="71" t="str">
        <f t="shared" si="39"/>
        <v/>
      </c>
    </row>
    <row r="825" spans="16:20">
      <c r="P825" s="70" t="str">
        <f t="shared" si="37"/>
        <v/>
      </c>
      <c r="Q825" s="70" t="str">
        <f t="shared" si="38"/>
        <v/>
      </c>
      <c r="R825" s="70" t="str">
        <f>IFERROR(IF(K825="handling and wharfage",SUM(P825:Q825),IF(OR(K825="tank",K825="Boat",K825="car"),INDEX(Rate!$B$4:$M$25,MATCH(Gilbert!N825,Rate!$A$4:$A$25,0),MATCH(Gilbert!L825,Rate!$B$3:$M$3,0))*O825*0.8,INDEX(Rate!$B$4:$M$25,MATCH(Gilbert!N825,Rate!$A$4:$A$25,0),MATCH(Gilbert!L825,Rate!$B$3:$M$3,0))*O825)),"")</f>
        <v/>
      </c>
      <c r="T825" s="71" t="str">
        <f t="shared" si="39"/>
        <v/>
      </c>
    </row>
    <row r="826" spans="16:20">
      <c r="P826" s="70" t="str">
        <f t="shared" si="37"/>
        <v/>
      </c>
      <c r="Q826" s="70" t="str">
        <f t="shared" si="38"/>
        <v/>
      </c>
      <c r="R826" s="70" t="str">
        <f>IFERROR(IF(K826="handling and wharfage",SUM(P826:Q826),IF(OR(K826="tank",K826="Boat",K826="car"),INDEX(Rate!$B$4:$M$25,MATCH(Gilbert!N826,Rate!$A$4:$A$25,0),MATCH(Gilbert!L826,Rate!$B$3:$M$3,0))*O826*0.8,INDEX(Rate!$B$4:$M$25,MATCH(Gilbert!N826,Rate!$A$4:$A$25,0),MATCH(Gilbert!L826,Rate!$B$3:$M$3,0))*O826)),"")</f>
        <v/>
      </c>
      <c r="T826" s="71" t="str">
        <f t="shared" si="39"/>
        <v/>
      </c>
    </row>
    <row r="827" spans="16:20">
      <c r="P827" s="70" t="str">
        <f t="shared" si="37"/>
        <v/>
      </c>
      <c r="Q827" s="70" t="str">
        <f t="shared" si="38"/>
        <v/>
      </c>
      <c r="R827" s="70" t="str">
        <f>IFERROR(IF(K827="handling and wharfage",SUM(P827:Q827),IF(OR(K827="tank",K827="Boat",K827="car"),INDEX(Rate!$B$4:$M$25,MATCH(Gilbert!N827,Rate!$A$4:$A$25,0),MATCH(Gilbert!L827,Rate!$B$3:$M$3,0))*O827*0.8,INDEX(Rate!$B$4:$M$25,MATCH(Gilbert!N827,Rate!$A$4:$A$25,0),MATCH(Gilbert!L827,Rate!$B$3:$M$3,0))*O827)),"")</f>
        <v/>
      </c>
      <c r="T827" s="71" t="str">
        <f t="shared" si="39"/>
        <v/>
      </c>
    </row>
    <row r="828" spans="16:20">
      <c r="P828" s="70" t="str">
        <f t="shared" si="37"/>
        <v/>
      </c>
      <c r="Q828" s="70" t="str">
        <f t="shared" si="38"/>
        <v/>
      </c>
      <c r="R828" s="70" t="str">
        <f>IFERROR(IF(K828="handling and wharfage",SUM(P828:Q828),IF(OR(K828="tank",K828="Boat",K828="car"),INDEX(Rate!$B$4:$M$25,MATCH(Gilbert!N828,Rate!$A$4:$A$25,0),MATCH(Gilbert!L828,Rate!$B$3:$M$3,0))*O828*0.8,INDEX(Rate!$B$4:$M$25,MATCH(Gilbert!N828,Rate!$A$4:$A$25,0),MATCH(Gilbert!L828,Rate!$B$3:$M$3,0))*O828)),"")</f>
        <v/>
      </c>
      <c r="T828" s="71" t="str">
        <f t="shared" si="39"/>
        <v/>
      </c>
    </row>
    <row r="829" s="38" customFormat="1" spans="1:23">
      <c r="A829" s="52"/>
      <c r="B829" s="52"/>
      <c r="D829" s="53"/>
      <c r="G829" s="76"/>
      <c r="H829" s="53"/>
      <c r="J829" s="78"/>
      <c r="P829" s="70" t="str">
        <f t="shared" si="37"/>
        <v/>
      </c>
      <c r="Q829" s="70" t="str">
        <f t="shared" si="38"/>
        <v/>
      </c>
      <c r="R829" s="70" t="str">
        <f>IFERROR(IF(K829="handling and wharfage",SUM(P829:Q829),IF(OR(K829="tank",K829="Boat",K829="car"),INDEX(Rate!$B$4:$M$25,MATCH(Gilbert!N829,Rate!$A$4:$A$25,0),MATCH(Gilbert!L829,Rate!$B$3:$M$3,0))*O829*0.8,INDEX(Rate!$B$4:$M$25,MATCH(Gilbert!N829,Rate!$A$4:$A$25,0),MATCH(Gilbert!L829,Rate!$B$3:$M$3,0))*O829)),"")</f>
        <v/>
      </c>
      <c r="S829" s="71"/>
      <c r="T829" s="71" t="str">
        <f t="shared" si="39"/>
        <v/>
      </c>
      <c r="V829" s="53"/>
      <c r="W829" s="53"/>
    </row>
    <row r="830" s="38" customFormat="1" spans="1:23">
      <c r="A830" s="52"/>
      <c r="B830" s="52"/>
      <c r="D830" s="53"/>
      <c r="G830" s="76"/>
      <c r="H830" s="53"/>
      <c r="J830" s="78"/>
      <c r="P830" s="70" t="str">
        <f t="shared" si="37"/>
        <v/>
      </c>
      <c r="Q830" s="70" t="str">
        <f t="shared" si="38"/>
        <v/>
      </c>
      <c r="R830" s="70" t="str">
        <f>IFERROR(IF(K830="handling and wharfage",SUM(P830:Q830),IF(OR(K830="tank",K830="Boat",K830="car"),INDEX(Rate!$B$4:$M$25,MATCH(Gilbert!N830,Rate!$A$4:$A$25,0),MATCH(Gilbert!L830,Rate!$B$3:$M$3,0))*O830*0.8,INDEX(Rate!$B$4:$M$25,MATCH(Gilbert!N830,Rate!$A$4:$A$25,0),MATCH(Gilbert!L830,Rate!$B$3:$M$3,0))*O830)),"")</f>
        <v/>
      </c>
      <c r="S830" s="71"/>
      <c r="T830" s="71" t="str">
        <f t="shared" si="39"/>
        <v/>
      </c>
      <c r="V830" s="53"/>
      <c r="W830" s="53"/>
    </row>
    <row r="831" s="38" customFormat="1" spans="1:23">
      <c r="A831" s="52"/>
      <c r="B831" s="52"/>
      <c r="D831" s="53"/>
      <c r="G831" s="76"/>
      <c r="H831" s="53"/>
      <c r="J831" s="78"/>
      <c r="P831" s="70" t="str">
        <f t="shared" si="37"/>
        <v/>
      </c>
      <c r="Q831" s="70" t="str">
        <f t="shared" si="38"/>
        <v/>
      </c>
      <c r="R831" s="70" t="str">
        <f>IFERROR(IF(K831="handling and wharfage",SUM(P831:Q831),IF(OR(K831="tank",K831="Boat",K831="car"),INDEX(Rate!$B$4:$M$25,MATCH(Gilbert!N831,Rate!$A$4:$A$25,0),MATCH(Gilbert!L831,Rate!$B$3:$M$3,0))*O831*0.8,INDEX(Rate!$B$4:$M$25,MATCH(Gilbert!N831,Rate!$A$4:$A$25,0),MATCH(Gilbert!L831,Rate!$B$3:$M$3,0))*O831)),"")</f>
        <v/>
      </c>
      <c r="S831" s="71"/>
      <c r="T831" s="71" t="str">
        <f t="shared" si="39"/>
        <v/>
      </c>
      <c r="V831" s="53"/>
      <c r="W831" s="53"/>
    </row>
    <row r="832" s="38" customFormat="1" spans="1:23">
      <c r="A832" s="52"/>
      <c r="B832" s="52"/>
      <c r="D832" s="53"/>
      <c r="G832" s="76"/>
      <c r="H832" s="53"/>
      <c r="J832" s="78"/>
      <c r="P832" s="70" t="str">
        <f t="shared" si="37"/>
        <v/>
      </c>
      <c r="Q832" s="70" t="str">
        <f t="shared" si="38"/>
        <v/>
      </c>
      <c r="R832" s="70" t="str">
        <f>IFERROR(IF(K832="handling and wharfage",SUM(P832:Q832),IF(OR(K832="tank",K832="Boat",K832="car"),INDEX(Rate!$B$4:$M$25,MATCH(Gilbert!N832,Rate!$A$4:$A$25,0),MATCH(Gilbert!L832,Rate!$B$3:$M$3,0))*O832*0.8,INDEX(Rate!$B$4:$M$25,MATCH(Gilbert!N832,Rate!$A$4:$A$25,0),MATCH(Gilbert!L832,Rate!$B$3:$M$3,0))*O832)),"")</f>
        <v/>
      </c>
      <c r="S832" s="71"/>
      <c r="T832" s="71" t="str">
        <f t="shared" si="39"/>
        <v/>
      </c>
      <c r="V832" s="53"/>
      <c r="W832" s="53"/>
    </row>
    <row r="833" s="38" customFormat="1" spans="1:23">
      <c r="A833" s="52"/>
      <c r="B833" s="52"/>
      <c r="D833" s="53"/>
      <c r="G833" s="76"/>
      <c r="H833" s="53"/>
      <c r="J833" s="78"/>
      <c r="P833" s="70" t="str">
        <f t="shared" si="37"/>
        <v/>
      </c>
      <c r="Q833" s="70" t="str">
        <f t="shared" si="38"/>
        <v/>
      </c>
      <c r="R833" s="70" t="str">
        <f>IFERROR(IF(K833="handling and wharfage",SUM(P833:Q833),IF(OR(K833="tank",K833="Boat",K833="car"),INDEX(Rate!$B$4:$M$25,MATCH(Gilbert!N833,Rate!$A$4:$A$25,0),MATCH(Gilbert!L833,Rate!$B$3:$M$3,0))*O833*0.8,INDEX(Rate!$B$4:$M$25,MATCH(Gilbert!N833,Rate!$A$4:$A$25,0),MATCH(Gilbert!L833,Rate!$B$3:$M$3,0))*O833)),"")</f>
        <v/>
      </c>
      <c r="S833" s="71"/>
      <c r="T833" s="71" t="str">
        <f t="shared" si="39"/>
        <v/>
      </c>
      <c r="V833" s="53"/>
      <c r="W833" s="53"/>
    </row>
    <row r="834" s="38" customFormat="1" spans="1:23">
      <c r="A834" s="52"/>
      <c r="B834" s="52"/>
      <c r="D834" s="53"/>
      <c r="G834" s="76"/>
      <c r="H834" s="53"/>
      <c r="J834" s="78"/>
      <c r="P834" s="70" t="str">
        <f t="shared" si="37"/>
        <v/>
      </c>
      <c r="Q834" s="70" t="str">
        <f t="shared" si="38"/>
        <v/>
      </c>
      <c r="R834" s="70" t="str">
        <f>IFERROR(IF(K834="handling and wharfage",SUM(P834:Q834),IF(OR(K834="tank",K834="Boat",K834="car"),INDEX(Rate!$B$4:$M$25,MATCH(Gilbert!N834,Rate!$A$4:$A$25,0),MATCH(Gilbert!L834,Rate!$B$3:$M$3,0))*O834*0.8,INDEX(Rate!$B$4:$M$25,MATCH(Gilbert!N834,Rate!$A$4:$A$25,0),MATCH(Gilbert!L834,Rate!$B$3:$M$3,0))*O834)),"")</f>
        <v/>
      </c>
      <c r="S834" s="71"/>
      <c r="T834" s="71" t="str">
        <f t="shared" si="39"/>
        <v/>
      </c>
      <c r="V834" s="53"/>
      <c r="W834" s="53"/>
    </row>
    <row r="835" s="38" customFormat="1" spans="1:23">
      <c r="A835" s="52"/>
      <c r="B835" s="52"/>
      <c r="D835" s="53"/>
      <c r="G835" s="76"/>
      <c r="H835" s="53"/>
      <c r="J835" s="78"/>
      <c r="P835" s="70" t="str">
        <f t="shared" ref="P835:P898" si="40">IF(OR(K835="handling and wharfage",K835="rau handling and wharfage"),O835*30,"")</f>
        <v/>
      </c>
      <c r="Q835" s="70" t="str">
        <f t="shared" ref="Q835:Q898" si="41">IF(K835&lt;&gt;"handling and wharfage","",O835*3.5)</f>
        <v/>
      </c>
      <c r="R835" s="70" t="str">
        <f>IFERROR(IF(K835="handling and wharfage",SUM(P835:Q835),IF(OR(K835="tank",K835="Boat",K835="car"),INDEX(Rate!$B$4:$M$25,MATCH(Gilbert!N835,Rate!$A$4:$A$25,0),MATCH(Gilbert!L835,Rate!$B$3:$M$3,0))*O835*0.8,INDEX(Rate!$B$4:$M$25,MATCH(Gilbert!N835,Rate!$A$4:$A$25,0),MATCH(Gilbert!L835,Rate!$B$3:$M$3,0))*O835)),"")</f>
        <v/>
      </c>
      <c r="S835" s="71"/>
      <c r="T835" s="71" t="str">
        <f t="shared" ref="T835:T898" si="42">IF(L835="","",IF(L835="General2","F0070000061A","E31250000331"))</f>
        <v/>
      </c>
      <c r="V835" s="53"/>
      <c r="W835" s="53"/>
    </row>
    <row r="836" s="38" customFormat="1" spans="1:23">
      <c r="A836" s="52"/>
      <c r="B836" s="52"/>
      <c r="D836" s="53"/>
      <c r="G836" s="76"/>
      <c r="H836" s="53"/>
      <c r="J836" s="78"/>
      <c r="P836" s="70" t="str">
        <f t="shared" si="40"/>
        <v/>
      </c>
      <c r="Q836" s="70" t="str">
        <f t="shared" si="41"/>
        <v/>
      </c>
      <c r="R836" s="70" t="str">
        <f>IFERROR(IF(K836="handling and wharfage",SUM(P836:Q836),IF(OR(K836="tank",K836="Boat",K836="car"),INDEX(Rate!$B$4:$M$25,MATCH(Gilbert!N836,Rate!$A$4:$A$25,0),MATCH(Gilbert!L836,Rate!$B$3:$M$3,0))*O836*0.8,INDEX(Rate!$B$4:$M$25,MATCH(Gilbert!N836,Rate!$A$4:$A$25,0),MATCH(Gilbert!L836,Rate!$B$3:$M$3,0))*O836)),"")</f>
        <v/>
      </c>
      <c r="S836" s="71"/>
      <c r="T836" s="71" t="str">
        <f t="shared" si="42"/>
        <v/>
      </c>
      <c r="V836" s="53"/>
      <c r="W836" s="53"/>
    </row>
    <row r="837" s="38" customFormat="1" spans="1:23">
      <c r="A837" s="52"/>
      <c r="B837" s="52"/>
      <c r="D837" s="53"/>
      <c r="G837" s="76"/>
      <c r="H837" s="53"/>
      <c r="J837" s="78"/>
      <c r="P837" s="70" t="str">
        <f t="shared" si="40"/>
        <v/>
      </c>
      <c r="Q837" s="70" t="str">
        <f t="shared" si="41"/>
        <v/>
      </c>
      <c r="R837" s="70" t="str">
        <f>IFERROR(IF(K837="handling and wharfage",SUM(P837:Q837),IF(OR(K837="tank",K837="Boat",K837="car"),INDEX(Rate!$B$4:$M$25,MATCH(Gilbert!N837,Rate!$A$4:$A$25,0),MATCH(Gilbert!L837,Rate!$B$3:$M$3,0))*O837*0.8,INDEX(Rate!$B$4:$M$25,MATCH(Gilbert!N837,Rate!$A$4:$A$25,0),MATCH(Gilbert!L837,Rate!$B$3:$M$3,0))*O837)),"")</f>
        <v/>
      </c>
      <c r="S837" s="71"/>
      <c r="T837" s="71" t="str">
        <f t="shared" si="42"/>
        <v/>
      </c>
      <c r="V837" s="53"/>
      <c r="W837" s="53"/>
    </row>
    <row r="838" s="38" customFormat="1" spans="1:23">
      <c r="A838" s="52"/>
      <c r="B838" s="52"/>
      <c r="D838" s="53"/>
      <c r="G838" s="76"/>
      <c r="H838" s="53"/>
      <c r="J838" s="78"/>
      <c r="P838" s="70" t="str">
        <f t="shared" si="40"/>
        <v/>
      </c>
      <c r="Q838" s="70" t="str">
        <f t="shared" si="41"/>
        <v/>
      </c>
      <c r="R838" s="70" t="str">
        <f>IFERROR(IF(K838="handling and wharfage",SUM(P838:Q838),IF(OR(K838="tank",K838="Boat",K838="car"),INDEX(Rate!$B$4:$M$25,MATCH(Gilbert!N838,Rate!$A$4:$A$25,0),MATCH(Gilbert!L838,Rate!$B$3:$M$3,0))*O838*0.8,INDEX(Rate!$B$4:$M$25,MATCH(Gilbert!N838,Rate!$A$4:$A$25,0),MATCH(Gilbert!L838,Rate!$B$3:$M$3,0))*O838)),"")</f>
        <v/>
      </c>
      <c r="S838" s="71"/>
      <c r="T838" s="71" t="str">
        <f t="shared" si="42"/>
        <v/>
      </c>
      <c r="V838" s="53"/>
      <c r="W838" s="53"/>
    </row>
    <row r="839" s="38" customFormat="1" spans="1:23">
      <c r="A839" s="52"/>
      <c r="B839" s="52"/>
      <c r="D839" s="53"/>
      <c r="G839" s="76"/>
      <c r="H839" s="53"/>
      <c r="J839" s="78"/>
      <c r="P839" s="70" t="str">
        <f t="shared" si="40"/>
        <v/>
      </c>
      <c r="Q839" s="70" t="str">
        <f t="shared" si="41"/>
        <v/>
      </c>
      <c r="R839" s="70" t="str">
        <f>IFERROR(IF(K839="handling and wharfage",SUM(P839:Q839),IF(OR(K839="tank",K839="Boat",K839="car"),INDEX(Rate!$B$4:$M$25,MATCH(Gilbert!N839,Rate!$A$4:$A$25,0),MATCH(Gilbert!L839,Rate!$B$3:$M$3,0))*O839*0.8,INDEX(Rate!$B$4:$M$25,MATCH(Gilbert!N839,Rate!$A$4:$A$25,0),MATCH(Gilbert!L839,Rate!$B$3:$M$3,0))*O839)),"")</f>
        <v/>
      </c>
      <c r="S839" s="71"/>
      <c r="T839" s="71" t="str">
        <f t="shared" si="42"/>
        <v/>
      </c>
      <c r="V839" s="53"/>
      <c r="W839" s="53"/>
    </row>
    <row r="840" s="38" customFormat="1" spans="1:23">
      <c r="A840" s="52"/>
      <c r="B840" s="52"/>
      <c r="D840" s="53"/>
      <c r="G840" s="76"/>
      <c r="H840" s="53"/>
      <c r="J840" s="78"/>
      <c r="P840" s="70" t="str">
        <f t="shared" si="40"/>
        <v/>
      </c>
      <c r="Q840" s="70" t="str">
        <f t="shared" si="41"/>
        <v/>
      </c>
      <c r="R840" s="70" t="str">
        <f>IFERROR(IF(K840="handling and wharfage",SUM(P840:Q840),IF(OR(K840="tank",K840="Boat",K840="car"),INDEX(Rate!$B$4:$M$25,MATCH(Gilbert!N840,Rate!$A$4:$A$25,0),MATCH(Gilbert!L840,Rate!$B$3:$M$3,0))*O840*0.8,INDEX(Rate!$B$4:$M$25,MATCH(Gilbert!N840,Rate!$A$4:$A$25,0),MATCH(Gilbert!L840,Rate!$B$3:$M$3,0))*O840)),"")</f>
        <v/>
      </c>
      <c r="S840" s="71"/>
      <c r="T840" s="71" t="str">
        <f t="shared" si="42"/>
        <v/>
      </c>
      <c r="V840" s="53"/>
      <c r="W840" s="53"/>
    </row>
    <row r="841" s="38" customFormat="1" spans="1:23">
      <c r="A841" s="52"/>
      <c r="B841" s="52"/>
      <c r="D841" s="53"/>
      <c r="G841" s="76"/>
      <c r="H841" s="53"/>
      <c r="J841" s="78"/>
      <c r="P841" s="70" t="str">
        <f t="shared" si="40"/>
        <v/>
      </c>
      <c r="Q841" s="70" t="str">
        <f t="shared" si="41"/>
        <v/>
      </c>
      <c r="R841" s="70" t="str">
        <f>IFERROR(IF(K841="handling and wharfage",SUM(P841:Q841),IF(OR(K841="tank",K841="Boat",K841="car"),INDEX(Rate!$B$4:$M$25,MATCH(Gilbert!N841,Rate!$A$4:$A$25,0),MATCH(Gilbert!L841,Rate!$B$3:$M$3,0))*O841*0.8,INDEX(Rate!$B$4:$M$25,MATCH(Gilbert!N841,Rate!$A$4:$A$25,0),MATCH(Gilbert!L841,Rate!$B$3:$M$3,0))*O841)),"")</f>
        <v/>
      </c>
      <c r="S841" s="71"/>
      <c r="T841" s="71" t="str">
        <f t="shared" si="42"/>
        <v/>
      </c>
      <c r="V841" s="53"/>
      <c r="W841" s="53"/>
    </row>
    <row r="842" s="38" customFormat="1" spans="1:23">
      <c r="A842" s="52"/>
      <c r="B842" s="52"/>
      <c r="D842" s="53"/>
      <c r="G842" s="76"/>
      <c r="H842" s="53"/>
      <c r="J842" s="78"/>
      <c r="P842" s="70" t="str">
        <f t="shared" si="40"/>
        <v/>
      </c>
      <c r="Q842" s="70" t="str">
        <f t="shared" si="41"/>
        <v/>
      </c>
      <c r="R842" s="70" t="str">
        <f>IFERROR(IF(K842="handling and wharfage",SUM(P842:Q842),IF(OR(K842="tank",K842="Boat",K842="car"),INDEX(Rate!$B$4:$M$25,MATCH(Gilbert!N842,Rate!$A$4:$A$25,0),MATCH(Gilbert!L842,Rate!$B$3:$M$3,0))*O842*0.8,INDEX(Rate!$B$4:$M$25,MATCH(Gilbert!N842,Rate!$A$4:$A$25,0),MATCH(Gilbert!L842,Rate!$B$3:$M$3,0))*O842)),"")</f>
        <v/>
      </c>
      <c r="S842" s="71"/>
      <c r="T842" s="71" t="str">
        <f t="shared" si="42"/>
        <v/>
      </c>
      <c r="V842" s="53"/>
      <c r="W842" s="53"/>
    </row>
    <row r="843" s="38" customFormat="1" spans="1:23">
      <c r="A843" s="52"/>
      <c r="B843" s="52"/>
      <c r="D843" s="53"/>
      <c r="G843" s="76"/>
      <c r="H843" s="53"/>
      <c r="J843" s="78"/>
      <c r="P843" s="70" t="str">
        <f t="shared" si="40"/>
        <v/>
      </c>
      <c r="Q843" s="70" t="str">
        <f t="shared" si="41"/>
        <v/>
      </c>
      <c r="R843" s="70" t="str">
        <f>IFERROR(IF(K843="handling and wharfage",SUM(P843:Q843),IF(OR(K843="tank",K843="Boat",K843="car"),INDEX(Rate!$B$4:$M$25,MATCH(Gilbert!N843,Rate!$A$4:$A$25,0),MATCH(Gilbert!L843,Rate!$B$3:$M$3,0))*O843*0.8,INDEX(Rate!$B$4:$M$25,MATCH(Gilbert!N843,Rate!$A$4:$A$25,0),MATCH(Gilbert!L843,Rate!$B$3:$M$3,0))*O843)),"")</f>
        <v/>
      </c>
      <c r="S843" s="71"/>
      <c r="T843" s="71" t="str">
        <f t="shared" si="42"/>
        <v/>
      </c>
      <c r="V843" s="53"/>
      <c r="W843" s="53"/>
    </row>
    <row r="844" s="38" customFormat="1" spans="1:23">
      <c r="A844" s="52"/>
      <c r="B844" s="52"/>
      <c r="D844" s="53"/>
      <c r="G844" s="76"/>
      <c r="H844" s="53"/>
      <c r="J844" s="78"/>
      <c r="P844" s="70" t="str">
        <f t="shared" si="40"/>
        <v/>
      </c>
      <c r="Q844" s="70" t="str">
        <f t="shared" si="41"/>
        <v/>
      </c>
      <c r="R844" s="70" t="str">
        <f>IFERROR(IF(K844="handling and wharfage",SUM(P844:Q844),IF(OR(K844="tank",K844="Boat",K844="car"),INDEX(Rate!$B$4:$M$25,MATCH(Gilbert!N844,Rate!$A$4:$A$25,0),MATCH(Gilbert!L844,Rate!$B$3:$M$3,0))*O844*0.8,INDEX(Rate!$B$4:$M$25,MATCH(Gilbert!N844,Rate!$A$4:$A$25,0),MATCH(Gilbert!L844,Rate!$B$3:$M$3,0))*O844)),"")</f>
        <v/>
      </c>
      <c r="S844" s="71"/>
      <c r="T844" s="71" t="str">
        <f t="shared" si="42"/>
        <v/>
      </c>
      <c r="V844" s="53"/>
      <c r="W844" s="53"/>
    </row>
    <row r="845" s="38" customFormat="1" spans="1:23">
      <c r="A845" s="52"/>
      <c r="B845" s="52"/>
      <c r="D845" s="53"/>
      <c r="G845" s="76"/>
      <c r="H845" s="53"/>
      <c r="J845" s="78"/>
      <c r="P845" s="70" t="str">
        <f t="shared" si="40"/>
        <v/>
      </c>
      <c r="Q845" s="70" t="str">
        <f t="shared" si="41"/>
        <v/>
      </c>
      <c r="R845" s="70" t="str">
        <f>IFERROR(IF(K845="handling and wharfage",SUM(P845:Q845),IF(OR(K845="tank",K845="Boat",K845="car"),INDEX(Rate!$B$4:$M$25,MATCH(Gilbert!N845,Rate!$A$4:$A$25,0),MATCH(Gilbert!L845,Rate!$B$3:$M$3,0))*O845*0.8,INDEX(Rate!$B$4:$M$25,MATCH(Gilbert!N845,Rate!$A$4:$A$25,0),MATCH(Gilbert!L845,Rate!$B$3:$M$3,0))*O845)),"")</f>
        <v/>
      </c>
      <c r="S845" s="71"/>
      <c r="T845" s="71" t="str">
        <f t="shared" si="42"/>
        <v/>
      </c>
      <c r="V845" s="53"/>
      <c r="W845" s="53"/>
    </row>
    <row r="846" s="38" customFormat="1" spans="1:23">
      <c r="A846" s="52"/>
      <c r="B846" s="52"/>
      <c r="D846" s="53"/>
      <c r="G846" s="76"/>
      <c r="H846" s="53"/>
      <c r="J846" s="78"/>
      <c r="P846" s="70" t="str">
        <f t="shared" si="40"/>
        <v/>
      </c>
      <c r="Q846" s="70" t="str">
        <f t="shared" si="41"/>
        <v/>
      </c>
      <c r="R846" s="70" t="str">
        <f>IFERROR(IF(K846="handling and wharfage",SUM(P846:Q846),IF(OR(K846="tank",K846="Boat",K846="car"),INDEX(Rate!$B$4:$M$25,MATCH(Gilbert!N846,Rate!$A$4:$A$25,0),MATCH(Gilbert!L846,Rate!$B$3:$M$3,0))*O846*0.8,INDEX(Rate!$B$4:$M$25,MATCH(Gilbert!N846,Rate!$A$4:$A$25,0),MATCH(Gilbert!L846,Rate!$B$3:$M$3,0))*O846)),"")</f>
        <v/>
      </c>
      <c r="S846" s="71"/>
      <c r="T846" s="71" t="str">
        <f t="shared" si="42"/>
        <v/>
      </c>
      <c r="V846" s="53"/>
      <c r="W846" s="53"/>
    </row>
    <row r="847" s="38" customFormat="1" spans="1:23">
      <c r="A847" s="52"/>
      <c r="B847" s="52"/>
      <c r="D847" s="53"/>
      <c r="G847" s="76"/>
      <c r="H847" s="53"/>
      <c r="J847" s="78"/>
      <c r="P847" s="70" t="str">
        <f t="shared" si="40"/>
        <v/>
      </c>
      <c r="Q847" s="70" t="str">
        <f t="shared" si="41"/>
        <v/>
      </c>
      <c r="R847" s="70" t="str">
        <f>IFERROR(IF(K847="handling and wharfage",SUM(P847:Q847),IF(OR(K847="tank",K847="Boat",K847="car"),INDEX(Rate!$B$4:$M$25,MATCH(Gilbert!N847,Rate!$A$4:$A$25,0),MATCH(Gilbert!L847,Rate!$B$3:$M$3,0))*O847*0.8,INDEX(Rate!$B$4:$M$25,MATCH(Gilbert!N847,Rate!$A$4:$A$25,0),MATCH(Gilbert!L847,Rate!$B$3:$M$3,0))*O847)),"")</f>
        <v/>
      </c>
      <c r="S847" s="71"/>
      <c r="T847" s="71" t="str">
        <f t="shared" si="42"/>
        <v/>
      </c>
      <c r="V847" s="53"/>
      <c r="W847" s="53"/>
    </row>
    <row r="848" s="38" customFormat="1" spans="1:23">
      <c r="A848" s="52"/>
      <c r="B848" s="52"/>
      <c r="D848" s="53"/>
      <c r="G848" s="76"/>
      <c r="H848" s="53"/>
      <c r="J848" s="78"/>
      <c r="P848" s="70" t="str">
        <f t="shared" si="40"/>
        <v/>
      </c>
      <c r="Q848" s="70" t="str">
        <f t="shared" si="41"/>
        <v/>
      </c>
      <c r="R848" s="70" t="str">
        <f>IFERROR(IF(K848="handling and wharfage",SUM(P848:Q848),IF(OR(K848="tank",K848="Boat",K848="car"),INDEX(Rate!$B$4:$M$25,MATCH(Gilbert!N848,Rate!$A$4:$A$25,0),MATCH(Gilbert!L848,Rate!$B$3:$M$3,0))*O848*0.8,INDEX(Rate!$B$4:$M$25,MATCH(Gilbert!N848,Rate!$A$4:$A$25,0),MATCH(Gilbert!L848,Rate!$B$3:$M$3,0))*O848)),"")</f>
        <v/>
      </c>
      <c r="S848" s="71"/>
      <c r="T848" s="71" t="str">
        <f t="shared" si="42"/>
        <v/>
      </c>
      <c r="V848" s="53"/>
      <c r="W848" s="53"/>
    </row>
    <row r="849" s="38" customFormat="1" spans="1:23">
      <c r="A849" s="52"/>
      <c r="B849" s="52"/>
      <c r="D849" s="53"/>
      <c r="G849" s="76"/>
      <c r="H849" s="53"/>
      <c r="J849" s="78"/>
      <c r="P849" s="70" t="str">
        <f t="shared" si="40"/>
        <v/>
      </c>
      <c r="Q849" s="70" t="str">
        <f t="shared" si="41"/>
        <v/>
      </c>
      <c r="R849" s="70" t="str">
        <f>IFERROR(IF(K849="handling and wharfage",SUM(P849:Q849),IF(OR(K849="tank",K849="Boat",K849="car"),INDEX(Rate!$B$4:$M$25,MATCH(Gilbert!N849,Rate!$A$4:$A$25,0),MATCH(Gilbert!L849,Rate!$B$3:$M$3,0))*O849*0.8,INDEX(Rate!$B$4:$M$25,MATCH(Gilbert!N849,Rate!$A$4:$A$25,0),MATCH(Gilbert!L849,Rate!$B$3:$M$3,0))*O849)),"")</f>
        <v/>
      </c>
      <c r="S849" s="71"/>
      <c r="T849" s="71" t="str">
        <f t="shared" si="42"/>
        <v/>
      </c>
      <c r="V849" s="53"/>
      <c r="W849" s="53"/>
    </row>
    <row r="850" s="38" customFormat="1" spans="1:23">
      <c r="A850" s="52"/>
      <c r="B850" s="52"/>
      <c r="D850" s="53"/>
      <c r="G850" s="76"/>
      <c r="H850" s="53"/>
      <c r="J850" s="78"/>
      <c r="P850" s="70" t="str">
        <f t="shared" si="40"/>
        <v/>
      </c>
      <c r="Q850" s="70" t="str">
        <f t="shared" si="41"/>
        <v/>
      </c>
      <c r="R850" s="70" t="str">
        <f>IFERROR(IF(K850="handling and wharfage",SUM(P850:Q850),IF(OR(K850="tank",K850="Boat",K850="car"),INDEX(Rate!$B$4:$M$25,MATCH(Gilbert!N850,Rate!$A$4:$A$25,0),MATCH(Gilbert!L850,Rate!$B$3:$M$3,0))*O850*0.8,INDEX(Rate!$B$4:$M$25,MATCH(Gilbert!N850,Rate!$A$4:$A$25,0),MATCH(Gilbert!L850,Rate!$B$3:$M$3,0))*O850)),"")</f>
        <v/>
      </c>
      <c r="S850" s="71"/>
      <c r="T850" s="71" t="str">
        <f t="shared" si="42"/>
        <v/>
      </c>
      <c r="V850" s="53"/>
      <c r="W850" s="53"/>
    </row>
    <row r="851" s="38" customFormat="1" spans="1:23">
      <c r="A851" s="52"/>
      <c r="B851" s="52"/>
      <c r="D851" s="53"/>
      <c r="G851" s="76"/>
      <c r="H851" s="53"/>
      <c r="J851" s="78"/>
      <c r="P851" s="70" t="str">
        <f t="shared" si="40"/>
        <v/>
      </c>
      <c r="Q851" s="70" t="str">
        <f t="shared" si="41"/>
        <v/>
      </c>
      <c r="R851" s="70" t="str">
        <f>IFERROR(IF(K851="handling and wharfage",SUM(P851:Q851),IF(OR(K851="tank",K851="Boat",K851="car"),INDEX(Rate!$B$4:$M$25,MATCH(Gilbert!N851,Rate!$A$4:$A$25,0),MATCH(Gilbert!L851,Rate!$B$3:$M$3,0))*O851*0.8,INDEX(Rate!$B$4:$M$25,MATCH(Gilbert!N851,Rate!$A$4:$A$25,0),MATCH(Gilbert!L851,Rate!$B$3:$M$3,0))*O851)),"")</f>
        <v/>
      </c>
      <c r="S851" s="71"/>
      <c r="T851" s="71" t="str">
        <f t="shared" si="42"/>
        <v/>
      </c>
      <c r="V851" s="53"/>
      <c r="W851" s="53"/>
    </row>
    <row r="852" s="38" customFormat="1" spans="1:23">
      <c r="A852" s="52"/>
      <c r="B852" s="52"/>
      <c r="D852" s="53"/>
      <c r="G852" s="76"/>
      <c r="H852" s="53"/>
      <c r="J852" s="78"/>
      <c r="P852" s="70" t="str">
        <f t="shared" si="40"/>
        <v/>
      </c>
      <c r="Q852" s="70" t="str">
        <f t="shared" si="41"/>
        <v/>
      </c>
      <c r="R852" s="70" t="str">
        <f>IFERROR(IF(K852="handling and wharfage",SUM(P852:Q852),IF(OR(K852="tank",K852="Boat",K852="car"),INDEX(Rate!$B$4:$M$25,MATCH(Gilbert!N852,Rate!$A$4:$A$25,0),MATCH(Gilbert!L852,Rate!$B$3:$M$3,0))*O852*0.8,INDEX(Rate!$B$4:$M$25,MATCH(Gilbert!N852,Rate!$A$4:$A$25,0),MATCH(Gilbert!L852,Rate!$B$3:$M$3,0))*O852)),"")</f>
        <v/>
      </c>
      <c r="S852" s="71"/>
      <c r="T852" s="71" t="str">
        <f t="shared" si="42"/>
        <v/>
      </c>
      <c r="V852" s="53"/>
      <c r="W852" s="53"/>
    </row>
    <row r="853" s="38" customFormat="1" spans="1:23">
      <c r="A853" s="52"/>
      <c r="B853" s="52"/>
      <c r="D853" s="53"/>
      <c r="G853" s="76"/>
      <c r="H853" s="53"/>
      <c r="J853" s="78"/>
      <c r="P853" s="70" t="str">
        <f t="shared" si="40"/>
        <v/>
      </c>
      <c r="Q853" s="70" t="str">
        <f t="shared" si="41"/>
        <v/>
      </c>
      <c r="R853" s="70" t="str">
        <f>IFERROR(IF(K853="handling and wharfage",SUM(P853:Q853),IF(OR(K853="tank",K853="Boat",K853="car"),INDEX(Rate!$B$4:$M$25,MATCH(Gilbert!N853,Rate!$A$4:$A$25,0),MATCH(Gilbert!L853,Rate!$B$3:$M$3,0))*O853*0.8,INDEX(Rate!$B$4:$M$25,MATCH(Gilbert!N853,Rate!$A$4:$A$25,0),MATCH(Gilbert!L853,Rate!$B$3:$M$3,0))*O853)),"")</f>
        <v/>
      </c>
      <c r="S853" s="71"/>
      <c r="T853" s="71" t="str">
        <f t="shared" si="42"/>
        <v/>
      </c>
      <c r="V853" s="53"/>
      <c r="W853" s="53"/>
    </row>
    <row r="854" s="38" customFormat="1" spans="1:23">
      <c r="A854" s="52"/>
      <c r="B854" s="52"/>
      <c r="D854" s="53"/>
      <c r="G854" s="76"/>
      <c r="H854" s="53"/>
      <c r="J854" s="78"/>
      <c r="P854" s="70" t="str">
        <f t="shared" si="40"/>
        <v/>
      </c>
      <c r="Q854" s="70" t="str">
        <f t="shared" si="41"/>
        <v/>
      </c>
      <c r="R854" s="70" t="str">
        <f>IFERROR(IF(K854="handling and wharfage",SUM(P854:Q854),IF(OR(K854="tank",K854="Boat",K854="car"),INDEX(Rate!$B$4:$M$25,MATCH(Gilbert!N854,Rate!$A$4:$A$25,0),MATCH(Gilbert!L854,Rate!$B$3:$M$3,0))*O854*0.8,INDEX(Rate!$B$4:$M$25,MATCH(Gilbert!N854,Rate!$A$4:$A$25,0),MATCH(Gilbert!L854,Rate!$B$3:$M$3,0))*O854)),"")</f>
        <v/>
      </c>
      <c r="S854" s="71"/>
      <c r="T854" s="71" t="str">
        <f t="shared" si="42"/>
        <v/>
      </c>
      <c r="V854" s="53"/>
      <c r="W854" s="53"/>
    </row>
    <row r="855" s="38" customFormat="1" spans="1:23">
      <c r="A855" s="52"/>
      <c r="B855" s="52"/>
      <c r="D855" s="53"/>
      <c r="G855" s="76"/>
      <c r="H855" s="53"/>
      <c r="J855" s="78"/>
      <c r="P855" s="70" t="str">
        <f t="shared" si="40"/>
        <v/>
      </c>
      <c r="Q855" s="70" t="str">
        <f t="shared" si="41"/>
        <v/>
      </c>
      <c r="R855" s="70" t="str">
        <f>IFERROR(IF(K855="handling and wharfage",SUM(P855:Q855),IF(OR(K855="tank",K855="Boat",K855="car"),INDEX(Rate!$B$4:$M$25,MATCH(Gilbert!N855,Rate!$A$4:$A$25,0),MATCH(Gilbert!L855,Rate!$B$3:$M$3,0))*O855*0.8,INDEX(Rate!$B$4:$M$25,MATCH(Gilbert!N855,Rate!$A$4:$A$25,0),MATCH(Gilbert!L855,Rate!$B$3:$M$3,0))*O855)),"")</f>
        <v/>
      </c>
      <c r="S855" s="71"/>
      <c r="T855" s="71" t="str">
        <f t="shared" si="42"/>
        <v/>
      </c>
      <c r="V855" s="53"/>
      <c r="W855" s="53"/>
    </row>
    <row r="856" s="38" customFormat="1" spans="1:23">
      <c r="A856" s="52"/>
      <c r="B856" s="52"/>
      <c r="D856" s="53"/>
      <c r="G856" s="76"/>
      <c r="H856" s="53"/>
      <c r="J856" s="78"/>
      <c r="P856" s="70" t="str">
        <f t="shared" si="40"/>
        <v/>
      </c>
      <c r="Q856" s="70" t="str">
        <f t="shared" si="41"/>
        <v/>
      </c>
      <c r="R856" s="70" t="str">
        <f>IFERROR(IF(K856="handling and wharfage",SUM(P856:Q856),IF(OR(K856="tank",K856="Boat",K856="car"),INDEX(Rate!$B$4:$M$25,MATCH(Gilbert!N856,Rate!$A$4:$A$25,0),MATCH(Gilbert!L856,Rate!$B$3:$M$3,0))*O856*0.8,INDEX(Rate!$B$4:$M$25,MATCH(Gilbert!N856,Rate!$A$4:$A$25,0),MATCH(Gilbert!L856,Rate!$B$3:$M$3,0))*O856)),"")</f>
        <v/>
      </c>
      <c r="S856" s="71"/>
      <c r="T856" s="71" t="str">
        <f t="shared" si="42"/>
        <v/>
      </c>
      <c r="V856" s="53"/>
      <c r="W856" s="53"/>
    </row>
    <row r="857" s="38" customFormat="1" spans="1:23">
      <c r="A857" s="52"/>
      <c r="B857" s="52"/>
      <c r="D857" s="53"/>
      <c r="G857" s="76"/>
      <c r="H857" s="53"/>
      <c r="J857" s="78"/>
      <c r="P857" s="70" t="str">
        <f t="shared" si="40"/>
        <v/>
      </c>
      <c r="Q857" s="70" t="str">
        <f t="shared" si="41"/>
        <v/>
      </c>
      <c r="R857" s="70" t="str">
        <f>IFERROR(IF(K857="handling and wharfage",SUM(P857:Q857),IF(OR(K857="tank",K857="Boat",K857="car"),INDEX(Rate!$B$4:$M$25,MATCH(Gilbert!N857,Rate!$A$4:$A$25,0),MATCH(Gilbert!L857,Rate!$B$3:$M$3,0))*O857*0.8,INDEX(Rate!$B$4:$M$25,MATCH(Gilbert!N857,Rate!$A$4:$A$25,0),MATCH(Gilbert!L857,Rate!$B$3:$M$3,0))*O857)),"")</f>
        <v/>
      </c>
      <c r="S857" s="71"/>
      <c r="T857" s="71" t="str">
        <f t="shared" si="42"/>
        <v/>
      </c>
      <c r="V857" s="53"/>
      <c r="W857" s="53"/>
    </row>
    <row r="858" s="38" customFormat="1" spans="1:23">
      <c r="A858" s="52"/>
      <c r="B858" s="52"/>
      <c r="D858" s="53"/>
      <c r="G858" s="76"/>
      <c r="H858" s="53"/>
      <c r="J858" s="78"/>
      <c r="P858" s="70" t="str">
        <f t="shared" si="40"/>
        <v/>
      </c>
      <c r="Q858" s="70" t="str">
        <f t="shared" si="41"/>
        <v/>
      </c>
      <c r="R858" s="70" t="str">
        <f>IFERROR(IF(K858="handling and wharfage",SUM(P858:Q858),IF(OR(K858="tank",K858="Boat",K858="car"),INDEX(Rate!$B$4:$M$25,MATCH(Gilbert!N858,Rate!$A$4:$A$25,0),MATCH(Gilbert!L858,Rate!$B$3:$M$3,0))*O858*0.8,INDEX(Rate!$B$4:$M$25,MATCH(Gilbert!N858,Rate!$A$4:$A$25,0),MATCH(Gilbert!L858,Rate!$B$3:$M$3,0))*O858)),"")</f>
        <v/>
      </c>
      <c r="S858" s="71"/>
      <c r="T858" s="71" t="str">
        <f t="shared" si="42"/>
        <v/>
      </c>
      <c r="V858" s="53"/>
      <c r="W858" s="53"/>
    </row>
    <row r="859" s="38" customFormat="1" spans="1:23">
      <c r="A859" s="52"/>
      <c r="B859" s="52"/>
      <c r="D859" s="53"/>
      <c r="G859" s="76"/>
      <c r="H859" s="53"/>
      <c r="J859" s="78"/>
      <c r="P859" s="70" t="str">
        <f t="shared" si="40"/>
        <v/>
      </c>
      <c r="Q859" s="70" t="str">
        <f t="shared" si="41"/>
        <v/>
      </c>
      <c r="R859" s="70" t="str">
        <f>IFERROR(IF(K859="handling and wharfage",SUM(P859:Q859),IF(OR(K859="tank",K859="Boat",K859="car"),INDEX(Rate!$B$4:$M$25,MATCH(Gilbert!N859,Rate!$A$4:$A$25,0),MATCH(Gilbert!L859,Rate!$B$3:$M$3,0))*O859*0.8,INDEX(Rate!$B$4:$M$25,MATCH(Gilbert!N859,Rate!$A$4:$A$25,0),MATCH(Gilbert!L859,Rate!$B$3:$M$3,0))*O859)),"")</f>
        <v/>
      </c>
      <c r="S859" s="71"/>
      <c r="T859" s="71" t="str">
        <f t="shared" si="42"/>
        <v/>
      </c>
      <c r="V859" s="53"/>
      <c r="W859" s="53"/>
    </row>
    <row r="860" s="38" customFormat="1" spans="1:23">
      <c r="A860" s="52"/>
      <c r="B860" s="52"/>
      <c r="D860" s="53"/>
      <c r="G860" s="76"/>
      <c r="H860" s="53"/>
      <c r="J860" s="78"/>
      <c r="P860" s="70" t="str">
        <f t="shared" si="40"/>
        <v/>
      </c>
      <c r="Q860" s="70" t="str">
        <f t="shared" si="41"/>
        <v/>
      </c>
      <c r="R860" s="70" t="str">
        <f>IFERROR(IF(K860="handling and wharfage",SUM(P860:Q860),IF(OR(K860="tank",K860="Boat",K860="car"),INDEX(Rate!$B$4:$M$25,MATCH(Gilbert!N860,Rate!$A$4:$A$25,0),MATCH(Gilbert!L860,Rate!$B$3:$M$3,0))*O860*0.8,INDEX(Rate!$B$4:$M$25,MATCH(Gilbert!N860,Rate!$A$4:$A$25,0),MATCH(Gilbert!L860,Rate!$B$3:$M$3,0))*O860)),"")</f>
        <v/>
      </c>
      <c r="S860" s="71"/>
      <c r="T860" s="71" t="str">
        <f t="shared" si="42"/>
        <v/>
      </c>
      <c r="V860" s="53"/>
      <c r="W860" s="53"/>
    </row>
    <row r="861" s="38" customFormat="1" spans="1:23">
      <c r="A861" s="52"/>
      <c r="B861" s="52"/>
      <c r="D861" s="53"/>
      <c r="G861" s="76"/>
      <c r="H861" s="53"/>
      <c r="J861" s="78"/>
      <c r="P861" s="70" t="str">
        <f t="shared" si="40"/>
        <v/>
      </c>
      <c r="Q861" s="70" t="str">
        <f t="shared" si="41"/>
        <v/>
      </c>
      <c r="R861" s="70" t="str">
        <f>IFERROR(IF(K861="handling and wharfage",SUM(P861:Q861),IF(OR(K861="tank",K861="Boat",K861="car"),INDEX(Rate!$B$4:$M$25,MATCH(Gilbert!N861,Rate!$A$4:$A$25,0),MATCH(Gilbert!L861,Rate!$B$3:$M$3,0))*O861*0.8,INDEX(Rate!$B$4:$M$25,MATCH(Gilbert!N861,Rate!$A$4:$A$25,0),MATCH(Gilbert!L861,Rate!$B$3:$M$3,0))*O861)),"")</f>
        <v/>
      </c>
      <c r="S861" s="71"/>
      <c r="T861" s="71" t="str">
        <f t="shared" si="42"/>
        <v/>
      </c>
      <c r="V861" s="53"/>
      <c r="W861" s="53"/>
    </row>
    <row r="862" s="38" customFormat="1" spans="1:23">
      <c r="A862" s="52"/>
      <c r="B862" s="52"/>
      <c r="D862" s="53"/>
      <c r="G862" s="76"/>
      <c r="H862" s="53"/>
      <c r="J862" s="78"/>
      <c r="P862" s="70" t="str">
        <f t="shared" si="40"/>
        <v/>
      </c>
      <c r="Q862" s="70" t="str">
        <f t="shared" si="41"/>
        <v/>
      </c>
      <c r="R862" s="70" t="str">
        <f>IFERROR(IF(K862="handling and wharfage",SUM(P862:Q862),IF(OR(K862="tank",K862="Boat",K862="car"),INDEX(Rate!$B$4:$M$25,MATCH(Gilbert!N862,Rate!$A$4:$A$25,0),MATCH(Gilbert!L862,Rate!$B$3:$M$3,0))*O862*0.8,INDEX(Rate!$B$4:$M$25,MATCH(Gilbert!N862,Rate!$A$4:$A$25,0),MATCH(Gilbert!L862,Rate!$B$3:$M$3,0))*O862)),"")</f>
        <v/>
      </c>
      <c r="S862" s="71"/>
      <c r="T862" s="71" t="str">
        <f t="shared" si="42"/>
        <v/>
      </c>
      <c r="V862" s="53"/>
      <c r="W862" s="53"/>
    </row>
    <row r="863" s="38" customFormat="1" spans="1:23">
      <c r="A863" s="52"/>
      <c r="B863" s="52"/>
      <c r="D863" s="53"/>
      <c r="G863" s="76"/>
      <c r="H863" s="53"/>
      <c r="J863" s="78"/>
      <c r="P863" s="70" t="str">
        <f t="shared" si="40"/>
        <v/>
      </c>
      <c r="Q863" s="70" t="str">
        <f t="shared" si="41"/>
        <v/>
      </c>
      <c r="R863" s="70" t="str">
        <f>IFERROR(IF(K863="handling and wharfage",SUM(P863:Q863),IF(OR(K863="tank",K863="Boat",K863="car"),INDEX(Rate!$B$4:$M$25,MATCH(Gilbert!N863,Rate!$A$4:$A$25,0),MATCH(Gilbert!L863,Rate!$B$3:$M$3,0))*O863*0.8,INDEX(Rate!$B$4:$M$25,MATCH(Gilbert!N863,Rate!$A$4:$A$25,0),MATCH(Gilbert!L863,Rate!$B$3:$M$3,0))*O863)),"")</f>
        <v/>
      </c>
      <c r="S863" s="71"/>
      <c r="T863" s="71" t="str">
        <f t="shared" si="42"/>
        <v/>
      </c>
      <c r="V863" s="53"/>
      <c r="W863" s="53"/>
    </row>
    <row r="864" s="38" customFormat="1" spans="1:23">
      <c r="A864" s="52"/>
      <c r="B864" s="52"/>
      <c r="D864" s="53"/>
      <c r="G864" s="76"/>
      <c r="H864" s="53"/>
      <c r="J864" s="78"/>
      <c r="P864" s="70" t="str">
        <f t="shared" si="40"/>
        <v/>
      </c>
      <c r="Q864" s="70" t="str">
        <f t="shared" si="41"/>
        <v/>
      </c>
      <c r="R864" s="70" t="str">
        <f>IFERROR(IF(K864="handling and wharfage",SUM(P864:Q864),IF(OR(K864="tank",K864="Boat",K864="car"),INDEX(Rate!$B$4:$M$25,MATCH(Gilbert!N864,Rate!$A$4:$A$25,0),MATCH(Gilbert!L864,Rate!$B$3:$M$3,0))*O864*0.8,INDEX(Rate!$B$4:$M$25,MATCH(Gilbert!N864,Rate!$A$4:$A$25,0),MATCH(Gilbert!L864,Rate!$B$3:$M$3,0))*O864)),"")</f>
        <v/>
      </c>
      <c r="S864" s="71"/>
      <c r="T864" s="71" t="str">
        <f t="shared" si="42"/>
        <v/>
      </c>
      <c r="V864" s="53"/>
      <c r="W864" s="53"/>
    </row>
    <row r="865" s="38" customFormat="1" spans="1:23">
      <c r="A865" s="52"/>
      <c r="B865" s="52"/>
      <c r="D865" s="53"/>
      <c r="G865" s="76"/>
      <c r="H865" s="53"/>
      <c r="J865" s="78"/>
      <c r="P865" s="70" t="str">
        <f t="shared" si="40"/>
        <v/>
      </c>
      <c r="Q865" s="70" t="str">
        <f t="shared" si="41"/>
        <v/>
      </c>
      <c r="R865" s="70" t="str">
        <f>IFERROR(IF(K865="handling and wharfage",SUM(P865:Q865),IF(OR(K865="tank",K865="Boat",K865="car"),INDEX(Rate!$B$4:$M$25,MATCH(Gilbert!N865,Rate!$A$4:$A$25,0),MATCH(Gilbert!L865,Rate!$B$3:$M$3,0))*O865*0.8,INDEX(Rate!$B$4:$M$25,MATCH(Gilbert!N865,Rate!$A$4:$A$25,0),MATCH(Gilbert!L865,Rate!$B$3:$M$3,0))*O865)),"")</f>
        <v/>
      </c>
      <c r="S865" s="71"/>
      <c r="T865" s="71" t="str">
        <f t="shared" si="42"/>
        <v/>
      </c>
      <c r="V865" s="53"/>
      <c r="W865" s="53"/>
    </row>
    <row r="866" s="38" customFormat="1" spans="1:23">
      <c r="A866" s="52"/>
      <c r="B866" s="52"/>
      <c r="D866" s="53"/>
      <c r="G866" s="76"/>
      <c r="H866" s="53"/>
      <c r="J866" s="78"/>
      <c r="P866" s="70" t="str">
        <f t="shared" si="40"/>
        <v/>
      </c>
      <c r="Q866" s="70" t="str">
        <f t="shared" si="41"/>
        <v/>
      </c>
      <c r="R866" s="70" t="str">
        <f>IFERROR(IF(K866="handling and wharfage",SUM(P866:Q866),IF(OR(K866="tank",K866="Boat",K866="car"),INDEX(Rate!$B$4:$M$25,MATCH(Gilbert!N866,Rate!$A$4:$A$25,0),MATCH(Gilbert!L866,Rate!$B$3:$M$3,0))*O866*0.8,INDEX(Rate!$B$4:$M$25,MATCH(Gilbert!N866,Rate!$A$4:$A$25,0),MATCH(Gilbert!L866,Rate!$B$3:$M$3,0))*O866)),"")</f>
        <v/>
      </c>
      <c r="S866" s="71"/>
      <c r="T866" s="71" t="str">
        <f t="shared" si="42"/>
        <v/>
      </c>
      <c r="V866" s="53"/>
      <c r="W866" s="53"/>
    </row>
    <row r="867" s="38" customFormat="1" spans="1:23">
      <c r="A867" s="52"/>
      <c r="B867" s="52"/>
      <c r="D867" s="53"/>
      <c r="G867" s="76"/>
      <c r="H867" s="53"/>
      <c r="J867" s="78"/>
      <c r="P867" s="70" t="str">
        <f t="shared" si="40"/>
        <v/>
      </c>
      <c r="Q867" s="70" t="str">
        <f t="shared" si="41"/>
        <v/>
      </c>
      <c r="R867" s="70" t="str">
        <f>IFERROR(IF(K867="handling and wharfage",SUM(P867:Q867),IF(OR(K867="tank",K867="Boat",K867="car"),INDEX(Rate!$B$4:$M$25,MATCH(Gilbert!N867,Rate!$A$4:$A$25,0),MATCH(Gilbert!L867,Rate!$B$3:$M$3,0))*O867*0.8,INDEX(Rate!$B$4:$M$25,MATCH(Gilbert!N867,Rate!$A$4:$A$25,0),MATCH(Gilbert!L867,Rate!$B$3:$M$3,0))*O867)),"")</f>
        <v/>
      </c>
      <c r="S867" s="71"/>
      <c r="T867" s="71" t="str">
        <f t="shared" si="42"/>
        <v/>
      </c>
      <c r="V867" s="53"/>
      <c r="W867" s="53"/>
    </row>
    <row r="868" s="38" customFormat="1" spans="1:23">
      <c r="A868" s="52"/>
      <c r="B868" s="52"/>
      <c r="D868" s="53"/>
      <c r="G868" s="76"/>
      <c r="H868" s="53"/>
      <c r="J868" s="78"/>
      <c r="P868" s="70" t="str">
        <f t="shared" si="40"/>
        <v/>
      </c>
      <c r="Q868" s="70" t="str">
        <f t="shared" si="41"/>
        <v/>
      </c>
      <c r="R868" s="70" t="str">
        <f>IFERROR(IF(K868="handling and wharfage",SUM(P868:Q868),IF(OR(K868="tank",K868="Boat",K868="car"),INDEX(Rate!$B$4:$M$25,MATCH(Gilbert!N868,Rate!$A$4:$A$25,0),MATCH(Gilbert!L868,Rate!$B$3:$M$3,0))*O868*0.8,INDEX(Rate!$B$4:$M$25,MATCH(Gilbert!N868,Rate!$A$4:$A$25,0),MATCH(Gilbert!L868,Rate!$B$3:$M$3,0))*O868)),"")</f>
        <v/>
      </c>
      <c r="S868" s="71"/>
      <c r="T868" s="71" t="str">
        <f t="shared" si="42"/>
        <v/>
      </c>
      <c r="V868" s="53"/>
      <c r="W868" s="53"/>
    </row>
    <row r="869" s="38" customFormat="1" spans="1:23">
      <c r="A869" s="52"/>
      <c r="B869" s="52"/>
      <c r="D869" s="53"/>
      <c r="G869" s="76"/>
      <c r="H869" s="53"/>
      <c r="J869" s="78"/>
      <c r="P869" s="70" t="str">
        <f t="shared" si="40"/>
        <v/>
      </c>
      <c r="Q869" s="70" t="str">
        <f t="shared" si="41"/>
        <v/>
      </c>
      <c r="R869" s="70" t="str">
        <f>IFERROR(IF(K869="handling and wharfage",SUM(P869:Q869),IF(OR(K869="tank",K869="Boat",K869="car"),INDEX(Rate!$B$4:$M$25,MATCH(Gilbert!N869,Rate!$A$4:$A$25,0),MATCH(Gilbert!L869,Rate!$B$3:$M$3,0))*O869*0.8,INDEX(Rate!$B$4:$M$25,MATCH(Gilbert!N869,Rate!$A$4:$A$25,0),MATCH(Gilbert!L869,Rate!$B$3:$M$3,0))*O869)),"")</f>
        <v/>
      </c>
      <c r="S869" s="71"/>
      <c r="T869" s="71" t="str">
        <f t="shared" si="42"/>
        <v/>
      </c>
      <c r="V869" s="53"/>
      <c r="W869" s="53"/>
    </row>
    <row r="870" s="38" customFormat="1" spans="1:23">
      <c r="A870" s="52"/>
      <c r="B870" s="52"/>
      <c r="D870" s="53"/>
      <c r="G870" s="76"/>
      <c r="H870" s="53"/>
      <c r="J870" s="78"/>
      <c r="P870" s="70" t="str">
        <f t="shared" si="40"/>
        <v/>
      </c>
      <c r="Q870" s="70" t="str">
        <f t="shared" si="41"/>
        <v/>
      </c>
      <c r="R870" s="70" t="str">
        <f>IFERROR(IF(K870="handling and wharfage",SUM(P870:Q870),IF(OR(K870="tank",K870="Boat",K870="car"),INDEX(Rate!$B$4:$M$25,MATCH(Gilbert!N870,Rate!$A$4:$A$25,0),MATCH(Gilbert!L870,Rate!$B$3:$M$3,0))*O870*0.8,INDEX(Rate!$B$4:$M$25,MATCH(Gilbert!N870,Rate!$A$4:$A$25,0),MATCH(Gilbert!L870,Rate!$B$3:$M$3,0))*O870)),"")</f>
        <v/>
      </c>
      <c r="S870" s="71"/>
      <c r="T870" s="71" t="str">
        <f t="shared" si="42"/>
        <v/>
      </c>
      <c r="V870" s="53"/>
      <c r="W870" s="53"/>
    </row>
    <row r="871" s="38" customFormat="1" spans="1:23">
      <c r="A871" s="52"/>
      <c r="B871" s="52"/>
      <c r="D871" s="53"/>
      <c r="G871" s="76"/>
      <c r="H871" s="53"/>
      <c r="J871" s="78"/>
      <c r="P871" s="70" t="str">
        <f t="shared" si="40"/>
        <v/>
      </c>
      <c r="Q871" s="70" t="str">
        <f t="shared" si="41"/>
        <v/>
      </c>
      <c r="R871" s="70" t="str">
        <f>IFERROR(IF(K871="handling and wharfage",SUM(P871:Q871),IF(OR(K871="tank",K871="Boat",K871="car"),INDEX(Rate!$B$4:$M$25,MATCH(Gilbert!N871,Rate!$A$4:$A$25,0),MATCH(Gilbert!L871,Rate!$B$3:$M$3,0))*O871*0.8,INDEX(Rate!$B$4:$M$25,MATCH(Gilbert!N871,Rate!$A$4:$A$25,0),MATCH(Gilbert!L871,Rate!$B$3:$M$3,0))*O871)),"")</f>
        <v/>
      </c>
      <c r="S871" s="71"/>
      <c r="T871" s="71" t="str">
        <f t="shared" si="42"/>
        <v/>
      </c>
      <c r="V871" s="53"/>
      <c r="W871" s="53"/>
    </row>
    <row r="872" s="38" customFormat="1" spans="1:23">
      <c r="A872" s="52"/>
      <c r="B872" s="52"/>
      <c r="D872" s="53"/>
      <c r="G872" s="76"/>
      <c r="H872" s="53"/>
      <c r="J872" s="78"/>
      <c r="P872" s="70" t="str">
        <f t="shared" si="40"/>
        <v/>
      </c>
      <c r="Q872" s="70" t="str">
        <f t="shared" si="41"/>
        <v/>
      </c>
      <c r="R872" s="70" t="str">
        <f>IFERROR(IF(K872="handling and wharfage",SUM(P872:Q872),IF(OR(K872="tank",K872="Boat",K872="car"),INDEX(Rate!$B$4:$M$25,MATCH(Gilbert!N872,Rate!$A$4:$A$25,0),MATCH(Gilbert!L872,Rate!$B$3:$M$3,0))*O872*0.8,INDEX(Rate!$B$4:$M$25,MATCH(Gilbert!N872,Rate!$A$4:$A$25,0),MATCH(Gilbert!L872,Rate!$B$3:$M$3,0))*O872)),"")</f>
        <v/>
      </c>
      <c r="S872" s="71"/>
      <c r="T872" s="71" t="str">
        <f t="shared" si="42"/>
        <v/>
      </c>
      <c r="V872" s="53"/>
      <c r="W872" s="53"/>
    </row>
    <row r="873" s="38" customFormat="1" spans="1:23">
      <c r="A873" s="52"/>
      <c r="B873" s="52"/>
      <c r="D873" s="53"/>
      <c r="G873" s="76"/>
      <c r="H873" s="53"/>
      <c r="J873" s="78"/>
      <c r="P873" s="70" t="str">
        <f t="shared" si="40"/>
        <v/>
      </c>
      <c r="Q873" s="70" t="str">
        <f t="shared" si="41"/>
        <v/>
      </c>
      <c r="R873" s="70" t="str">
        <f>IFERROR(IF(K873="handling and wharfage",SUM(P873:Q873),IF(OR(K873="tank",K873="Boat",K873="car"),INDEX(Rate!$B$4:$M$25,MATCH(Gilbert!N873,Rate!$A$4:$A$25,0),MATCH(Gilbert!L873,Rate!$B$3:$M$3,0))*O873*0.8,INDEX(Rate!$B$4:$M$25,MATCH(Gilbert!N873,Rate!$A$4:$A$25,0),MATCH(Gilbert!L873,Rate!$B$3:$M$3,0))*O873)),"")</f>
        <v/>
      </c>
      <c r="S873" s="71"/>
      <c r="T873" s="71" t="str">
        <f t="shared" si="42"/>
        <v/>
      </c>
      <c r="V873" s="53"/>
      <c r="W873" s="53"/>
    </row>
    <row r="874" s="38" customFormat="1" spans="1:23">
      <c r="A874" s="52"/>
      <c r="B874" s="52"/>
      <c r="D874" s="53"/>
      <c r="G874" s="76"/>
      <c r="H874" s="53"/>
      <c r="J874" s="78"/>
      <c r="P874" s="70" t="str">
        <f t="shared" si="40"/>
        <v/>
      </c>
      <c r="Q874" s="70" t="str">
        <f t="shared" si="41"/>
        <v/>
      </c>
      <c r="R874" s="70" t="str">
        <f>IFERROR(IF(K874="handling and wharfage",SUM(P874:Q874),IF(OR(K874="tank",K874="Boat",K874="car"),INDEX(Rate!$B$4:$M$25,MATCH(Gilbert!N874,Rate!$A$4:$A$25,0),MATCH(Gilbert!L874,Rate!$B$3:$M$3,0))*O874*0.8,INDEX(Rate!$B$4:$M$25,MATCH(Gilbert!N874,Rate!$A$4:$A$25,0),MATCH(Gilbert!L874,Rate!$B$3:$M$3,0))*O874)),"")</f>
        <v/>
      </c>
      <c r="S874" s="71"/>
      <c r="T874" s="71" t="str">
        <f t="shared" si="42"/>
        <v/>
      </c>
      <c r="V874" s="53"/>
      <c r="W874" s="53"/>
    </row>
    <row r="875" s="38" customFormat="1" spans="1:23">
      <c r="A875" s="52"/>
      <c r="B875" s="52"/>
      <c r="D875" s="53"/>
      <c r="G875" s="76"/>
      <c r="H875" s="53"/>
      <c r="J875" s="78"/>
      <c r="P875" s="70" t="str">
        <f t="shared" si="40"/>
        <v/>
      </c>
      <c r="Q875" s="70" t="str">
        <f t="shared" si="41"/>
        <v/>
      </c>
      <c r="R875" s="70" t="str">
        <f>IFERROR(IF(K875="handling and wharfage",SUM(P875:Q875),IF(OR(K875="tank",K875="Boat",K875="car"),INDEX(Rate!$B$4:$M$25,MATCH(Gilbert!N875,Rate!$A$4:$A$25,0),MATCH(Gilbert!L875,Rate!$B$3:$M$3,0))*O875*0.8,INDEX(Rate!$B$4:$M$25,MATCH(Gilbert!N875,Rate!$A$4:$A$25,0),MATCH(Gilbert!L875,Rate!$B$3:$M$3,0))*O875)),"")</f>
        <v/>
      </c>
      <c r="S875" s="71"/>
      <c r="T875" s="71" t="str">
        <f t="shared" si="42"/>
        <v/>
      </c>
      <c r="V875" s="53"/>
      <c r="W875" s="53"/>
    </row>
    <row r="876" s="38" customFormat="1" spans="1:23">
      <c r="A876" s="52"/>
      <c r="B876" s="52"/>
      <c r="D876" s="53"/>
      <c r="G876" s="76"/>
      <c r="H876" s="53"/>
      <c r="J876" s="78"/>
      <c r="P876" s="70" t="str">
        <f t="shared" si="40"/>
        <v/>
      </c>
      <c r="Q876" s="70" t="str">
        <f t="shared" si="41"/>
        <v/>
      </c>
      <c r="R876" s="70" t="str">
        <f>IFERROR(IF(K876="handling and wharfage",SUM(P876:Q876),IF(OR(K876="tank",K876="Boat",K876="car"),INDEX(Rate!$B$4:$M$25,MATCH(Gilbert!N876,Rate!$A$4:$A$25,0),MATCH(Gilbert!L876,Rate!$B$3:$M$3,0))*O876*0.8,INDEX(Rate!$B$4:$M$25,MATCH(Gilbert!N876,Rate!$A$4:$A$25,0),MATCH(Gilbert!L876,Rate!$B$3:$M$3,0))*O876)),"")</f>
        <v/>
      </c>
      <c r="S876" s="71"/>
      <c r="T876" s="71" t="str">
        <f t="shared" si="42"/>
        <v/>
      </c>
      <c r="V876" s="53"/>
      <c r="W876" s="53"/>
    </row>
    <row r="877" s="38" customFormat="1" spans="1:23">
      <c r="A877" s="52"/>
      <c r="B877" s="52"/>
      <c r="D877" s="53"/>
      <c r="G877" s="76"/>
      <c r="H877" s="53"/>
      <c r="J877" s="78"/>
      <c r="P877" s="70" t="str">
        <f t="shared" si="40"/>
        <v/>
      </c>
      <c r="Q877" s="70" t="str">
        <f t="shared" si="41"/>
        <v/>
      </c>
      <c r="R877" s="70" t="str">
        <f>IFERROR(IF(K877="handling and wharfage",SUM(P877:Q877),IF(OR(K877="tank",K877="Boat",K877="car"),INDEX(Rate!$B$4:$M$25,MATCH(Gilbert!N877,Rate!$A$4:$A$25,0),MATCH(Gilbert!L877,Rate!$B$3:$M$3,0))*O877*0.8,INDEX(Rate!$B$4:$M$25,MATCH(Gilbert!N877,Rate!$A$4:$A$25,0),MATCH(Gilbert!L877,Rate!$B$3:$M$3,0))*O877)),"")</f>
        <v/>
      </c>
      <c r="S877" s="71"/>
      <c r="T877" s="71" t="str">
        <f t="shared" si="42"/>
        <v/>
      </c>
      <c r="V877" s="53"/>
      <c r="W877" s="53"/>
    </row>
    <row r="878" s="38" customFormat="1" spans="1:23">
      <c r="A878" s="52"/>
      <c r="B878" s="52"/>
      <c r="D878" s="53"/>
      <c r="G878" s="76"/>
      <c r="H878" s="53"/>
      <c r="J878" s="78"/>
      <c r="P878" s="70" t="str">
        <f t="shared" si="40"/>
        <v/>
      </c>
      <c r="Q878" s="70" t="str">
        <f t="shared" si="41"/>
        <v/>
      </c>
      <c r="R878" s="70" t="str">
        <f>IFERROR(IF(K878="handling and wharfage",SUM(P878:Q878),IF(OR(K878="tank",K878="Boat",K878="car"),INDEX(Rate!$B$4:$M$25,MATCH(Gilbert!N878,Rate!$A$4:$A$25,0),MATCH(Gilbert!L878,Rate!$B$3:$M$3,0))*O878*0.8,INDEX(Rate!$B$4:$M$25,MATCH(Gilbert!N878,Rate!$A$4:$A$25,0),MATCH(Gilbert!L878,Rate!$B$3:$M$3,0))*O878)),"")</f>
        <v/>
      </c>
      <c r="S878" s="71"/>
      <c r="T878" s="71" t="str">
        <f t="shared" si="42"/>
        <v/>
      </c>
      <c r="V878" s="53"/>
      <c r="W878" s="53"/>
    </row>
    <row r="879" s="38" customFormat="1" spans="1:23">
      <c r="A879" s="52"/>
      <c r="B879" s="52"/>
      <c r="D879" s="53"/>
      <c r="G879" s="76"/>
      <c r="H879" s="53"/>
      <c r="J879" s="78"/>
      <c r="P879" s="70" t="str">
        <f t="shared" si="40"/>
        <v/>
      </c>
      <c r="Q879" s="70" t="str">
        <f t="shared" si="41"/>
        <v/>
      </c>
      <c r="R879" s="70" t="str">
        <f>IFERROR(IF(K879="handling and wharfage",SUM(P879:Q879),IF(OR(K879="tank",K879="Boat",K879="car"),INDEX(Rate!$B$4:$M$25,MATCH(Gilbert!N879,Rate!$A$4:$A$25,0),MATCH(Gilbert!L879,Rate!$B$3:$M$3,0))*O879*0.8,INDEX(Rate!$B$4:$M$25,MATCH(Gilbert!N879,Rate!$A$4:$A$25,0),MATCH(Gilbert!L879,Rate!$B$3:$M$3,0))*O879)),"")</f>
        <v/>
      </c>
      <c r="S879" s="71"/>
      <c r="T879" s="71" t="str">
        <f t="shared" si="42"/>
        <v/>
      </c>
      <c r="V879" s="53"/>
      <c r="W879" s="53"/>
    </row>
    <row r="880" s="38" customFormat="1" spans="1:23">
      <c r="A880" s="52"/>
      <c r="B880" s="52"/>
      <c r="D880" s="53"/>
      <c r="G880" s="76"/>
      <c r="H880" s="53"/>
      <c r="J880" s="78"/>
      <c r="P880" s="70" t="str">
        <f t="shared" si="40"/>
        <v/>
      </c>
      <c r="Q880" s="70" t="str">
        <f t="shared" si="41"/>
        <v/>
      </c>
      <c r="R880" s="70" t="str">
        <f>IFERROR(IF(K880="handling and wharfage",SUM(P880:Q880),IF(OR(K880="tank",K880="Boat",K880="car"),INDEX(Rate!$B$4:$M$25,MATCH(Gilbert!N880,Rate!$A$4:$A$25,0),MATCH(Gilbert!L880,Rate!$B$3:$M$3,0))*O880*0.8,INDEX(Rate!$B$4:$M$25,MATCH(Gilbert!N880,Rate!$A$4:$A$25,0),MATCH(Gilbert!L880,Rate!$B$3:$M$3,0))*O880)),"")</f>
        <v/>
      </c>
      <c r="S880" s="71"/>
      <c r="T880" s="71" t="str">
        <f t="shared" si="42"/>
        <v/>
      </c>
      <c r="V880" s="53"/>
      <c r="W880" s="53"/>
    </row>
    <row r="881" s="38" customFormat="1" spans="1:23">
      <c r="A881" s="52"/>
      <c r="B881" s="52"/>
      <c r="D881" s="53"/>
      <c r="G881" s="76"/>
      <c r="H881" s="53"/>
      <c r="J881" s="78"/>
      <c r="P881" s="70" t="str">
        <f t="shared" si="40"/>
        <v/>
      </c>
      <c r="Q881" s="70" t="str">
        <f t="shared" si="41"/>
        <v/>
      </c>
      <c r="R881" s="70" t="str">
        <f>IFERROR(IF(K881="handling and wharfage",SUM(P881:Q881),IF(OR(K881="tank",K881="Boat",K881="car"),INDEX(Rate!$B$4:$M$25,MATCH(Gilbert!N881,Rate!$A$4:$A$25,0),MATCH(Gilbert!L881,Rate!$B$3:$M$3,0))*O881*0.8,INDEX(Rate!$B$4:$M$25,MATCH(Gilbert!N881,Rate!$A$4:$A$25,0),MATCH(Gilbert!L881,Rate!$B$3:$M$3,0))*O881)),"")</f>
        <v/>
      </c>
      <c r="S881" s="71"/>
      <c r="T881" s="71" t="str">
        <f t="shared" si="42"/>
        <v/>
      </c>
      <c r="V881" s="53"/>
      <c r="W881" s="53"/>
    </row>
    <row r="882" s="38" customFormat="1" spans="1:23">
      <c r="A882" s="52"/>
      <c r="B882" s="52"/>
      <c r="D882" s="53"/>
      <c r="G882" s="76"/>
      <c r="H882" s="53"/>
      <c r="J882" s="78"/>
      <c r="P882" s="70" t="str">
        <f t="shared" si="40"/>
        <v/>
      </c>
      <c r="Q882" s="70" t="str">
        <f t="shared" si="41"/>
        <v/>
      </c>
      <c r="R882" s="70" t="str">
        <f>IFERROR(IF(K882="handling and wharfage",SUM(P882:Q882),IF(OR(K882="tank",K882="Boat",K882="car"),INDEX(Rate!$B$4:$M$25,MATCH(Gilbert!N882,Rate!$A$4:$A$25,0),MATCH(Gilbert!L882,Rate!$B$3:$M$3,0))*O882*0.8,INDEX(Rate!$B$4:$M$25,MATCH(Gilbert!N882,Rate!$A$4:$A$25,0),MATCH(Gilbert!L882,Rate!$B$3:$M$3,0))*O882)),"")</f>
        <v/>
      </c>
      <c r="S882" s="71"/>
      <c r="T882" s="71" t="str">
        <f t="shared" si="42"/>
        <v/>
      </c>
      <c r="V882" s="53"/>
      <c r="W882" s="53"/>
    </row>
    <row r="883" s="38" customFormat="1" spans="1:23">
      <c r="A883" s="52"/>
      <c r="B883" s="52"/>
      <c r="D883" s="53"/>
      <c r="G883" s="76"/>
      <c r="H883" s="53"/>
      <c r="J883" s="78"/>
      <c r="P883" s="70" t="str">
        <f t="shared" si="40"/>
        <v/>
      </c>
      <c r="Q883" s="70" t="str">
        <f t="shared" si="41"/>
        <v/>
      </c>
      <c r="R883" s="70" t="str">
        <f>IFERROR(IF(K883="handling and wharfage",SUM(P883:Q883),IF(OR(K883="tank",K883="Boat",K883="car"),INDEX(Rate!$B$4:$M$25,MATCH(Gilbert!N883,Rate!$A$4:$A$25,0),MATCH(Gilbert!L883,Rate!$B$3:$M$3,0))*O883*0.8,INDEX(Rate!$B$4:$M$25,MATCH(Gilbert!N883,Rate!$A$4:$A$25,0),MATCH(Gilbert!L883,Rate!$B$3:$M$3,0))*O883)),"")</f>
        <v/>
      </c>
      <c r="S883" s="71"/>
      <c r="T883" s="71" t="str">
        <f t="shared" si="42"/>
        <v/>
      </c>
      <c r="V883" s="53"/>
      <c r="W883" s="53"/>
    </row>
    <row r="884" s="38" customFormat="1" spans="1:23">
      <c r="A884" s="52"/>
      <c r="B884" s="52"/>
      <c r="D884" s="53"/>
      <c r="G884" s="76"/>
      <c r="H884" s="53"/>
      <c r="J884" s="78"/>
      <c r="P884" s="70" t="str">
        <f t="shared" si="40"/>
        <v/>
      </c>
      <c r="Q884" s="70" t="str">
        <f t="shared" si="41"/>
        <v/>
      </c>
      <c r="R884" s="70" t="str">
        <f>IFERROR(IF(K884="handling and wharfage",SUM(P884:Q884),IF(OR(K884="tank",K884="Boat",K884="car"),INDEX(Rate!$B$4:$M$25,MATCH(Gilbert!N884,Rate!$A$4:$A$25,0),MATCH(Gilbert!L884,Rate!$B$3:$M$3,0))*O884*0.8,INDEX(Rate!$B$4:$M$25,MATCH(Gilbert!N884,Rate!$A$4:$A$25,0),MATCH(Gilbert!L884,Rate!$B$3:$M$3,0))*O884)),"")</f>
        <v/>
      </c>
      <c r="S884" s="71"/>
      <c r="T884" s="71" t="str">
        <f t="shared" si="42"/>
        <v/>
      </c>
      <c r="V884" s="53"/>
      <c r="W884" s="53"/>
    </row>
    <row r="885" s="38" customFormat="1" spans="1:23">
      <c r="A885" s="52"/>
      <c r="B885" s="52"/>
      <c r="D885" s="53"/>
      <c r="G885" s="76"/>
      <c r="H885" s="53"/>
      <c r="J885" s="78"/>
      <c r="P885" s="70" t="str">
        <f t="shared" si="40"/>
        <v/>
      </c>
      <c r="Q885" s="70" t="str">
        <f t="shared" si="41"/>
        <v/>
      </c>
      <c r="R885" s="70" t="str">
        <f>IFERROR(IF(K885="handling and wharfage",SUM(P885:Q885),IF(OR(K885="tank",K885="Boat",K885="car"),INDEX(Rate!$B$4:$M$25,MATCH(Gilbert!N885,Rate!$A$4:$A$25,0),MATCH(Gilbert!L885,Rate!$B$3:$M$3,0))*O885*0.8,INDEX(Rate!$B$4:$M$25,MATCH(Gilbert!N885,Rate!$A$4:$A$25,0),MATCH(Gilbert!L885,Rate!$B$3:$M$3,0))*O885)),"")</f>
        <v/>
      </c>
      <c r="S885" s="71"/>
      <c r="T885" s="71" t="str">
        <f t="shared" si="42"/>
        <v/>
      </c>
      <c r="V885" s="53"/>
      <c r="W885" s="53"/>
    </row>
    <row r="886" s="38" customFormat="1" spans="1:23">
      <c r="A886" s="52"/>
      <c r="B886" s="52"/>
      <c r="D886" s="53"/>
      <c r="G886" s="76"/>
      <c r="H886" s="53"/>
      <c r="J886" s="78"/>
      <c r="P886" s="70" t="str">
        <f t="shared" si="40"/>
        <v/>
      </c>
      <c r="Q886" s="70" t="str">
        <f t="shared" si="41"/>
        <v/>
      </c>
      <c r="R886" s="70" t="str">
        <f>IFERROR(IF(K886="handling and wharfage",SUM(P886:Q886),IF(OR(K886="tank",K886="Boat",K886="car"),INDEX(Rate!$B$4:$M$25,MATCH(Gilbert!N886,Rate!$A$4:$A$25,0),MATCH(Gilbert!L886,Rate!$B$3:$M$3,0))*O886*0.8,INDEX(Rate!$B$4:$M$25,MATCH(Gilbert!N886,Rate!$A$4:$A$25,0),MATCH(Gilbert!L886,Rate!$B$3:$M$3,0))*O886)),"")</f>
        <v/>
      </c>
      <c r="S886" s="71"/>
      <c r="T886" s="71" t="str">
        <f t="shared" si="42"/>
        <v/>
      </c>
      <c r="V886" s="53"/>
      <c r="W886" s="53"/>
    </row>
    <row r="887" s="38" customFormat="1" spans="1:23">
      <c r="A887" s="52"/>
      <c r="B887" s="52"/>
      <c r="D887" s="53"/>
      <c r="G887" s="76"/>
      <c r="H887" s="53"/>
      <c r="J887" s="78"/>
      <c r="P887" s="70" t="str">
        <f t="shared" si="40"/>
        <v/>
      </c>
      <c r="Q887" s="70" t="str">
        <f t="shared" si="41"/>
        <v/>
      </c>
      <c r="R887" s="70" t="str">
        <f>IFERROR(IF(K887="handling and wharfage",SUM(P887:Q887),IF(OR(K887="tank",K887="Boat",K887="car"),INDEX(Rate!$B$4:$M$25,MATCH(Gilbert!N887,Rate!$A$4:$A$25,0),MATCH(Gilbert!L887,Rate!$B$3:$M$3,0))*O887*0.8,INDEX(Rate!$B$4:$M$25,MATCH(Gilbert!N887,Rate!$A$4:$A$25,0),MATCH(Gilbert!L887,Rate!$B$3:$M$3,0))*O887)),"")</f>
        <v/>
      </c>
      <c r="S887" s="71"/>
      <c r="T887" s="71" t="str">
        <f t="shared" si="42"/>
        <v/>
      </c>
      <c r="V887" s="53"/>
      <c r="W887" s="53"/>
    </row>
    <row r="888" s="38" customFormat="1" spans="1:23">
      <c r="A888" s="52"/>
      <c r="B888" s="52"/>
      <c r="D888" s="53"/>
      <c r="G888" s="76"/>
      <c r="H888" s="53"/>
      <c r="J888" s="78"/>
      <c r="P888" s="70" t="str">
        <f t="shared" si="40"/>
        <v/>
      </c>
      <c r="Q888" s="70" t="str">
        <f t="shared" si="41"/>
        <v/>
      </c>
      <c r="R888" s="70" t="str">
        <f>IFERROR(IF(K888="handling and wharfage",SUM(P888:Q888),IF(OR(K888="tank",K888="Boat",K888="car"),INDEX(Rate!$B$4:$M$25,MATCH(Gilbert!N888,Rate!$A$4:$A$25,0),MATCH(Gilbert!L888,Rate!$B$3:$M$3,0))*O888*0.8,INDEX(Rate!$B$4:$M$25,MATCH(Gilbert!N888,Rate!$A$4:$A$25,0),MATCH(Gilbert!L888,Rate!$B$3:$M$3,0))*O888)),"")</f>
        <v/>
      </c>
      <c r="S888" s="71"/>
      <c r="T888" s="71" t="str">
        <f t="shared" si="42"/>
        <v/>
      </c>
      <c r="V888" s="53"/>
      <c r="W888" s="53"/>
    </row>
    <row r="889" s="38" customFormat="1" spans="1:23">
      <c r="A889" s="52"/>
      <c r="B889" s="52"/>
      <c r="D889" s="53"/>
      <c r="G889" s="76"/>
      <c r="H889" s="53"/>
      <c r="J889" s="78"/>
      <c r="P889" s="70" t="str">
        <f t="shared" si="40"/>
        <v/>
      </c>
      <c r="Q889" s="70" t="str">
        <f t="shared" si="41"/>
        <v/>
      </c>
      <c r="R889" s="70" t="str">
        <f>IFERROR(IF(K889="handling and wharfage",SUM(P889:Q889),IF(OR(K889="tank",K889="Boat",K889="car"),INDEX(Rate!$B$4:$M$25,MATCH(Gilbert!N889,Rate!$A$4:$A$25,0),MATCH(Gilbert!L889,Rate!$B$3:$M$3,0))*O889*0.8,INDEX(Rate!$B$4:$M$25,MATCH(Gilbert!N889,Rate!$A$4:$A$25,0),MATCH(Gilbert!L889,Rate!$B$3:$M$3,0))*O889)),"")</f>
        <v/>
      </c>
      <c r="S889" s="71"/>
      <c r="T889" s="71" t="str">
        <f t="shared" si="42"/>
        <v/>
      </c>
      <c r="V889" s="53"/>
      <c r="W889" s="53"/>
    </row>
    <row r="890" s="38" customFormat="1" spans="1:23">
      <c r="A890" s="52"/>
      <c r="B890" s="52"/>
      <c r="D890" s="53"/>
      <c r="G890" s="76"/>
      <c r="H890" s="53"/>
      <c r="J890" s="78"/>
      <c r="P890" s="70" t="str">
        <f t="shared" si="40"/>
        <v/>
      </c>
      <c r="Q890" s="70" t="str">
        <f t="shared" si="41"/>
        <v/>
      </c>
      <c r="R890" s="70" t="str">
        <f>IFERROR(IF(K890="handling and wharfage",SUM(P890:Q890),IF(OR(K890="tank",K890="Boat",K890="car"),INDEX(Rate!$B$4:$M$25,MATCH(Gilbert!N890,Rate!$A$4:$A$25,0),MATCH(Gilbert!L890,Rate!$B$3:$M$3,0))*O890*0.8,INDEX(Rate!$B$4:$M$25,MATCH(Gilbert!N890,Rate!$A$4:$A$25,0),MATCH(Gilbert!L890,Rate!$B$3:$M$3,0))*O890)),"")</f>
        <v/>
      </c>
      <c r="S890" s="71"/>
      <c r="T890" s="71" t="str">
        <f t="shared" si="42"/>
        <v/>
      </c>
      <c r="V890" s="53"/>
      <c r="W890" s="53"/>
    </row>
    <row r="891" s="38" customFormat="1" spans="1:23">
      <c r="A891" s="52"/>
      <c r="B891" s="52"/>
      <c r="D891" s="53"/>
      <c r="G891" s="76"/>
      <c r="H891" s="53"/>
      <c r="J891" s="78"/>
      <c r="P891" s="70" t="str">
        <f t="shared" si="40"/>
        <v/>
      </c>
      <c r="Q891" s="70" t="str">
        <f t="shared" si="41"/>
        <v/>
      </c>
      <c r="R891" s="70" t="str">
        <f>IFERROR(IF(K891="handling and wharfage",SUM(P891:Q891),IF(OR(K891="tank",K891="Boat",K891="car"),INDEX(Rate!$B$4:$M$25,MATCH(Gilbert!N891,Rate!$A$4:$A$25,0),MATCH(Gilbert!L891,Rate!$B$3:$M$3,0))*O891*0.8,INDEX(Rate!$B$4:$M$25,MATCH(Gilbert!N891,Rate!$A$4:$A$25,0),MATCH(Gilbert!L891,Rate!$B$3:$M$3,0))*O891)),"")</f>
        <v/>
      </c>
      <c r="S891" s="71"/>
      <c r="T891" s="71" t="str">
        <f t="shared" si="42"/>
        <v/>
      </c>
      <c r="V891" s="53"/>
      <c r="W891" s="53"/>
    </row>
    <row r="892" s="38" customFormat="1" spans="1:23">
      <c r="A892" s="52"/>
      <c r="B892" s="52"/>
      <c r="D892" s="53"/>
      <c r="G892" s="76"/>
      <c r="H892" s="53"/>
      <c r="J892" s="78"/>
      <c r="P892" s="70" t="str">
        <f t="shared" si="40"/>
        <v/>
      </c>
      <c r="Q892" s="70" t="str">
        <f t="shared" si="41"/>
        <v/>
      </c>
      <c r="R892" s="70" t="str">
        <f>IFERROR(IF(K892="handling and wharfage",SUM(P892:Q892),IF(OR(K892="tank",K892="Boat",K892="car"),INDEX(Rate!$B$4:$M$25,MATCH(Gilbert!N892,Rate!$A$4:$A$25,0),MATCH(Gilbert!L892,Rate!$B$3:$M$3,0))*O892*0.8,INDEX(Rate!$B$4:$M$25,MATCH(Gilbert!N892,Rate!$A$4:$A$25,0),MATCH(Gilbert!L892,Rate!$B$3:$M$3,0))*O892)),"")</f>
        <v/>
      </c>
      <c r="S892" s="71"/>
      <c r="T892" s="71" t="str">
        <f t="shared" si="42"/>
        <v/>
      </c>
      <c r="V892" s="53"/>
      <c r="W892" s="53"/>
    </row>
    <row r="893" s="38" customFormat="1" spans="1:23">
      <c r="A893" s="52"/>
      <c r="B893" s="52"/>
      <c r="D893" s="53"/>
      <c r="G893" s="76"/>
      <c r="H893" s="53"/>
      <c r="J893" s="78"/>
      <c r="P893" s="70" t="str">
        <f t="shared" si="40"/>
        <v/>
      </c>
      <c r="Q893" s="70" t="str">
        <f t="shared" si="41"/>
        <v/>
      </c>
      <c r="R893" s="70" t="str">
        <f>IFERROR(IF(K893="handling and wharfage",SUM(P893:Q893),IF(OR(K893="tank",K893="Boat",K893="car"),INDEX(Rate!$B$4:$M$25,MATCH(Gilbert!N893,Rate!$A$4:$A$25,0),MATCH(Gilbert!L893,Rate!$B$3:$M$3,0))*O893*0.8,INDEX(Rate!$B$4:$M$25,MATCH(Gilbert!N893,Rate!$A$4:$A$25,0),MATCH(Gilbert!L893,Rate!$B$3:$M$3,0))*O893)),"")</f>
        <v/>
      </c>
      <c r="S893" s="71"/>
      <c r="T893" s="71" t="str">
        <f t="shared" si="42"/>
        <v/>
      </c>
      <c r="V893" s="53"/>
      <c r="W893" s="53"/>
    </row>
    <row r="894" s="38" customFormat="1" spans="1:23">
      <c r="A894" s="52"/>
      <c r="B894" s="52"/>
      <c r="D894" s="53"/>
      <c r="G894" s="76"/>
      <c r="H894" s="53"/>
      <c r="J894" s="78"/>
      <c r="P894" s="70" t="str">
        <f t="shared" si="40"/>
        <v/>
      </c>
      <c r="Q894" s="70" t="str">
        <f t="shared" si="41"/>
        <v/>
      </c>
      <c r="R894" s="70" t="str">
        <f>IFERROR(IF(K894="handling and wharfage",SUM(P894:Q894),IF(OR(K894="tank",K894="Boat",K894="car"),INDEX(Rate!$B$4:$M$25,MATCH(Gilbert!N894,Rate!$A$4:$A$25,0),MATCH(Gilbert!L894,Rate!$B$3:$M$3,0))*O894*0.8,INDEX(Rate!$B$4:$M$25,MATCH(Gilbert!N894,Rate!$A$4:$A$25,0),MATCH(Gilbert!L894,Rate!$B$3:$M$3,0))*O894)),"")</f>
        <v/>
      </c>
      <c r="S894" s="71"/>
      <c r="T894" s="71" t="str">
        <f t="shared" si="42"/>
        <v/>
      </c>
      <c r="V894" s="53"/>
      <c r="W894" s="53"/>
    </row>
    <row r="895" s="38" customFormat="1" spans="1:23">
      <c r="A895" s="52"/>
      <c r="B895" s="52"/>
      <c r="D895" s="53"/>
      <c r="G895" s="76"/>
      <c r="H895" s="53"/>
      <c r="J895" s="78"/>
      <c r="P895" s="70" t="str">
        <f t="shared" si="40"/>
        <v/>
      </c>
      <c r="Q895" s="70" t="str">
        <f t="shared" si="41"/>
        <v/>
      </c>
      <c r="R895" s="70" t="str">
        <f>IFERROR(IF(K895="handling and wharfage",SUM(P895:Q895),IF(OR(K895="tank",K895="Boat",K895="car"),INDEX(Rate!$B$4:$M$25,MATCH(Gilbert!N895,Rate!$A$4:$A$25,0),MATCH(Gilbert!L895,Rate!$B$3:$M$3,0))*O895*0.8,INDEX(Rate!$B$4:$M$25,MATCH(Gilbert!N895,Rate!$A$4:$A$25,0),MATCH(Gilbert!L895,Rate!$B$3:$M$3,0))*O895)),"")</f>
        <v/>
      </c>
      <c r="S895" s="71"/>
      <c r="T895" s="71" t="str">
        <f t="shared" si="42"/>
        <v/>
      </c>
      <c r="V895" s="53"/>
      <c r="W895" s="53"/>
    </row>
    <row r="896" s="38" customFormat="1" spans="1:23">
      <c r="A896" s="52"/>
      <c r="B896" s="52"/>
      <c r="D896" s="53"/>
      <c r="G896" s="76"/>
      <c r="H896" s="53"/>
      <c r="J896" s="78"/>
      <c r="P896" s="70" t="str">
        <f t="shared" si="40"/>
        <v/>
      </c>
      <c r="Q896" s="70" t="str">
        <f t="shared" si="41"/>
        <v/>
      </c>
      <c r="R896" s="70" t="str">
        <f>IFERROR(IF(K896="handling and wharfage",SUM(P896:Q896),IF(OR(K896="tank",K896="Boat",K896="car"),INDEX(Rate!$B$4:$M$25,MATCH(Gilbert!N896,Rate!$A$4:$A$25,0),MATCH(Gilbert!L896,Rate!$B$3:$M$3,0))*O896*0.8,INDEX(Rate!$B$4:$M$25,MATCH(Gilbert!N896,Rate!$A$4:$A$25,0),MATCH(Gilbert!L896,Rate!$B$3:$M$3,0))*O896)),"")</f>
        <v/>
      </c>
      <c r="S896" s="71"/>
      <c r="T896" s="71" t="str">
        <f t="shared" si="42"/>
        <v/>
      </c>
      <c r="V896" s="53"/>
      <c r="W896" s="53"/>
    </row>
    <row r="897" s="38" customFormat="1" spans="1:23">
      <c r="A897" s="52"/>
      <c r="B897" s="52"/>
      <c r="D897" s="53"/>
      <c r="G897" s="76"/>
      <c r="H897" s="53"/>
      <c r="J897" s="78"/>
      <c r="P897" s="70" t="str">
        <f t="shared" si="40"/>
        <v/>
      </c>
      <c r="Q897" s="70" t="str">
        <f t="shared" si="41"/>
        <v/>
      </c>
      <c r="R897" s="70" t="str">
        <f>IFERROR(IF(K897="handling and wharfage",SUM(P897:Q897),IF(OR(K897="tank",K897="Boat",K897="car"),INDEX(Rate!$B$4:$M$25,MATCH(Gilbert!N897,Rate!$A$4:$A$25,0),MATCH(Gilbert!L897,Rate!$B$3:$M$3,0))*O897*0.8,INDEX(Rate!$B$4:$M$25,MATCH(Gilbert!N897,Rate!$A$4:$A$25,0),MATCH(Gilbert!L897,Rate!$B$3:$M$3,0))*O897)),"")</f>
        <v/>
      </c>
      <c r="S897" s="71"/>
      <c r="T897" s="71" t="str">
        <f t="shared" si="42"/>
        <v/>
      </c>
      <c r="V897" s="53"/>
      <c r="W897" s="53"/>
    </row>
    <row r="898" s="38" customFormat="1" spans="1:23">
      <c r="A898" s="52"/>
      <c r="B898" s="52"/>
      <c r="D898" s="53"/>
      <c r="G898" s="76"/>
      <c r="H898" s="53"/>
      <c r="J898" s="78"/>
      <c r="P898" s="70" t="str">
        <f t="shared" si="40"/>
        <v/>
      </c>
      <c r="Q898" s="70" t="str">
        <f t="shared" si="41"/>
        <v/>
      </c>
      <c r="R898" s="70" t="str">
        <f>IFERROR(IF(K898="handling and wharfage",SUM(P898:Q898),IF(OR(K898="tank",K898="Boat",K898="car"),INDEX(Rate!$B$4:$M$25,MATCH(Gilbert!N898,Rate!$A$4:$A$25,0),MATCH(Gilbert!L898,Rate!$B$3:$M$3,0))*O898*0.8,INDEX(Rate!$B$4:$M$25,MATCH(Gilbert!N898,Rate!$A$4:$A$25,0),MATCH(Gilbert!L898,Rate!$B$3:$M$3,0))*O898)),"")</f>
        <v/>
      </c>
      <c r="S898" s="71"/>
      <c r="T898" s="71" t="str">
        <f t="shared" si="42"/>
        <v/>
      </c>
      <c r="V898" s="53"/>
      <c r="W898" s="53"/>
    </row>
    <row r="899" s="38" customFormat="1" spans="1:23">
      <c r="A899" s="52"/>
      <c r="B899" s="52"/>
      <c r="D899" s="53"/>
      <c r="G899" s="76"/>
      <c r="H899" s="53"/>
      <c r="J899" s="78"/>
      <c r="P899" s="70" t="str">
        <f t="shared" ref="P899:P962" si="43">IF(OR(K899="handling and wharfage",K899="rau handling and wharfage"),O899*30,"")</f>
        <v/>
      </c>
      <c r="Q899" s="70" t="str">
        <f t="shared" ref="Q899:Q962" si="44">IF(K899&lt;&gt;"handling and wharfage","",O899*3.5)</f>
        <v/>
      </c>
      <c r="R899" s="70" t="str">
        <f>IFERROR(IF(K899="handling and wharfage",SUM(P899:Q899),IF(OR(K899="tank",K899="Boat",K899="car"),INDEX(Rate!$B$4:$M$25,MATCH(Gilbert!N899,Rate!$A$4:$A$25,0),MATCH(Gilbert!L899,Rate!$B$3:$M$3,0))*O899*0.8,INDEX(Rate!$B$4:$M$25,MATCH(Gilbert!N899,Rate!$A$4:$A$25,0),MATCH(Gilbert!L899,Rate!$B$3:$M$3,0))*O899)),"")</f>
        <v/>
      </c>
      <c r="S899" s="71"/>
      <c r="T899" s="71" t="str">
        <f t="shared" ref="T899:T962" si="45">IF(L899="","",IF(L899="General2","F0070000061A","E31250000331"))</f>
        <v/>
      </c>
      <c r="V899" s="53"/>
      <c r="W899" s="53"/>
    </row>
    <row r="900" s="38" customFormat="1" spans="1:23">
      <c r="A900" s="52"/>
      <c r="B900" s="52"/>
      <c r="D900" s="53"/>
      <c r="G900" s="76"/>
      <c r="H900" s="53"/>
      <c r="J900" s="78"/>
      <c r="P900" s="70" t="str">
        <f t="shared" si="43"/>
        <v/>
      </c>
      <c r="Q900" s="70" t="str">
        <f t="shared" si="44"/>
        <v/>
      </c>
      <c r="R900" s="70" t="str">
        <f>IFERROR(IF(K900="handling and wharfage",SUM(P900:Q900),IF(OR(K900="tank",K900="Boat",K900="car"),INDEX(Rate!$B$4:$M$25,MATCH(Gilbert!N900,Rate!$A$4:$A$25,0),MATCH(Gilbert!L900,Rate!$B$3:$M$3,0))*O900*0.8,INDEX(Rate!$B$4:$M$25,MATCH(Gilbert!N900,Rate!$A$4:$A$25,0),MATCH(Gilbert!L900,Rate!$B$3:$M$3,0))*O900)),"")</f>
        <v/>
      </c>
      <c r="S900" s="71"/>
      <c r="T900" s="71" t="str">
        <f t="shared" si="45"/>
        <v/>
      </c>
      <c r="V900" s="53"/>
      <c r="W900" s="53"/>
    </row>
    <row r="901" s="38" customFormat="1" spans="1:23">
      <c r="A901" s="52"/>
      <c r="B901" s="52"/>
      <c r="D901" s="53"/>
      <c r="G901" s="76"/>
      <c r="H901" s="53"/>
      <c r="J901" s="78"/>
      <c r="P901" s="70" t="str">
        <f t="shared" si="43"/>
        <v/>
      </c>
      <c r="Q901" s="70" t="str">
        <f t="shared" si="44"/>
        <v/>
      </c>
      <c r="R901" s="70" t="str">
        <f>IFERROR(IF(K901="handling and wharfage",SUM(P901:Q901),IF(OR(K901="tank",K901="Boat",K901="car"),INDEX(Rate!$B$4:$M$25,MATCH(Gilbert!N901,Rate!$A$4:$A$25,0),MATCH(Gilbert!L901,Rate!$B$3:$M$3,0))*O901*0.8,INDEX(Rate!$B$4:$M$25,MATCH(Gilbert!N901,Rate!$A$4:$A$25,0),MATCH(Gilbert!L901,Rate!$B$3:$M$3,0))*O901)),"")</f>
        <v/>
      </c>
      <c r="S901" s="71"/>
      <c r="T901" s="71" t="str">
        <f t="shared" si="45"/>
        <v/>
      </c>
      <c r="V901" s="53"/>
      <c r="W901" s="53"/>
    </row>
    <row r="902" s="38" customFormat="1" spans="1:23">
      <c r="A902" s="52"/>
      <c r="B902" s="52"/>
      <c r="D902" s="53"/>
      <c r="G902" s="76"/>
      <c r="H902" s="53"/>
      <c r="J902" s="78"/>
      <c r="P902" s="70" t="str">
        <f t="shared" si="43"/>
        <v/>
      </c>
      <c r="Q902" s="70" t="str">
        <f t="shared" si="44"/>
        <v/>
      </c>
      <c r="R902" s="70" t="str">
        <f>IFERROR(IF(K902="handling and wharfage",SUM(P902:Q902),IF(OR(K902="tank",K902="Boat",K902="car"),INDEX(Rate!$B$4:$M$25,MATCH(Gilbert!N902,Rate!$A$4:$A$25,0),MATCH(Gilbert!L902,Rate!$B$3:$M$3,0))*O902*0.8,INDEX(Rate!$B$4:$M$25,MATCH(Gilbert!N902,Rate!$A$4:$A$25,0),MATCH(Gilbert!L902,Rate!$B$3:$M$3,0))*O902)),"")</f>
        <v/>
      </c>
      <c r="S902" s="71"/>
      <c r="T902" s="71" t="str">
        <f t="shared" si="45"/>
        <v/>
      </c>
      <c r="V902" s="53"/>
      <c r="W902" s="53"/>
    </row>
    <row r="903" s="38" customFormat="1" spans="1:23">
      <c r="A903" s="52"/>
      <c r="B903" s="52"/>
      <c r="D903" s="53"/>
      <c r="G903" s="76"/>
      <c r="H903" s="53"/>
      <c r="J903" s="78"/>
      <c r="P903" s="70" t="str">
        <f t="shared" si="43"/>
        <v/>
      </c>
      <c r="Q903" s="70" t="str">
        <f t="shared" si="44"/>
        <v/>
      </c>
      <c r="R903" s="70" t="str">
        <f>IFERROR(IF(K903="handling and wharfage",SUM(P903:Q903),IF(OR(K903="tank",K903="Boat",K903="car"),INDEX(Rate!$B$4:$M$25,MATCH(Gilbert!N903,Rate!$A$4:$A$25,0),MATCH(Gilbert!L903,Rate!$B$3:$M$3,0))*O903*0.8,INDEX(Rate!$B$4:$M$25,MATCH(Gilbert!N903,Rate!$A$4:$A$25,0),MATCH(Gilbert!L903,Rate!$B$3:$M$3,0))*O903)),"")</f>
        <v/>
      </c>
      <c r="S903" s="71"/>
      <c r="T903" s="71" t="str">
        <f t="shared" si="45"/>
        <v/>
      </c>
      <c r="V903" s="53"/>
      <c r="W903" s="53"/>
    </row>
    <row r="904" s="38" customFormat="1" spans="1:23">
      <c r="A904" s="52"/>
      <c r="B904" s="52"/>
      <c r="D904" s="53"/>
      <c r="G904" s="76"/>
      <c r="H904" s="53"/>
      <c r="J904" s="78"/>
      <c r="P904" s="70" t="str">
        <f t="shared" si="43"/>
        <v/>
      </c>
      <c r="Q904" s="70" t="str">
        <f t="shared" si="44"/>
        <v/>
      </c>
      <c r="R904" s="70" t="str">
        <f>IFERROR(IF(K904="handling and wharfage",SUM(P904:Q904),IF(OR(K904="tank",K904="Boat",K904="car"),INDEX(Rate!$B$4:$M$25,MATCH(Gilbert!N904,Rate!$A$4:$A$25,0),MATCH(Gilbert!L904,Rate!$B$3:$M$3,0))*O904*0.8,INDEX(Rate!$B$4:$M$25,MATCH(Gilbert!N904,Rate!$A$4:$A$25,0),MATCH(Gilbert!L904,Rate!$B$3:$M$3,0))*O904)),"")</f>
        <v/>
      </c>
      <c r="S904" s="71"/>
      <c r="T904" s="71" t="str">
        <f t="shared" si="45"/>
        <v/>
      </c>
      <c r="V904" s="53"/>
      <c r="W904" s="53"/>
    </row>
    <row r="905" s="38" customFormat="1" spans="1:23">
      <c r="A905" s="52"/>
      <c r="B905" s="52"/>
      <c r="D905" s="53"/>
      <c r="G905" s="76"/>
      <c r="H905" s="53"/>
      <c r="J905" s="78"/>
      <c r="P905" s="70" t="str">
        <f t="shared" si="43"/>
        <v/>
      </c>
      <c r="Q905" s="70" t="str">
        <f t="shared" si="44"/>
        <v/>
      </c>
      <c r="R905" s="70" t="str">
        <f>IFERROR(IF(K905="handling and wharfage",SUM(P905:Q905),IF(OR(K905="tank",K905="Boat",K905="car"),INDEX(Rate!$B$4:$M$25,MATCH(Gilbert!N905,Rate!$A$4:$A$25,0),MATCH(Gilbert!L905,Rate!$B$3:$M$3,0))*O905*0.8,INDEX(Rate!$B$4:$M$25,MATCH(Gilbert!N905,Rate!$A$4:$A$25,0),MATCH(Gilbert!L905,Rate!$B$3:$M$3,0))*O905)),"")</f>
        <v/>
      </c>
      <c r="S905" s="71"/>
      <c r="T905" s="71" t="str">
        <f t="shared" si="45"/>
        <v/>
      </c>
      <c r="V905" s="53"/>
      <c r="W905" s="53"/>
    </row>
    <row r="906" s="38" customFormat="1" spans="1:23">
      <c r="A906" s="52"/>
      <c r="B906" s="52"/>
      <c r="D906" s="53"/>
      <c r="G906" s="76"/>
      <c r="H906" s="53"/>
      <c r="J906" s="78"/>
      <c r="P906" s="70" t="str">
        <f t="shared" si="43"/>
        <v/>
      </c>
      <c r="Q906" s="70" t="str">
        <f t="shared" si="44"/>
        <v/>
      </c>
      <c r="R906" s="70" t="str">
        <f>IFERROR(IF(K906="handling and wharfage",SUM(P906:Q906),IF(OR(K906="tank",K906="Boat",K906="car"),INDEX(Rate!$B$4:$M$25,MATCH(Gilbert!N906,Rate!$A$4:$A$25,0),MATCH(Gilbert!L906,Rate!$B$3:$M$3,0))*O906*0.8,INDEX(Rate!$B$4:$M$25,MATCH(Gilbert!N906,Rate!$A$4:$A$25,0),MATCH(Gilbert!L906,Rate!$B$3:$M$3,0))*O906)),"")</f>
        <v/>
      </c>
      <c r="S906" s="71"/>
      <c r="T906" s="71" t="str">
        <f t="shared" si="45"/>
        <v/>
      </c>
      <c r="V906" s="53"/>
      <c r="W906" s="53"/>
    </row>
    <row r="907" s="38" customFormat="1" spans="1:23">
      <c r="A907" s="52"/>
      <c r="B907" s="52"/>
      <c r="D907" s="53"/>
      <c r="G907" s="76"/>
      <c r="H907" s="53"/>
      <c r="J907" s="78"/>
      <c r="P907" s="70" t="str">
        <f t="shared" si="43"/>
        <v/>
      </c>
      <c r="Q907" s="70" t="str">
        <f t="shared" si="44"/>
        <v/>
      </c>
      <c r="R907" s="70" t="str">
        <f>IFERROR(IF(K907="handling and wharfage",SUM(P907:Q907),IF(OR(K907="tank",K907="Boat",K907="car"),INDEX(Rate!$B$4:$M$25,MATCH(Gilbert!N907,Rate!$A$4:$A$25,0),MATCH(Gilbert!L907,Rate!$B$3:$M$3,0))*O907*0.8,INDEX(Rate!$B$4:$M$25,MATCH(Gilbert!N907,Rate!$A$4:$A$25,0),MATCH(Gilbert!L907,Rate!$B$3:$M$3,0))*O907)),"")</f>
        <v/>
      </c>
      <c r="S907" s="71"/>
      <c r="T907" s="71" t="str">
        <f t="shared" si="45"/>
        <v/>
      </c>
      <c r="V907" s="53"/>
      <c r="W907" s="53"/>
    </row>
    <row r="908" s="38" customFormat="1" spans="1:23">
      <c r="A908" s="52"/>
      <c r="B908" s="52"/>
      <c r="D908" s="53"/>
      <c r="G908" s="76"/>
      <c r="H908" s="53"/>
      <c r="J908" s="78"/>
      <c r="P908" s="70" t="str">
        <f t="shared" si="43"/>
        <v/>
      </c>
      <c r="Q908" s="70" t="str">
        <f t="shared" si="44"/>
        <v/>
      </c>
      <c r="R908" s="70" t="str">
        <f>IFERROR(IF(K908="handling and wharfage",SUM(P908:Q908),IF(OR(K908="tank",K908="Boat",K908="car"),INDEX(Rate!$B$4:$M$25,MATCH(Gilbert!N908,Rate!$A$4:$A$25,0),MATCH(Gilbert!L908,Rate!$B$3:$M$3,0))*O908*0.8,INDEX(Rate!$B$4:$M$25,MATCH(Gilbert!N908,Rate!$A$4:$A$25,0),MATCH(Gilbert!L908,Rate!$B$3:$M$3,0))*O908)),"")</f>
        <v/>
      </c>
      <c r="S908" s="71"/>
      <c r="T908" s="71" t="str">
        <f t="shared" si="45"/>
        <v/>
      </c>
      <c r="V908" s="53"/>
      <c r="W908" s="53"/>
    </row>
    <row r="909" s="38" customFormat="1" spans="1:23">
      <c r="A909" s="52"/>
      <c r="B909" s="52"/>
      <c r="D909" s="53"/>
      <c r="G909" s="76"/>
      <c r="H909" s="53"/>
      <c r="J909" s="78"/>
      <c r="P909" s="70" t="str">
        <f t="shared" si="43"/>
        <v/>
      </c>
      <c r="Q909" s="70" t="str">
        <f t="shared" si="44"/>
        <v/>
      </c>
      <c r="R909" s="70" t="str">
        <f>IFERROR(IF(K909="handling and wharfage",SUM(P909:Q909),IF(OR(K909="tank",K909="Boat",K909="car"),INDEX(Rate!$B$4:$M$25,MATCH(Gilbert!N909,Rate!$A$4:$A$25,0),MATCH(Gilbert!L909,Rate!$B$3:$M$3,0))*O909*0.8,INDEX(Rate!$B$4:$M$25,MATCH(Gilbert!N909,Rate!$A$4:$A$25,0),MATCH(Gilbert!L909,Rate!$B$3:$M$3,0))*O909)),"")</f>
        <v/>
      </c>
      <c r="S909" s="71"/>
      <c r="T909" s="71" t="str">
        <f t="shared" si="45"/>
        <v/>
      </c>
      <c r="V909" s="53"/>
      <c r="W909" s="53"/>
    </row>
    <row r="910" s="38" customFormat="1" spans="1:23">
      <c r="A910" s="52"/>
      <c r="B910" s="52"/>
      <c r="D910" s="53"/>
      <c r="G910" s="76"/>
      <c r="H910" s="53"/>
      <c r="J910" s="78"/>
      <c r="P910" s="70" t="str">
        <f t="shared" si="43"/>
        <v/>
      </c>
      <c r="Q910" s="70" t="str">
        <f t="shared" si="44"/>
        <v/>
      </c>
      <c r="R910" s="70" t="str">
        <f>IFERROR(IF(K910="handling and wharfage",SUM(P910:Q910),IF(OR(K910="tank",K910="Boat",K910="car"),INDEX(Rate!$B$4:$M$25,MATCH(Gilbert!N910,Rate!$A$4:$A$25,0),MATCH(Gilbert!L910,Rate!$B$3:$M$3,0))*O910*0.8,INDEX(Rate!$B$4:$M$25,MATCH(Gilbert!N910,Rate!$A$4:$A$25,0),MATCH(Gilbert!L910,Rate!$B$3:$M$3,0))*O910)),"")</f>
        <v/>
      </c>
      <c r="S910" s="71"/>
      <c r="T910" s="71" t="str">
        <f t="shared" si="45"/>
        <v/>
      </c>
      <c r="V910" s="53"/>
      <c r="W910" s="53"/>
    </row>
    <row r="911" s="38" customFormat="1" spans="1:23">
      <c r="A911" s="52"/>
      <c r="B911" s="52"/>
      <c r="D911" s="53"/>
      <c r="G911" s="76"/>
      <c r="H911" s="53"/>
      <c r="J911" s="78"/>
      <c r="P911" s="70" t="str">
        <f t="shared" si="43"/>
        <v/>
      </c>
      <c r="Q911" s="70" t="str">
        <f t="shared" si="44"/>
        <v/>
      </c>
      <c r="R911" s="70" t="str">
        <f>IFERROR(IF(K911="handling and wharfage",SUM(P911:Q911),IF(OR(K911="tank",K911="Boat",K911="car"),INDEX(Rate!$B$4:$M$25,MATCH(Gilbert!N911,Rate!$A$4:$A$25,0),MATCH(Gilbert!L911,Rate!$B$3:$M$3,0))*O911*0.8,INDEX(Rate!$B$4:$M$25,MATCH(Gilbert!N911,Rate!$A$4:$A$25,0),MATCH(Gilbert!L911,Rate!$B$3:$M$3,0))*O911)),"")</f>
        <v/>
      </c>
      <c r="S911" s="71"/>
      <c r="T911" s="71" t="str">
        <f t="shared" si="45"/>
        <v/>
      </c>
      <c r="V911" s="53"/>
      <c r="W911" s="53"/>
    </row>
    <row r="912" s="38" customFormat="1" spans="1:23">
      <c r="A912" s="52"/>
      <c r="B912" s="52"/>
      <c r="D912" s="53"/>
      <c r="G912" s="76"/>
      <c r="H912" s="53"/>
      <c r="J912" s="78"/>
      <c r="P912" s="70" t="str">
        <f t="shared" si="43"/>
        <v/>
      </c>
      <c r="Q912" s="70" t="str">
        <f t="shared" si="44"/>
        <v/>
      </c>
      <c r="R912" s="70" t="str">
        <f>IFERROR(IF(K912="handling and wharfage",SUM(P912:Q912),IF(OR(K912="tank",K912="Boat",K912="car"),INDEX(Rate!$B$4:$M$25,MATCH(Gilbert!N912,Rate!$A$4:$A$25,0),MATCH(Gilbert!L912,Rate!$B$3:$M$3,0))*O912*0.8,INDEX(Rate!$B$4:$M$25,MATCH(Gilbert!N912,Rate!$A$4:$A$25,0),MATCH(Gilbert!L912,Rate!$B$3:$M$3,0))*O912)),"")</f>
        <v/>
      </c>
      <c r="S912" s="71"/>
      <c r="T912" s="71" t="str">
        <f t="shared" si="45"/>
        <v/>
      </c>
      <c r="V912" s="53"/>
      <c r="W912" s="53"/>
    </row>
    <row r="913" s="38" customFormat="1" spans="1:23">
      <c r="A913" s="52"/>
      <c r="B913" s="52"/>
      <c r="D913" s="53"/>
      <c r="G913" s="76"/>
      <c r="H913" s="53"/>
      <c r="J913" s="78"/>
      <c r="P913" s="70" t="str">
        <f t="shared" si="43"/>
        <v/>
      </c>
      <c r="Q913" s="70" t="str">
        <f t="shared" si="44"/>
        <v/>
      </c>
      <c r="R913" s="70" t="str">
        <f>IFERROR(IF(K913="handling and wharfage",SUM(P913:Q913),IF(OR(K913="tank",K913="Boat",K913="car"),INDEX(Rate!$B$4:$M$25,MATCH(Gilbert!N913,Rate!$A$4:$A$25,0),MATCH(Gilbert!L913,Rate!$B$3:$M$3,0))*O913*0.8,INDEX(Rate!$B$4:$M$25,MATCH(Gilbert!N913,Rate!$A$4:$A$25,0),MATCH(Gilbert!L913,Rate!$B$3:$M$3,0))*O913)),"")</f>
        <v/>
      </c>
      <c r="S913" s="71"/>
      <c r="T913" s="71" t="str">
        <f t="shared" si="45"/>
        <v/>
      </c>
      <c r="V913" s="53"/>
      <c r="W913" s="53"/>
    </row>
    <row r="914" s="38" customFormat="1" spans="1:23">
      <c r="A914" s="52"/>
      <c r="B914" s="52"/>
      <c r="D914" s="53"/>
      <c r="G914" s="76"/>
      <c r="H914" s="53"/>
      <c r="J914" s="78"/>
      <c r="P914" s="70" t="str">
        <f t="shared" si="43"/>
        <v/>
      </c>
      <c r="Q914" s="70" t="str">
        <f t="shared" si="44"/>
        <v/>
      </c>
      <c r="R914" s="70" t="str">
        <f>IFERROR(IF(K914="handling and wharfage",SUM(P914:Q914),IF(OR(K914="tank",K914="Boat",K914="car"),INDEX(Rate!$B$4:$M$25,MATCH(Gilbert!N914,Rate!$A$4:$A$25,0),MATCH(Gilbert!L914,Rate!$B$3:$M$3,0))*O914*0.8,INDEX(Rate!$B$4:$M$25,MATCH(Gilbert!N914,Rate!$A$4:$A$25,0),MATCH(Gilbert!L914,Rate!$B$3:$M$3,0))*O914)),"")</f>
        <v/>
      </c>
      <c r="S914" s="71"/>
      <c r="T914" s="71" t="str">
        <f t="shared" si="45"/>
        <v/>
      </c>
      <c r="V914" s="53"/>
      <c r="W914" s="53"/>
    </row>
    <row r="915" s="38" customFormat="1" spans="1:23">
      <c r="A915" s="52"/>
      <c r="B915" s="52"/>
      <c r="D915" s="53"/>
      <c r="G915" s="76"/>
      <c r="H915" s="53"/>
      <c r="J915" s="78"/>
      <c r="P915" s="70" t="str">
        <f t="shared" si="43"/>
        <v/>
      </c>
      <c r="Q915" s="70" t="str">
        <f t="shared" si="44"/>
        <v/>
      </c>
      <c r="R915" s="70" t="str">
        <f>IFERROR(IF(K915="handling and wharfage",SUM(P915:Q915),IF(OR(K915="tank",K915="Boat",K915="car"),INDEX(Rate!$B$4:$M$25,MATCH(Gilbert!N915,Rate!$A$4:$A$25,0),MATCH(Gilbert!L915,Rate!$B$3:$M$3,0))*O915*0.8,INDEX(Rate!$B$4:$M$25,MATCH(Gilbert!N915,Rate!$A$4:$A$25,0),MATCH(Gilbert!L915,Rate!$B$3:$M$3,0))*O915)),"")</f>
        <v/>
      </c>
      <c r="S915" s="71"/>
      <c r="T915" s="71" t="str">
        <f t="shared" si="45"/>
        <v/>
      </c>
      <c r="V915" s="53"/>
      <c r="W915" s="53"/>
    </row>
    <row r="916" s="38" customFormat="1" spans="1:23">
      <c r="A916" s="52"/>
      <c r="B916" s="52"/>
      <c r="D916" s="53"/>
      <c r="G916" s="76"/>
      <c r="H916" s="53"/>
      <c r="J916" s="78"/>
      <c r="P916" s="70" t="str">
        <f t="shared" si="43"/>
        <v/>
      </c>
      <c r="Q916" s="70" t="str">
        <f t="shared" si="44"/>
        <v/>
      </c>
      <c r="R916" s="70" t="str">
        <f>IFERROR(IF(K916="handling and wharfage",SUM(P916:Q916),IF(OR(K916="tank",K916="Boat",K916="car"),INDEX(Rate!$B$4:$M$25,MATCH(Gilbert!N916,Rate!$A$4:$A$25,0),MATCH(Gilbert!L916,Rate!$B$3:$M$3,0))*O916*0.8,INDEX(Rate!$B$4:$M$25,MATCH(Gilbert!N916,Rate!$A$4:$A$25,0),MATCH(Gilbert!L916,Rate!$B$3:$M$3,0))*O916)),"")</f>
        <v/>
      </c>
      <c r="S916" s="71"/>
      <c r="T916" s="71" t="str">
        <f t="shared" si="45"/>
        <v/>
      </c>
      <c r="V916" s="53"/>
      <c r="W916" s="53"/>
    </row>
    <row r="917" s="38" customFormat="1" spans="1:23">
      <c r="A917" s="52"/>
      <c r="B917" s="52"/>
      <c r="D917" s="53"/>
      <c r="G917" s="76"/>
      <c r="H917" s="53"/>
      <c r="J917" s="78"/>
      <c r="P917" s="70" t="str">
        <f t="shared" si="43"/>
        <v/>
      </c>
      <c r="Q917" s="70" t="str">
        <f t="shared" si="44"/>
        <v/>
      </c>
      <c r="R917" s="70" t="str">
        <f>IFERROR(IF(K917="handling and wharfage",SUM(P917:Q917),IF(OR(K917="tank",K917="Boat",K917="car"),INDEX(Rate!$B$4:$M$25,MATCH(Gilbert!N917,Rate!$A$4:$A$25,0),MATCH(Gilbert!L917,Rate!$B$3:$M$3,0))*O917*0.8,INDEX(Rate!$B$4:$M$25,MATCH(Gilbert!N917,Rate!$A$4:$A$25,0),MATCH(Gilbert!L917,Rate!$B$3:$M$3,0))*O917)),"")</f>
        <v/>
      </c>
      <c r="S917" s="71"/>
      <c r="T917" s="71" t="str">
        <f t="shared" si="45"/>
        <v/>
      </c>
      <c r="V917" s="53"/>
      <c r="W917" s="53"/>
    </row>
    <row r="918" s="38" customFormat="1" spans="1:23">
      <c r="A918" s="52"/>
      <c r="B918" s="52"/>
      <c r="D918" s="53"/>
      <c r="G918" s="76"/>
      <c r="H918" s="53"/>
      <c r="J918" s="78"/>
      <c r="P918" s="70" t="str">
        <f t="shared" si="43"/>
        <v/>
      </c>
      <c r="Q918" s="70" t="str">
        <f t="shared" si="44"/>
        <v/>
      </c>
      <c r="R918" s="70" t="str">
        <f>IFERROR(IF(K918="handling and wharfage",SUM(P918:Q918),IF(OR(K918="tank",K918="Boat",K918="car"),INDEX(Rate!$B$4:$M$25,MATCH(Gilbert!N918,Rate!$A$4:$A$25,0),MATCH(Gilbert!L918,Rate!$B$3:$M$3,0))*O918*0.8,INDEX(Rate!$B$4:$M$25,MATCH(Gilbert!N918,Rate!$A$4:$A$25,0),MATCH(Gilbert!L918,Rate!$B$3:$M$3,0))*O918)),"")</f>
        <v/>
      </c>
      <c r="S918" s="71"/>
      <c r="T918" s="71" t="str">
        <f t="shared" si="45"/>
        <v/>
      </c>
      <c r="V918" s="53"/>
      <c r="W918" s="53"/>
    </row>
    <row r="919" s="38" customFormat="1" spans="1:23">
      <c r="A919" s="52"/>
      <c r="B919" s="52"/>
      <c r="D919" s="53"/>
      <c r="G919" s="76"/>
      <c r="H919" s="53"/>
      <c r="J919" s="78"/>
      <c r="P919" s="70" t="str">
        <f t="shared" si="43"/>
        <v/>
      </c>
      <c r="Q919" s="70" t="str">
        <f t="shared" si="44"/>
        <v/>
      </c>
      <c r="R919" s="70" t="str">
        <f>IFERROR(IF(K919="handling and wharfage",SUM(P919:Q919),IF(OR(K919="tank",K919="Boat",K919="car"),INDEX(Rate!$B$4:$M$25,MATCH(Gilbert!N919,Rate!$A$4:$A$25,0),MATCH(Gilbert!L919,Rate!$B$3:$M$3,0))*O919*0.8,INDEX(Rate!$B$4:$M$25,MATCH(Gilbert!N919,Rate!$A$4:$A$25,0),MATCH(Gilbert!L919,Rate!$B$3:$M$3,0))*O919)),"")</f>
        <v/>
      </c>
      <c r="S919" s="71"/>
      <c r="T919" s="71" t="str">
        <f t="shared" si="45"/>
        <v/>
      </c>
      <c r="V919" s="53"/>
      <c r="W919" s="53"/>
    </row>
    <row r="920" s="38" customFormat="1" spans="1:23">
      <c r="A920" s="52"/>
      <c r="B920" s="52"/>
      <c r="D920" s="53"/>
      <c r="G920" s="76"/>
      <c r="H920" s="53"/>
      <c r="J920" s="78"/>
      <c r="P920" s="70" t="str">
        <f t="shared" si="43"/>
        <v/>
      </c>
      <c r="Q920" s="70" t="str">
        <f t="shared" si="44"/>
        <v/>
      </c>
      <c r="R920" s="70" t="str">
        <f>IFERROR(IF(K920="handling and wharfage",SUM(P920:Q920),IF(OR(K920="tank",K920="Boat",K920="car"),INDEX(Rate!$B$4:$M$25,MATCH(Gilbert!N920,Rate!$A$4:$A$25,0),MATCH(Gilbert!L920,Rate!$B$3:$M$3,0))*O920*0.8,INDEX(Rate!$B$4:$M$25,MATCH(Gilbert!N920,Rate!$A$4:$A$25,0),MATCH(Gilbert!L920,Rate!$B$3:$M$3,0))*O920)),"")</f>
        <v/>
      </c>
      <c r="S920" s="71"/>
      <c r="T920" s="71" t="str">
        <f t="shared" si="45"/>
        <v/>
      </c>
      <c r="V920" s="53"/>
      <c r="W920" s="53"/>
    </row>
    <row r="921" s="38" customFormat="1" spans="1:23">
      <c r="A921" s="52"/>
      <c r="B921" s="52"/>
      <c r="D921" s="53"/>
      <c r="G921" s="76"/>
      <c r="H921" s="53"/>
      <c r="J921" s="78"/>
      <c r="P921" s="70" t="str">
        <f t="shared" si="43"/>
        <v/>
      </c>
      <c r="Q921" s="70" t="str">
        <f t="shared" si="44"/>
        <v/>
      </c>
      <c r="R921" s="70" t="str">
        <f>IFERROR(IF(K921="handling and wharfage",SUM(P921:Q921),IF(OR(K921="tank",K921="Boat",K921="car"),INDEX(Rate!$B$4:$M$25,MATCH(Gilbert!N921,Rate!$A$4:$A$25,0),MATCH(Gilbert!L921,Rate!$B$3:$M$3,0))*O921*0.8,INDEX(Rate!$B$4:$M$25,MATCH(Gilbert!N921,Rate!$A$4:$A$25,0),MATCH(Gilbert!L921,Rate!$B$3:$M$3,0))*O921)),"")</f>
        <v/>
      </c>
      <c r="S921" s="71"/>
      <c r="T921" s="71" t="str">
        <f t="shared" si="45"/>
        <v/>
      </c>
      <c r="V921" s="53"/>
      <c r="W921" s="53"/>
    </row>
    <row r="922" s="38" customFormat="1" spans="1:23">
      <c r="A922" s="52"/>
      <c r="B922" s="52"/>
      <c r="D922" s="53"/>
      <c r="G922" s="76"/>
      <c r="H922" s="53"/>
      <c r="J922" s="78"/>
      <c r="P922" s="70" t="str">
        <f t="shared" si="43"/>
        <v/>
      </c>
      <c r="Q922" s="70" t="str">
        <f t="shared" si="44"/>
        <v/>
      </c>
      <c r="R922" s="70" t="str">
        <f>IFERROR(IF(K922="handling and wharfage",SUM(P922:Q922),IF(OR(K922="tank",K922="Boat",K922="car"),INDEX(Rate!$B$4:$M$25,MATCH(Gilbert!N922,Rate!$A$4:$A$25,0),MATCH(Gilbert!L922,Rate!$B$3:$M$3,0))*O922*0.8,INDEX(Rate!$B$4:$M$25,MATCH(Gilbert!N922,Rate!$A$4:$A$25,0),MATCH(Gilbert!L922,Rate!$B$3:$M$3,0))*O922)),"")</f>
        <v/>
      </c>
      <c r="S922" s="71"/>
      <c r="T922" s="71" t="str">
        <f t="shared" si="45"/>
        <v/>
      </c>
      <c r="V922" s="53"/>
      <c r="W922" s="53"/>
    </row>
    <row r="923" s="38" customFormat="1" spans="1:23">
      <c r="A923" s="52"/>
      <c r="B923" s="52"/>
      <c r="D923" s="53"/>
      <c r="G923" s="76"/>
      <c r="H923" s="53"/>
      <c r="J923" s="78"/>
      <c r="P923" s="70" t="str">
        <f t="shared" si="43"/>
        <v/>
      </c>
      <c r="Q923" s="70" t="str">
        <f t="shared" si="44"/>
        <v/>
      </c>
      <c r="R923" s="70" t="str">
        <f>IFERROR(IF(K923="handling and wharfage",SUM(P923:Q923),IF(OR(K923="tank",K923="Boat",K923="car"),INDEX(Rate!$B$4:$M$25,MATCH(Gilbert!N923,Rate!$A$4:$A$25,0),MATCH(Gilbert!L923,Rate!$B$3:$M$3,0))*O923*0.8,INDEX(Rate!$B$4:$M$25,MATCH(Gilbert!N923,Rate!$A$4:$A$25,0),MATCH(Gilbert!L923,Rate!$B$3:$M$3,0))*O923)),"")</f>
        <v/>
      </c>
      <c r="S923" s="71"/>
      <c r="T923" s="71" t="str">
        <f t="shared" si="45"/>
        <v/>
      </c>
      <c r="V923" s="53"/>
      <c r="W923" s="53"/>
    </row>
    <row r="924" s="61" customFormat="1" spans="1:23">
      <c r="A924" s="107"/>
      <c r="B924" s="107"/>
      <c r="D924" s="108"/>
      <c r="G924" s="109"/>
      <c r="H924" s="108"/>
      <c r="J924" s="110"/>
      <c r="P924" s="70" t="str">
        <f t="shared" si="43"/>
        <v/>
      </c>
      <c r="Q924" s="70" t="str">
        <f t="shared" si="44"/>
        <v/>
      </c>
      <c r="R924" s="70" t="str">
        <f>IFERROR(IF(K924="handling and wharfage",SUM(P924:Q924),IF(OR(K924="tank",K924="Boat",K924="car"),INDEX(Rate!$B$4:$M$25,MATCH(Gilbert!N924,Rate!$A$4:$A$25,0),MATCH(Gilbert!L924,Rate!$B$3:$M$3,0))*O924*0.8,INDEX(Rate!$B$4:$M$25,MATCH(Gilbert!N924,Rate!$A$4:$A$25,0),MATCH(Gilbert!L924,Rate!$B$3:$M$3,0))*O924)),"")</f>
        <v/>
      </c>
      <c r="S924" s="71"/>
      <c r="T924" s="71" t="str">
        <f t="shared" si="45"/>
        <v/>
      </c>
      <c r="V924" s="108"/>
      <c r="W924" s="108"/>
    </row>
    <row r="925" spans="16:20">
      <c r="P925" s="70" t="str">
        <f t="shared" si="43"/>
        <v/>
      </c>
      <c r="Q925" s="70" t="str">
        <f t="shared" si="44"/>
        <v/>
      </c>
      <c r="R925" s="70" t="str">
        <f>IFERROR(IF(K925="handling and wharfage",SUM(P925:Q925),IF(OR(K925="tank",K925="Boat",K925="car"),INDEX(Rate!$B$4:$M$25,MATCH(Gilbert!N925,Rate!$A$4:$A$25,0),MATCH(Gilbert!L925,Rate!$B$3:$M$3,0))*O925*0.8,INDEX(Rate!$B$4:$M$25,MATCH(Gilbert!N925,Rate!$A$4:$A$25,0),MATCH(Gilbert!L925,Rate!$B$3:$M$3,0))*O925)),"")</f>
        <v/>
      </c>
      <c r="T925" s="71" t="str">
        <f t="shared" si="45"/>
        <v/>
      </c>
    </row>
    <row r="926" spans="16:20">
      <c r="P926" s="70" t="str">
        <f t="shared" si="43"/>
        <v/>
      </c>
      <c r="Q926" s="70" t="str">
        <f t="shared" si="44"/>
        <v/>
      </c>
      <c r="R926" s="70" t="str">
        <f>IFERROR(IF(K926="handling and wharfage",SUM(P926:Q926),IF(OR(K926="tank",K926="Boat",K926="car"),INDEX(Rate!$B$4:$M$25,MATCH(Gilbert!N926,Rate!$A$4:$A$25,0),MATCH(Gilbert!L926,Rate!$B$3:$M$3,0))*O926*0.8,INDEX(Rate!$B$4:$M$25,MATCH(Gilbert!N926,Rate!$A$4:$A$25,0),MATCH(Gilbert!L926,Rate!$B$3:$M$3,0))*O926)),"")</f>
        <v/>
      </c>
      <c r="T926" s="71" t="str">
        <f t="shared" si="45"/>
        <v/>
      </c>
    </row>
    <row r="927" spans="16:20">
      <c r="P927" s="70" t="str">
        <f t="shared" si="43"/>
        <v/>
      </c>
      <c r="Q927" s="70" t="str">
        <f t="shared" si="44"/>
        <v/>
      </c>
      <c r="R927" s="70" t="str">
        <f>IFERROR(IF(K927="handling and wharfage",SUM(P927:Q927),IF(OR(K927="tank",K927="Boat",K927="car"),INDEX(Rate!$B$4:$M$25,MATCH(Gilbert!N927,Rate!$A$4:$A$25,0),MATCH(Gilbert!L927,Rate!$B$3:$M$3,0))*O927*0.8,INDEX(Rate!$B$4:$M$25,MATCH(Gilbert!N927,Rate!$A$4:$A$25,0),MATCH(Gilbert!L927,Rate!$B$3:$M$3,0))*O927)),"")</f>
        <v/>
      </c>
      <c r="T927" s="71" t="str">
        <f t="shared" si="45"/>
        <v/>
      </c>
    </row>
    <row r="928" spans="16:20">
      <c r="P928" s="70" t="str">
        <f t="shared" si="43"/>
        <v/>
      </c>
      <c r="Q928" s="70" t="str">
        <f t="shared" si="44"/>
        <v/>
      </c>
      <c r="R928" s="70" t="str">
        <f>IFERROR(IF(K928="handling and wharfage",SUM(P928:Q928),IF(OR(K928="tank",K928="Boat",K928="car"),INDEX(Rate!$B$4:$M$25,MATCH(Gilbert!N928,Rate!$A$4:$A$25,0),MATCH(Gilbert!L928,Rate!$B$3:$M$3,0))*O928*0.8,INDEX(Rate!$B$4:$M$25,MATCH(Gilbert!N928,Rate!$A$4:$A$25,0),MATCH(Gilbert!L928,Rate!$B$3:$M$3,0))*O928)),"")</f>
        <v/>
      </c>
      <c r="T928" s="71" t="str">
        <f t="shared" si="45"/>
        <v/>
      </c>
    </row>
    <row r="929" spans="16:20">
      <c r="P929" s="70" t="str">
        <f t="shared" si="43"/>
        <v/>
      </c>
      <c r="Q929" s="70" t="str">
        <f t="shared" si="44"/>
        <v/>
      </c>
      <c r="R929" s="70" t="str">
        <f>IFERROR(IF(K929="handling and wharfage",SUM(P929:Q929),IF(OR(K929="tank",K929="Boat",K929="car"),INDEX(Rate!$B$4:$M$25,MATCH(Gilbert!N929,Rate!$A$4:$A$25,0),MATCH(Gilbert!L929,Rate!$B$3:$M$3,0))*O929*0.8,INDEX(Rate!$B$4:$M$25,MATCH(Gilbert!N929,Rate!$A$4:$A$25,0),MATCH(Gilbert!L929,Rate!$B$3:$M$3,0))*O929)),"")</f>
        <v/>
      </c>
      <c r="T929" s="71" t="str">
        <f t="shared" si="45"/>
        <v/>
      </c>
    </row>
    <row r="930" spans="16:20">
      <c r="P930" s="70" t="str">
        <f t="shared" si="43"/>
        <v/>
      </c>
      <c r="Q930" s="70" t="str">
        <f t="shared" si="44"/>
        <v/>
      </c>
      <c r="R930" s="70" t="str">
        <f>IFERROR(IF(K930="handling and wharfage",SUM(P930:Q930),IF(OR(K930="tank",K930="Boat",K930="car"),INDEX(Rate!$B$4:$M$25,MATCH(Gilbert!N930,Rate!$A$4:$A$25,0),MATCH(Gilbert!L930,Rate!$B$3:$M$3,0))*O930*0.8,INDEX(Rate!$B$4:$M$25,MATCH(Gilbert!N930,Rate!$A$4:$A$25,0),MATCH(Gilbert!L930,Rate!$B$3:$M$3,0))*O930)),"")</f>
        <v/>
      </c>
      <c r="T930" s="71" t="str">
        <f t="shared" si="45"/>
        <v/>
      </c>
    </row>
    <row r="931" spans="16:20">
      <c r="P931" s="70" t="str">
        <f t="shared" si="43"/>
        <v/>
      </c>
      <c r="Q931" s="70" t="str">
        <f t="shared" si="44"/>
        <v/>
      </c>
      <c r="R931" s="70" t="str">
        <f>IFERROR(IF(K931="handling and wharfage",SUM(P931:Q931),IF(OR(K931="tank",K931="Boat",K931="car"),INDEX(Rate!$B$4:$M$25,MATCH(Gilbert!N931,Rate!$A$4:$A$25,0),MATCH(Gilbert!L931,Rate!$B$3:$M$3,0))*O931*0.8,INDEX(Rate!$B$4:$M$25,MATCH(Gilbert!N931,Rate!$A$4:$A$25,0),MATCH(Gilbert!L931,Rate!$B$3:$M$3,0))*O931)),"")</f>
        <v/>
      </c>
      <c r="T931" s="71" t="str">
        <f t="shared" si="45"/>
        <v/>
      </c>
    </row>
    <row r="932" spans="16:20">
      <c r="P932" s="70" t="str">
        <f t="shared" si="43"/>
        <v/>
      </c>
      <c r="Q932" s="70" t="str">
        <f t="shared" si="44"/>
        <v/>
      </c>
      <c r="R932" s="70" t="str">
        <f>IFERROR(IF(K932="handling and wharfage",SUM(P932:Q932),IF(OR(K932="tank",K932="Boat",K932="car"),INDEX(Rate!$B$4:$M$25,MATCH(Gilbert!N932,Rate!$A$4:$A$25,0),MATCH(Gilbert!L932,Rate!$B$3:$M$3,0))*O932*0.8,INDEX(Rate!$B$4:$M$25,MATCH(Gilbert!N932,Rate!$A$4:$A$25,0),MATCH(Gilbert!L932,Rate!$B$3:$M$3,0))*O932)),"")</f>
        <v/>
      </c>
      <c r="T932" s="71" t="str">
        <f t="shared" si="45"/>
        <v/>
      </c>
    </row>
    <row r="933" spans="16:20">
      <c r="P933" s="70" t="str">
        <f t="shared" si="43"/>
        <v/>
      </c>
      <c r="Q933" s="70" t="str">
        <f t="shared" si="44"/>
        <v/>
      </c>
      <c r="R933" s="70" t="str">
        <f>IFERROR(IF(K933="handling and wharfage",SUM(P933:Q933),IF(OR(K933="tank",K933="Boat",K933="car"),INDEX(Rate!$B$4:$M$25,MATCH(Gilbert!N933,Rate!$A$4:$A$25,0),MATCH(Gilbert!L933,Rate!$B$3:$M$3,0))*O933*0.8,INDEX(Rate!$B$4:$M$25,MATCH(Gilbert!N933,Rate!$A$4:$A$25,0),MATCH(Gilbert!L933,Rate!$B$3:$M$3,0))*O933)),"")</f>
        <v/>
      </c>
      <c r="T933" s="71" t="str">
        <f t="shared" si="45"/>
        <v/>
      </c>
    </row>
    <row r="934" spans="16:20">
      <c r="P934" s="70" t="str">
        <f t="shared" si="43"/>
        <v/>
      </c>
      <c r="Q934" s="70" t="str">
        <f t="shared" si="44"/>
        <v/>
      </c>
      <c r="R934" s="70" t="str">
        <f>IFERROR(IF(K934="handling and wharfage",SUM(P934:Q934),IF(OR(K934="tank",K934="Boat",K934="car"),INDEX(Rate!$B$4:$M$25,MATCH(Gilbert!N934,Rate!$A$4:$A$25,0),MATCH(Gilbert!L934,Rate!$B$3:$M$3,0))*O934*0.8,INDEX(Rate!$B$4:$M$25,MATCH(Gilbert!N934,Rate!$A$4:$A$25,0),MATCH(Gilbert!L934,Rate!$B$3:$M$3,0))*O934)),"")</f>
        <v/>
      </c>
      <c r="T934" s="71" t="str">
        <f t="shared" si="45"/>
        <v/>
      </c>
    </row>
    <row r="935" spans="16:20">
      <c r="P935" s="70" t="str">
        <f t="shared" si="43"/>
        <v/>
      </c>
      <c r="Q935" s="70" t="str">
        <f t="shared" si="44"/>
        <v/>
      </c>
      <c r="R935" s="70" t="str">
        <f>IFERROR(IF(K935="handling and wharfage",SUM(P935:Q935),IF(OR(K935="tank",K935="Boat",K935="car"),INDEX(Rate!$B$4:$M$25,MATCH(Gilbert!N935,Rate!$A$4:$A$25,0),MATCH(Gilbert!L935,Rate!$B$3:$M$3,0))*O935*0.8,INDEX(Rate!$B$4:$M$25,MATCH(Gilbert!N935,Rate!$A$4:$A$25,0),MATCH(Gilbert!L935,Rate!$B$3:$M$3,0))*O935)),"")</f>
        <v/>
      </c>
      <c r="T935" s="71" t="str">
        <f t="shared" si="45"/>
        <v/>
      </c>
    </row>
    <row r="936" spans="16:20">
      <c r="P936" s="70" t="str">
        <f t="shared" si="43"/>
        <v/>
      </c>
      <c r="Q936" s="70" t="str">
        <f t="shared" si="44"/>
        <v/>
      </c>
      <c r="R936" s="70" t="str">
        <f>IFERROR(IF(K936="handling and wharfage",SUM(P936:Q936),IF(OR(K936="tank",K936="Boat",K936="car"),INDEX(Rate!$B$4:$M$25,MATCH(Gilbert!N936,Rate!$A$4:$A$25,0),MATCH(Gilbert!L936,Rate!$B$3:$M$3,0))*O936*0.8,INDEX(Rate!$B$4:$M$25,MATCH(Gilbert!N936,Rate!$A$4:$A$25,0),MATCH(Gilbert!L936,Rate!$B$3:$M$3,0))*O936)),"")</f>
        <v/>
      </c>
      <c r="T936" s="71" t="str">
        <f t="shared" si="45"/>
        <v/>
      </c>
    </row>
    <row r="937" spans="16:20">
      <c r="P937" s="70" t="str">
        <f t="shared" si="43"/>
        <v/>
      </c>
      <c r="Q937" s="70" t="str">
        <f t="shared" si="44"/>
        <v/>
      </c>
      <c r="R937" s="70" t="str">
        <f>IFERROR(IF(K937="handling and wharfage",SUM(P937:Q937),IF(OR(K937="tank",K937="Boat",K937="car"),INDEX(Rate!$B$4:$M$25,MATCH(Gilbert!N937,Rate!$A$4:$A$25,0),MATCH(Gilbert!L937,Rate!$B$3:$M$3,0))*O937*0.8,INDEX(Rate!$B$4:$M$25,MATCH(Gilbert!N937,Rate!$A$4:$A$25,0),MATCH(Gilbert!L937,Rate!$B$3:$M$3,0))*O937)),"")</f>
        <v/>
      </c>
      <c r="T937" s="71" t="str">
        <f t="shared" si="45"/>
        <v/>
      </c>
    </row>
    <row r="938" spans="16:20">
      <c r="P938" s="70" t="str">
        <f t="shared" si="43"/>
        <v/>
      </c>
      <c r="Q938" s="70" t="str">
        <f t="shared" si="44"/>
        <v/>
      </c>
      <c r="R938" s="70" t="str">
        <f>IFERROR(IF(K938="handling and wharfage",SUM(P938:Q938),IF(OR(K938="tank",K938="Boat",K938="car"),INDEX(Rate!$B$4:$M$25,MATCH(Gilbert!N938,Rate!$A$4:$A$25,0),MATCH(Gilbert!L938,Rate!$B$3:$M$3,0))*O938*0.8,INDEX(Rate!$B$4:$M$25,MATCH(Gilbert!N938,Rate!$A$4:$A$25,0),MATCH(Gilbert!L938,Rate!$B$3:$M$3,0))*O938)),"")</f>
        <v/>
      </c>
      <c r="T938" s="71" t="str">
        <f t="shared" si="45"/>
        <v/>
      </c>
    </row>
    <row r="939" spans="16:20">
      <c r="P939" s="70" t="str">
        <f t="shared" si="43"/>
        <v/>
      </c>
      <c r="Q939" s="70" t="str">
        <f t="shared" si="44"/>
        <v/>
      </c>
      <c r="R939" s="70" t="str">
        <f>IFERROR(IF(K939="handling and wharfage",SUM(P939:Q939),IF(OR(K939="tank",K939="Boat",K939="car"),INDEX(Rate!$B$4:$M$25,MATCH(Gilbert!N939,Rate!$A$4:$A$25,0),MATCH(Gilbert!L939,Rate!$B$3:$M$3,0))*O939*0.8,INDEX(Rate!$B$4:$M$25,MATCH(Gilbert!N939,Rate!$A$4:$A$25,0),MATCH(Gilbert!L939,Rate!$B$3:$M$3,0))*O939)),"")</f>
        <v/>
      </c>
      <c r="T939" s="71" t="str">
        <f t="shared" si="45"/>
        <v/>
      </c>
    </row>
    <row r="940" spans="16:20">
      <c r="P940" s="70" t="str">
        <f t="shared" si="43"/>
        <v/>
      </c>
      <c r="Q940" s="70" t="str">
        <f t="shared" si="44"/>
        <v/>
      </c>
      <c r="R940" s="70" t="str">
        <f>IFERROR(IF(K940="handling and wharfage",SUM(P940:Q940),IF(OR(K940="tank",K940="Boat",K940="car"),INDEX(Rate!$B$4:$M$25,MATCH(Gilbert!N940,Rate!$A$4:$A$25,0),MATCH(Gilbert!L940,Rate!$B$3:$M$3,0))*O940*0.8,INDEX(Rate!$B$4:$M$25,MATCH(Gilbert!N940,Rate!$A$4:$A$25,0),MATCH(Gilbert!L940,Rate!$B$3:$M$3,0))*O940)),"")</f>
        <v/>
      </c>
      <c r="T940" s="71" t="str">
        <f t="shared" si="45"/>
        <v/>
      </c>
    </row>
    <row r="941" spans="16:20">
      <c r="P941" s="70" t="str">
        <f t="shared" si="43"/>
        <v/>
      </c>
      <c r="Q941" s="70" t="str">
        <f t="shared" si="44"/>
        <v/>
      </c>
      <c r="R941" s="70" t="str">
        <f>IFERROR(IF(K941="handling and wharfage",SUM(P941:Q941),IF(OR(K941="tank",K941="Boat",K941="car"),INDEX(Rate!$B$4:$M$25,MATCH(Gilbert!N941,Rate!$A$4:$A$25,0),MATCH(Gilbert!L941,Rate!$B$3:$M$3,0))*O941*0.8,INDEX(Rate!$B$4:$M$25,MATCH(Gilbert!N941,Rate!$A$4:$A$25,0),MATCH(Gilbert!L941,Rate!$B$3:$M$3,0))*O941)),"")</f>
        <v/>
      </c>
      <c r="T941" s="71" t="str">
        <f t="shared" si="45"/>
        <v/>
      </c>
    </row>
    <row r="942" spans="16:20">
      <c r="P942" s="70" t="str">
        <f t="shared" si="43"/>
        <v/>
      </c>
      <c r="Q942" s="70" t="str">
        <f t="shared" si="44"/>
        <v/>
      </c>
      <c r="R942" s="70" t="str">
        <f>IFERROR(IF(K942="handling and wharfage",SUM(P942:Q942),IF(OR(K942="tank",K942="Boat",K942="car"),INDEX(Rate!$B$4:$M$25,MATCH(Gilbert!N942,Rate!$A$4:$A$25,0),MATCH(Gilbert!L942,Rate!$B$3:$M$3,0))*O942*0.8,INDEX(Rate!$B$4:$M$25,MATCH(Gilbert!N942,Rate!$A$4:$A$25,0),MATCH(Gilbert!L942,Rate!$B$3:$M$3,0))*O942)),"")</f>
        <v/>
      </c>
      <c r="T942" s="71" t="str">
        <f t="shared" si="45"/>
        <v/>
      </c>
    </row>
    <row r="943" spans="16:20">
      <c r="P943" s="70" t="str">
        <f t="shared" si="43"/>
        <v/>
      </c>
      <c r="Q943" s="70" t="str">
        <f t="shared" si="44"/>
        <v/>
      </c>
      <c r="R943" s="70" t="str">
        <f>IFERROR(IF(K943="handling and wharfage",SUM(P943:Q943),IF(OR(K943="tank",K943="Boat",K943="car"),INDEX(Rate!$B$4:$M$25,MATCH(Gilbert!N943,Rate!$A$4:$A$25,0),MATCH(Gilbert!L943,Rate!$B$3:$M$3,0))*O943*0.8,INDEX(Rate!$B$4:$M$25,MATCH(Gilbert!N943,Rate!$A$4:$A$25,0),MATCH(Gilbert!L943,Rate!$B$3:$M$3,0))*O943)),"")</f>
        <v/>
      </c>
      <c r="T943" s="71" t="str">
        <f t="shared" si="45"/>
        <v/>
      </c>
    </row>
    <row r="944" spans="16:20">
      <c r="P944" s="70" t="str">
        <f t="shared" si="43"/>
        <v/>
      </c>
      <c r="Q944" s="70" t="str">
        <f t="shared" si="44"/>
        <v/>
      </c>
      <c r="R944" s="70" t="str">
        <f>IFERROR(IF(K944="handling and wharfage",SUM(P944:Q944),IF(OR(K944="tank",K944="Boat",K944="car"),INDEX(Rate!$B$4:$M$25,MATCH(Gilbert!N944,Rate!$A$4:$A$25,0),MATCH(Gilbert!L944,Rate!$B$3:$M$3,0))*O944*0.8,INDEX(Rate!$B$4:$M$25,MATCH(Gilbert!N944,Rate!$A$4:$A$25,0),MATCH(Gilbert!L944,Rate!$B$3:$M$3,0))*O944)),"")</f>
        <v/>
      </c>
      <c r="T944" s="71" t="str">
        <f t="shared" si="45"/>
        <v/>
      </c>
    </row>
    <row r="945" spans="16:20">
      <c r="P945" s="70" t="str">
        <f t="shared" si="43"/>
        <v/>
      </c>
      <c r="Q945" s="70" t="str">
        <f t="shared" si="44"/>
        <v/>
      </c>
      <c r="R945" s="70" t="str">
        <f>IFERROR(IF(K945="handling and wharfage",SUM(P945:Q945),IF(OR(K945="tank",K945="Boat",K945="car"),INDEX(Rate!$B$4:$M$25,MATCH(Gilbert!N945,Rate!$A$4:$A$25,0),MATCH(Gilbert!L945,Rate!$B$3:$M$3,0))*O945*0.8,INDEX(Rate!$B$4:$M$25,MATCH(Gilbert!N945,Rate!$A$4:$A$25,0),MATCH(Gilbert!L945,Rate!$B$3:$M$3,0))*O945)),"")</f>
        <v/>
      </c>
      <c r="T945" s="71" t="str">
        <f t="shared" si="45"/>
        <v/>
      </c>
    </row>
    <row r="946" spans="16:20">
      <c r="P946" s="70" t="str">
        <f t="shared" si="43"/>
        <v/>
      </c>
      <c r="Q946" s="70" t="str">
        <f t="shared" si="44"/>
        <v/>
      </c>
      <c r="R946" s="70" t="str">
        <f>IFERROR(IF(K946="handling and wharfage",SUM(P946:Q946),IF(OR(K946="tank",K946="Boat",K946="car"),INDEX(Rate!$B$4:$M$25,MATCH(Gilbert!N946,Rate!$A$4:$A$25,0),MATCH(Gilbert!L946,Rate!$B$3:$M$3,0))*O946*0.8,INDEX(Rate!$B$4:$M$25,MATCH(Gilbert!N946,Rate!$A$4:$A$25,0),MATCH(Gilbert!L946,Rate!$B$3:$M$3,0))*O946)),"")</f>
        <v/>
      </c>
      <c r="T946" s="71" t="str">
        <f t="shared" si="45"/>
        <v/>
      </c>
    </row>
    <row r="947" spans="16:20">
      <c r="P947" s="70" t="str">
        <f t="shared" si="43"/>
        <v/>
      </c>
      <c r="Q947" s="70" t="str">
        <f t="shared" si="44"/>
        <v/>
      </c>
      <c r="R947" s="70" t="str">
        <f>IFERROR(IF(K947="handling and wharfage",SUM(P947:Q947),IF(OR(K947="tank",K947="Boat",K947="car"),INDEX(Rate!$B$4:$M$25,MATCH(Gilbert!N947,Rate!$A$4:$A$25,0),MATCH(Gilbert!L947,Rate!$B$3:$M$3,0))*O947*0.8,INDEX(Rate!$B$4:$M$25,MATCH(Gilbert!N947,Rate!$A$4:$A$25,0),MATCH(Gilbert!L947,Rate!$B$3:$M$3,0))*O947)),"")</f>
        <v/>
      </c>
      <c r="T947" s="71" t="str">
        <f t="shared" si="45"/>
        <v/>
      </c>
    </row>
    <row r="948" spans="16:20">
      <c r="P948" s="70" t="str">
        <f t="shared" si="43"/>
        <v/>
      </c>
      <c r="Q948" s="70" t="str">
        <f t="shared" si="44"/>
        <v/>
      </c>
      <c r="R948" s="70" t="str">
        <f>IFERROR(IF(K948="handling and wharfage",SUM(P948:Q948),IF(OR(K948="tank",K948="Boat",K948="car"),INDEX(Rate!$B$4:$M$25,MATCH(Gilbert!N948,Rate!$A$4:$A$25,0),MATCH(Gilbert!L948,Rate!$B$3:$M$3,0))*O948*0.8,INDEX(Rate!$B$4:$M$25,MATCH(Gilbert!N948,Rate!$A$4:$A$25,0),MATCH(Gilbert!L948,Rate!$B$3:$M$3,0))*O948)),"")</f>
        <v/>
      </c>
      <c r="T948" s="71" t="str">
        <f t="shared" si="45"/>
        <v/>
      </c>
    </row>
    <row r="949" spans="16:20">
      <c r="P949" s="70" t="str">
        <f t="shared" si="43"/>
        <v/>
      </c>
      <c r="Q949" s="70" t="str">
        <f t="shared" si="44"/>
        <v/>
      </c>
      <c r="R949" s="70" t="str">
        <f>IFERROR(IF(K949="handling and wharfage",SUM(P949:Q949),IF(OR(K949="tank",K949="Boat",K949="car"),INDEX(Rate!$B$4:$M$25,MATCH(Gilbert!N949,Rate!$A$4:$A$25,0),MATCH(Gilbert!L949,Rate!$B$3:$M$3,0))*O949*0.8,INDEX(Rate!$B$4:$M$25,MATCH(Gilbert!N949,Rate!$A$4:$A$25,0),MATCH(Gilbert!L949,Rate!$B$3:$M$3,0))*O949)),"")</f>
        <v/>
      </c>
      <c r="T949" s="71" t="str">
        <f t="shared" si="45"/>
        <v/>
      </c>
    </row>
    <row r="950" spans="16:20">
      <c r="P950" s="70" t="str">
        <f t="shared" si="43"/>
        <v/>
      </c>
      <c r="Q950" s="70" t="str">
        <f t="shared" si="44"/>
        <v/>
      </c>
      <c r="R950" s="70" t="str">
        <f>IFERROR(IF(K950="handling and wharfage",SUM(P950:Q950),IF(OR(K950="tank",K950="Boat",K950="car"),INDEX(Rate!$B$4:$M$25,MATCH(Gilbert!N950,Rate!$A$4:$A$25,0),MATCH(Gilbert!L950,Rate!$B$3:$M$3,0))*O950*0.8,INDEX(Rate!$B$4:$M$25,MATCH(Gilbert!N950,Rate!$A$4:$A$25,0),MATCH(Gilbert!L950,Rate!$B$3:$M$3,0))*O950)),"")</f>
        <v/>
      </c>
      <c r="T950" s="71" t="str">
        <f t="shared" si="45"/>
        <v/>
      </c>
    </row>
    <row r="951" spans="16:20">
      <c r="P951" s="70" t="str">
        <f t="shared" si="43"/>
        <v/>
      </c>
      <c r="Q951" s="70" t="str">
        <f t="shared" si="44"/>
        <v/>
      </c>
      <c r="R951" s="70" t="str">
        <f>IFERROR(IF(K951="handling and wharfage",SUM(P951:Q951),IF(OR(K951="tank",K951="Boat",K951="car"),INDEX(Rate!$B$4:$M$25,MATCH(Gilbert!N951,Rate!$A$4:$A$25,0),MATCH(Gilbert!L951,Rate!$B$3:$M$3,0))*O951*0.8,INDEX(Rate!$B$4:$M$25,MATCH(Gilbert!N951,Rate!$A$4:$A$25,0),MATCH(Gilbert!L951,Rate!$B$3:$M$3,0))*O951)),"")</f>
        <v/>
      </c>
      <c r="T951" s="71" t="str">
        <f t="shared" si="45"/>
        <v/>
      </c>
    </row>
    <row r="952" spans="16:20">
      <c r="P952" s="70" t="str">
        <f t="shared" si="43"/>
        <v/>
      </c>
      <c r="Q952" s="70" t="str">
        <f t="shared" si="44"/>
        <v/>
      </c>
      <c r="R952" s="70" t="str">
        <f>IFERROR(IF(K952="handling and wharfage",SUM(P952:Q952),IF(OR(K952="tank",K952="Boat",K952="car"),INDEX(Rate!$B$4:$M$25,MATCH(Gilbert!N952,Rate!$A$4:$A$25,0),MATCH(Gilbert!L952,Rate!$B$3:$M$3,0))*O952*0.8,INDEX(Rate!$B$4:$M$25,MATCH(Gilbert!N952,Rate!$A$4:$A$25,0),MATCH(Gilbert!L952,Rate!$B$3:$M$3,0))*O952)),"")</f>
        <v/>
      </c>
      <c r="T952" s="71" t="str">
        <f t="shared" si="45"/>
        <v/>
      </c>
    </row>
    <row r="953" spans="16:20">
      <c r="P953" s="70" t="str">
        <f t="shared" si="43"/>
        <v/>
      </c>
      <c r="Q953" s="70" t="str">
        <f t="shared" si="44"/>
        <v/>
      </c>
      <c r="R953" s="70" t="str">
        <f>IFERROR(IF(K953="handling and wharfage",SUM(P953:Q953),IF(OR(K953="tank",K953="Boat",K953="car"),INDEX(Rate!$B$4:$M$25,MATCH(Gilbert!N953,Rate!$A$4:$A$25,0),MATCH(Gilbert!L953,Rate!$B$3:$M$3,0))*O953*0.8,INDEX(Rate!$B$4:$M$25,MATCH(Gilbert!N953,Rate!$A$4:$A$25,0),MATCH(Gilbert!L953,Rate!$B$3:$M$3,0))*O953)),"")</f>
        <v/>
      </c>
      <c r="T953" s="71" t="str">
        <f t="shared" si="45"/>
        <v/>
      </c>
    </row>
    <row r="954" spans="16:20">
      <c r="P954" s="70" t="str">
        <f t="shared" si="43"/>
        <v/>
      </c>
      <c r="Q954" s="70" t="str">
        <f t="shared" si="44"/>
        <v/>
      </c>
      <c r="R954" s="70" t="str">
        <f>IFERROR(IF(K954="handling and wharfage",SUM(P954:Q954),IF(OR(K954="tank",K954="Boat",K954="car"),INDEX(Rate!$B$4:$M$25,MATCH(Gilbert!N954,Rate!$A$4:$A$25,0),MATCH(Gilbert!L954,Rate!$B$3:$M$3,0))*O954*0.8,INDEX(Rate!$B$4:$M$25,MATCH(Gilbert!N954,Rate!$A$4:$A$25,0),MATCH(Gilbert!L954,Rate!$B$3:$M$3,0))*O954)),"")</f>
        <v/>
      </c>
      <c r="T954" s="71" t="str">
        <f t="shared" si="45"/>
        <v/>
      </c>
    </row>
    <row r="955" spans="16:20">
      <c r="P955" s="70" t="str">
        <f t="shared" si="43"/>
        <v/>
      </c>
      <c r="Q955" s="70" t="str">
        <f t="shared" si="44"/>
        <v/>
      </c>
      <c r="R955" s="70" t="str">
        <f>IFERROR(IF(K955="handling and wharfage",SUM(P955:Q955),IF(OR(K955="tank",K955="Boat",K955="car"),INDEX(Rate!$B$4:$M$25,MATCH(Gilbert!N955,Rate!$A$4:$A$25,0),MATCH(Gilbert!L955,Rate!$B$3:$M$3,0))*O955*0.8,INDEX(Rate!$B$4:$M$25,MATCH(Gilbert!N955,Rate!$A$4:$A$25,0),MATCH(Gilbert!L955,Rate!$B$3:$M$3,0))*O955)),"")</f>
        <v/>
      </c>
      <c r="T955" s="71" t="str">
        <f t="shared" si="45"/>
        <v/>
      </c>
    </row>
    <row r="956" s="38" customFormat="1" spans="1:23">
      <c r="A956" s="52"/>
      <c r="B956" s="52"/>
      <c r="D956" s="53"/>
      <c r="G956" s="76"/>
      <c r="H956" s="53"/>
      <c r="J956" s="78"/>
      <c r="P956" s="70" t="str">
        <f t="shared" si="43"/>
        <v/>
      </c>
      <c r="Q956" s="70" t="str">
        <f t="shared" si="44"/>
        <v/>
      </c>
      <c r="R956" s="70" t="str">
        <f>IFERROR(IF(K956="handling and wharfage",SUM(P956:Q956),IF(OR(K956="tank",K956="Boat",K956="car"),INDEX(Rate!$B$4:$M$25,MATCH(Gilbert!N956,Rate!$A$4:$A$25,0),MATCH(Gilbert!L956,Rate!$B$3:$M$3,0))*O956*0.8,INDEX(Rate!$B$4:$M$25,MATCH(Gilbert!N956,Rate!$A$4:$A$25,0),MATCH(Gilbert!L956,Rate!$B$3:$M$3,0))*O956)),"")</f>
        <v/>
      </c>
      <c r="S956" s="71"/>
      <c r="T956" s="71" t="str">
        <f t="shared" si="45"/>
        <v/>
      </c>
      <c r="V956" s="53"/>
      <c r="W956" s="53"/>
    </row>
    <row r="957" s="38" customFormat="1" spans="1:23">
      <c r="A957" s="52"/>
      <c r="B957" s="52"/>
      <c r="D957" s="53"/>
      <c r="G957" s="76"/>
      <c r="H957" s="53"/>
      <c r="J957" s="78"/>
      <c r="P957" s="70" t="str">
        <f t="shared" si="43"/>
        <v/>
      </c>
      <c r="Q957" s="70" t="str">
        <f t="shared" si="44"/>
        <v/>
      </c>
      <c r="R957" s="70" t="str">
        <f>IFERROR(IF(K957="handling and wharfage",SUM(P957:Q957),IF(OR(K957="tank",K957="Boat",K957="car"),INDEX(Rate!$B$4:$M$25,MATCH(Gilbert!N957,Rate!$A$4:$A$25,0),MATCH(Gilbert!L957,Rate!$B$3:$M$3,0))*O957*0.8,INDEX(Rate!$B$4:$M$25,MATCH(Gilbert!N957,Rate!$A$4:$A$25,0),MATCH(Gilbert!L957,Rate!$B$3:$M$3,0))*O957)),"")</f>
        <v/>
      </c>
      <c r="S957" s="71"/>
      <c r="T957" s="71" t="str">
        <f t="shared" si="45"/>
        <v/>
      </c>
      <c r="V957" s="53"/>
      <c r="W957" s="53"/>
    </row>
    <row r="958" s="38" customFormat="1" spans="1:23">
      <c r="A958" s="52"/>
      <c r="B958" s="52"/>
      <c r="D958" s="53"/>
      <c r="G958" s="76"/>
      <c r="H958" s="53"/>
      <c r="J958" s="78"/>
      <c r="P958" s="70" t="str">
        <f t="shared" si="43"/>
        <v/>
      </c>
      <c r="Q958" s="70" t="str">
        <f t="shared" si="44"/>
        <v/>
      </c>
      <c r="R958" s="70" t="str">
        <f>IFERROR(IF(K958="handling and wharfage",SUM(P958:Q958),IF(OR(K958="tank",K958="Boat",K958="car"),INDEX(Rate!$B$4:$M$25,MATCH(Gilbert!N958,Rate!$A$4:$A$25,0),MATCH(Gilbert!L958,Rate!$B$3:$M$3,0))*O958*0.8,INDEX(Rate!$B$4:$M$25,MATCH(Gilbert!N958,Rate!$A$4:$A$25,0),MATCH(Gilbert!L958,Rate!$B$3:$M$3,0))*O958)),"")</f>
        <v/>
      </c>
      <c r="S958" s="71"/>
      <c r="T958" s="71" t="str">
        <f t="shared" si="45"/>
        <v/>
      </c>
      <c r="V958" s="53"/>
      <c r="W958" s="53"/>
    </row>
    <row r="959" s="38" customFormat="1" spans="1:23">
      <c r="A959" s="52"/>
      <c r="B959" s="52"/>
      <c r="D959" s="53"/>
      <c r="G959" s="76"/>
      <c r="H959" s="53"/>
      <c r="J959" s="78"/>
      <c r="P959" s="70" t="str">
        <f t="shared" si="43"/>
        <v/>
      </c>
      <c r="Q959" s="70" t="str">
        <f t="shared" si="44"/>
        <v/>
      </c>
      <c r="R959" s="70" t="str">
        <f>IFERROR(IF(K959="handling and wharfage",SUM(P959:Q959),IF(OR(K959="tank",K959="Boat",K959="car"),INDEX(Rate!$B$4:$M$25,MATCH(Gilbert!N959,Rate!$A$4:$A$25,0),MATCH(Gilbert!L959,Rate!$B$3:$M$3,0))*O959*0.8,INDEX(Rate!$B$4:$M$25,MATCH(Gilbert!N959,Rate!$A$4:$A$25,0),MATCH(Gilbert!L959,Rate!$B$3:$M$3,0))*O959)),"")</f>
        <v/>
      </c>
      <c r="S959" s="71"/>
      <c r="T959" s="71" t="str">
        <f t="shared" si="45"/>
        <v/>
      </c>
      <c r="V959" s="53"/>
      <c r="W959" s="53"/>
    </row>
    <row r="960" s="38" customFormat="1" spans="1:23">
      <c r="A960" s="52"/>
      <c r="B960" s="52"/>
      <c r="D960" s="53"/>
      <c r="G960" s="76"/>
      <c r="H960" s="53"/>
      <c r="J960" s="78"/>
      <c r="P960" s="70" t="str">
        <f t="shared" si="43"/>
        <v/>
      </c>
      <c r="Q960" s="70" t="str">
        <f t="shared" si="44"/>
        <v/>
      </c>
      <c r="R960" s="70" t="str">
        <f>IFERROR(IF(K960="handling and wharfage",SUM(P960:Q960),IF(OR(K960="tank",K960="Boat",K960="car"),INDEX(Rate!$B$4:$M$25,MATCH(Gilbert!N960,Rate!$A$4:$A$25,0),MATCH(Gilbert!L960,Rate!$B$3:$M$3,0))*O960*0.8,INDEX(Rate!$B$4:$M$25,MATCH(Gilbert!N960,Rate!$A$4:$A$25,0),MATCH(Gilbert!L960,Rate!$B$3:$M$3,0))*O960)),"")</f>
        <v/>
      </c>
      <c r="S960" s="71"/>
      <c r="T960" s="71" t="str">
        <f t="shared" si="45"/>
        <v/>
      </c>
      <c r="V960" s="53"/>
      <c r="W960" s="53"/>
    </row>
    <row r="961" s="38" customFormat="1" spans="1:23">
      <c r="A961" s="52"/>
      <c r="B961" s="52"/>
      <c r="D961" s="53"/>
      <c r="G961" s="76"/>
      <c r="H961" s="53"/>
      <c r="J961" s="78"/>
      <c r="P961" s="70" t="str">
        <f t="shared" si="43"/>
        <v/>
      </c>
      <c r="Q961" s="70" t="str">
        <f t="shared" si="44"/>
        <v/>
      </c>
      <c r="R961" s="70" t="str">
        <f>IFERROR(IF(K961="handling and wharfage",SUM(P961:Q961),IF(OR(K961="tank",K961="Boat",K961="car"),INDEX(Rate!$B$4:$M$25,MATCH(Gilbert!N961,Rate!$A$4:$A$25,0),MATCH(Gilbert!L961,Rate!$B$3:$M$3,0))*O961*0.8,INDEX(Rate!$B$4:$M$25,MATCH(Gilbert!N961,Rate!$A$4:$A$25,0),MATCH(Gilbert!L961,Rate!$B$3:$M$3,0))*O961)),"")</f>
        <v/>
      </c>
      <c r="S961" s="71"/>
      <c r="T961" s="71" t="str">
        <f t="shared" si="45"/>
        <v/>
      </c>
      <c r="V961" s="53"/>
      <c r="W961" s="53"/>
    </row>
    <row r="962" s="38" customFormat="1" spans="1:23">
      <c r="A962" s="52"/>
      <c r="B962" s="52"/>
      <c r="D962" s="53"/>
      <c r="G962" s="76"/>
      <c r="H962" s="53"/>
      <c r="J962" s="78"/>
      <c r="P962" s="70" t="str">
        <f t="shared" si="43"/>
        <v/>
      </c>
      <c r="Q962" s="70" t="str">
        <f t="shared" si="44"/>
        <v/>
      </c>
      <c r="R962" s="70" t="str">
        <f>IFERROR(IF(K962="handling and wharfage",SUM(P962:Q962),IF(OR(K962="tank",K962="Boat",K962="car"),INDEX(Rate!$B$4:$M$25,MATCH(Gilbert!N962,Rate!$A$4:$A$25,0),MATCH(Gilbert!L962,Rate!$B$3:$M$3,0))*O962*0.8,INDEX(Rate!$B$4:$M$25,MATCH(Gilbert!N962,Rate!$A$4:$A$25,0),MATCH(Gilbert!L962,Rate!$B$3:$M$3,0))*O962)),"")</f>
        <v/>
      </c>
      <c r="S962" s="71"/>
      <c r="T962" s="71" t="str">
        <f t="shared" si="45"/>
        <v/>
      </c>
      <c r="V962" s="53"/>
      <c r="W962" s="53"/>
    </row>
    <row r="963" s="38" customFormat="1" spans="1:23">
      <c r="A963" s="52"/>
      <c r="B963" s="52"/>
      <c r="D963" s="53"/>
      <c r="G963" s="76"/>
      <c r="H963" s="53"/>
      <c r="J963" s="78"/>
      <c r="P963" s="70" t="str">
        <f t="shared" ref="P963:P1026" si="46">IF(OR(K963="handling and wharfage",K963="rau handling and wharfage"),O963*30,"")</f>
        <v/>
      </c>
      <c r="Q963" s="70" t="str">
        <f t="shared" ref="Q963:Q1026" si="47">IF(K963&lt;&gt;"handling and wharfage","",O963*3.5)</f>
        <v/>
      </c>
      <c r="R963" s="70" t="str">
        <f>IFERROR(IF(K963="handling and wharfage",SUM(P963:Q963),IF(OR(K963="tank",K963="Boat",K963="car"),INDEX(Rate!$B$4:$M$25,MATCH(Gilbert!N963,Rate!$A$4:$A$25,0),MATCH(Gilbert!L963,Rate!$B$3:$M$3,0))*O963*0.8,INDEX(Rate!$B$4:$M$25,MATCH(Gilbert!N963,Rate!$A$4:$A$25,0),MATCH(Gilbert!L963,Rate!$B$3:$M$3,0))*O963)),"")</f>
        <v/>
      </c>
      <c r="S963" s="71"/>
      <c r="T963" s="71" t="str">
        <f t="shared" ref="T963:T1026" si="48">IF(L963="","",IF(L963="General2","F0070000061A","E31250000331"))</f>
        <v/>
      </c>
      <c r="V963" s="53"/>
      <c r="W963" s="53"/>
    </row>
    <row r="964" s="38" customFormat="1" spans="1:23">
      <c r="A964" s="52"/>
      <c r="B964" s="52"/>
      <c r="D964" s="53"/>
      <c r="G964" s="76"/>
      <c r="H964" s="53"/>
      <c r="J964" s="78"/>
      <c r="P964" s="70" t="str">
        <f t="shared" si="46"/>
        <v/>
      </c>
      <c r="Q964" s="70" t="str">
        <f t="shared" si="47"/>
        <v/>
      </c>
      <c r="R964" s="70" t="str">
        <f>IFERROR(IF(K964="handling and wharfage",SUM(P964:Q964),IF(OR(K964="tank",K964="Boat",K964="car"),INDEX(Rate!$B$4:$M$25,MATCH(Gilbert!N964,Rate!$A$4:$A$25,0),MATCH(Gilbert!L964,Rate!$B$3:$M$3,0))*O964*0.8,INDEX(Rate!$B$4:$M$25,MATCH(Gilbert!N964,Rate!$A$4:$A$25,0),MATCH(Gilbert!L964,Rate!$B$3:$M$3,0))*O964)),"")</f>
        <v/>
      </c>
      <c r="S964" s="71"/>
      <c r="T964" s="71" t="str">
        <f t="shared" si="48"/>
        <v/>
      </c>
      <c r="V964" s="53"/>
      <c r="W964" s="53"/>
    </row>
    <row r="965" s="38" customFormat="1" spans="1:23">
      <c r="A965" s="52"/>
      <c r="B965" s="52"/>
      <c r="D965" s="53"/>
      <c r="G965" s="76"/>
      <c r="H965" s="53"/>
      <c r="J965" s="78"/>
      <c r="P965" s="70" t="str">
        <f t="shared" si="46"/>
        <v/>
      </c>
      <c r="Q965" s="70" t="str">
        <f t="shared" si="47"/>
        <v/>
      </c>
      <c r="R965" s="70" t="str">
        <f>IFERROR(IF(K965="handling and wharfage",SUM(P965:Q965),IF(OR(K965="tank",K965="Boat",K965="car"),INDEX(Rate!$B$4:$M$25,MATCH(Gilbert!N965,Rate!$A$4:$A$25,0),MATCH(Gilbert!L965,Rate!$B$3:$M$3,0))*O965*0.8,INDEX(Rate!$B$4:$M$25,MATCH(Gilbert!N965,Rate!$A$4:$A$25,0),MATCH(Gilbert!L965,Rate!$B$3:$M$3,0))*O965)),"")</f>
        <v/>
      </c>
      <c r="S965" s="71"/>
      <c r="T965" s="71" t="str">
        <f t="shared" si="48"/>
        <v/>
      </c>
      <c r="V965" s="53"/>
      <c r="W965" s="53"/>
    </row>
    <row r="966" s="38" customFormat="1" spans="1:23">
      <c r="A966" s="52"/>
      <c r="B966" s="52"/>
      <c r="D966" s="53"/>
      <c r="G966" s="76"/>
      <c r="H966" s="53"/>
      <c r="J966" s="78"/>
      <c r="P966" s="70" t="str">
        <f t="shared" si="46"/>
        <v/>
      </c>
      <c r="Q966" s="70" t="str">
        <f t="shared" si="47"/>
        <v/>
      </c>
      <c r="R966" s="70" t="str">
        <f>IFERROR(IF(K966="handling and wharfage",SUM(P966:Q966),IF(OR(K966="tank",K966="Boat",K966="car"),INDEX(Rate!$B$4:$M$25,MATCH(Gilbert!N966,Rate!$A$4:$A$25,0),MATCH(Gilbert!L966,Rate!$B$3:$M$3,0))*O966*0.8,INDEX(Rate!$B$4:$M$25,MATCH(Gilbert!N966,Rate!$A$4:$A$25,0),MATCH(Gilbert!L966,Rate!$B$3:$M$3,0))*O966)),"")</f>
        <v/>
      </c>
      <c r="S966" s="71"/>
      <c r="T966" s="71" t="str">
        <f t="shared" si="48"/>
        <v/>
      </c>
      <c r="V966" s="53"/>
      <c r="W966" s="53"/>
    </row>
    <row r="967" s="38" customFormat="1" spans="1:23">
      <c r="A967" s="52"/>
      <c r="B967" s="52"/>
      <c r="D967" s="53"/>
      <c r="G967" s="76"/>
      <c r="H967" s="53"/>
      <c r="J967" s="78"/>
      <c r="P967" s="70" t="str">
        <f t="shared" si="46"/>
        <v/>
      </c>
      <c r="Q967" s="70" t="str">
        <f t="shared" si="47"/>
        <v/>
      </c>
      <c r="R967" s="70" t="str">
        <f>IFERROR(IF(K967="handling and wharfage",SUM(P967:Q967),IF(OR(K967="tank",K967="Boat",K967="car"),INDEX(Rate!$B$4:$M$25,MATCH(Gilbert!N967,Rate!$A$4:$A$25,0),MATCH(Gilbert!L967,Rate!$B$3:$M$3,0))*O967*0.8,INDEX(Rate!$B$4:$M$25,MATCH(Gilbert!N967,Rate!$A$4:$A$25,0),MATCH(Gilbert!L967,Rate!$B$3:$M$3,0))*O967)),"")</f>
        <v/>
      </c>
      <c r="S967" s="71"/>
      <c r="T967" s="71" t="str">
        <f t="shared" si="48"/>
        <v/>
      </c>
      <c r="V967" s="53"/>
      <c r="W967" s="53"/>
    </row>
    <row r="968" s="38" customFormat="1" spans="1:23">
      <c r="A968" s="52"/>
      <c r="B968" s="52"/>
      <c r="D968" s="53"/>
      <c r="G968" s="76"/>
      <c r="H968" s="53"/>
      <c r="J968" s="78"/>
      <c r="P968" s="70" t="str">
        <f t="shared" si="46"/>
        <v/>
      </c>
      <c r="Q968" s="70" t="str">
        <f t="shared" si="47"/>
        <v/>
      </c>
      <c r="R968" s="70" t="str">
        <f>IFERROR(IF(K968="handling and wharfage",SUM(P968:Q968),IF(OR(K968="tank",K968="Boat",K968="car"),INDEX(Rate!$B$4:$M$25,MATCH(Gilbert!N968,Rate!$A$4:$A$25,0),MATCH(Gilbert!L968,Rate!$B$3:$M$3,0))*O968*0.8,INDEX(Rate!$B$4:$M$25,MATCH(Gilbert!N968,Rate!$A$4:$A$25,0),MATCH(Gilbert!L968,Rate!$B$3:$M$3,0))*O968)),"")</f>
        <v/>
      </c>
      <c r="S968" s="71"/>
      <c r="T968" s="71" t="str">
        <f t="shared" si="48"/>
        <v/>
      </c>
      <c r="V968" s="53"/>
      <c r="W968" s="53"/>
    </row>
    <row r="969" s="38" customFormat="1" spans="1:23">
      <c r="A969" s="52"/>
      <c r="B969" s="52"/>
      <c r="D969" s="53"/>
      <c r="G969" s="76"/>
      <c r="H969" s="53"/>
      <c r="J969" s="78"/>
      <c r="P969" s="70" t="str">
        <f t="shared" si="46"/>
        <v/>
      </c>
      <c r="Q969" s="70" t="str">
        <f t="shared" si="47"/>
        <v/>
      </c>
      <c r="R969" s="70" t="str">
        <f>IFERROR(IF(K969="handling and wharfage",SUM(P969:Q969),IF(OR(K969="tank",K969="Boat",K969="car"),INDEX(Rate!$B$4:$M$25,MATCH(Gilbert!N969,Rate!$A$4:$A$25,0),MATCH(Gilbert!L969,Rate!$B$3:$M$3,0))*O969*0.8,INDEX(Rate!$B$4:$M$25,MATCH(Gilbert!N969,Rate!$A$4:$A$25,0),MATCH(Gilbert!L969,Rate!$B$3:$M$3,0))*O969)),"")</f>
        <v/>
      </c>
      <c r="S969" s="71"/>
      <c r="T969" s="71" t="str">
        <f t="shared" si="48"/>
        <v/>
      </c>
      <c r="V969" s="53"/>
      <c r="W969" s="53"/>
    </row>
    <row r="970" s="38" customFormat="1" spans="1:23">
      <c r="A970" s="52"/>
      <c r="B970" s="52"/>
      <c r="D970" s="53"/>
      <c r="G970" s="76"/>
      <c r="H970" s="53"/>
      <c r="J970" s="78"/>
      <c r="P970" s="70" t="str">
        <f t="shared" si="46"/>
        <v/>
      </c>
      <c r="Q970" s="70" t="str">
        <f t="shared" si="47"/>
        <v/>
      </c>
      <c r="R970" s="70" t="str">
        <f>IFERROR(IF(K970="handling and wharfage",SUM(P970:Q970),IF(OR(K970="tank",K970="Boat",K970="car"),INDEX(Rate!$B$4:$M$25,MATCH(Gilbert!N970,Rate!$A$4:$A$25,0),MATCH(Gilbert!L970,Rate!$B$3:$M$3,0))*O970*0.8,INDEX(Rate!$B$4:$M$25,MATCH(Gilbert!N970,Rate!$A$4:$A$25,0),MATCH(Gilbert!L970,Rate!$B$3:$M$3,0))*O970)),"")</f>
        <v/>
      </c>
      <c r="S970" s="71"/>
      <c r="T970" s="71" t="str">
        <f t="shared" si="48"/>
        <v/>
      </c>
      <c r="V970" s="53"/>
      <c r="W970" s="53"/>
    </row>
    <row r="971" s="38" customFormat="1" spans="1:23">
      <c r="A971" s="52"/>
      <c r="B971" s="52"/>
      <c r="D971" s="53"/>
      <c r="G971" s="76"/>
      <c r="H971" s="53"/>
      <c r="J971" s="78"/>
      <c r="P971" s="70" t="str">
        <f t="shared" si="46"/>
        <v/>
      </c>
      <c r="Q971" s="70" t="str">
        <f t="shared" si="47"/>
        <v/>
      </c>
      <c r="R971" s="70" t="str">
        <f>IFERROR(IF(K971="handling and wharfage",SUM(P971:Q971),IF(OR(K971="tank",K971="Boat",K971="car"),INDEX(Rate!$B$4:$M$25,MATCH(Gilbert!N971,Rate!$A$4:$A$25,0),MATCH(Gilbert!L971,Rate!$B$3:$M$3,0))*O971*0.8,INDEX(Rate!$B$4:$M$25,MATCH(Gilbert!N971,Rate!$A$4:$A$25,0),MATCH(Gilbert!L971,Rate!$B$3:$M$3,0))*O971)),"")</f>
        <v/>
      </c>
      <c r="S971" s="71"/>
      <c r="T971" s="71" t="str">
        <f t="shared" si="48"/>
        <v/>
      </c>
      <c r="V971" s="53"/>
      <c r="W971" s="53"/>
    </row>
    <row r="972" s="38" customFormat="1" spans="1:23">
      <c r="A972" s="52"/>
      <c r="B972" s="52"/>
      <c r="D972" s="53"/>
      <c r="G972" s="76"/>
      <c r="H972" s="53"/>
      <c r="J972" s="78"/>
      <c r="P972" s="70" t="str">
        <f t="shared" si="46"/>
        <v/>
      </c>
      <c r="Q972" s="70" t="str">
        <f t="shared" si="47"/>
        <v/>
      </c>
      <c r="R972" s="70" t="str">
        <f>IFERROR(IF(K972="handling and wharfage",SUM(P972:Q972),IF(OR(K972="tank",K972="Boat",K972="car"),INDEX(Rate!$B$4:$M$25,MATCH(Gilbert!N972,Rate!$A$4:$A$25,0),MATCH(Gilbert!L972,Rate!$B$3:$M$3,0))*O972*0.8,INDEX(Rate!$B$4:$M$25,MATCH(Gilbert!N972,Rate!$A$4:$A$25,0),MATCH(Gilbert!L972,Rate!$B$3:$M$3,0))*O972)),"")</f>
        <v/>
      </c>
      <c r="S972" s="71"/>
      <c r="T972" s="71" t="str">
        <f t="shared" si="48"/>
        <v/>
      </c>
      <c r="V972" s="53"/>
      <c r="W972" s="53"/>
    </row>
    <row r="973" s="38" customFormat="1" spans="1:23">
      <c r="A973" s="52"/>
      <c r="B973" s="52"/>
      <c r="D973" s="53"/>
      <c r="G973" s="76"/>
      <c r="H973" s="53"/>
      <c r="J973" s="78"/>
      <c r="P973" s="70" t="str">
        <f t="shared" si="46"/>
        <v/>
      </c>
      <c r="Q973" s="70" t="str">
        <f t="shared" si="47"/>
        <v/>
      </c>
      <c r="R973" s="70" t="str">
        <f>IFERROR(IF(K973="handling and wharfage",SUM(P973:Q973),IF(OR(K973="tank",K973="Boat",K973="car"),INDEX(Rate!$B$4:$M$25,MATCH(Gilbert!N973,Rate!$A$4:$A$25,0),MATCH(Gilbert!L973,Rate!$B$3:$M$3,0))*O973*0.8,INDEX(Rate!$B$4:$M$25,MATCH(Gilbert!N973,Rate!$A$4:$A$25,0),MATCH(Gilbert!L973,Rate!$B$3:$M$3,0))*O973)),"")</f>
        <v/>
      </c>
      <c r="S973" s="71"/>
      <c r="T973" s="71" t="str">
        <f t="shared" si="48"/>
        <v/>
      </c>
      <c r="V973" s="53"/>
      <c r="W973" s="53"/>
    </row>
    <row r="974" s="38" customFormat="1" spans="1:23">
      <c r="A974" s="52"/>
      <c r="B974" s="52"/>
      <c r="D974" s="53"/>
      <c r="G974" s="76"/>
      <c r="H974" s="53"/>
      <c r="J974" s="78"/>
      <c r="P974" s="70" t="str">
        <f t="shared" si="46"/>
        <v/>
      </c>
      <c r="Q974" s="70" t="str">
        <f t="shared" si="47"/>
        <v/>
      </c>
      <c r="R974" s="70" t="str">
        <f>IFERROR(IF(K974="handling and wharfage",SUM(P974:Q974),IF(OR(K974="tank",K974="Boat",K974="car"),INDEX(Rate!$B$4:$M$25,MATCH(Gilbert!N974,Rate!$A$4:$A$25,0),MATCH(Gilbert!L974,Rate!$B$3:$M$3,0))*O974*0.8,INDEX(Rate!$B$4:$M$25,MATCH(Gilbert!N974,Rate!$A$4:$A$25,0),MATCH(Gilbert!L974,Rate!$B$3:$M$3,0))*O974)),"")</f>
        <v/>
      </c>
      <c r="S974" s="71"/>
      <c r="T974" s="71" t="str">
        <f t="shared" si="48"/>
        <v/>
      </c>
      <c r="V974" s="53"/>
      <c r="W974" s="53"/>
    </row>
    <row r="975" s="38" customFormat="1" spans="1:23">
      <c r="A975" s="52"/>
      <c r="B975" s="52"/>
      <c r="D975" s="53"/>
      <c r="G975" s="76"/>
      <c r="H975" s="53"/>
      <c r="J975" s="78"/>
      <c r="P975" s="70" t="str">
        <f t="shared" si="46"/>
        <v/>
      </c>
      <c r="Q975" s="70" t="str">
        <f t="shared" si="47"/>
        <v/>
      </c>
      <c r="R975" s="70" t="str">
        <f>IFERROR(IF(K975="handling and wharfage",SUM(P975:Q975),IF(OR(K975="tank",K975="Boat",K975="car"),INDEX(Rate!$B$4:$M$25,MATCH(Gilbert!N975,Rate!$A$4:$A$25,0),MATCH(Gilbert!L975,Rate!$B$3:$M$3,0))*O975*0.8,INDEX(Rate!$B$4:$M$25,MATCH(Gilbert!N975,Rate!$A$4:$A$25,0),MATCH(Gilbert!L975,Rate!$B$3:$M$3,0))*O975)),"")</f>
        <v/>
      </c>
      <c r="S975" s="71"/>
      <c r="T975" s="71" t="str">
        <f t="shared" si="48"/>
        <v/>
      </c>
      <c r="V975" s="53"/>
      <c r="W975" s="53"/>
    </row>
    <row r="976" s="38" customFormat="1" spans="1:23">
      <c r="A976" s="52"/>
      <c r="B976" s="52"/>
      <c r="D976" s="53"/>
      <c r="G976" s="76"/>
      <c r="H976" s="53"/>
      <c r="J976" s="78"/>
      <c r="P976" s="70" t="str">
        <f t="shared" si="46"/>
        <v/>
      </c>
      <c r="Q976" s="70" t="str">
        <f t="shared" si="47"/>
        <v/>
      </c>
      <c r="R976" s="70" t="str">
        <f>IFERROR(IF(K976="handling and wharfage",SUM(P976:Q976),IF(OR(K976="tank",K976="Boat",K976="car"),INDEX(Rate!$B$4:$M$25,MATCH(Gilbert!N976,Rate!$A$4:$A$25,0),MATCH(Gilbert!L976,Rate!$B$3:$M$3,0))*O976*0.8,INDEX(Rate!$B$4:$M$25,MATCH(Gilbert!N976,Rate!$A$4:$A$25,0),MATCH(Gilbert!L976,Rate!$B$3:$M$3,0))*O976)),"")</f>
        <v/>
      </c>
      <c r="S976" s="71"/>
      <c r="T976" s="71" t="str">
        <f t="shared" si="48"/>
        <v/>
      </c>
      <c r="V976" s="53"/>
      <c r="W976" s="53"/>
    </row>
    <row r="977" s="38" customFormat="1" spans="1:23">
      <c r="A977" s="52"/>
      <c r="B977" s="52"/>
      <c r="D977" s="53"/>
      <c r="G977" s="76"/>
      <c r="H977" s="53"/>
      <c r="J977" s="78"/>
      <c r="P977" s="70" t="str">
        <f t="shared" si="46"/>
        <v/>
      </c>
      <c r="Q977" s="70" t="str">
        <f t="shared" si="47"/>
        <v/>
      </c>
      <c r="R977" s="70" t="str">
        <f>IFERROR(IF(K977="handling and wharfage",SUM(P977:Q977),IF(OR(K977="tank",K977="Boat",K977="car"),INDEX(Rate!$B$4:$M$25,MATCH(Gilbert!N977,Rate!$A$4:$A$25,0),MATCH(Gilbert!L977,Rate!$B$3:$M$3,0))*O977*0.8,INDEX(Rate!$B$4:$M$25,MATCH(Gilbert!N977,Rate!$A$4:$A$25,0),MATCH(Gilbert!L977,Rate!$B$3:$M$3,0))*O977)),"")</f>
        <v/>
      </c>
      <c r="S977" s="71"/>
      <c r="T977" s="71" t="str">
        <f t="shared" si="48"/>
        <v/>
      </c>
      <c r="V977" s="53"/>
      <c r="W977" s="53"/>
    </row>
    <row r="978" s="38" customFormat="1" spans="1:23">
      <c r="A978" s="52"/>
      <c r="B978" s="52"/>
      <c r="D978" s="53"/>
      <c r="G978" s="76"/>
      <c r="H978" s="53"/>
      <c r="J978" s="78"/>
      <c r="P978" s="70" t="str">
        <f t="shared" si="46"/>
        <v/>
      </c>
      <c r="Q978" s="70" t="str">
        <f t="shared" si="47"/>
        <v/>
      </c>
      <c r="R978" s="70" t="str">
        <f>IFERROR(IF(K978="handling and wharfage",SUM(P978:Q978),IF(OR(K978="tank",K978="Boat",K978="car"),INDEX(Rate!$B$4:$M$25,MATCH(Gilbert!N978,Rate!$A$4:$A$25,0),MATCH(Gilbert!L978,Rate!$B$3:$M$3,0))*O978*0.8,INDEX(Rate!$B$4:$M$25,MATCH(Gilbert!N978,Rate!$A$4:$A$25,0),MATCH(Gilbert!L978,Rate!$B$3:$M$3,0))*O978)),"")</f>
        <v/>
      </c>
      <c r="S978" s="71"/>
      <c r="T978" s="71" t="str">
        <f t="shared" si="48"/>
        <v/>
      </c>
      <c r="V978" s="53"/>
      <c r="W978" s="53"/>
    </row>
    <row r="979" s="38" customFormat="1" spans="1:23">
      <c r="A979" s="52"/>
      <c r="B979" s="52"/>
      <c r="D979" s="53"/>
      <c r="G979" s="76"/>
      <c r="H979" s="53"/>
      <c r="J979" s="78"/>
      <c r="P979" s="70" t="str">
        <f t="shared" si="46"/>
        <v/>
      </c>
      <c r="Q979" s="70" t="str">
        <f t="shared" si="47"/>
        <v/>
      </c>
      <c r="R979" s="70" t="str">
        <f>IFERROR(IF(K979="handling and wharfage",SUM(P979:Q979),IF(OR(K979="tank",K979="Boat",K979="car"),INDEX(Rate!$B$4:$M$25,MATCH(Gilbert!N979,Rate!$A$4:$A$25,0),MATCH(Gilbert!L979,Rate!$B$3:$M$3,0))*O979*0.8,INDEX(Rate!$B$4:$M$25,MATCH(Gilbert!N979,Rate!$A$4:$A$25,0),MATCH(Gilbert!L979,Rate!$B$3:$M$3,0))*O979)),"")</f>
        <v/>
      </c>
      <c r="S979" s="71"/>
      <c r="T979" s="71" t="str">
        <f t="shared" si="48"/>
        <v/>
      </c>
      <c r="V979" s="53"/>
      <c r="W979" s="53"/>
    </row>
    <row r="980" s="38" customFormat="1" spans="1:23">
      <c r="A980" s="52"/>
      <c r="B980" s="52"/>
      <c r="D980" s="53"/>
      <c r="G980" s="76"/>
      <c r="H980" s="53"/>
      <c r="J980" s="78"/>
      <c r="P980" s="70" t="str">
        <f t="shared" si="46"/>
        <v/>
      </c>
      <c r="Q980" s="70" t="str">
        <f t="shared" si="47"/>
        <v/>
      </c>
      <c r="R980" s="70" t="str">
        <f>IFERROR(IF(K980="handling and wharfage",SUM(P980:Q980),IF(OR(K980="tank",K980="Boat",K980="car"),INDEX(Rate!$B$4:$M$25,MATCH(Gilbert!N980,Rate!$A$4:$A$25,0),MATCH(Gilbert!L980,Rate!$B$3:$M$3,0))*O980*0.8,INDEX(Rate!$B$4:$M$25,MATCH(Gilbert!N980,Rate!$A$4:$A$25,0),MATCH(Gilbert!L980,Rate!$B$3:$M$3,0))*O980)),"")</f>
        <v/>
      </c>
      <c r="S980" s="71"/>
      <c r="T980" s="71" t="str">
        <f t="shared" si="48"/>
        <v/>
      </c>
      <c r="V980" s="53"/>
      <c r="W980" s="53"/>
    </row>
    <row r="981" s="38" customFormat="1" spans="1:23">
      <c r="A981" s="52"/>
      <c r="B981" s="52"/>
      <c r="D981" s="53"/>
      <c r="G981" s="76"/>
      <c r="H981" s="53"/>
      <c r="J981" s="78"/>
      <c r="P981" s="70" t="str">
        <f t="shared" si="46"/>
        <v/>
      </c>
      <c r="Q981" s="70" t="str">
        <f t="shared" si="47"/>
        <v/>
      </c>
      <c r="R981" s="70" t="str">
        <f>IFERROR(IF(K981="handling and wharfage",SUM(P981:Q981),IF(OR(K981="tank",K981="Boat",K981="car"),INDEX(Rate!$B$4:$M$25,MATCH(Gilbert!N981,Rate!$A$4:$A$25,0),MATCH(Gilbert!L981,Rate!$B$3:$M$3,0))*O981*0.8,INDEX(Rate!$B$4:$M$25,MATCH(Gilbert!N981,Rate!$A$4:$A$25,0),MATCH(Gilbert!L981,Rate!$B$3:$M$3,0))*O981)),"")</f>
        <v/>
      </c>
      <c r="S981" s="71"/>
      <c r="T981" s="71" t="str">
        <f t="shared" si="48"/>
        <v/>
      </c>
      <c r="V981" s="53"/>
      <c r="W981" s="53"/>
    </row>
    <row r="982" s="38" customFormat="1" spans="1:23">
      <c r="A982" s="52"/>
      <c r="B982" s="52"/>
      <c r="D982" s="53"/>
      <c r="G982" s="76"/>
      <c r="H982" s="53"/>
      <c r="J982" s="78"/>
      <c r="P982" s="70" t="str">
        <f t="shared" si="46"/>
        <v/>
      </c>
      <c r="Q982" s="70" t="str">
        <f t="shared" si="47"/>
        <v/>
      </c>
      <c r="R982" s="70" t="str">
        <f>IFERROR(IF(K982="handling and wharfage",SUM(P982:Q982),IF(OR(K982="tank",K982="Boat",K982="car"),INDEX(Rate!$B$4:$M$25,MATCH(Gilbert!N982,Rate!$A$4:$A$25,0),MATCH(Gilbert!L982,Rate!$B$3:$M$3,0))*O982*0.8,INDEX(Rate!$B$4:$M$25,MATCH(Gilbert!N982,Rate!$A$4:$A$25,0),MATCH(Gilbert!L982,Rate!$B$3:$M$3,0))*O982)),"")</f>
        <v/>
      </c>
      <c r="S982" s="71"/>
      <c r="T982" s="71" t="str">
        <f t="shared" si="48"/>
        <v/>
      </c>
      <c r="V982" s="53"/>
      <c r="W982" s="53"/>
    </row>
    <row r="983" s="38" customFormat="1" spans="1:23">
      <c r="A983" s="52"/>
      <c r="B983" s="52"/>
      <c r="D983" s="53"/>
      <c r="G983" s="76"/>
      <c r="H983" s="53"/>
      <c r="J983" s="78"/>
      <c r="P983" s="70" t="str">
        <f t="shared" si="46"/>
        <v/>
      </c>
      <c r="Q983" s="70" t="str">
        <f t="shared" si="47"/>
        <v/>
      </c>
      <c r="R983" s="70" t="str">
        <f>IFERROR(IF(K983="handling and wharfage",SUM(P983:Q983),IF(OR(K983="tank",K983="Boat",K983="car"),INDEX(Rate!$B$4:$M$25,MATCH(Gilbert!N983,Rate!$A$4:$A$25,0),MATCH(Gilbert!L983,Rate!$B$3:$M$3,0))*O983*0.8,INDEX(Rate!$B$4:$M$25,MATCH(Gilbert!N983,Rate!$A$4:$A$25,0),MATCH(Gilbert!L983,Rate!$B$3:$M$3,0))*O983)),"")</f>
        <v/>
      </c>
      <c r="S983" s="71"/>
      <c r="T983" s="71" t="str">
        <f t="shared" si="48"/>
        <v/>
      </c>
      <c r="V983" s="53"/>
      <c r="W983" s="53"/>
    </row>
    <row r="984" s="38" customFormat="1" spans="1:23">
      <c r="A984" s="52"/>
      <c r="B984" s="52"/>
      <c r="D984" s="53"/>
      <c r="G984" s="76"/>
      <c r="H984" s="53"/>
      <c r="J984" s="78"/>
      <c r="P984" s="70" t="str">
        <f t="shared" si="46"/>
        <v/>
      </c>
      <c r="Q984" s="70" t="str">
        <f t="shared" si="47"/>
        <v/>
      </c>
      <c r="R984" s="70" t="str">
        <f>IFERROR(IF(K984="handling and wharfage",SUM(P984:Q984),IF(OR(K984="tank",K984="Boat",K984="car"),INDEX(Rate!$B$4:$M$25,MATCH(Gilbert!N984,Rate!$A$4:$A$25,0),MATCH(Gilbert!L984,Rate!$B$3:$M$3,0))*O984*0.8,INDEX(Rate!$B$4:$M$25,MATCH(Gilbert!N984,Rate!$A$4:$A$25,0),MATCH(Gilbert!L984,Rate!$B$3:$M$3,0))*O984)),"")</f>
        <v/>
      </c>
      <c r="S984" s="71"/>
      <c r="T984" s="71" t="str">
        <f t="shared" si="48"/>
        <v/>
      </c>
      <c r="V984" s="53"/>
      <c r="W984" s="53"/>
    </row>
    <row r="985" s="38" customFormat="1" spans="1:23">
      <c r="A985" s="52"/>
      <c r="B985" s="52"/>
      <c r="D985" s="53"/>
      <c r="G985" s="76"/>
      <c r="H985" s="53"/>
      <c r="J985" s="78"/>
      <c r="P985" s="70" t="str">
        <f t="shared" si="46"/>
        <v/>
      </c>
      <c r="Q985" s="70" t="str">
        <f t="shared" si="47"/>
        <v/>
      </c>
      <c r="R985" s="70" t="str">
        <f>IFERROR(IF(K985="handling and wharfage",SUM(P985:Q985),IF(OR(K985="tank",K985="Boat",K985="car"),INDEX(Rate!$B$4:$M$25,MATCH(Gilbert!N985,Rate!$A$4:$A$25,0),MATCH(Gilbert!L985,Rate!$B$3:$M$3,0))*O985*0.8,INDEX(Rate!$B$4:$M$25,MATCH(Gilbert!N985,Rate!$A$4:$A$25,0),MATCH(Gilbert!L985,Rate!$B$3:$M$3,0))*O985)),"")</f>
        <v/>
      </c>
      <c r="S985" s="71"/>
      <c r="T985" s="71" t="str">
        <f t="shared" si="48"/>
        <v/>
      </c>
      <c r="V985" s="53"/>
      <c r="W985" s="53"/>
    </row>
    <row r="986" s="38" customFormat="1" spans="1:23">
      <c r="A986" s="52"/>
      <c r="B986" s="52"/>
      <c r="D986" s="53"/>
      <c r="G986" s="76"/>
      <c r="H986" s="53"/>
      <c r="J986" s="78"/>
      <c r="P986" s="70" t="str">
        <f t="shared" si="46"/>
        <v/>
      </c>
      <c r="Q986" s="70" t="str">
        <f t="shared" si="47"/>
        <v/>
      </c>
      <c r="R986" s="70" t="str">
        <f>IFERROR(IF(K986="handling and wharfage",SUM(P986:Q986),IF(OR(K986="tank",K986="Boat",K986="car"),INDEX(Rate!$B$4:$M$25,MATCH(Gilbert!N986,Rate!$A$4:$A$25,0),MATCH(Gilbert!L986,Rate!$B$3:$M$3,0))*O986*0.8,INDEX(Rate!$B$4:$M$25,MATCH(Gilbert!N986,Rate!$A$4:$A$25,0),MATCH(Gilbert!L986,Rate!$B$3:$M$3,0))*O986)),"")</f>
        <v/>
      </c>
      <c r="S986" s="71"/>
      <c r="T986" s="71" t="str">
        <f t="shared" si="48"/>
        <v/>
      </c>
      <c r="V986" s="53"/>
      <c r="W986" s="53"/>
    </row>
    <row r="987" s="38" customFormat="1" spans="1:23">
      <c r="A987" s="52"/>
      <c r="B987" s="52"/>
      <c r="D987" s="53"/>
      <c r="G987" s="76"/>
      <c r="H987" s="53"/>
      <c r="J987" s="78"/>
      <c r="P987" s="70" t="str">
        <f t="shared" si="46"/>
        <v/>
      </c>
      <c r="Q987" s="70" t="str">
        <f t="shared" si="47"/>
        <v/>
      </c>
      <c r="R987" s="70" t="str">
        <f>IFERROR(IF(K987="handling and wharfage",SUM(P987:Q987),IF(OR(K987="tank",K987="Boat",K987="car"),INDEX(Rate!$B$4:$M$25,MATCH(Gilbert!N987,Rate!$A$4:$A$25,0),MATCH(Gilbert!L987,Rate!$B$3:$M$3,0))*O987*0.8,INDEX(Rate!$B$4:$M$25,MATCH(Gilbert!N987,Rate!$A$4:$A$25,0),MATCH(Gilbert!L987,Rate!$B$3:$M$3,0))*O987)),"")</f>
        <v/>
      </c>
      <c r="S987" s="71"/>
      <c r="T987" s="71" t="str">
        <f t="shared" si="48"/>
        <v/>
      </c>
      <c r="V987" s="53"/>
      <c r="W987" s="53"/>
    </row>
    <row r="988" s="38" customFormat="1" spans="1:23">
      <c r="A988" s="52"/>
      <c r="B988" s="52"/>
      <c r="D988" s="53"/>
      <c r="G988" s="76"/>
      <c r="H988" s="53"/>
      <c r="J988" s="78"/>
      <c r="P988" s="70" t="str">
        <f t="shared" si="46"/>
        <v/>
      </c>
      <c r="Q988" s="70" t="str">
        <f t="shared" si="47"/>
        <v/>
      </c>
      <c r="R988" s="70" t="str">
        <f>IFERROR(IF(K988="handling and wharfage",SUM(P988:Q988),IF(OR(K988="tank",K988="Boat",K988="car"),INDEX(Rate!$B$4:$M$25,MATCH(Gilbert!N988,Rate!$A$4:$A$25,0),MATCH(Gilbert!L988,Rate!$B$3:$M$3,0))*O988*0.8,INDEX(Rate!$B$4:$M$25,MATCH(Gilbert!N988,Rate!$A$4:$A$25,0),MATCH(Gilbert!L988,Rate!$B$3:$M$3,0))*O988)),"")</f>
        <v/>
      </c>
      <c r="S988" s="71"/>
      <c r="T988" s="71" t="str">
        <f t="shared" si="48"/>
        <v/>
      </c>
      <c r="V988" s="53"/>
      <c r="W988" s="53"/>
    </row>
    <row r="989" s="38" customFormat="1" spans="1:23">
      <c r="A989" s="52"/>
      <c r="B989" s="52"/>
      <c r="D989" s="53"/>
      <c r="G989" s="76"/>
      <c r="H989" s="53"/>
      <c r="J989" s="78"/>
      <c r="P989" s="70" t="str">
        <f t="shared" si="46"/>
        <v/>
      </c>
      <c r="Q989" s="70" t="str">
        <f t="shared" si="47"/>
        <v/>
      </c>
      <c r="R989" s="70" t="str">
        <f>IFERROR(IF(K989="handling and wharfage",SUM(P989:Q989),IF(OR(K989="tank",K989="Boat",K989="car"),INDEX(Rate!$B$4:$M$25,MATCH(Gilbert!N989,Rate!$A$4:$A$25,0),MATCH(Gilbert!L989,Rate!$B$3:$M$3,0))*O989*0.8,INDEX(Rate!$B$4:$M$25,MATCH(Gilbert!N989,Rate!$A$4:$A$25,0),MATCH(Gilbert!L989,Rate!$B$3:$M$3,0))*O989)),"")</f>
        <v/>
      </c>
      <c r="S989" s="71"/>
      <c r="T989" s="71" t="str">
        <f t="shared" si="48"/>
        <v/>
      </c>
      <c r="V989" s="53"/>
      <c r="W989" s="53"/>
    </row>
    <row r="990" s="38" customFormat="1" spans="1:23">
      <c r="A990" s="52"/>
      <c r="B990" s="52"/>
      <c r="D990" s="53"/>
      <c r="G990" s="76"/>
      <c r="H990" s="53"/>
      <c r="J990" s="78"/>
      <c r="P990" s="70" t="str">
        <f t="shared" si="46"/>
        <v/>
      </c>
      <c r="Q990" s="70" t="str">
        <f t="shared" si="47"/>
        <v/>
      </c>
      <c r="R990" s="70" t="str">
        <f>IFERROR(IF(K990="handling and wharfage",SUM(P990:Q990),IF(OR(K990="tank",K990="Boat",K990="car"),INDEX(Rate!$B$4:$M$25,MATCH(Gilbert!N990,Rate!$A$4:$A$25,0),MATCH(Gilbert!L990,Rate!$B$3:$M$3,0))*O990*0.8,INDEX(Rate!$B$4:$M$25,MATCH(Gilbert!N990,Rate!$A$4:$A$25,0),MATCH(Gilbert!L990,Rate!$B$3:$M$3,0))*O990)),"")</f>
        <v/>
      </c>
      <c r="S990" s="71"/>
      <c r="T990" s="71" t="str">
        <f t="shared" si="48"/>
        <v/>
      </c>
      <c r="V990" s="53"/>
      <c r="W990" s="53"/>
    </row>
    <row r="991" s="38" customFormat="1" spans="1:23">
      <c r="A991" s="52"/>
      <c r="B991" s="52"/>
      <c r="D991" s="53"/>
      <c r="G991" s="76"/>
      <c r="H991" s="53"/>
      <c r="J991" s="78"/>
      <c r="P991" s="70" t="str">
        <f t="shared" si="46"/>
        <v/>
      </c>
      <c r="Q991" s="70" t="str">
        <f t="shared" si="47"/>
        <v/>
      </c>
      <c r="R991" s="70" t="str">
        <f>IFERROR(IF(K991="handling and wharfage",SUM(P991:Q991),IF(OR(K991="tank",K991="Boat",K991="car"),INDEX(Rate!$B$4:$M$25,MATCH(Gilbert!N991,Rate!$A$4:$A$25,0),MATCH(Gilbert!L991,Rate!$B$3:$M$3,0))*O991*0.8,INDEX(Rate!$B$4:$M$25,MATCH(Gilbert!N991,Rate!$A$4:$A$25,0),MATCH(Gilbert!L991,Rate!$B$3:$M$3,0))*O991)),"")</f>
        <v/>
      </c>
      <c r="S991" s="71"/>
      <c r="T991" s="71" t="str">
        <f t="shared" si="48"/>
        <v/>
      </c>
      <c r="V991" s="53"/>
      <c r="W991" s="53"/>
    </row>
    <row r="992" s="38" customFormat="1" spans="1:23">
      <c r="A992" s="52"/>
      <c r="B992" s="52"/>
      <c r="D992" s="53"/>
      <c r="G992" s="76"/>
      <c r="H992" s="53"/>
      <c r="J992" s="78"/>
      <c r="P992" s="70" t="str">
        <f t="shared" si="46"/>
        <v/>
      </c>
      <c r="Q992" s="70" t="str">
        <f t="shared" si="47"/>
        <v/>
      </c>
      <c r="R992" s="70" t="str">
        <f>IFERROR(IF(K992="handling and wharfage",SUM(P992:Q992),IF(OR(K992="tank",K992="Boat",K992="car"),INDEX(Rate!$B$4:$M$25,MATCH(Gilbert!N992,Rate!$A$4:$A$25,0),MATCH(Gilbert!L992,Rate!$B$3:$M$3,0))*O992*0.8,INDEX(Rate!$B$4:$M$25,MATCH(Gilbert!N992,Rate!$A$4:$A$25,0),MATCH(Gilbert!L992,Rate!$B$3:$M$3,0))*O992)),"")</f>
        <v/>
      </c>
      <c r="S992" s="71"/>
      <c r="T992" s="71" t="str">
        <f t="shared" si="48"/>
        <v/>
      </c>
      <c r="V992" s="53"/>
      <c r="W992" s="53"/>
    </row>
    <row r="993" s="38" customFormat="1" spans="1:23">
      <c r="A993" s="52"/>
      <c r="B993" s="52"/>
      <c r="D993" s="53"/>
      <c r="G993" s="76"/>
      <c r="H993" s="53"/>
      <c r="J993" s="78"/>
      <c r="P993" s="70" t="str">
        <f t="shared" si="46"/>
        <v/>
      </c>
      <c r="Q993" s="70" t="str">
        <f t="shared" si="47"/>
        <v/>
      </c>
      <c r="R993" s="70" t="str">
        <f>IFERROR(IF(K993="handling and wharfage",SUM(P993:Q993),IF(OR(K993="tank",K993="Boat",K993="car"),INDEX(Rate!$B$4:$M$25,MATCH(Gilbert!N993,Rate!$A$4:$A$25,0),MATCH(Gilbert!L993,Rate!$B$3:$M$3,0))*O993*0.8,INDEX(Rate!$B$4:$M$25,MATCH(Gilbert!N993,Rate!$A$4:$A$25,0),MATCH(Gilbert!L993,Rate!$B$3:$M$3,0))*O993)),"")</f>
        <v/>
      </c>
      <c r="S993" s="71"/>
      <c r="T993" s="71" t="str">
        <f t="shared" si="48"/>
        <v/>
      </c>
      <c r="V993" s="53"/>
      <c r="W993" s="53"/>
    </row>
    <row r="994" s="38" customFormat="1" spans="1:23">
      <c r="A994" s="52"/>
      <c r="B994" s="52"/>
      <c r="D994" s="53"/>
      <c r="G994" s="76"/>
      <c r="H994" s="53"/>
      <c r="J994" s="78"/>
      <c r="P994" s="70" t="str">
        <f t="shared" si="46"/>
        <v/>
      </c>
      <c r="Q994" s="70" t="str">
        <f t="shared" si="47"/>
        <v/>
      </c>
      <c r="R994" s="70" t="str">
        <f>IFERROR(IF(K994="handling and wharfage",SUM(P994:Q994),IF(OR(K994="tank",K994="Boat",K994="car"),INDEX(Rate!$B$4:$M$25,MATCH(Gilbert!N994,Rate!$A$4:$A$25,0),MATCH(Gilbert!L994,Rate!$B$3:$M$3,0))*O994*0.8,INDEX(Rate!$B$4:$M$25,MATCH(Gilbert!N994,Rate!$A$4:$A$25,0),MATCH(Gilbert!L994,Rate!$B$3:$M$3,0))*O994)),"")</f>
        <v/>
      </c>
      <c r="S994" s="71"/>
      <c r="T994" s="71" t="str">
        <f t="shared" si="48"/>
        <v/>
      </c>
      <c r="V994" s="53"/>
      <c r="W994" s="53"/>
    </row>
    <row r="995" s="38" customFormat="1" spans="1:23">
      <c r="A995" s="52"/>
      <c r="B995" s="52"/>
      <c r="D995" s="53"/>
      <c r="G995" s="76"/>
      <c r="H995" s="53"/>
      <c r="J995" s="78"/>
      <c r="P995" s="70" t="str">
        <f t="shared" si="46"/>
        <v/>
      </c>
      <c r="Q995" s="70" t="str">
        <f t="shared" si="47"/>
        <v/>
      </c>
      <c r="R995" s="70" t="str">
        <f>IFERROR(IF(K995="handling and wharfage",SUM(P995:Q995),IF(OR(K995="tank",K995="Boat",K995="car"),INDEX(Rate!$B$4:$M$25,MATCH(Gilbert!N995,Rate!$A$4:$A$25,0),MATCH(Gilbert!L995,Rate!$B$3:$M$3,0))*O995*0.8,INDEX(Rate!$B$4:$M$25,MATCH(Gilbert!N995,Rate!$A$4:$A$25,0),MATCH(Gilbert!L995,Rate!$B$3:$M$3,0))*O995)),"")</f>
        <v/>
      </c>
      <c r="S995" s="71"/>
      <c r="T995" s="71" t="str">
        <f t="shared" si="48"/>
        <v/>
      </c>
      <c r="V995" s="53"/>
      <c r="W995" s="53"/>
    </row>
    <row r="996" s="38" customFormat="1" spans="1:23">
      <c r="A996" s="52"/>
      <c r="B996" s="52"/>
      <c r="D996" s="53"/>
      <c r="G996" s="76"/>
      <c r="H996" s="53"/>
      <c r="J996" s="78"/>
      <c r="P996" s="70" t="str">
        <f t="shared" si="46"/>
        <v/>
      </c>
      <c r="Q996" s="70" t="str">
        <f t="shared" si="47"/>
        <v/>
      </c>
      <c r="R996" s="70" t="str">
        <f>IFERROR(IF(K996="handling and wharfage",SUM(P996:Q996),IF(OR(K996="tank",K996="Boat",K996="car"),INDEX(Rate!$B$4:$M$25,MATCH(Gilbert!N996,Rate!$A$4:$A$25,0),MATCH(Gilbert!L996,Rate!$B$3:$M$3,0))*O996*0.8,INDEX(Rate!$B$4:$M$25,MATCH(Gilbert!N996,Rate!$A$4:$A$25,0),MATCH(Gilbert!L996,Rate!$B$3:$M$3,0))*O996)),"")</f>
        <v/>
      </c>
      <c r="S996" s="71"/>
      <c r="T996" s="71" t="str">
        <f t="shared" si="48"/>
        <v/>
      </c>
      <c r="V996" s="53"/>
      <c r="W996" s="53"/>
    </row>
    <row r="997" s="38" customFormat="1" spans="1:23">
      <c r="A997" s="52"/>
      <c r="B997" s="52"/>
      <c r="D997" s="53"/>
      <c r="G997" s="76"/>
      <c r="H997" s="53"/>
      <c r="J997" s="78"/>
      <c r="P997" s="70" t="str">
        <f t="shared" si="46"/>
        <v/>
      </c>
      <c r="Q997" s="70" t="str">
        <f t="shared" si="47"/>
        <v/>
      </c>
      <c r="R997" s="70" t="str">
        <f>IFERROR(IF(K997="handling and wharfage",SUM(P997:Q997),IF(OR(K997="tank",K997="Boat",K997="car"),INDEX(Rate!$B$4:$M$25,MATCH(Gilbert!N997,Rate!$A$4:$A$25,0),MATCH(Gilbert!L997,Rate!$B$3:$M$3,0))*O997*0.8,INDEX(Rate!$B$4:$M$25,MATCH(Gilbert!N997,Rate!$A$4:$A$25,0),MATCH(Gilbert!L997,Rate!$B$3:$M$3,0))*O997)),"")</f>
        <v/>
      </c>
      <c r="S997" s="71"/>
      <c r="T997" s="71" t="str">
        <f t="shared" si="48"/>
        <v/>
      </c>
      <c r="V997" s="53"/>
      <c r="W997" s="53"/>
    </row>
    <row r="998" s="38" customFormat="1" spans="1:23">
      <c r="A998" s="52"/>
      <c r="B998" s="52"/>
      <c r="D998" s="53"/>
      <c r="G998" s="76"/>
      <c r="H998" s="53"/>
      <c r="J998" s="78"/>
      <c r="P998" s="70" t="str">
        <f t="shared" si="46"/>
        <v/>
      </c>
      <c r="Q998" s="70" t="str">
        <f t="shared" si="47"/>
        <v/>
      </c>
      <c r="R998" s="70" t="str">
        <f>IFERROR(IF(K998="handling and wharfage",SUM(P998:Q998),IF(OR(K998="tank",K998="Boat",K998="car"),INDEX(Rate!$B$4:$M$25,MATCH(Gilbert!N998,Rate!$A$4:$A$25,0),MATCH(Gilbert!L998,Rate!$B$3:$M$3,0))*O998*0.8,INDEX(Rate!$B$4:$M$25,MATCH(Gilbert!N998,Rate!$A$4:$A$25,0),MATCH(Gilbert!L998,Rate!$B$3:$M$3,0))*O998)),"")</f>
        <v/>
      </c>
      <c r="S998" s="71"/>
      <c r="T998" s="71" t="str">
        <f t="shared" si="48"/>
        <v/>
      </c>
      <c r="V998" s="53"/>
      <c r="W998" s="53"/>
    </row>
    <row r="999" s="38" customFormat="1" spans="1:23">
      <c r="A999" s="52"/>
      <c r="B999" s="52"/>
      <c r="D999" s="53"/>
      <c r="G999" s="76"/>
      <c r="H999" s="53"/>
      <c r="J999" s="78"/>
      <c r="P999" s="70" t="str">
        <f t="shared" si="46"/>
        <v/>
      </c>
      <c r="Q999" s="70" t="str">
        <f t="shared" si="47"/>
        <v/>
      </c>
      <c r="R999" s="70" t="str">
        <f>IFERROR(IF(K999="handling and wharfage",SUM(P999:Q999),IF(OR(K999="tank",K999="Boat",K999="car"),INDEX(Rate!$B$4:$M$25,MATCH(Gilbert!N999,Rate!$A$4:$A$25,0),MATCH(Gilbert!L999,Rate!$B$3:$M$3,0))*O999*0.8,INDEX(Rate!$B$4:$M$25,MATCH(Gilbert!N999,Rate!$A$4:$A$25,0),MATCH(Gilbert!L999,Rate!$B$3:$M$3,0))*O999)),"")</f>
        <v/>
      </c>
      <c r="S999" s="71"/>
      <c r="T999" s="71" t="str">
        <f t="shared" si="48"/>
        <v/>
      </c>
      <c r="V999" s="53"/>
      <c r="W999" s="53"/>
    </row>
    <row r="1000" s="38" customFormat="1" spans="1:23">
      <c r="A1000" s="52"/>
      <c r="B1000" s="52"/>
      <c r="D1000" s="53"/>
      <c r="G1000" s="76"/>
      <c r="H1000" s="53"/>
      <c r="J1000" s="78"/>
      <c r="P1000" s="70" t="str">
        <f t="shared" si="46"/>
        <v/>
      </c>
      <c r="Q1000" s="70" t="str">
        <f t="shared" si="47"/>
        <v/>
      </c>
      <c r="R1000" s="70" t="str">
        <f>IFERROR(IF(K1000="handling and wharfage",SUM(P1000:Q1000),IF(OR(K1000="tank",K1000="Boat",K1000="car"),INDEX(Rate!$B$4:$M$25,MATCH(Gilbert!N1000,Rate!$A$4:$A$25,0),MATCH(Gilbert!L1000,Rate!$B$3:$M$3,0))*O1000*0.8,INDEX(Rate!$B$4:$M$25,MATCH(Gilbert!N1000,Rate!$A$4:$A$25,0),MATCH(Gilbert!L1000,Rate!$B$3:$M$3,0))*O1000)),"")</f>
        <v/>
      </c>
      <c r="S1000" s="71"/>
      <c r="T1000" s="71" t="str">
        <f t="shared" si="48"/>
        <v/>
      </c>
      <c r="V1000" s="53"/>
      <c r="W1000" s="53"/>
    </row>
    <row r="1001" s="38" customFormat="1" spans="1:23">
      <c r="A1001" s="52"/>
      <c r="B1001" s="52"/>
      <c r="D1001" s="53"/>
      <c r="G1001" s="76"/>
      <c r="H1001" s="53"/>
      <c r="J1001" s="78"/>
      <c r="P1001" s="70" t="str">
        <f t="shared" si="46"/>
        <v/>
      </c>
      <c r="Q1001" s="70" t="str">
        <f t="shared" si="47"/>
        <v/>
      </c>
      <c r="R1001" s="70" t="str">
        <f>IFERROR(IF(K1001="handling and wharfage",SUM(P1001:Q1001),IF(OR(K1001="tank",K1001="Boat",K1001="car"),INDEX(Rate!$B$4:$M$25,MATCH(Gilbert!N1001,Rate!$A$4:$A$25,0),MATCH(Gilbert!L1001,Rate!$B$3:$M$3,0))*O1001*0.8,INDEX(Rate!$B$4:$M$25,MATCH(Gilbert!N1001,Rate!$A$4:$A$25,0),MATCH(Gilbert!L1001,Rate!$B$3:$M$3,0))*O1001)),"")</f>
        <v/>
      </c>
      <c r="S1001" s="71"/>
      <c r="T1001" s="71" t="str">
        <f t="shared" si="48"/>
        <v/>
      </c>
      <c r="V1001" s="53"/>
      <c r="W1001" s="53"/>
    </row>
    <row r="1002" s="38" customFormat="1" spans="1:23">
      <c r="A1002" s="52"/>
      <c r="B1002" s="52"/>
      <c r="D1002" s="53"/>
      <c r="G1002" s="76"/>
      <c r="H1002" s="53"/>
      <c r="J1002" s="78"/>
      <c r="P1002" s="70" t="str">
        <f t="shared" si="46"/>
        <v/>
      </c>
      <c r="Q1002" s="70" t="str">
        <f t="shared" si="47"/>
        <v/>
      </c>
      <c r="R1002" s="70" t="str">
        <f>IFERROR(IF(K1002="handling and wharfage",SUM(P1002:Q1002),IF(OR(K1002="tank",K1002="Boat",K1002="car"),INDEX(Rate!$B$4:$M$25,MATCH(Gilbert!N1002,Rate!$A$4:$A$25,0),MATCH(Gilbert!L1002,Rate!$B$3:$M$3,0))*O1002*0.8,INDEX(Rate!$B$4:$M$25,MATCH(Gilbert!N1002,Rate!$A$4:$A$25,0),MATCH(Gilbert!L1002,Rate!$B$3:$M$3,0))*O1002)),"")</f>
        <v/>
      </c>
      <c r="S1002" s="71"/>
      <c r="T1002" s="71" t="str">
        <f t="shared" si="48"/>
        <v/>
      </c>
      <c r="V1002" s="53"/>
      <c r="W1002" s="53"/>
    </row>
    <row r="1003" s="38" customFormat="1" spans="1:23">
      <c r="A1003" s="52"/>
      <c r="B1003" s="52"/>
      <c r="D1003" s="53"/>
      <c r="G1003" s="76"/>
      <c r="H1003" s="53"/>
      <c r="J1003" s="78"/>
      <c r="P1003" s="70" t="str">
        <f t="shared" si="46"/>
        <v/>
      </c>
      <c r="Q1003" s="70" t="str">
        <f t="shared" si="47"/>
        <v/>
      </c>
      <c r="R1003" s="70" t="str">
        <f>IFERROR(IF(K1003="handling and wharfage",SUM(P1003:Q1003),IF(OR(K1003="tank",K1003="Boat",K1003="car"),INDEX(Rate!$B$4:$M$25,MATCH(Gilbert!N1003,Rate!$A$4:$A$25,0),MATCH(Gilbert!L1003,Rate!$B$3:$M$3,0))*O1003*0.8,INDEX(Rate!$B$4:$M$25,MATCH(Gilbert!N1003,Rate!$A$4:$A$25,0),MATCH(Gilbert!L1003,Rate!$B$3:$M$3,0))*O1003)),"")</f>
        <v/>
      </c>
      <c r="S1003" s="71"/>
      <c r="T1003" s="71" t="str">
        <f t="shared" si="48"/>
        <v/>
      </c>
      <c r="V1003" s="53"/>
      <c r="W1003" s="53"/>
    </row>
    <row r="1004" s="38" customFormat="1" spans="1:23">
      <c r="A1004" s="52"/>
      <c r="B1004" s="52"/>
      <c r="D1004" s="53"/>
      <c r="G1004" s="76"/>
      <c r="H1004" s="53"/>
      <c r="J1004" s="78"/>
      <c r="P1004" s="70" t="str">
        <f t="shared" si="46"/>
        <v/>
      </c>
      <c r="Q1004" s="70" t="str">
        <f t="shared" si="47"/>
        <v/>
      </c>
      <c r="R1004" s="70" t="str">
        <f>IFERROR(IF(K1004="handling and wharfage",SUM(P1004:Q1004),IF(OR(K1004="tank",K1004="Boat",K1004="car"),INDEX(Rate!$B$4:$M$25,MATCH(Gilbert!N1004,Rate!$A$4:$A$25,0),MATCH(Gilbert!L1004,Rate!$B$3:$M$3,0))*O1004*0.8,INDEX(Rate!$B$4:$M$25,MATCH(Gilbert!N1004,Rate!$A$4:$A$25,0),MATCH(Gilbert!L1004,Rate!$B$3:$M$3,0))*O1004)),"")</f>
        <v/>
      </c>
      <c r="S1004" s="71"/>
      <c r="T1004" s="71" t="str">
        <f t="shared" si="48"/>
        <v/>
      </c>
      <c r="V1004" s="53"/>
      <c r="W1004" s="53"/>
    </row>
    <row r="1005" s="38" customFormat="1" spans="1:23">
      <c r="A1005" s="52"/>
      <c r="B1005" s="52"/>
      <c r="D1005" s="53"/>
      <c r="G1005" s="76"/>
      <c r="H1005" s="53"/>
      <c r="J1005" s="78"/>
      <c r="P1005" s="70" t="str">
        <f t="shared" si="46"/>
        <v/>
      </c>
      <c r="Q1005" s="70" t="str">
        <f t="shared" si="47"/>
        <v/>
      </c>
      <c r="R1005" s="70" t="str">
        <f>IFERROR(IF(K1005="handling and wharfage",SUM(P1005:Q1005),IF(OR(K1005="tank",K1005="Boat",K1005="car"),INDEX(Rate!$B$4:$M$25,MATCH(Gilbert!N1005,Rate!$A$4:$A$25,0),MATCH(Gilbert!L1005,Rate!$B$3:$M$3,0))*O1005*0.8,INDEX(Rate!$B$4:$M$25,MATCH(Gilbert!N1005,Rate!$A$4:$A$25,0),MATCH(Gilbert!L1005,Rate!$B$3:$M$3,0))*O1005)),"")</f>
        <v/>
      </c>
      <c r="S1005" s="71"/>
      <c r="T1005" s="71" t="str">
        <f t="shared" si="48"/>
        <v/>
      </c>
      <c r="V1005" s="53"/>
      <c r="W1005" s="53"/>
    </row>
    <row r="1006" s="38" customFormat="1" spans="1:23">
      <c r="A1006" s="52"/>
      <c r="B1006" s="52"/>
      <c r="D1006" s="53"/>
      <c r="G1006" s="76"/>
      <c r="H1006" s="53"/>
      <c r="J1006" s="78"/>
      <c r="P1006" s="70" t="str">
        <f t="shared" si="46"/>
        <v/>
      </c>
      <c r="Q1006" s="70" t="str">
        <f t="shared" si="47"/>
        <v/>
      </c>
      <c r="R1006" s="70" t="str">
        <f>IFERROR(IF(K1006="handling and wharfage",SUM(P1006:Q1006),IF(OR(K1006="tank",K1006="Boat",K1006="car"),INDEX(Rate!$B$4:$M$25,MATCH(Gilbert!N1006,Rate!$A$4:$A$25,0),MATCH(Gilbert!L1006,Rate!$B$3:$M$3,0))*O1006*0.8,INDEX(Rate!$B$4:$M$25,MATCH(Gilbert!N1006,Rate!$A$4:$A$25,0),MATCH(Gilbert!L1006,Rate!$B$3:$M$3,0))*O1006)),"")</f>
        <v/>
      </c>
      <c r="S1006" s="71"/>
      <c r="T1006" s="71" t="str">
        <f t="shared" si="48"/>
        <v/>
      </c>
      <c r="V1006" s="53"/>
      <c r="W1006" s="53"/>
    </row>
    <row r="1007" s="38" customFormat="1" spans="1:23">
      <c r="A1007" s="52"/>
      <c r="B1007" s="52"/>
      <c r="D1007" s="53"/>
      <c r="G1007" s="76"/>
      <c r="H1007" s="53"/>
      <c r="J1007" s="78"/>
      <c r="P1007" s="70" t="str">
        <f t="shared" si="46"/>
        <v/>
      </c>
      <c r="Q1007" s="70" t="str">
        <f t="shared" si="47"/>
        <v/>
      </c>
      <c r="R1007" s="70" t="str">
        <f>IFERROR(IF(K1007="handling and wharfage",SUM(P1007:Q1007),IF(OR(K1007="tank",K1007="Boat",K1007="car"),INDEX(Rate!$B$4:$M$25,MATCH(Gilbert!N1007,Rate!$A$4:$A$25,0),MATCH(Gilbert!L1007,Rate!$B$3:$M$3,0))*O1007*0.8,INDEX(Rate!$B$4:$M$25,MATCH(Gilbert!N1007,Rate!$A$4:$A$25,0),MATCH(Gilbert!L1007,Rate!$B$3:$M$3,0))*O1007)),"")</f>
        <v/>
      </c>
      <c r="S1007" s="71"/>
      <c r="T1007" s="71" t="str">
        <f t="shared" si="48"/>
        <v/>
      </c>
      <c r="V1007" s="53"/>
      <c r="W1007" s="53"/>
    </row>
    <row r="1008" s="38" customFormat="1" spans="1:23">
      <c r="A1008" s="52"/>
      <c r="B1008" s="52"/>
      <c r="D1008" s="53"/>
      <c r="G1008" s="76"/>
      <c r="H1008" s="53"/>
      <c r="J1008" s="78"/>
      <c r="P1008" s="70" t="str">
        <f t="shared" si="46"/>
        <v/>
      </c>
      <c r="Q1008" s="70" t="str">
        <f t="shared" si="47"/>
        <v/>
      </c>
      <c r="R1008" s="70" t="str">
        <f>IFERROR(IF(K1008="handling and wharfage",SUM(P1008:Q1008),IF(OR(K1008="tank",K1008="Boat",K1008="car"),INDEX(Rate!$B$4:$M$25,MATCH(Gilbert!N1008,Rate!$A$4:$A$25,0),MATCH(Gilbert!L1008,Rate!$B$3:$M$3,0))*O1008*0.8,INDEX(Rate!$B$4:$M$25,MATCH(Gilbert!N1008,Rate!$A$4:$A$25,0),MATCH(Gilbert!L1008,Rate!$B$3:$M$3,0))*O1008)),"")</f>
        <v/>
      </c>
      <c r="S1008" s="71"/>
      <c r="T1008" s="71" t="str">
        <f t="shared" si="48"/>
        <v/>
      </c>
      <c r="V1008" s="53"/>
      <c r="W1008" s="53"/>
    </row>
    <row r="1009" s="38" customFormat="1" spans="1:23">
      <c r="A1009" s="52"/>
      <c r="B1009" s="52"/>
      <c r="D1009" s="53"/>
      <c r="G1009" s="76"/>
      <c r="H1009" s="53"/>
      <c r="J1009" s="78"/>
      <c r="P1009" s="70" t="str">
        <f t="shared" si="46"/>
        <v/>
      </c>
      <c r="Q1009" s="70" t="str">
        <f t="shared" si="47"/>
        <v/>
      </c>
      <c r="R1009" s="70" t="str">
        <f>IFERROR(IF(K1009="handling and wharfage",SUM(P1009:Q1009),IF(OR(K1009="tank",K1009="Boat",K1009="car"),INDEX(Rate!$B$4:$M$25,MATCH(Gilbert!N1009,Rate!$A$4:$A$25,0),MATCH(Gilbert!L1009,Rate!$B$3:$M$3,0))*O1009*0.8,INDEX(Rate!$B$4:$M$25,MATCH(Gilbert!N1009,Rate!$A$4:$A$25,0),MATCH(Gilbert!L1009,Rate!$B$3:$M$3,0))*O1009)),"")</f>
        <v/>
      </c>
      <c r="S1009" s="71"/>
      <c r="T1009" s="71" t="str">
        <f t="shared" si="48"/>
        <v/>
      </c>
      <c r="V1009" s="53"/>
      <c r="W1009" s="53"/>
    </row>
    <row r="1010" s="38" customFormat="1" spans="1:23">
      <c r="A1010" s="52"/>
      <c r="B1010" s="52"/>
      <c r="D1010" s="53"/>
      <c r="G1010" s="76"/>
      <c r="H1010" s="53"/>
      <c r="J1010" s="78"/>
      <c r="P1010" s="70" t="str">
        <f t="shared" si="46"/>
        <v/>
      </c>
      <c r="Q1010" s="70" t="str">
        <f t="shared" si="47"/>
        <v/>
      </c>
      <c r="R1010" s="70" t="str">
        <f>IFERROR(IF(K1010="handling and wharfage",SUM(P1010:Q1010),IF(OR(K1010="tank",K1010="Boat",K1010="car"),INDEX(Rate!$B$4:$M$25,MATCH(Gilbert!N1010,Rate!$A$4:$A$25,0),MATCH(Gilbert!L1010,Rate!$B$3:$M$3,0))*O1010*0.8,INDEX(Rate!$B$4:$M$25,MATCH(Gilbert!N1010,Rate!$A$4:$A$25,0),MATCH(Gilbert!L1010,Rate!$B$3:$M$3,0))*O1010)),"")</f>
        <v/>
      </c>
      <c r="S1010" s="71"/>
      <c r="T1010" s="71" t="str">
        <f t="shared" si="48"/>
        <v/>
      </c>
      <c r="V1010" s="53"/>
      <c r="W1010" s="53"/>
    </row>
    <row r="1011" s="38" customFormat="1" spans="1:23">
      <c r="A1011" s="52"/>
      <c r="B1011" s="52"/>
      <c r="D1011" s="53"/>
      <c r="G1011" s="76"/>
      <c r="H1011" s="53"/>
      <c r="J1011" s="78"/>
      <c r="P1011" s="70" t="str">
        <f t="shared" si="46"/>
        <v/>
      </c>
      <c r="Q1011" s="70" t="str">
        <f t="shared" si="47"/>
        <v/>
      </c>
      <c r="R1011" s="70" t="str">
        <f>IFERROR(IF(K1011="handling and wharfage",SUM(P1011:Q1011),IF(OR(K1011="tank",K1011="Boat",K1011="car"),INDEX(Rate!$B$4:$M$25,MATCH(Gilbert!N1011,Rate!$A$4:$A$25,0),MATCH(Gilbert!L1011,Rate!$B$3:$M$3,0))*O1011*0.8,INDEX(Rate!$B$4:$M$25,MATCH(Gilbert!N1011,Rate!$A$4:$A$25,0),MATCH(Gilbert!L1011,Rate!$B$3:$M$3,0))*O1011)),"")</f>
        <v/>
      </c>
      <c r="S1011" s="71"/>
      <c r="T1011" s="71" t="str">
        <f t="shared" si="48"/>
        <v/>
      </c>
      <c r="V1011" s="53"/>
      <c r="W1011" s="53"/>
    </row>
    <row r="1012" s="38" customFormat="1" spans="1:23">
      <c r="A1012" s="52"/>
      <c r="B1012" s="52"/>
      <c r="D1012" s="53"/>
      <c r="G1012" s="76"/>
      <c r="H1012" s="53"/>
      <c r="J1012" s="78"/>
      <c r="P1012" s="70" t="str">
        <f t="shared" si="46"/>
        <v/>
      </c>
      <c r="Q1012" s="70" t="str">
        <f t="shared" si="47"/>
        <v/>
      </c>
      <c r="R1012" s="70" t="str">
        <f>IFERROR(IF(K1012="handling and wharfage",SUM(P1012:Q1012),IF(OR(K1012="tank",K1012="Boat",K1012="car"),INDEX(Rate!$B$4:$M$25,MATCH(Gilbert!N1012,Rate!$A$4:$A$25,0),MATCH(Gilbert!L1012,Rate!$B$3:$M$3,0))*O1012*0.8,INDEX(Rate!$B$4:$M$25,MATCH(Gilbert!N1012,Rate!$A$4:$A$25,0),MATCH(Gilbert!L1012,Rate!$B$3:$M$3,0))*O1012)),"")</f>
        <v/>
      </c>
      <c r="S1012" s="71"/>
      <c r="T1012" s="71" t="str">
        <f t="shared" si="48"/>
        <v/>
      </c>
      <c r="V1012" s="53"/>
      <c r="W1012" s="53"/>
    </row>
    <row r="1013" s="38" customFormat="1" spans="1:23">
      <c r="A1013" s="52"/>
      <c r="B1013" s="52"/>
      <c r="D1013" s="53"/>
      <c r="G1013" s="76"/>
      <c r="H1013" s="53"/>
      <c r="J1013" s="78"/>
      <c r="P1013" s="70" t="str">
        <f t="shared" si="46"/>
        <v/>
      </c>
      <c r="Q1013" s="70" t="str">
        <f t="shared" si="47"/>
        <v/>
      </c>
      <c r="R1013" s="70" t="str">
        <f>IFERROR(IF(K1013="handling and wharfage",SUM(P1013:Q1013),IF(OR(K1013="tank",K1013="Boat",K1013="car"),INDEX(Rate!$B$4:$M$25,MATCH(Gilbert!N1013,Rate!$A$4:$A$25,0),MATCH(Gilbert!L1013,Rate!$B$3:$M$3,0))*O1013*0.8,INDEX(Rate!$B$4:$M$25,MATCH(Gilbert!N1013,Rate!$A$4:$A$25,0),MATCH(Gilbert!L1013,Rate!$B$3:$M$3,0))*O1013)),"")</f>
        <v/>
      </c>
      <c r="S1013" s="71"/>
      <c r="T1013" s="71" t="str">
        <f t="shared" si="48"/>
        <v/>
      </c>
      <c r="V1013" s="53"/>
      <c r="W1013" s="53"/>
    </row>
    <row r="1014" s="38" customFormat="1" spans="1:23">
      <c r="A1014" s="52"/>
      <c r="B1014" s="52"/>
      <c r="D1014" s="53"/>
      <c r="G1014" s="76"/>
      <c r="H1014" s="53"/>
      <c r="J1014" s="78"/>
      <c r="P1014" s="70" t="str">
        <f t="shared" si="46"/>
        <v/>
      </c>
      <c r="Q1014" s="70" t="str">
        <f t="shared" si="47"/>
        <v/>
      </c>
      <c r="R1014" s="70" t="str">
        <f>IFERROR(IF(K1014="handling and wharfage",SUM(P1014:Q1014),IF(OR(K1014="tank",K1014="Boat",K1014="car"),INDEX(Rate!$B$4:$M$25,MATCH(Gilbert!N1014,Rate!$A$4:$A$25,0),MATCH(Gilbert!L1014,Rate!$B$3:$M$3,0))*O1014*0.8,INDEX(Rate!$B$4:$M$25,MATCH(Gilbert!N1014,Rate!$A$4:$A$25,0),MATCH(Gilbert!L1014,Rate!$B$3:$M$3,0))*O1014)),"")</f>
        <v/>
      </c>
      <c r="S1014" s="71"/>
      <c r="T1014" s="71" t="str">
        <f t="shared" si="48"/>
        <v/>
      </c>
      <c r="V1014" s="53"/>
      <c r="W1014" s="53"/>
    </row>
    <row r="1015" s="38" customFormat="1" spans="1:23">
      <c r="A1015" s="52"/>
      <c r="B1015" s="52"/>
      <c r="D1015" s="53"/>
      <c r="G1015" s="76"/>
      <c r="H1015" s="53"/>
      <c r="J1015" s="78"/>
      <c r="P1015" s="70" t="str">
        <f t="shared" si="46"/>
        <v/>
      </c>
      <c r="Q1015" s="70" t="str">
        <f t="shared" si="47"/>
        <v/>
      </c>
      <c r="R1015" s="70" t="str">
        <f>IFERROR(IF(K1015="handling and wharfage",SUM(P1015:Q1015),IF(OR(K1015="tank",K1015="Boat",K1015="car"),INDEX(Rate!$B$4:$M$25,MATCH(Gilbert!N1015,Rate!$A$4:$A$25,0),MATCH(Gilbert!L1015,Rate!$B$3:$M$3,0))*O1015*0.8,INDEX(Rate!$B$4:$M$25,MATCH(Gilbert!N1015,Rate!$A$4:$A$25,0),MATCH(Gilbert!L1015,Rate!$B$3:$M$3,0))*O1015)),"")</f>
        <v/>
      </c>
      <c r="S1015" s="71"/>
      <c r="T1015" s="71" t="str">
        <f t="shared" si="48"/>
        <v/>
      </c>
      <c r="V1015" s="53"/>
      <c r="W1015" s="53"/>
    </row>
    <row r="1016" s="38" customFormat="1" spans="1:23">
      <c r="A1016" s="52"/>
      <c r="B1016" s="52"/>
      <c r="D1016" s="53"/>
      <c r="G1016" s="76"/>
      <c r="H1016" s="53"/>
      <c r="J1016" s="78"/>
      <c r="P1016" s="70" t="str">
        <f t="shared" si="46"/>
        <v/>
      </c>
      <c r="Q1016" s="70" t="str">
        <f t="shared" si="47"/>
        <v/>
      </c>
      <c r="R1016" s="70" t="str">
        <f>IFERROR(IF(K1016="handling and wharfage",SUM(P1016:Q1016),IF(OR(K1016="tank",K1016="Boat",K1016="car"),INDEX(Rate!$B$4:$M$25,MATCH(Gilbert!N1016,Rate!$A$4:$A$25,0),MATCH(Gilbert!L1016,Rate!$B$3:$M$3,0))*O1016*0.8,INDEX(Rate!$B$4:$M$25,MATCH(Gilbert!N1016,Rate!$A$4:$A$25,0),MATCH(Gilbert!L1016,Rate!$B$3:$M$3,0))*O1016)),"")</f>
        <v/>
      </c>
      <c r="S1016" s="71"/>
      <c r="T1016" s="71" t="str">
        <f t="shared" si="48"/>
        <v/>
      </c>
      <c r="V1016" s="53"/>
      <c r="W1016" s="53"/>
    </row>
    <row r="1017" s="38" customFormat="1" spans="1:23">
      <c r="A1017" s="52"/>
      <c r="B1017" s="52"/>
      <c r="D1017" s="53"/>
      <c r="G1017" s="76"/>
      <c r="H1017" s="53"/>
      <c r="J1017" s="78"/>
      <c r="P1017" s="70" t="str">
        <f t="shared" si="46"/>
        <v/>
      </c>
      <c r="Q1017" s="70" t="str">
        <f t="shared" si="47"/>
        <v/>
      </c>
      <c r="R1017" s="70" t="str">
        <f>IFERROR(IF(K1017="handling and wharfage",SUM(P1017:Q1017),IF(OR(K1017="tank",K1017="Boat",K1017="car"),INDEX(Rate!$B$4:$M$25,MATCH(Gilbert!N1017,Rate!$A$4:$A$25,0),MATCH(Gilbert!L1017,Rate!$B$3:$M$3,0))*O1017*0.8,INDEX(Rate!$B$4:$M$25,MATCH(Gilbert!N1017,Rate!$A$4:$A$25,0),MATCH(Gilbert!L1017,Rate!$B$3:$M$3,0))*O1017)),"")</f>
        <v/>
      </c>
      <c r="S1017" s="71"/>
      <c r="T1017" s="71" t="str">
        <f t="shared" si="48"/>
        <v/>
      </c>
      <c r="V1017" s="53"/>
      <c r="W1017" s="53"/>
    </row>
    <row r="1018" s="38" customFormat="1" spans="1:23">
      <c r="A1018" s="52"/>
      <c r="B1018" s="52"/>
      <c r="D1018" s="53"/>
      <c r="G1018" s="76"/>
      <c r="H1018" s="53"/>
      <c r="J1018" s="78"/>
      <c r="P1018" s="70" t="str">
        <f t="shared" si="46"/>
        <v/>
      </c>
      <c r="Q1018" s="70" t="str">
        <f t="shared" si="47"/>
        <v/>
      </c>
      <c r="R1018" s="70" t="str">
        <f>IFERROR(IF(K1018="handling and wharfage",SUM(P1018:Q1018),IF(OR(K1018="tank",K1018="Boat",K1018="car"),INDEX(Rate!$B$4:$M$25,MATCH(Gilbert!N1018,Rate!$A$4:$A$25,0),MATCH(Gilbert!L1018,Rate!$B$3:$M$3,0))*O1018*0.8,INDEX(Rate!$B$4:$M$25,MATCH(Gilbert!N1018,Rate!$A$4:$A$25,0),MATCH(Gilbert!L1018,Rate!$B$3:$M$3,0))*O1018)),"")</f>
        <v/>
      </c>
      <c r="S1018" s="71"/>
      <c r="T1018" s="71" t="str">
        <f t="shared" si="48"/>
        <v/>
      </c>
      <c r="V1018" s="53"/>
      <c r="W1018" s="53"/>
    </row>
    <row r="1019" s="38" customFormat="1" spans="1:23">
      <c r="A1019" s="52"/>
      <c r="B1019" s="52"/>
      <c r="D1019" s="53"/>
      <c r="G1019" s="76"/>
      <c r="H1019" s="53"/>
      <c r="J1019" s="78"/>
      <c r="P1019" s="70" t="str">
        <f t="shared" si="46"/>
        <v/>
      </c>
      <c r="Q1019" s="70" t="str">
        <f t="shared" si="47"/>
        <v/>
      </c>
      <c r="R1019" s="70" t="str">
        <f>IFERROR(IF(K1019="handling and wharfage",SUM(P1019:Q1019),IF(OR(K1019="tank",K1019="Boat",K1019="car"),INDEX(Rate!$B$4:$M$25,MATCH(Gilbert!N1019,Rate!$A$4:$A$25,0),MATCH(Gilbert!L1019,Rate!$B$3:$M$3,0))*O1019*0.8,INDEX(Rate!$B$4:$M$25,MATCH(Gilbert!N1019,Rate!$A$4:$A$25,0),MATCH(Gilbert!L1019,Rate!$B$3:$M$3,0))*O1019)),"")</f>
        <v/>
      </c>
      <c r="S1019" s="71"/>
      <c r="T1019" s="71" t="str">
        <f t="shared" si="48"/>
        <v/>
      </c>
      <c r="V1019" s="53"/>
      <c r="W1019" s="53"/>
    </row>
    <row r="1020" s="38" customFormat="1" spans="1:23">
      <c r="A1020" s="52"/>
      <c r="B1020" s="52"/>
      <c r="D1020" s="53"/>
      <c r="G1020" s="76"/>
      <c r="H1020" s="53"/>
      <c r="J1020" s="78"/>
      <c r="P1020" s="70" t="str">
        <f t="shared" si="46"/>
        <v/>
      </c>
      <c r="Q1020" s="70" t="str">
        <f t="shared" si="47"/>
        <v/>
      </c>
      <c r="R1020" s="70" t="str">
        <f>IFERROR(IF(K1020="handling and wharfage",SUM(P1020:Q1020),IF(OR(K1020="tank",K1020="Boat",K1020="car"),INDEX(Rate!$B$4:$M$25,MATCH(Gilbert!N1020,Rate!$A$4:$A$25,0),MATCH(Gilbert!L1020,Rate!$B$3:$M$3,0))*O1020*0.8,INDEX(Rate!$B$4:$M$25,MATCH(Gilbert!N1020,Rate!$A$4:$A$25,0),MATCH(Gilbert!L1020,Rate!$B$3:$M$3,0))*O1020)),"")</f>
        <v/>
      </c>
      <c r="S1020" s="71"/>
      <c r="T1020" s="71" t="str">
        <f t="shared" si="48"/>
        <v/>
      </c>
      <c r="V1020" s="53"/>
      <c r="W1020" s="53"/>
    </row>
    <row r="1021" s="38" customFormat="1" spans="1:23">
      <c r="A1021" s="52"/>
      <c r="B1021" s="52"/>
      <c r="D1021" s="53"/>
      <c r="G1021" s="76"/>
      <c r="H1021" s="53"/>
      <c r="J1021" s="78"/>
      <c r="P1021" s="70" t="str">
        <f t="shared" si="46"/>
        <v/>
      </c>
      <c r="Q1021" s="70" t="str">
        <f t="shared" si="47"/>
        <v/>
      </c>
      <c r="R1021" s="70" t="str">
        <f>IFERROR(IF(K1021="handling and wharfage",SUM(P1021:Q1021),IF(OR(K1021="tank",K1021="Boat",K1021="car"),INDEX(Rate!$B$4:$M$25,MATCH(Gilbert!N1021,Rate!$A$4:$A$25,0),MATCH(Gilbert!L1021,Rate!$B$3:$M$3,0))*O1021*0.8,INDEX(Rate!$B$4:$M$25,MATCH(Gilbert!N1021,Rate!$A$4:$A$25,0),MATCH(Gilbert!L1021,Rate!$B$3:$M$3,0))*O1021)),"")</f>
        <v/>
      </c>
      <c r="S1021" s="71"/>
      <c r="T1021" s="71" t="str">
        <f t="shared" si="48"/>
        <v/>
      </c>
      <c r="V1021" s="53"/>
      <c r="W1021" s="53"/>
    </row>
    <row r="1022" s="38" customFormat="1" spans="1:23">
      <c r="A1022" s="52"/>
      <c r="B1022" s="52"/>
      <c r="D1022" s="53"/>
      <c r="G1022" s="76"/>
      <c r="H1022" s="53"/>
      <c r="J1022" s="78"/>
      <c r="P1022" s="70" t="str">
        <f t="shared" si="46"/>
        <v/>
      </c>
      <c r="Q1022" s="70" t="str">
        <f t="shared" si="47"/>
        <v/>
      </c>
      <c r="R1022" s="70" t="str">
        <f>IFERROR(IF(K1022="handling and wharfage",SUM(P1022:Q1022),IF(OR(K1022="tank",K1022="Boat",K1022="car"),INDEX(Rate!$B$4:$M$25,MATCH(Gilbert!N1022,Rate!$A$4:$A$25,0),MATCH(Gilbert!L1022,Rate!$B$3:$M$3,0))*O1022*0.8,INDEX(Rate!$B$4:$M$25,MATCH(Gilbert!N1022,Rate!$A$4:$A$25,0),MATCH(Gilbert!L1022,Rate!$B$3:$M$3,0))*O1022)),"")</f>
        <v/>
      </c>
      <c r="S1022" s="71"/>
      <c r="T1022" s="71" t="str">
        <f t="shared" si="48"/>
        <v/>
      </c>
      <c r="V1022" s="53"/>
      <c r="W1022" s="53"/>
    </row>
    <row r="1023" s="38" customFormat="1" spans="1:23">
      <c r="A1023" s="52"/>
      <c r="B1023" s="52"/>
      <c r="D1023" s="53"/>
      <c r="G1023" s="76"/>
      <c r="H1023" s="53"/>
      <c r="J1023" s="78"/>
      <c r="P1023" s="70" t="str">
        <f t="shared" si="46"/>
        <v/>
      </c>
      <c r="Q1023" s="70" t="str">
        <f t="shared" si="47"/>
        <v/>
      </c>
      <c r="R1023" s="70" t="str">
        <f>IFERROR(IF(K1023="handling and wharfage",SUM(P1023:Q1023),IF(OR(K1023="tank",K1023="Boat",K1023="car"),INDEX(Rate!$B$4:$M$25,MATCH(Gilbert!N1023,Rate!$A$4:$A$25,0),MATCH(Gilbert!L1023,Rate!$B$3:$M$3,0))*O1023*0.8,INDEX(Rate!$B$4:$M$25,MATCH(Gilbert!N1023,Rate!$A$4:$A$25,0),MATCH(Gilbert!L1023,Rate!$B$3:$M$3,0))*O1023)),"")</f>
        <v/>
      </c>
      <c r="S1023" s="71"/>
      <c r="T1023" s="71" t="str">
        <f t="shared" si="48"/>
        <v/>
      </c>
      <c r="V1023" s="53"/>
      <c r="W1023" s="53"/>
    </row>
    <row r="1024" s="38" customFormat="1" spans="1:23">
      <c r="A1024" s="52"/>
      <c r="B1024" s="52"/>
      <c r="D1024" s="53"/>
      <c r="G1024" s="76"/>
      <c r="H1024" s="53"/>
      <c r="J1024" s="78"/>
      <c r="P1024" s="70" t="str">
        <f t="shared" si="46"/>
        <v/>
      </c>
      <c r="Q1024" s="70" t="str">
        <f t="shared" si="47"/>
        <v/>
      </c>
      <c r="R1024" s="70" t="str">
        <f>IFERROR(IF(K1024="handling and wharfage",SUM(P1024:Q1024),IF(OR(K1024="tank",K1024="Boat",K1024="car"),INDEX(Rate!$B$4:$M$25,MATCH(Gilbert!N1024,Rate!$A$4:$A$25,0),MATCH(Gilbert!L1024,Rate!$B$3:$M$3,0))*O1024*0.8,INDEX(Rate!$B$4:$M$25,MATCH(Gilbert!N1024,Rate!$A$4:$A$25,0),MATCH(Gilbert!L1024,Rate!$B$3:$M$3,0))*O1024)),"")</f>
        <v/>
      </c>
      <c r="S1024" s="71"/>
      <c r="T1024" s="71" t="str">
        <f t="shared" si="48"/>
        <v/>
      </c>
      <c r="V1024" s="53"/>
      <c r="W1024" s="53"/>
    </row>
    <row r="1025" s="38" customFormat="1" spans="1:23">
      <c r="A1025" s="52"/>
      <c r="B1025" s="52"/>
      <c r="D1025" s="53"/>
      <c r="G1025" s="76"/>
      <c r="H1025" s="53"/>
      <c r="J1025" s="78"/>
      <c r="P1025" s="70" t="str">
        <f t="shared" si="46"/>
        <v/>
      </c>
      <c r="Q1025" s="70" t="str">
        <f t="shared" si="47"/>
        <v/>
      </c>
      <c r="R1025" s="70" t="str">
        <f>IFERROR(IF(K1025="handling and wharfage",SUM(P1025:Q1025),IF(OR(K1025="tank",K1025="Boat",K1025="car"),INDEX(Rate!$B$4:$M$25,MATCH(Gilbert!N1025,Rate!$A$4:$A$25,0),MATCH(Gilbert!L1025,Rate!$B$3:$M$3,0))*O1025*0.8,INDEX(Rate!$B$4:$M$25,MATCH(Gilbert!N1025,Rate!$A$4:$A$25,0),MATCH(Gilbert!L1025,Rate!$B$3:$M$3,0))*O1025)),"")</f>
        <v/>
      </c>
      <c r="S1025" s="71"/>
      <c r="T1025" s="71" t="str">
        <f t="shared" si="48"/>
        <v/>
      </c>
      <c r="V1025" s="53"/>
      <c r="W1025" s="53"/>
    </row>
    <row r="1026" s="38" customFormat="1" spans="1:23">
      <c r="A1026" s="52"/>
      <c r="B1026" s="52"/>
      <c r="D1026" s="53"/>
      <c r="G1026" s="76"/>
      <c r="H1026" s="53"/>
      <c r="J1026" s="78"/>
      <c r="P1026" s="70" t="str">
        <f t="shared" si="46"/>
        <v/>
      </c>
      <c r="Q1026" s="70" t="str">
        <f t="shared" si="47"/>
        <v/>
      </c>
      <c r="R1026" s="70" t="str">
        <f>IFERROR(IF(K1026="handling and wharfage",SUM(P1026:Q1026),IF(OR(K1026="tank",K1026="Boat",K1026="car"),INDEX(Rate!$B$4:$M$25,MATCH(Gilbert!N1026,Rate!$A$4:$A$25,0),MATCH(Gilbert!L1026,Rate!$B$3:$M$3,0))*O1026*0.8,INDEX(Rate!$B$4:$M$25,MATCH(Gilbert!N1026,Rate!$A$4:$A$25,0),MATCH(Gilbert!L1026,Rate!$B$3:$M$3,0))*O1026)),"")</f>
        <v/>
      </c>
      <c r="S1026" s="71"/>
      <c r="T1026" s="71" t="str">
        <f t="shared" si="48"/>
        <v/>
      </c>
      <c r="V1026" s="53"/>
      <c r="W1026" s="53"/>
    </row>
    <row r="1027" s="38" customFormat="1" spans="1:23">
      <c r="A1027" s="52"/>
      <c r="B1027" s="52"/>
      <c r="D1027" s="53"/>
      <c r="G1027" s="76"/>
      <c r="H1027" s="53"/>
      <c r="J1027" s="78"/>
      <c r="P1027" s="70" t="str">
        <f t="shared" ref="P1027:P1090" si="49">IF(OR(K1027="handling and wharfage",K1027="rau handling and wharfage"),O1027*30,"")</f>
        <v/>
      </c>
      <c r="Q1027" s="70" t="str">
        <f t="shared" ref="Q1027:Q1090" si="50">IF(K1027&lt;&gt;"handling and wharfage","",O1027*3.5)</f>
        <v/>
      </c>
      <c r="R1027" s="70" t="str">
        <f>IFERROR(IF(K1027="handling and wharfage",SUM(P1027:Q1027),IF(OR(K1027="tank",K1027="Boat",K1027="car"),INDEX(Rate!$B$4:$M$25,MATCH(Gilbert!N1027,Rate!$A$4:$A$25,0),MATCH(Gilbert!L1027,Rate!$B$3:$M$3,0))*O1027*0.8,INDEX(Rate!$B$4:$M$25,MATCH(Gilbert!N1027,Rate!$A$4:$A$25,0),MATCH(Gilbert!L1027,Rate!$B$3:$M$3,0))*O1027)),"")</f>
        <v/>
      </c>
      <c r="S1027" s="71"/>
      <c r="T1027" s="71" t="str">
        <f t="shared" ref="T1027:T1090" si="51">IF(L1027="","",IF(L1027="General2","F0070000061A","E31250000331"))</f>
        <v/>
      </c>
      <c r="V1027" s="53"/>
      <c r="W1027" s="53"/>
    </row>
    <row r="1028" s="38" customFormat="1" spans="1:23">
      <c r="A1028" s="52"/>
      <c r="B1028" s="52"/>
      <c r="D1028" s="53"/>
      <c r="G1028" s="76"/>
      <c r="H1028" s="53"/>
      <c r="J1028" s="78"/>
      <c r="P1028" s="70" t="str">
        <f t="shared" si="49"/>
        <v/>
      </c>
      <c r="Q1028" s="70" t="str">
        <f t="shared" si="50"/>
        <v/>
      </c>
      <c r="R1028" s="70" t="str">
        <f>IFERROR(IF(K1028="handling and wharfage",SUM(P1028:Q1028),IF(OR(K1028="tank",K1028="Boat",K1028="car"),INDEX(Rate!$B$4:$M$25,MATCH(Gilbert!N1028,Rate!$A$4:$A$25,0),MATCH(Gilbert!L1028,Rate!$B$3:$M$3,0))*O1028*0.8,INDEX(Rate!$B$4:$M$25,MATCH(Gilbert!N1028,Rate!$A$4:$A$25,0),MATCH(Gilbert!L1028,Rate!$B$3:$M$3,0))*O1028)),"")</f>
        <v/>
      </c>
      <c r="S1028" s="71"/>
      <c r="T1028" s="71" t="str">
        <f t="shared" si="51"/>
        <v/>
      </c>
      <c r="V1028" s="53"/>
      <c r="W1028" s="53"/>
    </row>
    <row r="1029" s="38" customFormat="1" spans="1:23">
      <c r="A1029" s="52"/>
      <c r="B1029" s="52"/>
      <c r="D1029" s="53"/>
      <c r="G1029" s="76"/>
      <c r="H1029" s="53"/>
      <c r="J1029" s="78"/>
      <c r="P1029" s="70" t="str">
        <f t="shared" si="49"/>
        <v/>
      </c>
      <c r="Q1029" s="70" t="str">
        <f t="shared" si="50"/>
        <v/>
      </c>
      <c r="R1029" s="70" t="str">
        <f>IFERROR(IF(K1029="handling and wharfage",SUM(P1029:Q1029),IF(OR(K1029="tank",K1029="Boat",K1029="car"),INDEX(Rate!$B$4:$M$25,MATCH(Gilbert!N1029,Rate!$A$4:$A$25,0),MATCH(Gilbert!L1029,Rate!$B$3:$M$3,0))*O1029*0.8,INDEX(Rate!$B$4:$M$25,MATCH(Gilbert!N1029,Rate!$A$4:$A$25,0),MATCH(Gilbert!L1029,Rate!$B$3:$M$3,0))*O1029)),"")</f>
        <v/>
      </c>
      <c r="S1029" s="71"/>
      <c r="T1029" s="71" t="str">
        <f t="shared" si="51"/>
        <v/>
      </c>
      <c r="V1029" s="53"/>
      <c r="W1029" s="53"/>
    </row>
    <row r="1030" s="38" customFormat="1" spans="1:23">
      <c r="A1030" s="52"/>
      <c r="B1030" s="52"/>
      <c r="D1030" s="53"/>
      <c r="G1030" s="76"/>
      <c r="H1030" s="53"/>
      <c r="J1030" s="78"/>
      <c r="P1030" s="70" t="str">
        <f t="shared" si="49"/>
        <v/>
      </c>
      <c r="Q1030" s="70" t="str">
        <f t="shared" si="50"/>
        <v/>
      </c>
      <c r="R1030" s="70" t="str">
        <f>IFERROR(IF(K1030="handling and wharfage",SUM(P1030:Q1030),IF(OR(K1030="tank",K1030="Boat",K1030="car"),INDEX(Rate!$B$4:$M$25,MATCH(Gilbert!N1030,Rate!$A$4:$A$25,0),MATCH(Gilbert!L1030,Rate!$B$3:$M$3,0))*O1030*0.8,INDEX(Rate!$B$4:$M$25,MATCH(Gilbert!N1030,Rate!$A$4:$A$25,0),MATCH(Gilbert!L1030,Rate!$B$3:$M$3,0))*O1030)),"")</f>
        <v/>
      </c>
      <c r="S1030" s="71"/>
      <c r="T1030" s="71" t="str">
        <f t="shared" si="51"/>
        <v/>
      </c>
      <c r="V1030" s="53"/>
      <c r="W1030" s="53"/>
    </row>
    <row r="1031" s="38" customFormat="1" spans="1:23">
      <c r="A1031" s="52"/>
      <c r="B1031" s="52"/>
      <c r="D1031" s="53"/>
      <c r="G1031" s="76"/>
      <c r="H1031" s="53"/>
      <c r="J1031" s="78"/>
      <c r="P1031" s="70" t="str">
        <f t="shared" si="49"/>
        <v/>
      </c>
      <c r="Q1031" s="70" t="str">
        <f t="shared" si="50"/>
        <v/>
      </c>
      <c r="R1031" s="70" t="str">
        <f>IFERROR(IF(K1031="handling and wharfage",SUM(P1031:Q1031),IF(OR(K1031="tank",K1031="Boat",K1031="car"),INDEX(Rate!$B$4:$M$25,MATCH(Gilbert!N1031,Rate!$A$4:$A$25,0),MATCH(Gilbert!L1031,Rate!$B$3:$M$3,0))*O1031*0.8,INDEX(Rate!$B$4:$M$25,MATCH(Gilbert!N1031,Rate!$A$4:$A$25,0),MATCH(Gilbert!L1031,Rate!$B$3:$M$3,0))*O1031)),"")</f>
        <v/>
      </c>
      <c r="S1031" s="71"/>
      <c r="T1031" s="71" t="str">
        <f t="shared" si="51"/>
        <v/>
      </c>
      <c r="V1031" s="53"/>
      <c r="W1031" s="53"/>
    </row>
    <row r="1032" s="38" customFormat="1" spans="1:23">
      <c r="A1032" s="52"/>
      <c r="B1032" s="52"/>
      <c r="D1032" s="53"/>
      <c r="G1032" s="76"/>
      <c r="H1032" s="53"/>
      <c r="J1032" s="78"/>
      <c r="P1032" s="70" t="str">
        <f t="shared" si="49"/>
        <v/>
      </c>
      <c r="Q1032" s="70" t="str">
        <f t="shared" si="50"/>
        <v/>
      </c>
      <c r="R1032" s="70" t="str">
        <f>IFERROR(IF(K1032="handling and wharfage",SUM(P1032:Q1032),IF(OR(K1032="tank",K1032="Boat",K1032="car"),INDEX(Rate!$B$4:$M$25,MATCH(Gilbert!N1032,Rate!$A$4:$A$25,0),MATCH(Gilbert!L1032,Rate!$B$3:$M$3,0))*O1032*0.8,INDEX(Rate!$B$4:$M$25,MATCH(Gilbert!N1032,Rate!$A$4:$A$25,0),MATCH(Gilbert!L1032,Rate!$B$3:$M$3,0))*O1032)),"")</f>
        <v/>
      </c>
      <c r="S1032" s="71"/>
      <c r="T1032" s="71" t="str">
        <f t="shared" si="51"/>
        <v/>
      </c>
      <c r="V1032" s="53"/>
      <c r="W1032" s="53"/>
    </row>
    <row r="1033" s="38" customFormat="1" spans="1:23">
      <c r="A1033" s="52"/>
      <c r="B1033" s="52"/>
      <c r="D1033" s="53"/>
      <c r="G1033" s="76"/>
      <c r="H1033" s="53"/>
      <c r="J1033" s="78"/>
      <c r="P1033" s="70" t="str">
        <f t="shared" si="49"/>
        <v/>
      </c>
      <c r="Q1033" s="70" t="str">
        <f t="shared" si="50"/>
        <v/>
      </c>
      <c r="R1033" s="70" t="str">
        <f>IFERROR(IF(K1033="handling and wharfage",SUM(P1033:Q1033),IF(OR(K1033="tank",K1033="Boat",K1033="car"),INDEX(Rate!$B$4:$M$25,MATCH(Gilbert!N1033,Rate!$A$4:$A$25,0),MATCH(Gilbert!L1033,Rate!$B$3:$M$3,0))*O1033*0.8,INDEX(Rate!$B$4:$M$25,MATCH(Gilbert!N1033,Rate!$A$4:$A$25,0),MATCH(Gilbert!L1033,Rate!$B$3:$M$3,0))*O1033)),"")</f>
        <v/>
      </c>
      <c r="S1033" s="71"/>
      <c r="T1033" s="71" t="str">
        <f t="shared" si="51"/>
        <v/>
      </c>
      <c r="V1033" s="53"/>
      <c r="W1033" s="53"/>
    </row>
    <row r="1034" s="38" customFormat="1" spans="1:23">
      <c r="A1034" s="52"/>
      <c r="B1034" s="52"/>
      <c r="D1034" s="53"/>
      <c r="G1034" s="76"/>
      <c r="H1034" s="53"/>
      <c r="J1034" s="78"/>
      <c r="P1034" s="70" t="str">
        <f t="shared" si="49"/>
        <v/>
      </c>
      <c r="Q1034" s="70" t="str">
        <f t="shared" si="50"/>
        <v/>
      </c>
      <c r="R1034" s="70" t="str">
        <f>IFERROR(IF(K1034="handling and wharfage",SUM(P1034:Q1034),IF(OR(K1034="tank",K1034="Boat",K1034="car"),INDEX(Rate!$B$4:$M$25,MATCH(Gilbert!N1034,Rate!$A$4:$A$25,0),MATCH(Gilbert!L1034,Rate!$B$3:$M$3,0))*O1034*0.8,INDEX(Rate!$B$4:$M$25,MATCH(Gilbert!N1034,Rate!$A$4:$A$25,0),MATCH(Gilbert!L1034,Rate!$B$3:$M$3,0))*O1034)),"")</f>
        <v/>
      </c>
      <c r="S1034" s="71"/>
      <c r="T1034" s="71" t="str">
        <f t="shared" si="51"/>
        <v/>
      </c>
      <c r="V1034" s="53"/>
      <c r="W1034" s="53"/>
    </row>
    <row r="1035" s="38" customFormat="1" spans="1:23">
      <c r="A1035" s="52"/>
      <c r="B1035" s="52"/>
      <c r="D1035" s="53"/>
      <c r="G1035" s="76"/>
      <c r="H1035" s="53"/>
      <c r="J1035" s="78"/>
      <c r="P1035" s="70" t="str">
        <f t="shared" si="49"/>
        <v/>
      </c>
      <c r="Q1035" s="70" t="str">
        <f t="shared" si="50"/>
        <v/>
      </c>
      <c r="R1035" s="70" t="str">
        <f>IFERROR(IF(K1035="handling and wharfage",SUM(P1035:Q1035),IF(OR(K1035="tank",K1035="Boat",K1035="car"),INDEX(Rate!$B$4:$M$25,MATCH(Gilbert!N1035,Rate!$A$4:$A$25,0),MATCH(Gilbert!L1035,Rate!$B$3:$M$3,0))*O1035*0.8,INDEX(Rate!$B$4:$M$25,MATCH(Gilbert!N1035,Rate!$A$4:$A$25,0),MATCH(Gilbert!L1035,Rate!$B$3:$M$3,0))*O1035)),"")</f>
        <v/>
      </c>
      <c r="S1035" s="71"/>
      <c r="T1035" s="71" t="str">
        <f t="shared" si="51"/>
        <v/>
      </c>
      <c r="V1035" s="53"/>
      <c r="W1035" s="53"/>
    </row>
    <row r="1036" s="38" customFormat="1" spans="1:23">
      <c r="A1036" s="52"/>
      <c r="B1036" s="52"/>
      <c r="D1036" s="53"/>
      <c r="G1036" s="76"/>
      <c r="H1036" s="53"/>
      <c r="J1036" s="78"/>
      <c r="P1036" s="70" t="str">
        <f t="shared" si="49"/>
        <v/>
      </c>
      <c r="Q1036" s="70" t="str">
        <f t="shared" si="50"/>
        <v/>
      </c>
      <c r="R1036" s="70" t="str">
        <f>IFERROR(IF(K1036="handling and wharfage",SUM(P1036:Q1036),IF(OR(K1036="tank",K1036="Boat",K1036="car"),INDEX(Rate!$B$4:$M$25,MATCH(Gilbert!N1036,Rate!$A$4:$A$25,0),MATCH(Gilbert!L1036,Rate!$B$3:$M$3,0))*O1036*0.8,INDEX(Rate!$B$4:$M$25,MATCH(Gilbert!N1036,Rate!$A$4:$A$25,0),MATCH(Gilbert!L1036,Rate!$B$3:$M$3,0))*O1036)),"")</f>
        <v/>
      </c>
      <c r="S1036" s="71"/>
      <c r="T1036" s="71" t="str">
        <f t="shared" si="51"/>
        <v/>
      </c>
      <c r="V1036" s="53"/>
      <c r="W1036" s="53"/>
    </row>
    <row r="1037" s="38" customFormat="1" spans="1:23">
      <c r="A1037" s="52"/>
      <c r="B1037" s="52"/>
      <c r="D1037" s="53"/>
      <c r="G1037" s="76"/>
      <c r="H1037" s="53"/>
      <c r="J1037" s="78"/>
      <c r="P1037" s="70" t="str">
        <f t="shared" si="49"/>
        <v/>
      </c>
      <c r="Q1037" s="70" t="str">
        <f t="shared" si="50"/>
        <v/>
      </c>
      <c r="R1037" s="70" t="str">
        <f>IFERROR(IF(K1037="handling and wharfage",SUM(P1037:Q1037),IF(OR(K1037="tank",K1037="Boat",K1037="car"),INDEX(Rate!$B$4:$M$25,MATCH(Gilbert!N1037,Rate!$A$4:$A$25,0),MATCH(Gilbert!L1037,Rate!$B$3:$M$3,0))*O1037*0.8,INDEX(Rate!$B$4:$M$25,MATCH(Gilbert!N1037,Rate!$A$4:$A$25,0),MATCH(Gilbert!L1037,Rate!$B$3:$M$3,0))*O1037)),"")</f>
        <v/>
      </c>
      <c r="S1037" s="71"/>
      <c r="T1037" s="71" t="str">
        <f t="shared" si="51"/>
        <v/>
      </c>
      <c r="V1037" s="53"/>
      <c r="W1037" s="53"/>
    </row>
    <row r="1038" s="38" customFormat="1" spans="1:23">
      <c r="A1038" s="52"/>
      <c r="B1038" s="52"/>
      <c r="D1038" s="53"/>
      <c r="G1038" s="76"/>
      <c r="H1038" s="53"/>
      <c r="J1038" s="78"/>
      <c r="P1038" s="70" t="str">
        <f t="shared" si="49"/>
        <v/>
      </c>
      <c r="Q1038" s="70" t="str">
        <f t="shared" si="50"/>
        <v/>
      </c>
      <c r="R1038" s="70" t="str">
        <f>IFERROR(IF(K1038="handling and wharfage",SUM(P1038:Q1038),IF(OR(K1038="tank",K1038="Boat",K1038="car"),INDEX(Rate!$B$4:$M$25,MATCH(Gilbert!N1038,Rate!$A$4:$A$25,0),MATCH(Gilbert!L1038,Rate!$B$3:$M$3,0))*O1038*0.8,INDEX(Rate!$B$4:$M$25,MATCH(Gilbert!N1038,Rate!$A$4:$A$25,0),MATCH(Gilbert!L1038,Rate!$B$3:$M$3,0))*O1038)),"")</f>
        <v/>
      </c>
      <c r="S1038" s="71"/>
      <c r="T1038" s="71" t="str">
        <f t="shared" si="51"/>
        <v/>
      </c>
      <c r="V1038" s="53"/>
      <c r="W1038" s="53"/>
    </row>
    <row r="1039" s="38" customFormat="1" spans="1:23">
      <c r="A1039" s="52"/>
      <c r="B1039" s="52"/>
      <c r="D1039" s="53"/>
      <c r="G1039" s="76"/>
      <c r="H1039" s="53"/>
      <c r="J1039" s="78"/>
      <c r="P1039" s="70" t="str">
        <f t="shared" si="49"/>
        <v/>
      </c>
      <c r="Q1039" s="70" t="str">
        <f t="shared" si="50"/>
        <v/>
      </c>
      <c r="R1039" s="70" t="str">
        <f>IFERROR(IF(K1039="handling and wharfage",SUM(P1039:Q1039),IF(OR(K1039="tank",K1039="Boat",K1039="car"),INDEX(Rate!$B$4:$M$25,MATCH(Gilbert!N1039,Rate!$A$4:$A$25,0),MATCH(Gilbert!L1039,Rate!$B$3:$M$3,0))*O1039*0.8,INDEX(Rate!$B$4:$M$25,MATCH(Gilbert!N1039,Rate!$A$4:$A$25,0),MATCH(Gilbert!L1039,Rate!$B$3:$M$3,0))*O1039)),"")</f>
        <v/>
      </c>
      <c r="S1039" s="71"/>
      <c r="T1039" s="71" t="str">
        <f t="shared" si="51"/>
        <v/>
      </c>
      <c r="V1039" s="53"/>
      <c r="W1039" s="53"/>
    </row>
    <row r="1040" s="38" customFormat="1" spans="1:23">
      <c r="A1040" s="52"/>
      <c r="B1040" s="52"/>
      <c r="D1040" s="53"/>
      <c r="G1040" s="76"/>
      <c r="H1040" s="53"/>
      <c r="J1040" s="78"/>
      <c r="P1040" s="70" t="str">
        <f t="shared" si="49"/>
        <v/>
      </c>
      <c r="Q1040" s="70" t="str">
        <f t="shared" si="50"/>
        <v/>
      </c>
      <c r="R1040" s="70" t="str">
        <f>IFERROR(IF(K1040="handling and wharfage",SUM(P1040:Q1040),IF(OR(K1040="tank",K1040="Boat",K1040="car"),INDEX(Rate!$B$4:$M$25,MATCH(Gilbert!N1040,Rate!$A$4:$A$25,0),MATCH(Gilbert!L1040,Rate!$B$3:$M$3,0))*O1040*0.8,INDEX(Rate!$B$4:$M$25,MATCH(Gilbert!N1040,Rate!$A$4:$A$25,0),MATCH(Gilbert!L1040,Rate!$B$3:$M$3,0))*O1040)),"")</f>
        <v/>
      </c>
      <c r="S1040" s="71"/>
      <c r="T1040" s="71" t="str">
        <f t="shared" si="51"/>
        <v/>
      </c>
      <c r="V1040" s="53"/>
      <c r="W1040" s="53"/>
    </row>
    <row r="1041" s="38" customFormat="1" spans="1:23">
      <c r="A1041" s="52"/>
      <c r="B1041" s="52"/>
      <c r="D1041" s="53"/>
      <c r="G1041" s="76"/>
      <c r="H1041" s="53"/>
      <c r="J1041" s="78"/>
      <c r="P1041" s="70" t="str">
        <f t="shared" si="49"/>
        <v/>
      </c>
      <c r="Q1041" s="70" t="str">
        <f t="shared" si="50"/>
        <v/>
      </c>
      <c r="R1041" s="70" t="str">
        <f>IFERROR(IF(K1041="handling and wharfage",SUM(P1041:Q1041),IF(OR(K1041="tank",K1041="Boat",K1041="car"),INDEX(Rate!$B$4:$M$25,MATCH(Gilbert!N1041,Rate!$A$4:$A$25,0),MATCH(Gilbert!L1041,Rate!$B$3:$M$3,0))*O1041*0.8,INDEX(Rate!$B$4:$M$25,MATCH(Gilbert!N1041,Rate!$A$4:$A$25,0),MATCH(Gilbert!L1041,Rate!$B$3:$M$3,0))*O1041)),"")</f>
        <v/>
      </c>
      <c r="S1041" s="71"/>
      <c r="T1041" s="71" t="str">
        <f t="shared" si="51"/>
        <v/>
      </c>
      <c r="V1041" s="53"/>
      <c r="W1041" s="53"/>
    </row>
    <row r="1042" s="38" customFormat="1" spans="1:23">
      <c r="A1042" s="52"/>
      <c r="B1042" s="52"/>
      <c r="D1042" s="53"/>
      <c r="G1042" s="76"/>
      <c r="H1042" s="53"/>
      <c r="J1042" s="78"/>
      <c r="P1042" s="70" t="str">
        <f t="shared" si="49"/>
        <v/>
      </c>
      <c r="Q1042" s="70" t="str">
        <f t="shared" si="50"/>
        <v/>
      </c>
      <c r="R1042" s="70" t="str">
        <f>IFERROR(IF(K1042="handling and wharfage",SUM(P1042:Q1042),IF(OR(K1042="tank",K1042="Boat",K1042="car"),INDEX(Rate!$B$4:$M$25,MATCH(Gilbert!N1042,Rate!$A$4:$A$25,0),MATCH(Gilbert!L1042,Rate!$B$3:$M$3,0))*O1042*0.8,INDEX(Rate!$B$4:$M$25,MATCH(Gilbert!N1042,Rate!$A$4:$A$25,0),MATCH(Gilbert!L1042,Rate!$B$3:$M$3,0))*O1042)),"")</f>
        <v/>
      </c>
      <c r="S1042" s="71"/>
      <c r="T1042" s="71" t="str">
        <f t="shared" si="51"/>
        <v/>
      </c>
      <c r="V1042" s="53"/>
      <c r="W1042" s="53"/>
    </row>
    <row r="1043" s="38" customFormat="1" spans="1:23">
      <c r="A1043" s="52"/>
      <c r="B1043" s="52"/>
      <c r="D1043" s="53"/>
      <c r="G1043" s="76"/>
      <c r="H1043" s="53"/>
      <c r="J1043" s="78"/>
      <c r="P1043" s="70" t="str">
        <f t="shared" si="49"/>
        <v/>
      </c>
      <c r="Q1043" s="70" t="str">
        <f t="shared" si="50"/>
        <v/>
      </c>
      <c r="R1043" s="70" t="str">
        <f>IFERROR(IF(K1043="handling and wharfage",SUM(P1043:Q1043),IF(OR(K1043="tank",K1043="Boat",K1043="car"),INDEX(Rate!$B$4:$M$25,MATCH(Gilbert!N1043,Rate!$A$4:$A$25,0),MATCH(Gilbert!L1043,Rate!$B$3:$M$3,0))*O1043*0.8,INDEX(Rate!$B$4:$M$25,MATCH(Gilbert!N1043,Rate!$A$4:$A$25,0),MATCH(Gilbert!L1043,Rate!$B$3:$M$3,0))*O1043)),"")</f>
        <v/>
      </c>
      <c r="S1043" s="71"/>
      <c r="T1043" s="71" t="str">
        <f t="shared" si="51"/>
        <v/>
      </c>
      <c r="V1043" s="53"/>
      <c r="W1043" s="53"/>
    </row>
    <row r="1044" s="38" customFormat="1" spans="1:23">
      <c r="A1044" s="52"/>
      <c r="B1044" s="52"/>
      <c r="D1044" s="53"/>
      <c r="G1044" s="76"/>
      <c r="H1044" s="53"/>
      <c r="J1044" s="78"/>
      <c r="P1044" s="70" t="str">
        <f t="shared" si="49"/>
        <v/>
      </c>
      <c r="Q1044" s="70" t="str">
        <f t="shared" si="50"/>
        <v/>
      </c>
      <c r="R1044" s="70" t="str">
        <f>IFERROR(IF(K1044="handling and wharfage",SUM(P1044:Q1044),IF(OR(K1044="tank",K1044="Boat",K1044="car"),INDEX(Rate!$B$4:$M$25,MATCH(Gilbert!N1044,Rate!$A$4:$A$25,0),MATCH(Gilbert!L1044,Rate!$B$3:$M$3,0))*O1044*0.8,INDEX(Rate!$B$4:$M$25,MATCH(Gilbert!N1044,Rate!$A$4:$A$25,0),MATCH(Gilbert!L1044,Rate!$B$3:$M$3,0))*O1044)),"")</f>
        <v/>
      </c>
      <c r="S1044" s="71"/>
      <c r="T1044" s="71" t="str">
        <f t="shared" si="51"/>
        <v/>
      </c>
      <c r="V1044" s="53"/>
      <c r="W1044" s="53"/>
    </row>
    <row r="1045" s="38" customFormat="1" spans="1:23">
      <c r="A1045" s="52"/>
      <c r="B1045" s="52"/>
      <c r="D1045" s="53"/>
      <c r="G1045" s="76"/>
      <c r="H1045" s="53"/>
      <c r="J1045" s="78"/>
      <c r="P1045" s="70" t="str">
        <f t="shared" si="49"/>
        <v/>
      </c>
      <c r="Q1045" s="70" t="str">
        <f t="shared" si="50"/>
        <v/>
      </c>
      <c r="R1045" s="70" t="str">
        <f>IFERROR(IF(K1045="handling and wharfage",SUM(P1045:Q1045),IF(OR(K1045="tank",K1045="Boat",K1045="car"),INDEX(Rate!$B$4:$M$25,MATCH(Gilbert!N1045,Rate!$A$4:$A$25,0),MATCH(Gilbert!L1045,Rate!$B$3:$M$3,0))*O1045*0.8,INDEX(Rate!$B$4:$M$25,MATCH(Gilbert!N1045,Rate!$A$4:$A$25,0),MATCH(Gilbert!L1045,Rate!$B$3:$M$3,0))*O1045)),"")</f>
        <v/>
      </c>
      <c r="S1045" s="71"/>
      <c r="T1045" s="71" t="str">
        <f t="shared" si="51"/>
        <v/>
      </c>
      <c r="V1045" s="53"/>
      <c r="W1045" s="53"/>
    </row>
    <row r="1046" s="38" customFormat="1" spans="1:23">
      <c r="A1046" s="52"/>
      <c r="B1046" s="52"/>
      <c r="D1046" s="53"/>
      <c r="G1046" s="76"/>
      <c r="H1046" s="53"/>
      <c r="J1046" s="78"/>
      <c r="P1046" s="70" t="str">
        <f t="shared" si="49"/>
        <v/>
      </c>
      <c r="Q1046" s="70" t="str">
        <f t="shared" si="50"/>
        <v/>
      </c>
      <c r="R1046" s="70" t="str">
        <f>IFERROR(IF(K1046="handling and wharfage",SUM(P1046:Q1046),IF(OR(K1046="tank",K1046="Boat",K1046="car"),INDEX(Rate!$B$4:$M$25,MATCH(Gilbert!N1046,Rate!$A$4:$A$25,0),MATCH(Gilbert!L1046,Rate!$B$3:$M$3,0))*O1046*0.8,INDEX(Rate!$B$4:$M$25,MATCH(Gilbert!N1046,Rate!$A$4:$A$25,0),MATCH(Gilbert!L1046,Rate!$B$3:$M$3,0))*O1046)),"")</f>
        <v/>
      </c>
      <c r="S1046" s="71"/>
      <c r="T1046" s="71" t="str">
        <f t="shared" si="51"/>
        <v/>
      </c>
      <c r="V1046" s="53"/>
      <c r="W1046" s="53"/>
    </row>
    <row r="1047" s="38" customFormat="1" spans="1:23">
      <c r="A1047" s="52"/>
      <c r="B1047" s="52"/>
      <c r="D1047" s="53"/>
      <c r="G1047" s="76"/>
      <c r="H1047" s="53"/>
      <c r="J1047" s="78"/>
      <c r="P1047" s="70" t="str">
        <f t="shared" si="49"/>
        <v/>
      </c>
      <c r="Q1047" s="70" t="str">
        <f t="shared" si="50"/>
        <v/>
      </c>
      <c r="R1047" s="70" t="str">
        <f>IFERROR(IF(K1047="handling and wharfage",SUM(P1047:Q1047),IF(OR(K1047="tank",K1047="Boat",K1047="car"),INDEX(Rate!$B$4:$M$25,MATCH(Gilbert!N1047,Rate!$A$4:$A$25,0),MATCH(Gilbert!L1047,Rate!$B$3:$M$3,0))*O1047*0.8,INDEX(Rate!$B$4:$M$25,MATCH(Gilbert!N1047,Rate!$A$4:$A$25,0),MATCH(Gilbert!L1047,Rate!$B$3:$M$3,0))*O1047)),"")</f>
        <v/>
      </c>
      <c r="S1047" s="71"/>
      <c r="T1047" s="71" t="str">
        <f t="shared" si="51"/>
        <v/>
      </c>
      <c r="V1047" s="53"/>
      <c r="W1047" s="53"/>
    </row>
    <row r="1048" s="38" customFormat="1" spans="1:23">
      <c r="A1048" s="52"/>
      <c r="B1048" s="52"/>
      <c r="D1048" s="53"/>
      <c r="G1048" s="76"/>
      <c r="H1048" s="53"/>
      <c r="J1048" s="78"/>
      <c r="P1048" s="70" t="str">
        <f t="shared" si="49"/>
        <v/>
      </c>
      <c r="Q1048" s="70" t="str">
        <f t="shared" si="50"/>
        <v/>
      </c>
      <c r="R1048" s="70" t="str">
        <f>IFERROR(IF(K1048="handling and wharfage",SUM(P1048:Q1048),IF(OR(K1048="tank",K1048="Boat",K1048="car"),INDEX(Rate!$B$4:$M$25,MATCH(Gilbert!N1048,Rate!$A$4:$A$25,0),MATCH(Gilbert!L1048,Rate!$B$3:$M$3,0))*O1048*0.8,INDEX(Rate!$B$4:$M$25,MATCH(Gilbert!N1048,Rate!$A$4:$A$25,0),MATCH(Gilbert!L1048,Rate!$B$3:$M$3,0))*O1048)),"")</f>
        <v/>
      </c>
      <c r="S1048" s="71"/>
      <c r="T1048" s="71" t="str">
        <f t="shared" si="51"/>
        <v/>
      </c>
      <c r="V1048" s="53"/>
      <c r="W1048" s="53"/>
    </row>
    <row r="1049" s="38" customFormat="1" spans="1:23">
      <c r="A1049" s="52"/>
      <c r="B1049" s="52"/>
      <c r="D1049" s="53"/>
      <c r="G1049" s="76"/>
      <c r="H1049" s="53"/>
      <c r="J1049" s="78"/>
      <c r="P1049" s="70" t="str">
        <f t="shared" si="49"/>
        <v/>
      </c>
      <c r="Q1049" s="70" t="str">
        <f t="shared" si="50"/>
        <v/>
      </c>
      <c r="R1049" s="70" t="str">
        <f>IFERROR(IF(K1049="handling and wharfage",SUM(P1049:Q1049),IF(OR(K1049="tank",K1049="Boat",K1049="car"),INDEX(Rate!$B$4:$M$25,MATCH(Gilbert!N1049,Rate!$A$4:$A$25,0),MATCH(Gilbert!L1049,Rate!$B$3:$M$3,0))*O1049*0.8,INDEX(Rate!$B$4:$M$25,MATCH(Gilbert!N1049,Rate!$A$4:$A$25,0),MATCH(Gilbert!L1049,Rate!$B$3:$M$3,0))*O1049)),"")</f>
        <v/>
      </c>
      <c r="S1049" s="71"/>
      <c r="T1049" s="71" t="str">
        <f t="shared" si="51"/>
        <v/>
      </c>
      <c r="V1049" s="53"/>
      <c r="W1049" s="53"/>
    </row>
    <row r="1050" s="38" customFormat="1" spans="1:23">
      <c r="A1050" s="52"/>
      <c r="B1050" s="52"/>
      <c r="D1050" s="53"/>
      <c r="G1050" s="76"/>
      <c r="H1050" s="53"/>
      <c r="J1050" s="78"/>
      <c r="P1050" s="70" t="str">
        <f t="shared" si="49"/>
        <v/>
      </c>
      <c r="Q1050" s="70" t="str">
        <f t="shared" si="50"/>
        <v/>
      </c>
      <c r="R1050" s="70" t="str">
        <f>IFERROR(IF(K1050="handling and wharfage",SUM(P1050:Q1050),IF(OR(K1050="tank",K1050="Boat",K1050="car"),INDEX(Rate!$B$4:$M$25,MATCH(Gilbert!N1050,Rate!$A$4:$A$25,0),MATCH(Gilbert!L1050,Rate!$B$3:$M$3,0))*O1050*0.8,INDEX(Rate!$B$4:$M$25,MATCH(Gilbert!N1050,Rate!$A$4:$A$25,0),MATCH(Gilbert!L1050,Rate!$B$3:$M$3,0))*O1050)),"")</f>
        <v/>
      </c>
      <c r="S1050" s="71"/>
      <c r="T1050" s="71" t="str">
        <f t="shared" si="51"/>
        <v/>
      </c>
      <c r="V1050" s="53"/>
      <c r="W1050" s="53"/>
    </row>
    <row r="1051" s="38" customFormat="1" spans="1:23">
      <c r="A1051" s="52"/>
      <c r="B1051" s="52"/>
      <c r="D1051" s="53"/>
      <c r="G1051" s="76"/>
      <c r="H1051" s="53"/>
      <c r="J1051" s="78"/>
      <c r="P1051" s="70" t="str">
        <f t="shared" si="49"/>
        <v/>
      </c>
      <c r="Q1051" s="70" t="str">
        <f t="shared" si="50"/>
        <v/>
      </c>
      <c r="R1051" s="70" t="str">
        <f>IFERROR(IF(K1051="handling and wharfage",SUM(P1051:Q1051),IF(OR(K1051="tank",K1051="Boat",K1051="car"),INDEX(Rate!$B$4:$M$25,MATCH(Gilbert!N1051,Rate!$A$4:$A$25,0),MATCH(Gilbert!L1051,Rate!$B$3:$M$3,0))*O1051*0.8,INDEX(Rate!$B$4:$M$25,MATCH(Gilbert!N1051,Rate!$A$4:$A$25,0),MATCH(Gilbert!L1051,Rate!$B$3:$M$3,0))*O1051)),"")</f>
        <v/>
      </c>
      <c r="S1051" s="71"/>
      <c r="T1051" s="71" t="str">
        <f t="shared" si="51"/>
        <v/>
      </c>
      <c r="V1051" s="53"/>
      <c r="W1051" s="53"/>
    </row>
    <row r="1052" s="38" customFormat="1" spans="1:23">
      <c r="A1052" s="52"/>
      <c r="B1052" s="52"/>
      <c r="D1052" s="53"/>
      <c r="G1052" s="76"/>
      <c r="H1052" s="53"/>
      <c r="J1052" s="78"/>
      <c r="P1052" s="70" t="str">
        <f t="shared" si="49"/>
        <v/>
      </c>
      <c r="Q1052" s="70" t="str">
        <f t="shared" si="50"/>
        <v/>
      </c>
      <c r="R1052" s="70" t="str">
        <f>IFERROR(IF(K1052="handling and wharfage",SUM(P1052:Q1052),IF(OR(K1052="tank",K1052="Boat",K1052="car"),INDEX(Rate!$B$4:$M$25,MATCH(Gilbert!N1052,Rate!$A$4:$A$25,0),MATCH(Gilbert!L1052,Rate!$B$3:$M$3,0))*O1052*0.8,INDEX(Rate!$B$4:$M$25,MATCH(Gilbert!N1052,Rate!$A$4:$A$25,0),MATCH(Gilbert!L1052,Rate!$B$3:$M$3,0))*O1052)),"")</f>
        <v/>
      </c>
      <c r="S1052" s="71"/>
      <c r="T1052" s="71" t="str">
        <f t="shared" si="51"/>
        <v/>
      </c>
      <c r="V1052" s="53"/>
      <c r="W1052" s="53"/>
    </row>
    <row r="1053" s="38" customFormat="1" spans="1:23">
      <c r="A1053" s="52"/>
      <c r="B1053" s="52"/>
      <c r="D1053" s="53"/>
      <c r="G1053" s="76"/>
      <c r="H1053" s="53"/>
      <c r="J1053" s="78"/>
      <c r="P1053" s="70" t="str">
        <f t="shared" si="49"/>
        <v/>
      </c>
      <c r="Q1053" s="70" t="str">
        <f t="shared" si="50"/>
        <v/>
      </c>
      <c r="R1053" s="70" t="str">
        <f>IFERROR(IF(K1053="handling and wharfage",SUM(P1053:Q1053),IF(OR(K1053="tank",K1053="Boat",K1053="car"),INDEX(Rate!$B$4:$M$25,MATCH(Gilbert!N1053,Rate!$A$4:$A$25,0),MATCH(Gilbert!L1053,Rate!$B$3:$M$3,0))*O1053*0.8,INDEX(Rate!$B$4:$M$25,MATCH(Gilbert!N1053,Rate!$A$4:$A$25,0),MATCH(Gilbert!L1053,Rate!$B$3:$M$3,0))*O1053)),"")</f>
        <v/>
      </c>
      <c r="S1053" s="71"/>
      <c r="T1053" s="71" t="str">
        <f t="shared" si="51"/>
        <v/>
      </c>
      <c r="V1053" s="53"/>
      <c r="W1053" s="53"/>
    </row>
    <row r="1054" s="38" customFormat="1" spans="1:23">
      <c r="A1054" s="52"/>
      <c r="B1054" s="52"/>
      <c r="D1054" s="53"/>
      <c r="G1054" s="76"/>
      <c r="H1054" s="53"/>
      <c r="J1054" s="78"/>
      <c r="P1054" s="70" t="str">
        <f t="shared" si="49"/>
        <v/>
      </c>
      <c r="Q1054" s="70" t="str">
        <f t="shared" si="50"/>
        <v/>
      </c>
      <c r="R1054" s="70" t="str">
        <f>IFERROR(IF(K1054="handling and wharfage",SUM(P1054:Q1054),IF(OR(K1054="tank",K1054="Boat",K1054="car"),INDEX(Rate!$B$4:$M$25,MATCH(Gilbert!N1054,Rate!$A$4:$A$25,0),MATCH(Gilbert!L1054,Rate!$B$3:$M$3,0))*O1054*0.8,INDEX(Rate!$B$4:$M$25,MATCH(Gilbert!N1054,Rate!$A$4:$A$25,0),MATCH(Gilbert!L1054,Rate!$B$3:$M$3,0))*O1054)),"")</f>
        <v/>
      </c>
      <c r="S1054" s="71"/>
      <c r="T1054" s="71" t="str">
        <f t="shared" si="51"/>
        <v/>
      </c>
      <c r="V1054" s="53"/>
      <c r="W1054" s="53"/>
    </row>
    <row r="1055" s="38" customFormat="1" spans="1:23">
      <c r="A1055" s="52"/>
      <c r="B1055" s="52"/>
      <c r="D1055" s="53"/>
      <c r="G1055" s="76"/>
      <c r="H1055" s="53"/>
      <c r="J1055" s="78"/>
      <c r="P1055" s="70" t="str">
        <f t="shared" si="49"/>
        <v/>
      </c>
      <c r="Q1055" s="70" t="str">
        <f t="shared" si="50"/>
        <v/>
      </c>
      <c r="R1055" s="70" t="str">
        <f>IFERROR(IF(K1055="handling and wharfage",SUM(P1055:Q1055),IF(OR(K1055="tank",K1055="Boat",K1055="car"),INDEX(Rate!$B$4:$M$25,MATCH(Gilbert!N1055,Rate!$A$4:$A$25,0),MATCH(Gilbert!L1055,Rate!$B$3:$M$3,0))*O1055*0.8,INDEX(Rate!$B$4:$M$25,MATCH(Gilbert!N1055,Rate!$A$4:$A$25,0),MATCH(Gilbert!L1055,Rate!$B$3:$M$3,0))*O1055)),"")</f>
        <v/>
      </c>
      <c r="S1055" s="71"/>
      <c r="T1055" s="71" t="str">
        <f t="shared" si="51"/>
        <v/>
      </c>
      <c r="V1055" s="53"/>
      <c r="W1055" s="53"/>
    </row>
    <row r="1056" s="38" customFormat="1" spans="1:23">
      <c r="A1056" s="52"/>
      <c r="B1056" s="52"/>
      <c r="D1056" s="53"/>
      <c r="G1056" s="76"/>
      <c r="H1056" s="53"/>
      <c r="J1056" s="78"/>
      <c r="P1056" s="70" t="str">
        <f t="shared" si="49"/>
        <v/>
      </c>
      <c r="Q1056" s="70" t="str">
        <f t="shared" si="50"/>
        <v/>
      </c>
      <c r="R1056" s="70" t="str">
        <f>IFERROR(IF(K1056="handling and wharfage",SUM(P1056:Q1056),IF(OR(K1056="tank",K1056="Boat",K1056="car"),INDEX(Rate!$B$4:$M$25,MATCH(Gilbert!N1056,Rate!$A$4:$A$25,0),MATCH(Gilbert!L1056,Rate!$B$3:$M$3,0))*O1056*0.8,INDEX(Rate!$B$4:$M$25,MATCH(Gilbert!N1056,Rate!$A$4:$A$25,0),MATCH(Gilbert!L1056,Rate!$B$3:$M$3,0))*O1056)),"")</f>
        <v/>
      </c>
      <c r="S1056" s="71"/>
      <c r="T1056" s="71" t="str">
        <f t="shared" si="51"/>
        <v/>
      </c>
      <c r="V1056" s="53"/>
      <c r="W1056" s="53"/>
    </row>
    <row r="1057" s="38" customFormat="1" spans="1:23">
      <c r="A1057" s="52"/>
      <c r="B1057" s="52"/>
      <c r="D1057" s="53"/>
      <c r="G1057" s="76"/>
      <c r="H1057" s="53"/>
      <c r="J1057" s="78"/>
      <c r="P1057" s="70" t="str">
        <f t="shared" si="49"/>
        <v/>
      </c>
      <c r="Q1057" s="70" t="str">
        <f t="shared" si="50"/>
        <v/>
      </c>
      <c r="R1057" s="70" t="str">
        <f>IFERROR(IF(K1057="handling and wharfage",SUM(P1057:Q1057),IF(OR(K1057="tank",K1057="Boat",K1057="car"),INDEX(Rate!$B$4:$M$25,MATCH(Gilbert!N1057,Rate!$A$4:$A$25,0),MATCH(Gilbert!L1057,Rate!$B$3:$M$3,0))*O1057*0.8,INDEX(Rate!$B$4:$M$25,MATCH(Gilbert!N1057,Rate!$A$4:$A$25,0),MATCH(Gilbert!L1057,Rate!$B$3:$M$3,0))*O1057)),"")</f>
        <v/>
      </c>
      <c r="S1057" s="71"/>
      <c r="T1057" s="71" t="str">
        <f t="shared" si="51"/>
        <v/>
      </c>
      <c r="V1057" s="53"/>
      <c r="W1057" s="53"/>
    </row>
    <row r="1058" s="38" customFormat="1" spans="1:23">
      <c r="A1058" s="52"/>
      <c r="B1058" s="52"/>
      <c r="D1058" s="53"/>
      <c r="G1058" s="76"/>
      <c r="H1058" s="53"/>
      <c r="J1058" s="78"/>
      <c r="P1058" s="70" t="str">
        <f t="shared" si="49"/>
        <v/>
      </c>
      <c r="Q1058" s="70" t="str">
        <f t="shared" si="50"/>
        <v/>
      </c>
      <c r="R1058" s="70" t="str">
        <f>IFERROR(IF(K1058="handling and wharfage",SUM(P1058:Q1058),IF(OR(K1058="tank",K1058="Boat",K1058="car"),INDEX(Rate!$B$4:$M$25,MATCH(Gilbert!N1058,Rate!$A$4:$A$25,0),MATCH(Gilbert!L1058,Rate!$B$3:$M$3,0))*O1058*0.8,INDEX(Rate!$B$4:$M$25,MATCH(Gilbert!N1058,Rate!$A$4:$A$25,0),MATCH(Gilbert!L1058,Rate!$B$3:$M$3,0))*O1058)),"")</f>
        <v/>
      </c>
      <c r="S1058" s="71"/>
      <c r="T1058" s="71" t="str">
        <f t="shared" si="51"/>
        <v/>
      </c>
      <c r="V1058" s="53"/>
      <c r="W1058" s="53"/>
    </row>
    <row r="1059" s="38" customFormat="1" spans="1:23">
      <c r="A1059" s="52"/>
      <c r="B1059" s="52"/>
      <c r="D1059" s="53"/>
      <c r="G1059" s="76"/>
      <c r="H1059" s="53"/>
      <c r="J1059" s="78"/>
      <c r="P1059" s="70" t="str">
        <f t="shared" si="49"/>
        <v/>
      </c>
      <c r="Q1059" s="70" t="str">
        <f t="shared" si="50"/>
        <v/>
      </c>
      <c r="R1059" s="70" t="str">
        <f>IFERROR(IF(K1059="handling and wharfage",SUM(P1059:Q1059),IF(OR(K1059="tank",K1059="Boat",K1059="car"),INDEX(Rate!$B$4:$M$25,MATCH(Gilbert!N1059,Rate!$A$4:$A$25,0),MATCH(Gilbert!L1059,Rate!$B$3:$M$3,0))*O1059*0.8,INDEX(Rate!$B$4:$M$25,MATCH(Gilbert!N1059,Rate!$A$4:$A$25,0),MATCH(Gilbert!L1059,Rate!$B$3:$M$3,0))*O1059)),"")</f>
        <v/>
      </c>
      <c r="S1059" s="71"/>
      <c r="T1059" s="71" t="str">
        <f t="shared" si="51"/>
        <v/>
      </c>
      <c r="V1059" s="53"/>
      <c r="W1059" s="53"/>
    </row>
    <row r="1060" s="38" customFormat="1" spans="1:23">
      <c r="A1060" s="52"/>
      <c r="B1060" s="52"/>
      <c r="D1060" s="53"/>
      <c r="G1060" s="76"/>
      <c r="H1060" s="53"/>
      <c r="J1060" s="78"/>
      <c r="P1060" s="70" t="str">
        <f t="shared" si="49"/>
        <v/>
      </c>
      <c r="Q1060" s="70" t="str">
        <f t="shared" si="50"/>
        <v/>
      </c>
      <c r="R1060" s="70" t="str">
        <f>IFERROR(IF(K1060="handling and wharfage",SUM(P1060:Q1060),IF(OR(K1060="tank",K1060="Boat",K1060="car"),INDEX(Rate!$B$4:$M$25,MATCH(Gilbert!N1060,Rate!$A$4:$A$25,0),MATCH(Gilbert!L1060,Rate!$B$3:$M$3,0))*O1060*0.8,INDEX(Rate!$B$4:$M$25,MATCH(Gilbert!N1060,Rate!$A$4:$A$25,0),MATCH(Gilbert!L1060,Rate!$B$3:$M$3,0))*O1060)),"")</f>
        <v/>
      </c>
      <c r="S1060" s="71"/>
      <c r="T1060" s="71" t="str">
        <f t="shared" si="51"/>
        <v/>
      </c>
      <c r="V1060" s="53"/>
      <c r="W1060" s="53"/>
    </row>
    <row r="1061" s="38" customFormat="1" spans="1:23">
      <c r="A1061" s="52"/>
      <c r="B1061" s="52"/>
      <c r="D1061" s="53"/>
      <c r="G1061" s="76"/>
      <c r="H1061" s="53"/>
      <c r="J1061" s="78"/>
      <c r="P1061" s="70" t="str">
        <f t="shared" si="49"/>
        <v/>
      </c>
      <c r="Q1061" s="70" t="str">
        <f t="shared" si="50"/>
        <v/>
      </c>
      <c r="R1061" s="70" t="str">
        <f>IFERROR(IF(K1061="handling and wharfage",SUM(P1061:Q1061),IF(OR(K1061="tank",K1061="Boat",K1061="car"),INDEX(Rate!$B$4:$M$25,MATCH(Gilbert!N1061,Rate!$A$4:$A$25,0),MATCH(Gilbert!L1061,Rate!$B$3:$M$3,0))*O1061*0.8,INDEX(Rate!$B$4:$M$25,MATCH(Gilbert!N1061,Rate!$A$4:$A$25,0),MATCH(Gilbert!L1061,Rate!$B$3:$M$3,0))*O1061)),"")</f>
        <v/>
      </c>
      <c r="S1061" s="71"/>
      <c r="T1061" s="71" t="str">
        <f t="shared" si="51"/>
        <v/>
      </c>
      <c r="V1061" s="53"/>
      <c r="W1061" s="53"/>
    </row>
    <row r="1062" s="38" customFormat="1" spans="1:23">
      <c r="A1062" s="52"/>
      <c r="B1062" s="52"/>
      <c r="D1062" s="53"/>
      <c r="G1062" s="76"/>
      <c r="H1062" s="53"/>
      <c r="J1062" s="78"/>
      <c r="P1062" s="70" t="str">
        <f t="shared" si="49"/>
        <v/>
      </c>
      <c r="Q1062" s="70" t="str">
        <f t="shared" si="50"/>
        <v/>
      </c>
      <c r="R1062" s="70" t="str">
        <f>IFERROR(IF(K1062="handling and wharfage",SUM(P1062:Q1062),IF(OR(K1062="tank",K1062="Boat",K1062="car"),INDEX(Rate!$B$4:$M$25,MATCH(Gilbert!N1062,Rate!$A$4:$A$25,0),MATCH(Gilbert!L1062,Rate!$B$3:$M$3,0))*O1062*0.8,INDEX(Rate!$B$4:$M$25,MATCH(Gilbert!N1062,Rate!$A$4:$A$25,0),MATCH(Gilbert!L1062,Rate!$B$3:$M$3,0))*O1062)),"")</f>
        <v/>
      </c>
      <c r="S1062" s="71"/>
      <c r="T1062" s="71" t="str">
        <f t="shared" si="51"/>
        <v/>
      </c>
      <c r="V1062" s="53"/>
      <c r="W1062" s="53"/>
    </row>
    <row r="1063" s="38" customFormat="1" spans="1:23">
      <c r="A1063" s="52"/>
      <c r="B1063" s="52"/>
      <c r="D1063" s="53"/>
      <c r="G1063" s="76"/>
      <c r="H1063" s="53"/>
      <c r="J1063" s="78"/>
      <c r="P1063" s="70" t="str">
        <f t="shared" si="49"/>
        <v/>
      </c>
      <c r="Q1063" s="70" t="str">
        <f t="shared" si="50"/>
        <v/>
      </c>
      <c r="R1063" s="70" t="str">
        <f>IFERROR(IF(K1063="handling and wharfage",SUM(P1063:Q1063),IF(OR(K1063="tank",K1063="Boat",K1063="car"),INDEX(Rate!$B$4:$M$25,MATCH(Gilbert!N1063,Rate!$A$4:$A$25,0),MATCH(Gilbert!L1063,Rate!$B$3:$M$3,0))*O1063*0.8,INDEX(Rate!$B$4:$M$25,MATCH(Gilbert!N1063,Rate!$A$4:$A$25,0),MATCH(Gilbert!L1063,Rate!$B$3:$M$3,0))*O1063)),"")</f>
        <v/>
      </c>
      <c r="S1063" s="71"/>
      <c r="T1063" s="71" t="str">
        <f t="shared" si="51"/>
        <v/>
      </c>
      <c r="V1063" s="53"/>
      <c r="W1063" s="53"/>
    </row>
    <row r="1064" s="38" customFormat="1" spans="1:23">
      <c r="A1064" s="52"/>
      <c r="B1064" s="52"/>
      <c r="D1064" s="53"/>
      <c r="G1064" s="76"/>
      <c r="H1064" s="53"/>
      <c r="J1064" s="78"/>
      <c r="P1064" s="70" t="str">
        <f t="shared" si="49"/>
        <v/>
      </c>
      <c r="Q1064" s="70" t="str">
        <f t="shared" si="50"/>
        <v/>
      </c>
      <c r="R1064" s="70" t="str">
        <f>IFERROR(IF(K1064="handling and wharfage",SUM(P1064:Q1064),IF(OR(K1064="tank",K1064="Boat",K1064="car"),INDEX(Rate!$B$4:$M$25,MATCH(Gilbert!N1064,Rate!$A$4:$A$25,0),MATCH(Gilbert!L1064,Rate!$B$3:$M$3,0))*O1064*0.8,INDEX(Rate!$B$4:$M$25,MATCH(Gilbert!N1064,Rate!$A$4:$A$25,0),MATCH(Gilbert!L1064,Rate!$B$3:$M$3,0))*O1064)),"")</f>
        <v/>
      </c>
      <c r="S1064" s="71"/>
      <c r="T1064" s="71" t="str">
        <f t="shared" si="51"/>
        <v/>
      </c>
      <c r="V1064" s="53"/>
      <c r="W1064" s="53"/>
    </row>
    <row r="1065" s="38" customFormat="1" spans="1:23">
      <c r="A1065" s="52"/>
      <c r="B1065" s="52"/>
      <c r="D1065" s="53"/>
      <c r="G1065" s="76"/>
      <c r="H1065" s="53"/>
      <c r="J1065" s="78"/>
      <c r="P1065" s="70" t="str">
        <f t="shared" si="49"/>
        <v/>
      </c>
      <c r="Q1065" s="70" t="str">
        <f t="shared" si="50"/>
        <v/>
      </c>
      <c r="R1065" s="70" t="str">
        <f>IFERROR(IF(K1065="handling and wharfage",SUM(P1065:Q1065),IF(OR(K1065="tank",K1065="Boat",K1065="car"),INDEX(Rate!$B$4:$M$25,MATCH(Gilbert!N1065,Rate!$A$4:$A$25,0),MATCH(Gilbert!L1065,Rate!$B$3:$M$3,0))*O1065*0.8,INDEX(Rate!$B$4:$M$25,MATCH(Gilbert!N1065,Rate!$A$4:$A$25,0),MATCH(Gilbert!L1065,Rate!$B$3:$M$3,0))*O1065)),"")</f>
        <v/>
      </c>
      <c r="S1065" s="71"/>
      <c r="T1065" s="71" t="str">
        <f t="shared" si="51"/>
        <v/>
      </c>
      <c r="V1065" s="53"/>
      <c r="W1065" s="53"/>
    </row>
    <row r="1066" s="38" customFormat="1" spans="1:23">
      <c r="A1066" s="52"/>
      <c r="B1066" s="52"/>
      <c r="D1066" s="53"/>
      <c r="G1066" s="76"/>
      <c r="H1066" s="53"/>
      <c r="J1066" s="78"/>
      <c r="P1066" s="70" t="str">
        <f t="shared" si="49"/>
        <v/>
      </c>
      <c r="Q1066" s="70" t="str">
        <f t="shared" si="50"/>
        <v/>
      </c>
      <c r="R1066" s="70" t="str">
        <f>IFERROR(IF(K1066="handling and wharfage",SUM(P1066:Q1066),IF(OR(K1066="tank",K1066="Boat",K1066="car"),INDEX(Rate!$B$4:$M$25,MATCH(Gilbert!N1066,Rate!$A$4:$A$25,0),MATCH(Gilbert!L1066,Rate!$B$3:$M$3,0))*O1066*0.8,INDEX(Rate!$B$4:$M$25,MATCH(Gilbert!N1066,Rate!$A$4:$A$25,0),MATCH(Gilbert!L1066,Rate!$B$3:$M$3,0))*O1066)),"")</f>
        <v/>
      </c>
      <c r="S1066" s="71"/>
      <c r="T1066" s="71" t="str">
        <f t="shared" si="51"/>
        <v/>
      </c>
      <c r="V1066" s="53"/>
      <c r="W1066" s="53"/>
    </row>
    <row r="1067" s="38" customFormat="1" spans="1:23">
      <c r="A1067" s="52"/>
      <c r="B1067" s="52"/>
      <c r="D1067" s="53"/>
      <c r="G1067" s="76"/>
      <c r="H1067" s="53"/>
      <c r="J1067" s="78"/>
      <c r="P1067" s="70" t="str">
        <f t="shared" si="49"/>
        <v/>
      </c>
      <c r="Q1067" s="70" t="str">
        <f t="shared" si="50"/>
        <v/>
      </c>
      <c r="R1067" s="70" t="str">
        <f>IFERROR(IF(K1067="handling and wharfage",SUM(P1067:Q1067),IF(OR(K1067="tank",K1067="Boat",K1067="car"),INDEX(Rate!$B$4:$M$25,MATCH(Gilbert!N1067,Rate!$A$4:$A$25,0),MATCH(Gilbert!L1067,Rate!$B$3:$M$3,0))*O1067*0.8,INDEX(Rate!$B$4:$M$25,MATCH(Gilbert!N1067,Rate!$A$4:$A$25,0),MATCH(Gilbert!L1067,Rate!$B$3:$M$3,0))*O1067)),"")</f>
        <v/>
      </c>
      <c r="S1067" s="71"/>
      <c r="T1067" s="71" t="str">
        <f t="shared" si="51"/>
        <v/>
      </c>
      <c r="V1067" s="53"/>
      <c r="W1067" s="53"/>
    </row>
    <row r="1068" s="38" customFormat="1" spans="1:23">
      <c r="A1068" s="52"/>
      <c r="B1068" s="52"/>
      <c r="D1068" s="53"/>
      <c r="G1068" s="76"/>
      <c r="H1068" s="53"/>
      <c r="J1068" s="78"/>
      <c r="P1068" s="70" t="str">
        <f t="shared" si="49"/>
        <v/>
      </c>
      <c r="Q1068" s="70" t="str">
        <f t="shared" si="50"/>
        <v/>
      </c>
      <c r="R1068" s="70" t="str">
        <f>IFERROR(IF(K1068="handling and wharfage",SUM(P1068:Q1068),IF(OR(K1068="tank",K1068="Boat",K1068="car"),INDEX(Rate!$B$4:$M$25,MATCH(Gilbert!N1068,Rate!$A$4:$A$25,0),MATCH(Gilbert!L1068,Rate!$B$3:$M$3,0))*O1068*0.8,INDEX(Rate!$B$4:$M$25,MATCH(Gilbert!N1068,Rate!$A$4:$A$25,0),MATCH(Gilbert!L1068,Rate!$B$3:$M$3,0))*O1068)),"")</f>
        <v/>
      </c>
      <c r="S1068" s="71"/>
      <c r="T1068" s="71" t="str">
        <f t="shared" si="51"/>
        <v/>
      </c>
      <c r="V1068" s="53"/>
      <c r="W1068" s="53"/>
    </row>
    <row r="1069" s="38" customFormat="1" spans="1:23">
      <c r="A1069" s="52"/>
      <c r="B1069" s="52"/>
      <c r="D1069" s="53"/>
      <c r="G1069" s="76"/>
      <c r="H1069" s="53"/>
      <c r="J1069" s="78"/>
      <c r="P1069" s="70" t="str">
        <f t="shared" si="49"/>
        <v/>
      </c>
      <c r="Q1069" s="70" t="str">
        <f t="shared" si="50"/>
        <v/>
      </c>
      <c r="R1069" s="70" t="str">
        <f>IFERROR(IF(K1069="handling and wharfage",SUM(P1069:Q1069),IF(OR(K1069="tank",K1069="Boat",K1069="car"),INDEX(Rate!$B$4:$M$25,MATCH(Gilbert!N1069,Rate!$A$4:$A$25,0),MATCH(Gilbert!L1069,Rate!$B$3:$M$3,0))*O1069*0.8,INDEX(Rate!$B$4:$M$25,MATCH(Gilbert!N1069,Rate!$A$4:$A$25,0),MATCH(Gilbert!L1069,Rate!$B$3:$M$3,0))*O1069)),"")</f>
        <v/>
      </c>
      <c r="S1069" s="71"/>
      <c r="T1069" s="71" t="str">
        <f t="shared" si="51"/>
        <v/>
      </c>
      <c r="V1069" s="53"/>
      <c r="W1069" s="53"/>
    </row>
    <row r="1070" s="38" customFormat="1" spans="1:23">
      <c r="A1070" s="52"/>
      <c r="B1070" s="52"/>
      <c r="D1070" s="53"/>
      <c r="G1070" s="76"/>
      <c r="H1070" s="53"/>
      <c r="J1070" s="78"/>
      <c r="P1070" s="70" t="str">
        <f t="shared" si="49"/>
        <v/>
      </c>
      <c r="Q1070" s="70" t="str">
        <f t="shared" si="50"/>
        <v/>
      </c>
      <c r="R1070" s="70" t="str">
        <f>IFERROR(IF(K1070="handling and wharfage",SUM(P1070:Q1070),IF(OR(K1070="tank",K1070="Boat",K1070="car"),INDEX(Rate!$B$4:$M$25,MATCH(Gilbert!N1070,Rate!$A$4:$A$25,0),MATCH(Gilbert!L1070,Rate!$B$3:$M$3,0))*O1070*0.8,INDEX(Rate!$B$4:$M$25,MATCH(Gilbert!N1070,Rate!$A$4:$A$25,0),MATCH(Gilbert!L1070,Rate!$B$3:$M$3,0))*O1070)),"")</f>
        <v/>
      </c>
      <c r="S1070" s="71"/>
      <c r="T1070" s="71" t="str">
        <f t="shared" si="51"/>
        <v/>
      </c>
      <c r="V1070" s="53"/>
      <c r="W1070" s="53"/>
    </row>
    <row r="1071" s="38" customFormat="1" spans="1:23">
      <c r="A1071" s="52"/>
      <c r="B1071" s="52"/>
      <c r="D1071" s="53"/>
      <c r="G1071" s="76"/>
      <c r="H1071" s="53"/>
      <c r="J1071" s="78"/>
      <c r="P1071" s="70" t="str">
        <f t="shared" si="49"/>
        <v/>
      </c>
      <c r="Q1071" s="70" t="str">
        <f t="shared" si="50"/>
        <v/>
      </c>
      <c r="R1071" s="70" t="str">
        <f>IFERROR(IF(K1071="handling and wharfage",SUM(P1071:Q1071),IF(OR(K1071="tank",K1071="Boat",K1071="car"),INDEX(Rate!$B$4:$M$25,MATCH(Gilbert!N1071,Rate!$A$4:$A$25,0),MATCH(Gilbert!L1071,Rate!$B$3:$M$3,0))*O1071*0.8,INDEX(Rate!$B$4:$M$25,MATCH(Gilbert!N1071,Rate!$A$4:$A$25,0),MATCH(Gilbert!L1071,Rate!$B$3:$M$3,0))*O1071)),"")</f>
        <v/>
      </c>
      <c r="S1071" s="71"/>
      <c r="T1071" s="71" t="str">
        <f t="shared" si="51"/>
        <v/>
      </c>
      <c r="V1071" s="53"/>
      <c r="W1071" s="53"/>
    </row>
    <row r="1072" s="38" customFormat="1" spans="1:23">
      <c r="A1072" s="52"/>
      <c r="B1072" s="52"/>
      <c r="D1072" s="53"/>
      <c r="G1072" s="76"/>
      <c r="H1072" s="53"/>
      <c r="J1072" s="78"/>
      <c r="P1072" s="70" t="str">
        <f t="shared" si="49"/>
        <v/>
      </c>
      <c r="Q1072" s="70" t="str">
        <f t="shared" si="50"/>
        <v/>
      </c>
      <c r="R1072" s="70" t="str">
        <f>IFERROR(IF(K1072="handling and wharfage",SUM(P1072:Q1072),IF(OR(K1072="tank",K1072="Boat",K1072="car"),INDEX(Rate!$B$4:$M$25,MATCH(Gilbert!N1072,Rate!$A$4:$A$25,0),MATCH(Gilbert!L1072,Rate!$B$3:$M$3,0))*O1072*0.8,INDEX(Rate!$B$4:$M$25,MATCH(Gilbert!N1072,Rate!$A$4:$A$25,0),MATCH(Gilbert!L1072,Rate!$B$3:$M$3,0))*O1072)),"")</f>
        <v/>
      </c>
      <c r="S1072" s="71"/>
      <c r="T1072" s="71" t="str">
        <f t="shared" si="51"/>
        <v/>
      </c>
      <c r="V1072" s="53"/>
      <c r="W1072" s="53"/>
    </row>
    <row r="1073" s="38" customFormat="1" spans="1:23">
      <c r="A1073" s="52"/>
      <c r="B1073" s="52"/>
      <c r="D1073" s="53"/>
      <c r="G1073" s="76"/>
      <c r="H1073" s="53"/>
      <c r="J1073" s="78"/>
      <c r="P1073" s="70" t="str">
        <f t="shared" si="49"/>
        <v/>
      </c>
      <c r="Q1073" s="70" t="str">
        <f t="shared" si="50"/>
        <v/>
      </c>
      <c r="R1073" s="70" t="str">
        <f>IFERROR(IF(K1073="handling and wharfage",SUM(P1073:Q1073),IF(OR(K1073="tank",K1073="Boat",K1073="car"),INDEX(Rate!$B$4:$M$25,MATCH(Gilbert!N1073,Rate!$A$4:$A$25,0),MATCH(Gilbert!L1073,Rate!$B$3:$M$3,0))*O1073*0.8,INDEX(Rate!$B$4:$M$25,MATCH(Gilbert!N1073,Rate!$A$4:$A$25,0),MATCH(Gilbert!L1073,Rate!$B$3:$M$3,0))*O1073)),"")</f>
        <v/>
      </c>
      <c r="S1073" s="71"/>
      <c r="T1073" s="71" t="str">
        <f t="shared" si="51"/>
        <v/>
      </c>
      <c r="V1073" s="53"/>
      <c r="W1073" s="53"/>
    </row>
    <row r="1074" s="38" customFormat="1" spans="1:23">
      <c r="A1074" s="52"/>
      <c r="B1074" s="52"/>
      <c r="D1074" s="53"/>
      <c r="G1074" s="76"/>
      <c r="H1074" s="53"/>
      <c r="J1074" s="78"/>
      <c r="P1074" s="70" t="str">
        <f t="shared" si="49"/>
        <v/>
      </c>
      <c r="Q1074" s="70" t="str">
        <f t="shared" si="50"/>
        <v/>
      </c>
      <c r="R1074" s="70" t="str">
        <f>IFERROR(IF(K1074="handling and wharfage",SUM(P1074:Q1074),IF(OR(K1074="tank",K1074="Boat",K1074="car"),INDEX(Rate!$B$4:$M$25,MATCH(Gilbert!N1074,Rate!$A$4:$A$25,0),MATCH(Gilbert!L1074,Rate!$B$3:$M$3,0))*O1074*0.8,INDEX(Rate!$B$4:$M$25,MATCH(Gilbert!N1074,Rate!$A$4:$A$25,0),MATCH(Gilbert!L1074,Rate!$B$3:$M$3,0))*O1074)),"")</f>
        <v/>
      </c>
      <c r="S1074" s="71"/>
      <c r="T1074" s="71" t="str">
        <f t="shared" si="51"/>
        <v/>
      </c>
      <c r="V1074" s="53"/>
      <c r="W1074" s="53"/>
    </row>
    <row r="1075" s="38" customFormat="1" spans="1:23">
      <c r="A1075" s="52"/>
      <c r="B1075" s="52"/>
      <c r="D1075" s="53"/>
      <c r="G1075" s="76"/>
      <c r="H1075" s="53"/>
      <c r="J1075" s="78"/>
      <c r="P1075" s="70" t="str">
        <f t="shared" si="49"/>
        <v/>
      </c>
      <c r="Q1075" s="70" t="str">
        <f t="shared" si="50"/>
        <v/>
      </c>
      <c r="R1075" s="70" t="str">
        <f>IFERROR(IF(K1075="handling and wharfage",SUM(P1075:Q1075),IF(OR(K1075="tank",K1075="Boat",K1075="car"),INDEX(Rate!$B$4:$M$25,MATCH(Gilbert!N1075,Rate!$A$4:$A$25,0),MATCH(Gilbert!L1075,Rate!$B$3:$M$3,0))*O1075*0.8,INDEX(Rate!$B$4:$M$25,MATCH(Gilbert!N1075,Rate!$A$4:$A$25,0),MATCH(Gilbert!L1075,Rate!$B$3:$M$3,0))*O1075)),"")</f>
        <v/>
      </c>
      <c r="S1075" s="71"/>
      <c r="T1075" s="71" t="str">
        <f t="shared" si="51"/>
        <v/>
      </c>
      <c r="V1075" s="53"/>
      <c r="W1075" s="53"/>
    </row>
    <row r="1076" s="38" customFormat="1" spans="1:23">
      <c r="A1076" s="52"/>
      <c r="B1076" s="52"/>
      <c r="D1076" s="53"/>
      <c r="G1076" s="76"/>
      <c r="H1076" s="53"/>
      <c r="J1076" s="78"/>
      <c r="P1076" s="70" t="str">
        <f t="shared" si="49"/>
        <v/>
      </c>
      <c r="Q1076" s="70" t="str">
        <f t="shared" si="50"/>
        <v/>
      </c>
      <c r="R1076" s="70" t="str">
        <f>IFERROR(IF(K1076="handling and wharfage",SUM(P1076:Q1076),IF(OR(K1076="tank",K1076="Boat",K1076="car"),INDEX(Rate!$B$4:$M$25,MATCH(Gilbert!N1076,Rate!$A$4:$A$25,0),MATCH(Gilbert!L1076,Rate!$B$3:$M$3,0))*O1076*0.8,INDEX(Rate!$B$4:$M$25,MATCH(Gilbert!N1076,Rate!$A$4:$A$25,0),MATCH(Gilbert!L1076,Rate!$B$3:$M$3,0))*O1076)),"")</f>
        <v/>
      </c>
      <c r="S1076" s="71"/>
      <c r="T1076" s="71" t="str">
        <f t="shared" si="51"/>
        <v/>
      </c>
      <c r="V1076" s="53"/>
      <c r="W1076" s="53"/>
    </row>
    <row r="1077" s="38" customFormat="1" spans="1:23">
      <c r="A1077" s="52"/>
      <c r="B1077" s="52"/>
      <c r="D1077" s="53"/>
      <c r="G1077" s="76"/>
      <c r="H1077" s="53"/>
      <c r="J1077" s="78"/>
      <c r="P1077" s="70" t="str">
        <f t="shared" si="49"/>
        <v/>
      </c>
      <c r="Q1077" s="70" t="str">
        <f t="shared" si="50"/>
        <v/>
      </c>
      <c r="R1077" s="70" t="str">
        <f>IFERROR(IF(K1077="handling and wharfage",SUM(P1077:Q1077),IF(OR(K1077="tank",K1077="Boat",K1077="car"),INDEX(Rate!$B$4:$M$25,MATCH(Gilbert!N1077,Rate!$A$4:$A$25,0),MATCH(Gilbert!L1077,Rate!$B$3:$M$3,0))*O1077*0.8,INDEX(Rate!$B$4:$M$25,MATCH(Gilbert!N1077,Rate!$A$4:$A$25,0),MATCH(Gilbert!L1077,Rate!$B$3:$M$3,0))*O1077)),"")</f>
        <v/>
      </c>
      <c r="S1077" s="71"/>
      <c r="T1077" s="71" t="str">
        <f t="shared" si="51"/>
        <v/>
      </c>
      <c r="V1077" s="53"/>
      <c r="W1077" s="53"/>
    </row>
    <row r="1078" s="38" customFormat="1" spans="1:23">
      <c r="A1078" s="52"/>
      <c r="B1078" s="52"/>
      <c r="D1078" s="53"/>
      <c r="G1078" s="76"/>
      <c r="H1078" s="53"/>
      <c r="J1078" s="78"/>
      <c r="P1078" s="70" t="str">
        <f t="shared" si="49"/>
        <v/>
      </c>
      <c r="Q1078" s="70" t="str">
        <f t="shared" si="50"/>
        <v/>
      </c>
      <c r="R1078" s="70" t="str">
        <f>IFERROR(IF(K1078="handling and wharfage",SUM(P1078:Q1078),IF(OR(K1078="tank",K1078="Boat",K1078="car"),INDEX(Rate!$B$4:$M$25,MATCH(Gilbert!N1078,Rate!$A$4:$A$25,0),MATCH(Gilbert!L1078,Rate!$B$3:$M$3,0))*O1078*0.8,INDEX(Rate!$B$4:$M$25,MATCH(Gilbert!N1078,Rate!$A$4:$A$25,0),MATCH(Gilbert!L1078,Rate!$B$3:$M$3,0))*O1078)),"")</f>
        <v/>
      </c>
      <c r="S1078" s="71"/>
      <c r="T1078" s="71" t="str">
        <f t="shared" si="51"/>
        <v/>
      </c>
      <c r="V1078" s="53"/>
      <c r="W1078" s="53"/>
    </row>
    <row r="1079" s="38" customFormat="1" spans="1:23">
      <c r="A1079" s="52"/>
      <c r="B1079" s="52"/>
      <c r="D1079" s="53"/>
      <c r="G1079" s="76"/>
      <c r="H1079" s="53"/>
      <c r="J1079" s="78"/>
      <c r="P1079" s="70" t="str">
        <f t="shared" si="49"/>
        <v/>
      </c>
      <c r="Q1079" s="70" t="str">
        <f t="shared" si="50"/>
        <v/>
      </c>
      <c r="R1079" s="70" t="str">
        <f>IFERROR(IF(K1079="handling and wharfage",SUM(P1079:Q1079),IF(OR(K1079="tank",K1079="Boat",K1079="car"),INDEX(Rate!$B$4:$M$25,MATCH(Gilbert!N1079,Rate!$A$4:$A$25,0),MATCH(Gilbert!L1079,Rate!$B$3:$M$3,0))*O1079*0.8,INDEX(Rate!$B$4:$M$25,MATCH(Gilbert!N1079,Rate!$A$4:$A$25,0),MATCH(Gilbert!L1079,Rate!$B$3:$M$3,0))*O1079)),"")</f>
        <v/>
      </c>
      <c r="S1079" s="71"/>
      <c r="T1079" s="71" t="str">
        <f t="shared" si="51"/>
        <v/>
      </c>
      <c r="V1079" s="53"/>
      <c r="W1079" s="53"/>
    </row>
    <row r="1080" s="38" customFormat="1" spans="1:23">
      <c r="A1080" s="52"/>
      <c r="B1080" s="52"/>
      <c r="D1080" s="53"/>
      <c r="G1080" s="76"/>
      <c r="H1080" s="53"/>
      <c r="J1080" s="78"/>
      <c r="P1080" s="70" t="str">
        <f t="shared" si="49"/>
        <v/>
      </c>
      <c r="Q1080" s="70" t="str">
        <f t="shared" si="50"/>
        <v/>
      </c>
      <c r="R1080" s="70" t="str">
        <f>IFERROR(IF(K1080="handling and wharfage",SUM(P1080:Q1080),IF(OR(K1080="tank",K1080="Boat",K1080="car"),INDEX(Rate!$B$4:$M$25,MATCH(Gilbert!N1080,Rate!$A$4:$A$25,0),MATCH(Gilbert!L1080,Rate!$B$3:$M$3,0))*O1080*0.8,INDEX(Rate!$B$4:$M$25,MATCH(Gilbert!N1080,Rate!$A$4:$A$25,0),MATCH(Gilbert!L1080,Rate!$B$3:$M$3,0))*O1080)),"")</f>
        <v/>
      </c>
      <c r="S1080" s="71"/>
      <c r="T1080" s="71" t="str">
        <f t="shared" si="51"/>
        <v/>
      </c>
      <c r="V1080" s="53"/>
      <c r="W1080" s="53"/>
    </row>
    <row r="1081" s="38" customFormat="1" spans="1:23">
      <c r="A1081" s="52"/>
      <c r="B1081" s="52"/>
      <c r="D1081" s="53"/>
      <c r="G1081" s="76"/>
      <c r="H1081" s="53"/>
      <c r="J1081" s="78"/>
      <c r="P1081" s="70" t="str">
        <f t="shared" si="49"/>
        <v/>
      </c>
      <c r="Q1081" s="70" t="str">
        <f t="shared" si="50"/>
        <v/>
      </c>
      <c r="R1081" s="70" t="str">
        <f>IFERROR(IF(K1081="handling and wharfage",SUM(P1081:Q1081),IF(OR(K1081="tank",K1081="Boat",K1081="car"),INDEX(Rate!$B$4:$M$25,MATCH(Gilbert!N1081,Rate!$A$4:$A$25,0),MATCH(Gilbert!L1081,Rate!$B$3:$M$3,0))*O1081*0.8,INDEX(Rate!$B$4:$M$25,MATCH(Gilbert!N1081,Rate!$A$4:$A$25,0),MATCH(Gilbert!L1081,Rate!$B$3:$M$3,0))*O1081)),"")</f>
        <v/>
      </c>
      <c r="S1081" s="71"/>
      <c r="T1081" s="71" t="str">
        <f t="shared" si="51"/>
        <v/>
      </c>
      <c r="V1081" s="53"/>
      <c r="W1081" s="53"/>
    </row>
    <row r="1082" s="38" customFormat="1" spans="1:23">
      <c r="A1082" s="52"/>
      <c r="B1082" s="52"/>
      <c r="D1082" s="53"/>
      <c r="G1082" s="76"/>
      <c r="H1082" s="53"/>
      <c r="J1082" s="78"/>
      <c r="P1082" s="70" t="str">
        <f t="shared" si="49"/>
        <v/>
      </c>
      <c r="Q1082" s="70" t="str">
        <f t="shared" si="50"/>
        <v/>
      </c>
      <c r="R1082" s="70" t="str">
        <f>IFERROR(IF(K1082="handling and wharfage",SUM(P1082:Q1082),IF(OR(K1082="tank",K1082="Boat",K1082="car"),INDEX(Rate!$B$4:$M$25,MATCH(Gilbert!N1082,Rate!$A$4:$A$25,0),MATCH(Gilbert!L1082,Rate!$B$3:$M$3,0))*O1082*0.8,INDEX(Rate!$B$4:$M$25,MATCH(Gilbert!N1082,Rate!$A$4:$A$25,0),MATCH(Gilbert!L1082,Rate!$B$3:$M$3,0))*O1082)),"")</f>
        <v/>
      </c>
      <c r="S1082" s="71"/>
      <c r="T1082" s="71" t="str">
        <f t="shared" si="51"/>
        <v/>
      </c>
      <c r="V1082" s="53"/>
      <c r="W1082" s="53"/>
    </row>
    <row r="1083" s="38" customFormat="1" spans="1:23">
      <c r="A1083" s="52"/>
      <c r="B1083" s="52"/>
      <c r="D1083" s="53"/>
      <c r="G1083" s="76"/>
      <c r="H1083" s="53"/>
      <c r="J1083" s="78"/>
      <c r="P1083" s="70" t="str">
        <f t="shared" si="49"/>
        <v/>
      </c>
      <c r="Q1083" s="70" t="str">
        <f t="shared" si="50"/>
        <v/>
      </c>
      <c r="R1083" s="70" t="str">
        <f>IFERROR(IF(K1083="handling and wharfage",SUM(P1083:Q1083),IF(OR(K1083="tank",K1083="Boat",K1083="car"),INDEX(Rate!$B$4:$M$25,MATCH(Gilbert!N1083,Rate!$A$4:$A$25,0),MATCH(Gilbert!L1083,Rate!$B$3:$M$3,0))*O1083*0.8,INDEX(Rate!$B$4:$M$25,MATCH(Gilbert!N1083,Rate!$A$4:$A$25,0),MATCH(Gilbert!L1083,Rate!$B$3:$M$3,0))*O1083)),"")</f>
        <v/>
      </c>
      <c r="S1083" s="71"/>
      <c r="T1083" s="71" t="str">
        <f t="shared" si="51"/>
        <v/>
      </c>
      <c r="V1083" s="53"/>
      <c r="W1083" s="53"/>
    </row>
    <row r="1084" s="38" customFormat="1" spans="1:23">
      <c r="A1084" s="52"/>
      <c r="B1084" s="52"/>
      <c r="D1084" s="53"/>
      <c r="G1084" s="76"/>
      <c r="H1084" s="53"/>
      <c r="J1084" s="78"/>
      <c r="P1084" s="70" t="str">
        <f t="shared" si="49"/>
        <v/>
      </c>
      <c r="Q1084" s="70" t="str">
        <f t="shared" si="50"/>
        <v/>
      </c>
      <c r="R1084" s="70" t="str">
        <f>IFERROR(IF(K1084="handling and wharfage",SUM(P1084:Q1084),IF(OR(K1084="tank",K1084="Boat",K1084="car"),INDEX(Rate!$B$4:$M$25,MATCH(Gilbert!N1084,Rate!$A$4:$A$25,0),MATCH(Gilbert!L1084,Rate!$B$3:$M$3,0))*O1084*0.8,INDEX(Rate!$B$4:$M$25,MATCH(Gilbert!N1084,Rate!$A$4:$A$25,0),MATCH(Gilbert!L1084,Rate!$B$3:$M$3,0))*O1084)),"")</f>
        <v/>
      </c>
      <c r="S1084" s="71"/>
      <c r="T1084" s="71" t="str">
        <f t="shared" si="51"/>
        <v/>
      </c>
      <c r="V1084" s="53"/>
      <c r="W1084" s="53"/>
    </row>
    <row r="1085" s="38" customFormat="1" spans="1:23">
      <c r="A1085" s="52"/>
      <c r="B1085" s="52"/>
      <c r="D1085" s="53"/>
      <c r="G1085" s="76"/>
      <c r="H1085" s="53"/>
      <c r="J1085" s="78"/>
      <c r="P1085" s="70" t="str">
        <f t="shared" si="49"/>
        <v/>
      </c>
      <c r="Q1085" s="70" t="str">
        <f t="shared" si="50"/>
        <v/>
      </c>
      <c r="R1085" s="70" t="str">
        <f>IFERROR(IF(K1085="handling and wharfage",SUM(P1085:Q1085),IF(OR(K1085="tank",K1085="Boat",K1085="car"),INDEX(Rate!$B$4:$M$25,MATCH(Gilbert!N1085,Rate!$A$4:$A$25,0),MATCH(Gilbert!L1085,Rate!$B$3:$M$3,0))*O1085*0.8,INDEX(Rate!$B$4:$M$25,MATCH(Gilbert!N1085,Rate!$A$4:$A$25,0),MATCH(Gilbert!L1085,Rate!$B$3:$M$3,0))*O1085)),"")</f>
        <v/>
      </c>
      <c r="S1085" s="71"/>
      <c r="T1085" s="71" t="str">
        <f t="shared" si="51"/>
        <v/>
      </c>
      <c r="V1085" s="53"/>
      <c r="W1085" s="53"/>
    </row>
    <row r="1086" s="38" customFormat="1" spans="1:23">
      <c r="A1086" s="52"/>
      <c r="B1086" s="52"/>
      <c r="D1086" s="53"/>
      <c r="G1086" s="76"/>
      <c r="H1086" s="53"/>
      <c r="J1086" s="78"/>
      <c r="P1086" s="70" t="str">
        <f t="shared" si="49"/>
        <v/>
      </c>
      <c r="Q1086" s="70" t="str">
        <f t="shared" si="50"/>
        <v/>
      </c>
      <c r="R1086" s="70" t="str">
        <f>IFERROR(IF(K1086="handling and wharfage",SUM(P1086:Q1086),IF(OR(K1086="tank",K1086="Boat",K1086="car"),INDEX(Rate!$B$4:$M$25,MATCH(Gilbert!N1086,Rate!$A$4:$A$25,0),MATCH(Gilbert!L1086,Rate!$B$3:$M$3,0))*O1086*0.8,INDEX(Rate!$B$4:$M$25,MATCH(Gilbert!N1086,Rate!$A$4:$A$25,0),MATCH(Gilbert!L1086,Rate!$B$3:$M$3,0))*O1086)),"")</f>
        <v/>
      </c>
      <c r="S1086" s="71"/>
      <c r="T1086" s="71" t="str">
        <f t="shared" si="51"/>
        <v/>
      </c>
      <c r="V1086" s="53"/>
      <c r="W1086" s="53"/>
    </row>
    <row r="1087" s="38" customFormat="1" spans="1:23">
      <c r="A1087" s="52"/>
      <c r="B1087" s="52"/>
      <c r="D1087" s="53"/>
      <c r="G1087" s="76"/>
      <c r="H1087" s="53"/>
      <c r="J1087" s="78"/>
      <c r="P1087" s="70" t="str">
        <f t="shared" si="49"/>
        <v/>
      </c>
      <c r="Q1087" s="70" t="str">
        <f t="shared" si="50"/>
        <v/>
      </c>
      <c r="R1087" s="70" t="str">
        <f>IFERROR(IF(K1087="handling and wharfage",SUM(P1087:Q1087),IF(OR(K1087="tank",K1087="Boat",K1087="car"),INDEX(Rate!$B$4:$M$25,MATCH(Gilbert!N1087,Rate!$A$4:$A$25,0),MATCH(Gilbert!L1087,Rate!$B$3:$M$3,0))*O1087*0.8,INDEX(Rate!$B$4:$M$25,MATCH(Gilbert!N1087,Rate!$A$4:$A$25,0),MATCH(Gilbert!L1087,Rate!$B$3:$M$3,0))*O1087)),"")</f>
        <v/>
      </c>
      <c r="S1087" s="71"/>
      <c r="T1087" s="71" t="str">
        <f t="shared" si="51"/>
        <v/>
      </c>
      <c r="V1087" s="53"/>
      <c r="W1087" s="53"/>
    </row>
    <row r="1088" s="38" customFormat="1" spans="1:23">
      <c r="A1088" s="52"/>
      <c r="B1088" s="52"/>
      <c r="D1088" s="53"/>
      <c r="G1088" s="76"/>
      <c r="H1088" s="53"/>
      <c r="J1088" s="78"/>
      <c r="P1088" s="70" t="str">
        <f t="shared" si="49"/>
        <v/>
      </c>
      <c r="Q1088" s="70" t="str">
        <f t="shared" si="50"/>
        <v/>
      </c>
      <c r="R1088" s="70" t="str">
        <f>IFERROR(IF(K1088="handling and wharfage",SUM(P1088:Q1088),IF(OR(K1088="tank",K1088="Boat",K1088="car"),INDEX(Rate!$B$4:$M$25,MATCH(Gilbert!N1088,Rate!$A$4:$A$25,0),MATCH(Gilbert!L1088,Rate!$B$3:$M$3,0))*O1088*0.8,INDEX(Rate!$B$4:$M$25,MATCH(Gilbert!N1088,Rate!$A$4:$A$25,0),MATCH(Gilbert!L1088,Rate!$B$3:$M$3,0))*O1088)),"")</f>
        <v/>
      </c>
      <c r="S1088" s="71"/>
      <c r="T1088" s="71" t="str">
        <f t="shared" si="51"/>
        <v/>
      </c>
      <c r="V1088" s="53"/>
      <c r="W1088" s="53"/>
    </row>
    <row r="1089" s="38" customFormat="1" spans="1:23">
      <c r="A1089" s="52"/>
      <c r="B1089" s="52"/>
      <c r="D1089" s="53"/>
      <c r="G1089" s="76"/>
      <c r="H1089" s="53"/>
      <c r="J1089" s="78"/>
      <c r="P1089" s="70" t="str">
        <f t="shared" si="49"/>
        <v/>
      </c>
      <c r="Q1089" s="70" t="str">
        <f t="shared" si="50"/>
        <v/>
      </c>
      <c r="R1089" s="70" t="str">
        <f>IFERROR(IF(K1089="handling and wharfage",SUM(P1089:Q1089),IF(OR(K1089="tank",K1089="Boat",K1089="car"),INDEX(Rate!$B$4:$M$25,MATCH(Gilbert!N1089,Rate!$A$4:$A$25,0),MATCH(Gilbert!L1089,Rate!$B$3:$M$3,0))*O1089*0.8,INDEX(Rate!$B$4:$M$25,MATCH(Gilbert!N1089,Rate!$A$4:$A$25,0),MATCH(Gilbert!L1089,Rate!$B$3:$M$3,0))*O1089)),"")</f>
        <v/>
      </c>
      <c r="S1089" s="71"/>
      <c r="T1089" s="71" t="str">
        <f t="shared" si="51"/>
        <v/>
      </c>
      <c r="V1089" s="53"/>
      <c r="W1089" s="53"/>
    </row>
    <row r="1090" s="38" customFormat="1" spans="1:23">
      <c r="A1090" s="52"/>
      <c r="B1090" s="52"/>
      <c r="D1090" s="53"/>
      <c r="G1090" s="76"/>
      <c r="H1090" s="53"/>
      <c r="J1090" s="78"/>
      <c r="P1090" s="70" t="str">
        <f t="shared" si="49"/>
        <v/>
      </c>
      <c r="Q1090" s="70" t="str">
        <f t="shared" si="50"/>
        <v/>
      </c>
      <c r="R1090" s="70" t="str">
        <f>IFERROR(IF(K1090="handling and wharfage",SUM(P1090:Q1090),IF(OR(K1090="tank",K1090="Boat",K1090="car"),INDEX(Rate!$B$4:$M$25,MATCH(Gilbert!N1090,Rate!$A$4:$A$25,0),MATCH(Gilbert!L1090,Rate!$B$3:$M$3,0))*O1090*0.8,INDEX(Rate!$B$4:$M$25,MATCH(Gilbert!N1090,Rate!$A$4:$A$25,0),MATCH(Gilbert!L1090,Rate!$B$3:$M$3,0))*O1090)),"")</f>
        <v/>
      </c>
      <c r="S1090" s="71"/>
      <c r="T1090" s="71" t="str">
        <f t="shared" si="51"/>
        <v/>
      </c>
      <c r="V1090" s="53"/>
      <c r="W1090" s="53"/>
    </row>
    <row r="1091" s="38" customFormat="1" spans="1:23">
      <c r="A1091" s="52"/>
      <c r="B1091" s="52"/>
      <c r="D1091" s="53"/>
      <c r="G1091" s="76"/>
      <c r="H1091" s="53"/>
      <c r="J1091" s="78"/>
      <c r="P1091" s="70" t="str">
        <f t="shared" ref="P1091:P1154" si="52">IF(OR(K1091="handling and wharfage",K1091="rau handling and wharfage"),O1091*30,"")</f>
        <v/>
      </c>
      <c r="Q1091" s="70" t="str">
        <f t="shared" ref="Q1091:Q1154" si="53">IF(K1091&lt;&gt;"handling and wharfage","",O1091*3.5)</f>
        <v/>
      </c>
      <c r="R1091" s="70" t="str">
        <f>IFERROR(IF(K1091="handling and wharfage",SUM(P1091:Q1091),IF(OR(K1091="tank",K1091="Boat",K1091="car"),INDEX(Rate!$B$4:$M$25,MATCH(Gilbert!N1091,Rate!$A$4:$A$25,0),MATCH(Gilbert!L1091,Rate!$B$3:$M$3,0))*O1091*0.8,INDEX(Rate!$B$4:$M$25,MATCH(Gilbert!N1091,Rate!$A$4:$A$25,0),MATCH(Gilbert!L1091,Rate!$B$3:$M$3,0))*O1091)),"")</f>
        <v/>
      </c>
      <c r="S1091" s="71"/>
      <c r="T1091" s="71" t="str">
        <f t="shared" ref="T1091:T1154" si="54">IF(L1091="","",IF(L1091="General2","F0070000061A","E31250000331"))</f>
        <v/>
      </c>
      <c r="V1091" s="53"/>
      <c r="W1091" s="53"/>
    </row>
    <row r="1092" s="38" customFormat="1" spans="1:23">
      <c r="A1092" s="52"/>
      <c r="B1092" s="52"/>
      <c r="D1092" s="53"/>
      <c r="G1092" s="76"/>
      <c r="H1092" s="53"/>
      <c r="J1092" s="78"/>
      <c r="P1092" s="70" t="str">
        <f t="shared" si="52"/>
        <v/>
      </c>
      <c r="Q1092" s="70" t="str">
        <f t="shared" si="53"/>
        <v/>
      </c>
      <c r="R1092" s="70" t="str">
        <f>IFERROR(IF(K1092="handling and wharfage",SUM(P1092:Q1092),IF(OR(K1092="tank",K1092="Boat",K1092="car"),INDEX(Rate!$B$4:$M$25,MATCH(Gilbert!N1092,Rate!$A$4:$A$25,0),MATCH(Gilbert!L1092,Rate!$B$3:$M$3,0))*O1092*0.8,INDEX(Rate!$B$4:$M$25,MATCH(Gilbert!N1092,Rate!$A$4:$A$25,0),MATCH(Gilbert!L1092,Rate!$B$3:$M$3,0))*O1092)),"")</f>
        <v/>
      </c>
      <c r="S1092" s="71"/>
      <c r="T1092" s="71" t="str">
        <f t="shared" si="54"/>
        <v/>
      </c>
      <c r="V1092" s="53"/>
      <c r="W1092" s="53"/>
    </row>
    <row r="1093" s="38" customFormat="1" spans="1:23">
      <c r="A1093" s="52"/>
      <c r="B1093" s="52"/>
      <c r="D1093" s="53"/>
      <c r="G1093" s="76"/>
      <c r="H1093" s="53"/>
      <c r="J1093" s="78"/>
      <c r="P1093" s="70" t="str">
        <f t="shared" si="52"/>
        <v/>
      </c>
      <c r="Q1093" s="70" t="str">
        <f t="shared" si="53"/>
        <v/>
      </c>
      <c r="R1093" s="70" t="str">
        <f>IFERROR(IF(K1093="handling and wharfage",SUM(P1093:Q1093),IF(OR(K1093="tank",K1093="Boat",K1093="car"),INDEX(Rate!$B$4:$M$25,MATCH(Gilbert!N1093,Rate!$A$4:$A$25,0),MATCH(Gilbert!L1093,Rate!$B$3:$M$3,0))*O1093*0.8,INDEX(Rate!$B$4:$M$25,MATCH(Gilbert!N1093,Rate!$A$4:$A$25,0),MATCH(Gilbert!L1093,Rate!$B$3:$M$3,0))*O1093)),"")</f>
        <v/>
      </c>
      <c r="S1093" s="71"/>
      <c r="T1093" s="71" t="str">
        <f t="shared" si="54"/>
        <v/>
      </c>
      <c r="V1093" s="53"/>
      <c r="W1093" s="53"/>
    </row>
    <row r="1094" s="38" customFormat="1" spans="1:23">
      <c r="A1094" s="52"/>
      <c r="B1094" s="52"/>
      <c r="D1094" s="53"/>
      <c r="G1094" s="76"/>
      <c r="H1094" s="53"/>
      <c r="J1094" s="78"/>
      <c r="P1094" s="70" t="str">
        <f t="shared" si="52"/>
        <v/>
      </c>
      <c r="Q1094" s="70" t="str">
        <f t="shared" si="53"/>
        <v/>
      </c>
      <c r="R1094" s="70" t="str">
        <f>IFERROR(IF(K1094="handling and wharfage",SUM(P1094:Q1094),IF(OR(K1094="tank",K1094="Boat",K1094="car"),INDEX(Rate!$B$4:$M$25,MATCH(Gilbert!N1094,Rate!$A$4:$A$25,0),MATCH(Gilbert!L1094,Rate!$B$3:$M$3,0))*O1094*0.8,INDEX(Rate!$B$4:$M$25,MATCH(Gilbert!N1094,Rate!$A$4:$A$25,0),MATCH(Gilbert!L1094,Rate!$B$3:$M$3,0))*O1094)),"")</f>
        <v/>
      </c>
      <c r="S1094" s="71"/>
      <c r="T1094" s="71" t="str">
        <f t="shared" si="54"/>
        <v/>
      </c>
      <c r="V1094" s="53"/>
      <c r="W1094" s="53"/>
    </row>
    <row r="1095" s="38" customFormat="1" spans="1:23">
      <c r="A1095" s="52"/>
      <c r="B1095" s="52"/>
      <c r="D1095" s="53"/>
      <c r="G1095" s="76"/>
      <c r="H1095" s="53"/>
      <c r="J1095" s="78"/>
      <c r="P1095" s="70" t="str">
        <f t="shared" si="52"/>
        <v/>
      </c>
      <c r="Q1095" s="70" t="str">
        <f t="shared" si="53"/>
        <v/>
      </c>
      <c r="R1095" s="70" t="str">
        <f>IFERROR(IF(K1095="handling and wharfage",SUM(P1095:Q1095),IF(OR(K1095="tank",K1095="Boat",K1095="car"),INDEX(Rate!$B$4:$M$25,MATCH(Gilbert!N1095,Rate!$A$4:$A$25,0),MATCH(Gilbert!L1095,Rate!$B$3:$M$3,0))*O1095*0.8,INDEX(Rate!$B$4:$M$25,MATCH(Gilbert!N1095,Rate!$A$4:$A$25,0),MATCH(Gilbert!L1095,Rate!$B$3:$M$3,0))*O1095)),"")</f>
        <v/>
      </c>
      <c r="S1095" s="71"/>
      <c r="T1095" s="71" t="str">
        <f t="shared" si="54"/>
        <v/>
      </c>
      <c r="V1095" s="53"/>
      <c r="W1095" s="53"/>
    </row>
    <row r="1096" s="38" customFormat="1" spans="1:23">
      <c r="A1096" s="52"/>
      <c r="B1096" s="52"/>
      <c r="D1096" s="53"/>
      <c r="G1096" s="76"/>
      <c r="H1096" s="53"/>
      <c r="J1096" s="78"/>
      <c r="P1096" s="70" t="str">
        <f t="shared" si="52"/>
        <v/>
      </c>
      <c r="Q1096" s="70" t="str">
        <f t="shared" si="53"/>
        <v/>
      </c>
      <c r="R1096" s="70" t="str">
        <f>IFERROR(IF(K1096="handling and wharfage",SUM(P1096:Q1096),IF(OR(K1096="tank",K1096="Boat",K1096="car"),INDEX(Rate!$B$4:$M$25,MATCH(Gilbert!N1096,Rate!$A$4:$A$25,0),MATCH(Gilbert!L1096,Rate!$B$3:$M$3,0))*O1096*0.8,INDEX(Rate!$B$4:$M$25,MATCH(Gilbert!N1096,Rate!$A$4:$A$25,0),MATCH(Gilbert!L1096,Rate!$B$3:$M$3,0))*O1096)),"")</f>
        <v/>
      </c>
      <c r="S1096" s="71"/>
      <c r="T1096" s="71" t="str">
        <f t="shared" si="54"/>
        <v/>
      </c>
      <c r="V1096" s="53"/>
      <c r="W1096" s="53"/>
    </row>
    <row r="1097" s="38" customFormat="1" spans="1:23">
      <c r="A1097" s="52"/>
      <c r="B1097" s="52"/>
      <c r="D1097" s="53"/>
      <c r="G1097" s="76"/>
      <c r="H1097" s="53"/>
      <c r="J1097" s="78"/>
      <c r="P1097" s="70" t="str">
        <f t="shared" si="52"/>
        <v/>
      </c>
      <c r="Q1097" s="70" t="str">
        <f t="shared" si="53"/>
        <v/>
      </c>
      <c r="R1097" s="70" t="str">
        <f>IFERROR(IF(K1097="handling and wharfage",SUM(P1097:Q1097),IF(OR(K1097="tank",K1097="Boat",K1097="car"),INDEX(Rate!$B$4:$M$25,MATCH(Gilbert!N1097,Rate!$A$4:$A$25,0),MATCH(Gilbert!L1097,Rate!$B$3:$M$3,0))*O1097*0.8,INDEX(Rate!$B$4:$M$25,MATCH(Gilbert!N1097,Rate!$A$4:$A$25,0),MATCH(Gilbert!L1097,Rate!$B$3:$M$3,0))*O1097)),"")</f>
        <v/>
      </c>
      <c r="S1097" s="71"/>
      <c r="T1097" s="71" t="str">
        <f t="shared" si="54"/>
        <v/>
      </c>
      <c r="V1097" s="53"/>
      <c r="W1097" s="53"/>
    </row>
    <row r="1098" s="38" customFormat="1" spans="1:23">
      <c r="A1098" s="52"/>
      <c r="B1098" s="52"/>
      <c r="D1098" s="53"/>
      <c r="G1098" s="76"/>
      <c r="H1098" s="53"/>
      <c r="J1098" s="78"/>
      <c r="P1098" s="70" t="str">
        <f t="shared" si="52"/>
        <v/>
      </c>
      <c r="Q1098" s="70" t="str">
        <f t="shared" si="53"/>
        <v/>
      </c>
      <c r="R1098" s="70" t="str">
        <f>IFERROR(IF(K1098="handling and wharfage",SUM(P1098:Q1098),IF(OR(K1098="tank",K1098="Boat",K1098="car"),INDEX(Rate!$B$4:$M$25,MATCH(Gilbert!N1098,Rate!$A$4:$A$25,0),MATCH(Gilbert!L1098,Rate!$B$3:$M$3,0))*O1098*0.8,INDEX(Rate!$B$4:$M$25,MATCH(Gilbert!N1098,Rate!$A$4:$A$25,0),MATCH(Gilbert!L1098,Rate!$B$3:$M$3,0))*O1098)),"")</f>
        <v/>
      </c>
      <c r="S1098" s="71"/>
      <c r="T1098" s="71" t="str">
        <f t="shared" si="54"/>
        <v/>
      </c>
      <c r="V1098" s="53"/>
      <c r="W1098" s="53"/>
    </row>
    <row r="1099" s="38" customFormat="1" spans="1:23">
      <c r="A1099" s="52"/>
      <c r="B1099" s="52"/>
      <c r="D1099" s="53"/>
      <c r="G1099" s="76"/>
      <c r="H1099" s="53"/>
      <c r="J1099" s="78"/>
      <c r="P1099" s="70" t="str">
        <f t="shared" si="52"/>
        <v/>
      </c>
      <c r="Q1099" s="70" t="str">
        <f t="shared" si="53"/>
        <v/>
      </c>
      <c r="R1099" s="70" t="str">
        <f>IFERROR(IF(K1099="handling and wharfage",SUM(P1099:Q1099),IF(OR(K1099="tank",K1099="Boat",K1099="car"),INDEX(Rate!$B$4:$M$25,MATCH(Gilbert!N1099,Rate!$A$4:$A$25,0),MATCH(Gilbert!L1099,Rate!$B$3:$M$3,0))*O1099*0.8,INDEX(Rate!$B$4:$M$25,MATCH(Gilbert!N1099,Rate!$A$4:$A$25,0),MATCH(Gilbert!L1099,Rate!$B$3:$M$3,0))*O1099)),"")</f>
        <v/>
      </c>
      <c r="S1099" s="71"/>
      <c r="T1099" s="71" t="str">
        <f t="shared" si="54"/>
        <v/>
      </c>
      <c r="V1099" s="53"/>
      <c r="W1099" s="53"/>
    </row>
    <row r="1100" s="38" customFormat="1" spans="1:23">
      <c r="A1100" s="52"/>
      <c r="B1100" s="52"/>
      <c r="D1100" s="53"/>
      <c r="G1100" s="76"/>
      <c r="H1100" s="53"/>
      <c r="J1100" s="78"/>
      <c r="P1100" s="70" t="str">
        <f t="shared" si="52"/>
        <v/>
      </c>
      <c r="Q1100" s="70" t="str">
        <f t="shared" si="53"/>
        <v/>
      </c>
      <c r="R1100" s="70" t="str">
        <f>IFERROR(IF(K1100="handling and wharfage",SUM(P1100:Q1100),IF(OR(K1100="tank",K1100="Boat",K1100="car"),INDEX(Rate!$B$4:$M$25,MATCH(Gilbert!N1100,Rate!$A$4:$A$25,0),MATCH(Gilbert!L1100,Rate!$B$3:$M$3,0))*O1100*0.8,INDEX(Rate!$B$4:$M$25,MATCH(Gilbert!N1100,Rate!$A$4:$A$25,0),MATCH(Gilbert!L1100,Rate!$B$3:$M$3,0))*O1100)),"")</f>
        <v/>
      </c>
      <c r="S1100" s="71"/>
      <c r="T1100" s="71" t="str">
        <f t="shared" si="54"/>
        <v/>
      </c>
      <c r="V1100" s="53"/>
      <c r="W1100" s="53"/>
    </row>
    <row r="1101" s="38" customFormat="1" spans="1:23">
      <c r="A1101" s="52"/>
      <c r="B1101" s="52"/>
      <c r="D1101" s="53"/>
      <c r="G1101" s="76"/>
      <c r="H1101" s="53"/>
      <c r="J1101" s="78"/>
      <c r="P1101" s="70" t="str">
        <f t="shared" si="52"/>
        <v/>
      </c>
      <c r="Q1101" s="70" t="str">
        <f t="shared" si="53"/>
        <v/>
      </c>
      <c r="R1101" s="70" t="str">
        <f>IFERROR(IF(K1101="handling and wharfage",SUM(P1101:Q1101),IF(OR(K1101="tank",K1101="Boat",K1101="car"),INDEX(Rate!$B$4:$M$25,MATCH(Gilbert!N1101,Rate!$A$4:$A$25,0),MATCH(Gilbert!L1101,Rate!$B$3:$M$3,0))*O1101*0.8,INDEX(Rate!$B$4:$M$25,MATCH(Gilbert!N1101,Rate!$A$4:$A$25,0),MATCH(Gilbert!L1101,Rate!$B$3:$M$3,0))*O1101)),"")</f>
        <v/>
      </c>
      <c r="S1101" s="71"/>
      <c r="T1101" s="71" t="str">
        <f t="shared" si="54"/>
        <v/>
      </c>
      <c r="V1101" s="53"/>
      <c r="W1101" s="53"/>
    </row>
    <row r="1102" s="38" customFormat="1" spans="1:23">
      <c r="A1102" s="52"/>
      <c r="B1102" s="52"/>
      <c r="D1102" s="53"/>
      <c r="G1102" s="76"/>
      <c r="H1102" s="53"/>
      <c r="J1102" s="78"/>
      <c r="P1102" s="70" t="str">
        <f t="shared" si="52"/>
        <v/>
      </c>
      <c r="Q1102" s="70" t="str">
        <f t="shared" si="53"/>
        <v/>
      </c>
      <c r="R1102" s="70" t="str">
        <f>IFERROR(IF(K1102="handling and wharfage",SUM(P1102:Q1102),IF(OR(K1102="tank",K1102="Boat",K1102="car"),INDEX(Rate!$B$4:$M$25,MATCH(Gilbert!N1102,Rate!$A$4:$A$25,0),MATCH(Gilbert!L1102,Rate!$B$3:$M$3,0))*O1102*0.8,INDEX(Rate!$B$4:$M$25,MATCH(Gilbert!N1102,Rate!$A$4:$A$25,0),MATCH(Gilbert!L1102,Rate!$B$3:$M$3,0))*O1102)),"")</f>
        <v/>
      </c>
      <c r="S1102" s="71"/>
      <c r="T1102" s="71" t="str">
        <f t="shared" si="54"/>
        <v/>
      </c>
      <c r="V1102" s="53"/>
      <c r="W1102" s="53"/>
    </row>
    <row r="1103" s="38" customFormat="1" spans="1:23">
      <c r="A1103" s="52"/>
      <c r="B1103" s="52"/>
      <c r="D1103" s="53"/>
      <c r="G1103" s="76"/>
      <c r="H1103" s="53"/>
      <c r="J1103" s="78"/>
      <c r="P1103" s="70" t="str">
        <f t="shared" si="52"/>
        <v/>
      </c>
      <c r="Q1103" s="70" t="str">
        <f t="shared" si="53"/>
        <v/>
      </c>
      <c r="R1103" s="70" t="str">
        <f>IFERROR(IF(K1103="handling and wharfage",SUM(P1103:Q1103),IF(OR(K1103="tank",K1103="Boat",K1103="car"),INDEX(Rate!$B$4:$M$25,MATCH(Gilbert!N1103,Rate!$A$4:$A$25,0),MATCH(Gilbert!L1103,Rate!$B$3:$M$3,0))*O1103*0.8,INDEX(Rate!$B$4:$M$25,MATCH(Gilbert!N1103,Rate!$A$4:$A$25,0),MATCH(Gilbert!L1103,Rate!$B$3:$M$3,0))*O1103)),"")</f>
        <v/>
      </c>
      <c r="S1103" s="71"/>
      <c r="T1103" s="71" t="str">
        <f t="shared" si="54"/>
        <v/>
      </c>
      <c r="V1103" s="53"/>
      <c r="W1103" s="53"/>
    </row>
    <row r="1104" s="38" customFormat="1" spans="1:23">
      <c r="A1104" s="52"/>
      <c r="B1104" s="52"/>
      <c r="D1104" s="53"/>
      <c r="G1104" s="76"/>
      <c r="H1104" s="53"/>
      <c r="J1104" s="78"/>
      <c r="P1104" s="70" t="str">
        <f t="shared" si="52"/>
        <v/>
      </c>
      <c r="Q1104" s="70" t="str">
        <f t="shared" si="53"/>
        <v/>
      </c>
      <c r="R1104" s="70" t="str">
        <f>IFERROR(IF(K1104="handling and wharfage",SUM(P1104:Q1104),IF(OR(K1104="tank",K1104="Boat",K1104="car"),INDEX(Rate!$B$4:$M$25,MATCH(Gilbert!N1104,Rate!$A$4:$A$25,0),MATCH(Gilbert!L1104,Rate!$B$3:$M$3,0))*O1104*0.8,INDEX(Rate!$B$4:$M$25,MATCH(Gilbert!N1104,Rate!$A$4:$A$25,0),MATCH(Gilbert!L1104,Rate!$B$3:$M$3,0))*O1104)),"")</f>
        <v/>
      </c>
      <c r="S1104" s="71"/>
      <c r="T1104" s="71" t="str">
        <f t="shared" si="54"/>
        <v/>
      </c>
      <c r="V1104" s="53"/>
      <c r="W1104" s="53"/>
    </row>
    <row r="1105" s="38" customFormat="1" spans="1:23">
      <c r="A1105" s="52"/>
      <c r="B1105" s="52"/>
      <c r="D1105" s="53"/>
      <c r="G1105" s="76"/>
      <c r="H1105" s="53"/>
      <c r="J1105" s="78"/>
      <c r="P1105" s="70" t="str">
        <f t="shared" si="52"/>
        <v/>
      </c>
      <c r="Q1105" s="70" t="str">
        <f t="shared" si="53"/>
        <v/>
      </c>
      <c r="R1105" s="70" t="str">
        <f>IFERROR(IF(K1105="handling and wharfage",SUM(P1105:Q1105),IF(OR(K1105="tank",K1105="Boat",K1105="car"),INDEX(Rate!$B$4:$M$25,MATCH(Gilbert!N1105,Rate!$A$4:$A$25,0),MATCH(Gilbert!L1105,Rate!$B$3:$M$3,0))*O1105*0.8,INDEX(Rate!$B$4:$M$25,MATCH(Gilbert!N1105,Rate!$A$4:$A$25,0),MATCH(Gilbert!L1105,Rate!$B$3:$M$3,0))*O1105)),"")</f>
        <v/>
      </c>
      <c r="S1105" s="71"/>
      <c r="T1105" s="71" t="str">
        <f t="shared" si="54"/>
        <v/>
      </c>
      <c r="V1105" s="53"/>
      <c r="W1105" s="53"/>
    </row>
    <row r="1106" s="38" customFormat="1" spans="1:23">
      <c r="A1106" s="52"/>
      <c r="B1106" s="52"/>
      <c r="D1106" s="53"/>
      <c r="G1106" s="76"/>
      <c r="H1106" s="53"/>
      <c r="J1106" s="78"/>
      <c r="P1106" s="70" t="str">
        <f t="shared" si="52"/>
        <v/>
      </c>
      <c r="Q1106" s="70" t="str">
        <f t="shared" si="53"/>
        <v/>
      </c>
      <c r="R1106" s="70" t="str">
        <f>IFERROR(IF(K1106="handling and wharfage",SUM(P1106:Q1106),IF(OR(K1106="tank",K1106="Boat",K1106="car"),INDEX(Rate!$B$4:$M$25,MATCH(Gilbert!N1106,Rate!$A$4:$A$25,0),MATCH(Gilbert!L1106,Rate!$B$3:$M$3,0))*O1106*0.8,INDEX(Rate!$B$4:$M$25,MATCH(Gilbert!N1106,Rate!$A$4:$A$25,0),MATCH(Gilbert!L1106,Rate!$B$3:$M$3,0))*O1106)),"")</f>
        <v/>
      </c>
      <c r="S1106" s="71"/>
      <c r="T1106" s="71" t="str">
        <f t="shared" si="54"/>
        <v/>
      </c>
      <c r="V1106" s="53"/>
      <c r="W1106" s="53"/>
    </row>
    <row r="1107" s="38" customFormat="1" spans="1:23">
      <c r="A1107" s="52"/>
      <c r="B1107" s="52"/>
      <c r="D1107" s="53"/>
      <c r="G1107" s="76"/>
      <c r="H1107" s="53"/>
      <c r="J1107" s="78"/>
      <c r="P1107" s="70" t="str">
        <f t="shared" si="52"/>
        <v/>
      </c>
      <c r="Q1107" s="70" t="str">
        <f t="shared" si="53"/>
        <v/>
      </c>
      <c r="R1107" s="70" t="str">
        <f>IFERROR(IF(K1107="handling and wharfage",SUM(P1107:Q1107),IF(OR(K1107="tank",K1107="Boat",K1107="car"),INDEX(Rate!$B$4:$M$25,MATCH(Gilbert!N1107,Rate!$A$4:$A$25,0),MATCH(Gilbert!L1107,Rate!$B$3:$M$3,0))*O1107*0.8,INDEX(Rate!$B$4:$M$25,MATCH(Gilbert!N1107,Rate!$A$4:$A$25,0),MATCH(Gilbert!L1107,Rate!$B$3:$M$3,0))*O1107)),"")</f>
        <v/>
      </c>
      <c r="S1107" s="71"/>
      <c r="T1107" s="71" t="str">
        <f t="shared" si="54"/>
        <v/>
      </c>
      <c r="V1107" s="53"/>
      <c r="W1107" s="53"/>
    </row>
    <row r="1108" s="38" customFormat="1" spans="1:23">
      <c r="A1108" s="52"/>
      <c r="B1108" s="52"/>
      <c r="D1108" s="53"/>
      <c r="G1108" s="76"/>
      <c r="H1108" s="53"/>
      <c r="J1108" s="78"/>
      <c r="P1108" s="70" t="str">
        <f t="shared" si="52"/>
        <v/>
      </c>
      <c r="Q1108" s="70" t="str">
        <f t="shared" si="53"/>
        <v/>
      </c>
      <c r="R1108" s="70" t="str">
        <f>IFERROR(IF(K1108="handling and wharfage",SUM(P1108:Q1108),IF(OR(K1108="tank",K1108="Boat",K1108="car"),INDEX(Rate!$B$4:$M$25,MATCH(Gilbert!N1108,Rate!$A$4:$A$25,0),MATCH(Gilbert!L1108,Rate!$B$3:$M$3,0))*O1108*0.8,INDEX(Rate!$B$4:$M$25,MATCH(Gilbert!N1108,Rate!$A$4:$A$25,0),MATCH(Gilbert!L1108,Rate!$B$3:$M$3,0))*O1108)),"")</f>
        <v/>
      </c>
      <c r="S1108" s="71"/>
      <c r="T1108" s="71" t="str">
        <f t="shared" si="54"/>
        <v/>
      </c>
      <c r="V1108" s="53"/>
      <c r="W1108" s="53"/>
    </row>
    <row r="1109" s="38" customFormat="1" spans="1:23">
      <c r="A1109" s="52"/>
      <c r="B1109" s="52"/>
      <c r="D1109" s="53"/>
      <c r="G1109" s="76"/>
      <c r="H1109" s="53"/>
      <c r="J1109" s="78"/>
      <c r="P1109" s="70" t="str">
        <f t="shared" si="52"/>
        <v/>
      </c>
      <c r="Q1109" s="70" t="str">
        <f t="shared" si="53"/>
        <v/>
      </c>
      <c r="R1109" s="70" t="str">
        <f>IFERROR(IF(K1109="handling and wharfage",SUM(P1109:Q1109),IF(OR(K1109="tank",K1109="Boat",K1109="car"),INDEX(Rate!$B$4:$M$25,MATCH(Gilbert!N1109,Rate!$A$4:$A$25,0),MATCH(Gilbert!L1109,Rate!$B$3:$M$3,0))*O1109*0.8,INDEX(Rate!$B$4:$M$25,MATCH(Gilbert!N1109,Rate!$A$4:$A$25,0),MATCH(Gilbert!L1109,Rate!$B$3:$M$3,0))*O1109)),"")</f>
        <v/>
      </c>
      <c r="S1109" s="71"/>
      <c r="T1109" s="71" t="str">
        <f t="shared" si="54"/>
        <v/>
      </c>
      <c r="V1109" s="53"/>
      <c r="W1109" s="53"/>
    </row>
    <row r="1110" s="38" customFormat="1" spans="1:23">
      <c r="A1110" s="52"/>
      <c r="B1110" s="52"/>
      <c r="D1110" s="53"/>
      <c r="G1110" s="76"/>
      <c r="H1110" s="53"/>
      <c r="J1110" s="78"/>
      <c r="P1110" s="70" t="str">
        <f t="shared" si="52"/>
        <v/>
      </c>
      <c r="Q1110" s="70" t="str">
        <f t="shared" si="53"/>
        <v/>
      </c>
      <c r="R1110" s="70" t="str">
        <f>IFERROR(IF(K1110="handling and wharfage",SUM(P1110:Q1110),IF(OR(K1110="tank",K1110="Boat",K1110="car"),INDEX(Rate!$B$4:$M$25,MATCH(Gilbert!N1110,Rate!$A$4:$A$25,0),MATCH(Gilbert!L1110,Rate!$B$3:$M$3,0))*O1110*0.8,INDEX(Rate!$B$4:$M$25,MATCH(Gilbert!N1110,Rate!$A$4:$A$25,0),MATCH(Gilbert!L1110,Rate!$B$3:$M$3,0))*O1110)),"")</f>
        <v/>
      </c>
      <c r="S1110" s="71"/>
      <c r="T1110" s="71" t="str">
        <f t="shared" si="54"/>
        <v/>
      </c>
      <c r="V1110" s="53"/>
      <c r="W1110" s="53"/>
    </row>
    <row r="1111" s="38" customFormat="1" spans="1:23">
      <c r="A1111" s="52"/>
      <c r="B1111" s="52"/>
      <c r="D1111" s="53"/>
      <c r="G1111" s="76"/>
      <c r="H1111" s="53"/>
      <c r="J1111" s="78"/>
      <c r="P1111" s="70" t="str">
        <f t="shared" si="52"/>
        <v/>
      </c>
      <c r="Q1111" s="70" t="str">
        <f t="shared" si="53"/>
        <v/>
      </c>
      <c r="R1111" s="70" t="str">
        <f>IFERROR(IF(K1111="handling and wharfage",SUM(P1111:Q1111),IF(OR(K1111="tank",K1111="Boat",K1111="car"),INDEX(Rate!$B$4:$M$25,MATCH(Gilbert!N1111,Rate!$A$4:$A$25,0),MATCH(Gilbert!L1111,Rate!$B$3:$M$3,0))*O1111*0.8,INDEX(Rate!$B$4:$M$25,MATCH(Gilbert!N1111,Rate!$A$4:$A$25,0),MATCH(Gilbert!L1111,Rate!$B$3:$M$3,0))*O1111)),"")</f>
        <v/>
      </c>
      <c r="S1111" s="71"/>
      <c r="T1111" s="71" t="str">
        <f t="shared" si="54"/>
        <v/>
      </c>
      <c r="V1111" s="53"/>
      <c r="W1111" s="53"/>
    </row>
    <row r="1112" s="38" customFormat="1" spans="1:23">
      <c r="A1112" s="52"/>
      <c r="B1112" s="52"/>
      <c r="D1112" s="53"/>
      <c r="G1112" s="76"/>
      <c r="H1112" s="53"/>
      <c r="J1112" s="78"/>
      <c r="P1112" s="70" t="str">
        <f t="shared" si="52"/>
        <v/>
      </c>
      <c r="Q1112" s="70" t="str">
        <f t="shared" si="53"/>
        <v/>
      </c>
      <c r="R1112" s="70" t="str">
        <f>IFERROR(IF(K1112="handling and wharfage",SUM(P1112:Q1112),IF(OR(K1112="tank",K1112="Boat",K1112="car"),INDEX(Rate!$B$4:$M$25,MATCH(Gilbert!N1112,Rate!$A$4:$A$25,0),MATCH(Gilbert!L1112,Rate!$B$3:$M$3,0))*O1112*0.8,INDEX(Rate!$B$4:$M$25,MATCH(Gilbert!N1112,Rate!$A$4:$A$25,0),MATCH(Gilbert!L1112,Rate!$B$3:$M$3,0))*O1112)),"")</f>
        <v/>
      </c>
      <c r="S1112" s="71"/>
      <c r="T1112" s="71" t="str">
        <f t="shared" si="54"/>
        <v/>
      </c>
      <c r="V1112" s="53"/>
      <c r="W1112" s="53"/>
    </row>
    <row r="1113" s="38" customFormat="1" spans="1:23">
      <c r="A1113" s="52"/>
      <c r="B1113" s="52"/>
      <c r="D1113" s="53"/>
      <c r="G1113" s="76"/>
      <c r="H1113" s="53"/>
      <c r="J1113" s="78"/>
      <c r="P1113" s="70" t="str">
        <f t="shared" si="52"/>
        <v/>
      </c>
      <c r="Q1113" s="70" t="str">
        <f t="shared" si="53"/>
        <v/>
      </c>
      <c r="R1113" s="70" t="str">
        <f>IFERROR(IF(K1113="handling and wharfage",SUM(P1113:Q1113),IF(OR(K1113="tank",K1113="Boat",K1113="car"),INDEX(Rate!$B$4:$M$25,MATCH(Gilbert!N1113,Rate!$A$4:$A$25,0),MATCH(Gilbert!L1113,Rate!$B$3:$M$3,0))*O1113*0.8,INDEX(Rate!$B$4:$M$25,MATCH(Gilbert!N1113,Rate!$A$4:$A$25,0),MATCH(Gilbert!L1113,Rate!$B$3:$M$3,0))*O1113)),"")</f>
        <v/>
      </c>
      <c r="S1113" s="71"/>
      <c r="T1113" s="71" t="str">
        <f t="shared" si="54"/>
        <v/>
      </c>
      <c r="V1113" s="53"/>
      <c r="W1113" s="53"/>
    </row>
    <row r="1114" s="38" customFormat="1" spans="1:23">
      <c r="A1114" s="52"/>
      <c r="B1114" s="52"/>
      <c r="D1114" s="53"/>
      <c r="G1114" s="76"/>
      <c r="H1114" s="53"/>
      <c r="J1114" s="78"/>
      <c r="P1114" s="70" t="str">
        <f t="shared" si="52"/>
        <v/>
      </c>
      <c r="Q1114" s="70" t="str">
        <f t="shared" si="53"/>
        <v/>
      </c>
      <c r="R1114" s="70" t="str">
        <f>IFERROR(IF(K1114="handling and wharfage",SUM(P1114:Q1114),IF(OR(K1114="tank",K1114="Boat",K1114="car"),INDEX(Rate!$B$4:$M$25,MATCH(Gilbert!N1114,Rate!$A$4:$A$25,0),MATCH(Gilbert!L1114,Rate!$B$3:$M$3,0))*O1114*0.8,INDEX(Rate!$B$4:$M$25,MATCH(Gilbert!N1114,Rate!$A$4:$A$25,0),MATCH(Gilbert!L1114,Rate!$B$3:$M$3,0))*O1114)),"")</f>
        <v/>
      </c>
      <c r="S1114" s="71"/>
      <c r="T1114" s="71" t="str">
        <f t="shared" si="54"/>
        <v/>
      </c>
      <c r="V1114" s="53"/>
      <c r="W1114" s="53"/>
    </row>
    <row r="1115" s="38" customFormat="1" spans="1:23">
      <c r="A1115" s="52"/>
      <c r="B1115" s="52"/>
      <c r="D1115" s="53"/>
      <c r="G1115" s="76"/>
      <c r="H1115" s="53"/>
      <c r="J1115" s="78"/>
      <c r="P1115" s="70" t="str">
        <f t="shared" si="52"/>
        <v/>
      </c>
      <c r="Q1115" s="70" t="str">
        <f t="shared" si="53"/>
        <v/>
      </c>
      <c r="R1115" s="70" t="str">
        <f>IFERROR(IF(K1115="handling and wharfage",SUM(P1115:Q1115),IF(OR(K1115="tank",K1115="Boat",K1115="car"),INDEX(Rate!$B$4:$M$25,MATCH(Gilbert!N1115,Rate!$A$4:$A$25,0),MATCH(Gilbert!L1115,Rate!$B$3:$M$3,0))*O1115*0.8,INDEX(Rate!$B$4:$M$25,MATCH(Gilbert!N1115,Rate!$A$4:$A$25,0),MATCH(Gilbert!L1115,Rate!$B$3:$M$3,0))*O1115)),"")</f>
        <v/>
      </c>
      <c r="S1115" s="71"/>
      <c r="T1115" s="71" t="str">
        <f t="shared" si="54"/>
        <v/>
      </c>
      <c r="V1115" s="53"/>
      <c r="W1115" s="53"/>
    </row>
    <row r="1116" s="38" customFormat="1" spans="1:23">
      <c r="A1116" s="52"/>
      <c r="B1116" s="52"/>
      <c r="D1116" s="53"/>
      <c r="G1116" s="76"/>
      <c r="H1116" s="53"/>
      <c r="J1116" s="78"/>
      <c r="P1116" s="70" t="str">
        <f t="shared" si="52"/>
        <v/>
      </c>
      <c r="Q1116" s="70" t="str">
        <f t="shared" si="53"/>
        <v/>
      </c>
      <c r="R1116" s="70" t="str">
        <f>IFERROR(IF(K1116="handling and wharfage",SUM(P1116:Q1116),IF(OR(K1116="tank",K1116="Boat",K1116="car"),INDEX(Rate!$B$4:$M$25,MATCH(Gilbert!N1116,Rate!$A$4:$A$25,0),MATCH(Gilbert!L1116,Rate!$B$3:$M$3,0))*O1116*0.8,INDEX(Rate!$B$4:$M$25,MATCH(Gilbert!N1116,Rate!$A$4:$A$25,0),MATCH(Gilbert!L1116,Rate!$B$3:$M$3,0))*O1116)),"")</f>
        <v/>
      </c>
      <c r="S1116" s="71"/>
      <c r="T1116" s="71" t="str">
        <f t="shared" si="54"/>
        <v/>
      </c>
      <c r="V1116" s="53"/>
      <c r="W1116" s="53"/>
    </row>
    <row r="1117" s="38" customFormat="1" spans="1:23">
      <c r="A1117" s="52"/>
      <c r="B1117" s="52"/>
      <c r="D1117" s="53"/>
      <c r="G1117" s="76"/>
      <c r="H1117" s="53"/>
      <c r="J1117" s="78"/>
      <c r="P1117" s="70" t="str">
        <f t="shared" si="52"/>
        <v/>
      </c>
      <c r="Q1117" s="70" t="str">
        <f t="shared" si="53"/>
        <v/>
      </c>
      <c r="R1117" s="70" t="str">
        <f>IFERROR(IF(K1117="handling and wharfage",SUM(P1117:Q1117),IF(OR(K1117="tank",K1117="Boat",K1117="car"),INDEX(Rate!$B$4:$M$25,MATCH(Gilbert!N1117,Rate!$A$4:$A$25,0),MATCH(Gilbert!L1117,Rate!$B$3:$M$3,0))*O1117*0.8,INDEX(Rate!$B$4:$M$25,MATCH(Gilbert!N1117,Rate!$A$4:$A$25,0),MATCH(Gilbert!L1117,Rate!$B$3:$M$3,0))*O1117)),"")</f>
        <v/>
      </c>
      <c r="S1117" s="71"/>
      <c r="T1117" s="71" t="str">
        <f t="shared" si="54"/>
        <v/>
      </c>
      <c r="V1117" s="53"/>
      <c r="W1117" s="53"/>
    </row>
    <row r="1118" s="38" customFormat="1" spans="1:23">
      <c r="A1118" s="52"/>
      <c r="B1118" s="52"/>
      <c r="D1118" s="53"/>
      <c r="G1118" s="76"/>
      <c r="H1118" s="53"/>
      <c r="J1118" s="78"/>
      <c r="P1118" s="70" t="str">
        <f t="shared" si="52"/>
        <v/>
      </c>
      <c r="Q1118" s="70" t="str">
        <f t="shared" si="53"/>
        <v/>
      </c>
      <c r="R1118" s="70" t="str">
        <f>IFERROR(IF(K1118="handling and wharfage",SUM(P1118:Q1118),IF(OR(K1118="tank",K1118="Boat",K1118="car"),INDEX(Rate!$B$4:$M$25,MATCH(Gilbert!N1118,Rate!$A$4:$A$25,0),MATCH(Gilbert!L1118,Rate!$B$3:$M$3,0))*O1118*0.8,INDEX(Rate!$B$4:$M$25,MATCH(Gilbert!N1118,Rate!$A$4:$A$25,0),MATCH(Gilbert!L1118,Rate!$B$3:$M$3,0))*O1118)),"")</f>
        <v/>
      </c>
      <c r="S1118" s="71"/>
      <c r="T1118" s="71" t="str">
        <f t="shared" si="54"/>
        <v/>
      </c>
      <c r="V1118" s="53"/>
      <c r="W1118" s="53"/>
    </row>
    <row r="1119" s="38" customFormat="1" spans="1:23">
      <c r="A1119" s="52"/>
      <c r="B1119" s="52"/>
      <c r="D1119" s="53"/>
      <c r="G1119" s="76"/>
      <c r="H1119" s="53"/>
      <c r="J1119" s="78"/>
      <c r="P1119" s="70" t="str">
        <f t="shared" si="52"/>
        <v/>
      </c>
      <c r="Q1119" s="70" t="str">
        <f t="shared" si="53"/>
        <v/>
      </c>
      <c r="R1119" s="70" t="str">
        <f>IFERROR(IF(K1119="handling and wharfage",SUM(P1119:Q1119),IF(OR(K1119="tank",K1119="Boat",K1119="car"),INDEX(Rate!$B$4:$M$25,MATCH(Gilbert!N1119,Rate!$A$4:$A$25,0),MATCH(Gilbert!L1119,Rate!$B$3:$M$3,0))*O1119*0.8,INDEX(Rate!$B$4:$M$25,MATCH(Gilbert!N1119,Rate!$A$4:$A$25,0),MATCH(Gilbert!L1119,Rate!$B$3:$M$3,0))*O1119)),"")</f>
        <v/>
      </c>
      <c r="S1119" s="71"/>
      <c r="T1119" s="71" t="str">
        <f t="shared" si="54"/>
        <v/>
      </c>
      <c r="V1119" s="53"/>
      <c r="W1119" s="53"/>
    </row>
    <row r="1120" s="38" customFormat="1" spans="1:23">
      <c r="A1120" s="52"/>
      <c r="B1120" s="52"/>
      <c r="D1120" s="53"/>
      <c r="G1120" s="76"/>
      <c r="H1120" s="53"/>
      <c r="J1120" s="78"/>
      <c r="P1120" s="70" t="str">
        <f t="shared" si="52"/>
        <v/>
      </c>
      <c r="Q1120" s="70" t="str">
        <f t="shared" si="53"/>
        <v/>
      </c>
      <c r="R1120" s="70" t="str">
        <f>IFERROR(IF(K1120="handling and wharfage",SUM(P1120:Q1120),IF(OR(K1120="tank",K1120="Boat",K1120="car"),INDEX(Rate!$B$4:$M$25,MATCH(Gilbert!N1120,Rate!$A$4:$A$25,0),MATCH(Gilbert!L1120,Rate!$B$3:$M$3,0))*O1120*0.8,INDEX(Rate!$B$4:$M$25,MATCH(Gilbert!N1120,Rate!$A$4:$A$25,0),MATCH(Gilbert!L1120,Rate!$B$3:$M$3,0))*O1120)),"")</f>
        <v/>
      </c>
      <c r="S1120" s="71"/>
      <c r="T1120" s="71" t="str">
        <f t="shared" si="54"/>
        <v/>
      </c>
      <c r="V1120" s="53"/>
      <c r="W1120" s="53"/>
    </row>
    <row r="1121" s="38" customFormat="1" spans="1:23">
      <c r="A1121" s="52"/>
      <c r="B1121" s="52"/>
      <c r="D1121" s="53"/>
      <c r="G1121" s="76"/>
      <c r="H1121" s="53"/>
      <c r="J1121" s="78"/>
      <c r="P1121" s="70" t="str">
        <f t="shared" si="52"/>
        <v/>
      </c>
      <c r="Q1121" s="70" t="str">
        <f t="shared" si="53"/>
        <v/>
      </c>
      <c r="R1121" s="70" t="str">
        <f>IFERROR(IF(K1121="handling and wharfage",SUM(P1121:Q1121),IF(OR(K1121="tank",K1121="Boat",K1121="car"),INDEX(Rate!$B$4:$M$25,MATCH(Gilbert!N1121,Rate!$A$4:$A$25,0),MATCH(Gilbert!L1121,Rate!$B$3:$M$3,0))*O1121*0.8,INDEX(Rate!$B$4:$M$25,MATCH(Gilbert!N1121,Rate!$A$4:$A$25,0),MATCH(Gilbert!L1121,Rate!$B$3:$M$3,0))*O1121)),"")</f>
        <v/>
      </c>
      <c r="S1121" s="71"/>
      <c r="T1121" s="71" t="str">
        <f t="shared" si="54"/>
        <v/>
      </c>
      <c r="V1121" s="53"/>
      <c r="W1121" s="53"/>
    </row>
    <row r="1122" s="38" customFormat="1" spans="1:23">
      <c r="A1122" s="52"/>
      <c r="B1122" s="52"/>
      <c r="D1122" s="53"/>
      <c r="G1122" s="76"/>
      <c r="H1122" s="53"/>
      <c r="J1122" s="78"/>
      <c r="P1122" s="70" t="str">
        <f t="shared" si="52"/>
        <v/>
      </c>
      <c r="Q1122" s="70" t="str">
        <f t="shared" si="53"/>
        <v/>
      </c>
      <c r="R1122" s="70" t="str">
        <f>IFERROR(IF(K1122="handling and wharfage",SUM(P1122:Q1122),IF(OR(K1122="tank",K1122="Boat",K1122="car"),INDEX(Rate!$B$4:$M$25,MATCH(Gilbert!N1122,Rate!$A$4:$A$25,0),MATCH(Gilbert!L1122,Rate!$B$3:$M$3,0))*O1122*0.8,INDEX(Rate!$B$4:$M$25,MATCH(Gilbert!N1122,Rate!$A$4:$A$25,0),MATCH(Gilbert!L1122,Rate!$B$3:$M$3,0))*O1122)),"")</f>
        <v/>
      </c>
      <c r="S1122" s="71"/>
      <c r="T1122" s="71" t="str">
        <f t="shared" si="54"/>
        <v/>
      </c>
      <c r="V1122" s="53"/>
      <c r="W1122" s="53"/>
    </row>
    <row r="1123" s="38" customFormat="1" spans="1:23">
      <c r="A1123" s="52"/>
      <c r="B1123" s="52"/>
      <c r="D1123" s="53"/>
      <c r="G1123" s="76"/>
      <c r="H1123" s="53"/>
      <c r="J1123" s="78"/>
      <c r="P1123" s="70" t="str">
        <f t="shared" si="52"/>
        <v/>
      </c>
      <c r="Q1123" s="70" t="str">
        <f t="shared" si="53"/>
        <v/>
      </c>
      <c r="R1123" s="70" t="str">
        <f>IFERROR(IF(K1123="handling and wharfage",SUM(P1123:Q1123),IF(OR(K1123="tank",K1123="Boat",K1123="car"),INDEX(Rate!$B$4:$M$25,MATCH(Gilbert!N1123,Rate!$A$4:$A$25,0),MATCH(Gilbert!L1123,Rate!$B$3:$M$3,0))*O1123*0.8,INDEX(Rate!$B$4:$M$25,MATCH(Gilbert!N1123,Rate!$A$4:$A$25,0),MATCH(Gilbert!L1123,Rate!$B$3:$M$3,0))*O1123)),"")</f>
        <v/>
      </c>
      <c r="S1123" s="71"/>
      <c r="T1123" s="71" t="str">
        <f t="shared" si="54"/>
        <v/>
      </c>
      <c r="V1123" s="53"/>
      <c r="W1123" s="53"/>
    </row>
    <row r="1124" spans="16:23">
      <c r="P1124" s="70" t="str">
        <f t="shared" si="52"/>
        <v/>
      </c>
      <c r="Q1124" s="70" t="str">
        <f t="shared" si="53"/>
        <v/>
      </c>
      <c r="R1124" s="70" t="str">
        <f>IFERROR(IF(K1124="handling and wharfage",SUM(P1124:Q1124),IF(OR(K1124="tank",K1124="Boat",K1124="car"),INDEX(Rate!$B$4:$M$25,MATCH(Gilbert!N1124,Rate!$A$4:$A$25,0),MATCH(Gilbert!L1124,Rate!$B$3:$M$3,0))*O1124*0.8,INDEX(Rate!$B$4:$M$25,MATCH(Gilbert!N1124,Rate!$A$4:$A$25,0),MATCH(Gilbert!L1124,Rate!$B$3:$M$3,0))*O1124)),"")</f>
        <v/>
      </c>
      <c r="T1124" s="71" t="str">
        <f t="shared" si="54"/>
        <v/>
      </c>
      <c r="V1124" s="53"/>
      <c r="W1124" s="53"/>
    </row>
    <row r="1125" spans="16:23">
      <c r="P1125" s="70" t="str">
        <f t="shared" si="52"/>
        <v/>
      </c>
      <c r="Q1125" s="70" t="str">
        <f t="shared" si="53"/>
        <v/>
      </c>
      <c r="R1125" s="70" t="str">
        <f>IFERROR(IF(K1125="handling and wharfage",SUM(P1125:Q1125),IF(OR(K1125="tank",K1125="Boat",K1125="car"),INDEX(Rate!$B$4:$M$25,MATCH(Gilbert!N1125,Rate!$A$4:$A$25,0),MATCH(Gilbert!L1125,Rate!$B$3:$M$3,0))*O1125*0.8,INDEX(Rate!$B$4:$M$25,MATCH(Gilbert!N1125,Rate!$A$4:$A$25,0),MATCH(Gilbert!L1125,Rate!$B$3:$M$3,0))*O1125)),"")</f>
        <v/>
      </c>
      <c r="T1125" s="71" t="str">
        <f t="shared" si="54"/>
        <v/>
      </c>
      <c r="V1125" s="53"/>
      <c r="W1125" s="53"/>
    </row>
    <row r="1126" spans="16:23">
      <c r="P1126" s="70" t="str">
        <f t="shared" si="52"/>
        <v/>
      </c>
      <c r="Q1126" s="70" t="str">
        <f t="shared" si="53"/>
        <v/>
      </c>
      <c r="R1126" s="70" t="str">
        <f>IFERROR(IF(K1126="handling and wharfage",SUM(P1126:Q1126),IF(OR(K1126="tank",K1126="Boat",K1126="car"),INDEX(Rate!$B$4:$M$25,MATCH(Gilbert!N1126,Rate!$A$4:$A$25,0),MATCH(Gilbert!L1126,Rate!$B$3:$M$3,0))*O1126*0.8,INDEX(Rate!$B$4:$M$25,MATCH(Gilbert!N1126,Rate!$A$4:$A$25,0),MATCH(Gilbert!L1126,Rate!$B$3:$M$3,0))*O1126)),"")</f>
        <v/>
      </c>
      <c r="T1126" s="71" t="str">
        <f t="shared" si="54"/>
        <v/>
      </c>
      <c r="V1126" s="53"/>
      <c r="W1126" s="53"/>
    </row>
    <row r="1127" spans="16:23">
      <c r="P1127" s="70" t="str">
        <f t="shared" si="52"/>
        <v/>
      </c>
      <c r="Q1127" s="70" t="str">
        <f t="shared" si="53"/>
        <v/>
      </c>
      <c r="R1127" s="70" t="str">
        <f>IFERROR(IF(K1127="handling and wharfage",SUM(P1127:Q1127),IF(OR(K1127="tank",K1127="Boat",K1127="car"),INDEX(Rate!$B$4:$M$25,MATCH(Gilbert!N1127,Rate!$A$4:$A$25,0),MATCH(Gilbert!L1127,Rate!$B$3:$M$3,0))*O1127*0.8,INDEX(Rate!$B$4:$M$25,MATCH(Gilbert!N1127,Rate!$A$4:$A$25,0),MATCH(Gilbert!L1127,Rate!$B$3:$M$3,0))*O1127)),"")</f>
        <v/>
      </c>
      <c r="T1127" s="71" t="str">
        <f t="shared" si="54"/>
        <v/>
      </c>
      <c r="V1127" s="53"/>
      <c r="W1127" s="53"/>
    </row>
    <row r="1128" spans="16:23">
      <c r="P1128" s="70" t="str">
        <f t="shared" si="52"/>
        <v/>
      </c>
      <c r="Q1128" s="70" t="str">
        <f t="shared" si="53"/>
        <v/>
      </c>
      <c r="R1128" s="70" t="str">
        <f>IFERROR(IF(K1128="handling and wharfage",SUM(P1128:Q1128),IF(OR(K1128="tank",K1128="Boat",K1128="car"),INDEX(Rate!$B$4:$M$25,MATCH(Gilbert!N1128,Rate!$A$4:$A$25,0),MATCH(Gilbert!L1128,Rate!$B$3:$M$3,0))*O1128*0.8,INDEX(Rate!$B$4:$M$25,MATCH(Gilbert!N1128,Rate!$A$4:$A$25,0),MATCH(Gilbert!L1128,Rate!$B$3:$M$3,0))*O1128)),"")</f>
        <v/>
      </c>
      <c r="T1128" s="71" t="str">
        <f t="shared" si="54"/>
        <v/>
      </c>
      <c r="V1128" s="53"/>
      <c r="W1128" s="53"/>
    </row>
    <row r="1129" spans="16:23">
      <c r="P1129" s="70" t="str">
        <f t="shared" si="52"/>
        <v/>
      </c>
      <c r="Q1129" s="70" t="str">
        <f t="shared" si="53"/>
        <v/>
      </c>
      <c r="R1129" s="70" t="str">
        <f>IFERROR(IF(K1129="handling and wharfage",SUM(P1129:Q1129),IF(OR(K1129="tank",K1129="Boat",K1129="car"),INDEX(Rate!$B$4:$M$25,MATCH(Gilbert!N1129,Rate!$A$4:$A$25,0),MATCH(Gilbert!L1129,Rate!$B$3:$M$3,0))*O1129*0.8,INDEX(Rate!$B$4:$M$25,MATCH(Gilbert!N1129,Rate!$A$4:$A$25,0),MATCH(Gilbert!L1129,Rate!$B$3:$M$3,0))*O1129)),"")</f>
        <v/>
      </c>
      <c r="T1129" s="71" t="str">
        <f t="shared" si="54"/>
        <v/>
      </c>
      <c r="V1129" s="53"/>
      <c r="W1129" s="53"/>
    </row>
    <row r="1130" spans="16:23">
      <c r="P1130" s="70" t="str">
        <f t="shared" si="52"/>
        <v/>
      </c>
      <c r="Q1130" s="70" t="str">
        <f t="shared" si="53"/>
        <v/>
      </c>
      <c r="R1130" s="70" t="str">
        <f>IFERROR(IF(K1130="handling and wharfage",SUM(P1130:Q1130),IF(OR(K1130="tank",K1130="Boat",K1130="car"),INDEX(Rate!$B$4:$M$25,MATCH(Gilbert!N1130,Rate!$A$4:$A$25,0),MATCH(Gilbert!L1130,Rate!$B$3:$M$3,0))*O1130*0.8,INDEX(Rate!$B$4:$M$25,MATCH(Gilbert!N1130,Rate!$A$4:$A$25,0),MATCH(Gilbert!L1130,Rate!$B$3:$M$3,0))*O1130)),"")</f>
        <v/>
      </c>
      <c r="T1130" s="71" t="str">
        <f t="shared" si="54"/>
        <v/>
      </c>
      <c r="V1130" s="53"/>
      <c r="W1130" s="53"/>
    </row>
    <row r="1131" spans="16:20">
      <c r="P1131" s="70" t="str">
        <f t="shared" si="52"/>
        <v/>
      </c>
      <c r="Q1131" s="70" t="str">
        <f t="shared" si="53"/>
        <v/>
      </c>
      <c r="R1131" s="70" t="str">
        <f>IFERROR(IF(K1131="handling and wharfage",SUM(P1131:Q1131),IF(OR(K1131="tank",K1131="Boat",K1131="car"),INDEX(Rate!$B$4:$M$25,MATCH(Gilbert!N1131,Rate!$A$4:$A$25,0),MATCH(Gilbert!L1131,Rate!$B$3:$M$3,0))*O1131*0.8,INDEX(Rate!$B$4:$M$25,MATCH(Gilbert!N1131,Rate!$A$4:$A$25,0),MATCH(Gilbert!L1131,Rate!$B$3:$M$3,0))*O1131)),"")</f>
        <v/>
      </c>
      <c r="T1131" s="71" t="str">
        <f t="shared" si="54"/>
        <v/>
      </c>
    </row>
    <row r="1132" spans="16:20">
      <c r="P1132" s="70" t="str">
        <f t="shared" si="52"/>
        <v/>
      </c>
      <c r="Q1132" s="70" t="str">
        <f t="shared" si="53"/>
        <v/>
      </c>
      <c r="R1132" s="70" t="str">
        <f>IFERROR(IF(K1132="handling and wharfage",SUM(P1132:Q1132),IF(OR(K1132="tank",K1132="Boat",K1132="car"),INDEX(Rate!$B$4:$M$25,MATCH(Gilbert!N1132,Rate!$A$4:$A$25,0),MATCH(Gilbert!L1132,Rate!$B$3:$M$3,0))*O1132*0.8,INDEX(Rate!$B$4:$M$25,MATCH(Gilbert!N1132,Rate!$A$4:$A$25,0),MATCH(Gilbert!L1132,Rate!$B$3:$M$3,0))*O1132)),"")</f>
        <v/>
      </c>
      <c r="T1132" s="71" t="str">
        <f t="shared" si="54"/>
        <v/>
      </c>
    </row>
    <row r="1133" spans="16:20">
      <c r="P1133" s="70" t="str">
        <f t="shared" si="52"/>
        <v/>
      </c>
      <c r="Q1133" s="70" t="str">
        <f t="shared" si="53"/>
        <v/>
      </c>
      <c r="R1133" s="70" t="str">
        <f>IFERROR(IF(K1133="handling and wharfage",SUM(P1133:Q1133),IF(OR(K1133="tank",K1133="Boat",K1133="car"),INDEX(Rate!$B$4:$M$25,MATCH(Gilbert!N1133,Rate!$A$4:$A$25,0),MATCH(Gilbert!L1133,Rate!$B$3:$M$3,0))*O1133*0.8,INDEX(Rate!$B$4:$M$25,MATCH(Gilbert!N1133,Rate!$A$4:$A$25,0),MATCH(Gilbert!L1133,Rate!$B$3:$M$3,0))*O1133)),"")</f>
        <v/>
      </c>
      <c r="T1133" s="71" t="str">
        <f t="shared" si="54"/>
        <v/>
      </c>
    </row>
    <row r="1134" spans="16:20">
      <c r="P1134" s="70" t="str">
        <f t="shared" si="52"/>
        <v/>
      </c>
      <c r="Q1134" s="70" t="str">
        <f t="shared" si="53"/>
        <v/>
      </c>
      <c r="R1134" s="70" t="str">
        <f>IFERROR(IF(K1134="handling and wharfage",SUM(P1134:Q1134),IF(OR(K1134="tank",K1134="Boat",K1134="car"),INDEX(Rate!$B$4:$M$25,MATCH(Gilbert!N1134,Rate!$A$4:$A$25,0),MATCH(Gilbert!L1134,Rate!$B$3:$M$3,0))*O1134*0.8,INDEX(Rate!$B$4:$M$25,MATCH(Gilbert!N1134,Rate!$A$4:$A$25,0),MATCH(Gilbert!L1134,Rate!$B$3:$M$3,0))*O1134)),"")</f>
        <v/>
      </c>
      <c r="T1134" s="71" t="str">
        <f t="shared" si="54"/>
        <v/>
      </c>
    </row>
    <row r="1135" spans="16:21">
      <c r="P1135" s="70" t="str">
        <f t="shared" si="52"/>
        <v/>
      </c>
      <c r="Q1135" s="70" t="str">
        <f t="shared" si="53"/>
        <v/>
      </c>
      <c r="R1135" s="70" t="str">
        <f>IFERROR(IF(K1135="handling and wharfage",SUM(P1135:Q1135),IF(OR(K1135="tank",K1135="Boat",K1135="car"),INDEX(Rate!$B$4:$M$25,MATCH(Gilbert!N1135,Rate!$A$4:$A$25,0),MATCH(Gilbert!L1135,Rate!$B$3:$M$3,0))*O1135*0.8,INDEX(Rate!$B$4:$M$25,MATCH(Gilbert!N1135,Rate!$A$4:$A$25,0),MATCH(Gilbert!L1135,Rate!$B$3:$M$3,0))*O1135)),"")</f>
        <v/>
      </c>
      <c r="T1135" s="71" t="str">
        <f t="shared" si="54"/>
        <v/>
      </c>
      <c r="U1135" s="97"/>
    </row>
    <row r="1136" spans="16:20">
      <c r="P1136" s="70" t="str">
        <f t="shared" si="52"/>
        <v/>
      </c>
      <c r="Q1136" s="70" t="str">
        <f t="shared" si="53"/>
        <v/>
      </c>
      <c r="R1136" s="70" t="str">
        <f>IFERROR(IF(K1136="handling and wharfage",SUM(P1136:Q1136),IF(OR(K1136="tank",K1136="Boat",K1136="car"),INDEX(Rate!$B$4:$M$25,MATCH(Gilbert!N1136,Rate!$A$4:$A$25,0),MATCH(Gilbert!L1136,Rate!$B$3:$M$3,0))*O1136*0.8,INDEX(Rate!$B$4:$M$25,MATCH(Gilbert!N1136,Rate!$A$4:$A$25,0),MATCH(Gilbert!L1136,Rate!$B$3:$M$3,0))*O1136)),"")</f>
        <v/>
      </c>
      <c r="T1136" s="71" t="str">
        <f t="shared" si="54"/>
        <v/>
      </c>
    </row>
    <row r="1137" spans="16:20">
      <c r="P1137" s="70" t="str">
        <f t="shared" si="52"/>
        <v/>
      </c>
      <c r="Q1137" s="70" t="str">
        <f t="shared" si="53"/>
        <v/>
      </c>
      <c r="R1137" s="70" t="str">
        <f>IFERROR(IF(K1137="handling and wharfage",SUM(P1137:Q1137),IF(OR(K1137="tank",K1137="Boat",K1137="car"),INDEX(Rate!$B$4:$M$25,MATCH(Gilbert!N1137,Rate!$A$4:$A$25,0),MATCH(Gilbert!L1137,Rate!$B$3:$M$3,0))*O1137*0.8,INDEX(Rate!$B$4:$M$25,MATCH(Gilbert!N1137,Rate!$A$4:$A$25,0),MATCH(Gilbert!L1137,Rate!$B$3:$M$3,0))*O1137)),"")</f>
        <v/>
      </c>
      <c r="T1137" s="71" t="str">
        <f t="shared" si="54"/>
        <v/>
      </c>
    </row>
    <row r="1138" spans="16:20">
      <c r="P1138" s="70" t="str">
        <f t="shared" si="52"/>
        <v/>
      </c>
      <c r="Q1138" s="70" t="str">
        <f t="shared" si="53"/>
        <v/>
      </c>
      <c r="R1138" s="70" t="str">
        <f>IFERROR(IF(K1138="handling and wharfage",SUM(P1138:Q1138),IF(OR(K1138="tank",K1138="Boat",K1138="car"),INDEX(Rate!$B$4:$M$25,MATCH(Gilbert!N1138,Rate!$A$4:$A$25,0),MATCH(Gilbert!L1138,Rate!$B$3:$M$3,0))*O1138*0.8,INDEX(Rate!$B$4:$M$25,MATCH(Gilbert!N1138,Rate!$A$4:$A$25,0),MATCH(Gilbert!L1138,Rate!$B$3:$M$3,0))*O1138)),"")</f>
        <v/>
      </c>
      <c r="T1138" s="71" t="str">
        <f t="shared" si="54"/>
        <v/>
      </c>
    </row>
    <row r="1139" spans="16:20">
      <c r="P1139" s="70" t="str">
        <f t="shared" si="52"/>
        <v/>
      </c>
      <c r="Q1139" s="70" t="str">
        <f t="shared" si="53"/>
        <v/>
      </c>
      <c r="R1139" s="70" t="str">
        <f>IFERROR(IF(K1139="handling and wharfage",SUM(P1139:Q1139),IF(OR(K1139="tank",K1139="Boat",K1139="car"),INDEX(Rate!$B$4:$M$25,MATCH(Gilbert!N1139,Rate!$A$4:$A$25,0),MATCH(Gilbert!L1139,Rate!$B$3:$M$3,0))*O1139*0.8,INDEX(Rate!$B$4:$M$25,MATCH(Gilbert!N1139,Rate!$A$4:$A$25,0),MATCH(Gilbert!L1139,Rate!$B$3:$M$3,0))*O1139)),"")</f>
        <v/>
      </c>
      <c r="T1139" s="71" t="str">
        <f t="shared" si="54"/>
        <v/>
      </c>
    </row>
    <row r="1140" spans="16:20">
      <c r="P1140" s="70" t="str">
        <f t="shared" si="52"/>
        <v/>
      </c>
      <c r="Q1140" s="70" t="str">
        <f t="shared" si="53"/>
        <v/>
      </c>
      <c r="R1140" s="70" t="str">
        <f>IFERROR(IF(K1140="handling and wharfage",SUM(P1140:Q1140),IF(OR(K1140="tank",K1140="Boat",K1140="car"),INDEX(Rate!$B$4:$M$25,MATCH(Gilbert!N1140,Rate!$A$4:$A$25,0),MATCH(Gilbert!L1140,Rate!$B$3:$M$3,0))*O1140*0.8,INDEX(Rate!$B$4:$M$25,MATCH(Gilbert!N1140,Rate!$A$4:$A$25,0),MATCH(Gilbert!L1140,Rate!$B$3:$M$3,0))*O1140)),"")</f>
        <v/>
      </c>
      <c r="T1140" s="71" t="str">
        <f t="shared" si="54"/>
        <v/>
      </c>
    </row>
    <row r="1141" spans="16:20">
      <c r="P1141" s="70" t="str">
        <f t="shared" si="52"/>
        <v/>
      </c>
      <c r="Q1141" s="70" t="str">
        <f t="shared" si="53"/>
        <v/>
      </c>
      <c r="R1141" s="70" t="str">
        <f>IFERROR(IF(K1141="handling and wharfage",SUM(P1141:Q1141),IF(OR(K1141="tank",K1141="Boat",K1141="car"),INDEX(Rate!$B$4:$M$25,MATCH(Gilbert!N1141,Rate!$A$4:$A$25,0),MATCH(Gilbert!L1141,Rate!$B$3:$M$3,0))*O1141*0.8,INDEX(Rate!$B$4:$M$25,MATCH(Gilbert!N1141,Rate!$A$4:$A$25,0),MATCH(Gilbert!L1141,Rate!$B$3:$M$3,0))*O1141)),"")</f>
        <v/>
      </c>
      <c r="T1141" s="71" t="str">
        <f t="shared" si="54"/>
        <v/>
      </c>
    </row>
    <row r="1142" spans="16:20">
      <c r="P1142" s="70" t="str">
        <f t="shared" si="52"/>
        <v/>
      </c>
      <c r="Q1142" s="70" t="str">
        <f t="shared" si="53"/>
        <v/>
      </c>
      <c r="R1142" s="70" t="str">
        <f>IFERROR(IF(K1142="handling and wharfage",SUM(P1142:Q1142),IF(OR(K1142="tank",K1142="Boat",K1142="car"),INDEX(Rate!$B$4:$M$25,MATCH(Gilbert!N1142,Rate!$A$4:$A$25,0),MATCH(Gilbert!L1142,Rate!$B$3:$M$3,0))*O1142*0.8,INDEX(Rate!$B$4:$M$25,MATCH(Gilbert!N1142,Rate!$A$4:$A$25,0),MATCH(Gilbert!L1142,Rate!$B$3:$M$3,0))*O1142)),"")</f>
        <v/>
      </c>
      <c r="T1142" s="71" t="str">
        <f t="shared" si="54"/>
        <v/>
      </c>
    </row>
    <row r="1143" spans="16:20">
      <c r="P1143" s="70" t="str">
        <f t="shared" si="52"/>
        <v/>
      </c>
      <c r="Q1143" s="70" t="str">
        <f t="shared" si="53"/>
        <v/>
      </c>
      <c r="R1143" s="70" t="str">
        <f>IFERROR(IF(K1143="handling and wharfage",SUM(P1143:Q1143),IF(OR(K1143="tank",K1143="Boat",K1143="car"),INDEX(Rate!$B$4:$M$25,MATCH(Gilbert!N1143,Rate!$A$4:$A$25,0),MATCH(Gilbert!L1143,Rate!$B$3:$M$3,0))*O1143*0.8,INDEX(Rate!$B$4:$M$25,MATCH(Gilbert!N1143,Rate!$A$4:$A$25,0),MATCH(Gilbert!L1143,Rate!$B$3:$M$3,0))*O1143)),"")</f>
        <v/>
      </c>
      <c r="T1143" s="71" t="str">
        <f t="shared" si="54"/>
        <v/>
      </c>
    </row>
    <row r="1144" spans="16:20">
      <c r="P1144" s="70" t="str">
        <f t="shared" si="52"/>
        <v/>
      </c>
      <c r="Q1144" s="70" t="str">
        <f t="shared" si="53"/>
        <v/>
      </c>
      <c r="R1144" s="70" t="str">
        <f>IFERROR(IF(K1144="handling and wharfage",SUM(P1144:Q1144),IF(OR(K1144="tank",K1144="Boat",K1144="car"),INDEX(Rate!$B$4:$M$25,MATCH(Gilbert!N1144,Rate!$A$4:$A$25,0),MATCH(Gilbert!L1144,Rate!$B$3:$M$3,0))*O1144*0.8,INDEX(Rate!$B$4:$M$25,MATCH(Gilbert!N1144,Rate!$A$4:$A$25,0),MATCH(Gilbert!L1144,Rate!$B$3:$M$3,0))*O1144)),"")</f>
        <v/>
      </c>
      <c r="T1144" s="71" t="str">
        <f t="shared" si="54"/>
        <v/>
      </c>
    </row>
    <row r="1145" spans="16:20">
      <c r="P1145" s="70" t="str">
        <f t="shared" si="52"/>
        <v/>
      </c>
      <c r="Q1145" s="70" t="str">
        <f t="shared" si="53"/>
        <v/>
      </c>
      <c r="R1145" s="70" t="str">
        <f>IFERROR(IF(K1145="handling and wharfage",SUM(P1145:Q1145),IF(OR(K1145="tank",K1145="Boat",K1145="car"),INDEX(Rate!$B$4:$M$25,MATCH(Gilbert!N1145,Rate!$A$4:$A$25,0),MATCH(Gilbert!L1145,Rate!$B$3:$M$3,0))*O1145*0.8,INDEX(Rate!$B$4:$M$25,MATCH(Gilbert!N1145,Rate!$A$4:$A$25,0),MATCH(Gilbert!L1145,Rate!$B$3:$M$3,0))*O1145)),"")</f>
        <v/>
      </c>
      <c r="T1145" s="71" t="str">
        <f t="shared" si="54"/>
        <v/>
      </c>
    </row>
    <row r="1146" spans="16:20">
      <c r="P1146" s="70" t="str">
        <f t="shared" si="52"/>
        <v/>
      </c>
      <c r="Q1146" s="70" t="str">
        <f t="shared" si="53"/>
        <v/>
      </c>
      <c r="R1146" s="70" t="str">
        <f>IFERROR(IF(K1146="handling and wharfage",SUM(P1146:Q1146),IF(OR(K1146="tank",K1146="Boat",K1146="car"),INDEX(Rate!$B$4:$M$25,MATCH(Gilbert!N1146,Rate!$A$4:$A$25,0),MATCH(Gilbert!L1146,Rate!$B$3:$M$3,0))*O1146*0.8,INDEX(Rate!$B$4:$M$25,MATCH(Gilbert!N1146,Rate!$A$4:$A$25,0),MATCH(Gilbert!L1146,Rate!$B$3:$M$3,0))*O1146)),"")</f>
        <v/>
      </c>
      <c r="T1146" s="71" t="str">
        <f t="shared" si="54"/>
        <v/>
      </c>
    </row>
    <row r="1147" spans="16:20">
      <c r="P1147" s="70" t="str">
        <f t="shared" si="52"/>
        <v/>
      </c>
      <c r="Q1147" s="70" t="str">
        <f t="shared" si="53"/>
        <v/>
      </c>
      <c r="R1147" s="70" t="str">
        <f>IFERROR(IF(K1147="handling and wharfage",SUM(P1147:Q1147),IF(OR(K1147="tank",K1147="Boat",K1147="car"),INDEX(Rate!$B$4:$M$25,MATCH(Gilbert!N1147,Rate!$A$4:$A$25,0),MATCH(Gilbert!L1147,Rate!$B$3:$M$3,0))*O1147*0.8,INDEX(Rate!$B$4:$M$25,MATCH(Gilbert!N1147,Rate!$A$4:$A$25,0),MATCH(Gilbert!L1147,Rate!$B$3:$M$3,0))*O1147)),"")</f>
        <v/>
      </c>
      <c r="T1147" s="71" t="str">
        <f t="shared" si="54"/>
        <v/>
      </c>
    </row>
    <row r="1148" spans="16:21">
      <c r="P1148" s="70" t="str">
        <f t="shared" si="52"/>
        <v/>
      </c>
      <c r="Q1148" s="70" t="str">
        <f t="shared" si="53"/>
        <v/>
      </c>
      <c r="R1148" s="70" t="str">
        <f>IFERROR(IF(K1148="handling and wharfage",SUM(P1148:Q1148),IF(OR(K1148="tank",K1148="Boat",K1148="car"),INDEX(Rate!$B$4:$M$25,MATCH(Gilbert!N1148,Rate!$A$4:$A$25,0),MATCH(Gilbert!L1148,Rate!$B$3:$M$3,0))*O1148*0.8,INDEX(Rate!$B$4:$M$25,MATCH(Gilbert!N1148,Rate!$A$4:$A$25,0),MATCH(Gilbert!L1148,Rate!$B$3:$M$3,0))*O1148)),"")</f>
        <v/>
      </c>
      <c r="T1148" s="71" t="str">
        <f t="shared" si="54"/>
        <v/>
      </c>
      <c r="U1148" s="97"/>
    </row>
    <row r="1149" spans="16:20">
      <c r="P1149" s="70" t="str">
        <f t="shared" si="52"/>
        <v/>
      </c>
      <c r="Q1149" s="70" t="str">
        <f t="shared" si="53"/>
        <v/>
      </c>
      <c r="R1149" s="70" t="str">
        <f>IFERROR(IF(K1149="handling and wharfage",SUM(P1149:Q1149),IF(OR(K1149="tank",K1149="Boat",K1149="car"),INDEX(Rate!$B$4:$M$25,MATCH(Gilbert!N1149,Rate!$A$4:$A$25,0),MATCH(Gilbert!L1149,Rate!$B$3:$M$3,0))*O1149*0.8,INDEX(Rate!$B$4:$M$25,MATCH(Gilbert!N1149,Rate!$A$4:$A$25,0),MATCH(Gilbert!L1149,Rate!$B$3:$M$3,0))*O1149)),"")</f>
        <v/>
      </c>
      <c r="T1149" s="71" t="str">
        <f t="shared" si="54"/>
        <v/>
      </c>
    </row>
    <row r="1150" spans="16:20">
      <c r="P1150" s="70" t="str">
        <f t="shared" si="52"/>
        <v/>
      </c>
      <c r="Q1150" s="70" t="str">
        <f t="shared" si="53"/>
        <v/>
      </c>
      <c r="R1150" s="70" t="str">
        <f>IFERROR(IF(K1150="handling and wharfage",SUM(P1150:Q1150),IF(OR(K1150="tank",K1150="Boat",K1150="car"),INDEX(Rate!$B$4:$M$25,MATCH(Gilbert!N1150,Rate!$A$4:$A$25,0),MATCH(Gilbert!L1150,Rate!$B$3:$M$3,0))*O1150*0.8,INDEX(Rate!$B$4:$M$25,MATCH(Gilbert!N1150,Rate!$A$4:$A$25,0),MATCH(Gilbert!L1150,Rate!$B$3:$M$3,0))*O1150)),"")</f>
        <v/>
      </c>
      <c r="T1150" s="71" t="str">
        <f t="shared" si="54"/>
        <v/>
      </c>
    </row>
    <row r="1151" spans="16:20">
      <c r="P1151" s="70" t="str">
        <f t="shared" si="52"/>
        <v/>
      </c>
      <c r="Q1151" s="70" t="str">
        <f t="shared" si="53"/>
        <v/>
      </c>
      <c r="R1151" s="70" t="str">
        <f>IFERROR(IF(K1151="handling and wharfage",SUM(P1151:Q1151),IF(OR(K1151="tank",K1151="Boat",K1151="car"),INDEX(Rate!$B$4:$M$25,MATCH(Gilbert!N1151,Rate!$A$4:$A$25,0),MATCH(Gilbert!L1151,Rate!$B$3:$M$3,0))*O1151*0.8,INDEX(Rate!$B$4:$M$25,MATCH(Gilbert!N1151,Rate!$A$4:$A$25,0),MATCH(Gilbert!L1151,Rate!$B$3:$M$3,0))*O1151)),"")</f>
        <v/>
      </c>
      <c r="T1151" s="71" t="str">
        <f t="shared" si="54"/>
        <v/>
      </c>
    </row>
    <row r="1152" spans="16:21">
      <c r="P1152" s="70" t="str">
        <f t="shared" si="52"/>
        <v/>
      </c>
      <c r="Q1152" s="70" t="str">
        <f t="shared" si="53"/>
        <v/>
      </c>
      <c r="R1152" s="70" t="str">
        <f>IFERROR(IF(K1152="handling and wharfage",SUM(P1152:Q1152),IF(OR(K1152="tank",K1152="Boat",K1152="car"),INDEX(Rate!$B$4:$M$25,MATCH(Gilbert!N1152,Rate!$A$4:$A$25,0),MATCH(Gilbert!L1152,Rate!$B$3:$M$3,0))*O1152*0.8,INDEX(Rate!$B$4:$M$25,MATCH(Gilbert!N1152,Rate!$A$4:$A$25,0),MATCH(Gilbert!L1152,Rate!$B$3:$M$3,0))*O1152)),"")</f>
        <v/>
      </c>
      <c r="T1152" s="71" t="str">
        <f t="shared" si="54"/>
        <v/>
      </c>
      <c r="U1152" s="97"/>
    </row>
    <row r="1153" spans="16:20">
      <c r="P1153" s="70" t="str">
        <f t="shared" si="52"/>
        <v/>
      </c>
      <c r="Q1153" s="70" t="str">
        <f t="shared" si="53"/>
        <v/>
      </c>
      <c r="R1153" s="70" t="str">
        <f>IFERROR(IF(K1153="handling and wharfage",SUM(P1153:Q1153),IF(OR(K1153="tank",K1153="Boat",K1153="car"),INDEX(Rate!$B$4:$M$25,MATCH(Gilbert!N1153,Rate!$A$4:$A$25,0),MATCH(Gilbert!L1153,Rate!$B$3:$M$3,0))*O1153*0.8,INDEX(Rate!$B$4:$M$25,MATCH(Gilbert!N1153,Rate!$A$4:$A$25,0),MATCH(Gilbert!L1153,Rate!$B$3:$M$3,0))*O1153)),"")</f>
        <v/>
      </c>
      <c r="T1153" s="71" t="str">
        <f t="shared" si="54"/>
        <v/>
      </c>
    </row>
    <row r="1154" spans="16:20">
      <c r="P1154" s="70" t="str">
        <f t="shared" si="52"/>
        <v/>
      </c>
      <c r="Q1154" s="70" t="str">
        <f t="shared" si="53"/>
        <v/>
      </c>
      <c r="R1154" s="70" t="str">
        <f>IFERROR(IF(K1154="handling and wharfage",SUM(P1154:Q1154),IF(OR(K1154="tank",K1154="Boat",K1154="car"),INDEX(Rate!$B$4:$M$25,MATCH(Gilbert!N1154,Rate!$A$4:$A$25,0),MATCH(Gilbert!L1154,Rate!$B$3:$M$3,0))*O1154*0.8,INDEX(Rate!$B$4:$M$25,MATCH(Gilbert!N1154,Rate!$A$4:$A$25,0),MATCH(Gilbert!L1154,Rate!$B$3:$M$3,0))*O1154)),"")</f>
        <v/>
      </c>
      <c r="T1154" s="71" t="str">
        <f t="shared" si="54"/>
        <v/>
      </c>
    </row>
    <row r="1155" spans="16:20">
      <c r="P1155" s="70" t="str">
        <f t="shared" ref="P1155:P1218" si="55">IF(OR(K1155="handling and wharfage",K1155="rau handling and wharfage"),O1155*30,"")</f>
        <v/>
      </c>
      <c r="Q1155" s="70" t="str">
        <f t="shared" ref="Q1155:Q1218" si="56">IF(K1155&lt;&gt;"handling and wharfage","",O1155*3.5)</f>
        <v/>
      </c>
      <c r="R1155" s="70" t="str">
        <f>IFERROR(IF(K1155="handling and wharfage",SUM(P1155:Q1155),IF(OR(K1155="tank",K1155="Boat",K1155="car"),INDEX(Rate!$B$4:$M$25,MATCH(Gilbert!N1155,Rate!$A$4:$A$25,0),MATCH(Gilbert!L1155,Rate!$B$3:$M$3,0))*O1155*0.8,INDEX(Rate!$B$4:$M$25,MATCH(Gilbert!N1155,Rate!$A$4:$A$25,0),MATCH(Gilbert!L1155,Rate!$B$3:$M$3,0))*O1155)),"")</f>
        <v/>
      </c>
      <c r="T1155" s="71" t="str">
        <f t="shared" ref="T1155:T1218" si="57">IF(L1155="","",IF(L1155="General2","F0070000061A","E31250000331"))</f>
        <v/>
      </c>
    </row>
    <row r="1156" spans="16:20">
      <c r="P1156" s="70" t="str">
        <f t="shared" si="55"/>
        <v/>
      </c>
      <c r="Q1156" s="70" t="str">
        <f t="shared" si="56"/>
        <v/>
      </c>
      <c r="R1156" s="70" t="str">
        <f>IFERROR(IF(K1156="handling and wharfage",SUM(P1156:Q1156),IF(OR(K1156="tank",K1156="Boat",K1156="car"),INDEX(Rate!$B$4:$M$25,MATCH(Gilbert!N1156,Rate!$A$4:$A$25,0),MATCH(Gilbert!L1156,Rate!$B$3:$M$3,0))*O1156*0.8,INDEX(Rate!$B$4:$M$25,MATCH(Gilbert!N1156,Rate!$A$4:$A$25,0),MATCH(Gilbert!L1156,Rate!$B$3:$M$3,0))*O1156)),"")</f>
        <v/>
      </c>
      <c r="T1156" s="71" t="str">
        <f t="shared" si="57"/>
        <v/>
      </c>
    </row>
    <row r="1157" spans="16:20">
      <c r="P1157" s="70" t="str">
        <f t="shared" si="55"/>
        <v/>
      </c>
      <c r="Q1157" s="70" t="str">
        <f t="shared" si="56"/>
        <v/>
      </c>
      <c r="R1157" s="70" t="str">
        <f>IFERROR(IF(K1157="handling and wharfage",SUM(P1157:Q1157),IF(OR(K1157="tank",K1157="Boat",K1157="car"),INDEX(Rate!$B$4:$M$25,MATCH(Gilbert!N1157,Rate!$A$4:$A$25,0),MATCH(Gilbert!L1157,Rate!$B$3:$M$3,0))*O1157*0.8,INDEX(Rate!$B$4:$M$25,MATCH(Gilbert!N1157,Rate!$A$4:$A$25,0),MATCH(Gilbert!L1157,Rate!$B$3:$M$3,0))*O1157)),"")</f>
        <v/>
      </c>
      <c r="T1157" s="71" t="str">
        <f t="shared" si="57"/>
        <v/>
      </c>
    </row>
    <row r="1158" spans="16:20">
      <c r="P1158" s="70" t="str">
        <f t="shared" si="55"/>
        <v/>
      </c>
      <c r="Q1158" s="70" t="str">
        <f t="shared" si="56"/>
        <v/>
      </c>
      <c r="R1158" s="70" t="str">
        <f>IFERROR(IF(K1158="handling and wharfage",SUM(P1158:Q1158),IF(OR(K1158="tank",K1158="Boat",K1158="car"),INDEX(Rate!$B$4:$M$25,MATCH(Gilbert!N1158,Rate!$A$4:$A$25,0),MATCH(Gilbert!L1158,Rate!$B$3:$M$3,0))*O1158*0.8,INDEX(Rate!$B$4:$M$25,MATCH(Gilbert!N1158,Rate!$A$4:$A$25,0),MATCH(Gilbert!L1158,Rate!$B$3:$M$3,0))*O1158)),"")</f>
        <v/>
      </c>
      <c r="T1158" s="71" t="str">
        <f t="shared" si="57"/>
        <v/>
      </c>
    </row>
    <row r="1159" spans="16:20">
      <c r="P1159" s="70" t="str">
        <f t="shared" si="55"/>
        <v/>
      </c>
      <c r="Q1159" s="70" t="str">
        <f t="shared" si="56"/>
        <v/>
      </c>
      <c r="R1159" s="70" t="str">
        <f>IFERROR(IF(K1159="handling and wharfage",SUM(P1159:Q1159),IF(OR(K1159="tank",K1159="Boat",K1159="car"),INDEX(Rate!$B$4:$M$25,MATCH(Gilbert!N1159,Rate!$A$4:$A$25,0),MATCH(Gilbert!L1159,Rate!$B$3:$M$3,0))*O1159*0.8,INDEX(Rate!$B$4:$M$25,MATCH(Gilbert!N1159,Rate!$A$4:$A$25,0),MATCH(Gilbert!L1159,Rate!$B$3:$M$3,0))*O1159)),"")</f>
        <v/>
      </c>
      <c r="T1159" s="71" t="str">
        <f t="shared" si="57"/>
        <v/>
      </c>
    </row>
    <row r="1160" spans="16:20">
      <c r="P1160" s="70" t="str">
        <f t="shared" si="55"/>
        <v/>
      </c>
      <c r="Q1160" s="70" t="str">
        <f t="shared" si="56"/>
        <v/>
      </c>
      <c r="R1160" s="70" t="str">
        <f>IFERROR(IF(K1160="handling and wharfage",SUM(P1160:Q1160),IF(OR(K1160="tank",K1160="Boat",K1160="car"),INDEX(Rate!$B$4:$M$25,MATCH(Gilbert!N1160,Rate!$A$4:$A$25,0),MATCH(Gilbert!L1160,Rate!$B$3:$M$3,0))*O1160*0.8,INDEX(Rate!$B$4:$M$25,MATCH(Gilbert!N1160,Rate!$A$4:$A$25,0),MATCH(Gilbert!L1160,Rate!$B$3:$M$3,0))*O1160)),"")</f>
        <v/>
      </c>
      <c r="T1160" s="71" t="str">
        <f t="shared" si="57"/>
        <v/>
      </c>
    </row>
    <row r="1161" spans="16:20">
      <c r="P1161" s="70" t="str">
        <f t="shared" si="55"/>
        <v/>
      </c>
      <c r="Q1161" s="70" t="str">
        <f t="shared" si="56"/>
        <v/>
      </c>
      <c r="R1161" s="70" t="str">
        <f>IFERROR(IF(K1161="handling and wharfage",SUM(P1161:Q1161),IF(OR(K1161="tank",K1161="Boat",K1161="car"),INDEX(Rate!$B$4:$M$25,MATCH(Gilbert!N1161,Rate!$A$4:$A$25,0),MATCH(Gilbert!L1161,Rate!$B$3:$M$3,0))*O1161*0.8,INDEX(Rate!$B$4:$M$25,MATCH(Gilbert!N1161,Rate!$A$4:$A$25,0),MATCH(Gilbert!L1161,Rate!$B$3:$M$3,0))*O1161)),"")</f>
        <v/>
      </c>
      <c r="T1161" s="71" t="str">
        <f t="shared" si="57"/>
        <v/>
      </c>
    </row>
    <row r="1162" spans="16:20">
      <c r="P1162" s="70" t="str">
        <f t="shared" si="55"/>
        <v/>
      </c>
      <c r="Q1162" s="70" t="str">
        <f t="shared" si="56"/>
        <v/>
      </c>
      <c r="R1162" s="70" t="str">
        <f>IFERROR(IF(K1162="handling and wharfage",SUM(P1162:Q1162),IF(OR(K1162="tank",K1162="Boat",K1162="car"),INDEX(Rate!$B$4:$M$25,MATCH(Gilbert!N1162,Rate!$A$4:$A$25,0),MATCH(Gilbert!L1162,Rate!$B$3:$M$3,0))*O1162*0.8,INDEX(Rate!$B$4:$M$25,MATCH(Gilbert!N1162,Rate!$A$4:$A$25,0),MATCH(Gilbert!L1162,Rate!$B$3:$M$3,0))*O1162)),"")</f>
        <v/>
      </c>
      <c r="T1162" s="71" t="str">
        <f t="shared" si="57"/>
        <v/>
      </c>
    </row>
    <row r="1163" spans="16:20">
      <c r="P1163" s="70" t="str">
        <f t="shared" si="55"/>
        <v/>
      </c>
      <c r="Q1163" s="70" t="str">
        <f t="shared" si="56"/>
        <v/>
      </c>
      <c r="R1163" s="70" t="str">
        <f>IFERROR(IF(K1163="handling and wharfage",SUM(P1163:Q1163),IF(OR(K1163="tank",K1163="Boat",K1163="car"),INDEX(Rate!$B$4:$M$25,MATCH(Gilbert!N1163,Rate!$A$4:$A$25,0),MATCH(Gilbert!L1163,Rate!$B$3:$M$3,0))*O1163*0.8,INDEX(Rate!$B$4:$M$25,MATCH(Gilbert!N1163,Rate!$A$4:$A$25,0),MATCH(Gilbert!L1163,Rate!$B$3:$M$3,0))*O1163)),"")</f>
        <v/>
      </c>
      <c r="T1163" s="71" t="str">
        <f t="shared" si="57"/>
        <v/>
      </c>
    </row>
    <row r="1164" spans="16:20">
      <c r="P1164" s="70" t="str">
        <f t="shared" si="55"/>
        <v/>
      </c>
      <c r="Q1164" s="70" t="str">
        <f t="shared" si="56"/>
        <v/>
      </c>
      <c r="R1164" s="70" t="str">
        <f>IFERROR(IF(K1164="handling and wharfage",SUM(P1164:Q1164),IF(OR(K1164="tank",K1164="Boat",K1164="car"),INDEX(Rate!$B$4:$M$25,MATCH(Gilbert!N1164,Rate!$A$4:$A$25,0),MATCH(Gilbert!L1164,Rate!$B$3:$M$3,0))*O1164*0.8,INDEX(Rate!$B$4:$M$25,MATCH(Gilbert!N1164,Rate!$A$4:$A$25,0),MATCH(Gilbert!L1164,Rate!$B$3:$M$3,0))*O1164)),"")</f>
        <v/>
      </c>
      <c r="T1164" s="71" t="str">
        <f t="shared" si="57"/>
        <v/>
      </c>
    </row>
    <row r="1165" spans="16:20">
      <c r="P1165" s="70" t="str">
        <f t="shared" si="55"/>
        <v/>
      </c>
      <c r="Q1165" s="70" t="str">
        <f t="shared" si="56"/>
        <v/>
      </c>
      <c r="R1165" s="70" t="str">
        <f>IFERROR(IF(K1165="handling and wharfage",SUM(P1165:Q1165),IF(OR(K1165="tank",K1165="Boat",K1165="car"),INDEX(Rate!$B$4:$M$25,MATCH(Gilbert!N1165,Rate!$A$4:$A$25,0),MATCH(Gilbert!L1165,Rate!$B$3:$M$3,0))*O1165*0.8,INDEX(Rate!$B$4:$M$25,MATCH(Gilbert!N1165,Rate!$A$4:$A$25,0),MATCH(Gilbert!L1165,Rate!$B$3:$M$3,0))*O1165)),"")</f>
        <v/>
      </c>
      <c r="T1165" s="71" t="str">
        <f t="shared" si="57"/>
        <v/>
      </c>
    </row>
    <row r="1166" spans="16:20">
      <c r="P1166" s="70" t="str">
        <f t="shared" si="55"/>
        <v/>
      </c>
      <c r="Q1166" s="70" t="str">
        <f t="shared" si="56"/>
        <v/>
      </c>
      <c r="R1166" s="70" t="str">
        <f>IFERROR(IF(K1166="handling and wharfage",SUM(P1166:Q1166),IF(OR(K1166="tank",K1166="Boat",K1166="car"),INDEX(Rate!$B$4:$M$25,MATCH(Gilbert!N1166,Rate!$A$4:$A$25,0),MATCH(Gilbert!L1166,Rate!$B$3:$M$3,0))*O1166*0.8,INDEX(Rate!$B$4:$M$25,MATCH(Gilbert!N1166,Rate!$A$4:$A$25,0),MATCH(Gilbert!L1166,Rate!$B$3:$M$3,0))*O1166)),"")</f>
        <v/>
      </c>
      <c r="T1166" s="71" t="str">
        <f t="shared" si="57"/>
        <v/>
      </c>
    </row>
    <row r="1167" spans="16:20">
      <c r="P1167" s="70" t="str">
        <f t="shared" si="55"/>
        <v/>
      </c>
      <c r="Q1167" s="70" t="str">
        <f t="shared" si="56"/>
        <v/>
      </c>
      <c r="R1167" s="70" t="str">
        <f>IFERROR(IF(K1167="handling and wharfage",SUM(P1167:Q1167),IF(OR(K1167="tank",K1167="Boat",K1167="car"),INDEX(Rate!$B$4:$M$25,MATCH(Gilbert!N1167,Rate!$A$4:$A$25,0),MATCH(Gilbert!L1167,Rate!$B$3:$M$3,0))*O1167*0.8,INDEX(Rate!$B$4:$M$25,MATCH(Gilbert!N1167,Rate!$A$4:$A$25,0),MATCH(Gilbert!L1167,Rate!$B$3:$M$3,0))*O1167)),"")</f>
        <v/>
      </c>
      <c r="T1167" s="71" t="str">
        <f t="shared" si="57"/>
        <v/>
      </c>
    </row>
    <row r="1168" spans="16:20">
      <c r="P1168" s="70" t="str">
        <f t="shared" si="55"/>
        <v/>
      </c>
      <c r="Q1168" s="70" t="str">
        <f t="shared" si="56"/>
        <v/>
      </c>
      <c r="R1168" s="70" t="str">
        <f>IFERROR(IF(K1168="handling and wharfage",SUM(P1168:Q1168),IF(OR(K1168="tank",K1168="Boat",K1168="car"),INDEX(Rate!$B$4:$M$25,MATCH(Gilbert!N1168,Rate!$A$4:$A$25,0),MATCH(Gilbert!L1168,Rate!$B$3:$M$3,0))*O1168*0.8,INDEX(Rate!$B$4:$M$25,MATCH(Gilbert!N1168,Rate!$A$4:$A$25,0),MATCH(Gilbert!L1168,Rate!$B$3:$M$3,0))*O1168)),"")</f>
        <v/>
      </c>
      <c r="T1168" s="71" t="str">
        <f t="shared" si="57"/>
        <v/>
      </c>
    </row>
    <row r="1169" spans="16:20">
      <c r="P1169" s="70" t="str">
        <f t="shared" si="55"/>
        <v/>
      </c>
      <c r="Q1169" s="70" t="str">
        <f t="shared" si="56"/>
        <v/>
      </c>
      <c r="R1169" s="70" t="str">
        <f>IFERROR(IF(K1169="handling and wharfage",SUM(P1169:Q1169),IF(OR(K1169="tank",K1169="Boat",K1169="car"),INDEX(Rate!$B$4:$M$25,MATCH(Gilbert!N1169,Rate!$A$4:$A$25,0),MATCH(Gilbert!L1169,Rate!$B$3:$M$3,0))*O1169*0.8,INDEX(Rate!$B$4:$M$25,MATCH(Gilbert!N1169,Rate!$A$4:$A$25,0),MATCH(Gilbert!L1169,Rate!$B$3:$M$3,0))*O1169)),"")</f>
        <v/>
      </c>
      <c r="T1169" s="71" t="str">
        <f t="shared" si="57"/>
        <v/>
      </c>
    </row>
    <row r="1170" spans="16:20">
      <c r="P1170" s="70" t="str">
        <f t="shared" si="55"/>
        <v/>
      </c>
      <c r="Q1170" s="70" t="str">
        <f t="shared" si="56"/>
        <v/>
      </c>
      <c r="R1170" s="70" t="str">
        <f>IFERROR(IF(K1170="handling and wharfage",SUM(P1170:Q1170),IF(OR(K1170="tank",K1170="Boat",K1170="car"),INDEX(Rate!$B$4:$M$25,MATCH(Gilbert!N1170,Rate!$A$4:$A$25,0),MATCH(Gilbert!L1170,Rate!$B$3:$M$3,0))*O1170*0.8,INDEX(Rate!$B$4:$M$25,MATCH(Gilbert!N1170,Rate!$A$4:$A$25,0),MATCH(Gilbert!L1170,Rate!$B$3:$M$3,0))*O1170)),"")</f>
        <v/>
      </c>
      <c r="T1170" s="71" t="str">
        <f t="shared" si="57"/>
        <v/>
      </c>
    </row>
    <row r="1171" spans="16:20">
      <c r="P1171" s="70" t="str">
        <f t="shared" si="55"/>
        <v/>
      </c>
      <c r="Q1171" s="70" t="str">
        <f t="shared" si="56"/>
        <v/>
      </c>
      <c r="R1171" s="70" t="str">
        <f>IFERROR(IF(K1171="handling and wharfage",SUM(P1171:Q1171),IF(OR(K1171="tank",K1171="Boat",K1171="car"),INDEX(Rate!$B$4:$M$25,MATCH(Gilbert!N1171,Rate!$A$4:$A$25,0),MATCH(Gilbert!L1171,Rate!$B$3:$M$3,0))*O1171*0.8,INDEX(Rate!$B$4:$M$25,MATCH(Gilbert!N1171,Rate!$A$4:$A$25,0),MATCH(Gilbert!L1171,Rate!$B$3:$M$3,0))*O1171)),"")</f>
        <v/>
      </c>
      <c r="T1171" s="71" t="str">
        <f t="shared" si="57"/>
        <v/>
      </c>
    </row>
    <row r="1172" spans="16:20">
      <c r="P1172" s="70" t="str">
        <f t="shared" si="55"/>
        <v/>
      </c>
      <c r="Q1172" s="70" t="str">
        <f t="shared" si="56"/>
        <v/>
      </c>
      <c r="R1172" s="70" t="str">
        <f>IFERROR(IF(K1172="handling and wharfage",SUM(P1172:Q1172),IF(OR(K1172="tank",K1172="Boat",K1172="car"),INDEX(Rate!$B$4:$M$25,MATCH(Gilbert!N1172,Rate!$A$4:$A$25,0),MATCH(Gilbert!L1172,Rate!$B$3:$M$3,0))*O1172*0.8,INDEX(Rate!$B$4:$M$25,MATCH(Gilbert!N1172,Rate!$A$4:$A$25,0),MATCH(Gilbert!L1172,Rate!$B$3:$M$3,0))*O1172)),"")</f>
        <v/>
      </c>
      <c r="T1172" s="71" t="str">
        <f t="shared" si="57"/>
        <v/>
      </c>
    </row>
    <row r="1173" spans="16:20">
      <c r="P1173" s="70" t="str">
        <f t="shared" si="55"/>
        <v/>
      </c>
      <c r="Q1173" s="70" t="str">
        <f t="shared" si="56"/>
        <v/>
      </c>
      <c r="R1173" s="70" t="str">
        <f>IFERROR(IF(K1173="handling and wharfage",SUM(P1173:Q1173),IF(OR(K1173="tank",K1173="Boat",K1173="car"),INDEX(Rate!$B$4:$M$25,MATCH(Gilbert!N1173,Rate!$A$4:$A$25,0),MATCH(Gilbert!L1173,Rate!$B$3:$M$3,0))*O1173*0.8,INDEX(Rate!$B$4:$M$25,MATCH(Gilbert!N1173,Rate!$A$4:$A$25,0),MATCH(Gilbert!L1173,Rate!$B$3:$M$3,0))*O1173)),"")</f>
        <v/>
      </c>
      <c r="T1173" s="71" t="str">
        <f t="shared" si="57"/>
        <v/>
      </c>
    </row>
    <row r="1174" spans="16:20">
      <c r="P1174" s="70" t="str">
        <f t="shared" si="55"/>
        <v/>
      </c>
      <c r="Q1174" s="70" t="str">
        <f t="shared" si="56"/>
        <v/>
      </c>
      <c r="R1174" s="70" t="str">
        <f>IFERROR(IF(K1174="handling and wharfage",SUM(P1174:Q1174),IF(OR(K1174="tank",K1174="Boat",K1174="car"),INDEX(Rate!$B$4:$M$25,MATCH(Gilbert!N1174,Rate!$A$4:$A$25,0),MATCH(Gilbert!L1174,Rate!$B$3:$M$3,0))*O1174*0.8,INDEX(Rate!$B$4:$M$25,MATCH(Gilbert!N1174,Rate!$A$4:$A$25,0),MATCH(Gilbert!L1174,Rate!$B$3:$M$3,0))*O1174)),"")</f>
        <v/>
      </c>
      <c r="T1174" s="71" t="str">
        <f t="shared" si="57"/>
        <v/>
      </c>
    </row>
    <row r="1175" spans="16:20">
      <c r="P1175" s="70" t="str">
        <f t="shared" si="55"/>
        <v/>
      </c>
      <c r="Q1175" s="70" t="str">
        <f t="shared" si="56"/>
        <v/>
      </c>
      <c r="R1175" s="70" t="str">
        <f>IFERROR(IF(K1175="handling and wharfage",SUM(P1175:Q1175),IF(OR(K1175="tank",K1175="Boat",K1175="car"),INDEX(Rate!$B$4:$M$25,MATCH(Gilbert!N1175,Rate!$A$4:$A$25,0),MATCH(Gilbert!L1175,Rate!$B$3:$M$3,0))*O1175*0.8,INDEX(Rate!$B$4:$M$25,MATCH(Gilbert!N1175,Rate!$A$4:$A$25,0),MATCH(Gilbert!L1175,Rate!$B$3:$M$3,0))*O1175)),"")</f>
        <v/>
      </c>
      <c r="T1175" s="71" t="str">
        <f t="shared" si="57"/>
        <v/>
      </c>
    </row>
    <row r="1176" spans="16:20">
      <c r="P1176" s="70" t="str">
        <f t="shared" si="55"/>
        <v/>
      </c>
      <c r="Q1176" s="70" t="str">
        <f t="shared" si="56"/>
        <v/>
      </c>
      <c r="R1176" s="70" t="str">
        <f>IFERROR(IF(K1176="handling and wharfage",SUM(P1176:Q1176),IF(OR(K1176="tank",K1176="Boat",K1176="car"),INDEX(Rate!$B$4:$M$25,MATCH(Gilbert!N1176,Rate!$A$4:$A$25,0),MATCH(Gilbert!L1176,Rate!$B$3:$M$3,0))*O1176*0.8,INDEX(Rate!$B$4:$M$25,MATCH(Gilbert!N1176,Rate!$A$4:$A$25,0),MATCH(Gilbert!L1176,Rate!$B$3:$M$3,0))*O1176)),"")</f>
        <v/>
      </c>
      <c r="T1176" s="71" t="str">
        <f t="shared" si="57"/>
        <v/>
      </c>
    </row>
    <row r="1177" spans="16:20">
      <c r="P1177" s="70" t="str">
        <f t="shared" si="55"/>
        <v/>
      </c>
      <c r="Q1177" s="70" t="str">
        <f t="shared" si="56"/>
        <v/>
      </c>
      <c r="R1177" s="70" t="str">
        <f>IFERROR(IF(K1177="handling and wharfage",SUM(P1177:Q1177),IF(OR(K1177="tank",K1177="Boat",K1177="car"),INDEX(Rate!$B$4:$M$25,MATCH(Gilbert!N1177,Rate!$A$4:$A$25,0),MATCH(Gilbert!L1177,Rate!$B$3:$M$3,0))*O1177*0.8,INDEX(Rate!$B$4:$M$25,MATCH(Gilbert!N1177,Rate!$A$4:$A$25,0),MATCH(Gilbert!L1177,Rate!$B$3:$M$3,0))*O1177)),"")</f>
        <v/>
      </c>
      <c r="T1177" s="71" t="str">
        <f t="shared" si="57"/>
        <v/>
      </c>
    </row>
    <row r="1178" spans="16:20">
      <c r="P1178" s="70" t="str">
        <f t="shared" si="55"/>
        <v/>
      </c>
      <c r="Q1178" s="70" t="str">
        <f t="shared" si="56"/>
        <v/>
      </c>
      <c r="R1178" s="70" t="str">
        <f>IFERROR(IF(K1178="handling and wharfage",SUM(P1178:Q1178),IF(OR(K1178="tank",K1178="Boat",K1178="car"),INDEX(Rate!$B$4:$M$25,MATCH(Gilbert!N1178,Rate!$A$4:$A$25,0),MATCH(Gilbert!L1178,Rate!$B$3:$M$3,0))*O1178*0.8,INDEX(Rate!$B$4:$M$25,MATCH(Gilbert!N1178,Rate!$A$4:$A$25,0),MATCH(Gilbert!L1178,Rate!$B$3:$M$3,0))*O1178)),"")</f>
        <v/>
      </c>
      <c r="T1178" s="71" t="str">
        <f t="shared" si="57"/>
        <v/>
      </c>
    </row>
    <row r="1179" spans="16:20">
      <c r="P1179" s="70" t="str">
        <f t="shared" si="55"/>
        <v/>
      </c>
      <c r="Q1179" s="70" t="str">
        <f t="shared" si="56"/>
        <v/>
      </c>
      <c r="R1179" s="70" t="str">
        <f>IFERROR(IF(K1179="handling and wharfage",SUM(P1179:Q1179),IF(OR(K1179="tank",K1179="Boat",K1179="car"),INDEX(Rate!$B$4:$M$25,MATCH(Gilbert!N1179,Rate!$A$4:$A$25,0),MATCH(Gilbert!L1179,Rate!$B$3:$M$3,0))*O1179*0.8,INDEX(Rate!$B$4:$M$25,MATCH(Gilbert!N1179,Rate!$A$4:$A$25,0),MATCH(Gilbert!L1179,Rate!$B$3:$M$3,0))*O1179)),"")</f>
        <v/>
      </c>
      <c r="T1179" s="71" t="str">
        <f t="shared" si="57"/>
        <v/>
      </c>
    </row>
    <row r="1180" spans="16:20">
      <c r="P1180" s="70" t="str">
        <f t="shared" si="55"/>
        <v/>
      </c>
      <c r="Q1180" s="70" t="str">
        <f t="shared" si="56"/>
        <v/>
      </c>
      <c r="R1180" s="70" t="str">
        <f>IFERROR(IF(K1180="handling and wharfage",SUM(P1180:Q1180),IF(OR(K1180="tank",K1180="Boat",K1180="car"),INDEX(Rate!$B$4:$M$25,MATCH(Gilbert!N1180,Rate!$A$4:$A$25,0),MATCH(Gilbert!L1180,Rate!$B$3:$M$3,0))*O1180*0.8,INDEX(Rate!$B$4:$M$25,MATCH(Gilbert!N1180,Rate!$A$4:$A$25,0),MATCH(Gilbert!L1180,Rate!$B$3:$M$3,0))*O1180)),"")</f>
        <v/>
      </c>
      <c r="T1180" s="71" t="str">
        <f t="shared" si="57"/>
        <v/>
      </c>
    </row>
    <row r="1181" spans="16:20">
      <c r="P1181" s="70" t="str">
        <f t="shared" si="55"/>
        <v/>
      </c>
      <c r="Q1181" s="70" t="str">
        <f t="shared" si="56"/>
        <v/>
      </c>
      <c r="R1181" s="70" t="str">
        <f>IFERROR(IF(K1181="handling and wharfage",SUM(P1181:Q1181),IF(OR(K1181="tank",K1181="Boat",K1181="car"),INDEX(Rate!$B$4:$M$25,MATCH(Gilbert!N1181,Rate!$A$4:$A$25,0),MATCH(Gilbert!L1181,Rate!$B$3:$M$3,0))*O1181*0.8,INDEX(Rate!$B$4:$M$25,MATCH(Gilbert!N1181,Rate!$A$4:$A$25,0),MATCH(Gilbert!L1181,Rate!$B$3:$M$3,0))*O1181)),"")</f>
        <v/>
      </c>
      <c r="T1181" s="71" t="str">
        <f t="shared" si="57"/>
        <v/>
      </c>
    </row>
    <row r="1182" spans="16:20">
      <c r="P1182" s="70" t="str">
        <f t="shared" si="55"/>
        <v/>
      </c>
      <c r="Q1182" s="70" t="str">
        <f t="shared" si="56"/>
        <v/>
      </c>
      <c r="R1182" s="70" t="str">
        <f>IFERROR(IF(K1182="handling and wharfage",SUM(P1182:Q1182),IF(OR(K1182="tank",K1182="Boat",K1182="car"),INDEX(Rate!$B$4:$M$25,MATCH(Gilbert!N1182,Rate!$A$4:$A$25,0),MATCH(Gilbert!L1182,Rate!$B$3:$M$3,0))*O1182*0.8,INDEX(Rate!$B$4:$M$25,MATCH(Gilbert!N1182,Rate!$A$4:$A$25,0),MATCH(Gilbert!L1182,Rate!$B$3:$M$3,0))*O1182)),"")</f>
        <v/>
      </c>
      <c r="T1182" s="71" t="str">
        <f t="shared" si="57"/>
        <v/>
      </c>
    </row>
    <row r="1183" spans="16:20">
      <c r="P1183" s="70" t="str">
        <f t="shared" si="55"/>
        <v/>
      </c>
      <c r="Q1183" s="70" t="str">
        <f t="shared" si="56"/>
        <v/>
      </c>
      <c r="R1183" s="70" t="str">
        <f>IFERROR(IF(K1183="handling and wharfage",SUM(P1183:Q1183),IF(OR(K1183="tank",K1183="Boat",K1183="car"),INDEX(Rate!$B$4:$M$25,MATCH(Gilbert!N1183,Rate!$A$4:$A$25,0),MATCH(Gilbert!L1183,Rate!$B$3:$M$3,0))*O1183*0.8,INDEX(Rate!$B$4:$M$25,MATCH(Gilbert!N1183,Rate!$A$4:$A$25,0),MATCH(Gilbert!L1183,Rate!$B$3:$M$3,0))*O1183)),"")</f>
        <v/>
      </c>
      <c r="T1183" s="71" t="str">
        <f t="shared" si="57"/>
        <v/>
      </c>
    </row>
    <row r="1184" spans="16:20">
      <c r="P1184" s="70" t="str">
        <f t="shared" si="55"/>
        <v/>
      </c>
      <c r="Q1184" s="70" t="str">
        <f t="shared" si="56"/>
        <v/>
      </c>
      <c r="R1184" s="70" t="str">
        <f>IFERROR(IF(K1184="handling and wharfage",SUM(P1184:Q1184),IF(OR(K1184="tank",K1184="Boat",K1184="car"),INDEX(Rate!$B$4:$M$25,MATCH(Gilbert!N1184,Rate!$A$4:$A$25,0),MATCH(Gilbert!L1184,Rate!$B$3:$M$3,0))*O1184*0.8,INDEX(Rate!$B$4:$M$25,MATCH(Gilbert!N1184,Rate!$A$4:$A$25,0),MATCH(Gilbert!L1184,Rate!$B$3:$M$3,0))*O1184)),"")</f>
        <v/>
      </c>
      <c r="T1184" s="71" t="str">
        <f t="shared" si="57"/>
        <v/>
      </c>
    </row>
    <row r="1185" spans="16:20">
      <c r="P1185" s="70" t="str">
        <f t="shared" si="55"/>
        <v/>
      </c>
      <c r="Q1185" s="70" t="str">
        <f t="shared" si="56"/>
        <v/>
      </c>
      <c r="R1185" s="70" t="str">
        <f>IFERROR(IF(K1185="handling and wharfage",SUM(P1185:Q1185),IF(OR(K1185="tank",K1185="Boat",K1185="car"),INDEX(Rate!$B$4:$M$25,MATCH(Gilbert!N1185,Rate!$A$4:$A$25,0),MATCH(Gilbert!L1185,Rate!$B$3:$M$3,0))*O1185*0.8,INDEX(Rate!$B$4:$M$25,MATCH(Gilbert!N1185,Rate!$A$4:$A$25,0),MATCH(Gilbert!L1185,Rate!$B$3:$M$3,0))*O1185)),"")</f>
        <v/>
      </c>
      <c r="T1185" s="71" t="str">
        <f t="shared" si="57"/>
        <v/>
      </c>
    </row>
    <row r="1186" spans="16:20">
      <c r="P1186" s="70" t="str">
        <f t="shared" si="55"/>
        <v/>
      </c>
      <c r="Q1186" s="70" t="str">
        <f t="shared" si="56"/>
        <v/>
      </c>
      <c r="R1186" s="70" t="str">
        <f>IFERROR(IF(K1186="handling and wharfage",SUM(P1186:Q1186),IF(OR(K1186="tank",K1186="Boat",K1186="car"),INDEX(Rate!$B$4:$M$25,MATCH(Gilbert!N1186,Rate!$A$4:$A$25,0),MATCH(Gilbert!L1186,Rate!$B$3:$M$3,0))*O1186*0.8,INDEX(Rate!$B$4:$M$25,MATCH(Gilbert!N1186,Rate!$A$4:$A$25,0),MATCH(Gilbert!L1186,Rate!$B$3:$M$3,0))*O1186)),"")</f>
        <v/>
      </c>
      <c r="T1186" s="71" t="str">
        <f t="shared" si="57"/>
        <v/>
      </c>
    </row>
    <row r="1187" spans="16:20">
      <c r="P1187" s="70" t="str">
        <f t="shared" si="55"/>
        <v/>
      </c>
      <c r="Q1187" s="70" t="str">
        <f t="shared" si="56"/>
        <v/>
      </c>
      <c r="R1187" s="70" t="str">
        <f>IFERROR(IF(K1187="handling and wharfage",SUM(P1187:Q1187),IF(OR(K1187="tank",K1187="Boat",K1187="car"),INDEX(Rate!$B$4:$M$25,MATCH(Gilbert!N1187,Rate!$A$4:$A$25,0),MATCH(Gilbert!L1187,Rate!$B$3:$M$3,0))*O1187*0.8,INDEX(Rate!$B$4:$M$25,MATCH(Gilbert!N1187,Rate!$A$4:$A$25,0),MATCH(Gilbert!L1187,Rate!$B$3:$M$3,0))*O1187)),"")</f>
        <v/>
      </c>
      <c r="T1187" s="71" t="str">
        <f t="shared" si="57"/>
        <v/>
      </c>
    </row>
    <row r="1188" spans="16:20">
      <c r="P1188" s="70" t="str">
        <f t="shared" si="55"/>
        <v/>
      </c>
      <c r="Q1188" s="70" t="str">
        <f t="shared" si="56"/>
        <v/>
      </c>
      <c r="R1188" s="70" t="str">
        <f>IFERROR(IF(K1188="handling and wharfage",SUM(P1188:Q1188),IF(OR(K1188="tank",K1188="Boat",K1188="car"),INDEX(Rate!$B$4:$M$25,MATCH(Gilbert!N1188,Rate!$A$4:$A$25,0),MATCH(Gilbert!L1188,Rate!$B$3:$M$3,0))*O1188*0.8,INDEX(Rate!$B$4:$M$25,MATCH(Gilbert!N1188,Rate!$A$4:$A$25,0),MATCH(Gilbert!L1188,Rate!$B$3:$M$3,0))*O1188)),"")</f>
        <v/>
      </c>
      <c r="T1188" s="71" t="str">
        <f t="shared" si="57"/>
        <v/>
      </c>
    </row>
    <row r="1189" spans="16:20">
      <c r="P1189" s="70" t="str">
        <f t="shared" si="55"/>
        <v/>
      </c>
      <c r="Q1189" s="70" t="str">
        <f t="shared" si="56"/>
        <v/>
      </c>
      <c r="R1189" s="70" t="str">
        <f>IFERROR(IF(K1189="handling and wharfage",SUM(P1189:Q1189),IF(OR(K1189="tank",K1189="Boat",K1189="car"),INDEX(Rate!$B$4:$M$25,MATCH(Gilbert!N1189,Rate!$A$4:$A$25,0),MATCH(Gilbert!L1189,Rate!$B$3:$M$3,0))*O1189*0.8,INDEX(Rate!$B$4:$M$25,MATCH(Gilbert!N1189,Rate!$A$4:$A$25,0),MATCH(Gilbert!L1189,Rate!$B$3:$M$3,0))*O1189)),"")</f>
        <v/>
      </c>
      <c r="T1189" s="71" t="str">
        <f t="shared" si="57"/>
        <v/>
      </c>
    </row>
    <row r="1190" spans="16:20">
      <c r="P1190" s="70" t="str">
        <f t="shared" si="55"/>
        <v/>
      </c>
      <c r="Q1190" s="70" t="str">
        <f t="shared" si="56"/>
        <v/>
      </c>
      <c r="R1190" s="70" t="str">
        <f>IFERROR(IF(K1190="handling and wharfage",SUM(P1190:Q1190),IF(OR(K1190="tank",K1190="Boat",K1190="car"),INDEX(Rate!$B$4:$M$25,MATCH(Gilbert!N1190,Rate!$A$4:$A$25,0),MATCH(Gilbert!L1190,Rate!$B$3:$M$3,0))*O1190*0.8,INDEX(Rate!$B$4:$M$25,MATCH(Gilbert!N1190,Rate!$A$4:$A$25,0),MATCH(Gilbert!L1190,Rate!$B$3:$M$3,0))*O1190)),"")</f>
        <v/>
      </c>
      <c r="T1190" s="71" t="str">
        <f t="shared" si="57"/>
        <v/>
      </c>
    </row>
    <row r="1191" spans="16:20">
      <c r="P1191" s="70" t="str">
        <f t="shared" si="55"/>
        <v/>
      </c>
      <c r="Q1191" s="70" t="str">
        <f t="shared" si="56"/>
        <v/>
      </c>
      <c r="R1191" s="70" t="str">
        <f>IFERROR(IF(K1191="handling and wharfage",SUM(P1191:Q1191),IF(OR(K1191="tank",K1191="Boat",K1191="car"),INDEX(Rate!$B$4:$M$25,MATCH(Gilbert!N1191,Rate!$A$4:$A$25,0),MATCH(Gilbert!L1191,Rate!$B$3:$M$3,0))*O1191*0.8,INDEX(Rate!$B$4:$M$25,MATCH(Gilbert!N1191,Rate!$A$4:$A$25,0),MATCH(Gilbert!L1191,Rate!$B$3:$M$3,0))*O1191)),"")</f>
        <v/>
      </c>
      <c r="T1191" s="71" t="str">
        <f t="shared" si="57"/>
        <v/>
      </c>
    </row>
    <row r="1192" spans="16:20">
      <c r="P1192" s="70" t="str">
        <f t="shared" si="55"/>
        <v/>
      </c>
      <c r="Q1192" s="70" t="str">
        <f t="shared" si="56"/>
        <v/>
      </c>
      <c r="R1192" s="70" t="str">
        <f>IFERROR(IF(K1192="handling and wharfage",SUM(P1192:Q1192),IF(OR(K1192="tank",K1192="Boat",K1192="car"),INDEX(Rate!$B$4:$M$25,MATCH(Gilbert!N1192,Rate!$A$4:$A$25,0),MATCH(Gilbert!L1192,Rate!$B$3:$M$3,0))*O1192*0.8,INDEX(Rate!$B$4:$M$25,MATCH(Gilbert!N1192,Rate!$A$4:$A$25,0),MATCH(Gilbert!L1192,Rate!$B$3:$M$3,0))*O1192)),"")</f>
        <v/>
      </c>
      <c r="T1192" s="71" t="str">
        <f t="shared" si="57"/>
        <v/>
      </c>
    </row>
    <row r="1193" spans="16:20">
      <c r="P1193" s="70" t="str">
        <f t="shared" si="55"/>
        <v/>
      </c>
      <c r="Q1193" s="70" t="str">
        <f t="shared" si="56"/>
        <v/>
      </c>
      <c r="R1193" s="70" t="str">
        <f>IFERROR(IF(K1193="handling and wharfage",SUM(P1193:Q1193),IF(OR(K1193="tank",K1193="Boat",K1193="car"),INDEX(Rate!$B$4:$M$25,MATCH(Gilbert!N1193,Rate!$A$4:$A$25,0),MATCH(Gilbert!L1193,Rate!$B$3:$M$3,0))*O1193*0.8,INDEX(Rate!$B$4:$M$25,MATCH(Gilbert!N1193,Rate!$A$4:$A$25,0),MATCH(Gilbert!L1193,Rate!$B$3:$M$3,0))*O1193)),"")</f>
        <v/>
      </c>
      <c r="T1193" s="71" t="str">
        <f t="shared" si="57"/>
        <v/>
      </c>
    </row>
    <row r="1194" spans="16:20">
      <c r="P1194" s="70" t="str">
        <f t="shared" si="55"/>
        <v/>
      </c>
      <c r="Q1194" s="70" t="str">
        <f t="shared" si="56"/>
        <v/>
      </c>
      <c r="R1194" s="70" t="str">
        <f>IFERROR(IF(K1194="handling and wharfage",SUM(P1194:Q1194),IF(OR(K1194="tank",K1194="Boat",K1194="car"),INDEX(Rate!$B$4:$M$25,MATCH(Gilbert!N1194,Rate!$A$4:$A$25,0),MATCH(Gilbert!L1194,Rate!$B$3:$M$3,0))*O1194*0.8,INDEX(Rate!$B$4:$M$25,MATCH(Gilbert!N1194,Rate!$A$4:$A$25,0),MATCH(Gilbert!L1194,Rate!$B$3:$M$3,0))*O1194)),"")</f>
        <v/>
      </c>
      <c r="T1194" s="71" t="str">
        <f t="shared" si="57"/>
        <v/>
      </c>
    </row>
    <row r="1195" spans="16:20">
      <c r="P1195" s="70" t="str">
        <f t="shared" si="55"/>
        <v/>
      </c>
      <c r="Q1195" s="70" t="str">
        <f t="shared" si="56"/>
        <v/>
      </c>
      <c r="R1195" s="70" t="str">
        <f>IFERROR(IF(K1195="handling and wharfage",SUM(P1195:Q1195),IF(OR(K1195="tank",K1195="Boat",K1195="car"),INDEX(Rate!$B$4:$M$25,MATCH(Gilbert!N1195,Rate!$A$4:$A$25,0),MATCH(Gilbert!L1195,Rate!$B$3:$M$3,0))*O1195*0.8,INDEX(Rate!$B$4:$M$25,MATCH(Gilbert!N1195,Rate!$A$4:$A$25,0),MATCH(Gilbert!L1195,Rate!$B$3:$M$3,0))*O1195)),"")</f>
        <v/>
      </c>
      <c r="T1195" s="71" t="str">
        <f t="shared" si="57"/>
        <v/>
      </c>
    </row>
    <row r="1196" spans="16:20">
      <c r="P1196" s="70" t="str">
        <f t="shared" si="55"/>
        <v/>
      </c>
      <c r="Q1196" s="70" t="str">
        <f t="shared" si="56"/>
        <v/>
      </c>
      <c r="R1196" s="70" t="str">
        <f>IFERROR(IF(K1196="handling and wharfage",SUM(P1196:Q1196),IF(OR(K1196="tank",K1196="Boat",K1196="car"),INDEX(Rate!$B$4:$M$25,MATCH(Gilbert!N1196,Rate!$A$4:$A$25,0),MATCH(Gilbert!L1196,Rate!$B$3:$M$3,0))*O1196*0.8,INDEX(Rate!$B$4:$M$25,MATCH(Gilbert!N1196,Rate!$A$4:$A$25,0),MATCH(Gilbert!L1196,Rate!$B$3:$M$3,0))*O1196)),"")</f>
        <v/>
      </c>
      <c r="T1196" s="71" t="str">
        <f t="shared" si="57"/>
        <v/>
      </c>
    </row>
    <row r="1197" spans="16:20">
      <c r="P1197" s="70" t="str">
        <f t="shared" si="55"/>
        <v/>
      </c>
      <c r="Q1197" s="70" t="str">
        <f t="shared" si="56"/>
        <v/>
      </c>
      <c r="R1197" s="70" t="str">
        <f>IFERROR(IF(K1197="handling and wharfage",SUM(P1197:Q1197),IF(OR(K1197="tank",K1197="Boat",K1197="car"),INDEX(Rate!$B$4:$M$25,MATCH(Gilbert!N1197,Rate!$A$4:$A$25,0),MATCH(Gilbert!L1197,Rate!$B$3:$M$3,0))*O1197*0.8,INDEX(Rate!$B$4:$M$25,MATCH(Gilbert!N1197,Rate!$A$4:$A$25,0),MATCH(Gilbert!L1197,Rate!$B$3:$M$3,0))*O1197)),"")</f>
        <v/>
      </c>
      <c r="T1197" s="71" t="str">
        <f t="shared" si="57"/>
        <v/>
      </c>
    </row>
    <row r="1198" spans="16:20">
      <c r="P1198" s="70" t="str">
        <f t="shared" si="55"/>
        <v/>
      </c>
      <c r="Q1198" s="70" t="str">
        <f t="shared" si="56"/>
        <v/>
      </c>
      <c r="R1198" s="70" t="str">
        <f>IFERROR(IF(K1198="handling and wharfage",SUM(P1198:Q1198),IF(OR(K1198="tank",K1198="Boat",K1198="car"),INDEX(Rate!$B$4:$M$25,MATCH(Gilbert!N1198,Rate!$A$4:$A$25,0),MATCH(Gilbert!L1198,Rate!$B$3:$M$3,0))*O1198*0.8,INDEX(Rate!$B$4:$M$25,MATCH(Gilbert!N1198,Rate!$A$4:$A$25,0),MATCH(Gilbert!L1198,Rate!$B$3:$M$3,0))*O1198)),"")</f>
        <v/>
      </c>
      <c r="T1198" s="71" t="str">
        <f t="shared" si="57"/>
        <v/>
      </c>
    </row>
    <row r="1199" spans="16:20">
      <c r="P1199" s="70" t="str">
        <f t="shared" si="55"/>
        <v/>
      </c>
      <c r="Q1199" s="70" t="str">
        <f t="shared" si="56"/>
        <v/>
      </c>
      <c r="R1199" s="70" t="str">
        <f>IFERROR(IF(K1199="handling and wharfage",SUM(P1199:Q1199),IF(OR(K1199="tank",K1199="Boat",K1199="car"),INDEX(Rate!$B$4:$M$25,MATCH(Gilbert!N1199,Rate!$A$4:$A$25,0),MATCH(Gilbert!L1199,Rate!$B$3:$M$3,0))*O1199*0.8,INDEX(Rate!$B$4:$M$25,MATCH(Gilbert!N1199,Rate!$A$4:$A$25,0),MATCH(Gilbert!L1199,Rate!$B$3:$M$3,0))*O1199)),"")</f>
        <v/>
      </c>
      <c r="T1199" s="71" t="str">
        <f t="shared" si="57"/>
        <v/>
      </c>
    </row>
    <row r="1200" spans="16:20">
      <c r="P1200" s="70" t="str">
        <f t="shared" si="55"/>
        <v/>
      </c>
      <c r="Q1200" s="70" t="str">
        <f t="shared" si="56"/>
        <v/>
      </c>
      <c r="R1200" s="70" t="str">
        <f>IFERROR(IF(K1200="handling and wharfage",SUM(P1200:Q1200),IF(OR(K1200="tank",K1200="Boat",K1200="car"),INDEX(Rate!$B$4:$M$25,MATCH(Gilbert!N1200,Rate!$A$4:$A$25,0),MATCH(Gilbert!L1200,Rate!$B$3:$M$3,0))*O1200*0.8,INDEX(Rate!$B$4:$M$25,MATCH(Gilbert!N1200,Rate!$A$4:$A$25,0),MATCH(Gilbert!L1200,Rate!$B$3:$M$3,0))*O1200)),"")</f>
        <v/>
      </c>
      <c r="T1200" s="71" t="str">
        <f t="shared" si="57"/>
        <v/>
      </c>
    </row>
    <row r="1201" spans="16:20">
      <c r="P1201" s="70" t="str">
        <f t="shared" si="55"/>
        <v/>
      </c>
      <c r="Q1201" s="70" t="str">
        <f t="shared" si="56"/>
        <v/>
      </c>
      <c r="R1201" s="70" t="str">
        <f>IFERROR(IF(K1201="handling and wharfage",SUM(P1201:Q1201),IF(OR(K1201="tank",K1201="Boat",K1201="car"),INDEX(Rate!$B$4:$M$25,MATCH(Gilbert!N1201,Rate!$A$4:$A$25,0),MATCH(Gilbert!L1201,Rate!$B$3:$M$3,0))*O1201*0.8,INDEX(Rate!$B$4:$M$25,MATCH(Gilbert!N1201,Rate!$A$4:$A$25,0),MATCH(Gilbert!L1201,Rate!$B$3:$M$3,0))*O1201)),"")</f>
        <v/>
      </c>
      <c r="T1201" s="71" t="str">
        <f t="shared" si="57"/>
        <v/>
      </c>
    </row>
    <row r="1202" spans="16:20">
      <c r="P1202" s="70" t="str">
        <f t="shared" si="55"/>
        <v/>
      </c>
      <c r="Q1202" s="70" t="str">
        <f t="shared" si="56"/>
        <v/>
      </c>
      <c r="R1202" s="70" t="str">
        <f>IFERROR(IF(K1202="handling and wharfage",SUM(P1202:Q1202),IF(OR(K1202="tank",K1202="Boat",K1202="car"),INDEX(Rate!$B$4:$M$25,MATCH(Gilbert!N1202,Rate!$A$4:$A$25,0),MATCH(Gilbert!L1202,Rate!$B$3:$M$3,0))*O1202*0.8,INDEX(Rate!$B$4:$M$25,MATCH(Gilbert!N1202,Rate!$A$4:$A$25,0),MATCH(Gilbert!L1202,Rate!$B$3:$M$3,0))*O1202)),"")</f>
        <v/>
      </c>
      <c r="T1202" s="71" t="str">
        <f t="shared" si="57"/>
        <v/>
      </c>
    </row>
    <row r="1203" spans="16:20">
      <c r="P1203" s="70" t="str">
        <f t="shared" si="55"/>
        <v/>
      </c>
      <c r="Q1203" s="70" t="str">
        <f t="shared" si="56"/>
        <v/>
      </c>
      <c r="R1203" s="70" t="str">
        <f>IFERROR(IF(K1203="handling and wharfage",SUM(P1203:Q1203),IF(OR(K1203="tank",K1203="Boat",K1203="car"),INDEX(Rate!$B$4:$M$25,MATCH(Gilbert!N1203,Rate!$A$4:$A$25,0),MATCH(Gilbert!L1203,Rate!$B$3:$M$3,0))*O1203*0.8,INDEX(Rate!$B$4:$M$25,MATCH(Gilbert!N1203,Rate!$A$4:$A$25,0),MATCH(Gilbert!L1203,Rate!$B$3:$M$3,0))*O1203)),"")</f>
        <v/>
      </c>
      <c r="T1203" s="71" t="str">
        <f t="shared" si="57"/>
        <v/>
      </c>
    </row>
    <row r="1204" spans="16:20">
      <c r="P1204" s="70" t="str">
        <f t="shared" si="55"/>
        <v/>
      </c>
      <c r="Q1204" s="70" t="str">
        <f t="shared" si="56"/>
        <v/>
      </c>
      <c r="R1204" s="70" t="str">
        <f>IFERROR(IF(K1204="handling and wharfage",SUM(P1204:Q1204),IF(OR(K1204="tank",K1204="Boat",K1204="car"),INDEX(Rate!$B$4:$M$25,MATCH(Gilbert!N1204,Rate!$A$4:$A$25,0),MATCH(Gilbert!L1204,Rate!$B$3:$M$3,0))*O1204*0.8,INDEX(Rate!$B$4:$M$25,MATCH(Gilbert!N1204,Rate!$A$4:$A$25,0),MATCH(Gilbert!L1204,Rate!$B$3:$M$3,0))*O1204)),"")</f>
        <v/>
      </c>
      <c r="T1204" s="71" t="str">
        <f t="shared" si="57"/>
        <v/>
      </c>
    </row>
    <row r="1205" spans="16:20">
      <c r="P1205" s="70" t="str">
        <f t="shared" si="55"/>
        <v/>
      </c>
      <c r="Q1205" s="70" t="str">
        <f t="shared" si="56"/>
        <v/>
      </c>
      <c r="R1205" s="70" t="str">
        <f>IFERROR(IF(K1205="handling and wharfage",SUM(P1205:Q1205),IF(OR(K1205="tank",K1205="Boat",K1205="car"),INDEX(Rate!$B$4:$M$25,MATCH(Gilbert!N1205,Rate!$A$4:$A$25,0),MATCH(Gilbert!L1205,Rate!$B$3:$M$3,0))*O1205*0.8,INDEX(Rate!$B$4:$M$25,MATCH(Gilbert!N1205,Rate!$A$4:$A$25,0),MATCH(Gilbert!L1205,Rate!$B$3:$M$3,0))*O1205)),"")</f>
        <v/>
      </c>
      <c r="T1205" s="71" t="str">
        <f t="shared" si="57"/>
        <v/>
      </c>
    </row>
    <row r="1206" spans="16:20">
      <c r="P1206" s="70" t="str">
        <f t="shared" si="55"/>
        <v/>
      </c>
      <c r="Q1206" s="70" t="str">
        <f t="shared" si="56"/>
        <v/>
      </c>
      <c r="R1206" s="70" t="str">
        <f>IFERROR(IF(K1206="handling and wharfage",SUM(P1206:Q1206),IF(OR(K1206="tank",K1206="Boat",K1206="car"),INDEX(Rate!$B$4:$M$25,MATCH(Gilbert!N1206,Rate!$A$4:$A$25,0),MATCH(Gilbert!L1206,Rate!$B$3:$M$3,0))*O1206*0.8,INDEX(Rate!$B$4:$M$25,MATCH(Gilbert!N1206,Rate!$A$4:$A$25,0),MATCH(Gilbert!L1206,Rate!$B$3:$M$3,0))*O1206)),"")</f>
        <v/>
      </c>
      <c r="T1206" s="71" t="str">
        <f t="shared" si="57"/>
        <v/>
      </c>
    </row>
    <row r="1207" spans="16:20">
      <c r="P1207" s="70" t="str">
        <f t="shared" si="55"/>
        <v/>
      </c>
      <c r="Q1207" s="70" t="str">
        <f t="shared" si="56"/>
        <v/>
      </c>
      <c r="R1207" s="70" t="str">
        <f>IFERROR(IF(K1207="handling and wharfage",SUM(P1207:Q1207),IF(OR(K1207="tank",K1207="Boat",K1207="car"),INDEX(Rate!$B$4:$M$25,MATCH(Gilbert!N1207,Rate!$A$4:$A$25,0),MATCH(Gilbert!L1207,Rate!$B$3:$M$3,0))*O1207*0.8,INDEX(Rate!$B$4:$M$25,MATCH(Gilbert!N1207,Rate!$A$4:$A$25,0),MATCH(Gilbert!L1207,Rate!$B$3:$M$3,0))*O1207)),"")</f>
        <v/>
      </c>
      <c r="T1207" s="71" t="str">
        <f t="shared" si="57"/>
        <v/>
      </c>
    </row>
    <row r="1208" spans="16:20">
      <c r="P1208" s="70" t="str">
        <f t="shared" si="55"/>
        <v/>
      </c>
      <c r="Q1208" s="70" t="str">
        <f t="shared" si="56"/>
        <v/>
      </c>
      <c r="R1208" s="70" t="str">
        <f>IFERROR(IF(K1208="handling and wharfage",SUM(P1208:Q1208),IF(OR(K1208="tank",K1208="Boat",K1208="car"),INDEX(Rate!$B$4:$M$25,MATCH(Gilbert!N1208,Rate!$A$4:$A$25,0),MATCH(Gilbert!L1208,Rate!$B$3:$M$3,0))*O1208*0.8,INDEX(Rate!$B$4:$M$25,MATCH(Gilbert!N1208,Rate!$A$4:$A$25,0),MATCH(Gilbert!L1208,Rate!$B$3:$M$3,0))*O1208)),"")</f>
        <v/>
      </c>
      <c r="T1208" s="71" t="str">
        <f t="shared" si="57"/>
        <v/>
      </c>
    </row>
    <row r="1209" spans="16:20">
      <c r="P1209" s="70" t="str">
        <f t="shared" si="55"/>
        <v/>
      </c>
      <c r="Q1209" s="70" t="str">
        <f t="shared" si="56"/>
        <v/>
      </c>
      <c r="R1209" s="70" t="str">
        <f>IFERROR(IF(K1209="handling and wharfage",SUM(P1209:Q1209),IF(OR(K1209="tank",K1209="Boat",K1209="car"),INDEX(Rate!$B$4:$M$25,MATCH(Gilbert!N1209,Rate!$A$4:$A$25,0),MATCH(Gilbert!L1209,Rate!$B$3:$M$3,0))*O1209*0.8,INDEX(Rate!$B$4:$M$25,MATCH(Gilbert!N1209,Rate!$A$4:$A$25,0),MATCH(Gilbert!L1209,Rate!$B$3:$M$3,0))*O1209)),"")</f>
        <v/>
      </c>
      <c r="T1209" s="71" t="str">
        <f t="shared" si="57"/>
        <v/>
      </c>
    </row>
    <row r="1210" spans="16:20">
      <c r="P1210" s="70" t="str">
        <f t="shared" si="55"/>
        <v/>
      </c>
      <c r="Q1210" s="70" t="str">
        <f t="shared" si="56"/>
        <v/>
      </c>
      <c r="R1210" s="70" t="str">
        <f>IFERROR(IF(K1210="handling and wharfage",SUM(P1210:Q1210),IF(OR(K1210="tank",K1210="Boat",K1210="car"),INDEX(Rate!$B$4:$M$25,MATCH(Gilbert!N1210,Rate!$A$4:$A$25,0),MATCH(Gilbert!L1210,Rate!$B$3:$M$3,0))*O1210*0.8,INDEX(Rate!$B$4:$M$25,MATCH(Gilbert!N1210,Rate!$A$4:$A$25,0),MATCH(Gilbert!L1210,Rate!$B$3:$M$3,0))*O1210)),"")</f>
        <v/>
      </c>
      <c r="T1210" s="71" t="str">
        <f t="shared" si="57"/>
        <v/>
      </c>
    </row>
    <row r="1211" spans="16:20">
      <c r="P1211" s="70" t="str">
        <f t="shared" si="55"/>
        <v/>
      </c>
      <c r="Q1211" s="70" t="str">
        <f t="shared" si="56"/>
        <v/>
      </c>
      <c r="R1211" s="70" t="str">
        <f>IFERROR(IF(K1211="handling and wharfage",SUM(P1211:Q1211),IF(OR(K1211="tank",K1211="Boat",K1211="car"),INDEX(Rate!$B$4:$M$25,MATCH(Gilbert!N1211,Rate!$A$4:$A$25,0),MATCH(Gilbert!L1211,Rate!$B$3:$M$3,0))*O1211*0.8,INDEX(Rate!$B$4:$M$25,MATCH(Gilbert!N1211,Rate!$A$4:$A$25,0),MATCH(Gilbert!L1211,Rate!$B$3:$M$3,0))*O1211)),"")</f>
        <v/>
      </c>
      <c r="T1211" s="71" t="str">
        <f t="shared" si="57"/>
        <v/>
      </c>
    </row>
    <row r="1212" spans="16:20">
      <c r="P1212" s="70" t="str">
        <f t="shared" si="55"/>
        <v/>
      </c>
      <c r="Q1212" s="70" t="str">
        <f t="shared" si="56"/>
        <v/>
      </c>
      <c r="R1212" s="70" t="str">
        <f>IFERROR(IF(K1212="handling and wharfage",SUM(P1212:Q1212),IF(OR(K1212="tank",K1212="Boat",K1212="car"),INDEX(Rate!$B$4:$M$25,MATCH(Gilbert!N1212,Rate!$A$4:$A$25,0),MATCH(Gilbert!L1212,Rate!$B$3:$M$3,0))*O1212*0.8,INDEX(Rate!$B$4:$M$25,MATCH(Gilbert!N1212,Rate!$A$4:$A$25,0),MATCH(Gilbert!L1212,Rate!$B$3:$M$3,0))*O1212)),"")</f>
        <v/>
      </c>
      <c r="T1212" s="71" t="str">
        <f t="shared" si="57"/>
        <v/>
      </c>
    </row>
    <row r="1213" spans="16:20">
      <c r="P1213" s="70" t="str">
        <f t="shared" si="55"/>
        <v/>
      </c>
      <c r="Q1213" s="70" t="str">
        <f t="shared" si="56"/>
        <v/>
      </c>
      <c r="R1213" s="70" t="str">
        <f>IFERROR(IF(K1213="handling and wharfage",SUM(P1213:Q1213),IF(OR(K1213="tank",K1213="Boat",K1213="car"),INDEX(Rate!$B$4:$M$25,MATCH(Gilbert!N1213,Rate!$A$4:$A$25,0),MATCH(Gilbert!L1213,Rate!$B$3:$M$3,0))*O1213*0.8,INDEX(Rate!$B$4:$M$25,MATCH(Gilbert!N1213,Rate!$A$4:$A$25,0),MATCH(Gilbert!L1213,Rate!$B$3:$M$3,0))*O1213)),"")</f>
        <v/>
      </c>
      <c r="T1213" s="71" t="str">
        <f t="shared" si="57"/>
        <v/>
      </c>
    </row>
    <row r="1214" spans="16:20">
      <c r="P1214" s="70" t="str">
        <f t="shared" si="55"/>
        <v/>
      </c>
      <c r="Q1214" s="70" t="str">
        <f t="shared" si="56"/>
        <v/>
      </c>
      <c r="R1214" s="70" t="str">
        <f>IFERROR(IF(K1214="handling and wharfage",SUM(P1214:Q1214),IF(OR(K1214="tank",K1214="Boat",K1214="car"),INDEX(Rate!$B$4:$M$25,MATCH(Gilbert!N1214,Rate!$A$4:$A$25,0),MATCH(Gilbert!L1214,Rate!$B$3:$M$3,0))*O1214*0.8,INDEX(Rate!$B$4:$M$25,MATCH(Gilbert!N1214,Rate!$A$4:$A$25,0),MATCH(Gilbert!L1214,Rate!$B$3:$M$3,0))*O1214)),"")</f>
        <v/>
      </c>
      <c r="T1214" s="71" t="str">
        <f t="shared" si="57"/>
        <v/>
      </c>
    </row>
    <row r="1215" spans="16:20">
      <c r="P1215" s="70" t="str">
        <f t="shared" si="55"/>
        <v/>
      </c>
      <c r="Q1215" s="70" t="str">
        <f t="shared" si="56"/>
        <v/>
      </c>
      <c r="R1215" s="70" t="str">
        <f>IFERROR(IF(K1215="handling and wharfage",SUM(P1215:Q1215),IF(OR(K1215="tank",K1215="Boat",K1215="car"),INDEX(Rate!$B$4:$M$25,MATCH(Gilbert!N1215,Rate!$A$4:$A$25,0),MATCH(Gilbert!L1215,Rate!$B$3:$M$3,0))*O1215*0.8,INDEX(Rate!$B$4:$M$25,MATCH(Gilbert!N1215,Rate!$A$4:$A$25,0),MATCH(Gilbert!L1215,Rate!$B$3:$M$3,0))*O1215)),"")</f>
        <v/>
      </c>
      <c r="T1215" s="71" t="str">
        <f t="shared" si="57"/>
        <v/>
      </c>
    </row>
    <row r="1216" spans="16:20">
      <c r="P1216" s="70" t="str">
        <f t="shared" si="55"/>
        <v/>
      </c>
      <c r="Q1216" s="70" t="str">
        <f t="shared" si="56"/>
        <v/>
      </c>
      <c r="R1216" s="70" t="str">
        <f>IFERROR(IF(K1216="handling and wharfage",SUM(P1216:Q1216),IF(OR(K1216="tank",K1216="Boat",K1216="car"),INDEX(Rate!$B$4:$M$25,MATCH(Gilbert!N1216,Rate!$A$4:$A$25,0),MATCH(Gilbert!L1216,Rate!$B$3:$M$3,0))*O1216*0.8,INDEX(Rate!$B$4:$M$25,MATCH(Gilbert!N1216,Rate!$A$4:$A$25,0),MATCH(Gilbert!L1216,Rate!$B$3:$M$3,0))*O1216)),"")</f>
        <v/>
      </c>
      <c r="T1216" s="71" t="str">
        <f t="shared" si="57"/>
        <v/>
      </c>
    </row>
    <row r="1217" spans="16:20">
      <c r="P1217" s="70" t="str">
        <f t="shared" si="55"/>
        <v/>
      </c>
      <c r="Q1217" s="70" t="str">
        <f t="shared" si="56"/>
        <v/>
      </c>
      <c r="R1217" s="70" t="str">
        <f>IFERROR(IF(K1217="handling and wharfage",SUM(P1217:Q1217),IF(OR(K1217="tank",K1217="Boat",K1217="car"),INDEX(Rate!$B$4:$M$25,MATCH(Gilbert!N1217,Rate!$A$4:$A$25,0),MATCH(Gilbert!L1217,Rate!$B$3:$M$3,0))*O1217*0.8,INDEX(Rate!$B$4:$M$25,MATCH(Gilbert!N1217,Rate!$A$4:$A$25,0),MATCH(Gilbert!L1217,Rate!$B$3:$M$3,0))*O1217)),"")</f>
        <v/>
      </c>
      <c r="T1217" s="71" t="str">
        <f t="shared" si="57"/>
        <v/>
      </c>
    </row>
    <row r="1218" spans="16:20">
      <c r="P1218" s="70" t="str">
        <f t="shared" si="55"/>
        <v/>
      </c>
      <c r="Q1218" s="70" t="str">
        <f t="shared" si="56"/>
        <v/>
      </c>
      <c r="R1218" s="70" t="str">
        <f>IFERROR(IF(K1218="handling and wharfage",SUM(P1218:Q1218),IF(OR(K1218="tank",K1218="Boat",K1218="car"),INDEX(Rate!$B$4:$M$25,MATCH(Gilbert!N1218,Rate!$A$4:$A$25,0),MATCH(Gilbert!L1218,Rate!$B$3:$M$3,0))*O1218*0.8,INDEX(Rate!$B$4:$M$25,MATCH(Gilbert!N1218,Rate!$A$4:$A$25,0),MATCH(Gilbert!L1218,Rate!$B$3:$M$3,0))*O1218)),"")</f>
        <v/>
      </c>
      <c r="T1218" s="71" t="str">
        <f t="shared" si="57"/>
        <v/>
      </c>
    </row>
    <row r="1219" spans="16:20">
      <c r="P1219" s="70" t="str">
        <f t="shared" ref="P1219:P1282" si="58">IF(OR(K1219="handling and wharfage",K1219="rau handling and wharfage"),O1219*30,"")</f>
        <v/>
      </c>
      <c r="Q1219" s="70" t="str">
        <f t="shared" ref="Q1219:Q1282" si="59">IF(K1219&lt;&gt;"handling and wharfage","",O1219*3.5)</f>
        <v/>
      </c>
      <c r="R1219" s="70" t="str">
        <f>IFERROR(IF(K1219="handling and wharfage",SUM(P1219:Q1219),IF(OR(K1219="tank",K1219="Boat",K1219="car"),INDEX(Rate!$B$4:$M$25,MATCH(Gilbert!N1219,Rate!$A$4:$A$25,0),MATCH(Gilbert!L1219,Rate!$B$3:$M$3,0))*O1219*0.8,INDEX(Rate!$B$4:$M$25,MATCH(Gilbert!N1219,Rate!$A$4:$A$25,0),MATCH(Gilbert!L1219,Rate!$B$3:$M$3,0))*O1219)),"")</f>
        <v/>
      </c>
      <c r="T1219" s="71" t="str">
        <f t="shared" ref="T1219:T1282" si="60">IF(L1219="","",IF(L1219="General2","F0070000061A","E31250000331"))</f>
        <v/>
      </c>
    </row>
    <row r="1220" spans="16:20">
      <c r="P1220" s="70" t="str">
        <f t="shared" si="58"/>
        <v/>
      </c>
      <c r="Q1220" s="70" t="str">
        <f t="shared" si="59"/>
        <v/>
      </c>
      <c r="R1220" s="70" t="str">
        <f>IFERROR(IF(K1220="handling and wharfage",SUM(P1220:Q1220),IF(OR(K1220="tank",K1220="Boat",K1220="car"),INDEX(Rate!$B$4:$M$25,MATCH(Gilbert!N1220,Rate!$A$4:$A$25,0),MATCH(Gilbert!L1220,Rate!$B$3:$M$3,0))*O1220*0.8,INDEX(Rate!$B$4:$M$25,MATCH(Gilbert!N1220,Rate!$A$4:$A$25,0),MATCH(Gilbert!L1220,Rate!$B$3:$M$3,0))*O1220)),"")</f>
        <v/>
      </c>
      <c r="T1220" s="71" t="str">
        <f t="shared" si="60"/>
        <v/>
      </c>
    </row>
    <row r="1221" spans="16:20">
      <c r="P1221" s="70" t="str">
        <f t="shared" si="58"/>
        <v/>
      </c>
      <c r="Q1221" s="70" t="str">
        <f t="shared" si="59"/>
        <v/>
      </c>
      <c r="R1221" s="70" t="str">
        <f>IFERROR(IF(K1221="handling and wharfage",SUM(P1221:Q1221),IF(OR(K1221="tank",K1221="Boat",K1221="car"),INDEX(Rate!$B$4:$M$25,MATCH(Gilbert!N1221,Rate!$A$4:$A$25,0),MATCH(Gilbert!L1221,Rate!$B$3:$M$3,0))*O1221*0.8,INDEX(Rate!$B$4:$M$25,MATCH(Gilbert!N1221,Rate!$A$4:$A$25,0),MATCH(Gilbert!L1221,Rate!$B$3:$M$3,0))*O1221)),"")</f>
        <v/>
      </c>
      <c r="T1221" s="71" t="str">
        <f t="shared" si="60"/>
        <v/>
      </c>
    </row>
    <row r="1222" spans="16:20">
      <c r="P1222" s="70" t="str">
        <f t="shared" si="58"/>
        <v/>
      </c>
      <c r="Q1222" s="70" t="str">
        <f t="shared" si="59"/>
        <v/>
      </c>
      <c r="R1222" s="70" t="str">
        <f>IFERROR(IF(K1222="handling and wharfage",SUM(P1222:Q1222),IF(OR(K1222="tank",K1222="Boat",K1222="car"),INDEX(Rate!$B$4:$M$25,MATCH(Gilbert!N1222,Rate!$A$4:$A$25,0),MATCH(Gilbert!L1222,Rate!$B$3:$M$3,0))*O1222*0.8,INDEX(Rate!$B$4:$M$25,MATCH(Gilbert!N1222,Rate!$A$4:$A$25,0),MATCH(Gilbert!L1222,Rate!$B$3:$M$3,0))*O1222)),"")</f>
        <v/>
      </c>
      <c r="T1222" s="71" t="str">
        <f t="shared" si="60"/>
        <v/>
      </c>
    </row>
    <row r="1223" spans="16:20">
      <c r="P1223" s="70" t="str">
        <f t="shared" si="58"/>
        <v/>
      </c>
      <c r="Q1223" s="70" t="str">
        <f t="shared" si="59"/>
        <v/>
      </c>
      <c r="R1223" s="70" t="str">
        <f>IFERROR(IF(K1223="handling and wharfage",SUM(P1223:Q1223),IF(OR(K1223="tank",K1223="Boat",K1223="car"),INDEX(Rate!$B$4:$M$25,MATCH(Gilbert!N1223,Rate!$A$4:$A$25,0),MATCH(Gilbert!L1223,Rate!$B$3:$M$3,0))*O1223*0.8,INDEX(Rate!$B$4:$M$25,MATCH(Gilbert!N1223,Rate!$A$4:$A$25,0),MATCH(Gilbert!L1223,Rate!$B$3:$M$3,0))*O1223)),"")</f>
        <v/>
      </c>
      <c r="T1223" s="71" t="str">
        <f t="shared" si="60"/>
        <v/>
      </c>
    </row>
    <row r="1224" spans="16:20">
      <c r="P1224" s="70" t="str">
        <f t="shared" si="58"/>
        <v/>
      </c>
      <c r="Q1224" s="70" t="str">
        <f t="shared" si="59"/>
        <v/>
      </c>
      <c r="R1224" s="70" t="str">
        <f>IFERROR(IF(K1224="handling and wharfage",SUM(P1224:Q1224),IF(OR(K1224="tank",K1224="Boat",K1224="car"),INDEX(Rate!$B$4:$M$25,MATCH(Gilbert!N1224,Rate!$A$4:$A$25,0),MATCH(Gilbert!L1224,Rate!$B$3:$M$3,0))*O1224*0.8,INDEX(Rate!$B$4:$M$25,MATCH(Gilbert!N1224,Rate!$A$4:$A$25,0),MATCH(Gilbert!L1224,Rate!$B$3:$M$3,0))*O1224)),"")</f>
        <v/>
      </c>
      <c r="T1224" s="71" t="str">
        <f t="shared" si="60"/>
        <v/>
      </c>
    </row>
    <row r="1225" spans="16:20">
      <c r="P1225" s="70" t="str">
        <f t="shared" si="58"/>
        <v/>
      </c>
      <c r="Q1225" s="70" t="str">
        <f t="shared" si="59"/>
        <v/>
      </c>
      <c r="R1225" s="70" t="str">
        <f>IFERROR(IF(K1225="handling and wharfage",SUM(P1225:Q1225),IF(OR(K1225="tank",K1225="Boat",K1225="car"),INDEX(Rate!$B$4:$M$25,MATCH(Gilbert!N1225,Rate!$A$4:$A$25,0),MATCH(Gilbert!L1225,Rate!$B$3:$M$3,0))*O1225*0.8,INDEX(Rate!$B$4:$M$25,MATCH(Gilbert!N1225,Rate!$A$4:$A$25,0),MATCH(Gilbert!L1225,Rate!$B$3:$M$3,0))*O1225)),"")</f>
        <v/>
      </c>
      <c r="T1225" s="71" t="str">
        <f t="shared" si="60"/>
        <v/>
      </c>
    </row>
    <row r="1226" spans="16:20">
      <c r="P1226" s="70" t="str">
        <f t="shared" si="58"/>
        <v/>
      </c>
      <c r="Q1226" s="70" t="str">
        <f t="shared" si="59"/>
        <v/>
      </c>
      <c r="R1226" s="70" t="str">
        <f>IFERROR(IF(K1226="handling and wharfage",SUM(P1226:Q1226),IF(OR(K1226="tank",K1226="Boat",K1226="car"),INDEX(Rate!$B$4:$M$25,MATCH(Gilbert!N1226,Rate!$A$4:$A$25,0),MATCH(Gilbert!L1226,Rate!$B$3:$M$3,0))*O1226*0.8,INDEX(Rate!$B$4:$M$25,MATCH(Gilbert!N1226,Rate!$A$4:$A$25,0),MATCH(Gilbert!L1226,Rate!$B$3:$M$3,0))*O1226)),"")</f>
        <v/>
      </c>
      <c r="T1226" s="71" t="str">
        <f t="shared" si="60"/>
        <v/>
      </c>
    </row>
    <row r="1227" spans="16:20">
      <c r="P1227" s="70" t="str">
        <f t="shared" si="58"/>
        <v/>
      </c>
      <c r="Q1227" s="70" t="str">
        <f t="shared" si="59"/>
        <v/>
      </c>
      <c r="R1227" s="70" t="str">
        <f>IFERROR(IF(K1227="handling and wharfage",SUM(P1227:Q1227),IF(OR(K1227="tank",K1227="Boat",K1227="car"),INDEX(Rate!$B$4:$M$25,MATCH(Gilbert!N1227,Rate!$A$4:$A$25,0),MATCH(Gilbert!L1227,Rate!$B$3:$M$3,0))*O1227*0.8,INDEX(Rate!$B$4:$M$25,MATCH(Gilbert!N1227,Rate!$A$4:$A$25,0),MATCH(Gilbert!L1227,Rate!$B$3:$M$3,0))*O1227)),"")</f>
        <v/>
      </c>
      <c r="T1227" s="71" t="str">
        <f t="shared" si="60"/>
        <v/>
      </c>
    </row>
    <row r="1228" spans="16:20">
      <c r="P1228" s="70" t="str">
        <f t="shared" si="58"/>
        <v/>
      </c>
      <c r="Q1228" s="70" t="str">
        <f t="shared" si="59"/>
        <v/>
      </c>
      <c r="R1228" s="70" t="str">
        <f>IFERROR(IF(K1228="handling and wharfage",SUM(P1228:Q1228),IF(OR(K1228="tank",K1228="Boat",K1228="car"),INDEX(Rate!$B$4:$M$25,MATCH(Gilbert!N1228,Rate!$A$4:$A$25,0),MATCH(Gilbert!L1228,Rate!$B$3:$M$3,0))*O1228*0.8,INDEX(Rate!$B$4:$M$25,MATCH(Gilbert!N1228,Rate!$A$4:$A$25,0),MATCH(Gilbert!L1228,Rate!$B$3:$M$3,0))*O1228)),"")</f>
        <v/>
      </c>
      <c r="T1228" s="71" t="str">
        <f t="shared" si="60"/>
        <v/>
      </c>
    </row>
    <row r="1229" spans="16:20">
      <c r="P1229" s="70" t="str">
        <f t="shared" si="58"/>
        <v/>
      </c>
      <c r="Q1229" s="70" t="str">
        <f t="shared" si="59"/>
        <v/>
      </c>
      <c r="R1229" s="70" t="str">
        <f>IFERROR(IF(K1229="handling and wharfage",SUM(P1229:Q1229),IF(OR(K1229="tank",K1229="Boat",K1229="car"),INDEX(Rate!$B$4:$M$25,MATCH(Gilbert!N1229,Rate!$A$4:$A$25,0),MATCH(Gilbert!L1229,Rate!$B$3:$M$3,0))*O1229*0.8,INDEX(Rate!$B$4:$M$25,MATCH(Gilbert!N1229,Rate!$A$4:$A$25,0),MATCH(Gilbert!L1229,Rate!$B$3:$M$3,0))*O1229)),"")</f>
        <v/>
      </c>
      <c r="T1229" s="71" t="str">
        <f t="shared" si="60"/>
        <v/>
      </c>
    </row>
    <row r="1230" spans="16:20">
      <c r="P1230" s="70" t="str">
        <f t="shared" si="58"/>
        <v/>
      </c>
      <c r="Q1230" s="70" t="str">
        <f t="shared" si="59"/>
        <v/>
      </c>
      <c r="R1230" s="70" t="str">
        <f>IFERROR(IF(K1230="handling and wharfage",SUM(P1230:Q1230),IF(OR(K1230="tank",K1230="Boat",K1230="car"),INDEX(Rate!$B$4:$M$25,MATCH(Gilbert!N1230,Rate!$A$4:$A$25,0),MATCH(Gilbert!L1230,Rate!$B$3:$M$3,0))*O1230*0.8,INDEX(Rate!$B$4:$M$25,MATCH(Gilbert!N1230,Rate!$A$4:$A$25,0),MATCH(Gilbert!L1230,Rate!$B$3:$M$3,0))*O1230)),"")</f>
        <v/>
      </c>
      <c r="T1230" s="71" t="str">
        <f t="shared" si="60"/>
        <v/>
      </c>
    </row>
    <row r="1231" spans="16:20">
      <c r="P1231" s="70" t="str">
        <f t="shared" si="58"/>
        <v/>
      </c>
      <c r="Q1231" s="70" t="str">
        <f t="shared" si="59"/>
        <v/>
      </c>
      <c r="R1231" s="70" t="str">
        <f>IFERROR(IF(K1231="handling and wharfage",SUM(P1231:Q1231),IF(OR(K1231="tank",K1231="Boat",K1231="car"),INDEX(Rate!$B$4:$M$25,MATCH(Gilbert!N1231,Rate!$A$4:$A$25,0),MATCH(Gilbert!L1231,Rate!$B$3:$M$3,0))*O1231*0.8,INDEX(Rate!$B$4:$M$25,MATCH(Gilbert!N1231,Rate!$A$4:$A$25,0),MATCH(Gilbert!L1231,Rate!$B$3:$M$3,0))*O1231)),"")</f>
        <v/>
      </c>
      <c r="T1231" s="71" t="str">
        <f t="shared" si="60"/>
        <v/>
      </c>
    </row>
    <row r="1232" spans="16:20">
      <c r="P1232" s="70" t="str">
        <f t="shared" si="58"/>
        <v/>
      </c>
      <c r="Q1232" s="70" t="str">
        <f t="shared" si="59"/>
        <v/>
      </c>
      <c r="R1232" s="70" t="str">
        <f>IFERROR(IF(K1232="handling and wharfage",SUM(P1232:Q1232),IF(OR(K1232="tank",K1232="Boat",K1232="car"),INDEX(Rate!$B$4:$M$25,MATCH(Gilbert!N1232,Rate!$A$4:$A$25,0),MATCH(Gilbert!L1232,Rate!$B$3:$M$3,0))*O1232*0.8,INDEX(Rate!$B$4:$M$25,MATCH(Gilbert!N1232,Rate!$A$4:$A$25,0),MATCH(Gilbert!L1232,Rate!$B$3:$M$3,0))*O1232)),"")</f>
        <v/>
      </c>
      <c r="T1232" s="71" t="str">
        <f t="shared" si="60"/>
        <v/>
      </c>
    </row>
    <row r="1233" spans="16:20">
      <c r="P1233" s="70" t="str">
        <f t="shared" si="58"/>
        <v/>
      </c>
      <c r="Q1233" s="70" t="str">
        <f t="shared" si="59"/>
        <v/>
      </c>
      <c r="R1233" s="70" t="str">
        <f>IFERROR(IF(K1233="handling and wharfage",SUM(P1233:Q1233),IF(OR(K1233="tank",K1233="Boat",K1233="car"),INDEX(Rate!$B$4:$M$25,MATCH(Gilbert!N1233,Rate!$A$4:$A$25,0),MATCH(Gilbert!L1233,Rate!$B$3:$M$3,0))*O1233*0.8,INDEX(Rate!$B$4:$M$25,MATCH(Gilbert!N1233,Rate!$A$4:$A$25,0),MATCH(Gilbert!L1233,Rate!$B$3:$M$3,0))*O1233)),"")</f>
        <v/>
      </c>
      <c r="T1233" s="71" t="str">
        <f t="shared" si="60"/>
        <v/>
      </c>
    </row>
    <row r="1234" spans="16:20">
      <c r="P1234" s="70" t="str">
        <f t="shared" si="58"/>
        <v/>
      </c>
      <c r="Q1234" s="70" t="str">
        <f t="shared" si="59"/>
        <v/>
      </c>
      <c r="R1234" s="70" t="str">
        <f>IFERROR(IF(K1234="handling and wharfage",SUM(P1234:Q1234),IF(OR(K1234="tank",K1234="Boat",K1234="car"),INDEX(Rate!$B$4:$M$25,MATCH(Gilbert!N1234,Rate!$A$4:$A$25,0),MATCH(Gilbert!L1234,Rate!$B$3:$M$3,0))*O1234*0.8,INDEX(Rate!$B$4:$M$25,MATCH(Gilbert!N1234,Rate!$A$4:$A$25,0),MATCH(Gilbert!L1234,Rate!$B$3:$M$3,0))*O1234)),"")</f>
        <v/>
      </c>
      <c r="T1234" s="71" t="str">
        <f t="shared" si="60"/>
        <v/>
      </c>
    </row>
    <row r="1235" spans="10:20">
      <c r="J1235" s="111"/>
      <c r="P1235" s="70" t="str">
        <f t="shared" si="58"/>
        <v/>
      </c>
      <c r="Q1235" s="70" t="str">
        <f t="shared" si="59"/>
        <v/>
      </c>
      <c r="R1235" s="70" t="str">
        <f>IFERROR(IF(K1235="handling and wharfage",SUM(P1235:Q1235),IF(OR(K1235="tank",K1235="Boat",K1235="car"),INDEX(Rate!$B$4:$M$25,MATCH(Gilbert!N1235,Rate!$A$4:$A$25,0),MATCH(Gilbert!L1235,Rate!$B$3:$M$3,0))*O1235*0.8,INDEX(Rate!$B$4:$M$25,MATCH(Gilbert!N1235,Rate!$A$4:$A$25,0),MATCH(Gilbert!L1235,Rate!$B$3:$M$3,0))*O1235)),"")</f>
        <v/>
      </c>
      <c r="T1235" s="71" t="str">
        <f t="shared" si="60"/>
        <v/>
      </c>
    </row>
    <row r="1236" spans="16:20">
      <c r="P1236" s="70" t="str">
        <f t="shared" si="58"/>
        <v/>
      </c>
      <c r="Q1236" s="70" t="str">
        <f t="shared" si="59"/>
        <v/>
      </c>
      <c r="R1236" s="70" t="str">
        <f>IFERROR(IF(K1236="handling and wharfage",SUM(P1236:Q1236),IF(OR(K1236="tank",K1236="Boat",K1236="car"),INDEX(Rate!$B$4:$M$25,MATCH(Gilbert!N1236,Rate!$A$4:$A$25,0),MATCH(Gilbert!L1236,Rate!$B$3:$M$3,0))*O1236*0.8,INDEX(Rate!$B$4:$M$25,MATCH(Gilbert!N1236,Rate!$A$4:$A$25,0),MATCH(Gilbert!L1236,Rate!$B$3:$M$3,0))*O1236)),"")</f>
        <v/>
      </c>
      <c r="T1236" s="71" t="str">
        <f t="shared" si="60"/>
        <v/>
      </c>
    </row>
    <row r="1237" spans="16:20">
      <c r="P1237" s="70" t="str">
        <f t="shared" si="58"/>
        <v/>
      </c>
      <c r="Q1237" s="70" t="str">
        <f t="shared" si="59"/>
        <v/>
      </c>
      <c r="R1237" s="70" t="str">
        <f>IFERROR(IF(K1237="handling and wharfage",SUM(P1237:Q1237),IF(OR(K1237="tank",K1237="Boat",K1237="car"),INDEX(Rate!$B$4:$M$25,MATCH(Gilbert!N1237,Rate!$A$4:$A$25,0),MATCH(Gilbert!L1237,Rate!$B$3:$M$3,0))*O1237*0.8,INDEX(Rate!$B$4:$M$25,MATCH(Gilbert!N1237,Rate!$A$4:$A$25,0),MATCH(Gilbert!L1237,Rate!$B$3:$M$3,0))*O1237)),"")</f>
        <v/>
      </c>
      <c r="T1237" s="71" t="str">
        <f t="shared" si="60"/>
        <v/>
      </c>
    </row>
    <row r="1238" spans="16:20">
      <c r="P1238" s="70" t="str">
        <f t="shared" si="58"/>
        <v/>
      </c>
      <c r="Q1238" s="70" t="str">
        <f t="shared" si="59"/>
        <v/>
      </c>
      <c r="R1238" s="70" t="str">
        <f>IFERROR(IF(K1238="handling and wharfage",SUM(P1238:Q1238),IF(OR(K1238="tank",K1238="Boat",K1238="car"),INDEX(Rate!$B$4:$M$25,MATCH(Gilbert!N1238,Rate!$A$4:$A$25,0),MATCH(Gilbert!L1238,Rate!$B$3:$M$3,0))*O1238*0.8,INDEX(Rate!$B$4:$M$25,MATCH(Gilbert!N1238,Rate!$A$4:$A$25,0),MATCH(Gilbert!L1238,Rate!$B$3:$M$3,0))*O1238)),"")</f>
        <v/>
      </c>
      <c r="T1238" s="71" t="str">
        <f t="shared" si="60"/>
        <v/>
      </c>
    </row>
    <row r="1239" spans="16:20">
      <c r="P1239" s="70" t="str">
        <f t="shared" si="58"/>
        <v/>
      </c>
      <c r="Q1239" s="70" t="str">
        <f t="shared" si="59"/>
        <v/>
      </c>
      <c r="R1239" s="70" t="str">
        <f>IFERROR(IF(K1239="handling and wharfage",SUM(P1239:Q1239),IF(OR(K1239="tank",K1239="Boat",K1239="car"),INDEX(Rate!$B$4:$M$25,MATCH(Gilbert!N1239,Rate!$A$4:$A$25,0),MATCH(Gilbert!L1239,Rate!$B$3:$M$3,0))*O1239*0.8,INDEX(Rate!$B$4:$M$25,MATCH(Gilbert!N1239,Rate!$A$4:$A$25,0),MATCH(Gilbert!L1239,Rate!$B$3:$M$3,0))*O1239)),"")</f>
        <v/>
      </c>
      <c r="T1239" s="71" t="str">
        <f t="shared" si="60"/>
        <v/>
      </c>
    </row>
    <row r="1240" spans="16:20">
      <c r="P1240" s="70" t="str">
        <f t="shared" si="58"/>
        <v/>
      </c>
      <c r="Q1240" s="70" t="str">
        <f t="shared" si="59"/>
        <v/>
      </c>
      <c r="R1240" s="70" t="str">
        <f>IFERROR(IF(K1240="handling and wharfage",SUM(P1240:Q1240),IF(OR(K1240="tank",K1240="Boat",K1240="car"),INDEX(Rate!$B$4:$M$25,MATCH(Gilbert!N1240,Rate!$A$4:$A$25,0),MATCH(Gilbert!L1240,Rate!$B$3:$M$3,0))*O1240*0.8,INDEX(Rate!$B$4:$M$25,MATCH(Gilbert!N1240,Rate!$A$4:$A$25,0),MATCH(Gilbert!L1240,Rate!$B$3:$M$3,0))*O1240)),"")</f>
        <v/>
      </c>
      <c r="T1240" s="71" t="str">
        <f t="shared" si="60"/>
        <v/>
      </c>
    </row>
    <row r="1241" spans="16:20">
      <c r="P1241" s="70" t="str">
        <f t="shared" si="58"/>
        <v/>
      </c>
      <c r="Q1241" s="70" t="str">
        <f t="shared" si="59"/>
        <v/>
      </c>
      <c r="R1241" s="70" t="str">
        <f>IFERROR(IF(K1241="handling and wharfage",SUM(P1241:Q1241),IF(OR(K1241="tank",K1241="Boat",K1241="car"),INDEX(Rate!$B$4:$M$25,MATCH(Gilbert!N1241,Rate!$A$4:$A$25,0),MATCH(Gilbert!L1241,Rate!$B$3:$M$3,0))*O1241*0.8,INDEX(Rate!$B$4:$M$25,MATCH(Gilbert!N1241,Rate!$A$4:$A$25,0),MATCH(Gilbert!L1241,Rate!$B$3:$M$3,0))*O1241)),"")</f>
        <v/>
      </c>
      <c r="T1241" s="71" t="str">
        <f t="shared" si="60"/>
        <v/>
      </c>
    </row>
    <row r="1242" spans="16:20">
      <c r="P1242" s="70" t="str">
        <f t="shared" si="58"/>
        <v/>
      </c>
      <c r="Q1242" s="70" t="str">
        <f t="shared" si="59"/>
        <v/>
      </c>
      <c r="R1242" s="70" t="str">
        <f>IFERROR(IF(K1242="handling and wharfage",SUM(P1242:Q1242),IF(OR(K1242="tank",K1242="Boat",K1242="car"),INDEX(Rate!$B$4:$M$25,MATCH(Gilbert!N1242,Rate!$A$4:$A$25,0),MATCH(Gilbert!L1242,Rate!$B$3:$M$3,0))*O1242*0.8,INDEX(Rate!$B$4:$M$25,MATCH(Gilbert!N1242,Rate!$A$4:$A$25,0),MATCH(Gilbert!L1242,Rate!$B$3:$M$3,0))*O1242)),"")</f>
        <v/>
      </c>
      <c r="T1242" s="71" t="str">
        <f t="shared" si="60"/>
        <v/>
      </c>
    </row>
    <row r="1243" spans="16:20">
      <c r="P1243" s="70" t="str">
        <f t="shared" si="58"/>
        <v/>
      </c>
      <c r="Q1243" s="70" t="str">
        <f t="shared" si="59"/>
        <v/>
      </c>
      <c r="R1243" s="70" t="str">
        <f>IFERROR(IF(K1243="handling and wharfage",SUM(P1243:Q1243),IF(OR(K1243="tank",K1243="Boat",K1243="car"),INDEX(Rate!$B$4:$M$25,MATCH(Gilbert!N1243,Rate!$A$4:$A$25,0),MATCH(Gilbert!L1243,Rate!$B$3:$M$3,0))*O1243*0.8,INDEX(Rate!$B$4:$M$25,MATCH(Gilbert!N1243,Rate!$A$4:$A$25,0),MATCH(Gilbert!L1243,Rate!$B$3:$M$3,0))*O1243)),"")</f>
        <v/>
      </c>
      <c r="T1243" s="71" t="str">
        <f t="shared" si="60"/>
        <v/>
      </c>
    </row>
    <row r="1244" spans="16:20">
      <c r="P1244" s="70" t="str">
        <f t="shared" si="58"/>
        <v/>
      </c>
      <c r="Q1244" s="70" t="str">
        <f t="shared" si="59"/>
        <v/>
      </c>
      <c r="R1244" s="70" t="str">
        <f>IFERROR(IF(K1244="handling and wharfage",SUM(P1244:Q1244),IF(OR(K1244="tank",K1244="Boat",K1244="car"),INDEX(Rate!$B$4:$M$25,MATCH(Gilbert!N1244,Rate!$A$4:$A$25,0),MATCH(Gilbert!L1244,Rate!$B$3:$M$3,0))*O1244*0.8,INDEX(Rate!$B$4:$M$25,MATCH(Gilbert!N1244,Rate!$A$4:$A$25,0),MATCH(Gilbert!L1244,Rate!$B$3:$M$3,0))*O1244)),"")</f>
        <v/>
      </c>
      <c r="T1244" s="71" t="str">
        <f t="shared" si="60"/>
        <v/>
      </c>
    </row>
    <row r="1245" spans="16:20">
      <c r="P1245" s="70" t="str">
        <f t="shared" si="58"/>
        <v/>
      </c>
      <c r="Q1245" s="70" t="str">
        <f t="shared" si="59"/>
        <v/>
      </c>
      <c r="R1245" s="70" t="str">
        <f>IFERROR(IF(K1245="handling and wharfage",SUM(P1245:Q1245),IF(OR(K1245="tank",K1245="Boat",K1245="car"),INDEX(Rate!$B$4:$M$25,MATCH(Gilbert!N1245,Rate!$A$4:$A$25,0),MATCH(Gilbert!L1245,Rate!$B$3:$M$3,0))*O1245*0.8,INDEX(Rate!$B$4:$M$25,MATCH(Gilbert!N1245,Rate!$A$4:$A$25,0),MATCH(Gilbert!L1245,Rate!$B$3:$M$3,0))*O1245)),"")</f>
        <v/>
      </c>
      <c r="T1245" s="71" t="str">
        <f t="shared" si="60"/>
        <v/>
      </c>
    </row>
    <row r="1246" spans="16:20">
      <c r="P1246" s="70" t="str">
        <f t="shared" si="58"/>
        <v/>
      </c>
      <c r="Q1246" s="70" t="str">
        <f t="shared" si="59"/>
        <v/>
      </c>
      <c r="R1246" s="70" t="str">
        <f>IFERROR(IF(K1246="handling and wharfage",SUM(P1246:Q1246),IF(OR(K1246="tank",K1246="Boat",K1246="car"),INDEX(Rate!$B$4:$M$25,MATCH(Gilbert!N1246,Rate!$A$4:$A$25,0),MATCH(Gilbert!L1246,Rate!$B$3:$M$3,0))*O1246*0.8,INDEX(Rate!$B$4:$M$25,MATCH(Gilbert!N1246,Rate!$A$4:$A$25,0),MATCH(Gilbert!L1246,Rate!$B$3:$M$3,0))*O1246)),"")</f>
        <v/>
      </c>
      <c r="T1246" s="71" t="str">
        <f t="shared" si="60"/>
        <v/>
      </c>
    </row>
    <row r="1247" spans="16:20">
      <c r="P1247" s="70" t="str">
        <f t="shared" si="58"/>
        <v/>
      </c>
      <c r="Q1247" s="70" t="str">
        <f t="shared" si="59"/>
        <v/>
      </c>
      <c r="R1247" s="70" t="str">
        <f>IFERROR(IF(K1247="handling and wharfage",SUM(P1247:Q1247),IF(OR(K1247="tank",K1247="Boat",K1247="car"),INDEX(Rate!$B$4:$M$25,MATCH(Gilbert!N1247,Rate!$A$4:$A$25,0),MATCH(Gilbert!L1247,Rate!$B$3:$M$3,0))*O1247*0.8,INDEX(Rate!$B$4:$M$25,MATCH(Gilbert!N1247,Rate!$A$4:$A$25,0),MATCH(Gilbert!L1247,Rate!$B$3:$M$3,0))*O1247)),"")</f>
        <v/>
      </c>
      <c r="T1247" s="71" t="str">
        <f t="shared" si="60"/>
        <v/>
      </c>
    </row>
    <row r="1248" spans="16:20">
      <c r="P1248" s="70" t="str">
        <f t="shared" si="58"/>
        <v/>
      </c>
      <c r="Q1248" s="70" t="str">
        <f t="shared" si="59"/>
        <v/>
      </c>
      <c r="R1248" s="70" t="str">
        <f>IFERROR(IF(K1248="handling and wharfage",SUM(P1248:Q1248),IF(OR(K1248="tank",K1248="Boat",K1248="car"),INDEX(Rate!$B$4:$M$25,MATCH(Gilbert!N1248,Rate!$A$4:$A$25,0),MATCH(Gilbert!L1248,Rate!$B$3:$M$3,0))*O1248*0.8,INDEX(Rate!$B$4:$M$25,MATCH(Gilbert!N1248,Rate!$A$4:$A$25,0),MATCH(Gilbert!L1248,Rate!$B$3:$M$3,0))*O1248)),"")</f>
        <v/>
      </c>
      <c r="T1248" s="71" t="str">
        <f t="shared" si="60"/>
        <v/>
      </c>
    </row>
    <row r="1249" spans="16:20">
      <c r="P1249" s="70" t="str">
        <f t="shared" si="58"/>
        <v/>
      </c>
      <c r="Q1249" s="70" t="str">
        <f t="shared" si="59"/>
        <v/>
      </c>
      <c r="R1249" s="70" t="str">
        <f>IFERROR(IF(K1249="handling and wharfage",SUM(P1249:Q1249),IF(OR(K1249="tank",K1249="Boat",K1249="car"),INDEX(Rate!$B$4:$M$25,MATCH(Gilbert!N1249,Rate!$A$4:$A$25,0),MATCH(Gilbert!L1249,Rate!$B$3:$M$3,0))*O1249*0.8,INDEX(Rate!$B$4:$M$25,MATCH(Gilbert!N1249,Rate!$A$4:$A$25,0),MATCH(Gilbert!L1249,Rate!$B$3:$M$3,0))*O1249)),"")</f>
        <v/>
      </c>
      <c r="T1249" s="71" t="str">
        <f t="shared" si="60"/>
        <v/>
      </c>
    </row>
    <row r="1250" spans="16:20">
      <c r="P1250" s="70" t="str">
        <f t="shared" si="58"/>
        <v/>
      </c>
      <c r="Q1250" s="70" t="str">
        <f t="shared" si="59"/>
        <v/>
      </c>
      <c r="R1250" s="70" t="str">
        <f>IFERROR(IF(K1250="handling and wharfage",SUM(P1250:Q1250),IF(OR(K1250="tank",K1250="Boat",K1250="car"),INDEX(Rate!$B$4:$M$25,MATCH(Gilbert!N1250,Rate!$A$4:$A$25,0),MATCH(Gilbert!L1250,Rate!$B$3:$M$3,0))*O1250*0.8,INDEX(Rate!$B$4:$M$25,MATCH(Gilbert!N1250,Rate!$A$4:$A$25,0),MATCH(Gilbert!L1250,Rate!$B$3:$M$3,0))*O1250)),"")</f>
        <v/>
      </c>
      <c r="T1250" s="71" t="str">
        <f t="shared" si="60"/>
        <v/>
      </c>
    </row>
    <row r="1251" spans="16:20">
      <c r="P1251" s="70" t="str">
        <f t="shared" si="58"/>
        <v/>
      </c>
      <c r="Q1251" s="70" t="str">
        <f t="shared" si="59"/>
        <v/>
      </c>
      <c r="R1251" s="70" t="str">
        <f>IFERROR(IF(K1251="handling and wharfage",SUM(P1251:Q1251),IF(OR(K1251="tank",K1251="Boat",K1251="car"),INDEX(Rate!$B$4:$M$25,MATCH(Gilbert!N1251,Rate!$A$4:$A$25,0),MATCH(Gilbert!L1251,Rate!$B$3:$M$3,0))*O1251*0.8,INDEX(Rate!$B$4:$M$25,MATCH(Gilbert!N1251,Rate!$A$4:$A$25,0),MATCH(Gilbert!L1251,Rate!$B$3:$M$3,0))*O1251)),"")</f>
        <v/>
      </c>
      <c r="T1251" s="71" t="str">
        <f t="shared" si="60"/>
        <v/>
      </c>
    </row>
    <row r="1252" spans="16:20">
      <c r="P1252" s="70" t="str">
        <f t="shared" si="58"/>
        <v/>
      </c>
      <c r="Q1252" s="70" t="str">
        <f t="shared" si="59"/>
        <v/>
      </c>
      <c r="R1252" s="70" t="str">
        <f>IFERROR(IF(K1252="handling and wharfage",SUM(P1252:Q1252),IF(OR(K1252="tank",K1252="Boat",K1252="car"),INDEX(Rate!$B$4:$M$25,MATCH(Gilbert!N1252,Rate!$A$4:$A$25,0),MATCH(Gilbert!L1252,Rate!$B$3:$M$3,0))*O1252*0.8,INDEX(Rate!$B$4:$M$25,MATCH(Gilbert!N1252,Rate!$A$4:$A$25,0),MATCH(Gilbert!L1252,Rate!$B$3:$M$3,0))*O1252)),"")</f>
        <v/>
      </c>
      <c r="T1252" s="71" t="str">
        <f t="shared" si="60"/>
        <v/>
      </c>
    </row>
    <row r="1253" spans="16:20">
      <c r="P1253" s="70" t="str">
        <f t="shared" si="58"/>
        <v/>
      </c>
      <c r="Q1253" s="70" t="str">
        <f t="shared" si="59"/>
        <v/>
      </c>
      <c r="R1253" s="70" t="str">
        <f>IFERROR(IF(K1253="handling and wharfage",SUM(P1253:Q1253),IF(OR(K1253="tank",K1253="Boat",K1253="car"),INDEX(Rate!$B$4:$M$25,MATCH(Gilbert!N1253,Rate!$A$4:$A$25,0),MATCH(Gilbert!L1253,Rate!$B$3:$M$3,0))*O1253*0.8,INDEX(Rate!$B$4:$M$25,MATCH(Gilbert!N1253,Rate!$A$4:$A$25,0),MATCH(Gilbert!L1253,Rate!$B$3:$M$3,0))*O1253)),"")</f>
        <v/>
      </c>
      <c r="T1253" s="71" t="str">
        <f t="shared" si="60"/>
        <v/>
      </c>
    </row>
    <row r="1254" spans="16:20">
      <c r="P1254" s="70" t="str">
        <f t="shared" si="58"/>
        <v/>
      </c>
      <c r="Q1254" s="70" t="str">
        <f t="shared" si="59"/>
        <v/>
      </c>
      <c r="R1254" s="70" t="str">
        <f>IFERROR(IF(K1254="handling and wharfage",SUM(P1254:Q1254),IF(OR(K1254="tank",K1254="Boat",K1254="car"),INDEX(Rate!$B$4:$M$25,MATCH(Gilbert!N1254,Rate!$A$4:$A$25,0),MATCH(Gilbert!L1254,Rate!$B$3:$M$3,0))*O1254*0.8,INDEX(Rate!$B$4:$M$25,MATCH(Gilbert!N1254,Rate!$A$4:$A$25,0),MATCH(Gilbert!L1254,Rate!$B$3:$M$3,0))*O1254)),"")</f>
        <v/>
      </c>
      <c r="T1254" s="71" t="str">
        <f t="shared" si="60"/>
        <v/>
      </c>
    </row>
    <row r="1255" spans="16:20">
      <c r="P1255" s="70" t="str">
        <f t="shared" si="58"/>
        <v/>
      </c>
      <c r="Q1255" s="70" t="str">
        <f t="shared" si="59"/>
        <v/>
      </c>
      <c r="R1255" s="70" t="str">
        <f>IFERROR(IF(K1255="handling and wharfage",SUM(P1255:Q1255),IF(OR(K1255="tank",K1255="Boat",K1255="car"),INDEX(Rate!$B$4:$M$25,MATCH(Gilbert!N1255,Rate!$A$4:$A$25,0),MATCH(Gilbert!L1255,Rate!$B$3:$M$3,0))*O1255*0.8,INDEX(Rate!$B$4:$M$25,MATCH(Gilbert!N1255,Rate!$A$4:$A$25,0),MATCH(Gilbert!L1255,Rate!$B$3:$M$3,0))*O1255)),"")</f>
        <v/>
      </c>
      <c r="T1255" s="71" t="str">
        <f t="shared" si="60"/>
        <v/>
      </c>
    </row>
    <row r="1256" s="59" customFormat="1" spans="1:23">
      <c r="A1256" s="74"/>
      <c r="B1256" s="74"/>
      <c r="D1256" s="98"/>
      <c r="G1256" s="99"/>
      <c r="H1256" s="98"/>
      <c r="J1256" s="101"/>
      <c r="P1256" s="70" t="str">
        <f t="shared" si="58"/>
        <v/>
      </c>
      <c r="Q1256" s="70" t="str">
        <f t="shared" si="59"/>
        <v/>
      </c>
      <c r="R1256" s="70" t="str">
        <f>IFERROR(IF(K1256="handling and wharfage",SUM(P1256:Q1256),IF(OR(K1256="tank",K1256="Boat",K1256="car"),INDEX(Rate!$B$4:$M$25,MATCH(Gilbert!N1256,Rate!$A$4:$A$25,0),MATCH(Gilbert!L1256,Rate!$B$3:$M$3,0))*O1256*0.8,INDEX(Rate!$B$4:$M$25,MATCH(Gilbert!N1256,Rate!$A$4:$A$25,0),MATCH(Gilbert!L1256,Rate!$B$3:$M$3,0))*O1256)),"")</f>
        <v/>
      </c>
      <c r="S1256" s="71"/>
      <c r="T1256" s="71" t="str">
        <f t="shared" si="60"/>
        <v/>
      </c>
      <c r="V1256" s="98"/>
      <c r="W1256" s="98"/>
    </row>
    <row r="1257" s="59" customFormat="1" spans="1:23">
      <c r="A1257" s="74"/>
      <c r="B1257" s="74"/>
      <c r="D1257" s="98"/>
      <c r="G1257" s="99"/>
      <c r="H1257" s="98"/>
      <c r="J1257" s="101"/>
      <c r="P1257" s="70" t="str">
        <f t="shared" si="58"/>
        <v/>
      </c>
      <c r="Q1257" s="70" t="str">
        <f t="shared" si="59"/>
        <v/>
      </c>
      <c r="R1257" s="70" t="str">
        <f>IFERROR(IF(K1257="handling and wharfage",SUM(P1257:Q1257),IF(OR(K1257="tank",K1257="Boat",K1257="car"),INDEX(Rate!$B$4:$M$25,MATCH(Gilbert!N1257,Rate!$A$4:$A$25,0),MATCH(Gilbert!L1257,Rate!$B$3:$M$3,0))*O1257*0.8,INDEX(Rate!$B$4:$M$25,MATCH(Gilbert!N1257,Rate!$A$4:$A$25,0),MATCH(Gilbert!L1257,Rate!$B$3:$M$3,0))*O1257)),"")</f>
        <v/>
      </c>
      <c r="S1257" s="71"/>
      <c r="T1257" s="71" t="str">
        <f t="shared" si="60"/>
        <v/>
      </c>
      <c r="V1257" s="98"/>
      <c r="W1257" s="98"/>
    </row>
    <row r="1258" spans="16:20">
      <c r="P1258" s="70" t="str">
        <f t="shared" si="58"/>
        <v/>
      </c>
      <c r="Q1258" s="70" t="str">
        <f t="shared" si="59"/>
        <v/>
      </c>
      <c r="R1258" s="70" t="str">
        <f>IFERROR(IF(K1258="handling and wharfage",SUM(P1258:Q1258),IF(OR(K1258="tank",K1258="Boat",K1258="car"),INDEX(Rate!$B$4:$M$25,MATCH(Gilbert!N1258,Rate!$A$4:$A$25,0),MATCH(Gilbert!L1258,Rate!$B$3:$M$3,0))*O1258*0.8,INDEX(Rate!$B$4:$M$25,MATCH(Gilbert!N1258,Rate!$A$4:$A$25,0),MATCH(Gilbert!L1258,Rate!$B$3:$M$3,0))*O1258)),"")</f>
        <v/>
      </c>
      <c r="T1258" s="71" t="str">
        <f t="shared" si="60"/>
        <v/>
      </c>
    </row>
    <row r="1259" spans="16:20">
      <c r="P1259" s="70" t="str">
        <f t="shared" si="58"/>
        <v/>
      </c>
      <c r="Q1259" s="70" t="str">
        <f t="shared" si="59"/>
        <v/>
      </c>
      <c r="R1259" s="70" t="str">
        <f>IFERROR(IF(K1259="handling and wharfage",SUM(P1259:Q1259),IF(OR(K1259="tank",K1259="Boat",K1259="car"),INDEX(Rate!$B$4:$M$25,MATCH(Gilbert!N1259,Rate!$A$4:$A$25,0),MATCH(Gilbert!L1259,Rate!$B$3:$M$3,0))*O1259*0.8,INDEX(Rate!$B$4:$M$25,MATCH(Gilbert!N1259,Rate!$A$4:$A$25,0),MATCH(Gilbert!L1259,Rate!$B$3:$M$3,0))*O1259)),"")</f>
        <v/>
      </c>
      <c r="T1259" s="71" t="str">
        <f t="shared" si="60"/>
        <v/>
      </c>
    </row>
    <row r="1260" spans="16:20">
      <c r="P1260" s="70" t="str">
        <f t="shared" si="58"/>
        <v/>
      </c>
      <c r="Q1260" s="70" t="str">
        <f t="shared" si="59"/>
        <v/>
      </c>
      <c r="R1260" s="70" t="str">
        <f>IFERROR(IF(K1260="handling and wharfage",SUM(P1260:Q1260),IF(OR(K1260="tank",K1260="Boat",K1260="car"),INDEX(Rate!$B$4:$M$25,MATCH(Gilbert!N1260,Rate!$A$4:$A$25,0),MATCH(Gilbert!L1260,Rate!$B$3:$M$3,0))*O1260*0.8,INDEX(Rate!$B$4:$M$25,MATCH(Gilbert!N1260,Rate!$A$4:$A$25,0),MATCH(Gilbert!L1260,Rate!$B$3:$M$3,0))*O1260)),"")</f>
        <v/>
      </c>
      <c r="T1260" s="71" t="str">
        <f t="shared" si="60"/>
        <v/>
      </c>
    </row>
    <row r="1261" spans="16:20">
      <c r="P1261" s="70" t="str">
        <f t="shared" si="58"/>
        <v/>
      </c>
      <c r="Q1261" s="70" t="str">
        <f t="shared" si="59"/>
        <v/>
      </c>
      <c r="R1261" s="70" t="str">
        <f>IFERROR(IF(K1261="handling and wharfage",SUM(P1261:Q1261),IF(OR(K1261="tank",K1261="Boat",K1261="car"),INDEX(Rate!$B$4:$M$25,MATCH(Gilbert!N1261,Rate!$A$4:$A$25,0),MATCH(Gilbert!L1261,Rate!$B$3:$M$3,0))*O1261*0.8,INDEX(Rate!$B$4:$M$25,MATCH(Gilbert!N1261,Rate!$A$4:$A$25,0),MATCH(Gilbert!L1261,Rate!$B$3:$M$3,0))*O1261)),"")</f>
        <v/>
      </c>
      <c r="T1261" s="71" t="str">
        <f t="shared" si="60"/>
        <v/>
      </c>
    </row>
    <row r="1262" spans="16:20">
      <c r="P1262" s="70" t="str">
        <f t="shared" si="58"/>
        <v/>
      </c>
      <c r="Q1262" s="70" t="str">
        <f t="shared" si="59"/>
        <v/>
      </c>
      <c r="R1262" s="70" t="str">
        <f>IFERROR(IF(K1262="handling and wharfage",SUM(P1262:Q1262),IF(OR(K1262="tank",K1262="Boat",K1262="car"),INDEX(Rate!$B$4:$M$25,MATCH(Gilbert!N1262,Rate!$A$4:$A$25,0),MATCH(Gilbert!L1262,Rate!$B$3:$M$3,0))*O1262*0.8,INDEX(Rate!$B$4:$M$25,MATCH(Gilbert!N1262,Rate!$A$4:$A$25,0),MATCH(Gilbert!L1262,Rate!$B$3:$M$3,0))*O1262)),"")</f>
        <v/>
      </c>
      <c r="T1262" s="71" t="str">
        <f t="shared" si="60"/>
        <v/>
      </c>
    </row>
    <row r="1263" spans="16:20">
      <c r="P1263" s="70" t="str">
        <f t="shared" si="58"/>
        <v/>
      </c>
      <c r="Q1263" s="70" t="str">
        <f t="shared" si="59"/>
        <v/>
      </c>
      <c r="R1263" s="70" t="str">
        <f>IFERROR(IF(K1263="handling and wharfage",SUM(P1263:Q1263),IF(OR(K1263="tank",K1263="Boat",K1263="car"),INDEX(Rate!$B$4:$M$25,MATCH(Gilbert!N1263,Rate!$A$4:$A$25,0),MATCH(Gilbert!L1263,Rate!$B$3:$M$3,0))*O1263*0.8,INDEX(Rate!$B$4:$M$25,MATCH(Gilbert!N1263,Rate!$A$4:$A$25,0),MATCH(Gilbert!L1263,Rate!$B$3:$M$3,0))*O1263)),"")</f>
        <v/>
      </c>
      <c r="T1263" s="71" t="str">
        <f t="shared" si="60"/>
        <v/>
      </c>
    </row>
    <row r="1264" spans="16:20">
      <c r="P1264" s="70" t="str">
        <f t="shared" si="58"/>
        <v/>
      </c>
      <c r="Q1264" s="70" t="str">
        <f t="shared" si="59"/>
        <v/>
      </c>
      <c r="R1264" s="70" t="str">
        <f>IFERROR(IF(K1264="handling and wharfage",SUM(P1264:Q1264),IF(OR(K1264="tank",K1264="Boat",K1264="car"),INDEX(Rate!$B$4:$M$25,MATCH(Gilbert!N1264,Rate!$A$4:$A$25,0),MATCH(Gilbert!L1264,Rate!$B$3:$M$3,0))*O1264*0.8,INDEX(Rate!$B$4:$M$25,MATCH(Gilbert!N1264,Rate!$A$4:$A$25,0),MATCH(Gilbert!L1264,Rate!$B$3:$M$3,0))*O1264)),"")</f>
        <v/>
      </c>
      <c r="T1264" s="71" t="str">
        <f t="shared" si="60"/>
        <v/>
      </c>
    </row>
    <row r="1265" spans="16:20">
      <c r="P1265" s="70" t="str">
        <f t="shared" si="58"/>
        <v/>
      </c>
      <c r="Q1265" s="70" t="str">
        <f t="shared" si="59"/>
        <v/>
      </c>
      <c r="R1265" s="70" t="str">
        <f>IFERROR(IF(K1265="handling and wharfage",SUM(P1265:Q1265),IF(OR(K1265="tank",K1265="Boat",K1265="car"),INDEX(Rate!$B$4:$M$25,MATCH(Gilbert!N1265,Rate!$A$4:$A$25,0),MATCH(Gilbert!L1265,Rate!$B$3:$M$3,0))*O1265*0.8,INDEX(Rate!$B$4:$M$25,MATCH(Gilbert!N1265,Rate!$A$4:$A$25,0),MATCH(Gilbert!L1265,Rate!$B$3:$M$3,0))*O1265)),"")</f>
        <v/>
      </c>
      <c r="T1265" s="71" t="str">
        <f t="shared" si="60"/>
        <v/>
      </c>
    </row>
    <row r="1266" spans="16:20">
      <c r="P1266" s="70" t="str">
        <f t="shared" si="58"/>
        <v/>
      </c>
      <c r="Q1266" s="70" t="str">
        <f t="shared" si="59"/>
        <v/>
      </c>
      <c r="R1266" s="70" t="str">
        <f>IFERROR(IF(K1266="handling and wharfage",SUM(P1266:Q1266),IF(OR(K1266="tank",K1266="Boat",K1266="car"),INDEX(Rate!$B$4:$M$25,MATCH(Gilbert!N1266,Rate!$A$4:$A$25,0),MATCH(Gilbert!L1266,Rate!$B$3:$M$3,0))*O1266*0.8,INDEX(Rate!$B$4:$M$25,MATCH(Gilbert!N1266,Rate!$A$4:$A$25,0),MATCH(Gilbert!L1266,Rate!$B$3:$M$3,0))*O1266)),"")</f>
        <v/>
      </c>
      <c r="T1266" s="71" t="str">
        <f t="shared" si="60"/>
        <v/>
      </c>
    </row>
    <row r="1267" spans="16:20">
      <c r="P1267" s="70" t="str">
        <f t="shared" si="58"/>
        <v/>
      </c>
      <c r="Q1267" s="70" t="str">
        <f t="shared" si="59"/>
        <v/>
      </c>
      <c r="R1267" s="70" t="str">
        <f>IFERROR(IF(K1267="handling and wharfage",SUM(P1267:Q1267),IF(OR(K1267="tank",K1267="Boat",K1267="car"),INDEX(Rate!$B$4:$M$25,MATCH(Gilbert!N1267,Rate!$A$4:$A$25,0),MATCH(Gilbert!L1267,Rate!$B$3:$M$3,0))*O1267*0.8,INDEX(Rate!$B$4:$M$25,MATCH(Gilbert!N1267,Rate!$A$4:$A$25,0),MATCH(Gilbert!L1267,Rate!$B$3:$M$3,0))*O1267)),"")</f>
        <v/>
      </c>
      <c r="T1267" s="71" t="str">
        <f t="shared" si="60"/>
        <v/>
      </c>
    </row>
    <row r="1268" spans="16:20">
      <c r="P1268" s="70" t="str">
        <f t="shared" si="58"/>
        <v/>
      </c>
      <c r="Q1268" s="70" t="str">
        <f t="shared" si="59"/>
        <v/>
      </c>
      <c r="R1268" s="70" t="str">
        <f>IFERROR(IF(K1268="handling and wharfage",SUM(P1268:Q1268),IF(OR(K1268="tank",K1268="Boat",K1268="car"),INDEX(Rate!$B$4:$M$25,MATCH(Gilbert!N1268,Rate!$A$4:$A$25,0),MATCH(Gilbert!L1268,Rate!$B$3:$M$3,0))*O1268*0.8,INDEX(Rate!$B$4:$M$25,MATCH(Gilbert!N1268,Rate!$A$4:$A$25,0),MATCH(Gilbert!L1268,Rate!$B$3:$M$3,0))*O1268)),"")</f>
        <v/>
      </c>
      <c r="T1268" s="71" t="str">
        <f t="shared" si="60"/>
        <v/>
      </c>
    </row>
    <row r="1269" spans="16:20">
      <c r="P1269" s="70" t="str">
        <f t="shared" si="58"/>
        <v/>
      </c>
      <c r="Q1269" s="70" t="str">
        <f t="shared" si="59"/>
        <v/>
      </c>
      <c r="R1269" s="70" t="str">
        <f>IFERROR(IF(K1269="handling and wharfage",SUM(P1269:Q1269),IF(OR(K1269="tank",K1269="Boat",K1269="car"),INDEX(Rate!$B$4:$M$25,MATCH(Gilbert!N1269,Rate!$A$4:$A$25,0),MATCH(Gilbert!L1269,Rate!$B$3:$M$3,0))*O1269*0.8,INDEX(Rate!$B$4:$M$25,MATCH(Gilbert!N1269,Rate!$A$4:$A$25,0),MATCH(Gilbert!L1269,Rate!$B$3:$M$3,0))*O1269)),"")</f>
        <v/>
      </c>
      <c r="T1269" s="71" t="str">
        <f t="shared" si="60"/>
        <v/>
      </c>
    </row>
    <row r="1270" spans="16:20">
      <c r="P1270" s="70" t="str">
        <f t="shared" si="58"/>
        <v/>
      </c>
      <c r="Q1270" s="70" t="str">
        <f t="shared" si="59"/>
        <v/>
      </c>
      <c r="R1270" s="70" t="str">
        <f>IFERROR(IF(K1270="handling and wharfage",SUM(P1270:Q1270),IF(OR(K1270="tank",K1270="Boat",K1270="car"),INDEX(Rate!$B$4:$M$25,MATCH(Gilbert!N1270,Rate!$A$4:$A$25,0),MATCH(Gilbert!L1270,Rate!$B$3:$M$3,0))*O1270*0.8,INDEX(Rate!$B$4:$M$25,MATCH(Gilbert!N1270,Rate!$A$4:$A$25,0),MATCH(Gilbert!L1270,Rate!$B$3:$M$3,0))*O1270)),"")</f>
        <v/>
      </c>
      <c r="T1270" s="71" t="str">
        <f t="shared" si="60"/>
        <v/>
      </c>
    </row>
    <row r="1271" spans="16:20">
      <c r="P1271" s="70" t="str">
        <f t="shared" si="58"/>
        <v/>
      </c>
      <c r="Q1271" s="70" t="str">
        <f t="shared" si="59"/>
        <v/>
      </c>
      <c r="R1271" s="70" t="str">
        <f>IFERROR(IF(K1271="handling and wharfage",SUM(P1271:Q1271),IF(OR(K1271="tank",K1271="Boat",K1271="car"),INDEX(Rate!$B$4:$M$25,MATCH(Gilbert!N1271,Rate!$A$4:$A$25,0),MATCH(Gilbert!L1271,Rate!$B$3:$M$3,0))*O1271*0.8,INDEX(Rate!$B$4:$M$25,MATCH(Gilbert!N1271,Rate!$A$4:$A$25,0),MATCH(Gilbert!L1271,Rate!$B$3:$M$3,0))*O1271)),"")</f>
        <v/>
      </c>
      <c r="T1271" s="71" t="str">
        <f t="shared" si="60"/>
        <v/>
      </c>
    </row>
    <row r="1272" spans="16:20">
      <c r="P1272" s="70" t="str">
        <f t="shared" si="58"/>
        <v/>
      </c>
      <c r="Q1272" s="70" t="str">
        <f t="shared" si="59"/>
        <v/>
      </c>
      <c r="R1272" s="70" t="str">
        <f>IFERROR(IF(K1272="handling and wharfage",SUM(P1272:Q1272),IF(OR(K1272="tank",K1272="Boat",K1272="car"),INDEX(Rate!$B$4:$M$25,MATCH(Gilbert!N1272,Rate!$A$4:$A$25,0),MATCH(Gilbert!L1272,Rate!$B$3:$M$3,0))*O1272*0.8,INDEX(Rate!$B$4:$M$25,MATCH(Gilbert!N1272,Rate!$A$4:$A$25,0),MATCH(Gilbert!L1272,Rate!$B$3:$M$3,0))*O1272)),"")</f>
        <v/>
      </c>
      <c r="T1272" s="71" t="str">
        <f t="shared" si="60"/>
        <v/>
      </c>
    </row>
    <row r="1273" spans="16:20">
      <c r="P1273" s="70" t="str">
        <f t="shared" si="58"/>
        <v/>
      </c>
      <c r="Q1273" s="70" t="str">
        <f t="shared" si="59"/>
        <v/>
      </c>
      <c r="R1273" s="70" t="str">
        <f>IFERROR(IF(K1273="handling and wharfage",SUM(P1273:Q1273),IF(OR(K1273="tank",K1273="Boat",K1273="car"),INDEX(Rate!$B$4:$M$25,MATCH(Gilbert!N1273,Rate!$A$4:$A$25,0),MATCH(Gilbert!L1273,Rate!$B$3:$M$3,0))*O1273*0.8,INDEX(Rate!$B$4:$M$25,MATCH(Gilbert!N1273,Rate!$A$4:$A$25,0),MATCH(Gilbert!L1273,Rate!$B$3:$M$3,0))*O1273)),"")</f>
        <v/>
      </c>
      <c r="T1273" s="71" t="str">
        <f t="shared" si="60"/>
        <v/>
      </c>
    </row>
    <row r="1274" spans="16:20">
      <c r="P1274" s="70" t="str">
        <f t="shared" si="58"/>
        <v/>
      </c>
      <c r="Q1274" s="70" t="str">
        <f t="shared" si="59"/>
        <v/>
      </c>
      <c r="R1274" s="70" t="str">
        <f>IFERROR(IF(K1274="handling and wharfage",SUM(P1274:Q1274),IF(OR(K1274="tank",K1274="Boat",K1274="car"),INDEX(Rate!$B$4:$M$25,MATCH(Gilbert!N1274,Rate!$A$4:$A$25,0),MATCH(Gilbert!L1274,Rate!$B$3:$M$3,0))*O1274*0.8,INDEX(Rate!$B$4:$M$25,MATCH(Gilbert!N1274,Rate!$A$4:$A$25,0),MATCH(Gilbert!L1274,Rate!$B$3:$M$3,0))*O1274)),"")</f>
        <v/>
      </c>
      <c r="T1274" s="71" t="str">
        <f t="shared" si="60"/>
        <v/>
      </c>
    </row>
    <row r="1275" spans="16:20">
      <c r="P1275" s="70" t="str">
        <f t="shared" si="58"/>
        <v/>
      </c>
      <c r="Q1275" s="70" t="str">
        <f t="shared" si="59"/>
        <v/>
      </c>
      <c r="R1275" s="70" t="str">
        <f>IFERROR(IF(K1275="handling and wharfage",SUM(P1275:Q1275),IF(OR(K1275="tank",K1275="Boat",K1275="car"),INDEX(Rate!$B$4:$M$25,MATCH(Gilbert!N1275,Rate!$A$4:$A$25,0),MATCH(Gilbert!L1275,Rate!$B$3:$M$3,0))*O1275*0.8,INDEX(Rate!$B$4:$M$25,MATCH(Gilbert!N1275,Rate!$A$4:$A$25,0),MATCH(Gilbert!L1275,Rate!$B$3:$M$3,0))*O1275)),"")</f>
        <v/>
      </c>
      <c r="T1275" s="71" t="str">
        <f t="shared" si="60"/>
        <v/>
      </c>
    </row>
    <row r="1276" spans="16:20">
      <c r="P1276" s="70" t="str">
        <f t="shared" si="58"/>
        <v/>
      </c>
      <c r="Q1276" s="70" t="str">
        <f t="shared" si="59"/>
        <v/>
      </c>
      <c r="R1276" s="70" t="str">
        <f>IFERROR(IF(K1276="handling and wharfage",SUM(P1276:Q1276),IF(OR(K1276="tank",K1276="Boat",K1276="car"),INDEX(Rate!$B$4:$M$25,MATCH(Gilbert!N1276,Rate!$A$4:$A$25,0),MATCH(Gilbert!L1276,Rate!$B$3:$M$3,0))*O1276*0.8,INDEX(Rate!$B$4:$M$25,MATCH(Gilbert!N1276,Rate!$A$4:$A$25,0),MATCH(Gilbert!L1276,Rate!$B$3:$M$3,0))*O1276)),"")</f>
        <v/>
      </c>
      <c r="T1276" s="71" t="str">
        <f t="shared" si="60"/>
        <v/>
      </c>
    </row>
    <row r="1277" spans="16:20">
      <c r="P1277" s="70" t="str">
        <f t="shared" si="58"/>
        <v/>
      </c>
      <c r="Q1277" s="70" t="str">
        <f t="shared" si="59"/>
        <v/>
      </c>
      <c r="R1277" s="70" t="str">
        <f>IFERROR(IF(K1277="handling and wharfage",SUM(P1277:Q1277),IF(OR(K1277="tank",K1277="Boat",K1277="car"),INDEX(Rate!$B$4:$M$25,MATCH(Gilbert!N1277,Rate!$A$4:$A$25,0),MATCH(Gilbert!L1277,Rate!$B$3:$M$3,0))*O1277*0.8,INDEX(Rate!$B$4:$M$25,MATCH(Gilbert!N1277,Rate!$A$4:$A$25,0),MATCH(Gilbert!L1277,Rate!$B$3:$M$3,0))*O1277)),"")</f>
        <v/>
      </c>
      <c r="T1277" s="71" t="str">
        <f t="shared" si="60"/>
        <v/>
      </c>
    </row>
    <row r="1278" spans="16:20">
      <c r="P1278" s="70" t="str">
        <f t="shared" si="58"/>
        <v/>
      </c>
      <c r="Q1278" s="70" t="str">
        <f t="shared" si="59"/>
        <v/>
      </c>
      <c r="R1278" s="70" t="str">
        <f>IFERROR(IF(K1278="handling and wharfage",SUM(P1278:Q1278),IF(OR(K1278="tank",K1278="Boat",K1278="car"),INDEX(Rate!$B$4:$M$25,MATCH(Gilbert!N1278,Rate!$A$4:$A$25,0),MATCH(Gilbert!L1278,Rate!$B$3:$M$3,0))*O1278*0.8,INDEX(Rate!$B$4:$M$25,MATCH(Gilbert!N1278,Rate!$A$4:$A$25,0),MATCH(Gilbert!L1278,Rate!$B$3:$M$3,0))*O1278)),"")</f>
        <v/>
      </c>
      <c r="T1278" s="71" t="str">
        <f t="shared" si="60"/>
        <v/>
      </c>
    </row>
    <row r="1279" spans="16:20">
      <c r="P1279" s="70" t="str">
        <f t="shared" si="58"/>
        <v/>
      </c>
      <c r="Q1279" s="70" t="str">
        <f t="shared" si="59"/>
        <v/>
      </c>
      <c r="R1279" s="70" t="str">
        <f>IFERROR(IF(K1279="handling and wharfage",SUM(P1279:Q1279),IF(OR(K1279="tank",K1279="Boat",K1279="car"),INDEX(Rate!$B$4:$M$25,MATCH(Gilbert!N1279,Rate!$A$4:$A$25,0),MATCH(Gilbert!L1279,Rate!$B$3:$M$3,0))*O1279*0.8,INDEX(Rate!$B$4:$M$25,MATCH(Gilbert!N1279,Rate!$A$4:$A$25,0),MATCH(Gilbert!L1279,Rate!$B$3:$M$3,0))*O1279)),"")</f>
        <v/>
      </c>
      <c r="T1279" s="71" t="str">
        <f t="shared" si="60"/>
        <v/>
      </c>
    </row>
    <row r="1280" spans="16:20">
      <c r="P1280" s="70" t="str">
        <f t="shared" si="58"/>
        <v/>
      </c>
      <c r="Q1280" s="70" t="str">
        <f t="shared" si="59"/>
        <v/>
      </c>
      <c r="R1280" s="70" t="str">
        <f>IFERROR(IF(K1280="handling and wharfage",SUM(P1280:Q1280),IF(OR(K1280="tank",K1280="Boat",K1280="car"),INDEX(Rate!$B$4:$M$25,MATCH(Gilbert!N1280,Rate!$A$4:$A$25,0),MATCH(Gilbert!L1280,Rate!$B$3:$M$3,0))*O1280*0.8,INDEX(Rate!$B$4:$M$25,MATCH(Gilbert!N1280,Rate!$A$4:$A$25,0),MATCH(Gilbert!L1280,Rate!$B$3:$M$3,0))*O1280)),"")</f>
        <v/>
      </c>
      <c r="T1280" s="71" t="str">
        <f t="shared" si="60"/>
        <v/>
      </c>
    </row>
    <row r="1281" spans="16:20">
      <c r="P1281" s="70" t="str">
        <f t="shared" si="58"/>
        <v/>
      </c>
      <c r="Q1281" s="70" t="str">
        <f t="shared" si="59"/>
        <v/>
      </c>
      <c r="R1281" s="70" t="str">
        <f>IFERROR(IF(K1281="handling and wharfage",SUM(P1281:Q1281),IF(OR(K1281="tank",K1281="Boat",K1281="car"),INDEX(Rate!$B$4:$M$25,MATCH(Gilbert!N1281,Rate!$A$4:$A$25,0),MATCH(Gilbert!L1281,Rate!$B$3:$M$3,0))*O1281*0.8,INDEX(Rate!$B$4:$M$25,MATCH(Gilbert!N1281,Rate!$A$4:$A$25,0),MATCH(Gilbert!L1281,Rate!$B$3:$M$3,0))*O1281)),"")</f>
        <v/>
      </c>
      <c r="T1281" s="71" t="str">
        <f t="shared" si="60"/>
        <v/>
      </c>
    </row>
    <row r="1282" spans="16:20">
      <c r="P1282" s="70" t="str">
        <f t="shared" si="58"/>
        <v/>
      </c>
      <c r="Q1282" s="70" t="str">
        <f t="shared" si="59"/>
        <v/>
      </c>
      <c r="R1282" s="70" t="str">
        <f>IFERROR(IF(K1282="handling and wharfage",SUM(P1282:Q1282),IF(OR(K1282="tank",K1282="Boat",K1282="car"),INDEX(Rate!$B$4:$M$25,MATCH(Gilbert!N1282,Rate!$A$4:$A$25,0),MATCH(Gilbert!L1282,Rate!$B$3:$M$3,0))*O1282*0.8,INDEX(Rate!$B$4:$M$25,MATCH(Gilbert!N1282,Rate!$A$4:$A$25,0),MATCH(Gilbert!L1282,Rate!$B$3:$M$3,0))*O1282)),"")</f>
        <v/>
      </c>
      <c r="T1282" s="71" t="str">
        <f t="shared" si="60"/>
        <v/>
      </c>
    </row>
    <row r="1283" spans="16:20">
      <c r="P1283" s="70" t="str">
        <f t="shared" ref="P1283:P1346" si="61">IF(OR(K1283="handling and wharfage",K1283="rau handling and wharfage"),O1283*30,"")</f>
        <v/>
      </c>
      <c r="Q1283" s="70" t="str">
        <f t="shared" ref="Q1283:Q1346" si="62">IF(K1283&lt;&gt;"handling and wharfage","",O1283*3.5)</f>
        <v/>
      </c>
      <c r="R1283" s="70" t="str">
        <f>IFERROR(IF(K1283="handling and wharfage",SUM(P1283:Q1283),IF(OR(K1283="tank",K1283="Boat",K1283="car"),INDEX(Rate!$B$4:$M$25,MATCH(Gilbert!N1283,Rate!$A$4:$A$25,0),MATCH(Gilbert!L1283,Rate!$B$3:$M$3,0))*O1283*0.8,INDEX(Rate!$B$4:$M$25,MATCH(Gilbert!N1283,Rate!$A$4:$A$25,0),MATCH(Gilbert!L1283,Rate!$B$3:$M$3,0))*O1283)),"")</f>
        <v/>
      </c>
      <c r="T1283" s="71" t="str">
        <f t="shared" ref="T1283:T1346" si="63">IF(L1283="","",IF(L1283="General2","F0070000061A","E31250000331"))</f>
        <v/>
      </c>
    </row>
    <row r="1284" spans="16:20">
      <c r="P1284" s="70" t="str">
        <f t="shared" si="61"/>
        <v/>
      </c>
      <c r="Q1284" s="70" t="str">
        <f t="shared" si="62"/>
        <v/>
      </c>
      <c r="R1284" s="70" t="str">
        <f>IFERROR(IF(K1284="handling and wharfage",SUM(P1284:Q1284),IF(OR(K1284="tank",K1284="Boat",K1284="car"),INDEX(Rate!$B$4:$M$25,MATCH(Gilbert!N1284,Rate!$A$4:$A$25,0),MATCH(Gilbert!L1284,Rate!$B$3:$M$3,0))*O1284*0.8,INDEX(Rate!$B$4:$M$25,MATCH(Gilbert!N1284,Rate!$A$4:$A$25,0),MATCH(Gilbert!L1284,Rate!$B$3:$M$3,0))*O1284)),"")</f>
        <v/>
      </c>
      <c r="T1284" s="71" t="str">
        <f t="shared" si="63"/>
        <v/>
      </c>
    </row>
    <row r="1285" spans="16:20">
      <c r="P1285" s="70" t="str">
        <f t="shared" si="61"/>
        <v/>
      </c>
      <c r="Q1285" s="70" t="str">
        <f t="shared" si="62"/>
        <v/>
      </c>
      <c r="R1285" s="70" t="str">
        <f>IFERROR(IF(K1285="handling and wharfage",SUM(P1285:Q1285),IF(OR(K1285="tank",K1285="Boat",K1285="car"),INDEX(Rate!$B$4:$M$25,MATCH(Gilbert!N1285,Rate!$A$4:$A$25,0),MATCH(Gilbert!L1285,Rate!$B$3:$M$3,0))*O1285*0.8,INDEX(Rate!$B$4:$M$25,MATCH(Gilbert!N1285,Rate!$A$4:$A$25,0),MATCH(Gilbert!L1285,Rate!$B$3:$M$3,0))*O1285)),"")</f>
        <v/>
      </c>
      <c r="T1285" s="71" t="str">
        <f t="shared" si="63"/>
        <v/>
      </c>
    </row>
    <row r="1286" spans="16:20">
      <c r="P1286" s="70" t="str">
        <f t="shared" si="61"/>
        <v/>
      </c>
      <c r="Q1286" s="70" t="str">
        <f t="shared" si="62"/>
        <v/>
      </c>
      <c r="R1286" s="70" t="str">
        <f>IFERROR(IF(K1286="handling and wharfage",SUM(P1286:Q1286),IF(OR(K1286="tank",K1286="Boat",K1286="car"),INDEX(Rate!$B$4:$M$25,MATCH(Gilbert!N1286,Rate!$A$4:$A$25,0),MATCH(Gilbert!L1286,Rate!$B$3:$M$3,0))*O1286*0.8,INDEX(Rate!$B$4:$M$25,MATCH(Gilbert!N1286,Rate!$A$4:$A$25,0),MATCH(Gilbert!L1286,Rate!$B$3:$M$3,0))*O1286)),"")</f>
        <v/>
      </c>
      <c r="T1286" s="71" t="str">
        <f t="shared" si="63"/>
        <v/>
      </c>
    </row>
    <row r="1287" spans="16:20">
      <c r="P1287" s="70" t="str">
        <f t="shared" si="61"/>
        <v/>
      </c>
      <c r="Q1287" s="70" t="str">
        <f t="shared" si="62"/>
        <v/>
      </c>
      <c r="R1287" s="70" t="str">
        <f>IFERROR(IF(K1287="handling and wharfage",SUM(P1287:Q1287),IF(OR(K1287="tank",K1287="Boat",K1287="car"),INDEX(Rate!$B$4:$M$25,MATCH(Gilbert!N1287,Rate!$A$4:$A$25,0),MATCH(Gilbert!L1287,Rate!$B$3:$M$3,0))*O1287*0.8,INDEX(Rate!$B$4:$M$25,MATCH(Gilbert!N1287,Rate!$A$4:$A$25,0),MATCH(Gilbert!L1287,Rate!$B$3:$M$3,0))*O1287)),"")</f>
        <v/>
      </c>
      <c r="T1287" s="71" t="str">
        <f t="shared" si="63"/>
        <v/>
      </c>
    </row>
    <row r="1288" spans="16:20">
      <c r="P1288" s="70" t="str">
        <f t="shared" si="61"/>
        <v/>
      </c>
      <c r="Q1288" s="70" t="str">
        <f t="shared" si="62"/>
        <v/>
      </c>
      <c r="R1288" s="70" t="str">
        <f>IFERROR(IF(K1288="handling and wharfage",SUM(P1288:Q1288),IF(OR(K1288="tank",K1288="Boat",K1288="car"),INDEX(Rate!$B$4:$M$25,MATCH(Gilbert!N1288,Rate!$A$4:$A$25,0),MATCH(Gilbert!L1288,Rate!$B$3:$M$3,0))*O1288*0.8,INDEX(Rate!$B$4:$M$25,MATCH(Gilbert!N1288,Rate!$A$4:$A$25,0),MATCH(Gilbert!L1288,Rate!$B$3:$M$3,0))*O1288)),"")</f>
        <v/>
      </c>
      <c r="T1288" s="71" t="str">
        <f t="shared" si="63"/>
        <v/>
      </c>
    </row>
    <row r="1289" spans="16:20">
      <c r="P1289" s="70" t="str">
        <f t="shared" si="61"/>
        <v/>
      </c>
      <c r="Q1289" s="70" t="str">
        <f t="shared" si="62"/>
        <v/>
      </c>
      <c r="R1289" s="70" t="str">
        <f>IFERROR(IF(K1289="handling and wharfage",SUM(P1289:Q1289),IF(OR(K1289="tank",K1289="Boat",K1289="car"),INDEX(Rate!$B$4:$M$25,MATCH(Gilbert!N1289,Rate!$A$4:$A$25,0),MATCH(Gilbert!L1289,Rate!$B$3:$M$3,0))*O1289*0.8,INDEX(Rate!$B$4:$M$25,MATCH(Gilbert!N1289,Rate!$A$4:$A$25,0),MATCH(Gilbert!L1289,Rate!$B$3:$M$3,0))*O1289)),"")</f>
        <v/>
      </c>
      <c r="T1289" s="71" t="str">
        <f t="shared" si="63"/>
        <v/>
      </c>
    </row>
    <row r="1290" spans="16:20">
      <c r="P1290" s="70" t="str">
        <f t="shared" si="61"/>
        <v/>
      </c>
      <c r="Q1290" s="70" t="str">
        <f t="shared" si="62"/>
        <v/>
      </c>
      <c r="R1290" s="70" t="str">
        <f>IFERROR(IF(K1290="handling and wharfage",SUM(P1290:Q1290),IF(OR(K1290="tank",K1290="Boat",K1290="car"),INDEX(Rate!$B$4:$M$25,MATCH(Gilbert!N1290,Rate!$A$4:$A$25,0),MATCH(Gilbert!L1290,Rate!$B$3:$M$3,0))*O1290*0.8,INDEX(Rate!$B$4:$M$25,MATCH(Gilbert!N1290,Rate!$A$4:$A$25,0),MATCH(Gilbert!L1290,Rate!$B$3:$M$3,0))*O1290)),"")</f>
        <v/>
      </c>
      <c r="T1290" s="71" t="str">
        <f t="shared" si="63"/>
        <v/>
      </c>
    </row>
    <row r="1291" spans="16:20">
      <c r="P1291" s="70" t="str">
        <f t="shared" si="61"/>
        <v/>
      </c>
      <c r="Q1291" s="70" t="str">
        <f t="shared" si="62"/>
        <v/>
      </c>
      <c r="R1291" s="70" t="str">
        <f>IFERROR(IF(K1291="handling and wharfage",SUM(P1291:Q1291),IF(OR(K1291="tank",K1291="Boat",K1291="car"),INDEX(Rate!$B$4:$M$25,MATCH(Gilbert!N1291,Rate!$A$4:$A$25,0),MATCH(Gilbert!L1291,Rate!$B$3:$M$3,0))*O1291*0.8,INDEX(Rate!$B$4:$M$25,MATCH(Gilbert!N1291,Rate!$A$4:$A$25,0),MATCH(Gilbert!L1291,Rate!$B$3:$M$3,0))*O1291)),"")</f>
        <v/>
      </c>
      <c r="T1291" s="71" t="str">
        <f t="shared" si="63"/>
        <v/>
      </c>
    </row>
    <row r="1292" spans="16:20">
      <c r="P1292" s="70" t="str">
        <f t="shared" si="61"/>
        <v/>
      </c>
      <c r="Q1292" s="70" t="str">
        <f t="shared" si="62"/>
        <v/>
      </c>
      <c r="R1292" s="70" t="str">
        <f>IFERROR(IF(K1292="handling and wharfage",SUM(P1292:Q1292),IF(OR(K1292="tank",K1292="Boat",K1292="car"),INDEX(Rate!$B$4:$M$25,MATCH(Gilbert!N1292,Rate!$A$4:$A$25,0),MATCH(Gilbert!L1292,Rate!$B$3:$M$3,0))*O1292*0.8,INDEX(Rate!$B$4:$M$25,MATCH(Gilbert!N1292,Rate!$A$4:$A$25,0),MATCH(Gilbert!L1292,Rate!$B$3:$M$3,0))*O1292)),"")</f>
        <v/>
      </c>
      <c r="T1292" s="71" t="str">
        <f t="shared" si="63"/>
        <v/>
      </c>
    </row>
    <row r="1293" spans="16:20">
      <c r="P1293" s="70" t="str">
        <f t="shared" si="61"/>
        <v/>
      </c>
      <c r="Q1293" s="70" t="str">
        <f t="shared" si="62"/>
        <v/>
      </c>
      <c r="R1293" s="70" t="str">
        <f>IFERROR(IF(K1293="handling and wharfage",SUM(P1293:Q1293),IF(OR(K1293="tank",K1293="Boat",K1293="car"),INDEX(Rate!$B$4:$M$25,MATCH(Gilbert!N1293,Rate!$A$4:$A$25,0),MATCH(Gilbert!L1293,Rate!$B$3:$M$3,0))*O1293*0.8,INDEX(Rate!$B$4:$M$25,MATCH(Gilbert!N1293,Rate!$A$4:$A$25,0),MATCH(Gilbert!L1293,Rate!$B$3:$M$3,0))*O1293)),"")</f>
        <v/>
      </c>
      <c r="T1293" s="71" t="str">
        <f t="shared" si="63"/>
        <v/>
      </c>
    </row>
    <row r="1294" spans="16:20">
      <c r="P1294" s="70" t="str">
        <f t="shared" si="61"/>
        <v/>
      </c>
      <c r="Q1294" s="70" t="str">
        <f t="shared" si="62"/>
        <v/>
      </c>
      <c r="R1294" s="70" t="str">
        <f>IFERROR(IF(K1294="handling and wharfage",SUM(P1294:Q1294),IF(OR(K1294="tank",K1294="Boat",K1294="car"),INDEX(Rate!$B$4:$M$25,MATCH(Gilbert!N1294,Rate!$A$4:$A$25,0),MATCH(Gilbert!L1294,Rate!$B$3:$M$3,0))*O1294*0.8,INDEX(Rate!$B$4:$M$25,MATCH(Gilbert!N1294,Rate!$A$4:$A$25,0),MATCH(Gilbert!L1294,Rate!$B$3:$M$3,0))*O1294)),"")</f>
        <v/>
      </c>
      <c r="T1294" s="71" t="str">
        <f t="shared" si="63"/>
        <v/>
      </c>
    </row>
    <row r="1295" spans="16:20">
      <c r="P1295" s="70" t="str">
        <f t="shared" si="61"/>
        <v/>
      </c>
      <c r="Q1295" s="70" t="str">
        <f t="shared" si="62"/>
        <v/>
      </c>
      <c r="R1295" s="70" t="str">
        <f>IFERROR(IF(K1295="handling and wharfage",SUM(P1295:Q1295),IF(OR(K1295="tank",K1295="Boat",K1295="car"),INDEX(Rate!$B$4:$M$25,MATCH(Gilbert!N1295,Rate!$A$4:$A$25,0),MATCH(Gilbert!L1295,Rate!$B$3:$M$3,0))*O1295*0.8,INDEX(Rate!$B$4:$M$25,MATCH(Gilbert!N1295,Rate!$A$4:$A$25,0),MATCH(Gilbert!L1295,Rate!$B$3:$M$3,0))*O1295)),"")</f>
        <v/>
      </c>
      <c r="T1295" s="71" t="str">
        <f t="shared" si="63"/>
        <v/>
      </c>
    </row>
    <row r="1296" spans="16:20">
      <c r="P1296" s="70" t="str">
        <f t="shared" si="61"/>
        <v/>
      </c>
      <c r="Q1296" s="70" t="str">
        <f t="shared" si="62"/>
        <v/>
      </c>
      <c r="R1296" s="70" t="str">
        <f>IFERROR(IF(K1296="handling and wharfage",SUM(P1296:Q1296),IF(OR(K1296="tank",K1296="Boat",K1296="car"),INDEX(Rate!$B$4:$M$25,MATCH(Gilbert!N1296,Rate!$A$4:$A$25,0),MATCH(Gilbert!L1296,Rate!$B$3:$M$3,0))*O1296*0.8,INDEX(Rate!$B$4:$M$25,MATCH(Gilbert!N1296,Rate!$A$4:$A$25,0),MATCH(Gilbert!L1296,Rate!$B$3:$M$3,0))*O1296)),"")</f>
        <v/>
      </c>
      <c r="T1296" s="71" t="str">
        <f t="shared" si="63"/>
        <v/>
      </c>
    </row>
    <row r="1297" spans="16:20">
      <c r="P1297" s="70" t="str">
        <f t="shared" si="61"/>
        <v/>
      </c>
      <c r="Q1297" s="70" t="str">
        <f t="shared" si="62"/>
        <v/>
      </c>
      <c r="R1297" s="70" t="str">
        <f>IFERROR(IF(K1297="handling and wharfage",SUM(P1297:Q1297),IF(OR(K1297="tank",K1297="Boat",K1297="car"),INDEX(Rate!$B$4:$M$25,MATCH(Gilbert!N1297,Rate!$A$4:$A$25,0),MATCH(Gilbert!L1297,Rate!$B$3:$M$3,0))*O1297*0.8,INDEX(Rate!$B$4:$M$25,MATCH(Gilbert!N1297,Rate!$A$4:$A$25,0),MATCH(Gilbert!L1297,Rate!$B$3:$M$3,0))*O1297)),"")</f>
        <v/>
      </c>
      <c r="T1297" s="71" t="str">
        <f t="shared" si="63"/>
        <v/>
      </c>
    </row>
    <row r="1298" spans="16:20">
      <c r="P1298" s="70" t="str">
        <f t="shared" si="61"/>
        <v/>
      </c>
      <c r="Q1298" s="70" t="str">
        <f t="shared" si="62"/>
        <v/>
      </c>
      <c r="R1298" s="70" t="str">
        <f>IFERROR(IF(K1298="handling and wharfage",SUM(P1298:Q1298),IF(OR(K1298="tank",K1298="Boat",K1298="car"),INDEX(Rate!$B$4:$M$25,MATCH(Gilbert!N1298,Rate!$A$4:$A$25,0),MATCH(Gilbert!L1298,Rate!$B$3:$M$3,0))*O1298*0.8,INDEX(Rate!$B$4:$M$25,MATCH(Gilbert!N1298,Rate!$A$4:$A$25,0),MATCH(Gilbert!L1298,Rate!$B$3:$M$3,0))*O1298)),"")</f>
        <v/>
      </c>
      <c r="T1298" s="71" t="str">
        <f t="shared" si="63"/>
        <v/>
      </c>
    </row>
    <row r="1299" spans="16:20">
      <c r="P1299" s="70" t="str">
        <f t="shared" si="61"/>
        <v/>
      </c>
      <c r="Q1299" s="70" t="str">
        <f t="shared" si="62"/>
        <v/>
      </c>
      <c r="R1299" s="70" t="str">
        <f>IFERROR(IF(K1299="handling and wharfage",SUM(P1299:Q1299),IF(OR(K1299="tank",K1299="Boat",K1299="car"),INDEX(Rate!$B$4:$M$25,MATCH(Gilbert!N1299,Rate!$A$4:$A$25,0),MATCH(Gilbert!L1299,Rate!$B$3:$M$3,0))*O1299*0.8,INDEX(Rate!$B$4:$M$25,MATCH(Gilbert!N1299,Rate!$A$4:$A$25,0),MATCH(Gilbert!L1299,Rate!$B$3:$M$3,0))*O1299)),"")</f>
        <v/>
      </c>
      <c r="T1299" s="71" t="str">
        <f t="shared" si="63"/>
        <v/>
      </c>
    </row>
    <row r="1300" spans="16:20">
      <c r="P1300" s="70" t="str">
        <f t="shared" si="61"/>
        <v/>
      </c>
      <c r="Q1300" s="70" t="str">
        <f t="shared" si="62"/>
        <v/>
      </c>
      <c r="R1300" s="70" t="str">
        <f>IFERROR(IF(K1300="handling and wharfage",SUM(P1300:Q1300),IF(OR(K1300="tank",K1300="Boat",K1300="car"),INDEX(Rate!$B$4:$M$25,MATCH(Gilbert!N1300,Rate!$A$4:$A$25,0),MATCH(Gilbert!L1300,Rate!$B$3:$M$3,0))*O1300*0.8,INDEX(Rate!$B$4:$M$25,MATCH(Gilbert!N1300,Rate!$A$4:$A$25,0),MATCH(Gilbert!L1300,Rate!$B$3:$M$3,0))*O1300)),"")</f>
        <v/>
      </c>
      <c r="T1300" s="71" t="str">
        <f t="shared" si="63"/>
        <v/>
      </c>
    </row>
    <row r="1301" spans="16:20">
      <c r="P1301" s="70" t="str">
        <f t="shared" si="61"/>
        <v/>
      </c>
      <c r="Q1301" s="70" t="str">
        <f t="shared" si="62"/>
        <v/>
      </c>
      <c r="R1301" s="70" t="str">
        <f>IFERROR(IF(K1301="handling and wharfage",SUM(P1301:Q1301),IF(OR(K1301="tank",K1301="Boat",K1301="car"),INDEX(Rate!$B$4:$M$25,MATCH(Gilbert!N1301,Rate!$A$4:$A$25,0),MATCH(Gilbert!L1301,Rate!$B$3:$M$3,0))*O1301*0.8,INDEX(Rate!$B$4:$M$25,MATCH(Gilbert!N1301,Rate!$A$4:$A$25,0),MATCH(Gilbert!L1301,Rate!$B$3:$M$3,0))*O1301)),"")</f>
        <v/>
      </c>
      <c r="T1301" s="71" t="str">
        <f t="shared" si="63"/>
        <v/>
      </c>
    </row>
    <row r="1302" spans="16:20">
      <c r="P1302" s="70" t="str">
        <f t="shared" si="61"/>
        <v/>
      </c>
      <c r="Q1302" s="70" t="str">
        <f t="shared" si="62"/>
        <v/>
      </c>
      <c r="R1302" s="70" t="str">
        <f>IFERROR(IF(K1302="handling and wharfage",SUM(P1302:Q1302),IF(OR(K1302="tank",K1302="Boat",K1302="car"),INDEX(Rate!$B$4:$M$25,MATCH(Gilbert!N1302,Rate!$A$4:$A$25,0),MATCH(Gilbert!L1302,Rate!$B$3:$M$3,0))*O1302*0.8,INDEX(Rate!$B$4:$M$25,MATCH(Gilbert!N1302,Rate!$A$4:$A$25,0),MATCH(Gilbert!L1302,Rate!$B$3:$M$3,0))*O1302)),"")</f>
        <v/>
      </c>
      <c r="T1302" s="71" t="str">
        <f t="shared" si="63"/>
        <v/>
      </c>
    </row>
    <row r="1303" spans="16:20">
      <c r="P1303" s="70" t="str">
        <f t="shared" si="61"/>
        <v/>
      </c>
      <c r="Q1303" s="70" t="str">
        <f t="shared" si="62"/>
        <v/>
      </c>
      <c r="R1303" s="70" t="str">
        <f>IFERROR(IF(K1303="handling and wharfage",SUM(P1303:Q1303),IF(OR(K1303="tank",K1303="Boat",K1303="car"),INDEX(Rate!$B$4:$M$25,MATCH(Gilbert!N1303,Rate!$A$4:$A$25,0),MATCH(Gilbert!L1303,Rate!$B$3:$M$3,0))*O1303*0.8,INDEX(Rate!$B$4:$M$25,MATCH(Gilbert!N1303,Rate!$A$4:$A$25,0),MATCH(Gilbert!L1303,Rate!$B$3:$M$3,0))*O1303)),"")</f>
        <v/>
      </c>
      <c r="T1303" s="71" t="str">
        <f t="shared" si="63"/>
        <v/>
      </c>
    </row>
    <row r="1304" spans="16:20">
      <c r="P1304" s="70" t="str">
        <f t="shared" si="61"/>
        <v/>
      </c>
      <c r="Q1304" s="70" t="str">
        <f t="shared" si="62"/>
        <v/>
      </c>
      <c r="R1304" s="70" t="str">
        <f>IFERROR(IF(K1304="handling and wharfage",SUM(P1304:Q1304),IF(OR(K1304="tank",K1304="Boat",K1304="car"),INDEX(Rate!$B$4:$M$25,MATCH(Gilbert!N1304,Rate!$A$4:$A$25,0),MATCH(Gilbert!L1304,Rate!$B$3:$M$3,0))*O1304*0.8,INDEX(Rate!$B$4:$M$25,MATCH(Gilbert!N1304,Rate!$A$4:$A$25,0),MATCH(Gilbert!L1304,Rate!$B$3:$M$3,0))*O1304)),"")</f>
        <v/>
      </c>
      <c r="T1304" s="71" t="str">
        <f t="shared" si="63"/>
        <v/>
      </c>
    </row>
    <row r="1305" spans="16:20">
      <c r="P1305" s="70" t="str">
        <f t="shared" si="61"/>
        <v/>
      </c>
      <c r="Q1305" s="70" t="str">
        <f t="shared" si="62"/>
        <v/>
      </c>
      <c r="R1305" s="70" t="str">
        <f>IFERROR(IF(K1305="handling and wharfage",SUM(P1305:Q1305),IF(OR(K1305="tank",K1305="Boat",K1305="car"),INDEX(Rate!$B$4:$M$25,MATCH(Gilbert!N1305,Rate!$A$4:$A$25,0),MATCH(Gilbert!L1305,Rate!$B$3:$M$3,0))*O1305*0.8,INDEX(Rate!$B$4:$M$25,MATCH(Gilbert!N1305,Rate!$A$4:$A$25,0),MATCH(Gilbert!L1305,Rate!$B$3:$M$3,0))*O1305)),"")</f>
        <v/>
      </c>
      <c r="T1305" s="71" t="str">
        <f t="shared" si="63"/>
        <v/>
      </c>
    </row>
    <row r="1306" spans="16:20">
      <c r="P1306" s="70" t="str">
        <f t="shared" si="61"/>
        <v/>
      </c>
      <c r="Q1306" s="70" t="str">
        <f t="shared" si="62"/>
        <v/>
      </c>
      <c r="R1306" s="70" t="str">
        <f>IFERROR(IF(K1306="handling and wharfage",SUM(P1306:Q1306),IF(OR(K1306="tank",K1306="Boat",K1306="car"),INDEX(Rate!$B$4:$M$25,MATCH(Gilbert!N1306,Rate!$A$4:$A$25,0),MATCH(Gilbert!L1306,Rate!$B$3:$M$3,0))*O1306*0.8,INDEX(Rate!$B$4:$M$25,MATCH(Gilbert!N1306,Rate!$A$4:$A$25,0),MATCH(Gilbert!L1306,Rate!$B$3:$M$3,0))*O1306)),"")</f>
        <v/>
      </c>
      <c r="T1306" s="71" t="str">
        <f t="shared" si="63"/>
        <v/>
      </c>
    </row>
    <row r="1307" spans="16:20">
      <c r="P1307" s="70" t="str">
        <f t="shared" si="61"/>
        <v/>
      </c>
      <c r="Q1307" s="70" t="str">
        <f t="shared" si="62"/>
        <v/>
      </c>
      <c r="R1307" s="70" t="str">
        <f>IFERROR(IF(K1307="handling and wharfage",SUM(P1307:Q1307),IF(OR(K1307="tank",K1307="Boat",K1307="car"),INDEX(Rate!$B$4:$M$25,MATCH(Gilbert!N1307,Rate!$A$4:$A$25,0),MATCH(Gilbert!L1307,Rate!$B$3:$M$3,0))*O1307*0.8,INDEX(Rate!$B$4:$M$25,MATCH(Gilbert!N1307,Rate!$A$4:$A$25,0),MATCH(Gilbert!L1307,Rate!$B$3:$M$3,0))*O1307)),"")</f>
        <v/>
      </c>
      <c r="T1307" s="71" t="str">
        <f t="shared" si="63"/>
        <v/>
      </c>
    </row>
    <row r="1308" spans="16:20">
      <c r="P1308" s="70" t="str">
        <f t="shared" si="61"/>
        <v/>
      </c>
      <c r="Q1308" s="70" t="str">
        <f t="shared" si="62"/>
        <v/>
      </c>
      <c r="R1308" s="70" t="str">
        <f>IFERROR(IF(K1308="handling and wharfage",SUM(P1308:Q1308),IF(OR(K1308="tank",K1308="Boat",K1308="car"),INDEX(Rate!$B$4:$M$25,MATCH(Gilbert!N1308,Rate!$A$4:$A$25,0),MATCH(Gilbert!L1308,Rate!$B$3:$M$3,0))*O1308*0.8,INDEX(Rate!$B$4:$M$25,MATCH(Gilbert!N1308,Rate!$A$4:$A$25,0),MATCH(Gilbert!L1308,Rate!$B$3:$M$3,0))*O1308)),"")</f>
        <v/>
      </c>
      <c r="T1308" s="71" t="str">
        <f t="shared" si="63"/>
        <v/>
      </c>
    </row>
    <row r="1309" spans="16:20">
      <c r="P1309" s="70" t="str">
        <f t="shared" si="61"/>
        <v/>
      </c>
      <c r="Q1309" s="70" t="str">
        <f t="shared" si="62"/>
        <v/>
      </c>
      <c r="R1309" s="70" t="str">
        <f>IFERROR(IF(K1309="handling and wharfage",SUM(P1309:Q1309),IF(OR(K1309="tank",K1309="Boat",K1309="car"),INDEX(Rate!$B$4:$M$25,MATCH(Gilbert!N1309,Rate!$A$4:$A$25,0),MATCH(Gilbert!L1309,Rate!$B$3:$M$3,0))*O1309*0.8,INDEX(Rate!$B$4:$M$25,MATCH(Gilbert!N1309,Rate!$A$4:$A$25,0),MATCH(Gilbert!L1309,Rate!$B$3:$M$3,0))*O1309)),"")</f>
        <v/>
      </c>
      <c r="T1309" s="71" t="str">
        <f t="shared" si="63"/>
        <v/>
      </c>
    </row>
    <row r="1310" spans="16:20">
      <c r="P1310" s="70" t="str">
        <f t="shared" si="61"/>
        <v/>
      </c>
      <c r="Q1310" s="70" t="str">
        <f t="shared" si="62"/>
        <v/>
      </c>
      <c r="R1310" s="70" t="str">
        <f>IFERROR(IF(K1310="handling and wharfage",SUM(P1310:Q1310),IF(OR(K1310="tank",K1310="Boat",K1310="car"),INDEX(Rate!$B$4:$M$25,MATCH(Gilbert!N1310,Rate!$A$4:$A$25,0),MATCH(Gilbert!L1310,Rate!$B$3:$M$3,0))*O1310*0.8,INDEX(Rate!$B$4:$M$25,MATCH(Gilbert!N1310,Rate!$A$4:$A$25,0),MATCH(Gilbert!L1310,Rate!$B$3:$M$3,0))*O1310)),"")</f>
        <v/>
      </c>
      <c r="T1310" s="71" t="str">
        <f t="shared" si="63"/>
        <v/>
      </c>
    </row>
    <row r="1311" spans="16:20">
      <c r="P1311" s="70" t="str">
        <f t="shared" si="61"/>
        <v/>
      </c>
      <c r="Q1311" s="70" t="str">
        <f t="shared" si="62"/>
        <v/>
      </c>
      <c r="R1311" s="70" t="str">
        <f>IFERROR(IF(K1311="handling and wharfage",SUM(P1311:Q1311),IF(OR(K1311="tank",K1311="Boat",K1311="car"),INDEX(Rate!$B$4:$M$25,MATCH(Gilbert!N1311,Rate!$A$4:$A$25,0),MATCH(Gilbert!L1311,Rate!$B$3:$M$3,0))*O1311*0.8,INDEX(Rate!$B$4:$M$25,MATCH(Gilbert!N1311,Rate!$A$4:$A$25,0),MATCH(Gilbert!L1311,Rate!$B$3:$M$3,0))*O1311)),"")</f>
        <v/>
      </c>
      <c r="T1311" s="71" t="str">
        <f t="shared" si="63"/>
        <v/>
      </c>
    </row>
    <row r="1312" spans="16:20">
      <c r="P1312" s="70" t="str">
        <f t="shared" si="61"/>
        <v/>
      </c>
      <c r="Q1312" s="70" t="str">
        <f t="shared" si="62"/>
        <v/>
      </c>
      <c r="R1312" s="70" t="str">
        <f>IFERROR(IF(K1312="handling and wharfage",SUM(P1312:Q1312),IF(OR(K1312="tank",K1312="Boat",K1312="car"),INDEX(Rate!$B$4:$M$25,MATCH(Gilbert!N1312,Rate!$A$4:$A$25,0),MATCH(Gilbert!L1312,Rate!$B$3:$M$3,0))*O1312*0.8,INDEX(Rate!$B$4:$M$25,MATCH(Gilbert!N1312,Rate!$A$4:$A$25,0),MATCH(Gilbert!L1312,Rate!$B$3:$M$3,0))*O1312)),"")</f>
        <v/>
      </c>
      <c r="T1312" s="71" t="str">
        <f t="shared" si="63"/>
        <v/>
      </c>
    </row>
    <row r="1313" spans="16:20">
      <c r="P1313" s="70" t="str">
        <f t="shared" si="61"/>
        <v/>
      </c>
      <c r="Q1313" s="70" t="str">
        <f t="shared" si="62"/>
        <v/>
      </c>
      <c r="R1313" s="70" t="str">
        <f>IFERROR(IF(K1313="handling and wharfage",SUM(P1313:Q1313),IF(OR(K1313="tank",K1313="Boat",K1313="car"),INDEX(Rate!$B$4:$M$25,MATCH(Gilbert!N1313,Rate!$A$4:$A$25,0),MATCH(Gilbert!L1313,Rate!$B$3:$M$3,0))*O1313*0.8,INDEX(Rate!$B$4:$M$25,MATCH(Gilbert!N1313,Rate!$A$4:$A$25,0),MATCH(Gilbert!L1313,Rate!$B$3:$M$3,0))*O1313)),"")</f>
        <v/>
      </c>
      <c r="T1313" s="71" t="str">
        <f t="shared" si="63"/>
        <v/>
      </c>
    </row>
    <row r="1314" spans="16:20">
      <c r="P1314" s="70" t="str">
        <f t="shared" si="61"/>
        <v/>
      </c>
      <c r="Q1314" s="70" t="str">
        <f t="shared" si="62"/>
        <v/>
      </c>
      <c r="R1314" s="70" t="str">
        <f>IFERROR(IF(K1314="handling and wharfage",SUM(P1314:Q1314),IF(OR(K1314="tank",K1314="Boat",K1314="car"),INDEX(Rate!$B$4:$M$25,MATCH(Gilbert!N1314,Rate!$A$4:$A$25,0),MATCH(Gilbert!L1314,Rate!$B$3:$M$3,0))*O1314*0.8,INDEX(Rate!$B$4:$M$25,MATCH(Gilbert!N1314,Rate!$A$4:$A$25,0),MATCH(Gilbert!L1314,Rate!$B$3:$M$3,0))*O1314)),"")</f>
        <v/>
      </c>
      <c r="T1314" s="71" t="str">
        <f t="shared" si="63"/>
        <v/>
      </c>
    </row>
    <row r="1315" spans="16:20">
      <c r="P1315" s="70" t="str">
        <f t="shared" si="61"/>
        <v/>
      </c>
      <c r="Q1315" s="70" t="str">
        <f t="shared" si="62"/>
        <v/>
      </c>
      <c r="R1315" s="70" t="str">
        <f>IFERROR(IF(K1315="handling and wharfage",SUM(P1315:Q1315),IF(OR(K1315="tank",K1315="Boat",K1315="car"),INDEX(Rate!$B$4:$M$25,MATCH(Gilbert!N1315,Rate!$A$4:$A$25,0),MATCH(Gilbert!L1315,Rate!$B$3:$M$3,0))*O1315*0.8,INDEX(Rate!$B$4:$M$25,MATCH(Gilbert!N1315,Rate!$A$4:$A$25,0),MATCH(Gilbert!L1315,Rate!$B$3:$M$3,0))*O1315)),"")</f>
        <v/>
      </c>
      <c r="T1315" s="71" t="str">
        <f t="shared" si="63"/>
        <v/>
      </c>
    </row>
    <row r="1316" spans="16:20">
      <c r="P1316" s="70" t="str">
        <f t="shared" si="61"/>
        <v/>
      </c>
      <c r="Q1316" s="70" t="str">
        <f t="shared" si="62"/>
        <v/>
      </c>
      <c r="R1316" s="70" t="str">
        <f>IFERROR(IF(K1316="handling and wharfage",SUM(P1316:Q1316),IF(OR(K1316="tank",K1316="Boat",K1316="car"),INDEX(Rate!$B$4:$M$25,MATCH(Gilbert!N1316,Rate!$A$4:$A$25,0),MATCH(Gilbert!L1316,Rate!$B$3:$M$3,0))*O1316*0.8,INDEX(Rate!$B$4:$M$25,MATCH(Gilbert!N1316,Rate!$A$4:$A$25,0),MATCH(Gilbert!L1316,Rate!$B$3:$M$3,0))*O1316)),"")</f>
        <v/>
      </c>
      <c r="T1316" s="71" t="str">
        <f t="shared" si="63"/>
        <v/>
      </c>
    </row>
    <row r="1317" spans="16:20">
      <c r="P1317" s="70" t="str">
        <f t="shared" si="61"/>
        <v/>
      </c>
      <c r="Q1317" s="70" t="str">
        <f t="shared" si="62"/>
        <v/>
      </c>
      <c r="R1317" s="70" t="str">
        <f>IFERROR(IF(K1317="handling and wharfage",SUM(P1317:Q1317),IF(OR(K1317="tank",K1317="Boat",K1317="car"),INDEX(Rate!$B$4:$M$25,MATCH(Gilbert!N1317,Rate!$A$4:$A$25,0),MATCH(Gilbert!L1317,Rate!$B$3:$M$3,0))*O1317*0.8,INDEX(Rate!$B$4:$M$25,MATCH(Gilbert!N1317,Rate!$A$4:$A$25,0),MATCH(Gilbert!L1317,Rate!$B$3:$M$3,0))*O1317)),"")</f>
        <v/>
      </c>
      <c r="T1317" s="71" t="str">
        <f t="shared" si="63"/>
        <v/>
      </c>
    </row>
    <row r="1318" spans="16:20">
      <c r="P1318" s="70" t="str">
        <f t="shared" si="61"/>
        <v/>
      </c>
      <c r="Q1318" s="70" t="str">
        <f t="shared" si="62"/>
        <v/>
      </c>
      <c r="R1318" s="70" t="str">
        <f>IFERROR(IF(K1318="handling and wharfage",SUM(P1318:Q1318),IF(OR(K1318="tank",K1318="Boat",K1318="car"),INDEX(Rate!$B$4:$M$25,MATCH(Gilbert!N1318,Rate!$A$4:$A$25,0),MATCH(Gilbert!L1318,Rate!$B$3:$M$3,0))*O1318*0.8,INDEX(Rate!$B$4:$M$25,MATCH(Gilbert!N1318,Rate!$A$4:$A$25,0),MATCH(Gilbert!L1318,Rate!$B$3:$M$3,0))*O1318)),"")</f>
        <v/>
      </c>
      <c r="T1318" s="71" t="str">
        <f t="shared" si="63"/>
        <v/>
      </c>
    </row>
    <row r="1319" spans="16:20">
      <c r="P1319" s="70" t="str">
        <f t="shared" si="61"/>
        <v/>
      </c>
      <c r="Q1319" s="70" t="str">
        <f t="shared" si="62"/>
        <v/>
      </c>
      <c r="R1319" s="70" t="str">
        <f>IFERROR(IF(K1319="handling and wharfage",SUM(P1319:Q1319),IF(OR(K1319="tank",K1319="Boat",K1319="car"),INDEX(Rate!$B$4:$M$25,MATCH(Gilbert!N1319,Rate!$A$4:$A$25,0),MATCH(Gilbert!L1319,Rate!$B$3:$M$3,0))*O1319*0.8,INDEX(Rate!$B$4:$M$25,MATCH(Gilbert!N1319,Rate!$A$4:$A$25,0),MATCH(Gilbert!L1319,Rate!$B$3:$M$3,0))*O1319)),"")</f>
        <v/>
      </c>
      <c r="T1319" s="71" t="str">
        <f t="shared" si="63"/>
        <v/>
      </c>
    </row>
    <row r="1320" spans="16:20">
      <c r="P1320" s="70" t="str">
        <f t="shared" si="61"/>
        <v/>
      </c>
      <c r="Q1320" s="70" t="str">
        <f t="shared" si="62"/>
        <v/>
      </c>
      <c r="R1320" s="70" t="str">
        <f>IFERROR(IF(K1320="handling and wharfage",SUM(P1320:Q1320),IF(OR(K1320="tank",K1320="Boat",K1320="car"),INDEX(Rate!$B$4:$M$25,MATCH(Gilbert!N1320,Rate!$A$4:$A$25,0),MATCH(Gilbert!L1320,Rate!$B$3:$M$3,0))*O1320*0.8,INDEX(Rate!$B$4:$M$25,MATCH(Gilbert!N1320,Rate!$A$4:$A$25,0),MATCH(Gilbert!L1320,Rate!$B$3:$M$3,0))*O1320)),"")</f>
        <v/>
      </c>
      <c r="T1320" s="71" t="str">
        <f t="shared" si="63"/>
        <v/>
      </c>
    </row>
    <row r="1321" spans="16:20">
      <c r="P1321" s="70" t="str">
        <f t="shared" si="61"/>
        <v/>
      </c>
      <c r="Q1321" s="70" t="str">
        <f t="shared" si="62"/>
        <v/>
      </c>
      <c r="R1321" s="70" t="str">
        <f>IFERROR(IF(K1321="handling and wharfage",SUM(P1321:Q1321),IF(OR(K1321="tank",K1321="Boat",K1321="car"),INDEX(Rate!$B$4:$M$25,MATCH(Gilbert!N1321,Rate!$A$4:$A$25,0),MATCH(Gilbert!L1321,Rate!$B$3:$M$3,0))*O1321*0.8,INDEX(Rate!$B$4:$M$25,MATCH(Gilbert!N1321,Rate!$A$4:$A$25,0),MATCH(Gilbert!L1321,Rate!$B$3:$M$3,0))*O1321)),"")</f>
        <v/>
      </c>
      <c r="T1321" s="71" t="str">
        <f t="shared" si="63"/>
        <v/>
      </c>
    </row>
    <row r="1322" spans="16:20">
      <c r="P1322" s="70" t="str">
        <f t="shared" si="61"/>
        <v/>
      </c>
      <c r="Q1322" s="70" t="str">
        <f t="shared" si="62"/>
        <v/>
      </c>
      <c r="R1322" s="70" t="str">
        <f>IFERROR(IF(K1322="handling and wharfage",SUM(P1322:Q1322),IF(OR(K1322="tank",K1322="Boat",K1322="car"),INDEX(Rate!$B$4:$M$25,MATCH(Gilbert!N1322,Rate!$A$4:$A$25,0),MATCH(Gilbert!L1322,Rate!$B$3:$M$3,0))*O1322*0.8,INDEX(Rate!$B$4:$M$25,MATCH(Gilbert!N1322,Rate!$A$4:$A$25,0),MATCH(Gilbert!L1322,Rate!$B$3:$M$3,0))*O1322)),"")</f>
        <v/>
      </c>
      <c r="T1322" s="71" t="str">
        <f t="shared" si="63"/>
        <v/>
      </c>
    </row>
    <row r="1323" spans="16:20">
      <c r="P1323" s="70" t="str">
        <f t="shared" si="61"/>
        <v/>
      </c>
      <c r="Q1323" s="70" t="str">
        <f t="shared" si="62"/>
        <v/>
      </c>
      <c r="R1323" s="70" t="str">
        <f>IFERROR(IF(K1323="handling and wharfage",SUM(P1323:Q1323),IF(OR(K1323="tank",K1323="Boat",K1323="car"),INDEX(Rate!$B$4:$M$25,MATCH(Gilbert!N1323,Rate!$A$4:$A$25,0),MATCH(Gilbert!L1323,Rate!$B$3:$M$3,0))*O1323*0.8,INDEX(Rate!$B$4:$M$25,MATCH(Gilbert!N1323,Rate!$A$4:$A$25,0),MATCH(Gilbert!L1323,Rate!$B$3:$M$3,0))*O1323)),"")</f>
        <v/>
      </c>
      <c r="T1323" s="71" t="str">
        <f t="shared" si="63"/>
        <v/>
      </c>
    </row>
    <row r="1324" spans="16:20">
      <c r="P1324" s="70" t="str">
        <f t="shared" si="61"/>
        <v/>
      </c>
      <c r="Q1324" s="70" t="str">
        <f t="shared" si="62"/>
        <v/>
      </c>
      <c r="R1324" s="70" t="str">
        <f>IFERROR(IF(K1324="handling and wharfage",SUM(P1324:Q1324),IF(OR(K1324="tank",K1324="Boat",K1324="car"),INDEX(Rate!$B$4:$M$25,MATCH(Gilbert!N1324,Rate!$A$4:$A$25,0),MATCH(Gilbert!L1324,Rate!$B$3:$M$3,0))*O1324*0.8,INDEX(Rate!$B$4:$M$25,MATCH(Gilbert!N1324,Rate!$A$4:$A$25,0),MATCH(Gilbert!L1324,Rate!$B$3:$M$3,0))*O1324)),"")</f>
        <v/>
      </c>
      <c r="T1324" s="71" t="str">
        <f t="shared" si="63"/>
        <v/>
      </c>
    </row>
    <row r="1325" spans="16:20">
      <c r="P1325" s="70" t="str">
        <f t="shared" si="61"/>
        <v/>
      </c>
      <c r="Q1325" s="70" t="str">
        <f t="shared" si="62"/>
        <v/>
      </c>
      <c r="R1325" s="70" t="str">
        <f>IFERROR(IF(K1325="handling and wharfage",SUM(P1325:Q1325),IF(OR(K1325="tank",K1325="Boat",K1325="car"),INDEX(Rate!$B$4:$M$25,MATCH(Gilbert!N1325,Rate!$A$4:$A$25,0),MATCH(Gilbert!L1325,Rate!$B$3:$M$3,0))*O1325*0.8,INDEX(Rate!$B$4:$M$25,MATCH(Gilbert!N1325,Rate!$A$4:$A$25,0),MATCH(Gilbert!L1325,Rate!$B$3:$M$3,0))*O1325)),"")</f>
        <v/>
      </c>
      <c r="T1325" s="71" t="str">
        <f t="shared" si="63"/>
        <v/>
      </c>
    </row>
    <row r="1326" spans="16:20">
      <c r="P1326" s="70" t="str">
        <f t="shared" si="61"/>
        <v/>
      </c>
      <c r="Q1326" s="70" t="str">
        <f t="shared" si="62"/>
        <v/>
      </c>
      <c r="R1326" s="70" t="str">
        <f>IFERROR(IF(K1326="handling and wharfage",SUM(P1326:Q1326),IF(OR(K1326="tank",K1326="Boat",K1326="car"),INDEX(Rate!$B$4:$M$25,MATCH(Gilbert!N1326,Rate!$A$4:$A$25,0),MATCH(Gilbert!L1326,Rate!$B$3:$M$3,0))*O1326*0.8,INDEX(Rate!$B$4:$M$25,MATCH(Gilbert!N1326,Rate!$A$4:$A$25,0),MATCH(Gilbert!L1326,Rate!$B$3:$M$3,0))*O1326)),"")</f>
        <v/>
      </c>
      <c r="T1326" s="71" t="str">
        <f t="shared" si="63"/>
        <v/>
      </c>
    </row>
    <row r="1327" spans="16:20">
      <c r="P1327" s="70" t="str">
        <f t="shared" si="61"/>
        <v/>
      </c>
      <c r="Q1327" s="70" t="str">
        <f t="shared" si="62"/>
        <v/>
      </c>
      <c r="R1327" s="70" t="str">
        <f>IFERROR(IF(K1327="handling and wharfage",SUM(P1327:Q1327),IF(OR(K1327="tank",K1327="Boat",K1327="car"),INDEX(Rate!$B$4:$M$25,MATCH(Gilbert!N1327,Rate!$A$4:$A$25,0),MATCH(Gilbert!L1327,Rate!$B$3:$M$3,0))*O1327*0.8,INDEX(Rate!$B$4:$M$25,MATCH(Gilbert!N1327,Rate!$A$4:$A$25,0),MATCH(Gilbert!L1327,Rate!$B$3:$M$3,0))*O1327)),"")</f>
        <v/>
      </c>
      <c r="T1327" s="71" t="str">
        <f t="shared" si="63"/>
        <v/>
      </c>
    </row>
    <row r="1328" spans="16:20">
      <c r="P1328" s="70" t="str">
        <f t="shared" si="61"/>
        <v/>
      </c>
      <c r="Q1328" s="70" t="str">
        <f t="shared" si="62"/>
        <v/>
      </c>
      <c r="R1328" s="70" t="str">
        <f>IFERROR(IF(K1328="handling and wharfage",SUM(P1328:Q1328),IF(OR(K1328="tank",K1328="Boat",K1328="car"),INDEX(Rate!$B$4:$M$25,MATCH(Gilbert!N1328,Rate!$A$4:$A$25,0),MATCH(Gilbert!L1328,Rate!$B$3:$M$3,0))*O1328*0.8,INDEX(Rate!$B$4:$M$25,MATCH(Gilbert!N1328,Rate!$A$4:$A$25,0),MATCH(Gilbert!L1328,Rate!$B$3:$M$3,0))*O1328)),"")</f>
        <v/>
      </c>
      <c r="T1328" s="71" t="str">
        <f t="shared" si="63"/>
        <v/>
      </c>
    </row>
    <row r="1329" spans="16:20">
      <c r="P1329" s="70" t="str">
        <f t="shared" si="61"/>
        <v/>
      </c>
      <c r="Q1329" s="70" t="str">
        <f t="shared" si="62"/>
        <v/>
      </c>
      <c r="R1329" s="70" t="str">
        <f>IFERROR(IF(K1329="handling and wharfage",SUM(P1329:Q1329),IF(OR(K1329="tank",K1329="Boat",K1329="car"),INDEX(Rate!$B$4:$M$25,MATCH(Gilbert!N1329,Rate!$A$4:$A$25,0),MATCH(Gilbert!L1329,Rate!$B$3:$M$3,0))*O1329*0.8,INDEX(Rate!$B$4:$M$25,MATCH(Gilbert!N1329,Rate!$A$4:$A$25,0),MATCH(Gilbert!L1329,Rate!$B$3:$M$3,0))*O1329)),"")</f>
        <v/>
      </c>
      <c r="T1329" s="71" t="str">
        <f t="shared" si="63"/>
        <v/>
      </c>
    </row>
    <row r="1330" spans="16:20">
      <c r="P1330" s="70" t="str">
        <f t="shared" si="61"/>
        <v/>
      </c>
      <c r="Q1330" s="70" t="str">
        <f t="shared" si="62"/>
        <v/>
      </c>
      <c r="R1330" s="70" t="str">
        <f>IFERROR(IF(K1330="handling and wharfage",SUM(P1330:Q1330),IF(OR(K1330="tank",K1330="Boat",K1330="car"),INDEX(Rate!$B$4:$M$25,MATCH(Gilbert!N1330,Rate!$A$4:$A$25,0),MATCH(Gilbert!L1330,Rate!$B$3:$M$3,0))*O1330*0.8,INDEX(Rate!$B$4:$M$25,MATCH(Gilbert!N1330,Rate!$A$4:$A$25,0),MATCH(Gilbert!L1330,Rate!$B$3:$M$3,0))*O1330)),"")</f>
        <v/>
      </c>
      <c r="T1330" s="71" t="str">
        <f t="shared" si="63"/>
        <v/>
      </c>
    </row>
    <row r="1331" spans="16:20">
      <c r="P1331" s="70" t="str">
        <f t="shared" si="61"/>
        <v/>
      </c>
      <c r="Q1331" s="70" t="str">
        <f t="shared" si="62"/>
        <v/>
      </c>
      <c r="R1331" s="70" t="str">
        <f>IFERROR(IF(K1331="handling and wharfage",SUM(P1331:Q1331),IF(OR(K1331="tank",K1331="Boat",K1331="car"),INDEX(Rate!$B$4:$M$25,MATCH(Gilbert!N1331,Rate!$A$4:$A$25,0),MATCH(Gilbert!L1331,Rate!$B$3:$M$3,0))*O1331*0.8,INDEX(Rate!$B$4:$M$25,MATCH(Gilbert!N1331,Rate!$A$4:$A$25,0),MATCH(Gilbert!L1331,Rate!$B$3:$M$3,0))*O1331)),"")</f>
        <v/>
      </c>
      <c r="T1331" s="71" t="str">
        <f t="shared" si="63"/>
        <v/>
      </c>
    </row>
    <row r="1332" spans="16:20">
      <c r="P1332" s="70" t="str">
        <f t="shared" si="61"/>
        <v/>
      </c>
      <c r="Q1332" s="70" t="str">
        <f t="shared" si="62"/>
        <v/>
      </c>
      <c r="R1332" s="70" t="str">
        <f>IFERROR(IF(K1332="handling and wharfage",SUM(P1332:Q1332),IF(OR(K1332="tank",K1332="Boat",K1332="car"),INDEX(Rate!$B$4:$M$25,MATCH(Gilbert!N1332,Rate!$A$4:$A$25,0),MATCH(Gilbert!L1332,Rate!$B$3:$M$3,0))*O1332*0.8,INDEX(Rate!$B$4:$M$25,MATCH(Gilbert!N1332,Rate!$A$4:$A$25,0),MATCH(Gilbert!L1332,Rate!$B$3:$M$3,0))*O1332)),"")</f>
        <v/>
      </c>
      <c r="T1332" s="71" t="str">
        <f t="shared" si="63"/>
        <v/>
      </c>
    </row>
    <row r="1333" spans="16:20">
      <c r="P1333" s="70" t="str">
        <f t="shared" si="61"/>
        <v/>
      </c>
      <c r="Q1333" s="70" t="str">
        <f t="shared" si="62"/>
        <v/>
      </c>
      <c r="R1333" s="70" t="str">
        <f>IFERROR(IF(K1333="handling and wharfage",SUM(P1333:Q1333),IF(OR(K1333="tank",K1333="Boat",K1333="car"),INDEX(Rate!$B$4:$M$25,MATCH(Gilbert!N1333,Rate!$A$4:$A$25,0),MATCH(Gilbert!L1333,Rate!$B$3:$M$3,0))*O1333*0.8,INDEX(Rate!$B$4:$M$25,MATCH(Gilbert!N1333,Rate!$A$4:$A$25,0),MATCH(Gilbert!L1333,Rate!$B$3:$M$3,0))*O1333)),"")</f>
        <v/>
      </c>
      <c r="T1333" s="71" t="str">
        <f t="shared" si="63"/>
        <v/>
      </c>
    </row>
    <row r="1334" spans="16:20">
      <c r="P1334" s="70" t="str">
        <f t="shared" si="61"/>
        <v/>
      </c>
      <c r="Q1334" s="70" t="str">
        <f t="shared" si="62"/>
        <v/>
      </c>
      <c r="R1334" s="70" t="str">
        <f>IFERROR(IF(K1334="handling and wharfage",SUM(P1334:Q1334),IF(OR(K1334="tank",K1334="Boat",K1334="car"),INDEX(Rate!$B$4:$M$25,MATCH(Gilbert!N1334,Rate!$A$4:$A$25,0),MATCH(Gilbert!L1334,Rate!$B$3:$M$3,0))*O1334*0.8,INDEX(Rate!$B$4:$M$25,MATCH(Gilbert!N1334,Rate!$A$4:$A$25,0),MATCH(Gilbert!L1334,Rate!$B$3:$M$3,0))*O1334)),"")</f>
        <v/>
      </c>
      <c r="T1334" s="71" t="str">
        <f t="shared" si="63"/>
        <v/>
      </c>
    </row>
    <row r="1335" spans="16:20">
      <c r="P1335" s="70" t="str">
        <f t="shared" si="61"/>
        <v/>
      </c>
      <c r="Q1335" s="70" t="str">
        <f t="shared" si="62"/>
        <v/>
      </c>
      <c r="R1335" s="70" t="str">
        <f>IFERROR(IF(K1335="handling and wharfage",SUM(P1335:Q1335),IF(OR(K1335="tank",K1335="Boat",K1335="car"),INDEX(Rate!$B$4:$M$25,MATCH(Gilbert!N1335,Rate!$A$4:$A$25,0),MATCH(Gilbert!L1335,Rate!$B$3:$M$3,0))*O1335*0.8,INDEX(Rate!$B$4:$M$25,MATCH(Gilbert!N1335,Rate!$A$4:$A$25,0),MATCH(Gilbert!L1335,Rate!$B$3:$M$3,0))*O1335)),"")</f>
        <v/>
      </c>
      <c r="T1335" s="71" t="str">
        <f t="shared" si="63"/>
        <v/>
      </c>
    </row>
    <row r="1336" spans="16:20">
      <c r="P1336" s="70" t="str">
        <f t="shared" si="61"/>
        <v/>
      </c>
      <c r="Q1336" s="70" t="str">
        <f t="shared" si="62"/>
        <v/>
      </c>
      <c r="R1336" s="70" t="str">
        <f>IFERROR(IF(K1336="handling and wharfage",SUM(P1336:Q1336),IF(OR(K1336="tank",K1336="Boat",K1336="car"),INDEX(Rate!$B$4:$M$25,MATCH(Gilbert!N1336,Rate!$A$4:$A$25,0),MATCH(Gilbert!L1336,Rate!$B$3:$M$3,0))*O1336*0.8,INDEX(Rate!$B$4:$M$25,MATCH(Gilbert!N1336,Rate!$A$4:$A$25,0),MATCH(Gilbert!L1336,Rate!$B$3:$M$3,0))*O1336)),"")</f>
        <v/>
      </c>
      <c r="T1336" s="71" t="str">
        <f t="shared" si="63"/>
        <v/>
      </c>
    </row>
    <row r="1337" spans="16:20">
      <c r="P1337" s="70" t="str">
        <f t="shared" si="61"/>
        <v/>
      </c>
      <c r="Q1337" s="70" t="str">
        <f t="shared" si="62"/>
        <v/>
      </c>
      <c r="R1337" s="70" t="str">
        <f>IFERROR(IF(K1337="handling and wharfage",SUM(P1337:Q1337),IF(OR(K1337="tank",K1337="Boat",K1337="car"),INDEX(Rate!$B$4:$M$25,MATCH(Gilbert!N1337,Rate!$A$4:$A$25,0),MATCH(Gilbert!L1337,Rate!$B$3:$M$3,0))*O1337*0.8,INDEX(Rate!$B$4:$M$25,MATCH(Gilbert!N1337,Rate!$A$4:$A$25,0),MATCH(Gilbert!L1337,Rate!$B$3:$M$3,0))*O1337)),"")</f>
        <v/>
      </c>
      <c r="T1337" s="71" t="str">
        <f t="shared" si="63"/>
        <v/>
      </c>
    </row>
    <row r="1338" spans="16:20">
      <c r="P1338" s="70" t="str">
        <f t="shared" si="61"/>
        <v/>
      </c>
      <c r="Q1338" s="70" t="str">
        <f t="shared" si="62"/>
        <v/>
      </c>
      <c r="R1338" s="70" t="str">
        <f>IFERROR(IF(K1338="handling and wharfage",SUM(P1338:Q1338),IF(OR(K1338="tank",K1338="Boat",K1338="car"),INDEX(Rate!$B$4:$M$25,MATCH(Gilbert!N1338,Rate!$A$4:$A$25,0),MATCH(Gilbert!L1338,Rate!$B$3:$M$3,0))*O1338*0.8,INDEX(Rate!$B$4:$M$25,MATCH(Gilbert!N1338,Rate!$A$4:$A$25,0),MATCH(Gilbert!L1338,Rate!$B$3:$M$3,0))*O1338)),"")</f>
        <v/>
      </c>
      <c r="T1338" s="71" t="str">
        <f t="shared" si="63"/>
        <v/>
      </c>
    </row>
    <row r="1339" spans="16:20">
      <c r="P1339" s="70" t="str">
        <f t="shared" si="61"/>
        <v/>
      </c>
      <c r="Q1339" s="70" t="str">
        <f t="shared" si="62"/>
        <v/>
      </c>
      <c r="R1339" s="70" t="str">
        <f>IFERROR(IF(K1339="handling and wharfage",SUM(P1339:Q1339),IF(OR(K1339="tank",K1339="Boat",K1339="car"),INDEX(Rate!$B$4:$M$25,MATCH(Gilbert!N1339,Rate!$A$4:$A$25,0),MATCH(Gilbert!L1339,Rate!$B$3:$M$3,0))*O1339*0.8,INDEX(Rate!$B$4:$M$25,MATCH(Gilbert!N1339,Rate!$A$4:$A$25,0),MATCH(Gilbert!L1339,Rate!$B$3:$M$3,0))*O1339)),"")</f>
        <v/>
      </c>
      <c r="T1339" s="71" t="str">
        <f t="shared" si="63"/>
        <v/>
      </c>
    </row>
    <row r="1340" spans="16:20">
      <c r="P1340" s="70" t="str">
        <f t="shared" si="61"/>
        <v/>
      </c>
      <c r="Q1340" s="70" t="str">
        <f t="shared" si="62"/>
        <v/>
      </c>
      <c r="R1340" s="70" t="str">
        <f>IFERROR(IF(K1340="handling and wharfage",SUM(P1340:Q1340),IF(OR(K1340="tank",K1340="Boat",K1340="car"),INDEX(Rate!$B$4:$M$25,MATCH(Gilbert!N1340,Rate!$A$4:$A$25,0),MATCH(Gilbert!L1340,Rate!$B$3:$M$3,0))*O1340*0.8,INDEX(Rate!$B$4:$M$25,MATCH(Gilbert!N1340,Rate!$A$4:$A$25,0),MATCH(Gilbert!L1340,Rate!$B$3:$M$3,0))*O1340)),"")</f>
        <v/>
      </c>
      <c r="T1340" s="71" t="str">
        <f t="shared" si="63"/>
        <v/>
      </c>
    </row>
    <row r="1341" spans="16:20">
      <c r="P1341" s="70" t="str">
        <f t="shared" si="61"/>
        <v/>
      </c>
      <c r="Q1341" s="70" t="str">
        <f t="shared" si="62"/>
        <v/>
      </c>
      <c r="R1341" s="70" t="str">
        <f>IFERROR(IF(K1341="handling and wharfage",SUM(P1341:Q1341),IF(OR(K1341="tank",K1341="Boat",K1341="car"),INDEX(Rate!$B$4:$M$25,MATCH(Gilbert!N1341,Rate!$A$4:$A$25,0),MATCH(Gilbert!L1341,Rate!$B$3:$M$3,0))*O1341*0.8,INDEX(Rate!$B$4:$M$25,MATCH(Gilbert!N1341,Rate!$A$4:$A$25,0),MATCH(Gilbert!L1341,Rate!$B$3:$M$3,0))*O1341)),"")</f>
        <v/>
      </c>
      <c r="T1341" s="71" t="str">
        <f t="shared" si="63"/>
        <v/>
      </c>
    </row>
    <row r="1342" spans="16:20">
      <c r="P1342" s="70" t="str">
        <f t="shared" si="61"/>
        <v/>
      </c>
      <c r="Q1342" s="70" t="str">
        <f t="shared" si="62"/>
        <v/>
      </c>
      <c r="R1342" s="70" t="str">
        <f>IFERROR(IF(K1342="handling and wharfage",SUM(P1342:Q1342),IF(OR(K1342="tank",K1342="Boat",K1342="car"),INDEX(Rate!$B$4:$M$25,MATCH(Gilbert!N1342,Rate!$A$4:$A$25,0),MATCH(Gilbert!L1342,Rate!$B$3:$M$3,0))*O1342*0.8,INDEX(Rate!$B$4:$M$25,MATCH(Gilbert!N1342,Rate!$A$4:$A$25,0),MATCH(Gilbert!L1342,Rate!$B$3:$M$3,0))*O1342)),"")</f>
        <v/>
      </c>
      <c r="T1342" s="71" t="str">
        <f t="shared" si="63"/>
        <v/>
      </c>
    </row>
    <row r="1343" spans="16:20">
      <c r="P1343" s="70" t="str">
        <f t="shared" si="61"/>
        <v/>
      </c>
      <c r="Q1343" s="70" t="str">
        <f t="shared" si="62"/>
        <v/>
      </c>
      <c r="R1343" s="70" t="str">
        <f>IFERROR(IF(K1343="handling and wharfage",SUM(P1343:Q1343),IF(OR(K1343="tank",K1343="Boat",K1343="car"),INDEX(Rate!$B$4:$M$25,MATCH(Gilbert!N1343,Rate!$A$4:$A$25,0),MATCH(Gilbert!L1343,Rate!$B$3:$M$3,0))*O1343*0.8,INDEX(Rate!$B$4:$M$25,MATCH(Gilbert!N1343,Rate!$A$4:$A$25,0),MATCH(Gilbert!L1343,Rate!$B$3:$M$3,0))*O1343)),"")</f>
        <v/>
      </c>
      <c r="T1343" s="71" t="str">
        <f t="shared" si="63"/>
        <v/>
      </c>
    </row>
    <row r="1344" spans="16:20">
      <c r="P1344" s="70" t="str">
        <f t="shared" si="61"/>
        <v/>
      </c>
      <c r="Q1344" s="70" t="str">
        <f t="shared" si="62"/>
        <v/>
      </c>
      <c r="R1344" s="70" t="str">
        <f>IFERROR(IF(K1344="handling and wharfage",SUM(P1344:Q1344),IF(OR(K1344="tank",K1344="Boat",K1344="car"),INDEX(Rate!$B$4:$M$25,MATCH(Gilbert!N1344,Rate!$A$4:$A$25,0),MATCH(Gilbert!L1344,Rate!$B$3:$M$3,0))*O1344*0.8,INDEX(Rate!$B$4:$M$25,MATCH(Gilbert!N1344,Rate!$A$4:$A$25,0),MATCH(Gilbert!L1344,Rate!$B$3:$M$3,0))*O1344)),"")</f>
        <v/>
      </c>
      <c r="T1344" s="71" t="str">
        <f t="shared" si="63"/>
        <v/>
      </c>
    </row>
    <row r="1345" spans="16:20">
      <c r="P1345" s="70" t="str">
        <f t="shared" si="61"/>
        <v/>
      </c>
      <c r="Q1345" s="70" t="str">
        <f t="shared" si="62"/>
        <v/>
      </c>
      <c r="R1345" s="70" t="str">
        <f>IFERROR(IF(K1345="handling and wharfage",SUM(P1345:Q1345),IF(OR(K1345="tank",K1345="Boat",K1345="car"),INDEX(Rate!$B$4:$M$25,MATCH(Gilbert!N1345,Rate!$A$4:$A$25,0),MATCH(Gilbert!L1345,Rate!$B$3:$M$3,0))*O1345*0.8,INDEX(Rate!$B$4:$M$25,MATCH(Gilbert!N1345,Rate!$A$4:$A$25,0),MATCH(Gilbert!L1345,Rate!$B$3:$M$3,0))*O1345)),"")</f>
        <v/>
      </c>
      <c r="T1345" s="71" t="str">
        <f t="shared" si="63"/>
        <v/>
      </c>
    </row>
    <row r="1346" spans="16:20">
      <c r="P1346" s="70" t="str">
        <f t="shared" si="61"/>
        <v/>
      </c>
      <c r="Q1346" s="70" t="str">
        <f t="shared" si="62"/>
        <v/>
      </c>
      <c r="R1346" s="70" t="str">
        <f>IFERROR(IF(K1346="handling and wharfage",SUM(P1346:Q1346),IF(OR(K1346="tank",K1346="Boat",K1346="car"),INDEX(Rate!$B$4:$M$25,MATCH(Gilbert!N1346,Rate!$A$4:$A$25,0),MATCH(Gilbert!L1346,Rate!$B$3:$M$3,0))*O1346*0.8,INDEX(Rate!$B$4:$M$25,MATCH(Gilbert!N1346,Rate!$A$4:$A$25,0),MATCH(Gilbert!L1346,Rate!$B$3:$M$3,0))*O1346)),"")</f>
        <v/>
      </c>
      <c r="T1346" s="71" t="str">
        <f t="shared" si="63"/>
        <v/>
      </c>
    </row>
    <row r="1347" spans="16:20">
      <c r="P1347" s="70" t="str">
        <f t="shared" ref="P1347:P1410" si="64">IF(OR(K1347="handling and wharfage",K1347="rau handling and wharfage"),O1347*30,"")</f>
        <v/>
      </c>
      <c r="Q1347" s="70" t="str">
        <f t="shared" ref="Q1347:Q1410" si="65">IF(K1347&lt;&gt;"handling and wharfage","",O1347*3.5)</f>
        <v/>
      </c>
      <c r="R1347" s="70" t="str">
        <f>IFERROR(IF(K1347="handling and wharfage",SUM(P1347:Q1347),IF(OR(K1347="tank",K1347="Boat",K1347="car"),INDEX(Rate!$B$4:$M$25,MATCH(Gilbert!N1347,Rate!$A$4:$A$25,0),MATCH(Gilbert!L1347,Rate!$B$3:$M$3,0))*O1347*0.8,INDEX(Rate!$B$4:$M$25,MATCH(Gilbert!N1347,Rate!$A$4:$A$25,0),MATCH(Gilbert!L1347,Rate!$B$3:$M$3,0))*O1347)),"")</f>
        <v/>
      </c>
      <c r="T1347" s="71" t="str">
        <f t="shared" ref="T1347:T1410" si="66">IF(L1347="","",IF(L1347="General2","F0070000061A","E31250000331"))</f>
        <v/>
      </c>
    </row>
    <row r="1348" spans="16:20">
      <c r="P1348" s="70" t="str">
        <f t="shared" si="64"/>
        <v/>
      </c>
      <c r="Q1348" s="70" t="str">
        <f t="shared" si="65"/>
        <v/>
      </c>
      <c r="R1348" s="70" t="str">
        <f>IFERROR(IF(K1348="handling and wharfage",SUM(P1348:Q1348),IF(OR(K1348="tank",K1348="Boat",K1348="car"),INDEX(Rate!$B$4:$M$25,MATCH(Gilbert!N1348,Rate!$A$4:$A$25,0),MATCH(Gilbert!L1348,Rate!$B$3:$M$3,0))*O1348*0.8,INDEX(Rate!$B$4:$M$25,MATCH(Gilbert!N1348,Rate!$A$4:$A$25,0),MATCH(Gilbert!L1348,Rate!$B$3:$M$3,0))*O1348)),"")</f>
        <v/>
      </c>
      <c r="T1348" s="71" t="str">
        <f t="shared" si="66"/>
        <v/>
      </c>
    </row>
    <row r="1349" spans="16:20">
      <c r="P1349" s="70" t="str">
        <f t="shared" si="64"/>
        <v/>
      </c>
      <c r="Q1349" s="70" t="str">
        <f t="shared" si="65"/>
        <v/>
      </c>
      <c r="R1349" s="70" t="str">
        <f>IFERROR(IF(K1349="handling and wharfage",SUM(P1349:Q1349),IF(OR(K1349="tank",K1349="Boat",K1349="car"),INDEX(Rate!$B$4:$M$25,MATCH(Gilbert!N1349,Rate!$A$4:$A$25,0),MATCH(Gilbert!L1349,Rate!$B$3:$M$3,0))*O1349*0.8,INDEX(Rate!$B$4:$M$25,MATCH(Gilbert!N1349,Rate!$A$4:$A$25,0),MATCH(Gilbert!L1349,Rate!$B$3:$M$3,0))*O1349)),"")</f>
        <v/>
      </c>
      <c r="T1349" s="71" t="str">
        <f t="shared" si="66"/>
        <v/>
      </c>
    </row>
    <row r="1350" spans="16:20">
      <c r="P1350" s="70" t="str">
        <f t="shared" si="64"/>
        <v/>
      </c>
      <c r="Q1350" s="70" t="str">
        <f t="shared" si="65"/>
        <v/>
      </c>
      <c r="R1350" s="70" t="str">
        <f>IFERROR(IF(K1350="handling and wharfage",SUM(P1350:Q1350),IF(OR(K1350="tank",K1350="Boat",K1350="car"),INDEX(Rate!$B$4:$M$25,MATCH(Gilbert!N1350,Rate!$A$4:$A$25,0),MATCH(Gilbert!L1350,Rate!$B$3:$M$3,0))*O1350*0.8,INDEX(Rate!$B$4:$M$25,MATCH(Gilbert!N1350,Rate!$A$4:$A$25,0),MATCH(Gilbert!L1350,Rate!$B$3:$M$3,0))*O1350)),"")</f>
        <v/>
      </c>
      <c r="T1350" s="71" t="str">
        <f t="shared" si="66"/>
        <v/>
      </c>
    </row>
    <row r="1351" spans="16:20">
      <c r="P1351" s="70" t="str">
        <f t="shared" si="64"/>
        <v/>
      </c>
      <c r="Q1351" s="70" t="str">
        <f t="shared" si="65"/>
        <v/>
      </c>
      <c r="R1351" s="70" t="str">
        <f>IFERROR(IF(K1351="handling and wharfage",SUM(P1351:Q1351),IF(OR(K1351="tank",K1351="Boat",K1351="car"),INDEX(Rate!$B$4:$M$25,MATCH(Gilbert!N1351,Rate!$A$4:$A$25,0),MATCH(Gilbert!L1351,Rate!$B$3:$M$3,0))*O1351*0.8,INDEX(Rate!$B$4:$M$25,MATCH(Gilbert!N1351,Rate!$A$4:$A$25,0),MATCH(Gilbert!L1351,Rate!$B$3:$M$3,0))*O1351)),"")</f>
        <v/>
      </c>
      <c r="T1351" s="71" t="str">
        <f t="shared" si="66"/>
        <v/>
      </c>
    </row>
    <row r="1352" spans="16:20">
      <c r="P1352" s="70" t="str">
        <f t="shared" si="64"/>
        <v/>
      </c>
      <c r="Q1352" s="70" t="str">
        <f t="shared" si="65"/>
        <v/>
      </c>
      <c r="R1352" s="70" t="str">
        <f>IFERROR(IF(K1352="handling and wharfage",SUM(P1352:Q1352),IF(OR(K1352="tank",K1352="Boat",K1352="car"),INDEX(Rate!$B$4:$M$25,MATCH(Gilbert!N1352,Rate!$A$4:$A$25,0),MATCH(Gilbert!L1352,Rate!$B$3:$M$3,0))*O1352*0.8,INDEX(Rate!$B$4:$M$25,MATCH(Gilbert!N1352,Rate!$A$4:$A$25,0),MATCH(Gilbert!L1352,Rate!$B$3:$M$3,0))*O1352)),"")</f>
        <v/>
      </c>
      <c r="T1352" s="71" t="str">
        <f t="shared" si="66"/>
        <v/>
      </c>
    </row>
    <row r="1353" spans="16:20">
      <c r="P1353" s="70" t="str">
        <f t="shared" si="64"/>
        <v/>
      </c>
      <c r="Q1353" s="70" t="str">
        <f t="shared" si="65"/>
        <v/>
      </c>
      <c r="R1353" s="70" t="str">
        <f>IFERROR(IF(K1353="handling and wharfage",SUM(P1353:Q1353),IF(OR(K1353="tank",K1353="Boat",K1353="car"),INDEX(Rate!$B$4:$M$25,MATCH(Gilbert!N1353,Rate!$A$4:$A$25,0),MATCH(Gilbert!L1353,Rate!$B$3:$M$3,0))*O1353*0.8,INDEX(Rate!$B$4:$M$25,MATCH(Gilbert!N1353,Rate!$A$4:$A$25,0),MATCH(Gilbert!L1353,Rate!$B$3:$M$3,0))*O1353)),"")</f>
        <v/>
      </c>
      <c r="T1353" s="71" t="str">
        <f t="shared" si="66"/>
        <v/>
      </c>
    </row>
    <row r="1354" spans="16:20">
      <c r="P1354" s="70" t="str">
        <f t="shared" si="64"/>
        <v/>
      </c>
      <c r="Q1354" s="70" t="str">
        <f t="shared" si="65"/>
        <v/>
      </c>
      <c r="R1354" s="70" t="str">
        <f>IFERROR(IF(K1354="handling and wharfage",SUM(P1354:Q1354),IF(OR(K1354="tank",K1354="Boat",K1354="car"),INDEX(Rate!$B$4:$M$25,MATCH(Gilbert!N1354,Rate!$A$4:$A$25,0),MATCH(Gilbert!L1354,Rate!$B$3:$M$3,0))*O1354*0.8,INDEX(Rate!$B$4:$M$25,MATCH(Gilbert!N1354,Rate!$A$4:$A$25,0),MATCH(Gilbert!L1354,Rate!$B$3:$M$3,0))*O1354)),"")</f>
        <v/>
      </c>
      <c r="T1354" s="71" t="str">
        <f t="shared" si="66"/>
        <v/>
      </c>
    </row>
    <row r="1355" spans="16:20">
      <c r="P1355" s="70" t="str">
        <f t="shared" si="64"/>
        <v/>
      </c>
      <c r="Q1355" s="70" t="str">
        <f t="shared" si="65"/>
        <v/>
      </c>
      <c r="R1355" s="70" t="str">
        <f>IFERROR(IF(K1355="handling and wharfage",SUM(P1355:Q1355),IF(OR(K1355="tank",K1355="Boat",K1355="car"),INDEX(Rate!$B$4:$M$25,MATCH(Gilbert!N1355,Rate!$A$4:$A$25,0),MATCH(Gilbert!L1355,Rate!$B$3:$M$3,0))*O1355*0.8,INDEX(Rate!$B$4:$M$25,MATCH(Gilbert!N1355,Rate!$A$4:$A$25,0),MATCH(Gilbert!L1355,Rate!$B$3:$M$3,0))*O1355)),"")</f>
        <v/>
      </c>
      <c r="T1355" s="71" t="str">
        <f t="shared" si="66"/>
        <v/>
      </c>
    </row>
    <row r="1356" spans="16:20">
      <c r="P1356" s="70" t="str">
        <f t="shared" si="64"/>
        <v/>
      </c>
      <c r="Q1356" s="70" t="str">
        <f t="shared" si="65"/>
        <v/>
      </c>
      <c r="R1356" s="70" t="str">
        <f>IFERROR(IF(K1356="handling and wharfage",SUM(P1356:Q1356),IF(OR(K1356="tank",K1356="Boat",K1356="car"),INDEX(Rate!$B$4:$M$25,MATCH(Gilbert!N1356,Rate!$A$4:$A$25,0),MATCH(Gilbert!L1356,Rate!$B$3:$M$3,0))*O1356*0.8,INDEX(Rate!$B$4:$M$25,MATCH(Gilbert!N1356,Rate!$A$4:$A$25,0),MATCH(Gilbert!L1356,Rate!$B$3:$M$3,0))*O1356)),"")</f>
        <v/>
      </c>
      <c r="T1356" s="71" t="str">
        <f t="shared" si="66"/>
        <v/>
      </c>
    </row>
    <row r="1357" spans="16:20">
      <c r="P1357" s="70" t="str">
        <f t="shared" si="64"/>
        <v/>
      </c>
      <c r="Q1357" s="70" t="str">
        <f t="shared" si="65"/>
        <v/>
      </c>
      <c r="R1357" s="70" t="str">
        <f>IFERROR(IF(K1357="handling and wharfage",SUM(P1357:Q1357),IF(OR(K1357="tank",K1357="Boat",K1357="car"),INDEX(Rate!$B$4:$M$25,MATCH(Gilbert!N1357,Rate!$A$4:$A$25,0),MATCH(Gilbert!L1357,Rate!$B$3:$M$3,0))*O1357*0.8,INDEX(Rate!$B$4:$M$25,MATCH(Gilbert!N1357,Rate!$A$4:$A$25,0),MATCH(Gilbert!L1357,Rate!$B$3:$M$3,0))*O1357)),"")</f>
        <v/>
      </c>
      <c r="T1357" s="71" t="str">
        <f t="shared" si="66"/>
        <v/>
      </c>
    </row>
    <row r="1358" spans="16:20">
      <c r="P1358" s="70" t="str">
        <f t="shared" si="64"/>
        <v/>
      </c>
      <c r="Q1358" s="70" t="str">
        <f t="shared" si="65"/>
        <v/>
      </c>
      <c r="R1358" s="70" t="str">
        <f>IFERROR(IF(K1358="handling and wharfage",SUM(P1358:Q1358),IF(OR(K1358="tank",K1358="Boat",K1358="car"),INDEX(Rate!$B$4:$M$25,MATCH(Gilbert!N1358,Rate!$A$4:$A$25,0),MATCH(Gilbert!L1358,Rate!$B$3:$M$3,0))*O1358*0.8,INDEX(Rate!$B$4:$M$25,MATCH(Gilbert!N1358,Rate!$A$4:$A$25,0),MATCH(Gilbert!L1358,Rate!$B$3:$M$3,0))*O1358)),"")</f>
        <v/>
      </c>
      <c r="T1358" s="71" t="str">
        <f t="shared" si="66"/>
        <v/>
      </c>
    </row>
    <row r="1359" spans="16:20">
      <c r="P1359" s="70" t="str">
        <f t="shared" si="64"/>
        <v/>
      </c>
      <c r="Q1359" s="70" t="str">
        <f t="shared" si="65"/>
        <v/>
      </c>
      <c r="R1359" s="70" t="str">
        <f>IFERROR(IF(K1359="handling and wharfage",SUM(P1359:Q1359),IF(OR(K1359="tank",K1359="Boat",K1359="car"),INDEX(Rate!$B$4:$M$25,MATCH(Gilbert!N1359,Rate!$A$4:$A$25,0),MATCH(Gilbert!L1359,Rate!$B$3:$M$3,0))*O1359*0.8,INDEX(Rate!$B$4:$M$25,MATCH(Gilbert!N1359,Rate!$A$4:$A$25,0),MATCH(Gilbert!L1359,Rate!$B$3:$M$3,0))*O1359)),"")</f>
        <v/>
      </c>
      <c r="T1359" s="71" t="str">
        <f t="shared" si="66"/>
        <v/>
      </c>
    </row>
    <row r="1360" spans="16:20">
      <c r="P1360" s="70" t="str">
        <f t="shared" si="64"/>
        <v/>
      </c>
      <c r="Q1360" s="70" t="str">
        <f t="shared" si="65"/>
        <v/>
      </c>
      <c r="R1360" s="70" t="str">
        <f>IFERROR(IF(K1360="handling and wharfage",SUM(P1360:Q1360),IF(OR(K1360="tank",K1360="Boat",K1360="car"),INDEX(Rate!$B$4:$M$25,MATCH(Gilbert!N1360,Rate!$A$4:$A$25,0),MATCH(Gilbert!L1360,Rate!$B$3:$M$3,0))*O1360*0.8,INDEX(Rate!$B$4:$M$25,MATCH(Gilbert!N1360,Rate!$A$4:$A$25,0),MATCH(Gilbert!L1360,Rate!$B$3:$M$3,0))*O1360)),"")</f>
        <v/>
      </c>
      <c r="T1360" s="71" t="str">
        <f t="shared" si="66"/>
        <v/>
      </c>
    </row>
    <row r="1361" spans="16:20">
      <c r="P1361" s="70" t="str">
        <f t="shared" si="64"/>
        <v/>
      </c>
      <c r="Q1361" s="70" t="str">
        <f t="shared" si="65"/>
        <v/>
      </c>
      <c r="R1361" s="70" t="str">
        <f>IFERROR(IF(K1361="handling and wharfage",SUM(P1361:Q1361),IF(OR(K1361="tank",K1361="Boat",K1361="car"),INDEX(Rate!$B$4:$M$25,MATCH(Gilbert!N1361,Rate!$A$4:$A$25,0),MATCH(Gilbert!L1361,Rate!$B$3:$M$3,0))*O1361*0.8,INDEX(Rate!$B$4:$M$25,MATCH(Gilbert!N1361,Rate!$A$4:$A$25,0),MATCH(Gilbert!L1361,Rate!$B$3:$M$3,0))*O1361)),"")</f>
        <v/>
      </c>
      <c r="T1361" s="71" t="str">
        <f t="shared" si="66"/>
        <v/>
      </c>
    </row>
    <row r="1362" spans="16:20">
      <c r="P1362" s="70" t="str">
        <f t="shared" si="64"/>
        <v/>
      </c>
      <c r="Q1362" s="70" t="str">
        <f t="shared" si="65"/>
        <v/>
      </c>
      <c r="R1362" s="70" t="str">
        <f>IFERROR(IF(K1362="handling and wharfage",SUM(P1362:Q1362),IF(OR(K1362="tank",K1362="Boat",K1362="car"),INDEX(Rate!$B$4:$M$25,MATCH(Gilbert!N1362,Rate!$A$4:$A$25,0),MATCH(Gilbert!L1362,Rate!$B$3:$M$3,0))*O1362*0.8,INDEX(Rate!$B$4:$M$25,MATCH(Gilbert!N1362,Rate!$A$4:$A$25,0),MATCH(Gilbert!L1362,Rate!$B$3:$M$3,0))*O1362)),"")</f>
        <v/>
      </c>
      <c r="T1362" s="71" t="str">
        <f t="shared" si="66"/>
        <v/>
      </c>
    </row>
    <row r="1363" spans="16:20">
      <c r="P1363" s="70" t="str">
        <f t="shared" si="64"/>
        <v/>
      </c>
      <c r="Q1363" s="70" t="str">
        <f t="shared" si="65"/>
        <v/>
      </c>
      <c r="R1363" s="70" t="str">
        <f>IFERROR(IF(K1363="handling and wharfage",SUM(P1363:Q1363),IF(OR(K1363="tank",K1363="Boat",K1363="car"),INDEX(Rate!$B$4:$M$25,MATCH(Gilbert!N1363,Rate!$A$4:$A$25,0),MATCH(Gilbert!L1363,Rate!$B$3:$M$3,0))*O1363*0.8,INDEX(Rate!$B$4:$M$25,MATCH(Gilbert!N1363,Rate!$A$4:$A$25,0),MATCH(Gilbert!L1363,Rate!$B$3:$M$3,0))*O1363)),"")</f>
        <v/>
      </c>
      <c r="T1363" s="71" t="str">
        <f t="shared" si="66"/>
        <v/>
      </c>
    </row>
    <row r="1364" spans="16:20">
      <c r="P1364" s="70" t="str">
        <f t="shared" si="64"/>
        <v/>
      </c>
      <c r="Q1364" s="70" t="str">
        <f t="shared" si="65"/>
        <v/>
      </c>
      <c r="R1364" s="70" t="str">
        <f>IFERROR(IF(K1364="handling and wharfage",SUM(P1364:Q1364),IF(OR(K1364="tank",K1364="Boat",K1364="car"),INDEX(Rate!$B$4:$M$25,MATCH(Gilbert!N1364,Rate!$A$4:$A$25,0),MATCH(Gilbert!L1364,Rate!$B$3:$M$3,0))*O1364*0.8,INDEX(Rate!$B$4:$M$25,MATCH(Gilbert!N1364,Rate!$A$4:$A$25,0),MATCH(Gilbert!L1364,Rate!$B$3:$M$3,0))*O1364)),"")</f>
        <v/>
      </c>
      <c r="T1364" s="71" t="str">
        <f t="shared" si="66"/>
        <v/>
      </c>
    </row>
    <row r="1365" spans="16:20">
      <c r="P1365" s="70" t="str">
        <f t="shared" si="64"/>
        <v/>
      </c>
      <c r="Q1365" s="70" t="str">
        <f t="shared" si="65"/>
        <v/>
      </c>
      <c r="R1365" s="70" t="str">
        <f>IFERROR(IF(K1365="handling and wharfage",SUM(P1365:Q1365),IF(OR(K1365="tank",K1365="Boat",K1365="car"),INDEX(Rate!$B$4:$M$25,MATCH(Gilbert!N1365,Rate!$A$4:$A$25,0),MATCH(Gilbert!L1365,Rate!$B$3:$M$3,0))*O1365*0.8,INDEX(Rate!$B$4:$M$25,MATCH(Gilbert!N1365,Rate!$A$4:$A$25,0),MATCH(Gilbert!L1365,Rate!$B$3:$M$3,0))*O1365)),"")</f>
        <v/>
      </c>
      <c r="T1365" s="71" t="str">
        <f t="shared" si="66"/>
        <v/>
      </c>
    </row>
    <row r="1366" spans="16:20">
      <c r="P1366" s="70" t="str">
        <f t="shared" si="64"/>
        <v/>
      </c>
      <c r="Q1366" s="70" t="str">
        <f t="shared" si="65"/>
        <v/>
      </c>
      <c r="R1366" s="70" t="str">
        <f>IFERROR(IF(K1366="handling and wharfage",SUM(P1366:Q1366),IF(OR(K1366="tank",K1366="Boat",K1366="car"),INDEX(Rate!$B$4:$M$25,MATCH(Gilbert!N1366,Rate!$A$4:$A$25,0),MATCH(Gilbert!L1366,Rate!$B$3:$M$3,0))*O1366*0.8,INDEX(Rate!$B$4:$M$25,MATCH(Gilbert!N1366,Rate!$A$4:$A$25,0),MATCH(Gilbert!L1366,Rate!$B$3:$M$3,0))*O1366)),"")</f>
        <v/>
      </c>
      <c r="T1366" s="71" t="str">
        <f t="shared" si="66"/>
        <v/>
      </c>
    </row>
    <row r="1367" spans="16:20">
      <c r="P1367" s="70" t="str">
        <f t="shared" si="64"/>
        <v/>
      </c>
      <c r="Q1367" s="70" t="str">
        <f t="shared" si="65"/>
        <v/>
      </c>
      <c r="R1367" s="70" t="str">
        <f>IFERROR(IF(K1367="handling and wharfage",SUM(P1367:Q1367),IF(OR(K1367="tank",K1367="Boat",K1367="car"),INDEX(Rate!$B$4:$M$25,MATCH(Gilbert!N1367,Rate!$A$4:$A$25,0),MATCH(Gilbert!L1367,Rate!$B$3:$M$3,0))*O1367*0.8,INDEX(Rate!$B$4:$M$25,MATCH(Gilbert!N1367,Rate!$A$4:$A$25,0),MATCH(Gilbert!L1367,Rate!$B$3:$M$3,0))*O1367)),"")</f>
        <v/>
      </c>
      <c r="T1367" s="71" t="str">
        <f t="shared" si="66"/>
        <v/>
      </c>
    </row>
    <row r="1368" spans="16:20">
      <c r="P1368" s="70" t="str">
        <f t="shared" si="64"/>
        <v/>
      </c>
      <c r="Q1368" s="70" t="str">
        <f t="shared" si="65"/>
        <v/>
      </c>
      <c r="R1368" s="70" t="str">
        <f>IFERROR(IF(K1368="handling and wharfage",SUM(P1368:Q1368),IF(OR(K1368="tank",K1368="Boat",K1368="car"),INDEX(Rate!$B$4:$M$25,MATCH(Gilbert!N1368,Rate!$A$4:$A$25,0),MATCH(Gilbert!L1368,Rate!$B$3:$M$3,0))*O1368*0.8,INDEX(Rate!$B$4:$M$25,MATCH(Gilbert!N1368,Rate!$A$4:$A$25,0),MATCH(Gilbert!L1368,Rate!$B$3:$M$3,0))*O1368)),"")</f>
        <v/>
      </c>
      <c r="T1368" s="71" t="str">
        <f t="shared" si="66"/>
        <v/>
      </c>
    </row>
    <row r="1369" spans="16:20">
      <c r="P1369" s="70" t="str">
        <f t="shared" si="64"/>
        <v/>
      </c>
      <c r="Q1369" s="70" t="str">
        <f t="shared" si="65"/>
        <v/>
      </c>
      <c r="R1369" s="70" t="str">
        <f>IFERROR(IF(K1369="handling and wharfage",SUM(P1369:Q1369),IF(OR(K1369="tank",K1369="Boat",K1369="car"),INDEX(Rate!$B$4:$M$25,MATCH(Gilbert!N1369,Rate!$A$4:$A$25,0),MATCH(Gilbert!L1369,Rate!$B$3:$M$3,0))*O1369*0.8,INDEX(Rate!$B$4:$M$25,MATCH(Gilbert!N1369,Rate!$A$4:$A$25,0),MATCH(Gilbert!L1369,Rate!$B$3:$M$3,0))*O1369)),"")</f>
        <v/>
      </c>
      <c r="T1369" s="71" t="str">
        <f t="shared" si="66"/>
        <v/>
      </c>
    </row>
    <row r="1370" spans="16:20">
      <c r="P1370" s="70" t="str">
        <f t="shared" si="64"/>
        <v/>
      </c>
      <c r="Q1370" s="70" t="str">
        <f t="shared" si="65"/>
        <v/>
      </c>
      <c r="R1370" s="70" t="str">
        <f>IFERROR(IF(K1370="handling and wharfage",SUM(P1370:Q1370),IF(OR(K1370="tank",K1370="Boat",K1370="car"),INDEX(Rate!$B$4:$M$25,MATCH(Gilbert!N1370,Rate!$A$4:$A$25,0),MATCH(Gilbert!L1370,Rate!$B$3:$M$3,0))*O1370*0.8,INDEX(Rate!$B$4:$M$25,MATCH(Gilbert!N1370,Rate!$A$4:$A$25,0),MATCH(Gilbert!L1370,Rate!$B$3:$M$3,0))*O1370)),"")</f>
        <v/>
      </c>
      <c r="T1370" s="71" t="str">
        <f t="shared" si="66"/>
        <v/>
      </c>
    </row>
    <row r="1371" spans="16:20">
      <c r="P1371" s="70" t="str">
        <f t="shared" si="64"/>
        <v/>
      </c>
      <c r="Q1371" s="70" t="str">
        <f t="shared" si="65"/>
        <v/>
      </c>
      <c r="R1371" s="70" t="str">
        <f>IFERROR(IF(K1371="handling and wharfage",SUM(P1371:Q1371),IF(OR(K1371="tank",K1371="Boat",K1371="car"),INDEX(Rate!$B$4:$M$25,MATCH(Gilbert!N1371,Rate!$A$4:$A$25,0),MATCH(Gilbert!L1371,Rate!$B$3:$M$3,0))*O1371*0.8,INDEX(Rate!$B$4:$M$25,MATCH(Gilbert!N1371,Rate!$A$4:$A$25,0),MATCH(Gilbert!L1371,Rate!$B$3:$M$3,0))*O1371)),"")</f>
        <v/>
      </c>
      <c r="T1371" s="71" t="str">
        <f t="shared" si="66"/>
        <v/>
      </c>
    </row>
    <row r="1372" spans="16:20">
      <c r="P1372" s="70" t="str">
        <f t="shared" si="64"/>
        <v/>
      </c>
      <c r="Q1372" s="70" t="str">
        <f t="shared" si="65"/>
        <v/>
      </c>
      <c r="R1372" s="70" t="str">
        <f>IFERROR(IF(K1372="handling and wharfage",SUM(P1372:Q1372),IF(OR(K1372="tank",K1372="Boat",K1372="car"),INDEX(Rate!$B$4:$M$25,MATCH(Gilbert!N1372,Rate!$A$4:$A$25,0),MATCH(Gilbert!L1372,Rate!$B$3:$M$3,0))*O1372*0.8,INDEX(Rate!$B$4:$M$25,MATCH(Gilbert!N1372,Rate!$A$4:$A$25,0),MATCH(Gilbert!L1372,Rate!$B$3:$M$3,0))*O1372)),"")</f>
        <v/>
      </c>
      <c r="T1372" s="71" t="str">
        <f t="shared" si="66"/>
        <v/>
      </c>
    </row>
    <row r="1373" spans="16:20">
      <c r="P1373" s="70" t="str">
        <f t="shared" si="64"/>
        <v/>
      </c>
      <c r="Q1373" s="70" t="str">
        <f t="shared" si="65"/>
        <v/>
      </c>
      <c r="R1373" s="70" t="str">
        <f>IFERROR(IF(K1373="handling and wharfage",SUM(P1373:Q1373),IF(OR(K1373="tank",K1373="Boat",K1373="car"),INDEX(Rate!$B$4:$M$25,MATCH(Gilbert!N1373,Rate!$A$4:$A$25,0),MATCH(Gilbert!L1373,Rate!$B$3:$M$3,0))*O1373*0.8,INDEX(Rate!$B$4:$M$25,MATCH(Gilbert!N1373,Rate!$A$4:$A$25,0),MATCH(Gilbert!L1373,Rate!$B$3:$M$3,0))*O1373)),"")</f>
        <v/>
      </c>
      <c r="T1373" s="71" t="str">
        <f t="shared" si="66"/>
        <v/>
      </c>
    </row>
    <row r="1374" spans="16:20">
      <c r="P1374" s="70" t="str">
        <f t="shared" si="64"/>
        <v/>
      </c>
      <c r="Q1374" s="70" t="str">
        <f t="shared" si="65"/>
        <v/>
      </c>
      <c r="R1374" s="70" t="str">
        <f>IFERROR(IF(K1374="handling and wharfage",SUM(P1374:Q1374),IF(OR(K1374="tank",K1374="Boat",K1374="car"),INDEX(Rate!$B$4:$M$25,MATCH(Gilbert!N1374,Rate!$A$4:$A$25,0),MATCH(Gilbert!L1374,Rate!$B$3:$M$3,0))*O1374*0.8,INDEX(Rate!$B$4:$M$25,MATCH(Gilbert!N1374,Rate!$A$4:$A$25,0),MATCH(Gilbert!L1374,Rate!$B$3:$M$3,0))*O1374)),"")</f>
        <v/>
      </c>
      <c r="T1374" s="71" t="str">
        <f t="shared" si="66"/>
        <v/>
      </c>
    </row>
    <row r="1375" spans="16:20">
      <c r="P1375" s="70" t="str">
        <f t="shared" si="64"/>
        <v/>
      </c>
      <c r="Q1375" s="70" t="str">
        <f t="shared" si="65"/>
        <v/>
      </c>
      <c r="R1375" s="70" t="str">
        <f>IFERROR(IF(K1375="handling and wharfage",SUM(P1375:Q1375),IF(OR(K1375="tank",K1375="Boat",K1375="car"),INDEX(Rate!$B$4:$M$25,MATCH(Gilbert!N1375,Rate!$A$4:$A$25,0),MATCH(Gilbert!L1375,Rate!$B$3:$M$3,0))*O1375*0.8,INDEX(Rate!$B$4:$M$25,MATCH(Gilbert!N1375,Rate!$A$4:$A$25,0),MATCH(Gilbert!L1375,Rate!$B$3:$M$3,0))*O1375)),"")</f>
        <v/>
      </c>
      <c r="T1375" s="71" t="str">
        <f t="shared" si="66"/>
        <v/>
      </c>
    </row>
    <row r="1376" spans="16:20">
      <c r="P1376" s="70" t="str">
        <f t="shared" si="64"/>
        <v/>
      </c>
      <c r="Q1376" s="70" t="str">
        <f t="shared" si="65"/>
        <v/>
      </c>
      <c r="R1376" s="70" t="str">
        <f>IFERROR(IF(K1376="handling and wharfage",SUM(P1376:Q1376),IF(OR(K1376="tank",K1376="Boat",K1376="car"),INDEX(Rate!$B$4:$M$25,MATCH(Gilbert!N1376,Rate!$A$4:$A$25,0),MATCH(Gilbert!L1376,Rate!$B$3:$M$3,0))*O1376*0.8,INDEX(Rate!$B$4:$M$25,MATCH(Gilbert!N1376,Rate!$A$4:$A$25,0),MATCH(Gilbert!L1376,Rate!$B$3:$M$3,0))*O1376)),"")</f>
        <v/>
      </c>
      <c r="T1376" s="71" t="str">
        <f t="shared" si="66"/>
        <v/>
      </c>
    </row>
    <row r="1377" spans="16:20">
      <c r="P1377" s="70" t="str">
        <f t="shared" si="64"/>
        <v/>
      </c>
      <c r="Q1377" s="70" t="str">
        <f t="shared" si="65"/>
        <v/>
      </c>
      <c r="R1377" s="70" t="str">
        <f>IFERROR(IF(K1377="handling and wharfage",SUM(P1377:Q1377),IF(OR(K1377="tank",K1377="Boat",K1377="car"),INDEX(Rate!$B$4:$M$25,MATCH(Gilbert!N1377,Rate!$A$4:$A$25,0),MATCH(Gilbert!L1377,Rate!$B$3:$M$3,0))*O1377*0.8,INDEX(Rate!$B$4:$M$25,MATCH(Gilbert!N1377,Rate!$A$4:$A$25,0),MATCH(Gilbert!L1377,Rate!$B$3:$M$3,0))*O1377)),"")</f>
        <v/>
      </c>
      <c r="T1377" s="71" t="str">
        <f t="shared" si="66"/>
        <v/>
      </c>
    </row>
    <row r="1378" spans="16:20">
      <c r="P1378" s="70" t="str">
        <f t="shared" si="64"/>
        <v/>
      </c>
      <c r="Q1378" s="70" t="str">
        <f t="shared" si="65"/>
        <v/>
      </c>
      <c r="R1378" s="70" t="str">
        <f>IFERROR(IF(K1378="handling and wharfage",SUM(P1378:Q1378),IF(OR(K1378="tank",K1378="Boat",K1378="car"),INDEX(Rate!$B$4:$M$25,MATCH(Gilbert!N1378,Rate!$A$4:$A$25,0),MATCH(Gilbert!L1378,Rate!$B$3:$M$3,0))*O1378*0.8,INDEX(Rate!$B$4:$M$25,MATCH(Gilbert!N1378,Rate!$A$4:$A$25,0),MATCH(Gilbert!L1378,Rate!$B$3:$M$3,0))*O1378)),"")</f>
        <v/>
      </c>
      <c r="T1378" s="71" t="str">
        <f t="shared" si="66"/>
        <v/>
      </c>
    </row>
    <row r="1379" spans="16:20">
      <c r="P1379" s="70" t="str">
        <f t="shared" si="64"/>
        <v/>
      </c>
      <c r="Q1379" s="70" t="str">
        <f t="shared" si="65"/>
        <v/>
      </c>
      <c r="R1379" s="70" t="str">
        <f>IFERROR(IF(K1379="handling and wharfage",SUM(P1379:Q1379),IF(OR(K1379="tank",K1379="Boat",K1379="car"),INDEX(Rate!$B$4:$M$25,MATCH(Gilbert!N1379,Rate!$A$4:$A$25,0),MATCH(Gilbert!L1379,Rate!$B$3:$M$3,0))*O1379*0.8,INDEX(Rate!$B$4:$M$25,MATCH(Gilbert!N1379,Rate!$A$4:$A$25,0),MATCH(Gilbert!L1379,Rate!$B$3:$M$3,0))*O1379)),"")</f>
        <v/>
      </c>
      <c r="T1379" s="71" t="str">
        <f t="shared" si="66"/>
        <v/>
      </c>
    </row>
    <row r="1380" spans="16:20">
      <c r="P1380" s="70" t="str">
        <f t="shared" si="64"/>
        <v/>
      </c>
      <c r="Q1380" s="70" t="str">
        <f t="shared" si="65"/>
        <v/>
      </c>
      <c r="R1380" s="70" t="str">
        <f>IFERROR(IF(K1380="handling and wharfage",SUM(P1380:Q1380),IF(OR(K1380="tank",K1380="Boat",K1380="car"),INDEX(Rate!$B$4:$M$25,MATCH(Gilbert!N1380,Rate!$A$4:$A$25,0),MATCH(Gilbert!L1380,Rate!$B$3:$M$3,0))*O1380*0.8,INDEX(Rate!$B$4:$M$25,MATCH(Gilbert!N1380,Rate!$A$4:$A$25,0),MATCH(Gilbert!L1380,Rate!$B$3:$M$3,0))*O1380)),"")</f>
        <v/>
      </c>
      <c r="T1380" s="71" t="str">
        <f t="shared" si="66"/>
        <v/>
      </c>
    </row>
    <row r="1381" spans="16:20">
      <c r="P1381" s="70" t="str">
        <f t="shared" si="64"/>
        <v/>
      </c>
      <c r="Q1381" s="70" t="str">
        <f t="shared" si="65"/>
        <v/>
      </c>
      <c r="R1381" s="70" t="str">
        <f>IFERROR(IF(K1381="handling and wharfage",SUM(P1381:Q1381),IF(OR(K1381="tank",K1381="Boat",K1381="car"),INDEX(Rate!$B$4:$M$25,MATCH(Gilbert!N1381,Rate!$A$4:$A$25,0),MATCH(Gilbert!L1381,Rate!$B$3:$M$3,0))*O1381*0.8,INDEX(Rate!$B$4:$M$25,MATCH(Gilbert!N1381,Rate!$A$4:$A$25,0),MATCH(Gilbert!L1381,Rate!$B$3:$M$3,0))*O1381)),"")</f>
        <v/>
      </c>
      <c r="T1381" s="71" t="str">
        <f t="shared" si="66"/>
        <v/>
      </c>
    </row>
    <row r="1382" spans="16:20">
      <c r="P1382" s="70" t="str">
        <f t="shared" si="64"/>
        <v/>
      </c>
      <c r="Q1382" s="70" t="str">
        <f t="shared" si="65"/>
        <v/>
      </c>
      <c r="R1382" s="70" t="str">
        <f>IFERROR(IF(K1382="handling and wharfage",SUM(P1382:Q1382),IF(OR(K1382="tank",K1382="Boat",K1382="car"),INDEX(Rate!$B$4:$M$25,MATCH(Gilbert!N1382,Rate!$A$4:$A$25,0),MATCH(Gilbert!L1382,Rate!$B$3:$M$3,0))*O1382*0.8,INDEX(Rate!$B$4:$M$25,MATCH(Gilbert!N1382,Rate!$A$4:$A$25,0),MATCH(Gilbert!L1382,Rate!$B$3:$M$3,0))*O1382)),"")</f>
        <v/>
      </c>
      <c r="T1382" s="71" t="str">
        <f t="shared" si="66"/>
        <v/>
      </c>
    </row>
    <row r="1383" spans="16:20">
      <c r="P1383" s="70" t="str">
        <f t="shared" si="64"/>
        <v/>
      </c>
      <c r="Q1383" s="70" t="str">
        <f t="shared" si="65"/>
        <v/>
      </c>
      <c r="R1383" s="70" t="str">
        <f>IFERROR(IF(K1383="handling and wharfage",SUM(P1383:Q1383),IF(OR(K1383="tank",K1383="Boat",K1383="car"),INDEX(Rate!$B$4:$M$25,MATCH(Gilbert!N1383,Rate!$A$4:$A$25,0),MATCH(Gilbert!L1383,Rate!$B$3:$M$3,0))*O1383*0.8,INDEX(Rate!$B$4:$M$25,MATCH(Gilbert!N1383,Rate!$A$4:$A$25,0),MATCH(Gilbert!L1383,Rate!$B$3:$M$3,0))*O1383)),"")</f>
        <v/>
      </c>
      <c r="T1383" s="71" t="str">
        <f t="shared" si="66"/>
        <v/>
      </c>
    </row>
    <row r="1384" spans="16:20">
      <c r="P1384" s="70" t="str">
        <f t="shared" si="64"/>
        <v/>
      </c>
      <c r="Q1384" s="70" t="str">
        <f t="shared" si="65"/>
        <v/>
      </c>
      <c r="R1384" s="70" t="str">
        <f>IFERROR(IF(K1384="handling and wharfage",SUM(P1384:Q1384),IF(OR(K1384="tank",K1384="Boat",K1384="car"),INDEX(Rate!$B$4:$M$25,MATCH(Gilbert!N1384,Rate!$A$4:$A$25,0),MATCH(Gilbert!L1384,Rate!$B$3:$M$3,0))*O1384*0.8,INDEX(Rate!$B$4:$M$25,MATCH(Gilbert!N1384,Rate!$A$4:$A$25,0),MATCH(Gilbert!L1384,Rate!$B$3:$M$3,0))*O1384)),"")</f>
        <v/>
      </c>
      <c r="T1384" s="71" t="str">
        <f t="shared" si="66"/>
        <v/>
      </c>
    </row>
    <row r="1385" spans="16:20">
      <c r="P1385" s="70" t="str">
        <f t="shared" si="64"/>
        <v/>
      </c>
      <c r="Q1385" s="70" t="str">
        <f t="shared" si="65"/>
        <v/>
      </c>
      <c r="R1385" s="70" t="str">
        <f>IFERROR(IF(K1385="handling and wharfage",SUM(P1385:Q1385),IF(OR(K1385="tank",K1385="Boat",K1385="car"),INDEX(Rate!$B$4:$M$25,MATCH(Gilbert!N1385,Rate!$A$4:$A$25,0),MATCH(Gilbert!L1385,Rate!$B$3:$M$3,0))*O1385*0.8,INDEX(Rate!$B$4:$M$25,MATCH(Gilbert!N1385,Rate!$A$4:$A$25,0),MATCH(Gilbert!L1385,Rate!$B$3:$M$3,0))*O1385)),"")</f>
        <v/>
      </c>
      <c r="T1385" s="71" t="str">
        <f t="shared" si="66"/>
        <v/>
      </c>
    </row>
    <row r="1386" spans="16:20">
      <c r="P1386" s="70" t="str">
        <f t="shared" si="64"/>
        <v/>
      </c>
      <c r="Q1386" s="70" t="str">
        <f t="shared" si="65"/>
        <v/>
      </c>
      <c r="R1386" s="70" t="str">
        <f>IFERROR(IF(K1386="handling and wharfage",SUM(P1386:Q1386),IF(OR(K1386="tank",K1386="Boat",K1386="car"),INDEX(Rate!$B$4:$M$25,MATCH(Gilbert!N1386,Rate!$A$4:$A$25,0),MATCH(Gilbert!L1386,Rate!$B$3:$M$3,0))*O1386*0.8,INDEX(Rate!$B$4:$M$25,MATCH(Gilbert!N1386,Rate!$A$4:$A$25,0),MATCH(Gilbert!L1386,Rate!$B$3:$M$3,0))*O1386)),"")</f>
        <v/>
      </c>
      <c r="T1386" s="71" t="str">
        <f t="shared" si="66"/>
        <v/>
      </c>
    </row>
    <row r="1387" spans="16:20">
      <c r="P1387" s="70" t="str">
        <f t="shared" si="64"/>
        <v/>
      </c>
      <c r="Q1387" s="70" t="str">
        <f t="shared" si="65"/>
        <v/>
      </c>
      <c r="R1387" s="70" t="str">
        <f>IFERROR(IF(K1387="handling and wharfage",SUM(P1387:Q1387),IF(OR(K1387="tank",K1387="Boat",K1387="car"),INDEX(Rate!$B$4:$M$25,MATCH(Gilbert!N1387,Rate!$A$4:$A$25,0),MATCH(Gilbert!L1387,Rate!$B$3:$M$3,0))*O1387*0.8,INDEX(Rate!$B$4:$M$25,MATCH(Gilbert!N1387,Rate!$A$4:$A$25,0),MATCH(Gilbert!L1387,Rate!$B$3:$M$3,0))*O1387)),"")</f>
        <v/>
      </c>
      <c r="T1387" s="71" t="str">
        <f t="shared" si="66"/>
        <v/>
      </c>
    </row>
    <row r="1388" spans="16:20">
      <c r="P1388" s="70" t="str">
        <f t="shared" si="64"/>
        <v/>
      </c>
      <c r="Q1388" s="70" t="str">
        <f t="shared" si="65"/>
        <v/>
      </c>
      <c r="R1388" s="70" t="str">
        <f>IFERROR(IF(K1388="handling and wharfage",SUM(P1388:Q1388),IF(OR(K1388="tank",K1388="Boat",K1388="car"),INDEX(Rate!$B$4:$M$25,MATCH(Gilbert!N1388,Rate!$A$4:$A$25,0),MATCH(Gilbert!L1388,Rate!$B$3:$M$3,0))*O1388*0.8,INDEX(Rate!$B$4:$M$25,MATCH(Gilbert!N1388,Rate!$A$4:$A$25,0),MATCH(Gilbert!L1388,Rate!$B$3:$M$3,0))*O1388)),"")</f>
        <v/>
      </c>
      <c r="T1388" s="71" t="str">
        <f t="shared" si="66"/>
        <v/>
      </c>
    </row>
    <row r="1389" spans="16:20">
      <c r="P1389" s="70" t="str">
        <f t="shared" si="64"/>
        <v/>
      </c>
      <c r="Q1389" s="70" t="str">
        <f t="shared" si="65"/>
        <v/>
      </c>
      <c r="R1389" s="70" t="str">
        <f>IFERROR(IF(K1389="handling and wharfage",SUM(P1389:Q1389),IF(OR(K1389="tank",K1389="Boat",K1389="car"),INDEX(Rate!$B$4:$M$25,MATCH(Gilbert!N1389,Rate!$A$4:$A$25,0),MATCH(Gilbert!L1389,Rate!$B$3:$M$3,0))*O1389*0.8,INDEX(Rate!$B$4:$M$25,MATCH(Gilbert!N1389,Rate!$A$4:$A$25,0),MATCH(Gilbert!L1389,Rate!$B$3:$M$3,0))*O1389)),"")</f>
        <v/>
      </c>
      <c r="T1389" s="71" t="str">
        <f t="shared" si="66"/>
        <v/>
      </c>
    </row>
    <row r="1390" spans="16:20">
      <c r="P1390" s="70" t="str">
        <f t="shared" si="64"/>
        <v/>
      </c>
      <c r="Q1390" s="70" t="str">
        <f t="shared" si="65"/>
        <v/>
      </c>
      <c r="R1390" s="70" t="str">
        <f>IFERROR(IF(K1390="handling and wharfage",SUM(P1390:Q1390),IF(OR(K1390="tank",K1390="Boat",K1390="car"),INDEX(Rate!$B$4:$M$25,MATCH(Gilbert!N1390,Rate!$A$4:$A$25,0),MATCH(Gilbert!L1390,Rate!$B$3:$M$3,0))*O1390*0.8,INDEX(Rate!$B$4:$M$25,MATCH(Gilbert!N1390,Rate!$A$4:$A$25,0),MATCH(Gilbert!L1390,Rate!$B$3:$M$3,0))*O1390)),"")</f>
        <v/>
      </c>
      <c r="T1390" s="71" t="str">
        <f t="shared" si="66"/>
        <v/>
      </c>
    </row>
    <row r="1391" spans="16:20">
      <c r="P1391" s="70" t="str">
        <f t="shared" si="64"/>
        <v/>
      </c>
      <c r="Q1391" s="70" t="str">
        <f t="shared" si="65"/>
        <v/>
      </c>
      <c r="R1391" s="70" t="str">
        <f>IFERROR(IF(K1391="handling and wharfage",SUM(P1391:Q1391),IF(OR(K1391="tank",K1391="Boat",K1391="car"),INDEX(Rate!$B$4:$M$25,MATCH(Gilbert!N1391,Rate!$A$4:$A$25,0),MATCH(Gilbert!L1391,Rate!$B$3:$M$3,0))*O1391*0.8,INDEX(Rate!$B$4:$M$25,MATCH(Gilbert!N1391,Rate!$A$4:$A$25,0),MATCH(Gilbert!L1391,Rate!$B$3:$M$3,0))*O1391)),"")</f>
        <v/>
      </c>
      <c r="T1391" s="71" t="str">
        <f t="shared" si="66"/>
        <v/>
      </c>
    </row>
    <row r="1392" spans="16:20">
      <c r="P1392" s="70" t="str">
        <f t="shared" si="64"/>
        <v/>
      </c>
      <c r="Q1392" s="70" t="str">
        <f t="shared" si="65"/>
        <v/>
      </c>
      <c r="R1392" s="70" t="str">
        <f>IFERROR(IF(K1392="handling and wharfage",SUM(P1392:Q1392),IF(OR(K1392="tank",K1392="Boat",K1392="car"),INDEX(Rate!$B$4:$M$25,MATCH(Gilbert!N1392,Rate!$A$4:$A$25,0),MATCH(Gilbert!L1392,Rate!$B$3:$M$3,0))*O1392*0.8,INDEX(Rate!$B$4:$M$25,MATCH(Gilbert!N1392,Rate!$A$4:$A$25,0),MATCH(Gilbert!L1392,Rate!$B$3:$M$3,0))*O1392)),"")</f>
        <v/>
      </c>
      <c r="T1392" s="71" t="str">
        <f t="shared" si="66"/>
        <v/>
      </c>
    </row>
    <row r="1393" spans="16:20">
      <c r="P1393" s="70" t="str">
        <f t="shared" si="64"/>
        <v/>
      </c>
      <c r="Q1393" s="70" t="str">
        <f t="shared" si="65"/>
        <v/>
      </c>
      <c r="R1393" s="70" t="str">
        <f>IFERROR(IF(K1393="handling and wharfage",SUM(P1393:Q1393),IF(OR(K1393="tank",K1393="Boat",K1393="car"),INDEX(Rate!$B$4:$M$25,MATCH(Gilbert!N1393,Rate!$A$4:$A$25,0),MATCH(Gilbert!L1393,Rate!$B$3:$M$3,0))*O1393*0.8,INDEX(Rate!$B$4:$M$25,MATCH(Gilbert!N1393,Rate!$A$4:$A$25,0),MATCH(Gilbert!L1393,Rate!$B$3:$M$3,0))*O1393)),"")</f>
        <v/>
      </c>
      <c r="T1393" s="71" t="str">
        <f t="shared" si="66"/>
        <v/>
      </c>
    </row>
    <row r="1394" spans="16:20">
      <c r="P1394" s="70" t="str">
        <f t="shared" si="64"/>
        <v/>
      </c>
      <c r="Q1394" s="70" t="str">
        <f t="shared" si="65"/>
        <v/>
      </c>
      <c r="R1394" s="70" t="str">
        <f>IFERROR(IF(K1394="handling and wharfage",SUM(P1394:Q1394),IF(OR(K1394="tank",K1394="Boat",K1394="car"),INDEX(Rate!$B$4:$M$25,MATCH(Gilbert!N1394,Rate!$A$4:$A$25,0),MATCH(Gilbert!L1394,Rate!$B$3:$M$3,0))*O1394*0.8,INDEX(Rate!$B$4:$M$25,MATCH(Gilbert!N1394,Rate!$A$4:$A$25,0),MATCH(Gilbert!L1394,Rate!$B$3:$M$3,0))*O1394)),"")</f>
        <v/>
      </c>
      <c r="T1394" s="71" t="str">
        <f t="shared" si="66"/>
        <v/>
      </c>
    </row>
    <row r="1395" spans="16:20">
      <c r="P1395" s="70" t="str">
        <f t="shared" si="64"/>
        <v/>
      </c>
      <c r="Q1395" s="70" t="str">
        <f t="shared" si="65"/>
        <v/>
      </c>
      <c r="R1395" s="70" t="str">
        <f>IFERROR(IF(K1395="handling and wharfage",SUM(P1395:Q1395),IF(OR(K1395="tank",K1395="Boat",K1395="car"),INDEX(Rate!$B$4:$M$25,MATCH(Gilbert!N1395,Rate!$A$4:$A$25,0),MATCH(Gilbert!L1395,Rate!$B$3:$M$3,0))*O1395*0.8,INDEX(Rate!$B$4:$M$25,MATCH(Gilbert!N1395,Rate!$A$4:$A$25,0),MATCH(Gilbert!L1395,Rate!$B$3:$M$3,0))*O1395)),"")</f>
        <v/>
      </c>
      <c r="T1395" s="71" t="str">
        <f t="shared" si="66"/>
        <v/>
      </c>
    </row>
    <row r="1396" spans="16:20">
      <c r="P1396" s="70" t="str">
        <f t="shared" si="64"/>
        <v/>
      </c>
      <c r="Q1396" s="70" t="str">
        <f t="shared" si="65"/>
        <v/>
      </c>
      <c r="R1396" s="70" t="str">
        <f>IFERROR(IF(K1396="handling and wharfage",SUM(P1396:Q1396),IF(OR(K1396="tank",K1396="Boat",K1396="car"),INDEX(Rate!$B$4:$M$25,MATCH(Gilbert!N1396,Rate!$A$4:$A$25,0),MATCH(Gilbert!L1396,Rate!$B$3:$M$3,0))*O1396*0.8,INDEX(Rate!$B$4:$M$25,MATCH(Gilbert!N1396,Rate!$A$4:$A$25,0),MATCH(Gilbert!L1396,Rate!$B$3:$M$3,0))*O1396)),"")</f>
        <v/>
      </c>
      <c r="T1396" s="71" t="str">
        <f t="shared" si="66"/>
        <v/>
      </c>
    </row>
    <row r="1397" spans="16:20">
      <c r="P1397" s="70" t="str">
        <f t="shared" si="64"/>
        <v/>
      </c>
      <c r="Q1397" s="70" t="str">
        <f t="shared" si="65"/>
        <v/>
      </c>
      <c r="R1397" s="70" t="str">
        <f>IFERROR(IF(K1397="handling and wharfage",SUM(P1397:Q1397),IF(OR(K1397="tank",K1397="Boat",K1397="car"),INDEX(Rate!$B$4:$M$25,MATCH(Gilbert!N1397,Rate!$A$4:$A$25,0),MATCH(Gilbert!L1397,Rate!$B$3:$M$3,0))*O1397*0.8,INDEX(Rate!$B$4:$M$25,MATCH(Gilbert!N1397,Rate!$A$4:$A$25,0),MATCH(Gilbert!L1397,Rate!$B$3:$M$3,0))*O1397)),"")</f>
        <v/>
      </c>
      <c r="T1397" s="71" t="str">
        <f t="shared" si="66"/>
        <v/>
      </c>
    </row>
    <row r="1398" spans="16:20">
      <c r="P1398" s="70" t="str">
        <f t="shared" si="64"/>
        <v/>
      </c>
      <c r="Q1398" s="70" t="str">
        <f t="shared" si="65"/>
        <v/>
      </c>
      <c r="R1398" s="70" t="str">
        <f>IFERROR(IF(K1398="handling and wharfage",SUM(P1398:Q1398),IF(OR(K1398="tank",K1398="Boat",K1398="car"),INDEX(Rate!$B$4:$M$25,MATCH(Gilbert!N1398,Rate!$A$4:$A$25,0),MATCH(Gilbert!L1398,Rate!$B$3:$M$3,0))*O1398*0.8,INDEX(Rate!$B$4:$M$25,MATCH(Gilbert!N1398,Rate!$A$4:$A$25,0),MATCH(Gilbert!L1398,Rate!$B$3:$M$3,0))*O1398)),"")</f>
        <v/>
      </c>
      <c r="T1398" s="71" t="str">
        <f t="shared" si="66"/>
        <v/>
      </c>
    </row>
    <row r="1399" spans="16:20">
      <c r="P1399" s="70" t="str">
        <f t="shared" si="64"/>
        <v/>
      </c>
      <c r="Q1399" s="70" t="str">
        <f t="shared" si="65"/>
        <v/>
      </c>
      <c r="R1399" s="70" t="str">
        <f>IFERROR(IF(K1399="handling and wharfage",SUM(P1399:Q1399),IF(OR(K1399="tank",K1399="Boat",K1399="car"),INDEX(Rate!$B$4:$M$25,MATCH(Gilbert!N1399,Rate!$A$4:$A$25,0),MATCH(Gilbert!L1399,Rate!$B$3:$M$3,0))*O1399*0.8,INDEX(Rate!$B$4:$M$25,MATCH(Gilbert!N1399,Rate!$A$4:$A$25,0),MATCH(Gilbert!L1399,Rate!$B$3:$M$3,0))*O1399)),"")</f>
        <v/>
      </c>
      <c r="T1399" s="71" t="str">
        <f t="shared" si="66"/>
        <v/>
      </c>
    </row>
    <row r="1400" spans="16:20">
      <c r="P1400" s="70" t="str">
        <f t="shared" si="64"/>
        <v/>
      </c>
      <c r="Q1400" s="70" t="str">
        <f t="shared" si="65"/>
        <v/>
      </c>
      <c r="R1400" s="70" t="str">
        <f>IFERROR(IF(K1400="handling and wharfage",SUM(P1400:Q1400),IF(OR(K1400="tank",K1400="Boat",K1400="car"),INDEX(Rate!$B$4:$M$25,MATCH(Gilbert!N1400,Rate!$A$4:$A$25,0),MATCH(Gilbert!L1400,Rate!$B$3:$M$3,0))*O1400*0.8,INDEX(Rate!$B$4:$M$25,MATCH(Gilbert!N1400,Rate!$A$4:$A$25,0),MATCH(Gilbert!L1400,Rate!$B$3:$M$3,0))*O1400)),"")</f>
        <v/>
      </c>
      <c r="T1400" s="71" t="str">
        <f t="shared" si="66"/>
        <v/>
      </c>
    </row>
    <row r="1401" spans="16:20">
      <c r="P1401" s="70" t="str">
        <f t="shared" si="64"/>
        <v/>
      </c>
      <c r="Q1401" s="70" t="str">
        <f t="shared" si="65"/>
        <v/>
      </c>
      <c r="R1401" s="70" t="str">
        <f>IFERROR(IF(K1401="handling and wharfage",SUM(P1401:Q1401),IF(OR(K1401="tank",K1401="Boat",K1401="car"),INDEX(Rate!$B$4:$M$25,MATCH(Gilbert!N1401,Rate!$A$4:$A$25,0),MATCH(Gilbert!L1401,Rate!$B$3:$M$3,0))*O1401*0.8,INDEX(Rate!$B$4:$M$25,MATCH(Gilbert!N1401,Rate!$A$4:$A$25,0),MATCH(Gilbert!L1401,Rate!$B$3:$M$3,0))*O1401)),"")</f>
        <v/>
      </c>
      <c r="T1401" s="71" t="str">
        <f t="shared" si="66"/>
        <v/>
      </c>
    </row>
    <row r="1402" spans="16:20">
      <c r="P1402" s="70" t="str">
        <f t="shared" si="64"/>
        <v/>
      </c>
      <c r="Q1402" s="70" t="str">
        <f t="shared" si="65"/>
        <v/>
      </c>
      <c r="R1402" s="70" t="str">
        <f>IFERROR(IF(K1402="handling and wharfage",SUM(P1402:Q1402),IF(OR(K1402="tank",K1402="Boat",K1402="car"),INDEX(Rate!$B$4:$M$25,MATCH(Gilbert!N1402,Rate!$A$4:$A$25,0),MATCH(Gilbert!L1402,Rate!$B$3:$M$3,0))*O1402*0.8,INDEX(Rate!$B$4:$M$25,MATCH(Gilbert!N1402,Rate!$A$4:$A$25,0),MATCH(Gilbert!L1402,Rate!$B$3:$M$3,0))*O1402)),"")</f>
        <v/>
      </c>
      <c r="T1402" s="71" t="str">
        <f t="shared" si="66"/>
        <v/>
      </c>
    </row>
    <row r="1403" spans="16:20">
      <c r="P1403" s="70" t="str">
        <f t="shared" si="64"/>
        <v/>
      </c>
      <c r="Q1403" s="70" t="str">
        <f t="shared" si="65"/>
        <v/>
      </c>
      <c r="R1403" s="70" t="str">
        <f>IFERROR(IF(K1403="handling and wharfage",SUM(P1403:Q1403),IF(OR(K1403="tank",K1403="Boat",K1403="car"),INDEX(Rate!$B$4:$M$25,MATCH(Gilbert!N1403,Rate!$A$4:$A$25,0),MATCH(Gilbert!L1403,Rate!$B$3:$M$3,0))*O1403*0.8,INDEX(Rate!$B$4:$M$25,MATCH(Gilbert!N1403,Rate!$A$4:$A$25,0),MATCH(Gilbert!L1403,Rate!$B$3:$M$3,0))*O1403)),"")</f>
        <v/>
      </c>
      <c r="T1403" s="71" t="str">
        <f t="shared" si="66"/>
        <v/>
      </c>
    </row>
    <row r="1404" spans="16:20">
      <c r="P1404" s="70" t="str">
        <f t="shared" si="64"/>
        <v/>
      </c>
      <c r="Q1404" s="70" t="str">
        <f t="shared" si="65"/>
        <v/>
      </c>
      <c r="R1404" s="70" t="str">
        <f>IFERROR(IF(K1404="handling and wharfage",SUM(P1404:Q1404),IF(OR(K1404="tank",K1404="Boat",K1404="car"),INDEX(Rate!$B$4:$M$25,MATCH(Gilbert!N1404,Rate!$A$4:$A$25,0),MATCH(Gilbert!L1404,Rate!$B$3:$M$3,0))*O1404*0.8,INDEX(Rate!$B$4:$M$25,MATCH(Gilbert!N1404,Rate!$A$4:$A$25,0),MATCH(Gilbert!L1404,Rate!$B$3:$M$3,0))*O1404)),"")</f>
        <v/>
      </c>
      <c r="T1404" s="71" t="str">
        <f t="shared" si="66"/>
        <v/>
      </c>
    </row>
    <row r="1405" spans="16:20">
      <c r="P1405" s="70" t="str">
        <f t="shared" si="64"/>
        <v/>
      </c>
      <c r="Q1405" s="70" t="str">
        <f t="shared" si="65"/>
        <v/>
      </c>
      <c r="R1405" s="70" t="str">
        <f>IFERROR(IF(K1405="handling and wharfage",SUM(P1405:Q1405),IF(OR(K1405="tank",K1405="Boat",K1405="car"),INDEX(Rate!$B$4:$M$25,MATCH(Gilbert!N1405,Rate!$A$4:$A$25,0),MATCH(Gilbert!L1405,Rate!$B$3:$M$3,0))*O1405*0.8,INDEX(Rate!$B$4:$M$25,MATCH(Gilbert!N1405,Rate!$A$4:$A$25,0),MATCH(Gilbert!L1405,Rate!$B$3:$M$3,0))*O1405)),"")</f>
        <v/>
      </c>
      <c r="T1405" s="71" t="str">
        <f t="shared" si="66"/>
        <v/>
      </c>
    </row>
    <row r="1406" spans="16:20">
      <c r="P1406" s="70" t="str">
        <f t="shared" si="64"/>
        <v/>
      </c>
      <c r="Q1406" s="70" t="str">
        <f t="shared" si="65"/>
        <v/>
      </c>
      <c r="R1406" s="70" t="str">
        <f>IFERROR(IF(K1406="handling and wharfage",SUM(P1406:Q1406),IF(OR(K1406="tank",K1406="Boat",K1406="car"),INDEX(Rate!$B$4:$M$25,MATCH(Gilbert!N1406,Rate!$A$4:$A$25,0),MATCH(Gilbert!L1406,Rate!$B$3:$M$3,0))*O1406*0.8,INDEX(Rate!$B$4:$M$25,MATCH(Gilbert!N1406,Rate!$A$4:$A$25,0),MATCH(Gilbert!L1406,Rate!$B$3:$M$3,0))*O1406)),"")</f>
        <v/>
      </c>
      <c r="T1406" s="71" t="str">
        <f t="shared" si="66"/>
        <v/>
      </c>
    </row>
    <row r="1407" spans="16:20">
      <c r="P1407" s="70" t="str">
        <f t="shared" si="64"/>
        <v/>
      </c>
      <c r="Q1407" s="70" t="str">
        <f t="shared" si="65"/>
        <v/>
      </c>
      <c r="R1407" s="70" t="str">
        <f>IFERROR(IF(K1407="handling and wharfage",SUM(P1407:Q1407),IF(OR(K1407="tank",K1407="Boat",K1407="car"),INDEX(Rate!$B$4:$M$25,MATCH(Gilbert!N1407,Rate!$A$4:$A$25,0),MATCH(Gilbert!L1407,Rate!$B$3:$M$3,0))*O1407*0.8,INDEX(Rate!$B$4:$M$25,MATCH(Gilbert!N1407,Rate!$A$4:$A$25,0),MATCH(Gilbert!L1407,Rate!$B$3:$M$3,0))*O1407)),"")</f>
        <v/>
      </c>
      <c r="T1407" s="71" t="str">
        <f t="shared" si="66"/>
        <v/>
      </c>
    </row>
    <row r="1408" spans="16:20">
      <c r="P1408" s="70" t="str">
        <f t="shared" si="64"/>
        <v/>
      </c>
      <c r="Q1408" s="70" t="str">
        <f t="shared" si="65"/>
        <v/>
      </c>
      <c r="R1408" s="70" t="str">
        <f>IFERROR(IF(K1408="handling and wharfage",SUM(P1408:Q1408),IF(OR(K1408="tank",K1408="Boat",K1408="car"),INDEX(Rate!$B$4:$M$25,MATCH(Gilbert!N1408,Rate!$A$4:$A$25,0),MATCH(Gilbert!L1408,Rate!$B$3:$M$3,0))*O1408*0.8,INDEX(Rate!$B$4:$M$25,MATCH(Gilbert!N1408,Rate!$A$4:$A$25,0),MATCH(Gilbert!L1408,Rate!$B$3:$M$3,0))*O1408)),"")</f>
        <v/>
      </c>
      <c r="T1408" s="71" t="str">
        <f t="shared" si="66"/>
        <v/>
      </c>
    </row>
    <row r="1409" spans="16:20">
      <c r="P1409" s="70" t="str">
        <f t="shared" si="64"/>
        <v/>
      </c>
      <c r="Q1409" s="70" t="str">
        <f t="shared" si="65"/>
        <v/>
      </c>
      <c r="R1409" s="70" t="str">
        <f>IFERROR(IF(K1409="handling and wharfage",SUM(P1409:Q1409),IF(OR(K1409="tank",K1409="Boat",K1409="car"),INDEX(Rate!$B$4:$M$25,MATCH(Gilbert!N1409,Rate!$A$4:$A$25,0),MATCH(Gilbert!L1409,Rate!$B$3:$M$3,0))*O1409*0.8,INDEX(Rate!$B$4:$M$25,MATCH(Gilbert!N1409,Rate!$A$4:$A$25,0),MATCH(Gilbert!L1409,Rate!$B$3:$M$3,0))*O1409)),"")</f>
        <v/>
      </c>
      <c r="T1409" s="71" t="str">
        <f t="shared" si="66"/>
        <v/>
      </c>
    </row>
    <row r="1410" spans="16:20">
      <c r="P1410" s="70" t="str">
        <f t="shared" si="64"/>
        <v/>
      </c>
      <c r="Q1410" s="70" t="str">
        <f t="shared" si="65"/>
        <v/>
      </c>
      <c r="R1410" s="70" t="str">
        <f>IFERROR(IF(K1410="handling and wharfage",SUM(P1410:Q1410),IF(OR(K1410="tank",K1410="Boat",K1410="car"),INDEX(Rate!$B$4:$M$25,MATCH(Gilbert!N1410,Rate!$A$4:$A$25,0),MATCH(Gilbert!L1410,Rate!$B$3:$M$3,0))*O1410*0.8,INDEX(Rate!$B$4:$M$25,MATCH(Gilbert!N1410,Rate!$A$4:$A$25,0),MATCH(Gilbert!L1410,Rate!$B$3:$M$3,0))*O1410)),"")</f>
        <v/>
      </c>
      <c r="T1410" s="71" t="str">
        <f t="shared" si="66"/>
        <v/>
      </c>
    </row>
    <row r="1411" spans="16:20">
      <c r="P1411" s="70" t="str">
        <f t="shared" ref="P1411:P1474" si="67">IF(OR(K1411="handling and wharfage",K1411="rau handling and wharfage"),O1411*30,"")</f>
        <v/>
      </c>
      <c r="Q1411" s="70" t="str">
        <f t="shared" ref="Q1411:Q1474" si="68">IF(K1411&lt;&gt;"handling and wharfage","",O1411*3.5)</f>
        <v/>
      </c>
      <c r="R1411" s="70" t="str">
        <f>IFERROR(IF(K1411="handling and wharfage",SUM(P1411:Q1411),IF(OR(K1411="tank",K1411="Boat",K1411="car"),INDEX(Rate!$B$4:$M$25,MATCH(Gilbert!N1411,Rate!$A$4:$A$25,0),MATCH(Gilbert!L1411,Rate!$B$3:$M$3,0))*O1411*0.8,INDEX(Rate!$B$4:$M$25,MATCH(Gilbert!N1411,Rate!$A$4:$A$25,0),MATCH(Gilbert!L1411,Rate!$B$3:$M$3,0))*O1411)),"")</f>
        <v/>
      </c>
      <c r="T1411" s="71" t="str">
        <f t="shared" ref="T1411:T1474" si="69">IF(L1411="","",IF(L1411="General2","F0070000061A","E31250000331"))</f>
        <v/>
      </c>
    </row>
    <row r="1412" spans="16:20">
      <c r="P1412" s="70" t="str">
        <f t="shared" si="67"/>
        <v/>
      </c>
      <c r="Q1412" s="70" t="str">
        <f t="shared" si="68"/>
        <v/>
      </c>
      <c r="R1412" s="70" t="str">
        <f>IFERROR(IF(K1412="handling and wharfage",SUM(P1412:Q1412),IF(OR(K1412="tank",K1412="Boat",K1412="car"),INDEX(Rate!$B$4:$M$25,MATCH(Gilbert!N1412,Rate!$A$4:$A$25,0),MATCH(Gilbert!L1412,Rate!$B$3:$M$3,0))*O1412*0.8,INDEX(Rate!$B$4:$M$25,MATCH(Gilbert!N1412,Rate!$A$4:$A$25,0),MATCH(Gilbert!L1412,Rate!$B$3:$M$3,0))*O1412)),"")</f>
        <v/>
      </c>
      <c r="T1412" s="71" t="str">
        <f t="shared" si="69"/>
        <v/>
      </c>
    </row>
    <row r="1413" spans="16:20">
      <c r="P1413" s="70" t="str">
        <f t="shared" si="67"/>
        <v/>
      </c>
      <c r="Q1413" s="70" t="str">
        <f t="shared" si="68"/>
        <v/>
      </c>
      <c r="R1413" s="70" t="str">
        <f>IFERROR(IF(K1413="handling and wharfage",SUM(P1413:Q1413),IF(OR(K1413="tank",K1413="Boat",K1413="car"),INDEX(Rate!$B$4:$M$25,MATCH(Gilbert!N1413,Rate!$A$4:$A$25,0),MATCH(Gilbert!L1413,Rate!$B$3:$M$3,0))*O1413*0.8,INDEX(Rate!$B$4:$M$25,MATCH(Gilbert!N1413,Rate!$A$4:$A$25,0),MATCH(Gilbert!L1413,Rate!$B$3:$M$3,0))*O1413)),"")</f>
        <v/>
      </c>
      <c r="T1413" s="71" t="str">
        <f t="shared" si="69"/>
        <v/>
      </c>
    </row>
    <row r="1414" spans="16:20">
      <c r="P1414" s="70" t="str">
        <f t="shared" si="67"/>
        <v/>
      </c>
      <c r="Q1414" s="70" t="str">
        <f t="shared" si="68"/>
        <v/>
      </c>
      <c r="R1414" s="70" t="str">
        <f>IFERROR(IF(K1414="handling and wharfage",SUM(P1414:Q1414),IF(OR(K1414="tank",K1414="Boat",K1414="car"),INDEX(Rate!$B$4:$M$25,MATCH(Gilbert!N1414,Rate!$A$4:$A$25,0),MATCH(Gilbert!L1414,Rate!$B$3:$M$3,0))*O1414*0.8,INDEX(Rate!$B$4:$M$25,MATCH(Gilbert!N1414,Rate!$A$4:$A$25,0),MATCH(Gilbert!L1414,Rate!$B$3:$M$3,0))*O1414)),"")</f>
        <v/>
      </c>
      <c r="T1414" s="71" t="str">
        <f t="shared" si="69"/>
        <v/>
      </c>
    </row>
    <row r="1415" spans="16:20">
      <c r="P1415" s="70" t="str">
        <f t="shared" si="67"/>
        <v/>
      </c>
      <c r="Q1415" s="70" t="str">
        <f t="shared" si="68"/>
        <v/>
      </c>
      <c r="R1415" s="70" t="str">
        <f>IFERROR(IF(K1415="handling and wharfage",SUM(P1415:Q1415),IF(OR(K1415="tank",K1415="Boat",K1415="car"),INDEX(Rate!$B$4:$M$25,MATCH(Gilbert!N1415,Rate!$A$4:$A$25,0),MATCH(Gilbert!L1415,Rate!$B$3:$M$3,0))*O1415*0.8,INDEX(Rate!$B$4:$M$25,MATCH(Gilbert!N1415,Rate!$A$4:$A$25,0),MATCH(Gilbert!L1415,Rate!$B$3:$M$3,0))*O1415)),"")</f>
        <v/>
      </c>
      <c r="T1415" s="71" t="str">
        <f t="shared" si="69"/>
        <v/>
      </c>
    </row>
    <row r="1416" spans="16:20">
      <c r="P1416" s="70" t="str">
        <f t="shared" si="67"/>
        <v/>
      </c>
      <c r="Q1416" s="70" t="str">
        <f t="shared" si="68"/>
        <v/>
      </c>
      <c r="R1416" s="70" t="str">
        <f>IFERROR(IF(K1416="handling and wharfage",SUM(P1416:Q1416),IF(OR(K1416="tank",K1416="Boat",K1416="car"),INDEX(Rate!$B$4:$M$25,MATCH(Gilbert!N1416,Rate!$A$4:$A$25,0),MATCH(Gilbert!L1416,Rate!$B$3:$M$3,0))*O1416*0.8,INDEX(Rate!$B$4:$M$25,MATCH(Gilbert!N1416,Rate!$A$4:$A$25,0),MATCH(Gilbert!L1416,Rate!$B$3:$M$3,0))*O1416)),"")</f>
        <v/>
      </c>
      <c r="T1416" s="71" t="str">
        <f t="shared" si="69"/>
        <v/>
      </c>
    </row>
    <row r="1417" spans="16:20">
      <c r="P1417" s="70" t="str">
        <f t="shared" si="67"/>
        <v/>
      </c>
      <c r="Q1417" s="70" t="str">
        <f t="shared" si="68"/>
        <v/>
      </c>
      <c r="R1417" s="70" t="str">
        <f>IFERROR(IF(K1417="handling and wharfage",SUM(P1417:Q1417),IF(OR(K1417="tank",K1417="Boat",K1417="car"),INDEX(Rate!$B$4:$M$25,MATCH(Gilbert!N1417,Rate!$A$4:$A$25,0),MATCH(Gilbert!L1417,Rate!$B$3:$M$3,0))*O1417*0.8,INDEX(Rate!$B$4:$M$25,MATCH(Gilbert!N1417,Rate!$A$4:$A$25,0),MATCH(Gilbert!L1417,Rate!$B$3:$M$3,0))*O1417)),"")</f>
        <v/>
      </c>
      <c r="T1417" s="71" t="str">
        <f t="shared" si="69"/>
        <v/>
      </c>
    </row>
    <row r="1418" spans="16:20">
      <c r="P1418" s="70" t="str">
        <f t="shared" si="67"/>
        <v/>
      </c>
      <c r="Q1418" s="70" t="str">
        <f t="shared" si="68"/>
        <v/>
      </c>
      <c r="R1418" s="70" t="str">
        <f>IFERROR(IF(K1418="handling and wharfage",SUM(P1418:Q1418),IF(OR(K1418="tank",K1418="Boat",K1418="car"),INDEX(Rate!$B$4:$M$25,MATCH(Gilbert!N1418,Rate!$A$4:$A$25,0),MATCH(Gilbert!L1418,Rate!$B$3:$M$3,0))*O1418*0.8,INDEX(Rate!$B$4:$M$25,MATCH(Gilbert!N1418,Rate!$A$4:$A$25,0),MATCH(Gilbert!L1418,Rate!$B$3:$M$3,0))*O1418)),"")</f>
        <v/>
      </c>
      <c r="T1418" s="71" t="str">
        <f t="shared" si="69"/>
        <v/>
      </c>
    </row>
    <row r="1419" spans="16:20">
      <c r="P1419" s="70" t="str">
        <f t="shared" si="67"/>
        <v/>
      </c>
      <c r="Q1419" s="70" t="str">
        <f t="shared" si="68"/>
        <v/>
      </c>
      <c r="R1419" s="70" t="str">
        <f>IFERROR(IF(K1419="handling and wharfage",SUM(P1419:Q1419),IF(OR(K1419="tank",K1419="Boat",K1419="car"),INDEX(Rate!$B$4:$M$25,MATCH(Gilbert!N1419,Rate!$A$4:$A$25,0),MATCH(Gilbert!L1419,Rate!$B$3:$M$3,0))*O1419*0.8,INDEX(Rate!$B$4:$M$25,MATCH(Gilbert!N1419,Rate!$A$4:$A$25,0),MATCH(Gilbert!L1419,Rate!$B$3:$M$3,0))*O1419)),"")</f>
        <v/>
      </c>
      <c r="T1419" s="71" t="str">
        <f t="shared" si="69"/>
        <v/>
      </c>
    </row>
    <row r="1420" spans="16:20">
      <c r="P1420" s="70" t="str">
        <f t="shared" si="67"/>
        <v/>
      </c>
      <c r="Q1420" s="70" t="str">
        <f t="shared" si="68"/>
        <v/>
      </c>
      <c r="R1420" s="70" t="str">
        <f>IFERROR(IF(K1420="handling and wharfage",SUM(P1420:Q1420),IF(OR(K1420="tank",K1420="Boat",K1420="car"),INDEX(Rate!$B$4:$M$25,MATCH(Gilbert!N1420,Rate!$A$4:$A$25,0),MATCH(Gilbert!L1420,Rate!$B$3:$M$3,0))*O1420*0.8,INDEX(Rate!$B$4:$M$25,MATCH(Gilbert!N1420,Rate!$A$4:$A$25,0),MATCH(Gilbert!L1420,Rate!$B$3:$M$3,0))*O1420)),"")</f>
        <v/>
      </c>
      <c r="T1420" s="71" t="str">
        <f t="shared" si="69"/>
        <v/>
      </c>
    </row>
    <row r="1421" spans="16:20">
      <c r="P1421" s="70" t="str">
        <f t="shared" si="67"/>
        <v/>
      </c>
      <c r="Q1421" s="70" t="str">
        <f t="shared" si="68"/>
        <v/>
      </c>
      <c r="R1421" s="70" t="str">
        <f>IFERROR(IF(K1421="handling and wharfage",SUM(P1421:Q1421),IF(OR(K1421="tank",K1421="Boat",K1421="car"),INDEX(Rate!$B$4:$M$25,MATCH(Gilbert!N1421,Rate!$A$4:$A$25,0),MATCH(Gilbert!L1421,Rate!$B$3:$M$3,0))*O1421*0.8,INDEX(Rate!$B$4:$M$25,MATCH(Gilbert!N1421,Rate!$A$4:$A$25,0),MATCH(Gilbert!L1421,Rate!$B$3:$M$3,0))*O1421)),"")</f>
        <v/>
      </c>
      <c r="T1421" s="71" t="str">
        <f t="shared" si="69"/>
        <v/>
      </c>
    </row>
    <row r="1422" spans="16:20">
      <c r="P1422" s="70" t="str">
        <f t="shared" si="67"/>
        <v/>
      </c>
      <c r="Q1422" s="70" t="str">
        <f t="shared" si="68"/>
        <v/>
      </c>
      <c r="R1422" s="70" t="str">
        <f>IFERROR(IF(K1422="handling and wharfage",SUM(P1422:Q1422),IF(OR(K1422="tank",K1422="Boat",K1422="car"),INDEX(Rate!$B$4:$M$25,MATCH(Gilbert!N1422,Rate!$A$4:$A$25,0),MATCH(Gilbert!L1422,Rate!$B$3:$M$3,0))*O1422*0.8,INDEX(Rate!$B$4:$M$25,MATCH(Gilbert!N1422,Rate!$A$4:$A$25,0),MATCH(Gilbert!L1422,Rate!$B$3:$M$3,0))*O1422)),"")</f>
        <v/>
      </c>
      <c r="T1422" s="71" t="str">
        <f t="shared" si="69"/>
        <v/>
      </c>
    </row>
    <row r="1423" spans="16:20">
      <c r="P1423" s="70" t="str">
        <f t="shared" si="67"/>
        <v/>
      </c>
      <c r="Q1423" s="70" t="str">
        <f t="shared" si="68"/>
        <v/>
      </c>
      <c r="R1423" s="70" t="str">
        <f>IFERROR(IF(K1423="handling and wharfage",SUM(P1423:Q1423),IF(OR(K1423="tank",K1423="Boat",K1423="car"),INDEX(Rate!$B$4:$M$25,MATCH(Gilbert!N1423,Rate!$A$4:$A$25,0),MATCH(Gilbert!L1423,Rate!$B$3:$M$3,0))*O1423*0.8,INDEX(Rate!$B$4:$M$25,MATCH(Gilbert!N1423,Rate!$A$4:$A$25,0),MATCH(Gilbert!L1423,Rate!$B$3:$M$3,0))*O1423)),"")</f>
        <v/>
      </c>
      <c r="T1423" s="71" t="str">
        <f t="shared" si="69"/>
        <v/>
      </c>
    </row>
    <row r="1424" spans="16:20">
      <c r="P1424" s="70" t="str">
        <f t="shared" si="67"/>
        <v/>
      </c>
      <c r="Q1424" s="70" t="str">
        <f t="shared" si="68"/>
        <v/>
      </c>
      <c r="R1424" s="70" t="str">
        <f>IFERROR(IF(K1424="handling and wharfage",SUM(P1424:Q1424),IF(OR(K1424="tank",K1424="Boat",K1424="car"),INDEX(Rate!$B$4:$M$25,MATCH(Gilbert!N1424,Rate!$A$4:$A$25,0),MATCH(Gilbert!L1424,Rate!$B$3:$M$3,0))*O1424*0.8,INDEX(Rate!$B$4:$M$25,MATCH(Gilbert!N1424,Rate!$A$4:$A$25,0),MATCH(Gilbert!L1424,Rate!$B$3:$M$3,0))*O1424)),"")</f>
        <v/>
      </c>
      <c r="T1424" s="71" t="str">
        <f t="shared" si="69"/>
        <v/>
      </c>
    </row>
    <row r="1425" spans="16:20">
      <c r="P1425" s="70" t="str">
        <f t="shared" si="67"/>
        <v/>
      </c>
      <c r="Q1425" s="70" t="str">
        <f t="shared" si="68"/>
        <v/>
      </c>
      <c r="R1425" s="70" t="str">
        <f>IFERROR(IF(K1425="handling and wharfage",SUM(P1425:Q1425),IF(OR(K1425="tank",K1425="Boat",K1425="car"),INDEX(Rate!$B$4:$M$25,MATCH(Gilbert!N1425,Rate!$A$4:$A$25,0),MATCH(Gilbert!L1425,Rate!$B$3:$M$3,0))*O1425*0.8,INDEX(Rate!$B$4:$M$25,MATCH(Gilbert!N1425,Rate!$A$4:$A$25,0),MATCH(Gilbert!L1425,Rate!$B$3:$M$3,0))*O1425)),"")</f>
        <v/>
      </c>
      <c r="T1425" s="71" t="str">
        <f t="shared" si="69"/>
        <v/>
      </c>
    </row>
    <row r="1426" spans="16:20">
      <c r="P1426" s="70" t="str">
        <f t="shared" si="67"/>
        <v/>
      </c>
      <c r="Q1426" s="70" t="str">
        <f t="shared" si="68"/>
        <v/>
      </c>
      <c r="R1426" s="70" t="str">
        <f>IFERROR(IF(K1426="handling and wharfage",SUM(P1426:Q1426),IF(OR(K1426="tank",K1426="Boat",K1426="car"),INDEX(Rate!$B$4:$M$25,MATCH(Gilbert!N1426,Rate!$A$4:$A$25,0),MATCH(Gilbert!L1426,Rate!$B$3:$M$3,0))*O1426*0.8,INDEX(Rate!$B$4:$M$25,MATCH(Gilbert!N1426,Rate!$A$4:$A$25,0),MATCH(Gilbert!L1426,Rate!$B$3:$M$3,0))*O1426)),"")</f>
        <v/>
      </c>
      <c r="T1426" s="71" t="str">
        <f t="shared" si="69"/>
        <v/>
      </c>
    </row>
    <row r="1427" spans="16:20">
      <c r="P1427" s="70" t="str">
        <f t="shared" si="67"/>
        <v/>
      </c>
      <c r="Q1427" s="70" t="str">
        <f t="shared" si="68"/>
        <v/>
      </c>
      <c r="R1427" s="70" t="str">
        <f>IFERROR(IF(K1427="handling and wharfage",SUM(P1427:Q1427),IF(OR(K1427="tank",K1427="Boat",K1427="car"),INDEX(Rate!$B$4:$M$25,MATCH(Gilbert!N1427,Rate!$A$4:$A$25,0),MATCH(Gilbert!L1427,Rate!$B$3:$M$3,0))*O1427*0.8,INDEX(Rate!$B$4:$M$25,MATCH(Gilbert!N1427,Rate!$A$4:$A$25,0),MATCH(Gilbert!L1427,Rate!$B$3:$M$3,0))*O1427)),"")</f>
        <v/>
      </c>
      <c r="T1427" s="71" t="str">
        <f t="shared" si="69"/>
        <v/>
      </c>
    </row>
    <row r="1428" spans="16:20">
      <c r="P1428" s="70" t="str">
        <f t="shared" si="67"/>
        <v/>
      </c>
      <c r="Q1428" s="70" t="str">
        <f t="shared" si="68"/>
        <v/>
      </c>
      <c r="R1428" s="70" t="str">
        <f>IFERROR(IF(K1428="handling and wharfage",SUM(P1428:Q1428),IF(OR(K1428="tank",K1428="Boat",K1428="car"),INDEX(Rate!$B$4:$M$25,MATCH(Gilbert!N1428,Rate!$A$4:$A$25,0),MATCH(Gilbert!L1428,Rate!$B$3:$M$3,0))*O1428*0.8,INDEX(Rate!$B$4:$M$25,MATCH(Gilbert!N1428,Rate!$A$4:$A$25,0),MATCH(Gilbert!L1428,Rate!$B$3:$M$3,0))*O1428)),"")</f>
        <v/>
      </c>
      <c r="T1428" s="71" t="str">
        <f t="shared" si="69"/>
        <v/>
      </c>
    </row>
    <row r="1429" spans="16:20">
      <c r="P1429" s="70" t="str">
        <f t="shared" si="67"/>
        <v/>
      </c>
      <c r="Q1429" s="70" t="str">
        <f t="shared" si="68"/>
        <v/>
      </c>
      <c r="R1429" s="70" t="str">
        <f>IFERROR(IF(K1429="handling and wharfage",SUM(P1429:Q1429),IF(OR(K1429="tank",K1429="Boat",K1429="car"),INDEX(Rate!$B$4:$M$25,MATCH(Gilbert!N1429,Rate!$A$4:$A$25,0),MATCH(Gilbert!L1429,Rate!$B$3:$M$3,0))*O1429*0.8,INDEX(Rate!$B$4:$M$25,MATCH(Gilbert!N1429,Rate!$A$4:$A$25,0),MATCH(Gilbert!L1429,Rate!$B$3:$M$3,0))*O1429)),"")</f>
        <v/>
      </c>
      <c r="T1429" s="71" t="str">
        <f t="shared" si="69"/>
        <v/>
      </c>
    </row>
    <row r="1430" spans="16:20">
      <c r="P1430" s="70" t="str">
        <f t="shared" si="67"/>
        <v/>
      </c>
      <c r="Q1430" s="70" t="str">
        <f t="shared" si="68"/>
        <v/>
      </c>
      <c r="R1430" s="70" t="str">
        <f>IFERROR(IF(K1430="handling and wharfage",SUM(P1430:Q1430),IF(OR(K1430="tank",K1430="Boat",K1430="car"),INDEX(Rate!$B$4:$M$25,MATCH(Gilbert!N1430,Rate!$A$4:$A$25,0),MATCH(Gilbert!L1430,Rate!$B$3:$M$3,0))*O1430*0.8,INDEX(Rate!$B$4:$M$25,MATCH(Gilbert!N1430,Rate!$A$4:$A$25,0),MATCH(Gilbert!L1430,Rate!$B$3:$M$3,0))*O1430)),"")</f>
        <v/>
      </c>
      <c r="T1430" s="71" t="str">
        <f t="shared" si="69"/>
        <v/>
      </c>
    </row>
    <row r="1431" spans="16:20">
      <c r="P1431" s="70" t="str">
        <f t="shared" si="67"/>
        <v/>
      </c>
      <c r="Q1431" s="70" t="str">
        <f t="shared" si="68"/>
        <v/>
      </c>
      <c r="R1431" s="70" t="str">
        <f>IFERROR(IF(K1431="handling and wharfage",SUM(P1431:Q1431),IF(OR(K1431="tank",K1431="Boat",K1431="car"),INDEX(Rate!$B$4:$M$25,MATCH(Gilbert!N1431,Rate!$A$4:$A$25,0),MATCH(Gilbert!L1431,Rate!$B$3:$M$3,0))*O1431*0.8,INDEX(Rate!$B$4:$M$25,MATCH(Gilbert!N1431,Rate!$A$4:$A$25,0),MATCH(Gilbert!L1431,Rate!$B$3:$M$3,0))*O1431)),"")</f>
        <v/>
      </c>
      <c r="T1431" s="71" t="str">
        <f t="shared" si="69"/>
        <v/>
      </c>
    </row>
    <row r="1432" spans="16:20">
      <c r="P1432" s="70" t="str">
        <f t="shared" si="67"/>
        <v/>
      </c>
      <c r="Q1432" s="70" t="str">
        <f t="shared" si="68"/>
        <v/>
      </c>
      <c r="R1432" s="70" t="str">
        <f>IFERROR(IF(K1432="handling and wharfage",SUM(P1432:Q1432),IF(OR(K1432="tank",K1432="Boat",K1432="car"),INDEX(Rate!$B$4:$M$25,MATCH(Gilbert!N1432,Rate!$A$4:$A$25,0),MATCH(Gilbert!L1432,Rate!$B$3:$M$3,0))*O1432*0.8,INDEX(Rate!$B$4:$M$25,MATCH(Gilbert!N1432,Rate!$A$4:$A$25,0),MATCH(Gilbert!L1432,Rate!$B$3:$M$3,0))*O1432)),"")</f>
        <v/>
      </c>
      <c r="T1432" s="71" t="str">
        <f t="shared" si="69"/>
        <v/>
      </c>
    </row>
    <row r="1433" spans="16:20">
      <c r="P1433" s="70" t="str">
        <f t="shared" si="67"/>
        <v/>
      </c>
      <c r="Q1433" s="70" t="str">
        <f t="shared" si="68"/>
        <v/>
      </c>
      <c r="R1433" s="70" t="str">
        <f>IFERROR(IF(K1433="handling and wharfage",SUM(P1433:Q1433),IF(OR(K1433="tank",K1433="Boat",K1433="car"),INDEX(Rate!$B$4:$M$25,MATCH(Gilbert!N1433,Rate!$A$4:$A$25,0),MATCH(Gilbert!L1433,Rate!$B$3:$M$3,0))*O1433*0.8,INDEX(Rate!$B$4:$M$25,MATCH(Gilbert!N1433,Rate!$A$4:$A$25,0),MATCH(Gilbert!L1433,Rate!$B$3:$M$3,0))*O1433)),"")</f>
        <v/>
      </c>
      <c r="T1433" s="71" t="str">
        <f t="shared" si="69"/>
        <v/>
      </c>
    </row>
    <row r="1434" spans="16:20">
      <c r="P1434" s="70" t="str">
        <f t="shared" si="67"/>
        <v/>
      </c>
      <c r="Q1434" s="70" t="str">
        <f t="shared" si="68"/>
        <v/>
      </c>
      <c r="R1434" s="70" t="str">
        <f>IFERROR(IF(K1434="handling and wharfage",SUM(P1434:Q1434),IF(OR(K1434="tank",K1434="Boat",K1434="car"),INDEX(Rate!$B$4:$M$25,MATCH(Gilbert!N1434,Rate!$A$4:$A$25,0),MATCH(Gilbert!L1434,Rate!$B$3:$M$3,0))*O1434*0.8,INDEX(Rate!$B$4:$M$25,MATCH(Gilbert!N1434,Rate!$A$4:$A$25,0),MATCH(Gilbert!L1434,Rate!$B$3:$M$3,0))*O1434)),"")</f>
        <v/>
      </c>
      <c r="T1434" s="71" t="str">
        <f t="shared" si="69"/>
        <v/>
      </c>
    </row>
    <row r="1435" spans="16:20">
      <c r="P1435" s="70" t="str">
        <f t="shared" si="67"/>
        <v/>
      </c>
      <c r="Q1435" s="70" t="str">
        <f t="shared" si="68"/>
        <v/>
      </c>
      <c r="R1435" s="70" t="str">
        <f>IFERROR(IF(K1435="handling and wharfage",SUM(P1435:Q1435),IF(OR(K1435="tank",K1435="Boat",K1435="car"),INDEX(Rate!$B$4:$M$25,MATCH(Gilbert!N1435,Rate!$A$4:$A$25,0),MATCH(Gilbert!L1435,Rate!$B$3:$M$3,0))*O1435*0.8,INDEX(Rate!$B$4:$M$25,MATCH(Gilbert!N1435,Rate!$A$4:$A$25,0),MATCH(Gilbert!L1435,Rate!$B$3:$M$3,0))*O1435)),"")</f>
        <v/>
      </c>
      <c r="T1435" s="71" t="str">
        <f t="shared" si="69"/>
        <v/>
      </c>
    </row>
    <row r="1436" spans="16:20">
      <c r="P1436" s="70" t="str">
        <f t="shared" si="67"/>
        <v/>
      </c>
      <c r="Q1436" s="70" t="str">
        <f t="shared" si="68"/>
        <v/>
      </c>
      <c r="R1436" s="70" t="str">
        <f>IFERROR(IF(K1436="handling and wharfage",SUM(P1436:Q1436),IF(OR(K1436="tank",K1436="Boat",K1436="car"),INDEX(Rate!$B$4:$M$25,MATCH(Gilbert!N1436,Rate!$A$4:$A$25,0),MATCH(Gilbert!L1436,Rate!$B$3:$M$3,0))*O1436*0.8,INDEX(Rate!$B$4:$M$25,MATCH(Gilbert!N1436,Rate!$A$4:$A$25,0),MATCH(Gilbert!L1436,Rate!$B$3:$M$3,0))*O1436)),"")</f>
        <v/>
      </c>
      <c r="T1436" s="71" t="str">
        <f t="shared" si="69"/>
        <v/>
      </c>
    </row>
    <row r="1437" spans="16:20">
      <c r="P1437" s="70" t="str">
        <f t="shared" si="67"/>
        <v/>
      </c>
      <c r="Q1437" s="70" t="str">
        <f t="shared" si="68"/>
        <v/>
      </c>
      <c r="R1437" s="70" t="str">
        <f>IFERROR(IF(K1437="handling and wharfage",SUM(P1437:Q1437),IF(OR(K1437="tank",K1437="Boat",K1437="car"),INDEX(Rate!$B$4:$M$25,MATCH(Gilbert!N1437,Rate!$A$4:$A$25,0),MATCH(Gilbert!L1437,Rate!$B$3:$M$3,0))*O1437*0.8,INDEX(Rate!$B$4:$M$25,MATCH(Gilbert!N1437,Rate!$A$4:$A$25,0),MATCH(Gilbert!L1437,Rate!$B$3:$M$3,0))*O1437)),"")</f>
        <v/>
      </c>
      <c r="T1437" s="71" t="str">
        <f t="shared" si="69"/>
        <v/>
      </c>
    </row>
    <row r="1438" spans="16:20">
      <c r="P1438" s="70" t="str">
        <f t="shared" si="67"/>
        <v/>
      </c>
      <c r="Q1438" s="70" t="str">
        <f t="shared" si="68"/>
        <v/>
      </c>
      <c r="R1438" s="70" t="str">
        <f>IFERROR(IF(K1438="handling and wharfage",SUM(P1438:Q1438),IF(OR(K1438="tank",K1438="Boat",K1438="car"),INDEX(Rate!$B$4:$M$25,MATCH(Gilbert!N1438,Rate!$A$4:$A$25,0),MATCH(Gilbert!L1438,Rate!$B$3:$M$3,0))*O1438*0.8,INDEX(Rate!$B$4:$M$25,MATCH(Gilbert!N1438,Rate!$A$4:$A$25,0),MATCH(Gilbert!L1438,Rate!$B$3:$M$3,0))*O1438)),"")</f>
        <v/>
      </c>
      <c r="T1438" s="71" t="str">
        <f t="shared" si="69"/>
        <v/>
      </c>
    </row>
    <row r="1439" spans="16:20">
      <c r="P1439" s="70" t="str">
        <f t="shared" si="67"/>
        <v/>
      </c>
      <c r="Q1439" s="70" t="str">
        <f t="shared" si="68"/>
        <v/>
      </c>
      <c r="R1439" s="70" t="str">
        <f>IFERROR(IF(K1439="handling and wharfage",SUM(P1439:Q1439),IF(OR(K1439="tank",K1439="Boat",K1439="car"),INDEX(Rate!$B$4:$M$25,MATCH(Gilbert!N1439,Rate!$A$4:$A$25,0),MATCH(Gilbert!L1439,Rate!$B$3:$M$3,0))*O1439*0.8,INDEX(Rate!$B$4:$M$25,MATCH(Gilbert!N1439,Rate!$A$4:$A$25,0),MATCH(Gilbert!L1439,Rate!$B$3:$M$3,0))*O1439)),"")</f>
        <v/>
      </c>
      <c r="T1439" s="71" t="str">
        <f t="shared" si="69"/>
        <v/>
      </c>
    </row>
    <row r="1440" spans="16:20">
      <c r="P1440" s="70" t="str">
        <f t="shared" si="67"/>
        <v/>
      </c>
      <c r="Q1440" s="70" t="str">
        <f t="shared" si="68"/>
        <v/>
      </c>
      <c r="R1440" s="70" t="str">
        <f>IFERROR(IF(K1440="handling and wharfage",SUM(P1440:Q1440),IF(OR(K1440="tank",K1440="Boat",K1440="car"),INDEX(Rate!$B$4:$M$25,MATCH(Gilbert!N1440,Rate!$A$4:$A$25,0),MATCH(Gilbert!L1440,Rate!$B$3:$M$3,0))*O1440*0.8,INDEX(Rate!$B$4:$M$25,MATCH(Gilbert!N1440,Rate!$A$4:$A$25,0),MATCH(Gilbert!L1440,Rate!$B$3:$M$3,0))*O1440)),"")</f>
        <v/>
      </c>
      <c r="T1440" s="71" t="str">
        <f t="shared" si="69"/>
        <v/>
      </c>
    </row>
    <row r="1441" spans="16:20">
      <c r="P1441" s="70" t="str">
        <f t="shared" si="67"/>
        <v/>
      </c>
      <c r="Q1441" s="70" t="str">
        <f t="shared" si="68"/>
        <v/>
      </c>
      <c r="R1441" s="70" t="str">
        <f>IFERROR(IF(K1441="handling and wharfage",SUM(P1441:Q1441),IF(OR(K1441="tank",K1441="Boat",K1441="car"),INDEX(Rate!$B$4:$M$25,MATCH(Gilbert!N1441,Rate!$A$4:$A$25,0),MATCH(Gilbert!L1441,Rate!$B$3:$M$3,0))*O1441*0.8,INDEX(Rate!$B$4:$M$25,MATCH(Gilbert!N1441,Rate!$A$4:$A$25,0),MATCH(Gilbert!L1441,Rate!$B$3:$M$3,0))*O1441)),"")</f>
        <v/>
      </c>
      <c r="T1441" s="71" t="str">
        <f t="shared" si="69"/>
        <v/>
      </c>
    </row>
    <row r="1442" spans="16:20">
      <c r="P1442" s="70" t="str">
        <f t="shared" si="67"/>
        <v/>
      </c>
      <c r="Q1442" s="70" t="str">
        <f t="shared" si="68"/>
        <v/>
      </c>
      <c r="R1442" s="70" t="str">
        <f>IFERROR(IF(K1442="handling and wharfage",SUM(P1442:Q1442),IF(OR(K1442="tank",K1442="Boat",K1442="car"),INDEX(Rate!$B$4:$M$25,MATCH(Gilbert!N1442,Rate!$A$4:$A$25,0),MATCH(Gilbert!L1442,Rate!$B$3:$M$3,0))*O1442*0.8,INDEX(Rate!$B$4:$M$25,MATCH(Gilbert!N1442,Rate!$A$4:$A$25,0),MATCH(Gilbert!L1442,Rate!$B$3:$M$3,0))*O1442)),"")</f>
        <v/>
      </c>
      <c r="T1442" s="71" t="str">
        <f t="shared" si="69"/>
        <v/>
      </c>
    </row>
    <row r="1443" spans="16:20">
      <c r="P1443" s="70" t="str">
        <f t="shared" si="67"/>
        <v/>
      </c>
      <c r="Q1443" s="70" t="str">
        <f t="shared" si="68"/>
        <v/>
      </c>
      <c r="R1443" s="70" t="str">
        <f>IFERROR(IF(K1443="handling and wharfage",SUM(P1443:Q1443),IF(OR(K1443="tank",K1443="Boat",K1443="car"),INDEX(Rate!$B$4:$M$25,MATCH(Gilbert!N1443,Rate!$A$4:$A$25,0),MATCH(Gilbert!L1443,Rate!$B$3:$M$3,0))*O1443*0.8,INDEX(Rate!$B$4:$M$25,MATCH(Gilbert!N1443,Rate!$A$4:$A$25,0),MATCH(Gilbert!L1443,Rate!$B$3:$M$3,0))*O1443)),"")</f>
        <v/>
      </c>
      <c r="T1443" s="71" t="str">
        <f t="shared" si="69"/>
        <v/>
      </c>
    </row>
    <row r="1444" spans="16:20">
      <c r="P1444" s="70" t="str">
        <f t="shared" si="67"/>
        <v/>
      </c>
      <c r="Q1444" s="70" t="str">
        <f t="shared" si="68"/>
        <v/>
      </c>
      <c r="R1444" s="70" t="str">
        <f>IFERROR(IF(K1444="handling and wharfage",SUM(P1444:Q1444),IF(OR(K1444="tank",K1444="Boat",K1444="car"),INDEX(Rate!$B$4:$M$25,MATCH(Gilbert!N1444,Rate!$A$4:$A$25,0),MATCH(Gilbert!L1444,Rate!$B$3:$M$3,0))*O1444*0.8,INDEX(Rate!$B$4:$M$25,MATCH(Gilbert!N1444,Rate!$A$4:$A$25,0),MATCH(Gilbert!L1444,Rate!$B$3:$M$3,0))*O1444)),"")</f>
        <v/>
      </c>
      <c r="T1444" s="71" t="str">
        <f t="shared" si="69"/>
        <v/>
      </c>
    </row>
    <row r="1445" spans="16:20">
      <c r="P1445" s="70" t="str">
        <f t="shared" si="67"/>
        <v/>
      </c>
      <c r="Q1445" s="70" t="str">
        <f t="shared" si="68"/>
        <v/>
      </c>
      <c r="R1445" s="70" t="str">
        <f>IFERROR(IF(K1445="handling and wharfage",SUM(P1445:Q1445),IF(OR(K1445="tank",K1445="Boat",K1445="car"),INDEX(Rate!$B$4:$M$25,MATCH(Gilbert!N1445,Rate!$A$4:$A$25,0),MATCH(Gilbert!L1445,Rate!$B$3:$M$3,0))*O1445*0.8,INDEX(Rate!$B$4:$M$25,MATCH(Gilbert!N1445,Rate!$A$4:$A$25,0),MATCH(Gilbert!L1445,Rate!$B$3:$M$3,0))*O1445)),"")</f>
        <v/>
      </c>
      <c r="T1445" s="71" t="str">
        <f t="shared" si="69"/>
        <v/>
      </c>
    </row>
    <row r="1446" spans="16:20">
      <c r="P1446" s="70" t="str">
        <f t="shared" si="67"/>
        <v/>
      </c>
      <c r="Q1446" s="70" t="str">
        <f t="shared" si="68"/>
        <v/>
      </c>
      <c r="R1446" s="70" t="str">
        <f>IFERROR(IF(K1446="handling and wharfage",SUM(P1446:Q1446),IF(OR(K1446="tank",K1446="Boat",K1446="car"),INDEX(Rate!$B$4:$M$25,MATCH(Gilbert!N1446,Rate!$A$4:$A$25,0),MATCH(Gilbert!L1446,Rate!$B$3:$M$3,0))*O1446*0.8,INDEX(Rate!$B$4:$M$25,MATCH(Gilbert!N1446,Rate!$A$4:$A$25,0),MATCH(Gilbert!L1446,Rate!$B$3:$M$3,0))*O1446)),"")</f>
        <v/>
      </c>
      <c r="T1446" s="71" t="str">
        <f t="shared" si="69"/>
        <v/>
      </c>
    </row>
    <row r="1447" spans="16:20">
      <c r="P1447" s="70" t="str">
        <f t="shared" si="67"/>
        <v/>
      </c>
      <c r="Q1447" s="70" t="str">
        <f t="shared" si="68"/>
        <v/>
      </c>
      <c r="R1447" s="70" t="str">
        <f>IFERROR(IF(K1447="handling and wharfage",SUM(P1447:Q1447),IF(OR(K1447="tank",K1447="Boat",K1447="car"),INDEX(Rate!$B$4:$M$25,MATCH(Gilbert!N1447,Rate!$A$4:$A$25,0),MATCH(Gilbert!L1447,Rate!$B$3:$M$3,0))*O1447*0.8,INDEX(Rate!$B$4:$M$25,MATCH(Gilbert!N1447,Rate!$A$4:$A$25,0),MATCH(Gilbert!L1447,Rate!$B$3:$M$3,0))*O1447)),"")</f>
        <v/>
      </c>
      <c r="T1447" s="71" t="str">
        <f t="shared" si="69"/>
        <v/>
      </c>
    </row>
    <row r="1448" spans="16:20">
      <c r="P1448" s="70" t="str">
        <f t="shared" si="67"/>
        <v/>
      </c>
      <c r="Q1448" s="70" t="str">
        <f t="shared" si="68"/>
        <v/>
      </c>
      <c r="R1448" s="70" t="str">
        <f>IFERROR(IF(K1448="handling and wharfage",SUM(P1448:Q1448),IF(OR(K1448="tank",K1448="Boat",K1448="car"),INDEX(Rate!$B$4:$M$25,MATCH(Gilbert!N1448,Rate!$A$4:$A$25,0),MATCH(Gilbert!L1448,Rate!$B$3:$M$3,0))*O1448*0.8,INDEX(Rate!$B$4:$M$25,MATCH(Gilbert!N1448,Rate!$A$4:$A$25,0),MATCH(Gilbert!L1448,Rate!$B$3:$M$3,0))*O1448)),"")</f>
        <v/>
      </c>
      <c r="T1448" s="71" t="str">
        <f t="shared" si="69"/>
        <v/>
      </c>
    </row>
    <row r="1449" spans="16:20">
      <c r="P1449" s="70" t="str">
        <f t="shared" si="67"/>
        <v/>
      </c>
      <c r="Q1449" s="70" t="str">
        <f t="shared" si="68"/>
        <v/>
      </c>
      <c r="R1449" s="70" t="str">
        <f>IFERROR(IF(K1449="handling and wharfage",SUM(P1449:Q1449),IF(OR(K1449="tank",K1449="Boat",K1449="car"),INDEX(Rate!$B$4:$M$25,MATCH(Gilbert!N1449,Rate!$A$4:$A$25,0),MATCH(Gilbert!L1449,Rate!$B$3:$M$3,0))*O1449*0.8,INDEX(Rate!$B$4:$M$25,MATCH(Gilbert!N1449,Rate!$A$4:$A$25,0),MATCH(Gilbert!L1449,Rate!$B$3:$M$3,0))*O1449)),"")</f>
        <v/>
      </c>
      <c r="T1449" s="71" t="str">
        <f t="shared" si="69"/>
        <v/>
      </c>
    </row>
    <row r="1450" spans="16:20">
      <c r="P1450" s="70" t="str">
        <f t="shared" si="67"/>
        <v/>
      </c>
      <c r="Q1450" s="70" t="str">
        <f t="shared" si="68"/>
        <v/>
      </c>
      <c r="R1450" s="70" t="str">
        <f>IFERROR(IF(K1450="handling and wharfage",SUM(P1450:Q1450),IF(OR(K1450="tank",K1450="Boat",K1450="car"),INDEX(Rate!$B$4:$M$25,MATCH(Gilbert!N1450,Rate!$A$4:$A$25,0),MATCH(Gilbert!L1450,Rate!$B$3:$M$3,0))*O1450*0.8,INDEX(Rate!$B$4:$M$25,MATCH(Gilbert!N1450,Rate!$A$4:$A$25,0),MATCH(Gilbert!L1450,Rate!$B$3:$M$3,0))*O1450)),"")</f>
        <v/>
      </c>
      <c r="T1450" s="71" t="str">
        <f t="shared" si="69"/>
        <v/>
      </c>
    </row>
    <row r="1451" spans="16:20">
      <c r="P1451" s="70" t="str">
        <f t="shared" si="67"/>
        <v/>
      </c>
      <c r="Q1451" s="70" t="str">
        <f t="shared" si="68"/>
        <v/>
      </c>
      <c r="R1451" s="70" t="str">
        <f>IFERROR(IF(K1451="handling and wharfage",SUM(P1451:Q1451),IF(OR(K1451="tank",K1451="Boat",K1451="car"),INDEX(Rate!$B$4:$M$25,MATCH(Gilbert!N1451,Rate!$A$4:$A$25,0),MATCH(Gilbert!L1451,Rate!$B$3:$M$3,0))*O1451*0.8,INDEX(Rate!$B$4:$M$25,MATCH(Gilbert!N1451,Rate!$A$4:$A$25,0),MATCH(Gilbert!L1451,Rate!$B$3:$M$3,0))*O1451)),"")</f>
        <v/>
      </c>
      <c r="T1451" s="71" t="str">
        <f t="shared" si="69"/>
        <v/>
      </c>
    </row>
    <row r="1452" spans="16:20">
      <c r="P1452" s="70" t="str">
        <f t="shared" si="67"/>
        <v/>
      </c>
      <c r="Q1452" s="70" t="str">
        <f t="shared" si="68"/>
        <v/>
      </c>
      <c r="R1452" s="70" t="str">
        <f>IFERROR(IF(K1452="handling and wharfage",SUM(P1452:Q1452),IF(OR(K1452="tank",K1452="Boat",K1452="car"),INDEX(Rate!$B$4:$M$25,MATCH(Gilbert!N1452,Rate!$A$4:$A$25,0),MATCH(Gilbert!L1452,Rate!$B$3:$M$3,0))*O1452*0.8,INDEX(Rate!$B$4:$M$25,MATCH(Gilbert!N1452,Rate!$A$4:$A$25,0),MATCH(Gilbert!L1452,Rate!$B$3:$M$3,0))*O1452)),"")</f>
        <v/>
      </c>
      <c r="T1452" s="71" t="str">
        <f t="shared" si="69"/>
        <v/>
      </c>
    </row>
    <row r="1453" spans="16:20">
      <c r="P1453" s="70" t="str">
        <f t="shared" si="67"/>
        <v/>
      </c>
      <c r="Q1453" s="70" t="str">
        <f t="shared" si="68"/>
        <v/>
      </c>
      <c r="R1453" s="70" t="str">
        <f>IFERROR(IF(K1453="handling and wharfage",SUM(P1453:Q1453),IF(OR(K1453="tank",K1453="Boat",K1453="car"),INDEX(Rate!$B$4:$M$25,MATCH(Gilbert!N1453,Rate!$A$4:$A$25,0),MATCH(Gilbert!L1453,Rate!$B$3:$M$3,0))*O1453*0.8,INDEX(Rate!$B$4:$M$25,MATCH(Gilbert!N1453,Rate!$A$4:$A$25,0),MATCH(Gilbert!L1453,Rate!$B$3:$M$3,0))*O1453)),"")</f>
        <v/>
      </c>
      <c r="T1453" s="71" t="str">
        <f t="shared" si="69"/>
        <v/>
      </c>
    </row>
    <row r="1454" spans="16:20">
      <c r="P1454" s="70" t="str">
        <f t="shared" si="67"/>
        <v/>
      </c>
      <c r="Q1454" s="70" t="str">
        <f t="shared" si="68"/>
        <v/>
      </c>
      <c r="R1454" s="70" t="str">
        <f>IFERROR(IF(K1454="handling and wharfage",SUM(P1454:Q1454),IF(OR(K1454="tank",K1454="Boat",K1454="car"),INDEX(Rate!$B$4:$M$25,MATCH(Gilbert!N1454,Rate!$A$4:$A$25,0),MATCH(Gilbert!L1454,Rate!$B$3:$M$3,0))*O1454*0.8,INDEX(Rate!$B$4:$M$25,MATCH(Gilbert!N1454,Rate!$A$4:$A$25,0),MATCH(Gilbert!L1454,Rate!$B$3:$M$3,0))*O1454)),"")</f>
        <v/>
      </c>
      <c r="T1454" s="71" t="str">
        <f t="shared" si="69"/>
        <v/>
      </c>
    </row>
    <row r="1455" spans="16:20">
      <c r="P1455" s="70" t="str">
        <f t="shared" si="67"/>
        <v/>
      </c>
      <c r="Q1455" s="70" t="str">
        <f t="shared" si="68"/>
        <v/>
      </c>
      <c r="R1455" s="70" t="str">
        <f>IFERROR(IF(K1455="handling and wharfage",SUM(P1455:Q1455),IF(OR(K1455="tank",K1455="Boat",K1455="car"),INDEX(Rate!$B$4:$M$25,MATCH(Gilbert!N1455,Rate!$A$4:$A$25,0),MATCH(Gilbert!L1455,Rate!$B$3:$M$3,0))*O1455*0.8,INDEX(Rate!$B$4:$M$25,MATCH(Gilbert!N1455,Rate!$A$4:$A$25,0),MATCH(Gilbert!L1455,Rate!$B$3:$M$3,0))*O1455)),"")</f>
        <v/>
      </c>
      <c r="T1455" s="71" t="str">
        <f t="shared" si="69"/>
        <v/>
      </c>
    </row>
    <row r="1456" spans="16:20">
      <c r="P1456" s="70" t="str">
        <f t="shared" si="67"/>
        <v/>
      </c>
      <c r="Q1456" s="70" t="str">
        <f t="shared" si="68"/>
        <v/>
      </c>
      <c r="R1456" s="70" t="str">
        <f>IFERROR(IF(K1456="handling and wharfage",SUM(P1456:Q1456),IF(OR(K1456="tank",K1456="Boat",K1456="car"),INDEX(Rate!$B$4:$M$25,MATCH(Gilbert!N1456,Rate!$A$4:$A$25,0),MATCH(Gilbert!L1456,Rate!$B$3:$M$3,0))*O1456*0.8,INDEX(Rate!$B$4:$M$25,MATCH(Gilbert!N1456,Rate!$A$4:$A$25,0),MATCH(Gilbert!L1456,Rate!$B$3:$M$3,0))*O1456)),"")</f>
        <v/>
      </c>
      <c r="T1456" s="71" t="str">
        <f t="shared" si="69"/>
        <v/>
      </c>
    </row>
    <row r="1457" spans="16:20">
      <c r="P1457" s="70" t="str">
        <f t="shared" si="67"/>
        <v/>
      </c>
      <c r="Q1457" s="70" t="str">
        <f t="shared" si="68"/>
        <v/>
      </c>
      <c r="R1457" s="70" t="str">
        <f>IFERROR(IF(K1457="handling and wharfage",SUM(P1457:Q1457),IF(OR(K1457="tank",K1457="Boat",K1457="car"),INDEX(Rate!$B$4:$M$25,MATCH(Gilbert!N1457,Rate!$A$4:$A$25,0),MATCH(Gilbert!L1457,Rate!$B$3:$M$3,0))*O1457*0.8,INDEX(Rate!$B$4:$M$25,MATCH(Gilbert!N1457,Rate!$A$4:$A$25,0),MATCH(Gilbert!L1457,Rate!$B$3:$M$3,0))*O1457)),"")</f>
        <v/>
      </c>
      <c r="T1457" s="71" t="str">
        <f t="shared" si="69"/>
        <v/>
      </c>
    </row>
    <row r="1458" spans="16:20">
      <c r="P1458" s="70" t="str">
        <f t="shared" si="67"/>
        <v/>
      </c>
      <c r="Q1458" s="70" t="str">
        <f t="shared" si="68"/>
        <v/>
      </c>
      <c r="R1458" s="70" t="str">
        <f>IFERROR(IF(K1458="handling and wharfage",SUM(P1458:Q1458),IF(OR(K1458="tank",K1458="Boat",K1458="car"),INDEX(Rate!$B$4:$M$25,MATCH(Gilbert!N1458,Rate!$A$4:$A$25,0),MATCH(Gilbert!L1458,Rate!$B$3:$M$3,0))*O1458*0.8,INDEX(Rate!$B$4:$M$25,MATCH(Gilbert!N1458,Rate!$A$4:$A$25,0),MATCH(Gilbert!L1458,Rate!$B$3:$M$3,0))*O1458)),"")</f>
        <v/>
      </c>
      <c r="T1458" s="71" t="str">
        <f t="shared" si="69"/>
        <v/>
      </c>
    </row>
    <row r="1459" spans="16:20">
      <c r="P1459" s="70" t="str">
        <f t="shared" si="67"/>
        <v/>
      </c>
      <c r="Q1459" s="70" t="str">
        <f t="shared" si="68"/>
        <v/>
      </c>
      <c r="R1459" s="70" t="str">
        <f>IFERROR(IF(K1459="handling and wharfage",SUM(P1459:Q1459),IF(OR(K1459="tank",K1459="Boat",K1459="car"),INDEX(Rate!$B$4:$M$25,MATCH(Gilbert!N1459,Rate!$A$4:$A$25,0),MATCH(Gilbert!L1459,Rate!$B$3:$M$3,0))*O1459*0.8,INDEX(Rate!$B$4:$M$25,MATCH(Gilbert!N1459,Rate!$A$4:$A$25,0),MATCH(Gilbert!L1459,Rate!$B$3:$M$3,0))*O1459)),"")</f>
        <v/>
      </c>
      <c r="T1459" s="71" t="str">
        <f t="shared" si="69"/>
        <v/>
      </c>
    </row>
    <row r="1460" spans="16:20">
      <c r="P1460" s="70" t="str">
        <f t="shared" si="67"/>
        <v/>
      </c>
      <c r="Q1460" s="70" t="str">
        <f t="shared" si="68"/>
        <v/>
      </c>
      <c r="R1460" s="70" t="str">
        <f>IFERROR(IF(K1460="handling and wharfage",SUM(P1460:Q1460),IF(OR(K1460="tank",K1460="Boat",K1460="car"),INDEX(Rate!$B$4:$M$25,MATCH(Gilbert!N1460,Rate!$A$4:$A$25,0),MATCH(Gilbert!L1460,Rate!$B$3:$M$3,0))*O1460*0.8,INDEX(Rate!$B$4:$M$25,MATCH(Gilbert!N1460,Rate!$A$4:$A$25,0),MATCH(Gilbert!L1460,Rate!$B$3:$M$3,0))*O1460)),"")</f>
        <v/>
      </c>
      <c r="T1460" s="71" t="str">
        <f t="shared" si="69"/>
        <v/>
      </c>
    </row>
    <row r="1461" spans="16:20">
      <c r="P1461" s="70" t="str">
        <f t="shared" si="67"/>
        <v/>
      </c>
      <c r="Q1461" s="70" t="str">
        <f t="shared" si="68"/>
        <v/>
      </c>
      <c r="R1461" s="70" t="str">
        <f>IFERROR(IF(K1461="handling and wharfage",SUM(P1461:Q1461),IF(OR(K1461="tank",K1461="Boat",K1461="car"),INDEX(Rate!$B$4:$M$25,MATCH(Gilbert!N1461,Rate!$A$4:$A$25,0),MATCH(Gilbert!L1461,Rate!$B$3:$M$3,0))*O1461*0.8,INDEX(Rate!$B$4:$M$25,MATCH(Gilbert!N1461,Rate!$A$4:$A$25,0),MATCH(Gilbert!L1461,Rate!$B$3:$M$3,0))*O1461)),"")</f>
        <v/>
      </c>
      <c r="T1461" s="71" t="str">
        <f t="shared" si="69"/>
        <v/>
      </c>
    </row>
    <row r="1462" spans="16:20">
      <c r="P1462" s="70" t="str">
        <f t="shared" si="67"/>
        <v/>
      </c>
      <c r="Q1462" s="70" t="str">
        <f t="shared" si="68"/>
        <v/>
      </c>
      <c r="R1462" s="70" t="str">
        <f>IFERROR(IF(K1462="handling and wharfage",SUM(P1462:Q1462),IF(OR(K1462="tank",K1462="Boat",K1462="car"),INDEX(Rate!$B$4:$M$25,MATCH(Gilbert!N1462,Rate!$A$4:$A$25,0),MATCH(Gilbert!L1462,Rate!$B$3:$M$3,0))*O1462*0.8,INDEX(Rate!$B$4:$M$25,MATCH(Gilbert!N1462,Rate!$A$4:$A$25,0),MATCH(Gilbert!L1462,Rate!$B$3:$M$3,0))*O1462)),"")</f>
        <v/>
      </c>
      <c r="T1462" s="71" t="str">
        <f t="shared" si="69"/>
        <v/>
      </c>
    </row>
    <row r="1463" spans="16:20">
      <c r="P1463" s="70" t="str">
        <f t="shared" si="67"/>
        <v/>
      </c>
      <c r="Q1463" s="70" t="str">
        <f t="shared" si="68"/>
        <v/>
      </c>
      <c r="R1463" s="70" t="str">
        <f>IFERROR(IF(K1463="handling and wharfage",SUM(P1463:Q1463),IF(OR(K1463="tank",K1463="Boat",K1463="car"),INDEX(Rate!$B$4:$M$25,MATCH(Gilbert!N1463,Rate!$A$4:$A$25,0),MATCH(Gilbert!L1463,Rate!$B$3:$M$3,0))*O1463*0.8,INDEX(Rate!$B$4:$M$25,MATCH(Gilbert!N1463,Rate!$A$4:$A$25,0),MATCH(Gilbert!L1463,Rate!$B$3:$M$3,0))*O1463)),"")</f>
        <v/>
      </c>
      <c r="T1463" s="71" t="str">
        <f t="shared" si="69"/>
        <v/>
      </c>
    </row>
    <row r="1464" spans="16:20">
      <c r="P1464" s="70" t="str">
        <f t="shared" si="67"/>
        <v/>
      </c>
      <c r="Q1464" s="70" t="str">
        <f t="shared" si="68"/>
        <v/>
      </c>
      <c r="R1464" s="70" t="str">
        <f>IFERROR(IF(K1464="handling and wharfage",SUM(P1464:Q1464),IF(OR(K1464="tank",K1464="Boat",K1464="car"),INDEX(Rate!$B$4:$M$25,MATCH(Gilbert!N1464,Rate!$A$4:$A$25,0),MATCH(Gilbert!L1464,Rate!$B$3:$M$3,0))*O1464*0.8,INDEX(Rate!$B$4:$M$25,MATCH(Gilbert!N1464,Rate!$A$4:$A$25,0),MATCH(Gilbert!L1464,Rate!$B$3:$M$3,0))*O1464)),"")</f>
        <v/>
      </c>
      <c r="T1464" s="71" t="str">
        <f t="shared" si="69"/>
        <v/>
      </c>
    </row>
    <row r="1465" spans="16:20">
      <c r="P1465" s="70" t="str">
        <f t="shared" si="67"/>
        <v/>
      </c>
      <c r="Q1465" s="70" t="str">
        <f t="shared" si="68"/>
        <v/>
      </c>
      <c r="R1465" s="70" t="str">
        <f>IFERROR(IF(K1465="handling and wharfage",SUM(P1465:Q1465),IF(OR(K1465="tank",K1465="Boat",K1465="car"),INDEX(Rate!$B$4:$M$25,MATCH(Gilbert!N1465,Rate!$A$4:$A$25,0),MATCH(Gilbert!L1465,Rate!$B$3:$M$3,0))*O1465*0.8,INDEX(Rate!$B$4:$M$25,MATCH(Gilbert!N1465,Rate!$A$4:$A$25,0),MATCH(Gilbert!L1465,Rate!$B$3:$M$3,0))*O1465)),"")</f>
        <v/>
      </c>
      <c r="T1465" s="71" t="str">
        <f t="shared" si="69"/>
        <v/>
      </c>
    </row>
    <row r="1466" spans="16:20">
      <c r="P1466" s="70" t="str">
        <f t="shared" si="67"/>
        <v/>
      </c>
      <c r="Q1466" s="70" t="str">
        <f t="shared" si="68"/>
        <v/>
      </c>
      <c r="R1466" s="70" t="str">
        <f>IFERROR(IF(K1466="handling and wharfage",SUM(P1466:Q1466),IF(OR(K1466="tank",K1466="Boat",K1466="car"),INDEX(Rate!$B$4:$M$25,MATCH(Gilbert!N1466,Rate!$A$4:$A$25,0),MATCH(Gilbert!L1466,Rate!$B$3:$M$3,0))*O1466*0.8,INDEX(Rate!$B$4:$M$25,MATCH(Gilbert!N1466,Rate!$A$4:$A$25,0),MATCH(Gilbert!L1466,Rate!$B$3:$M$3,0))*O1466)),"")</f>
        <v/>
      </c>
      <c r="T1466" s="71" t="str">
        <f t="shared" si="69"/>
        <v/>
      </c>
    </row>
    <row r="1467" spans="16:20">
      <c r="P1467" s="70" t="str">
        <f t="shared" si="67"/>
        <v/>
      </c>
      <c r="Q1467" s="70" t="str">
        <f t="shared" si="68"/>
        <v/>
      </c>
      <c r="R1467" s="70" t="str">
        <f>IFERROR(IF(K1467="handling and wharfage",SUM(P1467:Q1467),IF(OR(K1467="tank",K1467="Boat",K1467="car"),INDEX(Rate!$B$4:$M$25,MATCH(Gilbert!N1467,Rate!$A$4:$A$25,0),MATCH(Gilbert!L1467,Rate!$B$3:$M$3,0))*O1467*0.8,INDEX(Rate!$B$4:$M$25,MATCH(Gilbert!N1467,Rate!$A$4:$A$25,0),MATCH(Gilbert!L1467,Rate!$B$3:$M$3,0))*O1467)),"")</f>
        <v/>
      </c>
      <c r="T1467" s="71" t="str">
        <f t="shared" si="69"/>
        <v/>
      </c>
    </row>
    <row r="1468" spans="16:20">
      <c r="P1468" s="70" t="str">
        <f t="shared" si="67"/>
        <v/>
      </c>
      <c r="Q1468" s="70" t="str">
        <f t="shared" si="68"/>
        <v/>
      </c>
      <c r="R1468" s="70" t="str">
        <f>IFERROR(IF(K1468="handling and wharfage",SUM(P1468:Q1468),IF(OR(K1468="tank",K1468="Boat",K1468="car"),INDEX(Rate!$B$4:$M$25,MATCH(Gilbert!N1468,Rate!$A$4:$A$25,0),MATCH(Gilbert!L1468,Rate!$B$3:$M$3,0))*O1468*0.8,INDEX(Rate!$B$4:$M$25,MATCH(Gilbert!N1468,Rate!$A$4:$A$25,0),MATCH(Gilbert!L1468,Rate!$B$3:$M$3,0))*O1468)),"")</f>
        <v/>
      </c>
      <c r="T1468" s="71" t="str">
        <f t="shared" si="69"/>
        <v/>
      </c>
    </row>
    <row r="1469" spans="16:20">
      <c r="P1469" s="70" t="str">
        <f t="shared" si="67"/>
        <v/>
      </c>
      <c r="Q1469" s="70" t="str">
        <f t="shared" si="68"/>
        <v/>
      </c>
      <c r="R1469" s="70" t="str">
        <f>IFERROR(IF(K1469="handling and wharfage",SUM(P1469:Q1469),IF(OR(K1469="tank",K1469="Boat",K1469="car"),INDEX(Rate!$B$4:$M$25,MATCH(Gilbert!N1469,Rate!$A$4:$A$25,0),MATCH(Gilbert!L1469,Rate!$B$3:$M$3,0))*O1469*0.8,INDEX(Rate!$B$4:$M$25,MATCH(Gilbert!N1469,Rate!$A$4:$A$25,0),MATCH(Gilbert!L1469,Rate!$B$3:$M$3,0))*O1469)),"")</f>
        <v/>
      </c>
      <c r="T1469" s="71" t="str">
        <f t="shared" si="69"/>
        <v/>
      </c>
    </row>
    <row r="1470" spans="16:20">
      <c r="P1470" s="70" t="str">
        <f t="shared" si="67"/>
        <v/>
      </c>
      <c r="Q1470" s="70" t="str">
        <f t="shared" si="68"/>
        <v/>
      </c>
      <c r="R1470" s="70" t="str">
        <f>IFERROR(IF(K1470="handling and wharfage",SUM(P1470:Q1470),IF(OR(K1470="tank",K1470="Boat",K1470="car"),INDEX(Rate!$B$4:$M$25,MATCH(Gilbert!N1470,Rate!$A$4:$A$25,0),MATCH(Gilbert!L1470,Rate!$B$3:$M$3,0))*O1470*0.8,INDEX(Rate!$B$4:$M$25,MATCH(Gilbert!N1470,Rate!$A$4:$A$25,0),MATCH(Gilbert!L1470,Rate!$B$3:$M$3,0))*O1470)),"")</f>
        <v/>
      </c>
      <c r="T1470" s="71" t="str">
        <f t="shared" si="69"/>
        <v/>
      </c>
    </row>
    <row r="1471" spans="16:20">
      <c r="P1471" s="70" t="str">
        <f t="shared" si="67"/>
        <v/>
      </c>
      <c r="Q1471" s="70" t="str">
        <f t="shared" si="68"/>
        <v/>
      </c>
      <c r="R1471" s="70" t="str">
        <f>IFERROR(IF(K1471="handling and wharfage",SUM(P1471:Q1471),IF(OR(K1471="tank",K1471="Boat",K1471="car"),INDEX(Rate!$B$4:$M$25,MATCH(Gilbert!N1471,Rate!$A$4:$A$25,0),MATCH(Gilbert!L1471,Rate!$B$3:$M$3,0))*O1471*0.8,INDEX(Rate!$B$4:$M$25,MATCH(Gilbert!N1471,Rate!$A$4:$A$25,0),MATCH(Gilbert!L1471,Rate!$B$3:$M$3,0))*O1471)),"")</f>
        <v/>
      </c>
      <c r="T1471" s="71" t="str">
        <f t="shared" si="69"/>
        <v/>
      </c>
    </row>
    <row r="1472" spans="16:20">
      <c r="P1472" s="70" t="str">
        <f t="shared" si="67"/>
        <v/>
      </c>
      <c r="Q1472" s="70" t="str">
        <f t="shared" si="68"/>
        <v/>
      </c>
      <c r="R1472" s="70" t="str">
        <f>IFERROR(IF(K1472="handling and wharfage",SUM(P1472:Q1472),IF(OR(K1472="tank",K1472="Boat",K1472="car"),INDEX(Rate!$B$4:$M$25,MATCH(Gilbert!N1472,Rate!$A$4:$A$25,0),MATCH(Gilbert!L1472,Rate!$B$3:$M$3,0))*O1472*0.8,INDEX(Rate!$B$4:$M$25,MATCH(Gilbert!N1472,Rate!$A$4:$A$25,0),MATCH(Gilbert!L1472,Rate!$B$3:$M$3,0))*O1472)),"")</f>
        <v/>
      </c>
      <c r="T1472" s="71" t="str">
        <f t="shared" si="69"/>
        <v/>
      </c>
    </row>
    <row r="1473" spans="16:20">
      <c r="P1473" s="70" t="str">
        <f t="shared" si="67"/>
        <v/>
      </c>
      <c r="Q1473" s="70" t="str">
        <f t="shared" si="68"/>
        <v/>
      </c>
      <c r="R1473" s="70" t="str">
        <f>IFERROR(IF(K1473="handling and wharfage",SUM(P1473:Q1473),IF(OR(K1473="tank",K1473="Boat",K1473="car"),INDEX(Rate!$B$4:$M$25,MATCH(Gilbert!N1473,Rate!$A$4:$A$25,0),MATCH(Gilbert!L1473,Rate!$B$3:$M$3,0))*O1473*0.8,INDEX(Rate!$B$4:$M$25,MATCH(Gilbert!N1473,Rate!$A$4:$A$25,0),MATCH(Gilbert!L1473,Rate!$B$3:$M$3,0))*O1473)),"")</f>
        <v/>
      </c>
      <c r="T1473" s="71" t="str">
        <f t="shared" si="69"/>
        <v/>
      </c>
    </row>
    <row r="1474" spans="16:20">
      <c r="P1474" s="70" t="str">
        <f t="shared" si="67"/>
        <v/>
      </c>
      <c r="Q1474" s="70" t="str">
        <f t="shared" si="68"/>
        <v/>
      </c>
      <c r="R1474" s="70" t="str">
        <f>IFERROR(IF(K1474="handling and wharfage",SUM(P1474:Q1474),IF(OR(K1474="tank",K1474="Boat",K1474="car"),INDEX(Rate!$B$4:$M$25,MATCH(Gilbert!N1474,Rate!$A$4:$A$25,0),MATCH(Gilbert!L1474,Rate!$B$3:$M$3,0))*O1474*0.8,INDEX(Rate!$B$4:$M$25,MATCH(Gilbert!N1474,Rate!$A$4:$A$25,0),MATCH(Gilbert!L1474,Rate!$B$3:$M$3,0))*O1474)),"")</f>
        <v/>
      </c>
      <c r="T1474" s="71" t="str">
        <f t="shared" si="69"/>
        <v/>
      </c>
    </row>
    <row r="1475" spans="16:20">
      <c r="P1475" s="70" t="str">
        <f t="shared" ref="P1475:P1538" si="70">IF(OR(K1475="handling and wharfage",K1475="rau handling and wharfage"),O1475*30,"")</f>
        <v/>
      </c>
      <c r="Q1475" s="70" t="str">
        <f t="shared" ref="Q1475:Q1538" si="71">IF(K1475&lt;&gt;"handling and wharfage","",O1475*3.5)</f>
        <v/>
      </c>
      <c r="R1475" s="70" t="str">
        <f>IFERROR(IF(K1475="handling and wharfage",SUM(P1475:Q1475),IF(OR(K1475="tank",K1475="Boat",K1475="car"),INDEX(Rate!$B$4:$M$25,MATCH(Gilbert!N1475,Rate!$A$4:$A$25,0),MATCH(Gilbert!L1475,Rate!$B$3:$M$3,0))*O1475*0.8,INDEX(Rate!$B$4:$M$25,MATCH(Gilbert!N1475,Rate!$A$4:$A$25,0),MATCH(Gilbert!L1475,Rate!$B$3:$M$3,0))*O1475)),"")</f>
        <v/>
      </c>
      <c r="T1475" s="71" t="str">
        <f t="shared" ref="T1475:T1538" si="72">IF(L1475="","",IF(L1475="General2","F0070000061A","E31250000331"))</f>
        <v/>
      </c>
    </row>
    <row r="1476" spans="16:20">
      <c r="P1476" s="70" t="str">
        <f t="shared" si="70"/>
        <v/>
      </c>
      <c r="Q1476" s="70" t="str">
        <f t="shared" si="71"/>
        <v/>
      </c>
      <c r="R1476" s="70" t="str">
        <f>IFERROR(IF(K1476="handling and wharfage",SUM(P1476:Q1476),IF(OR(K1476="tank",K1476="Boat",K1476="car"),INDEX(Rate!$B$4:$M$25,MATCH(Gilbert!N1476,Rate!$A$4:$A$25,0),MATCH(Gilbert!L1476,Rate!$B$3:$M$3,0))*O1476*0.8,INDEX(Rate!$B$4:$M$25,MATCH(Gilbert!N1476,Rate!$A$4:$A$25,0),MATCH(Gilbert!L1476,Rate!$B$3:$M$3,0))*O1476)),"")</f>
        <v/>
      </c>
      <c r="T1476" s="71" t="str">
        <f t="shared" si="72"/>
        <v/>
      </c>
    </row>
    <row r="1477" spans="16:20">
      <c r="P1477" s="70" t="str">
        <f t="shared" si="70"/>
        <v/>
      </c>
      <c r="Q1477" s="70" t="str">
        <f t="shared" si="71"/>
        <v/>
      </c>
      <c r="R1477" s="70" t="str">
        <f>IFERROR(IF(K1477="handling and wharfage",SUM(P1477:Q1477),IF(OR(K1477="tank",K1477="Boat",K1477="car"),INDEX(Rate!$B$4:$M$25,MATCH(Gilbert!N1477,Rate!$A$4:$A$25,0),MATCH(Gilbert!L1477,Rate!$B$3:$M$3,0))*O1477*0.8,INDEX(Rate!$B$4:$M$25,MATCH(Gilbert!N1477,Rate!$A$4:$A$25,0),MATCH(Gilbert!L1477,Rate!$B$3:$M$3,0))*O1477)),"")</f>
        <v/>
      </c>
      <c r="T1477" s="71" t="str">
        <f t="shared" si="72"/>
        <v/>
      </c>
    </row>
    <row r="1478" spans="16:20">
      <c r="P1478" s="70" t="str">
        <f t="shared" si="70"/>
        <v/>
      </c>
      <c r="Q1478" s="70" t="str">
        <f t="shared" si="71"/>
        <v/>
      </c>
      <c r="R1478" s="70" t="str">
        <f>IFERROR(IF(K1478="handling and wharfage",SUM(P1478:Q1478),IF(OR(K1478="tank",K1478="Boat",K1478="car"),INDEX(Rate!$B$4:$M$25,MATCH(Gilbert!N1478,Rate!$A$4:$A$25,0),MATCH(Gilbert!L1478,Rate!$B$3:$M$3,0))*O1478*0.8,INDEX(Rate!$B$4:$M$25,MATCH(Gilbert!N1478,Rate!$A$4:$A$25,0),MATCH(Gilbert!L1478,Rate!$B$3:$M$3,0))*O1478)),"")</f>
        <v/>
      </c>
      <c r="T1478" s="71" t="str">
        <f t="shared" si="72"/>
        <v/>
      </c>
    </row>
    <row r="1479" spans="16:20">
      <c r="P1479" s="70" t="str">
        <f t="shared" si="70"/>
        <v/>
      </c>
      <c r="Q1479" s="70" t="str">
        <f t="shared" si="71"/>
        <v/>
      </c>
      <c r="R1479" s="70" t="str">
        <f>IFERROR(IF(K1479="handling and wharfage",SUM(P1479:Q1479),IF(OR(K1479="tank",K1479="Boat",K1479="car"),INDEX(Rate!$B$4:$M$25,MATCH(Gilbert!N1479,Rate!$A$4:$A$25,0),MATCH(Gilbert!L1479,Rate!$B$3:$M$3,0))*O1479*0.8,INDEX(Rate!$B$4:$M$25,MATCH(Gilbert!N1479,Rate!$A$4:$A$25,0),MATCH(Gilbert!L1479,Rate!$B$3:$M$3,0))*O1479)),"")</f>
        <v/>
      </c>
      <c r="T1479" s="71" t="str">
        <f t="shared" si="72"/>
        <v/>
      </c>
    </row>
    <row r="1480" spans="16:20">
      <c r="P1480" s="70" t="str">
        <f t="shared" si="70"/>
        <v/>
      </c>
      <c r="Q1480" s="70" t="str">
        <f t="shared" si="71"/>
        <v/>
      </c>
      <c r="R1480" s="70" t="str">
        <f>IFERROR(IF(K1480="handling and wharfage",SUM(P1480:Q1480),IF(OR(K1480="tank",K1480="Boat",K1480="car"),INDEX(Rate!$B$4:$M$25,MATCH(Gilbert!N1480,Rate!$A$4:$A$25,0),MATCH(Gilbert!L1480,Rate!$B$3:$M$3,0))*O1480*0.8,INDEX(Rate!$B$4:$M$25,MATCH(Gilbert!N1480,Rate!$A$4:$A$25,0),MATCH(Gilbert!L1480,Rate!$B$3:$M$3,0))*O1480)),"")</f>
        <v/>
      </c>
      <c r="T1480" s="71" t="str">
        <f t="shared" si="72"/>
        <v/>
      </c>
    </row>
    <row r="1481" spans="16:20">
      <c r="P1481" s="70" t="str">
        <f t="shared" si="70"/>
        <v/>
      </c>
      <c r="Q1481" s="70" t="str">
        <f t="shared" si="71"/>
        <v/>
      </c>
      <c r="R1481" s="70" t="str">
        <f>IFERROR(IF(K1481="handling and wharfage",SUM(P1481:Q1481),IF(OR(K1481="tank",K1481="Boat",K1481="car"),INDEX(Rate!$B$4:$M$25,MATCH(Gilbert!N1481,Rate!$A$4:$A$25,0),MATCH(Gilbert!L1481,Rate!$B$3:$M$3,0))*O1481*0.8,INDEX(Rate!$B$4:$M$25,MATCH(Gilbert!N1481,Rate!$A$4:$A$25,0),MATCH(Gilbert!L1481,Rate!$B$3:$M$3,0))*O1481)),"")</f>
        <v/>
      </c>
      <c r="T1481" s="71" t="str">
        <f t="shared" si="72"/>
        <v/>
      </c>
    </row>
    <row r="1482" spans="16:20">
      <c r="P1482" s="70" t="str">
        <f t="shared" si="70"/>
        <v/>
      </c>
      <c r="Q1482" s="70" t="str">
        <f t="shared" si="71"/>
        <v/>
      </c>
      <c r="R1482" s="70" t="str">
        <f>IFERROR(IF(K1482="handling and wharfage",SUM(P1482:Q1482),IF(OR(K1482="tank",K1482="Boat",K1482="car"),INDEX(Rate!$B$4:$M$25,MATCH(Gilbert!N1482,Rate!$A$4:$A$25,0),MATCH(Gilbert!L1482,Rate!$B$3:$M$3,0))*O1482*0.8,INDEX(Rate!$B$4:$M$25,MATCH(Gilbert!N1482,Rate!$A$4:$A$25,0),MATCH(Gilbert!L1482,Rate!$B$3:$M$3,0))*O1482)),"")</f>
        <v/>
      </c>
      <c r="T1482" s="71" t="str">
        <f t="shared" si="72"/>
        <v/>
      </c>
    </row>
    <row r="1483" spans="16:20">
      <c r="P1483" s="70" t="str">
        <f t="shared" si="70"/>
        <v/>
      </c>
      <c r="Q1483" s="70" t="str">
        <f t="shared" si="71"/>
        <v/>
      </c>
      <c r="R1483" s="70" t="str">
        <f>IFERROR(IF(K1483="handling and wharfage",SUM(P1483:Q1483),IF(OR(K1483="tank",K1483="Boat",K1483="car"),INDEX(Rate!$B$4:$M$25,MATCH(Gilbert!N1483,Rate!$A$4:$A$25,0),MATCH(Gilbert!L1483,Rate!$B$3:$M$3,0))*O1483*0.8,INDEX(Rate!$B$4:$M$25,MATCH(Gilbert!N1483,Rate!$A$4:$A$25,0),MATCH(Gilbert!L1483,Rate!$B$3:$M$3,0))*O1483)),"")</f>
        <v/>
      </c>
      <c r="T1483" s="71" t="str">
        <f t="shared" si="72"/>
        <v/>
      </c>
    </row>
    <row r="1484" spans="16:20">
      <c r="P1484" s="70" t="str">
        <f t="shared" si="70"/>
        <v/>
      </c>
      <c r="Q1484" s="70" t="str">
        <f t="shared" si="71"/>
        <v/>
      </c>
      <c r="R1484" s="70" t="str">
        <f>IFERROR(IF(K1484="handling and wharfage",SUM(P1484:Q1484),IF(OR(K1484="tank",K1484="Boat",K1484="car"),INDEX(Rate!$B$4:$M$25,MATCH(Gilbert!N1484,Rate!$A$4:$A$25,0),MATCH(Gilbert!L1484,Rate!$B$3:$M$3,0))*O1484*0.8,INDEX(Rate!$B$4:$M$25,MATCH(Gilbert!N1484,Rate!$A$4:$A$25,0),MATCH(Gilbert!L1484,Rate!$B$3:$M$3,0))*O1484)),"")</f>
        <v/>
      </c>
      <c r="T1484" s="71" t="str">
        <f t="shared" si="72"/>
        <v/>
      </c>
    </row>
    <row r="1485" spans="16:20">
      <c r="P1485" s="70" t="str">
        <f t="shared" si="70"/>
        <v/>
      </c>
      <c r="Q1485" s="70" t="str">
        <f t="shared" si="71"/>
        <v/>
      </c>
      <c r="R1485" s="70" t="str">
        <f>IFERROR(IF(K1485="handling and wharfage",SUM(P1485:Q1485),IF(OR(K1485="tank",K1485="Boat",K1485="car"),INDEX(Rate!$B$4:$M$25,MATCH(Gilbert!N1485,Rate!$A$4:$A$25,0),MATCH(Gilbert!L1485,Rate!$B$3:$M$3,0))*O1485*0.8,INDEX(Rate!$B$4:$M$25,MATCH(Gilbert!N1485,Rate!$A$4:$A$25,0),MATCH(Gilbert!L1485,Rate!$B$3:$M$3,0))*O1485)),"")</f>
        <v/>
      </c>
      <c r="T1485" s="71" t="str">
        <f t="shared" si="72"/>
        <v/>
      </c>
    </row>
    <row r="1486" spans="16:20">
      <c r="P1486" s="70" t="str">
        <f t="shared" si="70"/>
        <v/>
      </c>
      <c r="Q1486" s="70" t="str">
        <f t="shared" si="71"/>
        <v/>
      </c>
      <c r="R1486" s="70" t="str">
        <f>IFERROR(IF(K1486="handling and wharfage",SUM(P1486:Q1486),IF(OR(K1486="tank",K1486="Boat",K1486="car"),INDEX(Rate!$B$4:$M$25,MATCH(Gilbert!N1486,Rate!$A$4:$A$25,0),MATCH(Gilbert!L1486,Rate!$B$3:$M$3,0))*O1486*0.8,INDEX(Rate!$B$4:$M$25,MATCH(Gilbert!N1486,Rate!$A$4:$A$25,0),MATCH(Gilbert!L1486,Rate!$B$3:$M$3,0))*O1486)),"")</f>
        <v/>
      </c>
      <c r="T1486" s="71" t="str">
        <f t="shared" si="72"/>
        <v/>
      </c>
    </row>
    <row r="1487" spans="16:20">
      <c r="P1487" s="70" t="str">
        <f t="shared" si="70"/>
        <v/>
      </c>
      <c r="Q1487" s="70" t="str">
        <f t="shared" si="71"/>
        <v/>
      </c>
      <c r="R1487" s="70" t="str">
        <f>IFERROR(IF(K1487="handling and wharfage",SUM(P1487:Q1487),IF(OR(K1487="tank",K1487="Boat",K1487="car"),INDEX(Rate!$B$4:$M$25,MATCH(Gilbert!N1487,Rate!$A$4:$A$25,0),MATCH(Gilbert!L1487,Rate!$B$3:$M$3,0))*O1487*0.8,INDEX(Rate!$B$4:$M$25,MATCH(Gilbert!N1487,Rate!$A$4:$A$25,0),MATCH(Gilbert!L1487,Rate!$B$3:$M$3,0))*O1487)),"")</f>
        <v/>
      </c>
      <c r="T1487" s="71" t="str">
        <f t="shared" si="72"/>
        <v/>
      </c>
    </row>
    <row r="1488" spans="16:20">
      <c r="P1488" s="70" t="str">
        <f t="shared" si="70"/>
        <v/>
      </c>
      <c r="Q1488" s="70" t="str">
        <f t="shared" si="71"/>
        <v/>
      </c>
      <c r="R1488" s="70" t="str">
        <f>IFERROR(IF(K1488="handling and wharfage",SUM(P1488:Q1488),IF(OR(K1488="tank",K1488="Boat",K1488="car"),INDEX(Rate!$B$4:$M$25,MATCH(Gilbert!N1488,Rate!$A$4:$A$25,0),MATCH(Gilbert!L1488,Rate!$B$3:$M$3,0))*O1488*0.8,INDEX(Rate!$B$4:$M$25,MATCH(Gilbert!N1488,Rate!$A$4:$A$25,0),MATCH(Gilbert!L1488,Rate!$B$3:$M$3,0))*O1488)),"")</f>
        <v/>
      </c>
      <c r="T1488" s="71" t="str">
        <f t="shared" si="72"/>
        <v/>
      </c>
    </row>
    <row r="1489" spans="16:20">
      <c r="P1489" s="70" t="str">
        <f t="shared" si="70"/>
        <v/>
      </c>
      <c r="Q1489" s="70" t="str">
        <f t="shared" si="71"/>
        <v/>
      </c>
      <c r="R1489" s="70" t="str">
        <f>IFERROR(IF(K1489="handling and wharfage",SUM(P1489:Q1489),IF(OR(K1489="tank",K1489="Boat",K1489="car"),INDEX(Rate!$B$4:$M$25,MATCH(Gilbert!N1489,Rate!$A$4:$A$25,0),MATCH(Gilbert!L1489,Rate!$B$3:$M$3,0))*O1489*0.8,INDEX(Rate!$B$4:$M$25,MATCH(Gilbert!N1489,Rate!$A$4:$A$25,0),MATCH(Gilbert!L1489,Rate!$B$3:$M$3,0))*O1489)),"")</f>
        <v/>
      </c>
      <c r="T1489" s="71" t="str">
        <f t="shared" si="72"/>
        <v/>
      </c>
    </row>
    <row r="1490" spans="16:20">
      <c r="P1490" s="70" t="str">
        <f t="shared" si="70"/>
        <v/>
      </c>
      <c r="Q1490" s="70" t="str">
        <f t="shared" si="71"/>
        <v/>
      </c>
      <c r="R1490" s="70" t="str">
        <f>IFERROR(IF(K1490="handling and wharfage",SUM(P1490:Q1490),IF(OR(K1490="tank",K1490="Boat",K1490="car"),INDEX(Rate!$B$4:$M$25,MATCH(Gilbert!N1490,Rate!$A$4:$A$25,0),MATCH(Gilbert!L1490,Rate!$B$3:$M$3,0))*O1490*0.8,INDEX(Rate!$B$4:$M$25,MATCH(Gilbert!N1490,Rate!$A$4:$A$25,0),MATCH(Gilbert!L1490,Rate!$B$3:$M$3,0))*O1490)),"")</f>
        <v/>
      </c>
      <c r="T1490" s="71" t="str">
        <f t="shared" si="72"/>
        <v/>
      </c>
    </row>
    <row r="1491" spans="16:20">
      <c r="P1491" s="70" t="str">
        <f t="shared" si="70"/>
        <v/>
      </c>
      <c r="Q1491" s="70" t="str">
        <f t="shared" si="71"/>
        <v/>
      </c>
      <c r="R1491" s="70" t="str">
        <f>IFERROR(IF(K1491="handling and wharfage",SUM(P1491:Q1491),IF(OR(K1491="tank",K1491="Boat",K1491="car"),INDEX(Rate!$B$4:$M$25,MATCH(Gilbert!N1491,Rate!$A$4:$A$25,0),MATCH(Gilbert!L1491,Rate!$B$3:$M$3,0))*O1491*0.8,INDEX(Rate!$B$4:$M$25,MATCH(Gilbert!N1491,Rate!$A$4:$A$25,0),MATCH(Gilbert!L1491,Rate!$B$3:$M$3,0))*O1491)),"")</f>
        <v/>
      </c>
      <c r="T1491" s="71" t="str">
        <f t="shared" si="72"/>
        <v/>
      </c>
    </row>
    <row r="1492" spans="16:20">
      <c r="P1492" s="70" t="str">
        <f t="shared" si="70"/>
        <v/>
      </c>
      <c r="Q1492" s="70" t="str">
        <f t="shared" si="71"/>
        <v/>
      </c>
      <c r="R1492" s="70" t="str">
        <f>IFERROR(IF(K1492="handling and wharfage",SUM(P1492:Q1492),IF(OR(K1492="tank",K1492="Boat",K1492="car"),INDEX(Rate!$B$4:$M$25,MATCH(Gilbert!N1492,Rate!$A$4:$A$25,0),MATCH(Gilbert!L1492,Rate!$B$3:$M$3,0))*O1492*0.8,INDEX(Rate!$B$4:$M$25,MATCH(Gilbert!N1492,Rate!$A$4:$A$25,0),MATCH(Gilbert!L1492,Rate!$B$3:$M$3,0))*O1492)),"")</f>
        <v/>
      </c>
      <c r="T1492" s="71" t="str">
        <f t="shared" si="72"/>
        <v/>
      </c>
    </row>
    <row r="1493" spans="16:20">
      <c r="P1493" s="70" t="str">
        <f t="shared" si="70"/>
        <v/>
      </c>
      <c r="Q1493" s="70" t="str">
        <f t="shared" si="71"/>
        <v/>
      </c>
      <c r="R1493" s="70" t="str">
        <f>IFERROR(IF(K1493="handling and wharfage",SUM(P1493:Q1493),IF(OR(K1493="tank",K1493="Boat",K1493="car"),INDEX(Rate!$B$4:$M$25,MATCH(Gilbert!N1493,Rate!$A$4:$A$25,0),MATCH(Gilbert!L1493,Rate!$B$3:$M$3,0))*O1493*0.8,INDEX(Rate!$B$4:$M$25,MATCH(Gilbert!N1493,Rate!$A$4:$A$25,0),MATCH(Gilbert!L1493,Rate!$B$3:$M$3,0))*O1493)),"")</f>
        <v/>
      </c>
      <c r="T1493" s="71" t="str">
        <f t="shared" si="72"/>
        <v/>
      </c>
    </row>
    <row r="1494" spans="16:20">
      <c r="P1494" s="70" t="str">
        <f t="shared" si="70"/>
        <v/>
      </c>
      <c r="Q1494" s="70" t="str">
        <f t="shared" si="71"/>
        <v/>
      </c>
      <c r="R1494" s="70" t="str">
        <f>IFERROR(IF(K1494="handling and wharfage",SUM(P1494:Q1494),IF(OR(K1494="tank",K1494="Boat",K1494="car"),INDEX(Rate!$B$4:$M$25,MATCH(Gilbert!N1494,Rate!$A$4:$A$25,0),MATCH(Gilbert!L1494,Rate!$B$3:$M$3,0))*O1494*0.8,INDEX(Rate!$B$4:$M$25,MATCH(Gilbert!N1494,Rate!$A$4:$A$25,0),MATCH(Gilbert!L1494,Rate!$B$3:$M$3,0))*O1494)),"")</f>
        <v/>
      </c>
      <c r="T1494" s="71" t="str">
        <f t="shared" si="72"/>
        <v/>
      </c>
    </row>
    <row r="1495" spans="16:20">
      <c r="P1495" s="70" t="str">
        <f t="shared" si="70"/>
        <v/>
      </c>
      <c r="Q1495" s="70" t="str">
        <f t="shared" si="71"/>
        <v/>
      </c>
      <c r="R1495" s="70" t="str">
        <f>IFERROR(IF(K1495="handling and wharfage",SUM(P1495:Q1495),IF(OR(K1495="tank",K1495="Boat",K1495="car"),INDEX(Rate!$B$4:$M$25,MATCH(Gilbert!N1495,Rate!$A$4:$A$25,0),MATCH(Gilbert!L1495,Rate!$B$3:$M$3,0))*O1495*0.8,INDEX(Rate!$B$4:$M$25,MATCH(Gilbert!N1495,Rate!$A$4:$A$25,0),MATCH(Gilbert!L1495,Rate!$B$3:$M$3,0))*O1495)),"")</f>
        <v/>
      </c>
      <c r="T1495" s="71" t="str">
        <f t="shared" si="72"/>
        <v/>
      </c>
    </row>
    <row r="1496" spans="16:20">
      <c r="P1496" s="70" t="str">
        <f t="shared" si="70"/>
        <v/>
      </c>
      <c r="Q1496" s="70" t="str">
        <f t="shared" si="71"/>
        <v/>
      </c>
      <c r="R1496" s="70" t="str">
        <f>IFERROR(IF(K1496="handling and wharfage",SUM(P1496:Q1496),IF(OR(K1496="tank",K1496="Boat",K1496="car"),INDEX(Rate!$B$4:$M$25,MATCH(Gilbert!N1496,Rate!$A$4:$A$25,0),MATCH(Gilbert!L1496,Rate!$B$3:$M$3,0))*O1496*0.8,INDEX(Rate!$B$4:$M$25,MATCH(Gilbert!N1496,Rate!$A$4:$A$25,0),MATCH(Gilbert!L1496,Rate!$B$3:$M$3,0))*O1496)),"")</f>
        <v/>
      </c>
      <c r="T1496" s="71" t="str">
        <f t="shared" si="72"/>
        <v/>
      </c>
    </row>
    <row r="1497" spans="16:20">
      <c r="P1497" s="70" t="str">
        <f t="shared" si="70"/>
        <v/>
      </c>
      <c r="Q1497" s="70" t="str">
        <f t="shared" si="71"/>
        <v/>
      </c>
      <c r="R1497" s="70" t="str">
        <f>IFERROR(IF(K1497="handling and wharfage",SUM(P1497:Q1497),IF(OR(K1497="tank",K1497="Boat",K1497="car"),INDEX(Rate!$B$4:$M$25,MATCH(Gilbert!N1497,Rate!$A$4:$A$25,0),MATCH(Gilbert!L1497,Rate!$B$3:$M$3,0))*O1497*0.8,INDEX(Rate!$B$4:$M$25,MATCH(Gilbert!N1497,Rate!$A$4:$A$25,0),MATCH(Gilbert!L1497,Rate!$B$3:$M$3,0))*O1497)),"")</f>
        <v/>
      </c>
      <c r="T1497" s="71" t="str">
        <f t="shared" si="72"/>
        <v/>
      </c>
    </row>
    <row r="1498" spans="16:20">
      <c r="P1498" s="70" t="str">
        <f t="shared" si="70"/>
        <v/>
      </c>
      <c r="Q1498" s="70" t="str">
        <f t="shared" si="71"/>
        <v/>
      </c>
      <c r="R1498" s="70" t="str">
        <f>IFERROR(IF(K1498="handling and wharfage",SUM(P1498:Q1498),IF(OR(K1498="tank",K1498="Boat",K1498="car"),INDEX(Rate!$B$4:$M$25,MATCH(Gilbert!N1498,Rate!$A$4:$A$25,0),MATCH(Gilbert!L1498,Rate!$B$3:$M$3,0))*O1498*0.8,INDEX(Rate!$B$4:$M$25,MATCH(Gilbert!N1498,Rate!$A$4:$A$25,0),MATCH(Gilbert!L1498,Rate!$B$3:$M$3,0))*O1498)),"")</f>
        <v/>
      </c>
      <c r="T1498" s="71" t="str">
        <f t="shared" si="72"/>
        <v/>
      </c>
    </row>
    <row r="1499" spans="16:20">
      <c r="P1499" s="70" t="str">
        <f t="shared" si="70"/>
        <v/>
      </c>
      <c r="Q1499" s="70" t="str">
        <f t="shared" si="71"/>
        <v/>
      </c>
      <c r="R1499" s="70" t="str">
        <f>IFERROR(IF(K1499="handling and wharfage",SUM(P1499:Q1499),IF(OR(K1499="tank",K1499="Boat",K1499="car"),INDEX(Rate!$B$4:$M$25,MATCH(Gilbert!N1499,Rate!$A$4:$A$25,0),MATCH(Gilbert!L1499,Rate!$B$3:$M$3,0))*O1499*0.8,INDEX(Rate!$B$4:$M$25,MATCH(Gilbert!N1499,Rate!$A$4:$A$25,0),MATCH(Gilbert!L1499,Rate!$B$3:$M$3,0))*O1499)),"")</f>
        <v/>
      </c>
      <c r="T1499" s="71" t="str">
        <f t="shared" si="72"/>
        <v/>
      </c>
    </row>
    <row r="1500" spans="16:20">
      <c r="P1500" s="70" t="str">
        <f t="shared" si="70"/>
        <v/>
      </c>
      <c r="Q1500" s="70" t="str">
        <f t="shared" si="71"/>
        <v/>
      </c>
      <c r="R1500" s="70" t="str">
        <f>IFERROR(IF(K1500="handling and wharfage",SUM(P1500:Q1500),IF(OR(K1500="tank",K1500="Boat",K1500="car"),INDEX(Rate!$B$4:$M$25,MATCH(Gilbert!N1500,Rate!$A$4:$A$25,0),MATCH(Gilbert!L1500,Rate!$B$3:$M$3,0))*O1500*0.8,INDEX(Rate!$B$4:$M$25,MATCH(Gilbert!N1500,Rate!$A$4:$A$25,0),MATCH(Gilbert!L1500,Rate!$B$3:$M$3,0))*O1500)),"")</f>
        <v/>
      </c>
      <c r="T1500" s="71" t="str">
        <f t="shared" si="72"/>
        <v/>
      </c>
    </row>
    <row r="1501" spans="16:20">
      <c r="P1501" s="70" t="str">
        <f t="shared" si="70"/>
        <v/>
      </c>
      <c r="Q1501" s="70" t="str">
        <f t="shared" si="71"/>
        <v/>
      </c>
      <c r="R1501" s="70" t="str">
        <f>IFERROR(IF(K1501="handling and wharfage",SUM(P1501:Q1501),IF(OR(K1501="tank",K1501="Boat",K1501="car"),INDEX(Rate!$B$4:$M$25,MATCH(Gilbert!N1501,Rate!$A$4:$A$25,0),MATCH(Gilbert!L1501,Rate!$B$3:$M$3,0))*O1501*0.8,INDEX(Rate!$B$4:$M$25,MATCH(Gilbert!N1501,Rate!$A$4:$A$25,0),MATCH(Gilbert!L1501,Rate!$B$3:$M$3,0))*O1501)),"")</f>
        <v/>
      </c>
      <c r="T1501" s="71" t="str">
        <f t="shared" si="72"/>
        <v/>
      </c>
    </row>
    <row r="1502" spans="16:20">
      <c r="P1502" s="70" t="str">
        <f t="shared" si="70"/>
        <v/>
      </c>
      <c r="Q1502" s="70" t="str">
        <f t="shared" si="71"/>
        <v/>
      </c>
      <c r="R1502" s="70" t="str">
        <f>IFERROR(IF(K1502="handling and wharfage",SUM(P1502:Q1502),IF(OR(K1502="tank",K1502="Boat",K1502="car"),INDEX(Rate!$B$4:$M$25,MATCH(Gilbert!N1502,Rate!$A$4:$A$25,0),MATCH(Gilbert!L1502,Rate!$B$3:$M$3,0))*O1502*0.8,INDEX(Rate!$B$4:$M$25,MATCH(Gilbert!N1502,Rate!$A$4:$A$25,0),MATCH(Gilbert!L1502,Rate!$B$3:$M$3,0))*O1502)),"")</f>
        <v/>
      </c>
      <c r="T1502" s="71" t="str">
        <f t="shared" si="72"/>
        <v/>
      </c>
    </row>
    <row r="1503" spans="16:20">
      <c r="P1503" s="70" t="str">
        <f t="shared" si="70"/>
        <v/>
      </c>
      <c r="Q1503" s="70" t="str">
        <f t="shared" si="71"/>
        <v/>
      </c>
      <c r="R1503" s="70" t="str">
        <f>IFERROR(IF(K1503="handling and wharfage",SUM(P1503:Q1503),IF(OR(K1503="tank",K1503="Boat",K1503="car"),INDEX(Rate!$B$4:$M$25,MATCH(Gilbert!N1503,Rate!$A$4:$A$25,0),MATCH(Gilbert!L1503,Rate!$B$3:$M$3,0))*O1503*0.8,INDEX(Rate!$B$4:$M$25,MATCH(Gilbert!N1503,Rate!$A$4:$A$25,0),MATCH(Gilbert!L1503,Rate!$B$3:$M$3,0))*O1503)),"")</f>
        <v/>
      </c>
      <c r="T1503" s="71" t="str">
        <f t="shared" si="72"/>
        <v/>
      </c>
    </row>
    <row r="1504" spans="16:20">
      <c r="P1504" s="70" t="str">
        <f t="shared" si="70"/>
        <v/>
      </c>
      <c r="Q1504" s="70" t="str">
        <f t="shared" si="71"/>
        <v/>
      </c>
      <c r="R1504" s="70" t="str">
        <f>IFERROR(IF(K1504="handling and wharfage",SUM(P1504:Q1504),IF(OR(K1504="tank",K1504="Boat",K1504="car"),INDEX(Rate!$B$4:$M$25,MATCH(Gilbert!N1504,Rate!$A$4:$A$25,0),MATCH(Gilbert!L1504,Rate!$B$3:$M$3,0))*O1504*0.8,INDEX(Rate!$B$4:$M$25,MATCH(Gilbert!N1504,Rate!$A$4:$A$25,0),MATCH(Gilbert!L1504,Rate!$B$3:$M$3,0))*O1504)),"")</f>
        <v/>
      </c>
      <c r="T1504" s="71" t="str">
        <f t="shared" si="72"/>
        <v/>
      </c>
    </row>
    <row r="1505" spans="16:20">
      <c r="P1505" s="70" t="str">
        <f t="shared" si="70"/>
        <v/>
      </c>
      <c r="Q1505" s="70" t="str">
        <f t="shared" si="71"/>
        <v/>
      </c>
      <c r="R1505" s="70" t="str">
        <f>IFERROR(IF(K1505="handling and wharfage",SUM(P1505:Q1505),IF(OR(K1505="tank",K1505="Boat",K1505="car"),INDEX(Rate!$B$4:$M$25,MATCH(Gilbert!N1505,Rate!$A$4:$A$25,0),MATCH(Gilbert!L1505,Rate!$B$3:$M$3,0))*O1505*0.8,INDEX(Rate!$B$4:$M$25,MATCH(Gilbert!N1505,Rate!$A$4:$A$25,0),MATCH(Gilbert!L1505,Rate!$B$3:$M$3,0))*O1505)),"")</f>
        <v/>
      </c>
      <c r="T1505" s="71" t="str">
        <f t="shared" si="72"/>
        <v/>
      </c>
    </row>
    <row r="1506" spans="16:20">
      <c r="P1506" s="70" t="str">
        <f t="shared" si="70"/>
        <v/>
      </c>
      <c r="Q1506" s="70" t="str">
        <f t="shared" si="71"/>
        <v/>
      </c>
      <c r="R1506" s="70" t="str">
        <f>IFERROR(IF(K1506="handling and wharfage",SUM(P1506:Q1506),IF(OR(K1506="tank",K1506="Boat",K1506="car"),INDEX(Rate!$B$4:$M$25,MATCH(Gilbert!N1506,Rate!$A$4:$A$25,0),MATCH(Gilbert!L1506,Rate!$B$3:$M$3,0))*O1506*0.8,INDEX(Rate!$B$4:$M$25,MATCH(Gilbert!N1506,Rate!$A$4:$A$25,0),MATCH(Gilbert!L1506,Rate!$B$3:$M$3,0))*O1506)),"")</f>
        <v/>
      </c>
      <c r="T1506" s="71" t="str">
        <f t="shared" si="72"/>
        <v/>
      </c>
    </row>
    <row r="1507" spans="16:20">
      <c r="P1507" s="70" t="str">
        <f t="shared" si="70"/>
        <v/>
      </c>
      <c r="Q1507" s="70" t="str">
        <f t="shared" si="71"/>
        <v/>
      </c>
      <c r="R1507" s="70" t="str">
        <f>IFERROR(IF(K1507="handling and wharfage",SUM(P1507:Q1507),IF(OR(K1507="tank",K1507="Boat",K1507="car"),INDEX(Rate!$B$4:$M$25,MATCH(Gilbert!N1507,Rate!$A$4:$A$25,0),MATCH(Gilbert!L1507,Rate!$B$3:$M$3,0))*O1507*0.8,INDEX(Rate!$B$4:$M$25,MATCH(Gilbert!N1507,Rate!$A$4:$A$25,0),MATCH(Gilbert!L1507,Rate!$B$3:$M$3,0))*O1507)),"")</f>
        <v/>
      </c>
      <c r="T1507" s="71" t="str">
        <f t="shared" si="72"/>
        <v/>
      </c>
    </row>
    <row r="1508" spans="16:20">
      <c r="P1508" s="70" t="str">
        <f t="shared" si="70"/>
        <v/>
      </c>
      <c r="Q1508" s="70" t="str">
        <f t="shared" si="71"/>
        <v/>
      </c>
      <c r="R1508" s="70" t="str">
        <f>IFERROR(IF(K1508="handling and wharfage",SUM(P1508:Q1508),IF(OR(K1508="tank",K1508="Boat",K1508="car"),INDEX(Rate!$B$4:$M$25,MATCH(Gilbert!N1508,Rate!$A$4:$A$25,0),MATCH(Gilbert!L1508,Rate!$B$3:$M$3,0))*O1508*0.8,INDEX(Rate!$B$4:$M$25,MATCH(Gilbert!N1508,Rate!$A$4:$A$25,0),MATCH(Gilbert!L1508,Rate!$B$3:$M$3,0))*O1508)),"")</f>
        <v/>
      </c>
      <c r="T1508" s="71" t="str">
        <f t="shared" si="72"/>
        <v/>
      </c>
    </row>
    <row r="1509" spans="16:20">
      <c r="P1509" s="70" t="str">
        <f t="shared" si="70"/>
        <v/>
      </c>
      <c r="Q1509" s="70" t="str">
        <f t="shared" si="71"/>
        <v/>
      </c>
      <c r="R1509" s="70" t="str">
        <f>IFERROR(IF(K1509="handling and wharfage",SUM(P1509:Q1509),IF(OR(K1509="tank",K1509="Boat",K1509="car"),INDEX(Rate!$B$4:$M$25,MATCH(Gilbert!N1509,Rate!$A$4:$A$25,0),MATCH(Gilbert!L1509,Rate!$B$3:$M$3,0))*O1509*0.8,INDEX(Rate!$B$4:$M$25,MATCH(Gilbert!N1509,Rate!$A$4:$A$25,0),MATCH(Gilbert!L1509,Rate!$B$3:$M$3,0))*O1509)),"")</f>
        <v/>
      </c>
      <c r="T1509" s="71" t="str">
        <f t="shared" si="72"/>
        <v/>
      </c>
    </row>
    <row r="1510" spans="16:25">
      <c r="P1510" s="70" t="str">
        <f t="shared" si="70"/>
        <v/>
      </c>
      <c r="Q1510" s="70" t="str">
        <f t="shared" si="71"/>
        <v/>
      </c>
      <c r="R1510" s="70" t="str">
        <f>IFERROR(IF(K1510="handling and wharfage",SUM(P1510:Q1510),IF(OR(K1510="tank",K1510="Boat",K1510="car"),INDEX(Rate!$B$4:$M$25,MATCH(Gilbert!N1510,Rate!$A$4:$A$25,0),MATCH(Gilbert!L1510,Rate!$B$3:$M$3,0))*O1510*0.8,INDEX(Rate!$B$4:$M$25,MATCH(Gilbert!N1510,Rate!$A$4:$A$25,0),MATCH(Gilbert!L1510,Rate!$B$3:$M$3,0))*O1510)),"")</f>
        <v/>
      </c>
      <c r="T1510" s="71" t="str">
        <f t="shared" si="72"/>
        <v/>
      </c>
      <c r="Y1510" s="66">
        <v>155</v>
      </c>
    </row>
    <row r="1511" spans="16:25">
      <c r="P1511" s="70" t="str">
        <f t="shared" si="70"/>
        <v/>
      </c>
      <c r="Q1511" s="70" t="str">
        <f t="shared" si="71"/>
        <v/>
      </c>
      <c r="R1511" s="70" t="str">
        <f>IFERROR(IF(K1511="handling and wharfage",SUM(P1511:Q1511),IF(OR(K1511="tank",K1511="Boat",K1511="car"),INDEX(Rate!$B$4:$M$25,MATCH(Gilbert!N1511,Rate!$A$4:$A$25,0),MATCH(Gilbert!L1511,Rate!$B$3:$M$3,0))*O1511*0.8,INDEX(Rate!$B$4:$M$25,MATCH(Gilbert!N1511,Rate!$A$4:$A$25,0),MATCH(Gilbert!L1511,Rate!$B$3:$M$3,0))*O1511)),"")</f>
        <v/>
      </c>
      <c r="T1511" s="71" t="str">
        <f t="shared" si="72"/>
        <v/>
      </c>
      <c r="Y1511" s="66">
        <v>40</v>
      </c>
    </row>
    <row r="1512" spans="16:20">
      <c r="P1512" s="70" t="str">
        <f t="shared" si="70"/>
        <v/>
      </c>
      <c r="Q1512" s="70" t="str">
        <f t="shared" si="71"/>
        <v/>
      </c>
      <c r="R1512" s="70" t="str">
        <f>IFERROR(IF(K1512="handling and wharfage",SUM(P1512:Q1512),IF(OR(K1512="tank",K1512="Boat",K1512="car"),INDEX(Rate!$B$4:$M$25,MATCH(Gilbert!N1512,Rate!$A$4:$A$25,0),MATCH(Gilbert!L1512,Rate!$B$3:$M$3,0))*O1512*0.8,INDEX(Rate!$B$4:$M$25,MATCH(Gilbert!N1512,Rate!$A$4:$A$25,0),MATCH(Gilbert!L1512,Rate!$B$3:$M$3,0))*O1512)),"")</f>
        <v/>
      </c>
      <c r="T1512" s="71" t="str">
        <f t="shared" si="72"/>
        <v/>
      </c>
    </row>
    <row r="1513" spans="16:20">
      <c r="P1513" s="70" t="str">
        <f t="shared" si="70"/>
        <v/>
      </c>
      <c r="Q1513" s="70" t="str">
        <f t="shared" si="71"/>
        <v/>
      </c>
      <c r="R1513" s="70" t="str">
        <f>IFERROR(IF(K1513="handling and wharfage",SUM(P1513:Q1513),IF(OR(K1513="tank",K1513="Boat",K1513="car"),INDEX(Rate!$B$4:$M$25,MATCH(Gilbert!N1513,Rate!$A$4:$A$25,0),MATCH(Gilbert!L1513,Rate!$B$3:$M$3,0))*O1513*0.8,INDEX(Rate!$B$4:$M$25,MATCH(Gilbert!N1513,Rate!$A$4:$A$25,0),MATCH(Gilbert!L1513,Rate!$B$3:$M$3,0))*O1513)),"")</f>
        <v/>
      </c>
      <c r="T1513" s="71" t="str">
        <f t="shared" si="72"/>
        <v/>
      </c>
    </row>
    <row r="1514" spans="16:20">
      <c r="P1514" s="70" t="str">
        <f t="shared" si="70"/>
        <v/>
      </c>
      <c r="Q1514" s="70" t="str">
        <f t="shared" si="71"/>
        <v/>
      </c>
      <c r="R1514" s="70" t="str">
        <f>IFERROR(IF(K1514="handling and wharfage",SUM(P1514:Q1514),IF(OR(K1514="tank",K1514="Boat",K1514="car"),INDEX(Rate!$B$4:$M$25,MATCH(Gilbert!N1514,Rate!$A$4:$A$25,0),MATCH(Gilbert!L1514,Rate!$B$3:$M$3,0))*O1514*0.8,INDEX(Rate!$B$4:$M$25,MATCH(Gilbert!N1514,Rate!$A$4:$A$25,0),MATCH(Gilbert!L1514,Rate!$B$3:$M$3,0))*O1514)),"")</f>
        <v/>
      </c>
      <c r="T1514" s="71" t="str">
        <f t="shared" si="72"/>
        <v/>
      </c>
    </row>
    <row r="1515" spans="16:20">
      <c r="P1515" s="70" t="str">
        <f t="shared" si="70"/>
        <v/>
      </c>
      <c r="Q1515" s="70" t="str">
        <f t="shared" si="71"/>
        <v/>
      </c>
      <c r="R1515" s="70" t="str">
        <f>IFERROR(IF(K1515="handling and wharfage",SUM(P1515:Q1515),IF(OR(K1515="tank",K1515="Boat",K1515="car"),INDEX(Rate!$B$4:$M$25,MATCH(Gilbert!N1515,Rate!$A$4:$A$25,0),MATCH(Gilbert!L1515,Rate!$B$3:$M$3,0))*O1515*0.8,INDEX(Rate!$B$4:$M$25,MATCH(Gilbert!N1515,Rate!$A$4:$A$25,0),MATCH(Gilbert!L1515,Rate!$B$3:$M$3,0))*O1515)),"")</f>
        <v/>
      </c>
      <c r="T1515" s="71" t="str">
        <f t="shared" si="72"/>
        <v/>
      </c>
    </row>
    <row r="1516" spans="16:20">
      <c r="P1516" s="70" t="str">
        <f t="shared" si="70"/>
        <v/>
      </c>
      <c r="Q1516" s="70" t="str">
        <f t="shared" si="71"/>
        <v/>
      </c>
      <c r="R1516" s="70" t="str">
        <f>IFERROR(IF(K1516="handling and wharfage",SUM(P1516:Q1516),IF(OR(K1516="tank",K1516="Boat",K1516="car"),INDEX(Rate!$B$4:$M$25,MATCH(Gilbert!N1516,Rate!$A$4:$A$25,0),MATCH(Gilbert!L1516,Rate!$B$3:$M$3,0))*O1516*0.8,INDEX(Rate!$B$4:$M$25,MATCH(Gilbert!N1516,Rate!$A$4:$A$25,0),MATCH(Gilbert!L1516,Rate!$B$3:$M$3,0))*O1516)),"")</f>
        <v/>
      </c>
      <c r="T1516" s="71" t="str">
        <f t="shared" si="72"/>
        <v/>
      </c>
    </row>
    <row r="1517" spans="16:20">
      <c r="P1517" s="70" t="str">
        <f t="shared" si="70"/>
        <v/>
      </c>
      <c r="Q1517" s="70" t="str">
        <f t="shared" si="71"/>
        <v/>
      </c>
      <c r="R1517" s="70" t="str">
        <f>IFERROR(IF(K1517="handling and wharfage",SUM(P1517:Q1517),IF(OR(K1517="tank",K1517="Boat",K1517="car"),INDEX(Rate!$B$4:$M$25,MATCH(Gilbert!N1517,Rate!$A$4:$A$25,0),MATCH(Gilbert!L1517,Rate!$B$3:$M$3,0))*O1517*0.8,INDEX(Rate!$B$4:$M$25,MATCH(Gilbert!N1517,Rate!$A$4:$A$25,0),MATCH(Gilbert!L1517,Rate!$B$3:$M$3,0))*O1517)),"")</f>
        <v/>
      </c>
      <c r="T1517" s="71" t="str">
        <f t="shared" si="72"/>
        <v/>
      </c>
    </row>
    <row r="1518" spans="16:20">
      <c r="P1518" s="70" t="str">
        <f t="shared" si="70"/>
        <v/>
      </c>
      <c r="Q1518" s="70" t="str">
        <f t="shared" si="71"/>
        <v/>
      </c>
      <c r="R1518" s="70" t="str">
        <f>IFERROR(IF(K1518="handling and wharfage",SUM(P1518:Q1518),IF(OR(K1518="tank",K1518="Boat",K1518="car"),INDEX(Rate!$B$4:$M$25,MATCH(Gilbert!N1518,Rate!$A$4:$A$25,0),MATCH(Gilbert!L1518,Rate!$B$3:$M$3,0))*O1518*0.8,INDEX(Rate!$B$4:$M$25,MATCH(Gilbert!N1518,Rate!$A$4:$A$25,0),MATCH(Gilbert!L1518,Rate!$B$3:$M$3,0))*O1518)),"")</f>
        <v/>
      </c>
      <c r="T1518" s="71" t="str">
        <f t="shared" si="72"/>
        <v/>
      </c>
    </row>
    <row r="1519" spans="10:20">
      <c r="J1519" s="66"/>
      <c r="P1519" s="70" t="str">
        <f t="shared" si="70"/>
        <v/>
      </c>
      <c r="Q1519" s="70" t="str">
        <f t="shared" si="71"/>
        <v/>
      </c>
      <c r="R1519" s="70" t="str">
        <f>IFERROR(IF(K1519="handling and wharfage",SUM(P1519:Q1519),IF(OR(K1519="tank",K1519="Boat",K1519="car"),INDEX(Rate!$B$4:$M$25,MATCH(Gilbert!N1519,Rate!$A$4:$A$25,0),MATCH(Gilbert!L1519,Rate!$B$3:$M$3,0))*O1519*0.8,INDEX(Rate!$B$4:$M$25,MATCH(Gilbert!N1519,Rate!$A$4:$A$25,0),MATCH(Gilbert!L1519,Rate!$B$3:$M$3,0))*O1519)),"")</f>
        <v/>
      </c>
      <c r="T1519" s="71" t="str">
        <f t="shared" si="72"/>
        <v/>
      </c>
    </row>
    <row r="1520" spans="16:20">
      <c r="P1520" s="70" t="str">
        <f t="shared" si="70"/>
        <v/>
      </c>
      <c r="Q1520" s="70" t="str">
        <f t="shared" si="71"/>
        <v/>
      </c>
      <c r="R1520" s="70" t="str">
        <f>IFERROR(IF(K1520="handling and wharfage",SUM(P1520:Q1520),IF(OR(K1520="tank",K1520="Boat",K1520="car"),INDEX(Rate!$B$4:$M$25,MATCH(Gilbert!N1520,Rate!$A$4:$A$25,0),MATCH(Gilbert!L1520,Rate!$B$3:$M$3,0))*O1520*0.8,INDEX(Rate!$B$4:$M$25,MATCH(Gilbert!N1520,Rate!$A$4:$A$25,0),MATCH(Gilbert!L1520,Rate!$B$3:$M$3,0))*O1520)),"")</f>
        <v/>
      </c>
      <c r="T1520" s="71" t="str">
        <f t="shared" si="72"/>
        <v/>
      </c>
    </row>
    <row r="1521" spans="16:20">
      <c r="P1521" s="70" t="str">
        <f t="shared" si="70"/>
        <v/>
      </c>
      <c r="Q1521" s="70" t="str">
        <f t="shared" si="71"/>
        <v/>
      </c>
      <c r="R1521" s="70" t="str">
        <f>IFERROR(IF(K1521="handling and wharfage",SUM(P1521:Q1521),IF(OR(K1521="tank",K1521="Boat",K1521="car"),INDEX(Rate!$B$4:$M$25,MATCH(Gilbert!N1521,Rate!$A$4:$A$25,0),MATCH(Gilbert!L1521,Rate!$B$3:$M$3,0))*O1521*0.8,INDEX(Rate!$B$4:$M$25,MATCH(Gilbert!N1521,Rate!$A$4:$A$25,0),MATCH(Gilbert!L1521,Rate!$B$3:$M$3,0))*O1521)),"")</f>
        <v/>
      </c>
      <c r="T1521" s="71" t="str">
        <f t="shared" si="72"/>
        <v/>
      </c>
    </row>
    <row r="1522" spans="16:20">
      <c r="P1522" s="70" t="str">
        <f t="shared" si="70"/>
        <v/>
      </c>
      <c r="Q1522" s="70" t="str">
        <f t="shared" si="71"/>
        <v/>
      </c>
      <c r="R1522" s="70" t="str">
        <f>IFERROR(IF(K1522="handling and wharfage",SUM(P1522:Q1522),IF(OR(K1522="tank",K1522="Boat",K1522="car"),INDEX(Rate!$B$4:$M$25,MATCH(Gilbert!N1522,Rate!$A$4:$A$25,0),MATCH(Gilbert!L1522,Rate!$B$3:$M$3,0))*O1522*0.8,INDEX(Rate!$B$4:$M$25,MATCH(Gilbert!N1522,Rate!$A$4:$A$25,0),MATCH(Gilbert!L1522,Rate!$B$3:$M$3,0))*O1522)),"")</f>
        <v/>
      </c>
      <c r="T1522" s="71" t="str">
        <f t="shared" si="72"/>
        <v/>
      </c>
    </row>
    <row r="1523" spans="16:20">
      <c r="P1523" s="70" t="str">
        <f t="shared" si="70"/>
        <v/>
      </c>
      <c r="Q1523" s="70" t="str">
        <f t="shared" si="71"/>
        <v/>
      </c>
      <c r="R1523" s="70" t="str">
        <f>IFERROR(IF(K1523="handling and wharfage",SUM(P1523:Q1523),IF(OR(K1523="tank",K1523="Boat",K1523="car"),INDEX(Rate!$B$4:$M$25,MATCH(Gilbert!N1523,Rate!$A$4:$A$25,0),MATCH(Gilbert!L1523,Rate!$B$3:$M$3,0))*O1523*0.8,INDEX(Rate!$B$4:$M$25,MATCH(Gilbert!N1523,Rate!$A$4:$A$25,0),MATCH(Gilbert!L1523,Rate!$B$3:$M$3,0))*O1523)),"")</f>
        <v/>
      </c>
      <c r="T1523" s="71" t="str">
        <f t="shared" si="72"/>
        <v/>
      </c>
    </row>
    <row r="1524" spans="16:20">
      <c r="P1524" s="70" t="str">
        <f t="shared" si="70"/>
        <v/>
      </c>
      <c r="Q1524" s="70" t="str">
        <f t="shared" si="71"/>
        <v/>
      </c>
      <c r="R1524" s="70" t="str">
        <f>IFERROR(IF(K1524="handling and wharfage",SUM(P1524:Q1524),IF(OR(K1524="tank",K1524="Boat",K1524="car"),INDEX(Rate!$B$4:$M$25,MATCH(Gilbert!N1524,Rate!$A$4:$A$25,0),MATCH(Gilbert!L1524,Rate!$B$3:$M$3,0))*O1524*0.8,INDEX(Rate!$B$4:$M$25,MATCH(Gilbert!N1524,Rate!$A$4:$A$25,0),MATCH(Gilbert!L1524,Rate!$B$3:$M$3,0))*O1524)),"")</f>
        <v/>
      </c>
      <c r="T1524" s="71" t="str">
        <f t="shared" si="72"/>
        <v/>
      </c>
    </row>
    <row r="1525" spans="16:20">
      <c r="P1525" s="70" t="str">
        <f t="shared" si="70"/>
        <v/>
      </c>
      <c r="Q1525" s="70" t="str">
        <f t="shared" si="71"/>
        <v/>
      </c>
      <c r="R1525" s="70" t="str">
        <f>IFERROR(IF(K1525="handling and wharfage",SUM(P1525:Q1525),IF(OR(K1525="tank",K1525="Boat",K1525="car"),INDEX(Rate!$B$4:$M$25,MATCH(Gilbert!N1525,Rate!$A$4:$A$25,0),MATCH(Gilbert!L1525,Rate!$B$3:$M$3,0))*O1525*0.8,INDEX(Rate!$B$4:$M$25,MATCH(Gilbert!N1525,Rate!$A$4:$A$25,0),MATCH(Gilbert!L1525,Rate!$B$3:$M$3,0))*O1525)),"")</f>
        <v/>
      </c>
      <c r="T1525" s="71" t="str">
        <f t="shared" si="72"/>
        <v/>
      </c>
    </row>
    <row r="1526" spans="16:20">
      <c r="P1526" s="70" t="str">
        <f t="shared" si="70"/>
        <v/>
      </c>
      <c r="Q1526" s="70" t="str">
        <f t="shared" si="71"/>
        <v/>
      </c>
      <c r="R1526" s="70" t="str">
        <f>IFERROR(IF(K1526="handling and wharfage",SUM(P1526:Q1526),IF(OR(K1526="tank",K1526="Boat",K1526="car"),INDEX(Rate!$B$4:$M$25,MATCH(Gilbert!N1526,Rate!$A$4:$A$25,0),MATCH(Gilbert!L1526,Rate!$B$3:$M$3,0))*O1526*0.8,INDEX(Rate!$B$4:$M$25,MATCH(Gilbert!N1526,Rate!$A$4:$A$25,0),MATCH(Gilbert!L1526,Rate!$B$3:$M$3,0))*O1526)),"")</f>
        <v/>
      </c>
      <c r="T1526" s="71" t="str">
        <f t="shared" si="72"/>
        <v/>
      </c>
    </row>
    <row r="1527" spans="16:20">
      <c r="P1527" s="70" t="str">
        <f t="shared" si="70"/>
        <v/>
      </c>
      <c r="Q1527" s="70" t="str">
        <f t="shared" si="71"/>
        <v/>
      </c>
      <c r="R1527" s="70" t="str">
        <f>IFERROR(IF(K1527="handling and wharfage",SUM(P1527:Q1527),IF(OR(K1527="tank",K1527="Boat",K1527="car"),INDEX(Rate!$B$4:$M$25,MATCH(Gilbert!N1527,Rate!$A$4:$A$25,0),MATCH(Gilbert!L1527,Rate!$B$3:$M$3,0))*O1527*0.8,INDEX(Rate!$B$4:$M$25,MATCH(Gilbert!N1527,Rate!$A$4:$A$25,0),MATCH(Gilbert!L1527,Rate!$B$3:$M$3,0))*O1527)),"")</f>
        <v/>
      </c>
      <c r="T1527" s="71" t="str">
        <f t="shared" si="72"/>
        <v/>
      </c>
    </row>
    <row r="1528" spans="16:20">
      <c r="P1528" s="70" t="str">
        <f t="shared" si="70"/>
        <v/>
      </c>
      <c r="Q1528" s="70" t="str">
        <f t="shared" si="71"/>
        <v/>
      </c>
      <c r="R1528" s="70" t="str">
        <f>IFERROR(IF(K1528="handling and wharfage",SUM(P1528:Q1528),IF(OR(K1528="tank",K1528="Boat",K1528="car"),INDEX(Rate!$B$4:$M$25,MATCH(Gilbert!N1528,Rate!$A$4:$A$25,0),MATCH(Gilbert!L1528,Rate!$B$3:$M$3,0))*O1528*0.8,INDEX(Rate!$B$4:$M$25,MATCH(Gilbert!N1528,Rate!$A$4:$A$25,0),MATCH(Gilbert!L1528,Rate!$B$3:$M$3,0))*O1528)),"")</f>
        <v/>
      </c>
      <c r="T1528" s="71" t="str">
        <f t="shared" si="72"/>
        <v/>
      </c>
    </row>
    <row r="1529" spans="16:20">
      <c r="P1529" s="70" t="str">
        <f t="shared" si="70"/>
        <v/>
      </c>
      <c r="Q1529" s="70" t="str">
        <f t="shared" si="71"/>
        <v/>
      </c>
      <c r="R1529" s="70" t="str">
        <f>IFERROR(IF(K1529="handling and wharfage",SUM(P1529:Q1529),IF(OR(K1529="tank",K1529="Boat",K1529="car"),INDEX(Rate!$B$4:$M$25,MATCH(Gilbert!N1529,Rate!$A$4:$A$25,0),MATCH(Gilbert!L1529,Rate!$B$3:$M$3,0))*O1529*0.8,INDEX(Rate!$B$4:$M$25,MATCH(Gilbert!N1529,Rate!$A$4:$A$25,0),MATCH(Gilbert!L1529,Rate!$B$3:$M$3,0))*O1529)),"")</f>
        <v/>
      </c>
      <c r="T1529" s="71" t="str">
        <f t="shared" si="72"/>
        <v/>
      </c>
    </row>
    <row r="1530" spans="16:20">
      <c r="P1530" s="70" t="str">
        <f t="shared" si="70"/>
        <v/>
      </c>
      <c r="Q1530" s="70" t="str">
        <f t="shared" si="71"/>
        <v/>
      </c>
      <c r="R1530" s="70" t="str">
        <f>IFERROR(IF(K1530="handling and wharfage",SUM(P1530:Q1530),IF(OR(K1530="tank",K1530="Boat",K1530="car"),INDEX(Rate!$B$4:$M$25,MATCH(Gilbert!N1530,Rate!$A$4:$A$25,0),MATCH(Gilbert!L1530,Rate!$B$3:$M$3,0))*O1530*0.8,INDEX(Rate!$B$4:$M$25,MATCH(Gilbert!N1530,Rate!$A$4:$A$25,0),MATCH(Gilbert!L1530,Rate!$B$3:$M$3,0))*O1530)),"")</f>
        <v/>
      </c>
      <c r="T1530" s="71" t="str">
        <f t="shared" si="72"/>
        <v/>
      </c>
    </row>
    <row r="1531" spans="16:20">
      <c r="P1531" s="70" t="str">
        <f t="shared" si="70"/>
        <v/>
      </c>
      <c r="Q1531" s="70" t="str">
        <f t="shared" si="71"/>
        <v/>
      </c>
      <c r="R1531" s="70" t="str">
        <f>IFERROR(IF(K1531="handling and wharfage",SUM(P1531:Q1531),IF(OR(K1531="tank",K1531="Boat",K1531="car"),INDEX(Rate!$B$4:$M$25,MATCH(Gilbert!N1531,Rate!$A$4:$A$25,0),MATCH(Gilbert!L1531,Rate!$B$3:$M$3,0))*O1531*0.8,INDEX(Rate!$B$4:$M$25,MATCH(Gilbert!N1531,Rate!$A$4:$A$25,0),MATCH(Gilbert!L1531,Rate!$B$3:$M$3,0))*O1531)),"")</f>
        <v/>
      </c>
      <c r="T1531" s="71" t="str">
        <f t="shared" si="72"/>
        <v/>
      </c>
    </row>
    <row r="1532" spans="16:20">
      <c r="P1532" s="70" t="str">
        <f t="shared" si="70"/>
        <v/>
      </c>
      <c r="Q1532" s="70" t="str">
        <f t="shared" si="71"/>
        <v/>
      </c>
      <c r="R1532" s="70" t="str">
        <f>IFERROR(IF(K1532="handling and wharfage",SUM(P1532:Q1532),IF(OR(K1532="tank",K1532="Boat",K1532="car"),INDEX(Rate!$B$4:$M$25,MATCH(Gilbert!N1532,Rate!$A$4:$A$25,0),MATCH(Gilbert!L1532,Rate!$B$3:$M$3,0))*O1532*0.8,INDEX(Rate!$B$4:$M$25,MATCH(Gilbert!N1532,Rate!$A$4:$A$25,0),MATCH(Gilbert!L1532,Rate!$B$3:$M$3,0))*O1532)),"")</f>
        <v/>
      </c>
      <c r="T1532" s="71" t="str">
        <f t="shared" si="72"/>
        <v/>
      </c>
    </row>
    <row r="1533" spans="16:20">
      <c r="P1533" s="70" t="str">
        <f t="shared" si="70"/>
        <v/>
      </c>
      <c r="Q1533" s="70" t="str">
        <f t="shared" si="71"/>
        <v/>
      </c>
      <c r="R1533" s="70" t="str">
        <f>IFERROR(IF(K1533="handling and wharfage",SUM(P1533:Q1533),IF(OR(K1533="tank",K1533="Boat",K1533="car"),INDEX(Rate!$B$4:$M$25,MATCH(Gilbert!N1533,Rate!$A$4:$A$25,0),MATCH(Gilbert!L1533,Rate!$B$3:$M$3,0))*O1533*0.8,INDEX(Rate!$B$4:$M$25,MATCH(Gilbert!N1533,Rate!$A$4:$A$25,0),MATCH(Gilbert!L1533,Rate!$B$3:$M$3,0))*O1533)),"")</f>
        <v/>
      </c>
      <c r="T1533" s="71" t="str">
        <f t="shared" si="72"/>
        <v/>
      </c>
    </row>
    <row r="1534" spans="16:20">
      <c r="P1534" s="70" t="str">
        <f t="shared" si="70"/>
        <v/>
      </c>
      <c r="Q1534" s="70" t="str">
        <f t="shared" si="71"/>
        <v/>
      </c>
      <c r="R1534" s="70" t="str">
        <f>IFERROR(IF(K1534="handling and wharfage",SUM(P1534:Q1534),IF(OR(K1534="tank",K1534="Boat",K1534="car"),INDEX(Rate!$B$4:$M$25,MATCH(Gilbert!N1534,Rate!$A$4:$A$25,0),MATCH(Gilbert!L1534,Rate!$B$3:$M$3,0))*O1534*0.8,INDEX(Rate!$B$4:$M$25,MATCH(Gilbert!N1534,Rate!$A$4:$A$25,0),MATCH(Gilbert!L1534,Rate!$B$3:$M$3,0))*O1534)),"")</f>
        <v/>
      </c>
      <c r="T1534" s="71" t="str">
        <f t="shared" si="72"/>
        <v/>
      </c>
    </row>
    <row r="1535" spans="16:20">
      <c r="P1535" s="70" t="str">
        <f t="shared" si="70"/>
        <v/>
      </c>
      <c r="Q1535" s="70" t="str">
        <f t="shared" si="71"/>
        <v/>
      </c>
      <c r="R1535" s="70" t="str">
        <f>IFERROR(IF(K1535="handling and wharfage",SUM(P1535:Q1535),IF(OR(K1535="tank",K1535="Boat",K1535="car"),INDEX(Rate!$B$4:$M$25,MATCH(Gilbert!N1535,Rate!$A$4:$A$25,0),MATCH(Gilbert!L1535,Rate!$B$3:$M$3,0))*O1535*0.8,INDEX(Rate!$B$4:$M$25,MATCH(Gilbert!N1535,Rate!$A$4:$A$25,0),MATCH(Gilbert!L1535,Rate!$B$3:$M$3,0))*O1535)),"")</f>
        <v/>
      </c>
      <c r="T1535" s="71" t="str">
        <f t="shared" si="72"/>
        <v/>
      </c>
    </row>
    <row r="1536" spans="9:20">
      <c r="I1536" s="112"/>
      <c r="P1536" s="70" t="str">
        <f t="shared" si="70"/>
        <v/>
      </c>
      <c r="Q1536" s="70" t="str">
        <f t="shared" si="71"/>
        <v/>
      </c>
      <c r="R1536" s="70" t="str">
        <f>IFERROR(IF(K1536="handling and wharfage",SUM(P1536:Q1536),IF(OR(K1536="tank",K1536="Boat",K1536="car"),INDEX(Rate!$B$4:$M$25,MATCH(Gilbert!N1536,Rate!$A$4:$A$25,0),MATCH(Gilbert!L1536,Rate!$B$3:$M$3,0))*O1536*0.8,INDEX(Rate!$B$4:$M$25,MATCH(Gilbert!N1536,Rate!$A$4:$A$25,0),MATCH(Gilbert!L1536,Rate!$B$3:$M$3,0))*O1536)),"")</f>
        <v/>
      </c>
      <c r="T1536" s="71" t="str">
        <f t="shared" si="72"/>
        <v/>
      </c>
    </row>
    <row r="1537" spans="16:20">
      <c r="P1537" s="70" t="str">
        <f t="shared" si="70"/>
        <v/>
      </c>
      <c r="Q1537" s="70" t="str">
        <f t="shared" si="71"/>
        <v/>
      </c>
      <c r="R1537" s="70" t="str">
        <f>IFERROR(IF(K1537="handling and wharfage",SUM(P1537:Q1537),IF(OR(K1537="tank",K1537="Boat",K1537="car"),INDEX(Rate!$B$4:$M$25,MATCH(Gilbert!N1537,Rate!$A$4:$A$25,0),MATCH(Gilbert!L1537,Rate!$B$3:$M$3,0))*O1537*0.8,INDEX(Rate!$B$4:$M$25,MATCH(Gilbert!N1537,Rate!$A$4:$A$25,0),MATCH(Gilbert!L1537,Rate!$B$3:$M$3,0))*O1537)),"")</f>
        <v/>
      </c>
      <c r="T1537" s="71" t="str">
        <f t="shared" si="72"/>
        <v/>
      </c>
    </row>
    <row r="1538" spans="16:20">
      <c r="P1538" s="70" t="str">
        <f t="shared" si="70"/>
        <v/>
      </c>
      <c r="Q1538" s="70" t="str">
        <f t="shared" si="71"/>
        <v/>
      </c>
      <c r="R1538" s="70" t="str">
        <f>IFERROR(IF(K1538="handling and wharfage",SUM(P1538:Q1538),IF(OR(K1538="tank",K1538="Boat",K1538="car"),INDEX(Rate!$B$4:$M$25,MATCH(Gilbert!N1538,Rate!$A$4:$A$25,0),MATCH(Gilbert!L1538,Rate!$B$3:$M$3,0))*O1538*0.8,INDEX(Rate!$B$4:$M$25,MATCH(Gilbert!N1538,Rate!$A$4:$A$25,0),MATCH(Gilbert!L1538,Rate!$B$3:$M$3,0))*O1538)),"")</f>
        <v/>
      </c>
      <c r="T1538" s="71" t="str">
        <f t="shared" si="72"/>
        <v/>
      </c>
    </row>
    <row r="1539" spans="10:20">
      <c r="J1539" s="111"/>
      <c r="P1539" s="70" t="str">
        <f t="shared" ref="P1539:P1602" si="73">IF(OR(K1539="handling and wharfage",K1539="rau handling and wharfage"),O1539*30,"")</f>
        <v/>
      </c>
      <c r="Q1539" s="70" t="str">
        <f t="shared" ref="Q1539:Q1602" si="74">IF(K1539&lt;&gt;"handling and wharfage","",O1539*3.5)</f>
        <v/>
      </c>
      <c r="R1539" s="70" t="str">
        <f>IFERROR(IF(K1539="handling and wharfage",SUM(P1539:Q1539),IF(OR(K1539="tank",K1539="Boat",K1539="car"),INDEX(Rate!$B$4:$M$25,MATCH(Gilbert!N1539,Rate!$A$4:$A$25,0),MATCH(Gilbert!L1539,Rate!$B$3:$M$3,0))*O1539*0.8,INDEX(Rate!$B$4:$M$25,MATCH(Gilbert!N1539,Rate!$A$4:$A$25,0),MATCH(Gilbert!L1539,Rate!$B$3:$M$3,0))*O1539)),"")</f>
        <v/>
      </c>
      <c r="T1539" s="71" t="str">
        <f t="shared" ref="T1539:T1602" si="75">IF(L1539="","",IF(L1539="General2","F0070000061A","E31250000331"))</f>
        <v/>
      </c>
    </row>
    <row r="1540" spans="16:20">
      <c r="P1540" s="70" t="str">
        <f t="shared" si="73"/>
        <v/>
      </c>
      <c r="Q1540" s="70" t="str">
        <f t="shared" si="74"/>
        <v/>
      </c>
      <c r="R1540" s="70" t="str">
        <f>IFERROR(IF(K1540="handling and wharfage",SUM(P1540:Q1540),IF(OR(K1540="tank",K1540="Boat",K1540="car"),INDEX(Rate!$B$4:$M$25,MATCH(Gilbert!N1540,Rate!$A$4:$A$25,0),MATCH(Gilbert!L1540,Rate!$B$3:$M$3,0))*O1540*0.8,INDEX(Rate!$B$4:$M$25,MATCH(Gilbert!N1540,Rate!$A$4:$A$25,0),MATCH(Gilbert!L1540,Rate!$B$3:$M$3,0))*O1540)),"")</f>
        <v/>
      </c>
      <c r="T1540" s="71" t="str">
        <f t="shared" si="75"/>
        <v/>
      </c>
    </row>
    <row r="1541" spans="16:20">
      <c r="P1541" s="70" t="str">
        <f t="shared" si="73"/>
        <v/>
      </c>
      <c r="Q1541" s="70" t="str">
        <f t="shared" si="74"/>
        <v/>
      </c>
      <c r="R1541" s="70" t="str">
        <f>IFERROR(IF(K1541="handling and wharfage",SUM(P1541:Q1541),IF(OR(K1541="tank",K1541="Boat",K1541="car"),INDEX(Rate!$B$4:$M$25,MATCH(Gilbert!N1541,Rate!$A$4:$A$25,0),MATCH(Gilbert!L1541,Rate!$B$3:$M$3,0))*O1541*0.8,INDEX(Rate!$B$4:$M$25,MATCH(Gilbert!N1541,Rate!$A$4:$A$25,0),MATCH(Gilbert!L1541,Rate!$B$3:$M$3,0))*O1541)),"")</f>
        <v/>
      </c>
      <c r="T1541" s="71" t="str">
        <f t="shared" si="75"/>
        <v/>
      </c>
    </row>
    <row r="1542" spans="16:20">
      <c r="P1542" s="70" t="str">
        <f t="shared" si="73"/>
        <v/>
      </c>
      <c r="Q1542" s="70" t="str">
        <f t="shared" si="74"/>
        <v/>
      </c>
      <c r="R1542" s="70" t="str">
        <f>IFERROR(IF(K1542="handling and wharfage",SUM(P1542:Q1542),IF(OR(K1542="tank",K1542="Boat",K1542="car"),INDEX(Rate!$B$4:$M$25,MATCH(Gilbert!N1542,Rate!$A$4:$A$25,0),MATCH(Gilbert!L1542,Rate!$B$3:$M$3,0))*O1542*0.8,INDEX(Rate!$B$4:$M$25,MATCH(Gilbert!N1542,Rate!$A$4:$A$25,0),MATCH(Gilbert!L1542,Rate!$B$3:$M$3,0))*O1542)),"")</f>
        <v/>
      </c>
      <c r="T1542" s="71" t="str">
        <f t="shared" si="75"/>
        <v/>
      </c>
    </row>
    <row r="1543" spans="10:20">
      <c r="J1543" s="111"/>
      <c r="P1543" s="70" t="str">
        <f t="shared" si="73"/>
        <v/>
      </c>
      <c r="Q1543" s="70" t="str">
        <f t="shared" si="74"/>
        <v/>
      </c>
      <c r="R1543" s="70" t="str">
        <f>IFERROR(IF(K1543="handling and wharfage",SUM(P1543:Q1543),IF(OR(K1543="tank",K1543="Boat",K1543="car"),INDEX(Rate!$B$4:$M$25,MATCH(Gilbert!N1543,Rate!$A$4:$A$25,0),MATCH(Gilbert!L1543,Rate!$B$3:$M$3,0))*O1543*0.8,INDEX(Rate!$B$4:$M$25,MATCH(Gilbert!N1543,Rate!$A$4:$A$25,0),MATCH(Gilbert!L1543,Rate!$B$3:$M$3,0))*O1543)),"")</f>
        <v/>
      </c>
      <c r="T1543" s="71" t="str">
        <f t="shared" si="75"/>
        <v/>
      </c>
    </row>
    <row r="1544" spans="16:20">
      <c r="P1544" s="70" t="str">
        <f t="shared" si="73"/>
        <v/>
      </c>
      <c r="Q1544" s="70" t="str">
        <f t="shared" si="74"/>
        <v/>
      </c>
      <c r="R1544" s="70" t="str">
        <f>IFERROR(IF(K1544="handling and wharfage",SUM(P1544:Q1544),IF(OR(K1544="tank",K1544="Boat",K1544="car"),INDEX(Rate!$B$4:$M$25,MATCH(Gilbert!N1544,Rate!$A$4:$A$25,0),MATCH(Gilbert!L1544,Rate!$B$3:$M$3,0))*O1544*0.8,INDEX(Rate!$B$4:$M$25,MATCH(Gilbert!N1544,Rate!$A$4:$A$25,0),MATCH(Gilbert!L1544,Rate!$B$3:$M$3,0))*O1544)),"")</f>
        <v/>
      </c>
      <c r="T1544" s="71" t="str">
        <f t="shared" si="75"/>
        <v/>
      </c>
    </row>
    <row r="1545" spans="16:20">
      <c r="P1545" s="70" t="str">
        <f t="shared" si="73"/>
        <v/>
      </c>
      <c r="Q1545" s="70" t="str">
        <f t="shared" si="74"/>
        <v/>
      </c>
      <c r="R1545" s="70" t="str">
        <f>IFERROR(IF(K1545="handling and wharfage",SUM(P1545:Q1545),IF(OR(K1545="tank",K1545="Boat",K1545="car"),INDEX(Rate!$B$4:$M$25,MATCH(Gilbert!N1545,Rate!$A$4:$A$25,0),MATCH(Gilbert!L1545,Rate!$B$3:$M$3,0))*O1545*0.8,INDEX(Rate!$B$4:$M$25,MATCH(Gilbert!N1545,Rate!$A$4:$A$25,0),MATCH(Gilbert!L1545,Rate!$B$3:$M$3,0))*O1545)),"")</f>
        <v/>
      </c>
      <c r="T1545" s="71" t="str">
        <f t="shared" si="75"/>
        <v/>
      </c>
    </row>
    <row r="1546" spans="16:20">
      <c r="P1546" s="70" t="str">
        <f t="shared" si="73"/>
        <v/>
      </c>
      <c r="Q1546" s="70" t="str">
        <f t="shared" si="74"/>
        <v/>
      </c>
      <c r="R1546" s="70" t="str">
        <f>IFERROR(IF(K1546="handling and wharfage",SUM(P1546:Q1546),IF(OR(K1546="tank",K1546="Boat",K1546="car"),INDEX(Rate!$B$4:$M$25,MATCH(Gilbert!N1546,Rate!$A$4:$A$25,0),MATCH(Gilbert!L1546,Rate!$B$3:$M$3,0))*O1546*0.8,INDEX(Rate!$B$4:$M$25,MATCH(Gilbert!N1546,Rate!$A$4:$A$25,0),MATCH(Gilbert!L1546,Rate!$B$3:$M$3,0))*O1546)),"")</f>
        <v/>
      </c>
      <c r="T1546" s="71" t="str">
        <f t="shared" si="75"/>
        <v/>
      </c>
    </row>
    <row r="1547" spans="16:20">
      <c r="P1547" s="70" t="str">
        <f t="shared" si="73"/>
        <v/>
      </c>
      <c r="Q1547" s="70" t="str">
        <f t="shared" si="74"/>
        <v/>
      </c>
      <c r="R1547" s="70" t="str">
        <f>IFERROR(IF(K1547="handling and wharfage",SUM(P1547:Q1547),IF(OR(K1547="tank",K1547="Boat",K1547="car"),INDEX(Rate!$B$4:$M$25,MATCH(Gilbert!N1547,Rate!$A$4:$A$25,0),MATCH(Gilbert!L1547,Rate!$B$3:$M$3,0))*O1547*0.8,INDEX(Rate!$B$4:$M$25,MATCH(Gilbert!N1547,Rate!$A$4:$A$25,0),MATCH(Gilbert!L1547,Rate!$B$3:$M$3,0))*O1547)),"")</f>
        <v/>
      </c>
      <c r="T1547" s="71" t="str">
        <f t="shared" si="75"/>
        <v/>
      </c>
    </row>
    <row r="1548" spans="16:20">
      <c r="P1548" s="70" t="str">
        <f t="shared" si="73"/>
        <v/>
      </c>
      <c r="Q1548" s="70" t="str">
        <f t="shared" si="74"/>
        <v/>
      </c>
      <c r="R1548" s="70" t="str">
        <f>IFERROR(IF(K1548="handling and wharfage",SUM(P1548:Q1548),IF(OR(K1548="tank",K1548="Boat",K1548="car"),INDEX(Rate!$B$4:$M$25,MATCH(Gilbert!N1548,Rate!$A$4:$A$25,0),MATCH(Gilbert!L1548,Rate!$B$3:$M$3,0))*O1548*0.8,INDEX(Rate!$B$4:$M$25,MATCH(Gilbert!N1548,Rate!$A$4:$A$25,0),MATCH(Gilbert!L1548,Rate!$B$3:$M$3,0))*O1548)),"")</f>
        <v/>
      </c>
      <c r="T1548" s="71" t="str">
        <f t="shared" si="75"/>
        <v/>
      </c>
    </row>
    <row r="1549" spans="16:20">
      <c r="P1549" s="70" t="str">
        <f t="shared" si="73"/>
        <v/>
      </c>
      <c r="Q1549" s="70" t="str">
        <f t="shared" si="74"/>
        <v/>
      </c>
      <c r="R1549" s="70" t="str">
        <f>IFERROR(IF(K1549="handling and wharfage",SUM(P1549:Q1549),IF(OR(K1549="tank",K1549="Boat",K1549="car"),INDEX(Rate!$B$4:$M$25,MATCH(Gilbert!N1549,Rate!$A$4:$A$25,0),MATCH(Gilbert!L1549,Rate!$B$3:$M$3,0))*O1549*0.8,INDEX(Rate!$B$4:$M$25,MATCH(Gilbert!N1549,Rate!$A$4:$A$25,0),MATCH(Gilbert!L1549,Rate!$B$3:$M$3,0))*O1549)),"")</f>
        <v/>
      </c>
      <c r="T1549" s="71" t="str">
        <f t="shared" si="75"/>
        <v/>
      </c>
    </row>
    <row r="1550" spans="16:20">
      <c r="P1550" s="70" t="str">
        <f t="shared" si="73"/>
        <v/>
      </c>
      <c r="Q1550" s="70" t="str">
        <f t="shared" si="74"/>
        <v/>
      </c>
      <c r="R1550" s="70" t="str">
        <f>IFERROR(IF(K1550="handling and wharfage",SUM(P1550:Q1550),IF(OR(K1550="tank",K1550="Boat",K1550="car"),INDEX(Rate!$B$4:$M$25,MATCH(Gilbert!N1550,Rate!$A$4:$A$25,0),MATCH(Gilbert!L1550,Rate!$B$3:$M$3,0))*O1550*0.8,INDEX(Rate!$B$4:$M$25,MATCH(Gilbert!N1550,Rate!$A$4:$A$25,0),MATCH(Gilbert!L1550,Rate!$B$3:$M$3,0))*O1550)),"")</f>
        <v/>
      </c>
      <c r="T1550" s="71" t="str">
        <f t="shared" si="75"/>
        <v/>
      </c>
    </row>
    <row r="1551" spans="16:20">
      <c r="P1551" s="70" t="str">
        <f t="shared" si="73"/>
        <v/>
      </c>
      <c r="Q1551" s="70" t="str">
        <f t="shared" si="74"/>
        <v/>
      </c>
      <c r="R1551" s="70" t="str">
        <f>IFERROR(IF(K1551="handling and wharfage",SUM(P1551:Q1551),IF(OR(K1551="tank",K1551="Boat",K1551="car"),INDEX(Rate!$B$4:$M$25,MATCH(Gilbert!N1551,Rate!$A$4:$A$25,0),MATCH(Gilbert!L1551,Rate!$B$3:$M$3,0))*O1551*0.8,INDEX(Rate!$B$4:$M$25,MATCH(Gilbert!N1551,Rate!$A$4:$A$25,0),MATCH(Gilbert!L1551,Rate!$B$3:$M$3,0))*O1551)),"")</f>
        <v/>
      </c>
      <c r="T1551" s="71" t="str">
        <f t="shared" si="75"/>
        <v/>
      </c>
    </row>
    <row r="1552" spans="16:20">
      <c r="P1552" s="70" t="str">
        <f t="shared" si="73"/>
        <v/>
      </c>
      <c r="Q1552" s="70" t="str">
        <f t="shared" si="74"/>
        <v/>
      </c>
      <c r="R1552" s="70" t="str">
        <f>IFERROR(IF(K1552="handling and wharfage",SUM(P1552:Q1552),IF(OR(K1552="tank",K1552="Boat",K1552="car"),INDEX(Rate!$B$4:$M$25,MATCH(Gilbert!N1552,Rate!$A$4:$A$25,0),MATCH(Gilbert!L1552,Rate!$B$3:$M$3,0))*O1552*0.8,INDEX(Rate!$B$4:$M$25,MATCH(Gilbert!N1552,Rate!$A$4:$A$25,0),MATCH(Gilbert!L1552,Rate!$B$3:$M$3,0))*O1552)),"")</f>
        <v/>
      </c>
      <c r="T1552" s="71" t="str">
        <f t="shared" si="75"/>
        <v/>
      </c>
    </row>
    <row r="1553" spans="16:20">
      <c r="P1553" s="70" t="str">
        <f t="shared" si="73"/>
        <v/>
      </c>
      <c r="Q1553" s="70" t="str">
        <f t="shared" si="74"/>
        <v/>
      </c>
      <c r="R1553" s="70" t="str">
        <f>IFERROR(IF(K1553="handling and wharfage",SUM(P1553:Q1553),IF(OR(K1553="tank",K1553="Boat",K1553="car"),INDEX(Rate!$B$4:$M$25,MATCH(Gilbert!N1553,Rate!$A$4:$A$25,0),MATCH(Gilbert!L1553,Rate!$B$3:$M$3,0))*O1553*0.8,INDEX(Rate!$B$4:$M$25,MATCH(Gilbert!N1553,Rate!$A$4:$A$25,0),MATCH(Gilbert!L1553,Rate!$B$3:$M$3,0))*O1553)),"")</f>
        <v/>
      </c>
      <c r="T1553" s="71" t="str">
        <f t="shared" si="75"/>
        <v/>
      </c>
    </row>
    <row r="1554" spans="16:20">
      <c r="P1554" s="70" t="str">
        <f t="shared" si="73"/>
        <v/>
      </c>
      <c r="Q1554" s="70" t="str">
        <f t="shared" si="74"/>
        <v/>
      </c>
      <c r="R1554" s="70" t="str">
        <f>IFERROR(IF(K1554="handling and wharfage",SUM(P1554:Q1554),IF(OR(K1554="tank",K1554="Boat",K1554="car"),INDEX(Rate!$B$4:$M$25,MATCH(Gilbert!N1554,Rate!$A$4:$A$25,0),MATCH(Gilbert!L1554,Rate!$B$3:$M$3,0))*O1554*0.8,INDEX(Rate!$B$4:$M$25,MATCH(Gilbert!N1554,Rate!$A$4:$A$25,0),MATCH(Gilbert!L1554,Rate!$B$3:$M$3,0))*O1554)),"")</f>
        <v/>
      </c>
      <c r="T1554" s="71" t="str">
        <f t="shared" si="75"/>
        <v/>
      </c>
    </row>
    <row r="1555" spans="16:20">
      <c r="P1555" s="70" t="str">
        <f t="shared" si="73"/>
        <v/>
      </c>
      <c r="Q1555" s="70" t="str">
        <f t="shared" si="74"/>
        <v/>
      </c>
      <c r="R1555" s="70" t="str">
        <f>IFERROR(IF(K1555="handling and wharfage",SUM(P1555:Q1555),IF(OR(K1555="tank",K1555="Boat",K1555="car"),INDEX(Rate!$B$4:$M$25,MATCH(Gilbert!N1555,Rate!$A$4:$A$25,0),MATCH(Gilbert!L1555,Rate!$B$3:$M$3,0))*O1555*0.8,INDEX(Rate!$B$4:$M$25,MATCH(Gilbert!N1555,Rate!$A$4:$A$25,0),MATCH(Gilbert!L1555,Rate!$B$3:$M$3,0))*O1555)),"")</f>
        <v/>
      </c>
      <c r="T1555" s="71" t="str">
        <f t="shared" si="75"/>
        <v/>
      </c>
    </row>
    <row r="1556" spans="16:20">
      <c r="P1556" s="70" t="str">
        <f t="shared" si="73"/>
        <v/>
      </c>
      <c r="Q1556" s="70" t="str">
        <f t="shared" si="74"/>
        <v/>
      </c>
      <c r="R1556" s="70" t="str">
        <f>IFERROR(IF(K1556="handling and wharfage",SUM(P1556:Q1556),IF(OR(K1556="tank",K1556="Boat",K1556="car"),INDEX(Rate!$B$4:$M$25,MATCH(Gilbert!N1556,Rate!$A$4:$A$25,0),MATCH(Gilbert!L1556,Rate!$B$3:$M$3,0))*O1556*0.8,INDEX(Rate!$B$4:$M$25,MATCH(Gilbert!N1556,Rate!$A$4:$A$25,0),MATCH(Gilbert!L1556,Rate!$B$3:$M$3,0))*O1556)),"")</f>
        <v/>
      </c>
      <c r="T1556" s="71" t="str">
        <f t="shared" si="75"/>
        <v/>
      </c>
    </row>
    <row r="1557" spans="16:20">
      <c r="P1557" s="70" t="str">
        <f t="shared" si="73"/>
        <v/>
      </c>
      <c r="Q1557" s="70" t="str">
        <f t="shared" si="74"/>
        <v/>
      </c>
      <c r="R1557" s="70" t="str">
        <f>IFERROR(IF(K1557="handling and wharfage",SUM(P1557:Q1557),IF(OR(K1557="tank",K1557="Boat",K1557="car"),INDEX(Rate!$B$4:$M$25,MATCH(Gilbert!N1557,Rate!$A$4:$A$25,0),MATCH(Gilbert!L1557,Rate!$B$3:$M$3,0))*O1557*0.8,INDEX(Rate!$B$4:$M$25,MATCH(Gilbert!N1557,Rate!$A$4:$A$25,0),MATCH(Gilbert!L1557,Rate!$B$3:$M$3,0))*O1557)),"")</f>
        <v/>
      </c>
      <c r="T1557" s="71" t="str">
        <f t="shared" si="75"/>
        <v/>
      </c>
    </row>
    <row r="1558" spans="16:20">
      <c r="P1558" s="70" t="str">
        <f t="shared" si="73"/>
        <v/>
      </c>
      <c r="Q1558" s="70" t="str">
        <f t="shared" si="74"/>
        <v/>
      </c>
      <c r="R1558" s="70" t="str">
        <f>IFERROR(IF(K1558="handling and wharfage",SUM(P1558:Q1558),IF(OR(K1558="tank",K1558="Boat",K1558="car"),INDEX(Rate!$B$4:$M$25,MATCH(Gilbert!N1558,Rate!$A$4:$A$25,0),MATCH(Gilbert!L1558,Rate!$B$3:$M$3,0))*O1558*0.8,INDEX(Rate!$B$4:$M$25,MATCH(Gilbert!N1558,Rate!$A$4:$A$25,0),MATCH(Gilbert!L1558,Rate!$B$3:$M$3,0))*O1558)),"")</f>
        <v/>
      </c>
      <c r="T1558" s="71" t="str">
        <f t="shared" si="75"/>
        <v/>
      </c>
    </row>
    <row r="1559" spans="16:20">
      <c r="P1559" s="70" t="str">
        <f t="shared" si="73"/>
        <v/>
      </c>
      <c r="Q1559" s="70" t="str">
        <f t="shared" si="74"/>
        <v/>
      </c>
      <c r="R1559" s="70" t="str">
        <f>IFERROR(IF(K1559="handling and wharfage",SUM(P1559:Q1559),IF(OR(K1559="tank",K1559="Boat",K1559="car"),INDEX(Rate!$B$4:$M$25,MATCH(Gilbert!N1559,Rate!$A$4:$A$25,0),MATCH(Gilbert!L1559,Rate!$B$3:$M$3,0))*O1559*0.8,INDEX(Rate!$B$4:$M$25,MATCH(Gilbert!N1559,Rate!$A$4:$A$25,0),MATCH(Gilbert!L1559,Rate!$B$3:$M$3,0))*O1559)),"")</f>
        <v/>
      </c>
      <c r="T1559" s="71" t="str">
        <f t="shared" si="75"/>
        <v/>
      </c>
    </row>
    <row r="1560" spans="16:20">
      <c r="P1560" s="70" t="str">
        <f t="shared" si="73"/>
        <v/>
      </c>
      <c r="Q1560" s="70" t="str">
        <f t="shared" si="74"/>
        <v/>
      </c>
      <c r="R1560" s="70" t="str">
        <f>IFERROR(IF(K1560="handling and wharfage",SUM(P1560:Q1560),IF(OR(K1560="tank",K1560="Boat",K1560="car"),INDEX(Rate!$B$4:$M$25,MATCH(Gilbert!N1560,Rate!$A$4:$A$25,0),MATCH(Gilbert!L1560,Rate!$B$3:$M$3,0))*O1560*0.8,INDEX(Rate!$B$4:$M$25,MATCH(Gilbert!N1560,Rate!$A$4:$A$25,0),MATCH(Gilbert!L1560,Rate!$B$3:$M$3,0))*O1560)),"")</f>
        <v/>
      </c>
      <c r="T1560" s="71" t="str">
        <f t="shared" si="75"/>
        <v/>
      </c>
    </row>
    <row r="1561" spans="16:20">
      <c r="P1561" s="70" t="str">
        <f t="shared" si="73"/>
        <v/>
      </c>
      <c r="Q1561" s="70" t="str">
        <f t="shared" si="74"/>
        <v/>
      </c>
      <c r="R1561" s="70" t="str">
        <f>IFERROR(IF(K1561="handling and wharfage",SUM(P1561:Q1561),IF(OR(K1561="tank",K1561="Boat",K1561="car"),INDEX(Rate!$B$4:$M$25,MATCH(Gilbert!N1561,Rate!$A$4:$A$25,0),MATCH(Gilbert!L1561,Rate!$B$3:$M$3,0))*O1561*0.8,INDEX(Rate!$B$4:$M$25,MATCH(Gilbert!N1561,Rate!$A$4:$A$25,0),MATCH(Gilbert!L1561,Rate!$B$3:$M$3,0))*O1561)),"")</f>
        <v/>
      </c>
      <c r="T1561" s="71" t="str">
        <f t="shared" si="75"/>
        <v/>
      </c>
    </row>
    <row r="1562" spans="16:20">
      <c r="P1562" s="70" t="str">
        <f t="shared" si="73"/>
        <v/>
      </c>
      <c r="Q1562" s="70" t="str">
        <f t="shared" si="74"/>
        <v/>
      </c>
      <c r="R1562" s="70" t="str">
        <f>IFERROR(IF(K1562="handling and wharfage",SUM(P1562:Q1562),IF(OR(K1562="tank",K1562="Boat",K1562="car"),INDEX(Rate!$B$4:$M$25,MATCH(Gilbert!N1562,Rate!$A$4:$A$25,0),MATCH(Gilbert!L1562,Rate!$B$3:$M$3,0))*O1562*0.8,INDEX(Rate!$B$4:$M$25,MATCH(Gilbert!N1562,Rate!$A$4:$A$25,0),MATCH(Gilbert!L1562,Rate!$B$3:$M$3,0))*O1562)),"")</f>
        <v/>
      </c>
      <c r="T1562" s="71" t="str">
        <f t="shared" si="75"/>
        <v/>
      </c>
    </row>
    <row r="1563" spans="16:20">
      <c r="P1563" s="70" t="str">
        <f t="shared" si="73"/>
        <v/>
      </c>
      <c r="Q1563" s="70" t="str">
        <f t="shared" si="74"/>
        <v/>
      </c>
      <c r="R1563" s="70" t="str">
        <f>IFERROR(IF(K1563="handling and wharfage",SUM(P1563:Q1563),IF(OR(K1563="tank",K1563="Boat",K1563="car"),INDEX(Rate!$B$4:$M$25,MATCH(Gilbert!N1563,Rate!$A$4:$A$25,0),MATCH(Gilbert!L1563,Rate!$B$3:$M$3,0))*O1563*0.8,INDEX(Rate!$B$4:$M$25,MATCH(Gilbert!N1563,Rate!$A$4:$A$25,0),MATCH(Gilbert!L1563,Rate!$B$3:$M$3,0))*O1563)),"")</f>
        <v/>
      </c>
      <c r="T1563" s="71" t="str">
        <f t="shared" si="75"/>
        <v/>
      </c>
    </row>
    <row r="1564" spans="16:20">
      <c r="P1564" s="70" t="str">
        <f t="shared" si="73"/>
        <v/>
      </c>
      <c r="Q1564" s="70" t="str">
        <f t="shared" si="74"/>
        <v/>
      </c>
      <c r="R1564" s="70" t="str">
        <f>IFERROR(IF(K1564="handling and wharfage",SUM(P1564:Q1564),IF(OR(K1564="tank",K1564="Boat",K1564="car"),INDEX(Rate!$B$4:$M$25,MATCH(Gilbert!N1564,Rate!$A$4:$A$25,0),MATCH(Gilbert!L1564,Rate!$B$3:$M$3,0))*O1564*0.8,INDEX(Rate!$B$4:$M$25,MATCH(Gilbert!N1564,Rate!$A$4:$A$25,0),MATCH(Gilbert!L1564,Rate!$B$3:$M$3,0))*O1564)),"")</f>
        <v/>
      </c>
      <c r="T1564" s="71" t="str">
        <f t="shared" si="75"/>
        <v/>
      </c>
    </row>
    <row r="1565" spans="16:20">
      <c r="P1565" s="70" t="str">
        <f t="shared" si="73"/>
        <v/>
      </c>
      <c r="Q1565" s="70" t="str">
        <f t="shared" si="74"/>
        <v/>
      </c>
      <c r="R1565" s="70" t="str">
        <f>IFERROR(IF(K1565="handling and wharfage",SUM(P1565:Q1565),IF(OR(K1565="tank",K1565="Boat",K1565="car"),INDEX(Rate!$B$4:$M$25,MATCH(Gilbert!N1565,Rate!$A$4:$A$25,0),MATCH(Gilbert!L1565,Rate!$B$3:$M$3,0))*O1565*0.8,INDEX(Rate!$B$4:$M$25,MATCH(Gilbert!N1565,Rate!$A$4:$A$25,0),MATCH(Gilbert!L1565,Rate!$B$3:$M$3,0))*O1565)),"")</f>
        <v/>
      </c>
      <c r="T1565" s="71" t="str">
        <f t="shared" si="75"/>
        <v/>
      </c>
    </row>
    <row r="1566" spans="16:20">
      <c r="P1566" s="70" t="str">
        <f t="shared" si="73"/>
        <v/>
      </c>
      <c r="Q1566" s="70" t="str">
        <f t="shared" si="74"/>
        <v/>
      </c>
      <c r="R1566" s="70" t="str">
        <f>IFERROR(IF(K1566="handling and wharfage",SUM(P1566:Q1566),IF(OR(K1566="tank",K1566="Boat",K1566="car"),INDEX(Rate!$B$4:$M$25,MATCH(Gilbert!N1566,Rate!$A$4:$A$25,0),MATCH(Gilbert!L1566,Rate!$B$3:$M$3,0))*O1566*0.8,INDEX(Rate!$B$4:$M$25,MATCH(Gilbert!N1566,Rate!$A$4:$A$25,0),MATCH(Gilbert!L1566,Rate!$B$3:$M$3,0))*O1566)),"")</f>
        <v/>
      </c>
      <c r="T1566" s="71" t="str">
        <f t="shared" si="75"/>
        <v/>
      </c>
    </row>
    <row r="1567" spans="16:20">
      <c r="P1567" s="70" t="str">
        <f t="shared" si="73"/>
        <v/>
      </c>
      <c r="Q1567" s="70" t="str">
        <f t="shared" si="74"/>
        <v/>
      </c>
      <c r="R1567" s="70" t="str">
        <f>IFERROR(IF(K1567="handling and wharfage",SUM(P1567:Q1567),IF(OR(K1567="tank",K1567="Boat",K1567="car"),INDEX(Rate!$B$4:$M$25,MATCH(Gilbert!N1567,Rate!$A$4:$A$25,0),MATCH(Gilbert!L1567,Rate!$B$3:$M$3,0))*O1567*0.8,INDEX(Rate!$B$4:$M$25,MATCH(Gilbert!N1567,Rate!$A$4:$A$25,0),MATCH(Gilbert!L1567,Rate!$B$3:$M$3,0))*O1567)),"")</f>
        <v/>
      </c>
      <c r="T1567" s="71" t="str">
        <f t="shared" si="75"/>
        <v/>
      </c>
    </row>
    <row r="1568" spans="16:20">
      <c r="P1568" s="70" t="str">
        <f t="shared" si="73"/>
        <v/>
      </c>
      <c r="Q1568" s="70" t="str">
        <f t="shared" si="74"/>
        <v/>
      </c>
      <c r="R1568" s="70" t="str">
        <f>IFERROR(IF(K1568="handling and wharfage",SUM(P1568:Q1568),IF(OR(K1568="tank",K1568="Boat",K1568="car"),INDEX(Rate!$B$4:$M$25,MATCH(Gilbert!N1568,Rate!$A$4:$A$25,0),MATCH(Gilbert!L1568,Rate!$B$3:$M$3,0))*O1568*0.8,INDEX(Rate!$B$4:$M$25,MATCH(Gilbert!N1568,Rate!$A$4:$A$25,0),MATCH(Gilbert!L1568,Rate!$B$3:$M$3,0))*O1568)),"")</f>
        <v/>
      </c>
      <c r="T1568" s="71" t="str">
        <f t="shared" si="75"/>
        <v/>
      </c>
    </row>
    <row r="1569" spans="16:20">
      <c r="P1569" s="70" t="str">
        <f t="shared" si="73"/>
        <v/>
      </c>
      <c r="Q1569" s="70" t="str">
        <f t="shared" si="74"/>
        <v/>
      </c>
      <c r="R1569" s="70" t="str">
        <f>IFERROR(IF(K1569="handling and wharfage",SUM(P1569:Q1569),IF(OR(K1569="tank",K1569="Boat",K1569="car"),INDEX(Rate!$B$4:$M$25,MATCH(Gilbert!N1569,Rate!$A$4:$A$25,0),MATCH(Gilbert!L1569,Rate!$B$3:$M$3,0))*O1569*0.8,INDEX(Rate!$B$4:$M$25,MATCH(Gilbert!N1569,Rate!$A$4:$A$25,0),MATCH(Gilbert!L1569,Rate!$B$3:$M$3,0))*O1569)),"")</f>
        <v/>
      </c>
      <c r="T1569" s="71" t="str">
        <f t="shared" si="75"/>
        <v/>
      </c>
    </row>
    <row r="1570" spans="16:20">
      <c r="P1570" s="70" t="str">
        <f t="shared" si="73"/>
        <v/>
      </c>
      <c r="Q1570" s="70" t="str">
        <f t="shared" si="74"/>
        <v/>
      </c>
      <c r="R1570" s="70" t="str">
        <f>IFERROR(IF(K1570="handling and wharfage",SUM(P1570:Q1570),IF(OR(K1570="tank",K1570="Boat",K1570="car"),INDEX(Rate!$B$4:$M$25,MATCH(Gilbert!N1570,Rate!$A$4:$A$25,0),MATCH(Gilbert!L1570,Rate!$B$3:$M$3,0))*O1570*0.8,INDEX(Rate!$B$4:$M$25,MATCH(Gilbert!N1570,Rate!$A$4:$A$25,0),MATCH(Gilbert!L1570,Rate!$B$3:$M$3,0))*O1570)),"")</f>
        <v/>
      </c>
      <c r="T1570" s="71" t="str">
        <f t="shared" si="75"/>
        <v/>
      </c>
    </row>
    <row r="1571" spans="16:20">
      <c r="P1571" s="70" t="str">
        <f t="shared" si="73"/>
        <v/>
      </c>
      <c r="Q1571" s="70" t="str">
        <f t="shared" si="74"/>
        <v/>
      </c>
      <c r="R1571" s="70" t="str">
        <f>IFERROR(IF(K1571="handling and wharfage",SUM(P1571:Q1571),IF(OR(K1571="tank",K1571="Boat",K1571="car"),INDEX(Rate!$B$4:$M$25,MATCH(Gilbert!N1571,Rate!$A$4:$A$25,0),MATCH(Gilbert!L1571,Rate!$B$3:$M$3,0))*O1571*0.8,INDEX(Rate!$B$4:$M$25,MATCH(Gilbert!N1571,Rate!$A$4:$A$25,0),MATCH(Gilbert!L1571,Rate!$B$3:$M$3,0))*O1571)),"")</f>
        <v/>
      </c>
      <c r="T1571" s="71" t="str">
        <f t="shared" si="75"/>
        <v/>
      </c>
    </row>
    <row r="1572" spans="16:20">
      <c r="P1572" s="70" t="str">
        <f t="shared" si="73"/>
        <v/>
      </c>
      <c r="Q1572" s="70" t="str">
        <f t="shared" si="74"/>
        <v/>
      </c>
      <c r="R1572" s="70" t="str">
        <f>IFERROR(IF(K1572="handling and wharfage",SUM(P1572:Q1572),IF(OR(K1572="tank",K1572="Boat",K1572="car"),INDEX(Rate!$B$4:$M$25,MATCH(Gilbert!N1572,Rate!$A$4:$A$25,0),MATCH(Gilbert!L1572,Rate!$B$3:$M$3,0))*O1572*0.8,INDEX(Rate!$B$4:$M$25,MATCH(Gilbert!N1572,Rate!$A$4:$A$25,0),MATCH(Gilbert!L1572,Rate!$B$3:$M$3,0))*O1572)),"")</f>
        <v/>
      </c>
      <c r="T1572" s="71" t="str">
        <f t="shared" si="75"/>
        <v/>
      </c>
    </row>
    <row r="1573" spans="16:20">
      <c r="P1573" s="70" t="str">
        <f t="shared" si="73"/>
        <v/>
      </c>
      <c r="Q1573" s="70" t="str">
        <f t="shared" si="74"/>
        <v/>
      </c>
      <c r="R1573" s="70" t="str">
        <f>IFERROR(IF(K1573="handling and wharfage",SUM(P1573:Q1573),IF(OR(K1573="tank",K1573="Boat",K1573="car"),INDEX(Rate!$B$4:$M$25,MATCH(Gilbert!N1573,Rate!$A$4:$A$25,0),MATCH(Gilbert!L1573,Rate!$B$3:$M$3,0))*O1573*0.8,INDEX(Rate!$B$4:$M$25,MATCH(Gilbert!N1573,Rate!$A$4:$A$25,0),MATCH(Gilbert!L1573,Rate!$B$3:$M$3,0))*O1573)),"")</f>
        <v/>
      </c>
      <c r="T1573" s="71" t="str">
        <f t="shared" si="75"/>
        <v/>
      </c>
    </row>
    <row r="1574" spans="16:20">
      <c r="P1574" s="70" t="str">
        <f t="shared" si="73"/>
        <v/>
      </c>
      <c r="Q1574" s="70" t="str">
        <f t="shared" si="74"/>
        <v/>
      </c>
      <c r="R1574" s="70" t="str">
        <f>IFERROR(IF(K1574="handling and wharfage",SUM(P1574:Q1574),IF(OR(K1574="tank",K1574="Boat",K1574="car"),INDEX(Rate!$B$4:$M$25,MATCH(Gilbert!N1574,Rate!$A$4:$A$25,0),MATCH(Gilbert!L1574,Rate!$B$3:$M$3,0))*O1574*0.8,INDEX(Rate!$B$4:$M$25,MATCH(Gilbert!N1574,Rate!$A$4:$A$25,0),MATCH(Gilbert!L1574,Rate!$B$3:$M$3,0))*O1574)),"")</f>
        <v/>
      </c>
      <c r="T1574" s="71" t="str">
        <f t="shared" si="75"/>
        <v/>
      </c>
    </row>
    <row r="1575" spans="16:20">
      <c r="P1575" s="70" t="str">
        <f t="shared" si="73"/>
        <v/>
      </c>
      <c r="Q1575" s="70" t="str">
        <f t="shared" si="74"/>
        <v/>
      </c>
      <c r="R1575" s="70" t="str">
        <f>IFERROR(IF(K1575="handling and wharfage",SUM(P1575:Q1575),IF(OR(K1575="tank",K1575="Boat",K1575="car"),INDEX(Rate!$B$4:$M$25,MATCH(Gilbert!N1575,Rate!$A$4:$A$25,0),MATCH(Gilbert!L1575,Rate!$B$3:$M$3,0))*O1575*0.8,INDEX(Rate!$B$4:$M$25,MATCH(Gilbert!N1575,Rate!$A$4:$A$25,0),MATCH(Gilbert!L1575,Rate!$B$3:$M$3,0))*O1575)),"")</f>
        <v/>
      </c>
      <c r="T1575" s="71" t="str">
        <f t="shared" si="75"/>
        <v/>
      </c>
    </row>
    <row r="1576" spans="16:20">
      <c r="P1576" s="70" t="str">
        <f t="shared" si="73"/>
        <v/>
      </c>
      <c r="Q1576" s="70" t="str">
        <f t="shared" si="74"/>
        <v/>
      </c>
      <c r="R1576" s="70" t="str">
        <f>IFERROR(IF(K1576="handling and wharfage",SUM(P1576:Q1576),IF(OR(K1576="tank",K1576="Boat",K1576="car"),INDEX(Rate!$B$4:$M$25,MATCH(Gilbert!N1576,Rate!$A$4:$A$25,0),MATCH(Gilbert!L1576,Rate!$B$3:$M$3,0))*O1576*0.8,INDEX(Rate!$B$4:$M$25,MATCH(Gilbert!N1576,Rate!$A$4:$A$25,0),MATCH(Gilbert!L1576,Rate!$B$3:$M$3,0))*O1576)),"")</f>
        <v/>
      </c>
      <c r="T1576" s="71" t="str">
        <f t="shared" si="75"/>
        <v/>
      </c>
    </row>
    <row r="1577" spans="16:20">
      <c r="P1577" s="70" t="str">
        <f t="shared" si="73"/>
        <v/>
      </c>
      <c r="Q1577" s="70" t="str">
        <f t="shared" si="74"/>
        <v/>
      </c>
      <c r="R1577" s="70" t="str">
        <f>IFERROR(IF(K1577="handling and wharfage",SUM(P1577:Q1577),IF(OR(K1577="tank",K1577="Boat",K1577="car"),INDEX(Rate!$B$4:$M$25,MATCH(Gilbert!N1577,Rate!$A$4:$A$25,0),MATCH(Gilbert!L1577,Rate!$B$3:$M$3,0))*O1577*0.8,INDEX(Rate!$B$4:$M$25,MATCH(Gilbert!N1577,Rate!$A$4:$A$25,0),MATCH(Gilbert!L1577,Rate!$B$3:$M$3,0))*O1577)),"")</f>
        <v/>
      </c>
      <c r="T1577" s="71" t="str">
        <f t="shared" si="75"/>
        <v/>
      </c>
    </row>
    <row r="1578" spans="16:20">
      <c r="P1578" s="70" t="str">
        <f t="shared" si="73"/>
        <v/>
      </c>
      <c r="Q1578" s="70" t="str">
        <f t="shared" si="74"/>
        <v/>
      </c>
      <c r="R1578" s="70" t="str">
        <f>IFERROR(IF(K1578="handling and wharfage",SUM(P1578:Q1578),IF(OR(K1578="tank",K1578="Boat",K1578="car"),INDEX(Rate!$B$4:$M$25,MATCH(Gilbert!N1578,Rate!$A$4:$A$25,0),MATCH(Gilbert!L1578,Rate!$B$3:$M$3,0))*O1578*0.8,INDEX(Rate!$B$4:$M$25,MATCH(Gilbert!N1578,Rate!$A$4:$A$25,0),MATCH(Gilbert!L1578,Rate!$B$3:$M$3,0))*O1578)),"")</f>
        <v/>
      </c>
      <c r="T1578" s="71" t="str">
        <f t="shared" si="75"/>
        <v/>
      </c>
    </row>
    <row r="1579" spans="16:20">
      <c r="P1579" s="70" t="str">
        <f t="shared" si="73"/>
        <v/>
      </c>
      <c r="Q1579" s="70" t="str">
        <f t="shared" si="74"/>
        <v/>
      </c>
      <c r="R1579" s="70" t="str">
        <f>IFERROR(IF(K1579="handling and wharfage",SUM(P1579:Q1579),IF(OR(K1579="tank",K1579="Boat",K1579="car"),INDEX(Rate!$B$4:$M$25,MATCH(Gilbert!N1579,Rate!$A$4:$A$25,0),MATCH(Gilbert!L1579,Rate!$B$3:$M$3,0))*O1579*0.8,INDEX(Rate!$B$4:$M$25,MATCH(Gilbert!N1579,Rate!$A$4:$A$25,0),MATCH(Gilbert!L1579,Rate!$B$3:$M$3,0))*O1579)),"")</f>
        <v/>
      </c>
      <c r="T1579" s="71" t="str">
        <f t="shared" si="75"/>
        <v/>
      </c>
    </row>
    <row r="1580" spans="16:20">
      <c r="P1580" s="70" t="str">
        <f t="shared" si="73"/>
        <v/>
      </c>
      <c r="Q1580" s="70" t="str">
        <f t="shared" si="74"/>
        <v/>
      </c>
      <c r="R1580" s="70" t="str">
        <f>IFERROR(IF(K1580="handling and wharfage",SUM(P1580:Q1580),IF(OR(K1580="tank",K1580="Boat",K1580="car"),INDEX(Rate!$B$4:$M$25,MATCH(Gilbert!N1580,Rate!$A$4:$A$25,0),MATCH(Gilbert!L1580,Rate!$B$3:$M$3,0))*O1580*0.8,INDEX(Rate!$B$4:$M$25,MATCH(Gilbert!N1580,Rate!$A$4:$A$25,0),MATCH(Gilbert!L1580,Rate!$B$3:$M$3,0))*O1580)),"")</f>
        <v/>
      </c>
      <c r="T1580" s="71" t="str">
        <f t="shared" si="75"/>
        <v/>
      </c>
    </row>
    <row r="1581" spans="16:20">
      <c r="P1581" s="70" t="str">
        <f t="shared" si="73"/>
        <v/>
      </c>
      <c r="Q1581" s="70" t="str">
        <f t="shared" si="74"/>
        <v/>
      </c>
      <c r="R1581" s="70" t="str">
        <f>IFERROR(IF(K1581="handling and wharfage",SUM(P1581:Q1581),IF(OR(K1581="tank",K1581="Boat",K1581="car"),INDEX(Rate!$B$4:$M$25,MATCH(Gilbert!N1581,Rate!$A$4:$A$25,0),MATCH(Gilbert!L1581,Rate!$B$3:$M$3,0))*O1581*0.8,INDEX(Rate!$B$4:$M$25,MATCH(Gilbert!N1581,Rate!$A$4:$A$25,0),MATCH(Gilbert!L1581,Rate!$B$3:$M$3,0))*O1581)),"")</f>
        <v/>
      </c>
      <c r="T1581" s="71" t="str">
        <f t="shared" si="75"/>
        <v/>
      </c>
    </row>
    <row r="1582" spans="16:20">
      <c r="P1582" s="70" t="str">
        <f t="shared" si="73"/>
        <v/>
      </c>
      <c r="Q1582" s="70" t="str">
        <f t="shared" si="74"/>
        <v/>
      </c>
      <c r="R1582" s="70" t="str">
        <f>IFERROR(IF(K1582="handling and wharfage",SUM(P1582:Q1582),IF(OR(K1582="tank",K1582="Boat",K1582="car"),INDEX(Rate!$B$4:$M$25,MATCH(Gilbert!N1582,Rate!$A$4:$A$25,0),MATCH(Gilbert!L1582,Rate!$B$3:$M$3,0))*O1582*0.8,INDEX(Rate!$B$4:$M$25,MATCH(Gilbert!N1582,Rate!$A$4:$A$25,0),MATCH(Gilbert!L1582,Rate!$B$3:$M$3,0))*O1582)),"")</f>
        <v/>
      </c>
      <c r="T1582" s="71" t="str">
        <f t="shared" si="75"/>
        <v/>
      </c>
    </row>
    <row r="1583" spans="16:20">
      <c r="P1583" s="70" t="str">
        <f t="shared" si="73"/>
        <v/>
      </c>
      <c r="Q1583" s="70" t="str">
        <f t="shared" si="74"/>
        <v/>
      </c>
      <c r="R1583" s="70" t="str">
        <f>IFERROR(IF(K1583="handling and wharfage",SUM(P1583:Q1583),IF(OR(K1583="tank",K1583="Boat",K1583="car"),INDEX(Rate!$B$4:$M$25,MATCH(Gilbert!N1583,Rate!$A$4:$A$25,0),MATCH(Gilbert!L1583,Rate!$B$3:$M$3,0))*O1583*0.8,INDEX(Rate!$B$4:$M$25,MATCH(Gilbert!N1583,Rate!$A$4:$A$25,0),MATCH(Gilbert!L1583,Rate!$B$3:$M$3,0))*O1583)),"")</f>
        <v/>
      </c>
      <c r="T1583" s="71" t="str">
        <f t="shared" si="75"/>
        <v/>
      </c>
    </row>
    <row r="1584" spans="16:20">
      <c r="P1584" s="70" t="str">
        <f t="shared" si="73"/>
        <v/>
      </c>
      <c r="Q1584" s="70" t="str">
        <f t="shared" si="74"/>
        <v/>
      </c>
      <c r="R1584" s="70" t="str">
        <f>IFERROR(IF(K1584="handling and wharfage",SUM(P1584:Q1584),IF(OR(K1584="tank",K1584="Boat",K1584="car"),INDEX(Rate!$B$4:$M$25,MATCH(Gilbert!N1584,Rate!$A$4:$A$25,0),MATCH(Gilbert!L1584,Rate!$B$3:$M$3,0))*O1584*0.8,INDEX(Rate!$B$4:$M$25,MATCH(Gilbert!N1584,Rate!$A$4:$A$25,0),MATCH(Gilbert!L1584,Rate!$B$3:$M$3,0))*O1584)),"")</f>
        <v/>
      </c>
      <c r="T1584" s="71" t="str">
        <f t="shared" si="75"/>
        <v/>
      </c>
    </row>
    <row r="1585" spans="16:20">
      <c r="P1585" s="70" t="str">
        <f t="shared" si="73"/>
        <v/>
      </c>
      <c r="Q1585" s="70" t="str">
        <f t="shared" si="74"/>
        <v/>
      </c>
      <c r="R1585" s="70" t="str">
        <f>IFERROR(IF(K1585="handling and wharfage",SUM(P1585:Q1585),IF(OR(K1585="tank",K1585="Boat",K1585="car"),INDEX(Rate!$B$4:$M$25,MATCH(Gilbert!N1585,Rate!$A$4:$A$25,0),MATCH(Gilbert!L1585,Rate!$B$3:$M$3,0))*O1585*0.8,INDEX(Rate!$B$4:$M$25,MATCH(Gilbert!N1585,Rate!$A$4:$A$25,0),MATCH(Gilbert!L1585,Rate!$B$3:$M$3,0))*O1585)),"")</f>
        <v/>
      </c>
      <c r="T1585" s="71" t="str">
        <f t="shared" si="75"/>
        <v/>
      </c>
    </row>
    <row r="1586" spans="16:20">
      <c r="P1586" s="70" t="str">
        <f t="shared" si="73"/>
        <v/>
      </c>
      <c r="Q1586" s="70" t="str">
        <f t="shared" si="74"/>
        <v/>
      </c>
      <c r="R1586" s="70" t="str">
        <f>IFERROR(IF(K1586="handling and wharfage",SUM(P1586:Q1586),IF(OR(K1586="tank",K1586="Boat",K1586="car"),INDEX(Rate!$B$4:$M$25,MATCH(Gilbert!N1586,Rate!$A$4:$A$25,0),MATCH(Gilbert!L1586,Rate!$B$3:$M$3,0))*O1586*0.8,INDEX(Rate!$B$4:$M$25,MATCH(Gilbert!N1586,Rate!$A$4:$A$25,0),MATCH(Gilbert!L1586,Rate!$B$3:$M$3,0))*O1586)),"")</f>
        <v/>
      </c>
      <c r="T1586" s="71" t="str">
        <f t="shared" si="75"/>
        <v/>
      </c>
    </row>
    <row r="1587" spans="16:20">
      <c r="P1587" s="70" t="str">
        <f t="shared" si="73"/>
        <v/>
      </c>
      <c r="Q1587" s="70" t="str">
        <f t="shared" si="74"/>
        <v/>
      </c>
      <c r="R1587" s="70" t="str">
        <f>IFERROR(IF(K1587="handling and wharfage",SUM(P1587:Q1587),IF(OR(K1587="tank",K1587="Boat",K1587="car"),INDEX(Rate!$B$4:$M$25,MATCH(Gilbert!N1587,Rate!$A$4:$A$25,0),MATCH(Gilbert!L1587,Rate!$B$3:$M$3,0))*O1587*0.8,INDEX(Rate!$B$4:$M$25,MATCH(Gilbert!N1587,Rate!$A$4:$A$25,0),MATCH(Gilbert!L1587,Rate!$B$3:$M$3,0))*O1587)),"")</f>
        <v/>
      </c>
      <c r="T1587" s="71" t="str">
        <f t="shared" si="75"/>
        <v/>
      </c>
    </row>
    <row r="1588" spans="16:20">
      <c r="P1588" s="70" t="str">
        <f t="shared" si="73"/>
        <v/>
      </c>
      <c r="Q1588" s="70" t="str">
        <f t="shared" si="74"/>
        <v/>
      </c>
      <c r="R1588" s="70" t="str">
        <f>IFERROR(IF(K1588="handling and wharfage",SUM(P1588:Q1588),IF(OR(K1588="tank",K1588="Boat",K1588="car"),INDEX(Rate!$B$4:$M$25,MATCH(Gilbert!N1588,Rate!$A$4:$A$25,0),MATCH(Gilbert!L1588,Rate!$B$3:$M$3,0))*O1588*0.8,INDEX(Rate!$B$4:$M$25,MATCH(Gilbert!N1588,Rate!$A$4:$A$25,0),MATCH(Gilbert!L1588,Rate!$B$3:$M$3,0))*O1588)),"")</f>
        <v/>
      </c>
      <c r="T1588" s="71" t="str">
        <f t="shared" si="75"/>
        <v/>
      </c>
    </row>
    <row r="1589" spans="16:20">
      <c r="P1589" s="70" t="str">
        <f t="shared" si="73"/>
        <v/>
      </c>
      <c r="Q1589" s="70" t="str">
        <f t="shared" si="74"/>
        <v/>
      </c>
      <c r="R1589" s="70" t="str">
        <f>IFERROR(IF(K1589="handling and wharfage",SUM(P1589:Q1589),IF(OR(K1589="tank",K1589="Boat",K1589="car"),INDEX(Rate!$B$4:$M$25,MATCH(Gilbert!N1589,Rate!$A$4:$A$25,0),MATCH(Gilbert!L1589,Rate!$B$3:$M$3,0))*O1589*0.8,INDEX(Rate!$B$4:$M$25,MATCH(Gilbert!N1589,Rate!$A$4:$A$25,0),MATCH(Gilbert!L1589,Rate!$B$3:$M$3,0))*O1589)),"")</f>
        <v/>
      </c>
      <c r="T1589" s="71" t="str">
        <f t="shared" si="75"/>
        <v/>
      </c>
    </row>
    <row r="1590" spans="16:20">
      <c r="P1590" s="70" t="str">
        <f t="shared" si="73"/>
        <v/>
      </c>
      <c r="Q1590" s="70" t="str">
        <f t="shared" si="74"/>
        <v/>
      </c>
      <c r="R1590" s="70" t="str">
        <f>IFERROR(IF(K1590="handling and wharfage",SUM(P1590:Q1590),IF(OR(K1590="tank",K1590="Boat",K1590="car"),INDEX(Rate!$B$4:$M$25,MATCH(Gilbert!N1590,Rate!$A$4:$A$25,0),MATCH(Gilbert!L1590,Rate!$B$3:$M$3,0))*O1590*0.8,INDEX(Rate!$B$4:$M$25,MATCH(Gilbert!N1590,Rate!$A$4:$A$25,0),MATCH(Gilbert!L1590,Rate!$B$3:$M$3,0))*O1590)),"")</f>
        <v/>
      </c>
      <c r="T1590" s="71" t="str">
        <f t="shared" si="75"/>
        <v/>
      </c>
    </row>
    <row r="1591" spans="16:20">
      <c r="P1591" s="70" t="str">
        <f t="shared" si="73"/>
        <v/>
      </c>
      <c r="Q1591" s="70" t="str">
        <f t="shared" si="74"/>
        <v/>
      </c>
      <c r="R1591" s="70" t="str">
        <f>IFERROR(IF(K1591="handling and wharfage",SUM(P1591:Q1591),IF(OR(K1591="tank",K1591="Boat",K1591="car"),INDEX(Rate!$B$4:$M$25,MATCH(Gilbert!N1591,Rate!$A$4:$A$25,0),MATCH(Gilbert!L1591,Rate!$B$3:$M$3,0))*O1591*0.8,INDEX(Rate!$B$4:$M$25,MATCH(Gilbert!N1591,Rate!$A$4:$A$25,0),MATCH(Gilbert!L1591,Rate!$B$3:$M$3,0))*O1591)),"")</f>
        <v/>
      </c>
      <c r="T1591" s="71" t="str">
        <f t="shared" si="75"/>
        <v/>
      </c>
    </row>
    <row r="1592" spans="16:20">
      <c r="P1592" s="70" t="str">
        <f t="shared" si="73"/>
        <v/>
      </c>
      <c r="Q1592" s="70" t="str">
        <f t="shared" si="74"/>
        <v/>
      </c>
      <c r="R1592" s="70" t="str">
        <f>IFERROR(IF(K1592="handling and wharfage",SUM(P1592:Q1592),IF(OR(K1592="tank",K1592="Boat",K1592="car"),INDEX(Rate!$B$4:$M$25,MATCH(Gilbert!N1592,Rate!$A$4:$A$25,0),MATCH(Gilbert!L1592,Rate!$B$3:$M$3,0))*O1592*0.8,INDEX(Rate!$B$4:$M$25,MATCH(Gilbert!N1592,Rate!$A$4:$A$25,0),MATCH(Gilbert!L1592,Rate!$B$3:$M$3,0))*O1592)),"")</f>
        <v/>
      </c>
      <c r="T1592" s="71" t="str">
        <f t="shared" si="75"/>
        <v/>
      </c>
    </row>
    <row r="1593" spans="16:20">
      <c r="P1593" s="70" t="str">
        <f t="shared" si="73"/>
        <v/>
      </c>
      <c r="Q1593" s="70" t="str">
        <f t="shared" si="74"/>
        <v/>
      </c>
      <c r="R1593" s="70" t="str">
        <f>IFERROR(IF(K1593="handling and wharfage",SUM(P1593:Q1593),IF(OR(K1593="tank",K1593="Boat",K1593="car"),INDEX(Rate!$B$4:$M$25,MATCH(Gilbert!N1593,Rate!$A$4:$A$25,0),MATCH(Gilbert!L1593,Rate!$B$3:$M$3,0))*O1593*0.8,INDEX(Rate!$B$4:$M$25,MATCH(Gilbert!N1593,Rate!$A$4:$A$25,0),MATCH(Gilbert!L1593,Rate!$B$3:$M$3,0))*O1593)),"")</f>
        <v/>
      </c>
      <c r="T1593" s="71" t="str">
        <f t="shared" si="75"/>
        <v/>
      </c>
    </row>
    <row r="1594" spans="16:20">
      <c r="P1594" s="70" t="str">
        <f t="shared" si="73"/>
        <v/>
      </c>
      <c r="Q1594" s="70" t="str">
        <f t="shared" si="74"/>
        <v/>
      </c>
      <c r="R1594" s="70" t="str">
        <f>IFERROR(IF(K1594="handling and wharfage",SUM(P1594:Q1594),IF(OR(K1594="tank",K1594="Boat",K1594="car"),INDEX(Rate!$B$4:$M$25,MATCH(Gilbert!N1594,Rate!$A$4:$A$25,0),MATCH(Gilbert!L1594,Rate!$B$3:$M$3,0))*O1594*0.8,INDEX(Rate!$B$4:$M$25,MATCH(Gilbert!N1594,Rate!$A$4:$A$25,0),MATCH(Gilbert!L1594,Rate!$B$3:$M$3,0))*O1594)),"")</f>
        <v/>
      </c>
      <c r="T1594" s="71" t="str">
        <f t="shared" si="75"/>
        <v/>
      </c>
    </row>
    <row r="1595" spans="16:20">
      <c r="P1595" s="70" t="str">
        <f t="shared" si="73"/>
        <v/>
      </c>
      <c r="Q1595" s="70" t="str">
        <f t="shared" si="74"/>
        <v/>
      </c>
      <c r="R1595" s="70" t="str">
        <f>IFERROR(IF(K1595="handling and wharfage",SUM(P1595:Q1595),IF(OR(K1595="tank",K1595="Boat",K1595="car"),INDEX(Rate!$B$4:$M$25,MATCH(Gilbert!N1595,Rate!$A$4:$A$25,0),MATCH(Gilbert!L1595,Rate!$B$3:$M$3,0))*O1595*0.8,INDEX(Rate!$B$4:$M$25,MATCH(Gilbert!N1595,Rate!$A$4:$A$25,0),MATCH(Gilbert!L1595,Rate!$B$3:$M$3,0))*O1595)),"")</f>
        <v/>
      </c>
      <c r="T1595" s="71" t="str">
        <f t="shared" si="75"/>
        <v/>
      </c>
    </row>
    <row r="1596" spans="16:20">
      <c r="P1596" s="70" t="str">
        <f t="shared" si="73"/>
        <v/>
      </c>
      <c r="Q1596" s="70" t="str">
        <f t="shared" si="74"/>
        <v/>
      </c>
      <c r="R1596" s="70" t="str">
        <f>IFERROR(IF(K1596="handling and wharfage",SUM(P1596:Q1596),IF(OR(K1596="tank",K1596="Boat",K1596="car"),INDEX(Rate!$B$4:$M$25,MATCH(Gilbert!N1596,Rate!$A$4:$A$25,0),MATCH(Gilbert!L1596,Rate!$B$3:$M$3,0))*O1596*0.8,INDEX(Rate!$B$4:$M$25,MATCH(Gilbert!N1596,Rate!$A$4:$A$25,0),MATCH(Gilbert!L1596,Rate!$B$3:$M$3,0))*O1596)),"")</f>
        <v/>
      </c>
      <c r="T1596" s="71" t="str">
        <f t="shared" si="75"/>
        <v/>
      </c>
    </row>
    <row r="1597" spans="16:20">
      <c r="P1597" s="70" t="str">
        <f t="shared" si="73"/>
        <v/>
      </c>
      <c r="Q1597" s="70" t="str">
        <f t="shared" si="74"/>
        <v/>
      </c>
      <c r="R1597" s="70" t="str">
        <f>IFERROR(IF(K1597="handling and wharfage",SUM(P1597:Q1597),IF(OR(K1597="tank",K1597="Boat",K1597="car"),INDEX(Rate!$B$4:$M$25,MATCH(Gilbert!N1597,Rate!$A$4:$A$25,0),MATCH(Gilbert!L1597,Rate!$B$3:$M$3,0))*O1597*0.8,INDEX(Rate!$B$4:$M$25,MATCH(Gilbert!N1597,Rate!$A$4:$A$25,0),MATCH(Gilbert!L1597,Rate!$B$3:$M$3,0))*O1597)),"")</f>
        <v/>
      </c>
      <c r="T1597" s="71" t="str">
        <f t="shared" si="75"/>
        <v/>
      </c>
    </row>
    <row r="1598" spans="16:20">
      <c r="P1598" s="70" t="str">
        <f t="shared" si="73"/>
        <v/>
      </c>
      <c r="Q1598" s="70" t="str">
        <f t="shared" si="74"/>
        <v/>
      </c>
      <c r="R1598" s="70" t="str">
        <f>IFERROR(IF(K1598="handling and wharfage",SUM(P1598:Q1598),IF(OR(K1598="tank",K1598="Boat",K1598="car"),INDEX(Rate!$B$4:$M$25,MATCH(Gilbert!N1598,Rate!$A$4:$A$25,0),MATCH(Gilbert!L1598,Rate!$B$3:$M$3,0))*O1598*0.8,INDEX(Rate!$B$4:$M$25,MATCH(Gilbert!N1598,Rate!$A$4:$A$25,0),MATCH(Gilbert!L1598,Rate!$B$3:$M$3,0))*O1598)),"")</f>
        <v/>
      </c>
      <c r="T1598" s="71" t="str">
        <f t="shared" si="75"/>
        <v/>
      </c>
    </row>
    <row r="1599" spans="16:20">
      <c r="P1599" s="70" t="str">
        <f t="shared" si="73"/>
        <v/>
      </c>
      <c r="Q1599" s="70" t="str">
        <f t="shared" si="74"/>
        <v/>
      </c>
      <c r="R1599" s="70" t="str">
        <f>IFERROR(IF(K1599="handling and wharfage",SUM(P1599:Q1599),IF(OR(K1599="tank",K1599="Boat",K1599="car"),INDEX(Rate!$B$4:$M$25,MATCH(Gilbert!N1599,Rate!$A$4:$A$25,0),MATCH(Gilbert!L1599,Rate!$B$3:$M$3,0))*O1599*0.8,INDEX(Rate!$B$4:$M$25,MATCH(Gilbert!N1599,Rate!$A$4:$A$25,0),MATCH(Gilbert!L1599,Rate!$B$3:$M$3,0))*O1599)),"")</f>
        <v/>
      </c>
      <c r="T1599" s="71" t="str">
        <f t="shared" si="75"/>
        <v/>
      </c>
    </row>
    <row r="1600" spans="16:20">
      <c r="P1600" s="70" t="str">
        <f t="shared" si="73"/>
        <v/>
      </c>
      <c r="Q1600" s="70" t="str">
        <f t="shared" si="74"/>
        <v/>
      </c>
      <c r="R1600" s="70" t="str">
        <f>IFERROR(IF(K1600="handling and wharfage",SUM(P1600:Q1600),IF(OR(K1600="tank",K1600="Boat",K1600="car"),INDEX(Rate!$B$4:$M$25,MATCH(Gilbert!N1600,Rate!$A$4:$A$25,0),MATCH(Gilbert!L1600,Rate!$B$3:$M$3,0))*O1600*0.8,INDEX(Rate!$B$4:$M$25,MATCH(Gilbert!N1600,Rate!$A$4:$A$25,0),MATCH(Gilbert!L1600,Rate!$B$3:$M$3,0))*O1600)),"")</f>
        <v/>
      </c>
      <c r="T1600" s="71" t="str">
        <f t="shared" si="75"/>
        <v/>
      </c>
    </row>
    <row r="1601" spans="16:20">
      <c r="P1601" s="70" t="str">
        <f t="shared" si="73"/>
        <v/>
      </c>
      <c r="Q1601" s="70" t="str">
        <f t="shared" si="74"/>
        <v/>
      </c>
      <c r="R1601" s="70" t="str">
        <f>IFERROR(IF(K1601="handling and wharfage",SUM(P1601:Q1601),IF(OR(K1601="tank",K1601="Boat",K1601="car"),INDEX(Rate!$B$4:$M$25,MATCH(Gilbert!N1601,Rate!$A$4:$A$25,0),MATCH(Gilbert!L1601,Rate!$B$3:$M$3,0))*O1601*0.8,INDEX(Rate!$B$4:$M$25,MATCH(Gilbert!N1601,Rate!$A$4:$A$25,0),MATCH(Gilbert!L1601,Rate!$B$3:$M$3,0))*O1601)),"")</f>
        <v/>
      </c>
      <c r="T1601" s="71" t="str">
        <f t="shared" si="75"/>
        <v/>
      </c>
    </row>
    <row r="1602" spans="16:20">
      <c r="P1602" s="70" t="str">
        <f t="shared" si="73"/>
        <v/>
      </c>
      <c r="Q1602" s="70" t="str">
        <f t="shared" si="74"/>
        <v/>
      </c>
      <c r="R1602" s="70" t="str">
        <f>IFERROR(IF(K1602="handling and wharfage",SUM(P1602:Q1602),IF(OR(K1602="tank",K1602="Boat",K1602="car"),INDEX(Rate!$B$4:$M$25,MATCH(Gilbert!N1602,Rate!$A$4:$A$25,0),MATCH(Gilbert!L1602,Rate!$B$3:$M$3,0))*O1602*0.8,INDEX(Rate!$B$4:$M$25,MATCH(Gilbert!N1602,Rate!$A$4:$A$25,0),MATCH(Gilbert!L1602,Rate!$B$3:$M$3,0))*O1602)),"")</f>
        <v/>
      </c>
      <c r="T1602" s="71" t="str">
        <f t="shared" si="75"/>
        <v/>
      </c>
    </row>
    <row r="1603" spans="16:20">
      <c r="P1603" s="70" t="str">
        <f t="shared" ref="P1603:P1666" si="76">IF(OR(K1603="handling and wharfage",K1603="rau handling and wharfage"),O1603*30,"")</f>
        <v/>
      </c>
      <c r="Q1603" s="70" t="str">
        <f t="shared" ref="Q1603:Q1666" si="77">IF(K1603&lt;&gt;"handling and wharfage","",O1603*3.5)</f>
        <v/>
      </c>
      <c r="R1603" s="70" t="str">
        <f>IFERROR(IF(K1603="handling and wharfage",SUM(P1603:Q1603),IF(OR(K1603="tank",K1603="Boat",K1603="car"),INDEX(Rate!$B$4:$M$25,MATCH(Gilbert!N1603,Rate!$A$4:$A$25,0),MATCH(Gilbert!L1603,Rate!$B$3:$M$3,0))*O1603*0.8,INDEX(Rate!$B$4:$M$25,MATCH(Gilbert!N1603,Rate!$A$4:$A$25,0),MATCH(Gilbert!L1603,Rate!$B$3:$M$3,0))*O1603)),"")</f>
        <v/>
      </c>
      <c r="T1603" s="71" t="str">
        <f t="shared" ref="T1603:T1666" si="78">IF(L1603="","",IF(L1603="General2","F0070000061A","E31250000331"))</f>
        <v/>
      </c>
    </row>
    <row r="1604" spans="16:20">
      <c r="P1604" s="70" t="str">
        <f t="shared" si="76"/>
        <v/>
      </c>
      <c r="Q1604" s="70" t="str">
        <f t="shared" si="77"/>
        <v/>
      </c>
      <c r="R1604" s="70" t="str">
        <f>IFERROR(IF(K1604="handling and wharfage",SUM(P1604:Q1604),IF(OR(K1604="tank",K1604="Boat",K1604="car"),INDEX(Rate!$B$4:$M$25,MATCH(Gilbert!N1604,Rate!$A$4:$A$25,0),MATCH(Gilbert!L1604,Rate!$B$3:$M$3,0))*O1604*0.8,INDEX(Rate!$B$4:$M$25,MATCH(Gilbert!N1604,Rate!$A$4:$A$25,0),MATCH(Gilbert!L1604,Rate!$B$3:$M$3,0))*O1604)),"")</f>
        <v/>
      </c>
      <c r="T1604" s="71" t="str">
        <f t="shared" si="78"/>
        <v/>
      </c>
    </row>
    <row r="1605" spans="16:20">
      <c r="P1605" s="70" t="str">
        <f t="shared" si="76"/>
        <v/>
      </c>
      <c r="Q1605" s="70" t="str">
        <f t="shared" si="77"/>
        <v/>
      </c>
      <c r="R1605" s="70" t="str">
        <f>IFERROR(IF(K1605="handling and wharfage",SUM(P1605:Q1605),IF(OR(K1605="tank",K1605="Boat",K1605="car"),INDEX(Rate!$B$4:$M$25,MATCH(Gilbert!N1605,Rate!$A$4:$A$25,0),MATCH(Gilbert!L1605,Rate!$B$3:$M$3,0))*O1605*0.8,INDEX(Rate!$B$4:$M$25,MATCH(Gilbert!N1605,Rate!$A$4:$A$25,0),MATCH(Gilbert!L1605,Rate!$B$3:$M$3,0))*O1605)),"")</f>
        <v/>
      </c>
      <c r="T1605" s="71" t="str">
        <f t="shared" si="78"/>
        <v/>
      </c>
    </row>
    <row r="1606" spans="16:20">
      <c r="P1606" s="70" t="str">
        <f t="shared" si="76"/>
        <v/>
      </c>
      <c r="Q1606" s="70" t="str">
        <f t="shared" si="77"/>
        <v/>
      </c>
      <c r="R1606" s="70" t="str">
        <f>IFERROR(IF(K1606="handling and wharfage",SUM(P1606:Q1606),IF(OR(K1606="tank",K1606="Boat",K1606="car"),INDEX(Rate!$B$4:$M$25,MATCH(Gilbert!N1606,Rate!$A$4:$A$25,0),MATCH(Gilbert!L1606,Rate!$B$3:$M$3,0))*O1606*0.8,INDEX(Rate!$B$4:$M$25,MATCH(Gilbert!N1606,Rate!$A$4:$A$25,0),MATCH(Gilbert!L1606,Rate!$B$3:$M$3,0))*O1606)),"")</f>
        <v/>
      </c>
      <c r="T1606" s="71" t="str">
        <f t="shared" si="78"/>
        <v/>
      </c>
    </row>
    <row r="1607" spans="16:20">
      <c r="P1607" s="70" t="str">
        <f t="shared" si="76"/>
        <v/>
      </c>
      <c r="Q1607" s="70" t="str">
        <f t="shared" si="77"/>
        <v/>
      </c>
      <c r="R1607" s="70" t="str">
        <f>IFERROR(IF(K1607="handling and wharfage",SUM(P1607:Q1607),IF(OR(K1607="tank",K1607="Boat",K1607="car"),INDEX(Rate!$B$4:$M$25,MATCH(Gilbert!N1607,Rate!$A$4:$A$25,0),MATCH(Gilbert!L1607,Rate!$B$3:$M$3,0))*O1607*0.8,INDEX(Rate!$B$4:$M$25,MATCH(Gilbert!N1607,Rate!$A$4:$A$25,0),MATCH(Gilbert!L1607,Rate!$B$3:$M$3,0))*O1607)),"")</f>
        <v/>
      </c>
      <c r="T1607" s="71" t="str">
        <f t="shared" si="78"/>
        <v/>
      </c>
    </row>
    <row r="1608" spans="16:20">
      <c r="P1608" s="70" t="str">
        <f t="shared" si="76"/>
        <v/>
      </c>
      <c r="Q1608" s="70" t="str">
        <f t="shared" si="77"/>
        <v/>
      </c>
      <c r="R1608" s="70" t="str">
        <f>IFERROR(IF(K1608="handling and wharfage",SUM(P1608:Q1608),IF(OR(K1608="tank",K1608="Boat",K1608="car"),INDEX(Rate!$B$4:$M$25,MATCH(Gilbert!N1608,Rate!$A$4:$A$25,0),MATCH(Gilbert!L1608,Rate!$B$3:$M$3,0))*O1608*0.8,INDEX(Rate!$B$4:$M$25,MATCH(Gilbert!N1608,Rate!$A$4:$A$25,0),MATCH(Gilbert!L1608,Rate!$B$3:$M$3,0))*O1608)),"")</f>
        <v/>
      </c>
      <c r="T1608" s="71" t="str">
        <f t="shared" si="78"/>
        <v/>
      </c>
    </row>
    <row r="1609" spans="16:20">
      <c r="P1609" s="70" t="str">
        <f t="shared" si="76"/>
        <v/>
      </c>
      <c r="Q1609" s="70" t="str">
        <f t="shared" si="77"/>
        <v/>
      </c>
      <c r="R1609" s="70" t="str">
        <f>IFERROR(IF(K1609="handling and wharfage",SUM(P1609:Q1609),IF(OR(K1609="tank",K1609="Boat",K1609="car"),INDEX(Rate!$B$4:$M$25,MATCH(Gilbert!N1609,Rate!$A$4:$A$25,0),MATCH(Gilbert!L1609,Rate!$B$3:$M$3,0))*O1609*0.8,INDEX(Rate!$B$4:$M$25,MATCH(Gilbert!N1609,Rate!$A$4:$A$25,0),MATCH(Gilbert!L1609,Rate!$B$3:$M$3,0))*O1609)),"")</f>
        <v/>
      </c>
      <c r="T1609" s="71" t="str">
        <f t="shared" si="78"/>
        <v/>
      </c>
    </row>
    <row r="1610" spans="16:20">
      <c r="P1610" s="70" t="str">
        <f t="shared" si="76"/>
        <v/>
      </c>
      <c r="Q1610" s="70" t="str">
        <f t="shared" si="77"/>
        <v/>
      </c>
      <c r="R1610" s="70" t="str">
        <f>IFERROR(IF(K1610="handling and wharfage",SUM(P1610:Q1610),IF(OR(K1610="tank",K1610="Boat",K1610="car"),INDEX(Rate!$B$4:$M$25,MATCH(Gilbert!N1610,Rate!$A$4:$A$25,0),MATCH(Gilbert!L1610,Rate!$B$3:$M$3,0))*O1610*0.8,INDEX(Rate!$B$4:$M$25,MATCH(Gilbert!N1610,Rate!$A$4:$A$25,0),MATCH(Gilbert!L1610,Rate!$B$3:$M$3,0))*O1610)),"")</f>
        <v/>
      </c>
      <c r="T1610" s="71" t="str">
        <f t="shared" si="78"/>
        <v/>
      </c>
    </row>
    <row r="1611" spans="16:20">
      <c r="P1611" s="70" t="str">
        <f t="shared" si="76"/>
        <v/>
      </c>
      <c r="Q1611" s="70" t="str">
        <f t="shared" si="77"/>
        <v/>
      </c>
      <c r="R1611" s="70" t="str">
        <f>IFERROR(IF(K1611="handling and wharfage",SUM(P1611:Q1611),IF(OR(K1611="tank",K1611="Boat",K1611="car"),INDEX(Rate!$B$4:$M$25,MATCH(Gilbert!N1611,Rate!$A$4:$A$25,0),MATCH(Gilbert!L1611,Rate!$B$3:$M$3,0))*O1611*0.8,INDEX(Rate!$B$4:$M$25,MATCH(Gilbert!N1611,Rate!$A$4:$A$25,0),MATCH(Gilbert!L1611,Rate!$B$3:$M$3,0))*O1611)),"")</f>
        <v/>
      </c>
      <c r="T1611" s="71" t="str">
        <f t="shared" si="78"/>
        <v/>
      </c>
    </row>
    <row r="1612" spans="16:20">
      <c r="P1612" s="70" t="str">
        <f t="shared" si="76"/>
        <v/>
      </c>
      <c r="Q1612" s="70" t="str">
        <f t="shared" si="77"/>
        <v/>
      </c>
      <c r="R1612" s="70" t="str">
        <f>IFERROR(IF(K1612="handling and wharfage",SUM(P1612:Q1612),IF(OR(K1612="tank",K1612="Boat",K1612="car"),INDEX(Rate!$B$4:$M$25,MATCH(Gilbert!N1612,Rate!$A$4:$A$25,0),MATCH(Gilbert!L1612,Rate!$B$3:$M$3,0))*O1612*0.8,INDEX(Rate!$B$4:$M$25,MATCH(Gilbert!N1612,Rate!$A$4:$A$25,0),MATCH(Gilbert!L1612,Rate!$B$3:$M$3,0))*O1612)),"")</f>
        <v/>
      </c>
      <c r="T1612" s="71" t="str">
        <f t="shared" si="78"/>
        <v/>
      </c>
    </row>
    <row r="1613" spans="16:20">
      <c r="P1613" s="70" t="str">
        <f t="shared" si="76"/>
        <v/>
      </c>
      <c r="Q1613" s="70" t="str">
        <f t="shared" si="77"/>
        <v/>
      </c>
      <c r="R1613" s="70" t="str">
        <f>IFERROR(IF(K1613="handling and wharfage",SUM(P1613:Q1613),IF(OR(K1613="tank",K1613="Boat",K1613="car"),INDEX(Rate!$B$4:$M$25,MATCH(Gilbert!N1613,Rate!$A$4:$A$25,0),MATCH(Gilbert!L1613,Rate!$B$3:$M$3,0))*O1613*0.8,INDEX(Rate!$B$4:$M$25,MATCH(Gilbert!N1613,Rate!$A$4:$A$25,0),MATCH(Gilbert!L1613,Rate!$B$3:$M$3,0))*O1613)),"")</f>
        <v/>
      </c>
      <c r="T1613" s="71" t="str">
        <f t="shared" si="78"/>
        <v/>
      </c>
    </row>
    <row r="1614" spans="16:20">
      <c r="P1614" s="70" t="str">
        <f t="shared" si="76"/>
        <v/>
      </c>
      <c r="Q1614" s="70" t="str">
        <f t="shared" si="77"/>
        <v/>
      </c>
      <c r="R1614" s="70" t="str">
        <f>IFERROR(IF(K1614="handling and wharfage",SUM(P1614:Q1614),IF(OR(K1614="tank",K1614="Boat",K1614="car"),INDEX(Rate!$B$4:$M$25,MATCH(Gilbert!N1614,Rate!$A$4:$A$25,0),MATCH(Gilbert!L1614,Rate!$B$3:$M$3,0))*O1614*0.8,INDEX(Rate!$B$4:$M$25,MATCH(Gilbert!N1614,Rate!$A$4:$A$25,0),MATCH(Gilbert!L1614,Rate!$B$3:$M$3,0))*O1614)),"")</f>
        <v/>
      </c>
      <c r="T1614" s="71" t="str">
        <f t="shared" si="78"/>
        <v/>
      </c>
    </row>
    <row r="1615" spans="16:20">
      <c r="P1615" s="70" t="str">
        <f t="shared" si="76"/>
        <v/>
      </c>
      <c r="Q1615" s="70" t="str">
        <f t="shared" si="77"/>
        <v/>
      </c>
      <c r="R1615" s="70" t="str">
        <f>IFERROR(IF(K1615="handling and wharfage",SUM(P1615:Q1615),IF(OR(K1615="tank",K1615="Boat",K1615="car"),INDEX(Rate!$B$4:$M$25,MATCH(Gilbert!N1615,Rate!$A$4:$A$25,0),MATCH(Gilbert!L1615,Rate!$B$3:$M$3,0))*O1615*0.8,INDEX(Rate!$B$4:$M$25,MATCH(Gilbert!N1615,Rate!$A$4:$A$25,0),MATCH(Gilbert!L1615,Rate!$B$3:$M$3,0))*O1615)),"")</f>
        <v/>
      </c>
      <c r="T1615" s="71" t="str">
        <f t="shared" si="78"/>
        <v/>
      </c>
    </row>
    <row r="1616" spans="16:20">
      <c r="P1616" s="70" t="str">
        <f t="shared" si="76"/>
        <v/>
      </c>
      <c r="Q1616" s="70" t="str">
        <f t="shared" si="77"/>
        <v/>
      </c>
      <c r="R1616" s="70" t="str">
        <f>IFERROR(IF(K1616="handling and wharfage",SUM(P1616:Q1616),IF(OR(K1616="tank",K1616="Boat",K1616="car"),INDEX(Rate!$B$4:$M$25,MATCH(Gilbert!N1616,Rate!$A$4:$A$25,0),MATCH(Gilbert!L1616,Rate!$B$3:$M$3,0))*O1616*0.8,INDEX(Rate!$B$4:$M$25,MATCH(Gilbert!N1616,Rate!$A$4:$A$25,0),MATCH(Gilbert!L1616,Rate!$B$3:$M$3,0))*O1616)),"")</f>
        <v/>
      </c>
      <c r="T1616" s="71" t="str">
        <f t="shared" si="78"/>
        <v/>
      </c>
    </row>
    <row r="1617" spans="16:20">
      <c r="P1617" s="70" t="str">
        <f t="shared" si="76"/>
        <v/>
      </c>
      <c r="Q1617" s="70" t="str">
        <f t="shared" si="77"/>
        <v/>
      </c>
      <c r="R1617" s="70" t="str">
        <f>IFERROR(IF(K1617="handling and wharfage",SUM(P1617:Q1617),IF(OR(K1617="tank",K1617="Boat",K1617="car"),INDEX(Rate!$B$4:$M$25,MATCH(Gilbert!N1617,Rate!$A$4:$A$25,0),MATCH(Gilbert!L1617,Rate!$B$3:$M$3,0))*O1617*0.8,INDEX(Rate!$B$4:$M$25,MATCH(Gilbert!N1617,Rate!$A$4:$A$25,0),MATCH(Gilbert!L1617,Rate!$B$3:$M$3,0))*O1617)),"")</f>
        <v/>
      </c>
      <c r="T1617" s="71" t="str">
        <f t="shared" si="78"/>
        <v/>
      </c>
    </row>
    <row r="1618" spans="16:20">
      <c r="P1618" s="70" t="str">
        <f t="shared" si="76"/>
        <v/>
      </c>
      <c r="Q1618" s="70" t="str">
        <f t="shared" si="77"/>
        <v/>
      </c>
      <c r="R1618" s="70" t="str">
        <f>IFERROR(IF(K1618="handling and wharfage",SUM(P1618:Q1618),IF(OR(K1618="tank",K1618="Boat",K1618="car"),INDEX(Rate!$B$4:$M$25,MATCH(Gilbert!N1618,Rate!$A$4:$A$25,0),MATCH(Gilbert!L1618,Rate!$B$3:$M$3,0))*O1618*0.8,INDEX(Rate!$B$4:$M$25,MATCH(Gilbert!N1618,Rate!$A$4:$A$25,0),MATCH(Gilbert!L1618,Rate!$B$3:$M$3,0))*O1618)),"")</f>
        <v/>
      </c>
      <c r="T1618" s="71" t="str">
        <f t="shared" si="78"/>
        <v/>
      </c>
    </row>
    <row r="1619" spans="16:20">
      <c r="P1619" s="70" t="str">
        <f t="shared" si="76"/>
        <v/>
      </c>
      <c r="Q1619" s="70" t="str">
        <f t="shared" si="77"/>
        <v/>
      </c>
      <c r="R1619" s="70" t="str">
        <f>IFERROR(IF(K1619="handling and wharfage",SUM(P1619:Q1619),IF(OR(K1619="tank",K1619="Boat",K1619="car"),INDEX(Rate!$B$4:$M$25,MATCH(Gilbert!N1619,Rate!$A$4:$A$25,0),MATCH(Gilbert!L1619,Rate!$B$3:$M$3,0))*O1619*0.8,INDEX(Rate!$B$4:$M$25,MATCH(Gilbert!N1619,Rate!$A$4:$A$25,0),MATCH(Gilbert!L1619,Rate!$B$3:$M$3,0))*O1619)),"")</f>
        <v/>
      </c>
      <c r="T1619" s="71" t="str">
        <f t="shared" si="78"/>
        <v/>
      </c>
    </row>
    <row r="1620" spans="16:20">
      <c r="P1620" s="70" t="str">
        <f t="shared" si="76"/>
        <v/>
      </c>
      <c r="Q1620" s="70" t="str">
        <f t="shared" si="77"/>
        <v/>
      </c>
      <c r="R1620" s="70" t="str">
        <f>IFERROR(IF(K1620="handling and wharfage",SUM(P1620:Q1620),IF(OR(K1620="tank",K1620="Boat",K1620="car"),INDEX(Rate!$B$4:$M$25,MATCH(Gilbert!N1620,Rate!$A$4:$A$25,0),MATCH(Gilbert!L1620,Rate!$B$3:$M$3,0))*O1620*0.8,INDEX(Rate!$B$4:$M$25,MATCH(Gilbert!N1620,Rate!$A$4:$A$25,0),MATCH(Gilbert!L1620,Rate!$B$3:$M$3,0))*O1620)),"")</f>
        <v/>
      </c>
      <c r="T1620" s="71" t="str">
        <f t="shared" si="78"/>
        <v/>
      </c>
    </row>
    <row r="1621" spans="16:20">
      <c r="P1621" s="70" t="str">
        <f t="shared" si="76"/>
        <v/>
      </c>
      <c r="Q1621" s="70" t="str">
        <f t="shared" si="77"/>
        <v/>
      </c>
      <c r="R1621" s="70" t="str">
        <f>IFERROR(IF(K1621="handling and wharfage",SUM(P1621:Q1621),IF(OR(K1621="tank",K1621="Boat",K1621="car"),INDEX(Rate!$B$4:$M$25,MATCH(Gilbert!N1621,Rate!$A$4:$A$25,0),MATCH(Gilbert!L1621,Rate!$B$3:$M$3,0))*O1621*0.8,INDEX(Rate!$B$4:$M$25,MATCH(Gilbert!N1621,Rate!$A$4:$A$25,0),MATCH(Gilbert!L1621,Rate!$B$3:$M$3,0))*O1621)),"")</f>
        <v/>
      </c>
      <c r="T1621" s="71" t="str">
        <f t="shared" si="78"/>
        <v/>
      </c>
    </row>
    <row r="1622" spans="16:20">
      <c r="P1622" s="70" t="str">
        <f t="shared" si="76"/>
        <v/>
      </c>
      <c r="Q1622" s="70" t="str">
        <f t="shared" si="77"/>
        <v/>
      </c>
      <c r="R1622" s="70" t="str">
        <f>IFERROR(IF(K1622="handling and wharfage",SUM(P1622:Q1622),IF(OR(K1622="tank",K1622="Boat",K1622="car"),INDEX(Rate!$B$4:$M$25,MATCH(Gilbert!N1622,Rate!$A$4:$A$25,0),MATCH(Gilbert!L1622,Rate!$B$3:$M$3,0))*O1622*0.8,INDEX(Rate!$B$4:$M$25,MATCH(Gilbert!N1622,Rate!$A$4:$A$25,0),MATCH(Gilbert!L1622,Rate!$B$3:$M$3,0))*O1622)),"")</f>
        <v/>
      </c>
      <c r="T1622" s="71" t="str">
        <f t="shared" si="78"/>
        <v/>
      </c>
    </row>
    <row r="1623" spans="16:20">
      <c r="P1623" s="70" t="str">
        <f t="shared" si="76"/>
        <v/>
      </c>
      <c r="Q1623" s="70" t="str">
        <f t="shared" si="77"/>
        <v/>
      </c>
      <c r="R1623" s="70" t="str">
        <f>IFERROR(IF(K1623="handling and wharfage",SUM(P1623:Q1623),IF(OR(K1623="tank",K1623="Boat",K1623="car"),INDEX(Rate!$B$4:$M$25,MATCH(Gilbert!N1623,Rate!$A$4:$A$25,0),MATCH(Gilbert!L1623,Rate!$B$3:$M$3,0))*O1623*0.8,INDEX(Rate!$B$4:$M$25,MATCH(Gilbert!N1623,Rate!$A$4:$A$25,0),MATCH(Gilbert!L1623,Rate!$B$3:$M$3,0))*O1623)),"")</f>
        <v/>
      </c>
      <c r="T1623" s="71" t="str">
        <f t="shared" si="78"/>
        <v/>
      </c>
    </row>
    <row r="1624" spans="16:20">
      <c r="P1624" s="70" t="str">
        <f t="shared" si="76"/>
        <v/>
      </c>
      <c r="Q1624" s="70" t="str">
        <f t="shared" si="77"/>
        <v/>
      </c>
      <c r="R1624" s="70" t="str">
        <f>IFERROR(IF(K1624="handling and wharfage",SUM(P1624:Q1624),IF(OR(K1624="tank",K1624="Boat",K1624="car"),INDEX(Rate!$B$4:$M$25,MATCH(Gilbert!N1624,Rate!$A$4:$A$25,0),MATCH(Gilbert!L1624,Rate!$B$3:$M$3,0))*O1624*0.8,INDEX(Rate!$B$4:$M$25,MATCH(Gilbert!N1624,Rate!$A$4:$A$25,0),MATCH(Gilbert!L1624,Rate!$B$3:$M$3,0))*O1624)),"")</f>
        <v/>
      </c>
      <c r="T1624" s="71" t="str">
        <f t="shared" si="78"/>
        <v/>
      </c>
    </row>
    <row r="1625" spans="16:20">
      <c r="P1625" s="70" t="str">
        <f t="shared" si="76"/>
        <v/>
      </c>
      <c r="Q1625" s="70" t="str">
        <f t="shared" si="77"/>
        <v/>
      </c>
      <c r="R1625" s="70" t="str">
        <f>IFERROR(IF(K1625="handling and wharfage",SUM(P1625:Q1625),IF(OR(K1625="tank",K1625="Boat",K1625="car"),INDEX(Rate!$B$4:$M$25,MATCH(Gilbert!N1625,Rate!$A$4:$A$25,0),MATCH(Gilbert!L1625,Rate!$B$3:$M$3,0))*O1625*0.8,INDEX(Rate!$B$4:$M$25,MATCH(Gilbert!N1625,Rate!$A$4:$A$25,0),MATCH(Gilbert!L1625,Rate!$B$3:$M$3,0))*O1625)),"")</f>
        <v/>
      </c>
      <c r="T1625" s="71" t="str">
        <f t="shared" si="78"/>
        <v/>
      </c>
    </row>
    <row r="1626" spans="16:20">
      <c r="P1626" s="70" t="str">
        <f t="shared" si="76"/>
        <v/>
      </c>
      <c r="Q1626" s="70" t="str">
        <f t="shared" si="77"/>
        <v/>
      </c>
      <c r="R1626" s="70" t="str">
        <f>IFERROR(IF(K1626="handling and wharfage",SUM(P1626:Q1626),IF(OR(K1626="tank",K1626="Boat",K1626="car"),INDEX(Rate!$B$4:$M$25,MATCH(Gilbert!N1626,Rate!$A$4:$A$25,0),MATCH(Gilbert!L1626,Rate!$B$3:$M$3,0))*O1626*0.8,INDEX(Rate!$B$4:$M$25,MATCH(Gilbert!N1626,Rate!$A$4:$A$25,0),MATCH(Gilbert!L1626,Rate!$B$3:$M$3,0))*O1626)),"")</f>
        <v/>
      </c>
      <c r="T1626" s="71" t="str">
        <f t="shared" si="78"/>
        <v/>
      </c>
    </row>
    <row r="1627" spans="16:20">
      <c r="P1627" s="70" t="str">
        <f t="shared" si="76"/>
        <v/>
      </c>
      <c r="Q1627" s="70" t="str">
        <f t="shared" si="77"/>
        <v/>
      </c>
      <c r="R1627" s="70" t="str">
        <f>IFERROR(IF(K1627="handling and wharfage",SUM(P1627:Q1627),IF(OR(K1627="tank",K1627="Boat",K1627="car"),INDEX(Rate!$B$4:$M$25,MATCH(Gilbert!N1627,Rate!$A$4:$A$25,0),MATCH(Gilbert!L1627,Rate!$B$3:$M$3,0))*O1627*0.8,INDEX(Rate!$B$4:$M$25,MATCH(Gilbert!N1627,Rate!$A$4:$A$25,0),MATCH(Gilbert!L1627,Rate!$B$3:$M$3,0))*O1627)),"")</f>
        <v/>
      </c>
      <c r="T1627" s="71" t="str">
        <f t="shared" si="78"/>
        <v/>
      </c>
    </row>
    <row r="1628" spans="16:20">
      <c r="P1628" s="70" t="str">
        <f t="shared" si="76"/>
        <v/>
      </c>
      <c r="Q1628" s="70" t="str">
        <f t="shared" si="77"/>
        <v/>
      </c>
      <c r="R1628" s="70" t="str">
        <f>IFERROR(IF(K1628="handling and wharfage",SUM(P1628:Q1628),IF(OR(K1628="tank",K1628="Boat",K1628="car"),INDEX(Rate!$B$4:$M$25,MATCH(Gilbert!N1628,Rate!$A$4:$A$25,0),MATCH(Gilbert!L1628,Rate!$B$3:$M$3,0))*O1628*0.8,INDEX(Rate!$B$4:$M$25,MATCH(Gilbert!N1628,Rate!$A$4:$A$25,0),MATCH(Gilbert!L1628,Rate!$B$3:$M$3,0))*O1628)),"")</f>
        <v/>
      </c>
      <c r="T1628" s="71" t="str">
        <f t="shared" si="78"/>
        <v/>
      </c>
    </row>
    <row r="1629" spans="16:20">
      <c r="P1629" s="70" t="str">
        <f t="shared" si="76"/>
        <v/>
      </c>
      <c r="Q1629" s="70" t="str">
        <f t="shared" si="77"/>
        <v/>
      </c>
      <c r="R1629" s="70" t="str">
        <f>IFERROR(IF(K1629="handling and wharfage",SUM(P1629:Q1629),IF(OR(K1629="tank",K1629="Boat",K1629="car"),INDEX(Rate!$B$4:$M$25,MATCH(Gilbert!N1629,Rate!$A$4:$A$25,0),MATCH(Gilbert!L1629,Rate!$B$3:$M$3,0))*O1629*0.8,INDEX(Rate!$B$4:$M$25,MATCH(Gilbert!N1629,Rate!$A$4:$A$25,0),MATCH(Gilbert!L1629,Rate!$B$3:$M$3,0))*O1629)),"")</f>
        <v/>
      </c>
      <c r="T1629" s="71" t="str">
        <f t="shared" si="78"/>
        <v/>
      </c>
    </row>
    <row r="1630" spans="16:20">
      <c r="P1630" s="70" t="str">
        <f t="shared" si="76"/>
        <v/>
      </c>
      <c r="Q1630" s="70" t="str">
        <f t="shared" si="77"/>
        <v/>
      </c>
      <c r="R1630" s="70" t="str">
        <f>IFERROR(IF(K1630="handling and wharfage",SUM(P1630:Q1630),IF(OR(K1630="tank",K1630="Boat",K1630="car"),INDEX(Rate!$B$4:$M$25,MATCH(Gilbert!N1630,Rate!$A$4:$A$25,0),MATCH(Gilbert!L1630,Rate!$B$3:$M$3,0))*O1630*0.8,INDEX(Rate!$B$4:$M$25,MATCH(Gilbert!N1630,Rate!$A$4:$A$25,0),MATCH(Gilbert!L1630,Rate!$B$3:$M$3,0))*O1630)),"")</f>
        <v/>
      </c>
      <c r="T1630" s="71" t="str">
        <f t="shared" si="78"/>
        <v/>
      </c>
    </row>
    <row r="1631" spans="16:20">
      <c r="P1631" s="70" t="str">
        <f t="shared" si="76"/>
        <v/>
      </c>
      <c r="Q1631" s="70" t="str">
        <f t="shared" si="77"/>
        <v/>
      </c>
      <c r="R1631" s="70" t="str">
        <f>IFERROR(IF(K1631="handling and wharfage",SUM(P1631:Q1631),IF(OR(K1631="tank",K1631="Boat",K1631="car"),INDEX(Rate!$B$4:$M$25,MATCH(Gilbert!N1631,Rate!$A$4:$A$25,0),MATCH(Gilbert!L1631,Rate!$B$3:$M$3,0))*O1631*0.8,INDEX(Rate!$B$4:$M$25,MATCH(Gilbert!N1631,Rate!$A$4:$A$25,0),MATCH(Gilbert!L1631,Rate!$B$3:$M$3,0))*O1631)),"")</f>
        <v/>
      </c>
      <c r="T1631" s="71" t="str">
        <f t="shared" si="78"/>
        <v/>
      </c>
    </row>
    <row r="1632" spans="16:20">
      <c r="P1632" s="70" t="str">
        <f t="shared" si="76"/>
        <v/>
      </c>
      <c r="Q1632" s="70" t="str">
        <f t="shared" si="77"/>
        <v/>
      </c>
      <c r="R1632" s="70" t="str">
        <f>IFERROR(IF(K1632="handling and wharfage",SUM(P1632:Q1632),IF(OR(K1632="tank",K1632="Boat",K1632="car"),INDEX(Rate!$B$4:$M$25,MATCH(Gilbert!N1632,Rate!$A$4:$A$25,0),MATCH(Gilbert!L1632,Rate!$B$3:$M$3,0))*O1632*0.8,INDEX(Rate!$B$4:$M$25,MATCH(Gilbert!N1632,Rate!$A$4:$A$25,0),MATCH(Gilbert!L1632,Rate!$B$3:$M$3,0))*O1632)),"")</f>
        <v/>
      </c>
      <c r="T1632" s="71" t="str">
        <f t="shared" si="78"/>
        <v/>
      </c>
    </row>
    <row r="1633" spans="16:20">
      <c r="P1633" s="70" t="str">
        <f t="shared" si="76"/>
        <v/>
      </c>
      <c r="Q1633" s="70" t="str">
        <f t="shared" si="77"/>
        <v/>
      </c>
      <c r="R1633" s="70" t="str">
        <f>IFERROR(IF(K1633="handling and wharfage",SUM(P1633:Q1633),IF(OR(K1633="tank",K1633="Boat",K1633="car"),INDEX(Rate!$B$4:$M$25,MATCH(Gilbert!N1633,Rate!$A$4:$A$25,0),MATCH(Gilbert!L1633,Rate!$B$3:$M$3,0))*O1633*0.8,INDEX(Rate!$B$4:$M$25,MATCH(Gilbert!N1633,Rate!$A$4:$A$25,0),MATCH(Gilbert!L1633,Rate!$B$3:$M$3,0))*O1633)),"")</f>
        <v/>
      </c>
      <c r="T1633" s="71" t="str">
        <f t="shared" si="78"/>
        <v/>
      </c>
    </row>
    <row r="1634" spans="16:20">
      <c r="P1634" s="70" t="str">
        <f t="shared" si="76"/>
        <v/>
      </c>
      <c r="Q1634" s="70" t="str">
        <f t="shared" si="77"/>
        <v/>
      </c>
      <c r="R1634" s="70" t="str">
        <f>IFERROR(IF(K1634="handling and wharfage",SUM(P1634:Q1634),IF(OR(K1634="tank",K1634="Boat",K1634="car"),INDEX(Rate!$B$4:$M$25,MATCH(Gilbert!N1634,Rate!$A$4:$A$25,0),MATCH(Gilbert!L1634,Rate!$B$3:$M$3,0))*O1634*0.8,INDEX(Rate!$B$4:$M$25,MATCH(Gilbert!N1634,Rate!$A$4:$A$25,0),MATCH(Gilbert!L1634,Rate!$B$3:$M$3,0))*O1634)),"")</f>
        <v/>
      </c>
      <c r="T1634" s="71" t="str">
        <f t="shared" si="78"/>
        <v/>
      </c>
    </row>
    <row r="1635" spans="16:20">
      <c r="P1635" s="70" t="str">
        <f t="shared" si="76"/>
        <v/>
      </c>
      <c r="Q1635" s="70" t="str">
        <f t="shared" si="77"/>
        <v/>
      </c>
      <c r="R1635" s="70" t="str">
        <f>IFERROR(IF(K1635="handling and wharfage",SUM(P1635:Q1635),IF(OR(K1635="tank",K1635="Boat",K1635="car"),INDEX(Rate!$B$4:$M$25,MATCH(Gilbert!N1635,Rate!$A$4:$A$25,0),MATCH(Gilbert!L1635,Rate!$B$3:$M$3,0))*O1635*0.8,INDEX(Rate!$B$4:$M$25,MATCH(Gilbert!N1635,Rate!$A$4:$A$25,0),MATCH(Gilbert!L1635,Rate!$B$3:$M$3,0))*O1635)),"")</f>
        <v/>
      </c>
      <c r="T1635" s="71" t="str">
        <f t="shared" si="78"/>
        <v/>
      </c>
    </row>
    <row r="1636" spans="16:20">
      <c r="P1636" s="70" t="str">
        <f t="shared" si="76"/>
        <v/>
      </c>
      <c r="Q1636" s="70" t="str">
        <f t="shared" si="77"/>
        <v/>
      </c>
      <c r="R1636" s="70" t="str">
        <f>IFERROR(IF(K1636="handling and wharfage",SUM(P1636:Q1636),IF(OR(K1636="tank",K1636="Boat",K1636="car"),INDEX(Rate!$B$4:$M$25,MATCH(Gilbert!N1636,Rate!$A$4:$A$25,0),MATCH(Gilbert!L1636,Rate!$B$3:$M$3,0))*O1636*0.8,INDEX(Rate!$B$4:$M$25,MATCH(Gilbert!N1636,Rate!$A$4:$A$25,0),MATCH(Gilbert!L1636,Rate!$B$3:$M$3,0))*O1636)),"")</f>
        <v/>
      </c>
      <c r="T1636" s="71" t="str">
        <f t="shared" si="78"/>
        <v/>
      </c>
    </row>
    <row r="1637" spans="16:20">
      <c r="P1637" s="70" t="str">
        <f t="shared" si="76"/>
        <v/>
      </c>
      <c r="Q1637" s="70" t="str">
        <f t="shared" si="77"/>
        <v/>
      </c>
      <c r="R1637" s="70" t="str">
        <f>IFERROR(IF(K1637="handling and wharfage",SUM(P1637:Q1637),IF(OR(K1637="tank",K1637="Boat",K1637="car"),INDEX(Rate!$B$4:$M$25,MATCH(Gilbert!N1637,Rate!$A$4:$A$25,0),MATCH(Gilbert!L1637,Rate!$B$3:$M$3,0))*O1637*0.8,INDEX(Rate!$B$4:$M$25,MATCH(Gilbert!N1637,Rate!$A$4:$A$25,0),MATCH(Gilbert!L1637,Rate!$B$3:$M$3,0))*O1637)),"")</f>
        <v/>
      </c>
      <c r="T1637" s="71" t="str">
        <f t="shared" si="78"/>
        <v/>
      </c>
    </row>
    <row r="1638" spans="16:20">
      <c r="P1638" s="70" t="str">
        <f t="shared" si="76"/>
        <v/>
      </c>
      <c r="Q1638" s="70" t="str">
        <f t="shared" si="77"/>
        <v/>
      </c>
      <c r="R1638" s="70" t="str">
        <f>IFERROR(IF(K1638="handling and wharfage",SUM(P1638:Q1638),IF(OR(K1638="tank",K1638="Boat",K1638="car"),INDEX(Rate!$B$4:$M$25,MATCH(Gilbert!N1638,Rate!$A$4:$A$25,0),MATCH(Gilbert!L1638,Rate!$B$3:$M$3,0))*O1638*0.8,INDEX(Rate!$B$4:$M$25,MATCH(Gilbert!N1638,Rate!$A$4:$A$25,0),MATCH(Gilbert!L1638,Rate!$B$3:$M$3,0))*O1638)),"")</f>
        <v/>
      </c>
      <c r="T1638" s="71" t="str">
        <f t="shared" si="78"/>
        <v/>
      </c>
    </row>
    <row r="1639" spans="16:20">
      <c r="P1639" s="70" t="str">
        <f t="shared" si="76"/>
        <v/>
      </c>
      <c r="Q1639" s="70" t="str">
        <f t="shared" si="77"/>
        <v/>
      </c>
      <c r="R1639" s="70" t="str">
        <f>IFERROR(IF(K1639="handling and wharfage",SUM(P1639:Q1639),IF(OR(K1639="tank",K1639="Boat",K1639="car"),INDEX(Rate!$B$4:$M$25,MATCH(Gilbert!N1639,Rate!$A$4:$A$25,0),MATCH(Gilbert!L1639,Rate!$B$3:$M$3,0))*O1639*0.8,INDEX(Rate!$B$4:$M$25,MATCH(Gilbert!N1639,Rate!$A$4:$A$25,0),MATCH(Gilbert!L1639,Rate!$B$3:$M$3,0))*O1639)),"")</f>
        <v/>
      </c>
      <c r="T1639" s="71" t="str">
        <f t="shared" si="78"/>
        <v/>
      </c>
    </row>
    <row r="1640" spans="16:20">
      <c r="P1640" s="70" t="str">
        <f t="shared" si="76"/>
        <v/>
      </c>
      <c r="Q1640" s="70" t="str">
        <f t="shared" si="77"/>
        <v/>
      </c>
      <c r="R1640" s="70" t="str">
        <f>IFERROR(IF(K1640="handling and wharfage",SUM(P1640:Q1640),IF(OR(K1640="tank",K1640="Boat",K1640="car"),INDEX(Rate!$B$4:$M$25,MATCH(Gilbert!N1640,Rate!$A$4:$A$25,0),MATCH(Gilbert!L1640,Rate!$B$3:$M$3,0))*O1640*0.8,INDEX(Rate!$B$4:$M$25,MATCH(Gilbert!N1640,Rate!$A$4:$A$25,0),MATCH(Gilbert!L1640,Rate!$B$3:$M$3,0))*O1640)),"")</f>
        <v/>
      </c>
      <c r="T1640" s="71" t="str">
        <f t="shared" si="78"/>
        <v/>
      </c>
    </row>
    <row r="1641" spans="16:20">
      <c r="P1641" s="70" t="str">
        <f t="shared" si="76"/>
        <v/>
      </c>
      <c r="Q1641" s="70" t="str">
        <f t="shared" si="77"/>
        <v/>
      </c>
      <c r="R1641" s="70" t="str">
        <f>IFERROR(IF(K1641="handling and wharfage",SUM(P1641:Q1641),IF(OR(K1641="tank",K1641="Boat",K1641="car"),INDEX(Rate!$B$4:$M$25,MATCH(Gilbert!N1641,Rate!$A$4:$A$25,0),MATCH(Gilbert!L1641,Rate!$B$3:$M$3,0))*O1641*0.8,INDEX(Rate!$B$4:$M$25,MATCH(Gilbert!N1641,Rate!$A$4:$A$25,0),MATCH(Gilbert!L1641,Rate!$B$3:$M$3,0))*O1641)),"")</f>
        <v/>
      </c>
      <c r="T1641" s="71" t="str">
        <f t="shared" si="78"/>
        <v/>
      </c>
    </row>
    <row r="1642" spans="16:20">
      <c r="P1642" s="70" t="str">
        <f t="shared" si="76"/>
        <v/>
      </c>
      <c r="Q1642" s="70" t="str">
        <f t="shared" si="77"/>
        <v/>
      </c>
      <c r="R1642" s="70" t="str">
        <f>IFERROR(IF(K1642="handling and wharfage",SUM(P1642:Q1642),IF(OR(K1642="tank",K1642="Boat",K1642="car"),INDEX(Rate!$B$4:$M$25,MATCH(Gilbert!N1642,Rate!$A$4:$A$25,0),MATCH(Gilbert!L1642,Rate!$B$3:$M$3,0))*O1642*0.8,INDEX(Rate!$B$4:$M$25,MATCH(Gilbert!N1642,Rate!$A$4:$A$25,0),MATCH(Gilbert!L1642,Rate!$B$3:$M$3,0))*O1642)),"")</f>
        <v/>
      </c>
      <c r="T1642" s="71" t="str">
        <f t="shared" si="78"/>
        <v/>
      </c>
    </row>
    <row r="1643" spans="16:20">
      <c r="P1643" s="70" t="str">
        <f t="shared" si="76"/>
        <v/>
      </c>
      <c r="Q1643" s="70" t="str">
        <f t="shared" si="77"/>
        <v/>
      </c>
      <c r="R1643" s="70" t="str">
        <f>IFERROR(IF(K1643="handling and wharfage",SUM(P1643:Q1643),IF(OR(K1643="tank",K1643="Boat",K1643="car"),INDEX(Rate!$B$4:$M$25,MATCH(Gilbert!N1643,Rate!$A$4:$A$25,0),MATCH(Gilbert!L1643,Rate!$B$3:$M$3,0))*O1643*0.8,INDEX(Rate!$B$4:$M$25,MATCH(Gilbert!N1643,Rate!$A$4:$A$25,0),MATCH(Gilbert!L1643,Rate!$B$3:$M$3,0))*O1643)),"")</f>
        <v/>
      </c>
      <c r="T1643" s="71" t="str">
        <f t="shared" si="78"/>
        <v/>
      </c>
    </row>
    <row r="1644" spans="16:20">
      <c r="P1644" s="70" t="str">
        <f t="shared" si="76"/>
        <v/>
      </c>
      <c r="Q1644" s="70" t="str">
        <f t="shared" si="77"/>
        <v/>
      </c>
      <c r="R1644" s="70" t="str">
        <f>IFERROR(IF(K1644="handling and wharfage",SUM(P1644:Q1644),IF(OR(K1644="tank",K1644="Boat",K1644="car"),INDEX(Rate!$B$4:$M$25,MATCH(Gilbert!N1644,Rate!$A$4:$A$25,0),MATCH(Gilbert!L1644,Rate!$B$3:$M$3,0))*O1644*0.8,INDEX(Rate!$B$4:$M$25,MATCH(Gilbert!N1644,Rate!$A$4:$A$25,0),MATCH(Gilbert!L1644,Rate!$B$3:$M$3,0))*O1644)),"")</f>
        <v/>
      </c>
      <c r="T1644" s="71" t="str">
        <f t="shared" si="78"/>
        <v/>
      </c>
    </row>
    <row r="1645" spans="16:20">
      <c r="P1645" s="70" t="str">
        <f t="shared" si="76"/>
        <v/>
      </c>
      <c r="Q1645" s="70" t="str">
        <f t="shared" si="77"/>
        <v/>
      </c>
      <c r="R1645" s="70" t="str">
        <f>IFERROR(IF(K1645="handling and wharfage",SUM(P1645:Q1645),IF(OR(K1645="tank",K1645="Boat",K1645="car"),INDEX(Rate!$B$4:$M$25,MATCH(Gilbert!N1645,Rate!$A$4:$A$25,0),MATCH(Gilbert!L1645,Rate!$B$3:$M$3,0))*O1645*0.8,INDEX(Rate!$B$4:$M$25,MATCH(Gilbert!N1645,Rate!$A$4:$A$25,0),MATCH(Gilbert!L1645,Rate!$B$3:$M$3,0))*O1645)),"")</f>
        <v/>
      </c>
      <c r="T1645" s="71" t="str">
        <f t="shared" si="78"/>
        <v/>
      </c>
    </row>
    <row r="1646" spans="16:20">
      <c r="P1646" s="70" t="str">
        <f t="shared" si="76"/>
        <v/>
      </c>
      <c r="Q1646" s="70" t="str">
        <f t="shared" si="77"/>
        <v/>
      </c>
      <c r="R1646" s="70" t="str">
        <f>IFERROR(IF(K1646="handling and wharfage",SUM(P1646:Q1646),IF(OR(K1646="tank",K1646="Boat",K1646="car"),INDEX(Rate!$B$4:$M$25,MATCH(Gilbert!N1646,Rate!$A$4:$A$25,0),MATCH(Gilbert!L1646,Rate!$B$3:$M$3,0))*O1646*0.8,INDEX(Rate!$B$4:$M$25,MATCH(Gilbert!N1646,Rate!$A$4:$A$25,0),MATCH(Gilbert!L1646,Rate!$B$3:$M$3,0))*O1646)),"")</f>
        <v/>
      </c>
      <c r="T1646" s="71" t="str">
        <f t="shared" si="78"/>
        <v/>
      </c>
    </row>
    <row r="1647" spans="16:20">
      <c r="P1647" s="70" t="str">
        <f t="shared" si="76"/>
        <v/>
      </c>
      <c r="Q1647" s="70" t="str">
        <f t="shared" si="77"/>
        <v/>
      </c>
      <c r="R1647" s="70" t="str">
        <f>IFERROR(IF(K1647="handling and wharfage",SUM(P1647:Q1647),IF(OR(K1647="tank",K1647="Boat",K1647="car"),INDEX(Rate!$B$4:$M$25,MATCH(Gilbert!N1647,Rate!$A$4:$A$25,0),MATCH(Gilbert!L1647,Rate!$B$3:$M$3,0))*O1647*0.8,INDEX(Rate!$B$4:$M$25,MATCH(Gilbert!N1647,Rate!$A$4:$A$25,0),MATCH(Gilbert!L1647,Rate!$B$3:$M$3,0))*O1647)),"")</f>
        <v/>
      </c>
      <c r="T1647" s="71" t="str">
        <f t="shared" si="78"/>
        <v/>
      </c>
    </row>
    <row r="1648" spans="16:20">
      <c r="P1648" s="70" t="str">
        <f t="shared" si="76"/>
        <v/>
      </c>
      <c r="Q1648" s="70" t="str">
        <f t="shared" si="77"/>
        <v/>
      </c>
      <c r="R1648" s="70" t="str">
        <f>IFERROR(IF(K1648="handling and wharfage",SUM(P1648:Q1648),IF(OR(K1648="tank",K1648="Boat",K1648="car"),INDEX(Rate!$B$4:$M$25,MATCH(Gilbert!N1648,Rate!$A$4:$A$25,0),MATCH(Gilbert!L1648,Rate!$B$3:$M$3,0))*O1648*0.8,INDEX(Rate!$B$4:$M$25,MATCH(Gilbert!N1648,Rate!$A$4:$A$25,0),MATCH(Gilbert!L1648,Rate!$B$3:$M$3,0))*O1648)),"")</f>
        <v/>
      </c>
      <c r="T1648" s="71" t="str">
        <f t="shared" si="78"/>
        <v/>
      </c>
    </row>
    <row r="1649" spans="16:20">
      <c r="P1649" s="70" t="str">
        <f t="shared" si="76"/>
        <v/>
      </c>
      <c r="Q1649" s="70" t="str">
        <f t="shared" si="77"/>
        <v/>
      </c>
      <c r="R1649" s="70" t="str">
        <f>IFERROR(IF(K1649="handling and wharfage",SUM(P1649:Q1649),IF(OR(K1649="tank",K1649="Boat",K1649="car"),INDEX(Rate!$B$4:$M$25,MATCH(Gilbert!N1649,Rate!$A$4:$A$25,0),MATCH(Gilbert!L1649,Rate!$B$3:$M$3,0))*O1649*0.8,INDEX(Rate!$B$4:$M$25,MATCH(Gilbert!N1649,Rate!$A$4:$A$25,0),MATCH(Gilbert!L1649,Rate!$B$3:$M$3,0))*O1649)),"")</f>
        <v/>
      </c>
      <c r="T1649" s="71" t="str">
        <f t="shared" si="78"/>
        <v/>
      </c>
    </row>
    <row r="1650" spans="16:20">
      <c r="P1650" s="70" t="str">
        <f t="shared" si="76"/>
        <v/>
      </c>
      <c r="Q1650" s="70" t="str">
        <f t="shared" si="77"/>
        <v/>
      </c>
      <c r="R1650" s="70" t="str">
        <f>IFERROR(IF(K1650="handling and wharfage",SUM(P1650:Q1650),IF(OR(K1650="tank",K1650="Boat",K1650="car"),INDEX(Rate!$B$4:$M$25,MATCH(Gilbert!N1650,Rate!$A$4:$A$25,0),MATCH(Gilbert!L1650,Rate!$B$3:$M$3,0))*O1650*0.8,INDEX(Rate!$B$4:$M$25,MATCH(Gilbert!N1650,Rate!$A$4:$A$25,0),MATCH(Gilbert!L1650,Rate!$B$3:$M$3,0))*O1650)),"")</f>
        <v/>
      </c>
      <c r="T1650" s="71" t="str">
        <f t="shared" si="78"/>
        <v/>
      </c>
    </row>
    <row r="1651" spans="16:20">
      <c r="P1651" s="70" t="str">
        <f t="shared" si="76"/>
        <v/>
      </c>
      <c r="Q1651" s="70" t="str">
        <f t="shared" si="77"/>
        <v/>
      </c>
      <c r="R1651" s="70" t="str">
        <f>IFERROR(IF(K1651="handling and wharfage",SUM(P1651:Q1651),IF(OR(K1651="tank",K1651="Boat",K1651="car"),INDEX(Rate!$B$4:$M$25,MATCH(Gilbert!N1651,Rate!$A$4:$A$25,0),MATCH(Gilbert!L1651,Rate!$B$3:$M$3,0))*O1651*0.8,INDEX(Rate!$B$4:$M$25,MATCH(Gilbert!N1651,Rate!$A$4:$A$25,0),MATCH(Gilbert!L1651,Rate!$B$3:$M$3,0))*O1651)),"")</f>
        <v/>
      </c>
      <c r="T1651" s="71" t="str">
        <f t="shared" si="78"/>
        <v/>
      </c>
    </row>
    <row r="1652" spans="16:20">
      <c r="P1652" s="70" t="str">
        <f t="shared" si="76"/>
        <v/>
      </c>
      <c r="Q1652" s="70" t="str">
        <f t="shared" si="77"/>
        <v/>
      </c>
      <c r="R1652" s="70" t="str">
        <f>IFERROR(IF(K1652="handling and wharfage",SUM(P1652:Q1652),IF(OR(K1652="tank",K1652="Boat",K1652="car"),INDEX(Rate!$B$4:$M$25,MATCH(Gilbert!N1652,Rate!$A$4:$A$25,0),MATCH(Gilbert!L1652,Rate!$B$3:$M$3,0))*O1652*0.8,INDEX(Rate!$B$4:$M$25,MATCH(Gilbert!N1652,Rate!$A$4:$A$25,0),MATCH(Gilbert!L1652,Rate!$B$3:$M$3,0))*O1652)),"")</f>
        <v/>
      </c>
      <c r="T1652" s="71" t="str">
        <f t="shared" si="78"/>
        <v/>
      </c>
    </row>
    <row r="1653" spans="16:20">
      <c r="P1653" s="70" t="str">
        <f t="shared" si="76"/>
        <v/>
      </c>
      <c r="Q1653" s="70" t="str">
        <f t="shared" si="77"/>
        <v/>
      </c>
      <c r="R1653" s="70" t="str">
        <f>IFERROR(IF(K1653="handling and wharfage",SUM(P1653:Q1653),IF(OR(K1653="tank",K1653="Boat",K1653="car"),INDEX(Rate!$B$4:$M$25,MATCH(Gilbert!N1653,Rate!$A$4:$A$25,0),MATCH(Gilbert!L1653,Rate!$B$3:$M$3,0))*O1653*0.8,INDEX(Rate!$B$4:$M$25,MATCH(Gilbert!N1653,Rate!$A$4:$A$25,0),MATCH(Gilbert!L1653,Rate!$B$3:$M$3,0))*O1653)),"")</f>
        <v/>
      </c>
      <c r="T1653" s="71" t="str">
        <f t="shared" si="78"/>
        <v/>
      </c>
    </row>
    <row r="1654" spans="16:20">
      <c r="P1654" s="70" t="str">
        <f t="shared" si="76"/>
        <v/>
      </c>
      <c r="Q1654" s="70" t="str">
        <f t="shared" si="77"/>
        <v/>
      </c>
      <c r="R1654" s="70" t="str">
        <f>IFERROR(IF(K1654="handling and wharfage",SUM(P1654:Q1654),IF(OR(K1654="tank",K1654="Boat",K1654="car"),INDEX(Rate!$B$4:$M$25,MATCH(Gilbert!N1654,Rate!$A$4:$A$25,0),MATCH(Gilbert!L1654,Rate!$B$3:$M$3,0))*O1654*0.8,INDEX(Rate!$B$4:$M$25,MATCH(Gilbert!N1654,Rate!$A$4:$A$25,0),MATCH(Gilbert!L1654,Rate!$B$3:$M$3,0))*O1654)),"")</f>
        <v/>
      </c>
      <c r="T1654" s="71" t="str">
        <f t="shared" si="78"/>
        <v/>
      </c>
    </row>
    <row r="1655" spans="16:20">
      <c r="P1655" s="70" t="str">
        <f t="shared" si="76"/>
        <v/>
      </c>
      <c r="Q1655" s="70" t="str">
        <f t="shared" si="77"/>
        <v/>
      </c>
      <c r="R1655" s="70" t="str">
        <f>IFERROR(IF(K1655="handling and wharfage",SUM(P1655:Q1655),IF(OR(K1655="tank",K1655="Boat",K1655="car"),INDEX(Rate!$B$4:$M$25,MATCH(Gilbert!N1655,Rate!$A$4:$A$25,0),MATCH(Gilbert!L1655,Rate!$B$3:$M$3,0))*O1655*0.8,INDEX(Rate!$B$4:$M$25,MATCH(Gilbert!N1655,Rate!$A$4:$A$25,0),MATCH(Gilbert!L1655,Rate!$B$3:$M$3,0))*O1655)),"")</f>
        <v/>
      </c>
      <c r="T1655" s="71" t="str">
        <f t="shared" si="78"/>
        <v/>
      </c>
    </row>
    <row r="1656" spans="16:20">
      <c r="P1656" s="70" t="str">
        <f t="shared" si="76"/>
        <v/>
      </c>
      <c r="Q1656" s="70" t="str">
        <f t="shared" si="77"/>
        <v/>
      </c>
      <c r="R1656" s="70" t="str">
        <f>IFERROR(IF(K1656="handling and wharfage",SUM(P1656:Q1656),IF(OR(K1656="tank",K1656="Boat",K1656="car"),INDEX(Rate!$B$4:$M$25,MATCH(Gilbert!N1656,Rate!$A$4:$A$25,0),MATCH(Gilbert!L1656,Rate!$B$3:$M$3,0))*O1656*0.8,INDEX(Rate!$B$4:$M$25,MATCH(Gilbert!N1656,Rate!$A$4:$A$25,0),MATCH(Gilbert!L1656,Rate!$B$3:$M$3,0))*O1656)),"")</f>
        <v/>
      </c>
      <c r="T1656" s="71" t="str">
        <f t="shared" si="78"/>
        <v/>
      </c>
    </row>
    <row r="1657" spans="16:20">
      <c r="P1657" s="70" t="str">
        <f t="shared" si="76"/>
        <v/>
      </c>
      <c r="Q1657" s="70" t="str">
        <f t="shared" si="77"/>
        <v/>
      </c>
      <c r="R1657" s="70" t="str">
        <f>IFERROR(IF(K1657="handling and wharfage",SUM(P1657:Q1657),IF(OR(K1657="tank",K1657="Boat",K1657="car"),INDEX(Rate!$B$4:$M$25,MATCH(Gilbert!N1657,Rate!$A$4:$A$25,0),MATCH(Gilbert!L1657,Rate!$B$3:$M$3,0))*O1657*0.8,INDEX(Rate!$B$4:$M$25,MATCH(Gilbert!N1657,Rate!$A$4:$A$25,0),MATCH(Gilbert!L1657,Rate!$B$3:$M$3,0))*O1657)),"")</f>
        <v/>
      </c>
      <c r="T1657" s="71" t="str">
        <f t="shared" si="78"/>
        <v/>
      </c>
    </row>
    <row r="1658" spans="16:20">
      <c r="P1658" s="70" t="str">
        <f t="shared" si="76"/>
        <v/>
      </c>
      <c r="Q1658" s="70" t="str">
        <f t="shared" si="77"/>
        <v/>
      </c>
      <c r="R1658" s="70" t="str">
        <f>IFERROR(IF(K1658="handling and wharfage",SUM(P1658:Q1658),IF(OR(K1658="tank",K1658="Boat",K1658="car"),INDEX(Rate!$B$4:$M$25,MATCH(Gilbert!N1658,Rate!$A$4:$A$25,0),MATCH(Gilbert!L1658,Rate!$B$3:$M$3,0))*O1658*0.8,INDEX(Rate!$B$4:$M$25,MATCH(Gilbert!N1658,Rate!$A$4:$A$25,0),MATCH(Gilbert!L1658,Rate!$B$3:$M$3,0))*O1658)),"")</f>
        <v/>
      </c>
      <c r="T1658" s="71" t="str">
        <f t="shared" si="78"/>
        <v/>
      </c>
    </row>
    <row r="1659" spans="16:20">
      <c r="P1659" s="70" t="str">
        <f t="shared" si="76"/>
        <v/>
      </c>
      <c r="Q1659" s="70" t="str">
        <f t="shared" si="77"/>
        <v/>
      </c>
      <c r="R1659" s="70" t="str">
        <f>IFERROR(IF(K1659="handling and wharfage",SUM(P1659:Q1659),IF(OR(K1659="tank",K1659="Boat",K1659="car"),INDEX(Rate!$B$4:$M$25,MATCH(Gilbert!N1659,Rate!$A$4:$A$25,0),MATCH(Gilbert!L1659,Rate!$B$3:$M$3,0))*O1659*0.8,INDEX(Rate!$B$4:$M$25,MATCH(Gilbert!N1659,Rate!$A$4:$A$25,0),MATCH(Gilbert!L1659,Rate!$B$3:$M$3,0))*O1659)),"")</f>
        <v/>
      </c>
      <c r="T1659" s="71" t="str">
        <f t="shared" si="78"/>
        <v/>
      </c>
    </row>
    <row r="1660" spans="16:20">
      <c r="P1660" s="70" t="str">
        <f t="shared" si="76"/>
        <v/>
      </c>
      <c r="Q1660" s="70" t="str">
        <f t="shared" si="77"/>
        <v/>
      </c>
      <c r="R1660" s="70" t="str">
        <f>IFERROR(IF(K1660="handling and wharfage",SUM(P1660:Q1660),IF(OR(K1660="tank",K1660="Boat",K1660="car"),INDEX(Rate!$B$4:$M$25,MATCH(Gilbert!N1660,Rate!$A$4:$A$25,0),MATCH(Gilbert!L1660,Rate!$B$3:$M$3,0))*O1660*0.8,INDEX(Rate!$B$4:$M$25,MATCH(Gilbert!N1660,Rate!$A$4:$A$25,0),MATCH(Gilbert!L1660,Rate!$B$3:$M$3,0))*O1660)),"")</f>
        <v/>
      </c>
      <c r="T1660" s="71" t="str">
        <f t="shared" si="78"/>
        <v/>
      </c>
    </row>
    <row r="1661" spans="16:20">
      <c r="P1661" s="70" t="str">
        <f t="shared" si="76"/>
        <v/>
      </c>
      <c r="Q1661" s="70" t="str">
        <f t="shared" si="77"/>
        <v/>
      </c>
      <c r="R1661" s="70" t="str">
        <f>IFERROR(IF(K1661="handling and wharfage",SUM(P1661:Q1661),IF(OR(K1661="tank",K1661="Boat",K1661="car"),INDEX(Rate!$B$4:$M$25,MATCH(Gilbert!N1661,Rate!$A$4:$A$25,0),MATCH(Gilbert!L1661,Rate!$B$3:$M$3,0))*O1661*0.8,INDEX(Rate!$B$4:$M$25,MATCH(Gilbert!N1661,Rate!$A$4:$A$25,0),MATCH(Gilbert!L1661,Rate!$B$3:$M$3,0))*O1661)),"")</f>
        <v/>
      </c>
      <c r="T1661" s="71" t="str">
        <f t="shared" si="78"/>
        <v/>
      </c>
    </row>
    <row r="1662" spans="16:20">
      <c r="P1662" s="70" t="str">
        <f t="shared" si="76"/>
        <v/>
      </c>
      <c r="Q1662" s="70" t="str">
        <f t="shared" si="77"/>
        <v/>
      </c>
      <c r="R1662" s="70" t="str">
        <f>IFERROR(IF(K1662="handling and wharfage",SUM(P1662:Q1662),IF(OR(K1662="tank",K1662="Boat",K1662="car"),INDEX(Rate!$B$4:$M$25,MATCH(Gilbert!N1662,Rate!$A$4:$A$25,0),MATCH(Gilbert!L1662,Rate!$B$3:$M$3,0))*O1662*0.8,INDEX(Rate!$B$4:$M$25,MATCH(Gilbert!N1662,Rate!$A$4:$A$25,0),MATCH(Gilbert!L1662,Rate!$B$3:$M$3,0))*O1662)),"")</f>
        <v/>
      </c>
      <c r="T1662" s="71" t="str">
        <f t="shared" si="78"/>
        <v/>
      </c>
    </row>
    <row r="1663" spans="16:20">
      <c r="P1663" s="70" t="str">
        <f t="shared" si="76"/>
        <v/>
      </c>
      <c r="Q1663" s="70" t="str">
        <f t="shared" si="77"/>
        <v/>
      </c>
      <c r="R1663" s="70" t="str">
        <f>IFERROR(IF(K1663="handling and wharfage",SUM(P1663:Q1663),IF(OR(K1663="tank",K1663="Boat",K1663="car"),INDEX(Rate!$B$4:$M$25,MATCH(Gilbert!N1663,Rate!$A$4:$A$25,0),MATCH(Gilbert!L1663,Rate!$B$3:$M$3,0))*O1663*0.8,INDEX(Rate!$B$4:$M$25,MATCH(Gilbert!N1663,Rate!$A$4:$A$25,0),MATCH(Gilbert!L1663,Rate!$B$3:$M$3,0))*O1663)),"")</f>
        <v/>
      </c>
      <c r="T1663" s="71" t="str">
        <f t="shared" si="78"/>
        <v/>
      </c>
    </row>
    <row r="1664" spans="16:20">
      <c r="P1664" s="70" t="str">
        <f t="shared" si="76"/>
        <v/>
      </c>
      <c r="Q1664" s="70" t="str">
        <f t="shared" si="77"/>
        <v/>
      </c>
      <c r="R1664" s="70" t="str">
        <f>IFERROR(IF(K1664="handling and wharfage",SUM(P1664:Q1664),IF(OR(K1664="tank",K1664="Boat",K1664="car"),INDEX(Rate!$B$4:$M$25,MATCH(Gilbert!N1664,Rate!$A$4:$A$25,0),MATCH(Gilbert!L1664,Rate!$B$3:$M$3,0))*O1664*0.8,INDEX(Rate!$B$4:$M$25,MATCH(Gilbert!N1664,Rate!$A$4:$A$25,0),MATCH(Gilbert!L1664,Rate!$B$3:$M$3,0))*O1664)),"")</f>
        <v/>
      </c>
      <c r="T1664" s="71" t="str">
        <f t="shared" si="78"/>
        <v/>
      </c>
    </row>
    <row r="1665" spans="16:20">
      <c r="P1665" s="70" t="str">
        <f t="shared" si="76"/>
        <v/>
      </c>
      <c r="Q1665" s="70" t="str">
        <f t="shared" si="77"/>
        <v/>
      </c>
      <c r="R1665" s="70" t="str">
        <f>IFERROR(IF(K1665="handling and wharfage",SUM(P1665:Q1665),IF(OR(K1665="tank",K1665="Boat",K1665="car"),INDEX(Rate!$B$4:$M$25,MATCH(Gilbert!N1665,Rate!$A$4:$A$25,0),MATCH(Gilbert!L1665,Rate!$B$3:$M$3,0))*O1665*0.8,INDEX(Rate!$B$4:$M$25,MATCH(Gilbert!N1665,Rate!$A$4:$A$25,0),MATCH(Gilbert!L1665,Rate!$B$3:$M$3,0))*O1665)),"")</f>
        <v/>
      </c>
      <c r="T1665" s="71" t="str">
        <f t="shared" si="78"/>
        <v/>
      </c>
    </row>
    <row r="1666" spans="16:20">
      <c r="P1666" s="70" t="str">
        <f t="shared" si="76"/>
        <v/>
      </c>
      <c r="Q1666" s="70" t="str">
        <f t="shared" si="77"/>
        <v/>
      </c>
      <c r="R1666" s="70" t="str">
        <f>IFERROR(IF(K1666="handling and wharfage",SUM(P1666:Q1666),IF(OR(K1666="tank",K1666="Boat",K1666="car"),INDEX(Rate!$B$4:$M$25,MATCH(Gilbert!N1666,Rate!$A$4:$A$25,0),MATCH(Gilbert!L1666,Rate!$B$3:$M$3,0))*O1666*0.8,INDEX(Rate!$B$4:$M$25,MATCH(Gilbert!N1666,Rate!$A$4:$A$25,0),MATCH(Gilbert!L1666,Rate!$B$3:$M$3,0))*O1666)),"")</f>
        <v/>
      </c>
      <c r="T1666" s="71" t="str">
        <f t="shared" si="78"/>
        <v/>
      </c>
    </row>
    <row r="1667" spans="16:20">
      <c r="P1667" s="70" t="str">
        <f t="shared" ref="P1667:P1730" si="79">IF(OR(K1667="handling and wharfage",K1667="rau handling and wharfage"),O1667*30,"")</f>
        <v/>
      </c>
      <c r="Q1667" s="70" t="str">
        <f t="shared" ref="Q1667:Q1730" si="80">IF(K1667&lt;&gt;"handling and wharfage","",O1667*3.5)</f>
        <v/>
      </c>
      <c r="R1667" s="70" t="str">
        <f>IFERROR(IF(K1667="handling and wharfage",SUM(P1667:Q1667),IF(OR(K1667="tank",K1667="Boat",K1667="car"),INDEX(Rate!$B$4:$M$25,MATCH(Gilbert!N1667,Rate!$A$4:$A$25,0),MATCH(Gilbert!L1667,Rate!$B$3:$M$3,0))*O1667*0.8,INDEX(Rate!$B$4:$M$25,MATCH(Gilbert!N1667,Rate!$A$4:$A$25,0),MATCH(Gilbert!L1667,Rate!$B$3:$M$3,0))*O1667)),"")</f>
        <v/>
      </c>
      <c r="T1667" s="71" t="str">
        <f t="shared" ref="T1667:T1730" si="81">IF(L1667="","",IF(L1667="General2","F0070000061A","E31250000331"))</f>
        <v/>
      </c>
    </row>
    <row r="1668" spans="16:20">
      <c r="P1668" s="70" t="str">
        <f t="shared" si="79"/>
        <v/>
      </c>
      <c r="Q1668" s="70" t="str">
        <f t="shared" si="80"/>
        <v/>
      </c>
      <c r="R1668" s="70" t="str">
        <f>IFERROR(IF(K1668="handling and wharfage",SUM(P1668:Q1668),IF(OR(K1668="tank",K1668="Boat",K1668="car"),INDEX(Rate!$B$4:$M$25,MATCH(Gilbert!N1668,Rate!$A$4:$A$25,0),MATCH(Gilbert!L1668,Rate!$B$3:$M$3,0))*O1668*0.8,INDEX(Rate!$B$4:$M$25,MATCH(Gilbert!N1668,Rate!$A$4:$A$25,0),MATCH(Gilbert!L1668,Rate!$B$3:$M$3,0))*O1668)),"")</f>
        <v/>
      </c>
      <c r="T1668" s="71" t="str">
        <f t="shared" si="81"/>
        <v/>
      </c>
    </row>
    <row r="1669" spans="16:20">
      <c r="P1669" s="70" t="str">
        <f t="shared" si="79"/>
        <v/>
      </c>
      <c r="Q1669" s="70" t="str">
        <f t="shared" si="80"/>
        <v/>
      </c>
      <c r="R1669" s="70" t="str">
        <f>IFERROR(IF(K1669="handling and wharfage",SUM(P1669:Q1669),IF(OR(K1669="tank",K1669="Boat",K1669="car"),INDEX(Rate!$B$4:$M$25,MATCH(Gilbert!N1669,Rate!$A$4:$A$25,0),MATCH(Gilbert!L1669,Rate!$B$3:$M$3,0))*O1669*0.8,INDEX(Rate!$B$4:$M$25,MATCH(Gilbert!N1669,Rate!$A$4:$A$25,0),MATCH(Gilbert!L1669,Rate!$B$3:$M$3,0))*O1669)),"")</f>
        <v/>
      </c>
      <c r="T1669" s="71" t="str">
        <f t="shared" si="81"/>
        <v/>
      </c>
    </row>
    <row r="1670" spans="16:20">
      <c r="P1670" s="70" t="str">
        <f t="shared" si="79"/>
        <v/>
      </c>
      <c r="Q1670" s="70" t="str">
        <f t="shared" si="80"/>
        <v/>
      </c>
      <c r="R1670" s="70" t="str">
        <f>IFERROR(IF(K1670="handling and wharfage",SUM(P1670:Q1670),IF(OR(K1670="tank",K1670="Boat",K1670="car"),INDEX(Rate!$B$4:$M$25,MATCH(Gilbert!N1670,Rate!$A$4:$A$25,0),MATCH(Gilbert!L1670,Rate!$B$3:$M$3,0))*O1670*0.8,INDEX(Rate!$B$4:$M$25,MATCH(Gilbert!N1670,Rate!$A$4:$A$25,0),MATCH(Gilbert!L1670,Rate!$B$3:$M$3,0))*O1670)),"")</f>
        <v/>
      </c>
      <c r="T1670" s="71" t="str">
        <f t="shared" si="81"/>
        <v/>
      </c>
    </row>
    <row r="1671" spans="16:20">
      <c r="P1671" s="70" t="str">
        <f t="shared" si="79"/>
        <v/>
      </c>
      <c r="Q1671" s="70" t="str">
        <f t="shared" si="80"/>
        <v/>
      </c>
      <c r="R1671" s="70" t="str">
        <f>IFERROR(IF(K1671="handling and wharfage",SUM(P1671:Q1671),IF(OR(K1671="tank",K1671="Boat",K1671="car"),INDEX(Rate!$B$4:$M$25,MATCH(Gilbert!N1671,Rate!$A$4:$A$25,0),MATCH(Gilbert!L1671,Rate!$B$3:$M$3,0))*O1671*0.8,INDEX(Rate!$B$4:$M$25,MATCH(Gilbert!N1671,Rate!$A$4:$A$25,0),MATCH(Gilbert!L1671,Rate!$B$3:$M$3,0))*O1671)),"")</f>
        <v/>
      </c>
      <c r="T1671" s="71" t="str">
        <f t="shared" si="81"/>
        <v/>
      </c>
    </row>
    <row r="1672" spans="16:20">
      <c r="P1672" s="70" t="str">
        <f t="shared" si="79"/>
        <v/>
      </c>
      <c r="Q1672" s="70" t="str">
        <f t="shared" si="80"/>
        <v/>
      </c>
      <c r="R1672" s="70" t="str">
        <f>IFERROR(IF(K1672="handling and wharfage",SUM(P1672:Q1672),IF(OR(K1672="tank",K1672="Boat",K1672="car"),INDEX(Rate!$B$4:$M$25,MATCH(Gilbert!N1672,Rate!$A$4:$A$25,0),MATCH(Gilbert!L1672,Rate!$B$3:$M$3,0))*O1672*0.8,INDEX(Rate!$B$4:$M$25,MATCH(Gilbert!N1672,Rate!$A$4:$A$25,0),MATCH(Gilbert!L1672,Rate!$B$3:$M$3,0))*O1672)),"")</f>
        <v/>
      </c>
      <c r="T1672" s="71" t="str">
        <f t="shared" si="81"/>
        <v/>
      </c>
    </row>
    <row r="1673" spans="16:20">
      <c r="P1673" s="70" t="str">
        <f t="shared" si="79"/>
        <v/>
      </c>
      <c r="Q1673" s="70" t="str">
        <f t="shared" si="80"/>
        <v/>
      </c>
      <c r="R1673" s="70" t="str">
        <f>IFERROR(IF(K1673="handling and wharfage",SUM(P1673:Q1673),IF(OR(K1673="tank",K1673="Boat",K1673="car"),INDEX(Rate!$B$4:$M$25,MATCH(Gilbert!N1673,Rate!$A$4:$A$25,0),MATCH(Gilbert!L1673,Rate!$B$3:$M$3,0))*O1673*0.8,INDEX(Rate!$B$4:$M$25,MATCH(Gilbert!N1673,Rate!$A$4:$A$25,0),MATCH(Gilbert!L1673,Rate!$B$3:$M$3,0))*O1673)),"")</f>
        <v/>
      </c>
      <c r="T1673" s="71" t="str">
        <f t="shared" si="81"/>
        <v/>
      </c>
    </row>
    <row r="1674" spans="16:20">
      <c r="P1674" s="70" t="str">
        <f t="shared" si="79"/>
        <v/>
      </c>
      <c r="Q1674" s="70" t="str">
        <f t="shared" si="80"/>
        <v/>
      </c>
      <c r="R1674" s="70" t="str">
        <f>IFERROR(IF(K1674="handling and wharfage",SUM(P1674:Q1674),IF(OR(K1674="tank",K1674="Boat",K1674="car"),INDEX(Rate!$B$4:$M$25,MATCH(Gilbert!N1674,Rate!$A$4:$A$25,0),MATCH(Gilbert!L1674,Rate!$B$3:$M$3,0))*O1674*0.8,INDEX(Rate!$B$4:$M$25,MATCH(Gilbert!N1674,Rate!$A$4:$A$25,0),MATCH(Gilbert!L1674,Rate!$B$3:$M$3,0))*O1674)),"")</f>
        <v/>
      </c>
      <c r="T1674" s="71" t="str">
        <f t="shared" si="81"/>
        <v/>
      </c>
    </row>
    <row r="1675" spans="16:20">
      <c r="P1675" s="70" t="str">
        <f t="shared" si="79"/>
        <v/>
      </c>
      <c r="Q1675" s="70" t="str">
        <f t="shared" si="80"/>
        <v/>
      </c>
      <c r="R1675" s="70" t="str">
        <f>IFERROR(IF(K1675="handling and wharfage",SUM(P1675:Q1675),IF(OR(K1675="tank",K1675="Boat",K1675="car"),INDEX(Rate!$B$4:$M$25,MATCH(Gilbert!N1675,Rate!$A$4:$A$25,0),MATCH(Gilbert!L1675,Rate!$B$3:$M$3,0))*O1675*0.8,INDEX(Rate!$B$4:$M$25,MATCH(Gilbert!N1675,Rate!$A$4:$A$25,0),MATCH(Gilbert!L1675,Rate!$B$3:$M$3,0))*O1675)),"")</f>
        <v/>
      </c>
      <c r="T1675" s="71" t="str">
        <f t="shared" si="81"/>
        <v/>
      </c>
    </row>
    <row r="1676" spans="16:20">
      <c r="P1676" s="70" t="str">
        <f t="shared" si="79"/>
        <v/>
      </c>
      <c r="Q1676" s="70" t="str">
        <f t="shared" si="80"/>
        <v/>
      </c>
      <c r="R1676" s="70" t="str">
        <f>IFERROR(IF(K1676="handling and wharfage",SUM(P1676:Q1676),IF(OR(K1676="tank",K1676="Boat",K1676="car"),INDEX(Rate!$B$4:$M$25,MATCH(Gilbert!N1676,Rate!$A$4:$A$25,0),MATCH(Gilbert!L1676,Rate!$B$3:$M$3,0))*O1676*0.8,INDEX(Rate!$B$4:$M$25,MATCH(Gilbert!N1676,Rate!$A$4:$A$25,0),MATCH(Gilbert!L1676,Rate!$B$3:$M$3,0))*O1676)),"")</f>
        <v/>
      </c>
      <c r="T1676" s="71" t="str">
        <f t="shared" si="81"/>
        <v/>
      </c>
    </row>
    <row r="1677" spans="16:20">
      <c r="P1677" s="70" t="str">
        <f t="shared" si="79"/>
        <v/>
      </c>
      <c r="Q1677" s="70" t="str">
        <f t="shared" si="80"/>
        <v/>
      </c>
      <c r="R1677" s="70" t="str">
        <f>IFERROR(IF(K1677="handling and wharfage",SUM(P1677:Q1677),IF(OR(K1677="tank",K1677="Boat",K1677="car"),INDEX(Rate!$B$4:$M$25,MATCH(Gilbert!N1677,Rate!$A$4:$A$25,0),MATCH(Gilbert!L1677,Rate!$B$3:$M$3,0))*O1677*0.8,INDEX(Rate!$B$4:$M$25,MATCH(Gilbert!N1677,Rate!$A$4:$A$25,0),MATCH(Gilbert!L1677,Rate!$B$3:$M$3,0))*O1677)),"")</f>
        <v/>
      </c>
      <c r="T1677" s="71" t="str">
        <f t="shared" si="81"/>
        <v/>
      </c>
    </row>
    <row r="1678" spans="16:20">
      <c r="P1678" s="70" t="str">
        <f t="shared" si="79"/>
        <v/>
      </c>
      <c r="Q1678" s="70" t="str">
        <f t="shared" si="80"/>
        <v/>
      </c>
      <c r="R1678" s="70" t="str">
        <f>IFERROR(IF(K1678="handling and wharfage",SUM(P1678:Q1678),IF(OR(K1678="tank",K1678="Boat",K1678="car"),INDEX(Rate!$B$4:$M$25,MATCH(Gilbert!N1678,Rate!$A$4:$A$25,0),MATCH(Gilbert!L1678,Rate!$B$3:$M$3,0))*O1678*0.8,INDEX(Rate!$B$4:$M$25,MATCH(Gilbert!N1678,Rate!$A$4:$A$25,0),MATCH(Gilbert!L1678,Rate!$B$3:$M$3,0))*O1678)),"")</f>
        <v/>
      </c>
      <c r="T1678" s="71" t="str">
        <f t="shared" si="81"/>
        <v/>
      </c>
    </row>
    <row r="1679" spans="16:20">
      <c r="P1679" s="70" t="str">
        <f t="shared" si="79"/>
        <v/>
      </c>
      <c r="Q1679" s="70" t="str">
        <f t="shared" si="80"/>
        <v/>
      </c>
      <c r="R1679" s="70" t="str">
        <f>IFERROR(IF(K1679="handling and wharfage",SUM(P1679:Q1679),IF(OR(K1679="tank",K1679="Boat",K1679="car"),INDEX(Rate!$B$4:$M$25,MATCH(Gilbert!N1679,Rate!$A$4:$A$25,0),MATCH(Gilbert!L1679,Rate!$B$3:$M$3,0))*O1679*0.8,INDEX(Rate!$B$4:$M$25,MATCH(Gilbert!N1679,Rate!$A$4:$A$25,0),MATCH(Gilbert!L1679,Rate!$B$3:$M$3,0))*O1679)),"")</f>
        <v/>
      </c>
      <c r="T1679" s="71" t="str">
        <f t="shared" si="81"/>
        <v/>
      </c>
    </row>
    <row r="1680" spans="16:20">
      <c r="P1680" s="70" t="str">
        <f t="shared" si="79"/>
        <v/>
      </c>
      <c r="Q1680" s="70" t="str">
        <f t="shared" si="80"/>
        <v/>
      </c>
      <c r="R1680" s="70" t="str">
        <f>IFERROR(IF(K1680="handling and wharfage",SUM(P1680:Q1680),IF(OR(K1680="tank",K1680="Boat",K1680="car"),INDEX(Rate!$B$4:$M$25,MATCH(Gilbert!N1680,Rate!$A$4:$A$25,0),MATCH(Gilbert!L1680,Rate!$B$3:$M$3,0))*O1680*0.8,INDEX(Rate!$B$4:$M$25,MATCH(Gilbert!N1680,Rate!$A$4:$A$25,0),MATCH(Gilbert!L1680,Rate!$B$3:$M$3,0))*O1680)),"")</f>
        <v/>
      </c>
      <c r="T1680" s="71" t="str">
        <f t="shared" si="81"/>
        <v/>
      </c>
    </row>
    <row r="1681" spans="16:20">
      <c r="P1681" s="70" t="str">
        <f t="shared" si="79"/>
        <v/>
      </c>
      <c r="Q1681" s="70" t="str">
        <f t="shared" si="80"/>
        <v/>
      </c>
      <c r="R1681" s="70" t="str">
        <f>IFERROR(IF(K1681="handling and wharfage",SUM(P1681:Q1681),IF(OR(K1681="tank",K1681="Boat",K1681="car"),INDEX(Rate!$B$4:$M$25,MATCH(Gilbert!N1681,Rate!$A$4:$A$25,0),MATCH(Gilbert!L1681,Rate!$B$3:$M$3,0))*O1681*0.8,INDEX(Rate!$B$4:$M$25,MATCH(Gilbert!N1681,Rate!$A$4:$A$25,0),MATCH(Gilbert!L1681,Rate!$B$3:$M$3,0))*O1681)),"")</f>
        <v/>
      </c>
      <c r="T1681" s="71" t="str">
        <f t="shared" si="81"/>
        <v/>
      </c>
    </row>
    <row r="1682" spans="16:20">
      <c r="P1682" s="70" t="str">
        <f t="shared" si="79"/>
        <v/>
      </c>
      <c r="Q1682" s="70" t="str">
        <f t="shared" si="80"/>
        <v/>
      </c>
      <c r="R1682" s="70" t="str">
        <f>IFERROR(IF(K1682="handling and wharfage",SUM(P1682:Q1682),IF(OR(K1682="tank",K1682="Boat",K1682="car"),INDEX(Rate!$B$4:$M$25,MATCH(Gilbert!N1682,Rate!$A$4:$A$25,0),MATCH(Gilbert!L1682,Rate!$B$3:$M$3,0))*O1682*0.8,INDEX(Rate!$B$4:$M$25,MATCH(Gilbert!N1682,Rate!$A$4:$A$25,0),MATCH(Gilbert!L1682,Rate!$B$3:$M$3,0))*O1682)),"")</f>
        <v/>
      </c>
      <c r="T1682" s="71" t="str">
        <f t="shared" si="81"/>
        <v/>
      </c>
    </row>
    <row r="1683" spans="16:20">
      <c r="P1683" s="70" t="str">
        <f t="shared" si="79"/>
        <v/>
      </c>
      <c r="Q1683" s="70" t="str">
        <f t="shared" si="80"/>
        <v/>
      </c>
      <c r="R1683" s="70" t="str">
        <f>IFERROR(IF(K1683="handling and wharfage",SUM(P1683:Q1683),IF(OR(K1683="tank",K1683="Boat",K1683="car"),INDEX(Rate!$B$4:$M$25,MATCH(Gilbert!N1683,Rate!$A$4:$A$25,0),MATCH(Gilbert!L1683,Rate!$B$3:$M$3,0))*O1683*0.8,INDEX(Rate!$B$4:$M$25,MATCH(Gilbert!N1683,Rate!$A$4:$A$25,0),MATCH(Gilbert!L1683,Rate!$B$3:$M$3,0))*O1683)),"")</f>
        <v/>
      </c>
      <c r="T1683" s="71" t="str">
        <f t="shared" si="81"/>
        <v/>
      </c>
    </row>
    <row r="1684" spans="16:20">
      <c r="P1684" s="70" t="str">
        <f t="shared" si="79"/>
        <v/>
      </c>
      <c r="Q1684" s="70" t="str">
        <f t="shared" si="80"/>
        <v/>
      </c>
      <c r="R1684" s="70" t="str">
        <f>IFERROR(IF(K1684="handling and wharfage",SUM(P1684:Q1684),IF(OR(K1684="tank",K1684="Boat",K1684="car"),INDEX(Rate!$B$4:$M$25,MATCH(Gilbert!N1684,Rate!$A$4:$A$25,0),MATCH(Gilbert!L1684,Rate!$B$3:$M$3,0))*O1684*0.8,INDEX(Rate!$B$4:$M$25,MATCH(Gilbert!N1684,Rate!$A$4:$A$25,0),MATCH(Gilbert!L1684,Rate!$B$3:$M$3,0))*O1684)),"")</f>
        <v/>
      </c>
      <c r="T1684" s="71" t="str">
        <f t="shared" si="81"/>
        <v/>
      </c>
    </row>
    <row r="1685" spans="16:20">
      <c r="P1685" s="70" t="str">
        <f t="shared" si="79"/>
        <v/>
      </c>
      <c r="Q1685" s="70" t="str">
        <f t="shared" si="80"/>
        <v/>
      </c>
      <c r="R1685" s="70" t="str">
        <f>IFERROR(IF(K1685="handling and wharfage",SUM(P1685:Q1685),IF(OR(K1685="tank",K1685="Boat",K1685="car"),INDEX(Rate!$B$4:$M$25,MATCH(Gilbert!N1685,Rate!$A$4:$A$25,0),MATCH(Gilbert!L1685,Rate!$B$3:$M$3,0))*O1685*0.8,INDEX(Rate!$B$4:$M$25,MATCH(Gilbert!N1685,Rate!$A$4:$A$25,0),MATCH(Gilbert!L1685,Rate!$B$3:$M$3,0))*O1685)),"")</f>
        <v/>
      </c>
      <c r="T1685" s="71" t="str">
        <f t="shared" si="81"/>
        <v/>
      </c>
    </row>
    <row r="1686" spans="16:20">
      <c r="P1686" s="70" t="str">
        <f t="shared" si="79"/>
        <v/>
      </c>
      <c r="Q1686" s="70" t="str">
        <f t="shared" si="80"/>
        <v/>
      </c>
      <c r="R1686" s="70" t="str">
        <f>IFERROR(IF(K1686="handling and wharfage",SUM(P1686:Q1686),IF(OR(K1686="tank",K1686="Boat",K1686="car"),INDEX(Rate!$B$4:$M$25,MATCH(Gilbert!N1686,Rate!$A$4:$A$25,0),MATCH(Gilbert!L1686,Rate!$B$3:$M$3,0))*O1686*0.8,INDEX(Rate!$B$4:$M$25,MATCH(Gilbert!N1686,Rate!$A$4:$A$25,0),MATCH(Gilbert!L1686,Rate!$B$3:$M$3,0))*O1686)),"")</f>
        <v/>
      </c>
      <c r="T1686" s="71" t="str">
        <f t="shared" si="81"/>
        <v/>
      </c>
    </row>
    <row r="1687" spans="16:20">
      <c r="P1687" s="70" t="str">
        <f t="shared" si="79"/>
        <v/>
      </c>
      <c r="Q1687" s="70" t="str">
        <f t="shared" si="80"/>
        <v/>
      </c>
      <c r="R1687" s="70" t="str">
        <f>IFERROR(IF(K1687="handling and wharfage",SUM(P1687:Q1687),IF(OR(K1687="tank",K1687="Boat",K1687="car"),INDEX(Rate!$B$4:$M$25,MATCH(Gilbert!N1687,Rate!$A$4:$A$25,0),MATCH(Gilbert!L1687,Rate!$B$3:$M$3,0))*O1687*0.8,INDEX(Rate!$B$4:$M$25,MATCH(Gilbert!N1687,Rate!$A$4:$A$25,0),MATCH(Gilbert!L1687,Rate!$B$3:$M$3,0))*O1687)),"")</f>
        <v/>
      </c>
      <c r="T1687" s="71" t="str">
        <f t="shared" si="81"/>
        <v/>
      </c>
    </row>
    <row r="1688" spans="16:20">
      <c r="P1688" s="70" t="str">
        <f t="shared" si="79"/>
        <v/>
      </c>
      <c r="Q1688" s="70" t="str">
        <f t="shared" si="80"/>
        <v/>
      </c>
      <c r="R1688" s="70" t="str">
        <f>IFERROR(IF(K1688="handling and wharfage",SUM(P1688:Q1688),IF(OR(K1688="tank",K1688="Boat",K1688="car"),INDEX(Rate!$B$4:$M$25,MATCH(Gilbert!N1688,Rate!$A$4:$A$25,0),MATCH(Gilbert!L1688,Rate!$B$3:$M$3,0))*O1688*0.8,INDEX(Rate!$B$4:$M$25,MATCH(Gilbert!N1688,Rate!$A$4:$A$25,0),MATCH(Gilbert!L1688,Rate!$B$3:$M$3,0))*O1688)),"")</f>
        <v/>
      </c>
      <c r="T1688" s="71" t="str">
        <f t="shared" si="81"/>
        <v/>
      </c>
    </row>
    <row r="1689" spans="16:20">
      <c r="P1689" s="70" t="str">
        <f t="shared" si="79"/>
        <v/>
      </c>
      <c r="Q1689" s="70" t="str">
        <f t="shared" si="80"/>
        <v/>
      </c>
      <c r="R1689" s="70" t="str">
        <f>IFERROR(IF(K1689="handling and wharfage",SUM(P1689:Q1689),IF(OR(K1689="tank",K1689="Boat",K1689="car"),INDEX(Rate!$B$4:$M$25,MATCH(Gilbert!N1689,Rate!$A$4:$A$25,0),MATCH(Gilbert!L1689,Rate!$B$3:$M$3,0))*O1689*0.8,INDEX(Rate!$B$4:$M$25,MATCH(Gilbert!N1689,Rate!$A$4:$A$25,0),MATCH(Gilbert!L1689,Rate!$B$3:$M$3,0))*O1689)),"")</f>
        <v/>
      </c>
      <c r="T1689" s="71" t="str">
        <f t="shared" si="81"/>
        <v/>
      </c>
    </row>
    <row r="1690" spans="16:20">
      <c r="P1690" s="70" t="str">
        <f t="shared" si="79"/>
        <v/>
      </c>
      <c r="Q1690" s="70" t="str">
        <f t="shared" si="80"/>
        <v/>
      </c>
      <c r="R1690" s="70" t="str">
        <f>IFERROR(IF(K1690="handling and wharfage",SUM(P1690:Q1690),IF(OR(K1690="tank",K1690="Boat",K1690="car"),INDEX(Rate!$B$4:$M$25,MATCH(Gilbert!N1690,Rate!$A$4:$A$25,0),MATCH(Gilbert!L1690,Rate!$B$3:$M$3,0))*O1690*0.8,INDEX(Rate!$B$4:$M$25,MATCH(Gilbert!N1690,Rate!$A$4:$A$25,0),MATCH(Gilbert!L1690,Rate!$B$3:$M$3,0))*O1690)),"")</f>
        <v/>
      </c>
      <c r="T1690" s="71" t="str">
        <f t="shared" si="81"/>
        <v/>
      </c>
    </row>
    <row r="1691" spans="16:20">
      <c r="P1691" s="70" t="str">
        <f t="shared" si="79"/>
        <v/>
      </c>
      <c r="Q1691" s="70" t="str">
        <f t="shared" si="80"/>
        <v/>
      </c>
      <c r="R1691" s="70" t="str">
        <f>IFERROR(IF(K1691="handling and wharfage",SUM(P1691:Q1691),IF(OR(K1691="tank",K1691="Boat",K1691="car"),INDEX(Rate!$B$4:$M$25,MATCH(Gilbert!N1691,Rate!$A$4:$A$25,0),MATCH(Gilbert!L1691,Rate!$B$3:$M$3,0))*O1691*0.8,INDEX(Rate!$B$4:$M$25,MATCH(Gilbert!N1691,Rate!$A$4:$A$25,0),MATCH(Gilbert!L1691,Rate!$B$3:$M$3,0))*O1691)),"")</f>
        <v/>
      </c>
      <c r="T1691" s="71" t="str">
        <f t="shared" si="81"/>
        <v/>
      </c>
    </row>
    <row r="1692" spans="16:20">
      <c r="P1692" s="70" t="str">
        <f t="shared" si="79"/>
        <v/>
      </c>
      <c r="Q1692" s="70" t="str">
        <f t="shared" si="80"/>
        <v/>
      </c>
      <c r="R1692" s="70" t="str">
        <f>IFERROR(IF(K1692="handling and wharfage",SUM(P1692:Q1692),IF(OR(K1692="tank",K1692="Boat",K1692="car"),INDEX(Rate!$B$4:$M$25,MATCH(Gilbert!N1692,Rate!$A$4:$A$25,0),MATCH(Gilbert!L1692,Rate!$B$3:$M$3,0))*O1692*0.8,INDEX(Rate!$B$4:$M$25,MATCH(Gilbert!N1692,Rate!$A$4:$A$25,0),MATCH(Gilbert!L1692,Rate!$B$3:$M$3,0))*O1692)),"")</f>
        <v/>
      </c>
      <c r="T1692" s="71" t="str">
        <f t="shared" si="81"/>
        <v/>
      </c>
    </row>
    <row r="1693" spans="16:20">
      <c r="P1693" s="70" t="str">
        <f t="shared" si="79"/>
        <v/>
      </c>
      <c r="Q1693" s="70" t="str">
        <f t="shared" si="80"/>
        <v/>
      </c>
      <c r="R1693" s="70" t="str">
        <f>IFERROR(IF(K1693="handling and wharfage",SUM(P1693:Q1693),IF(OR(K1693="tank",K1693="Boat",K1693="car"),INDEX(Rate!$B$4:$M$25,MATCH(Gilbert!N1693,Rate!$A$4:$A$25,0),MATCH(Gilbert!L1693,Rate!$B$3:$M$3,0))*O1693*0.8,INDEX(Rate!$B$4:$M$25,MATCH(Gilbert!N1693,Rate!$A$4:$A$25,0),MATCH(Gilbert!L1693,Rate!$B$3:$M$3,0))*O1693)),"")</f>
        <v/>
      </c>
      <c r="T1693" s="71" t="str">
        <f t="shared" si="81"/>
        <v/>
      </c>
    </row>
    <row r="1694" spans="16:20">
      <c r="P1694" s="70" t="str">
        <f t="shared" si="79"/>
        <v/>
      </c>
      <c r="Q1694" s="70" t="str">
        <f t="shared" si="80"/>
        <v/>
      </c>
      <c r="R1694" s="70" t="str">
        <f>IFERROR(IF(K1694="handling and wharfage",SUM(P1694:Q1694),IF(OR(K1694="tank",K1694="Boat",K1694="car"),INDEX(Rate!$B$4:$M$25,MATCH(Gilbert!N1694,Rate!$A$4:$A$25,0),MATCH(Gilbert!L1694,Rate!$B$3:$M$3,0))*O1694*0.8,INDEX(Rate!$B$4:$M$25,MATCH(Gilbert!N1694,Rate!$A$4:$A$25,0),MATCH(Gilbert!L1694,Rate!$B$3:$M$3,0))*O1694)),"")</f>
        <v/>
      </c>
      <c r="T1694" s="71" t="str">
        <f t="shared" si="81"/>
        <v/>
      </c>
    </row>
    <row r="1695" spans="16:20">
      <c r="P1695" s="70" t="str">
        <f t="shared" si="79"/>
        <v/>
      </c>
      <c r="Q1695" s="70" t="str">
        <f t="shared" si="80"/>
        <v/>
      </c>
      <c r="R1695" s="70" t="str">
        <f>IFERROR(IF(K1695="handling and wharfage",SUM(P1695:Q1695),IF(OR(K1695="tank",K1695="Boat",K1695="car"),INDEX(Rate!$B$4:$M$25,MATCH(Gilbert!N1695,Rate!$A$4:$A$25,0),MATCH(Gilbert!L1695,Rate!$B$3:$M$3,0))*O1695*0.8,INDEX(Rate!$B$4:$M$25,MATCH(Gilbert!N1695,Rate!$A$4:$A$25,0),MATCH(Gilbert!L1695,Rate!$B$3:$M$3,0))*O1695)),"")</f>
        <v/>
      </c>
      <c r="T1695" s="71" t="str">
        <f t="shared" si="81"/>
        <v/>
      </c>
    </row>
    <row r="1696" spans="16:20">
      <c r="P1696" s="70" t="str">
        <f t="shared" si="79"/>
        <v/>
      </c>
      <c r="Q1696" s="70" t="str">
        <f t="shared" si="80"/>
        <v/>
      </c>
      <c r="R1696" s="70" t="str">
        <f>IFERROR(IF(K1696="handling and wharfage",SUM(P1696:Q1696),IF(OR(K1696="tank",K1696="Boat",K1696="car"),INDEX(Rate!$B$4:$M$25,MATCH(Gilbert!N1696,Rate!$A$4:$A$25,0),MATCH(Gilbert!L1696,Rate!$B$3:$M$3,0))*O1696*0.8,INDEX(Rate!$B$4:$M$25,MATCH(Gilbert!N1696,Rate!$A$4:$A$25,0),MATCH(Gilbert!L1696,Rate!$B$3:$M$3,0))*O1696)),"")</f>
        <v/>
      </c>
      <c r="T1696" s="71" t="str">
        <f t="shared" si="81"/>
        <v/>
      </c>
    </row>
    <row r="1697" spans="16:20">
      <c r="P1697" s="70" t="str">
        <f t="shared" si="79"/>
        <v/>
      </c>
      <c r="Q1697" s="70" t="str">
        <f t="shared" si="80"/>
        <v/>
      </c>
      <c r="R1697" s="70" t="str">
        <f>IFERROR(IF(K1697="handling and wharfage",SUM(P1697:Q1697),IF(OR(K1697="tank",K1697="Boat",K1697="car"),INDEX(Rate!$B$4:$M$25,MATCH(Gilbert!N1697,Rate!$A$4:$A$25,0),MATCH(Gilbert!L1697,Rate!$B$3:$M$3,0))*O1697*0.8,INDEX(Rate!$B$4:$M$25,MATCH(Gilbert!N1697,Rate!$A$4:$A$25,0),MATCH(Gilbert!L1697,Rate!$B$3:$M$3,0))*O1697)),"")</f>
        <v/>
      </c>
      <c r="T1697" s="71" t="str">
        <f t="shared" si="81"/>
        <v/>
      </c>
    </row>
    <row r="1698" spans="16:20">
      <c r="P1698" s="70" t="str">
        <f t="shared" si="79"/>
        <v/>
      </c>
      <c r="Q1698" s="70" t="str">
        <f t="shared" si="80"/>
        <v/>
      </c>
      <c r="R1698" s="70" t="str">
        <f>IFERROR(IF(K1698="handling and wharfage",SUM(P1698:Q1698),IF(OR(K1698="tank",K1698="Boat",K1698="car"),INDEX(Rate!$B$4:$M$25,MATCH(Gilbert!N1698,Rate!$A$4:$A$25,0),MATCH(Gilbert!L1698,Rate!$B$3:$M$3,0))*O1698*0.8,INDEX(Rate!$B$4:$M$25,MATCH(Gilbert!N1698,Rate!$A$4:$A$25,0),MATCH(Gilbert!L1698,Rate!$B$3:$M$3,0))*O1698)),"")</f>
        <v/>
      </c>
      <c r="T1698" s="71" t="str">
        <f t="shared" si="81"/>
        <v/>
      </c>
    </row>
    <row r="1699" spans="16:20">
      <c r="P1699" s="70" t="str">
        <f t="shared" si="79"/>
        <v/>
      </c>
      <c r="Q1699" s="70" t="str">
        <f t="shared" si="80"/>
        <v/>
      </c>
      <c r="R1699" s="70" t="str">
        <f>IFERROR(IF(K1699="handling and wharfage",SUM(P1699:Q1699),IF(OR(K1699="tank",K1699="Boat",K1699="car"),INDEX(Rate!$B$4:$M$25,MATCH(Gilbert!N1699,Rate!$A$4:$A$25,0),MATCH(Gilbert!L1699,Rate!$B$3:$M$3,0))*O1699*0.8,INDEX(Rate!$B$4:$M$25,MATCH(Gilbert!N1699,Rate!$A$4:$A$25,0),MATCH(Gilbert!L1699,Rate!$B$3:$M$3,0))*O1699)),"")</f>
        <v/>
      </c>
      <c r="T1699" s="71" t="str">
        <f t="shared" si="81"/>
        <v/>
      </c>
    </row>
    <row r="1700" spans="16:20">
      <c r="P1700" s="70" t="str">
        <f t="shared" si="79"/>
        <v/>
      </c>
      <c r="Q1700" s="70" t="str">
        <f t="shared" si="80"/>
        <v/>
      </c>
      <c r="R1700" s="70" t="str">
        <f>IFERROR(IF(K1700="handling and wharfage",SUM(P1700:Q1700),IF(OR(K1700="tank",K1700="Boat",K1700="car"),INDEX(Rate!$B$4:$M$25,MATCH(Gilbert!N1700,Rate!$A$4:$A$25,0),MATCH(Gilbert!L1700,Rate!$B$3:$M$3,0))*O1700*0.8,INDEX(Rate!$B$4:$M$25,MATCH(Gilbert!N1700,Rate!$A$4:$A$25,0),MATCH(Gilbert!L1700,Rate!$B$3:$M$3,0))*O1700)),"")</f>
        <v/>
      </c>
      <c r="T1700" s="71" t="str">
        <f t="shared" si="81"/>
        <v/>
      </c>
    </row>
    <row r="1701" spans="16:20">
      <c r="P1701" s="70" t="str">
        <f t="shared" si="79"/>
        <v/>
      </c>
      <c r="Q1701" s="70" t="str">
        <f t="shared" si="80"/>
        <v/>
      </c>
      <c r="R1701" s="70" t="str">
        <f>IFERROR(IF(K1701="handling and wharfage",SUM(P1701:Q1701),IF(OR(K1701="tank",K1701="Boat",K1701="car"),INDEX(Rate!$B$4:$M$25,MATCH(Gilbert!N1701,Rate!$A$4:$A$25,0),MATCH(Gilbert!L1701,Rate!$B$3:$M$3,0))*O1701*0.8,INDEX(Rate!$B$4:$M$25,MATCH(Gilbert!N1701,Rate!$A$4:$A$25,0),MATCH(Gilbert!L1701,Rate!$B$3:$M$3,0))*O1701)),"")</f>
        <v/>
      </c>
      <c r="T1701" s="71" t="str">
        <f t="shared" si="81"/>
        <v/>
      </c>
    </row>
    <row r="1702" spans="16:20">
      <c r="P1702" s="70" t="str">
        <f t="shared" si="79"/>
        <v/>
      </c>
      <c r="Q1702" s="70" t="str">
        <f t="shared" si="80"/>
        <v/>
      </c>
      <c r="R1702" s="70" t="str">
        <f>IFERROR(IF(K1702="handling and wharfage",SUM(P1702:Q1702),IF(OR(K1702="tank",K1702="Boat",K1702="car"),INDEX(Rate!$B$4:$M$25,MATCH(Gilbert!N1702,Rate!$A$4:$A$25,0),MATCH(Gilbert!L1702,Rate!$B$3:$M$3,0))*O1702*0.8,INDEX(Rate!$B$4:$M$25,MATCH(Gilbert!N1702,Rate!$A$4:$A$25,0),MATCH(Gilbert!L1702,Rate!$B$3:$M$3,0))*O1702)),"")</f>
        <v/>
      </c>
      <c r="T1702" s="71" t="str">
        <f t="shared" si="81"/>
        <v/>
      </c>
    </row>
    <row r="1703" spans="16:20">
      <c r="P1703" s="70" t="str">
        <f t="shared" si="79"/>
        <v/>
      </c>
      <c r="Q1703" s="70" t="str">
        <f t="shared" si="80"/>
        <v/>
      </c>
      <c r="R1703" s="70" t="str">
        <f>IFERROR(IF(K1703="handling and wharfage",SUM(P1703:Q1703),IF(OR(K1703="tank",K1703="Boat",K1703="car"),INDEX(Rate!$B$4:$M$25,MATCH(Gilbert!N1703,Rate!$A$4:$A$25,0),MATCH(Gilbert!L1703,Rate!$B$3:$M$3,0))*O1703*0.8,INDEX(Rate!$B$4:$M$25,MATCH(Gilbert!N1703,Rate!$A$4:$A$25,0),MATCH(Gilbert!L1703,Rate!$B$3:$M$3,0))*O1703)),"")</f>
        <v/>
      </c>
      <c r="T1703" s="71" t="str">
        <f t="shared" si="81"/>
        <v/>
      </c>
    </row>
    <row r="1704" spans="16:20">
      <c r="P1704" s="70" t="str">
        <f t="shared" si="79"/>
        <v/>
      </c>
      <c r="Q1704" s="70" t="str">
        <f t="shared" si="80"/>
        <v/>
      </c>
      <c r="R1704" s="70" t="str">
        <f>IFERROR(IF(K1704="handling and wharfage",SUM(P1704:Q1704),IF(OR(K1704="tank",K1704="Boat",K1704="car"),INDEX(Rate!$B$4:$M$25,MATCH(Gilbert!N1704,Rate!$A$4:$A$25,0),MATCH(Gilbert!L1704,Rate!$B$3:$M$3,0))*O1704*0.8,INDEX(Rate!$B$4:$M$25,MATCH(Gilbert!N1704,Rate!$A$4:$A$25,0),MATCH(Gilbert!L1704,Rate!$B$3:$M$3,0))*O1704)),"")</f>
        <v/>
      </c>
      <c r="T1704" s="71" t="str">
        <f t="shared" si="81"/>
        <v/>
      </c>
    </row>
    <row r="1705" spans="16:20">
      <c r="P1705" s="70" t="str">
        <f t="shared" si="79"/>
        <v/>
      </c>
      <c r="Q1705" s="70" t="str">
        <f t="shared" si="80"/>
        <v/>
      </c>
      <c r="R1705" s="70" t="str">
        <f>IFERROR(IF(K1705="handling and wharfage",SUM(P1705:Q1705),IF(OR(K1705="tank",K1705="Boat",K1705="car"),INDEX(Rate!$B$4:$M$25,MATCH(Gilbert!N1705,Rate!$A$4:$A$25,0),MATCH(Gilbert!L1705,Rate!$B$3:$M$3,0))*O1705*0.8,INDEX(Rate!$B$4:$M$25,MATCH(Gilbert!N1705,Rate!$A$4:$A$25,0),MATCH(Gilbert!L1705,Rate!$B$3:$M$3,0))*O1705)),"")</f>
        <v/>
      </c>
      <c r="T1705" s="71" t="str">
        <f t="shared" si="81"/>
        <v/>
      </c>
    </row>
    <row r="1706" spans="16:20">
      <c r="P1706" s="70" t="str">
        <f t="shared" si="79"/>
        <v/>
      </c>
      <c r="Q1706" s="70" t="str">
        <f t="shared" si="80"/>
        <v/>
      </c>
      <c r="R1706" s="70" t="str">
        <f>IFERROR(IF(K1706="handling and wharfage",SUM(P1706:Q1706),IF(OR(K1706="tank",K1706="Boat",K1706="car"),INDEX(Rate!$B$4:$M$25,MATCH(Gilbert!N1706,Rate!$A$4:$A$25,0),MATCH(Gilbert!L1706,Rate!$B$3:$M$3,0))*O1706*0.8,INDEX(Rate!$B$4:$M$25,MATCH(Gilbert!N1706,Rate!$A$4:$A$25,0),MATCH(Gilbert!L1706,Rate!$B$3:$M$3,0))*O1706)),"")</f>
        <v/>
      </c>
      <c r="T1706" s="71" t="str">
        <f t="shared" si="81"/>
        <v/>
      </c>
    </row>
    <row r="1707" spans="16:20">
      <c r="P1707" s="70" t="str">
        <f t="shared" si="79"/>
        <v/>
      </c>
      <c r="Q1707" s="70" t="str">
        <f t="shared" si="80"/>
        <v/>
      </c>
      <c r="R1707" s="70" t="str">
        <f>IFERROR(IF(K1707="handling and wharfage",SUM(P1707:Q1707),IF(OR(K1707="tank",K1707="Boat",K1707="car"),INDEX(Rate!$B$4:$M$25,MATCH(Gilbert!N1707,Rate!$A$4:$A$25,0),MATCH(Gilbert!L1707,Rate!$B$3:$M$3,0))*O1707*0.8,INDEX(Rate!$B$4:$M$25,MATCH(Gilbert!N1707,Rate!$A$4:$A$25,0),MATCH(Gilbert!L1707,Rate!$B$3:$M$3,0))*O1707)),"")</f>
        <v/>
      </c>
      <c r="T1707" s="71" t="str">
        <f t="shared" si="81"/>
        <v/>
      </c>
    </row>
    <row r="1708" spans="16:20">
      <c r="P1708" s="70" t="str">
        <f t="shared" si="79"/>
        <v/>
      </c>
      <c r="Q1708" s="70" t="str">
        <f t="shared" si="80"/>
        <v/>
      </c>
      <c r="R1708" s="70" t="str">
        <f>IFERROR(IF(K1708="handling and wharfage",SUM(P1708:Q1708),IF(OR(K1708="tank",K1708="Boat",K1708="car"),INDEX(Rate!$B$4:$M$25,MATCH(Gilbert!N1708,Rate!$A$4:$A$25,0),MATCH(Gilbert!L1708,Rate!$B$3:$M$3,0))*O1708*0.8,INDEX(Rate!$B$4:$M$25,MATCH(Gilbert!N1708,Rate!$A$4:$A$25,0),MATCH(Gilbert!L1708,Rate!$B$3:$M$3,0))*O1708)),"")</f>
        <v/>
      </c>
      <c r="T1708" s="71" t="str">
        <f t="shared" si="81"/>
        <v/>
      </c>
    </row>
    <row r="1709" spans="16:20">
      <c r="P1709" s="70" t="str">
        <f t="shared" si="79"/>
        <v/>
      </c>
      <c r="Q1709" s="70" t="str">
        <f t="shared" si="80"/>
        <v/>
      </c>
      <c r="R1709" s="70" t="str">
        <f>IFERROR(IF(K1709="handling and wharfage",SUM(P1709:Q1709),IF(OR(K1709="tank",K1709="Boat",K1709="car"),INDEX(Rate!$B$4:$M$25,MATCH(Gilbert!N1709,Rate!$A$4:$A$25,0),MATCH(Gilbert!L1709,Rate!$B$3:$M$3,0))*O1709*0.8,INDEX(Rate!$B$4:$M$25,MATCH(Gilbert!N1709,Rate!$A$4:$A$25,0),MATCH(Gilbert!L1709,Rate!$B$3:$M$3,0))*O1709)),"")</f>
        <v/>
      </c>
      <c r="T1709" s="71" t="str">
        <f t="shared" si="81"/>
        <v/>
      </c>
    </row>
    <row r="1710" spans="16:20">
      <c r="P1710" s="70" t="str">
        <f t="shared" si="79"/>
        <v/>
      </c>
      <c r="Q1710" s="70" t="str">
        <f t="shared" si="80"/>
        <v/>
      </c>
      <c r="R1710" s="70" t="str">
        <f>IFERROR(IF(K1710="handling and wharfage",SUM(P1710:Q1710),IF(OR(K1710="tank",K1710="Boat",K1710="car"),INDEX(Rate!$B$4:$M$25,MATCH(Gilbert!N1710,Rate!$A$4:$A$25,0),MATCH(Gilbert!L1710,Rate!$B$3:$M$3,0))*O1710*0.8,INDEX(Rate!$B$4:$M$25,MATCH(Gilbert!N1710,Rate!$A$4:$A$25,0),MATCH(Gilbert!L1710,Rate!$B$3:$M$3,0))*O1710)),"")</f>
        <v/>
      </c>
      <c r="T1710" s="71" t="str">
        <f t="shared" si="81"/>
        <v/>
      </c>
    </row>
    <row r="1711" spans="16:20">
      <c r="P1711" s="70" t="str">
        <f t="shared" si="79"/>
        <v/>
      </c>
      <c r="Q1711" s="70" t="str">
        <f t="shared" si="80"/>
        <v/>
      </c>
      <c r="R1711" s="70" t="str">
        <f>IFERROR(IF(K1711="handling and wharfage",SUM(P1711:Q1711),IF(OR(K1711="tank",K1711="Boat",K1711="car"),INDEX(Rate!$B$4:$M$25,MATCH(Gilbert!N1711,Rate!$A$4:$A$25,0),MATCH(Gilbert!L1711,Rate!$B$3:$M$3,0))*O1711*0.8,INDEX(Rate!$B$4:$M$25,MATCH(Gilbert!N1711,Rate!$A$4:$A$25,0),MATCH(Gilbert!L1711,Rate!$B$3:$M$3,0))*O1711)),"")</f>
        <v/>
      </c>
      <c r="T1711" s="71" t="str">
        <f t="shared" si="81"/>
        <v/>
      </c>
    </row>
    <row r="1712" spans="16:20">
      <c r="P1712" s="70" t="str">
        <f t="shared" si="79"/>
        <v/>
      </c>
      <c r="Q1712" s="70" t="str">
        <f t="shared" si="80"/>
        <v/>
      </c>
      <c r="R1712" s="70" t="str">
        <f>IFERROR(IF(K1712="handling and wharfage",SUM(P1712:Q1712),IF(OR(K1712="tank",K1712="Boat",K1712="car"),INDEX(Rate!$B$4:$M$25,MATCH(Gilbert!N1712,Rate!$A$4:$A$25,0),MATCH(Gilbert!L1712,Rate!$B$3:$M$3,0))*O1712*0.8,INDEX(Rate!$B$4:$M$25,MATCH(Gilbert!N1712,Rate!$A$4:$A$25,0),MATCH(Gilbert!L1712,Rate!$B$3:$M$3,0))*O1712)),"")</f>
        <v/>
      </c>
      <c r="T1712" s="71" t="str">
        <f t="shared" si="81"/>
        <v/>
      </c>
    </row>
    <row r="1713" spans="16:20">
      <c r="P1713" s="70" t="str">
        <f t="shared" si="79"/>
        <v/>
      </c>
      <c r="Q1713" s="70" t="str">
        <f t="shared" si="80"/>
        <v/>
      </c>
      <c r="R1713" s="70" t="str">
        <f>IFERROR(IF(K1713="handling and wharfage",SUM(P1713:Q1713),IF(OR(K1713="tank",K1713="Boat",K1713="car"),INDEX(Rate!$B$4:$M$25,MATCH(Gilbert!N1713,Rate!$A$4:$A$25,0),MATCH(Gilbert!L1713,Rate!$B$3:$M$3,0))*O1713*0.8,INDEX(Rate!$B$4:$M$25,MATCH(Gilbert!N1713,Rate!$A$4:$A$25,0),MATCH(Gilbert!L1713,Rate!$B$3:$M$3,0))*O1713)),"")</f>
        <v/>
      </c>
      <c r="T1713" s="71" t="str">
        <f t="shared" si="81"/>
        <v/>
      </c>
    </row>
    <row r="1714" spans="16:20">
      <c r="P1714" s="70" t="str">
        <f t="shared" si="79"/>
        <v/>
      </c>
      <c r="Q1714" s="70" t="str">
        <f t="shared" si="80"/>
        <v/>
      </c>
      <c r="R1714" s="70" t="str">
        <f>IFERROR(IF(K1714="handling and wharfage",SUM(P1714:Q1714),IF(OR(K1714="tank",K1714="Boat",K1714="car"),INDEX(Rate!$B$4:$M$25,MATCH(Gilbert!N1714,Rate!$A$4:$A$25,0),MATCH(Gilbert!L1714,Rate!$B$3:$M$3,0))*O1714*0.8,INDEX(Rate!$B$4:$M$25,MATCH(Gilbert!N1714,Rate!$A$4:$A$25,0),MATCH(Gilbert!L1714,Rate!$B$3:$M$3,0))*O1714)),"")</f>
        <v/>
      </c>
      <c r="T1714" s="71" t="str">
        <f t="shared" si="81"/>
        <v/>
      </c>
    </row>
    <row r="1715" spans="16:20">
      <c r="P1715" s="70" t="str">
        <f t="shared" si="79"/>
        <v/>
      </c>
      <c r="Q1715" s="70" t="str">
        <f t="shared" si="80"/>
        <v/>
      </c>
      <c r="R1715" s="70" t="str">
        <f>IFERROR(IF(K1715="handling and wharfage",SUM(P1715:Q1715),IF(OR(K1715="tank",K1715="Boat",K1715="car"),INDEX(Rate!$B$4:$M$25,MATCH(Gilbert!N1715,Rate!$A$4:$A$25,0),MATCH(Gilbert!L1715,Rate!$B$3:$M$3,0))*O1715*0.8,INDEX(Rate!$B$4:$M$25,MATCH(Gilbert!N1715,Rate!$A$4:$A$25,0),MATCH(Gilbert!L1715,Rate!$B$3:$M$3,0))*O1715)),"")</f>
        <v/>
      </c>
      <c r="T1715" s="71" t="str">
        <f t="shared" si="81"/>
        <v/>
      </c>
    </row>
    <row r="1716" spans="16:20">
      <c r="P1716" s="70" t="str">
        <f t="shared" si="79"/>
        <v/>
      </c>
      <c r="Q1716" s="70" t="str">
        <f t="shared" si="80"/>
        <v/>
      </c>
      <c r="R1716" s="70" t="str">
        <f>IFERROR(IF(K1716="handling and wharfage",SUM(P1716:Q1716),IF(OR(K1716="tank",K1716="Boat",K1716="car"),INDEX(Rate!$B$4:$M$25,MATCH(Gilbert!N1716,Rate!$A$4:$A$25,0),MATCH(Gilbert!L1716,Rate!$B$3:$M$3,0))*O1716*0.8,INDEX(Rate!$B$4:$M$25,MATCH(Gilbert!N1716,Rate!$A$4:$A$25,0),MATCH(Gilbert!L1716,Rate!$B$3:$M$3,0))*O1716)),"")</f>
        <v/>
      </c>
      <c r="T1716" s="71" t="str">
        <f t="shared" si="81"/>
        <v/>
      </c>
    </row>
    <row r="1717" spans="16:20">
      <c r="P1717" s="70" t="str">
        <f t="shared" si="79"/>
        <v/>
      </c>
      <c r="Q1717" s="70" t="str">
        <f t="shared" si="80"/>
        <v/>
      </c>
      <c r="R1717" s="70" t="str">
        <f>IFERROR(IF(K1717="handling and wharfage",SUM(P1717:Q1717),IF(OR(K1717="tank",K1717="Boat",K1717="car"),INDEX(Rate!$B$4:$M$25,MATCH(Gilbert!N1717,Rate!$A$4:$A$25,0),MATCH(Gilbert!L1717,Rate!$B$3:$M$3,0))*O1717*0.8,INDEX(Rate!$B$4:$M$25,MATCH(Gilbert!N1717,Rate!$A$4:$A$25,0),MATCH(Gilbert!L1717,Rate!$B$3:$M$3,0))*O1717)),"")</f>
        <v/>
      </c>
      <c r="T1717" s="71" t="str">
        <f t="shared" si="81"/>
        <v/>
      </c>
    </row>
    <row r="1718" spans="16:20">
      <c r="P1718" s="70" t="str">
        <f t="shared" si="79"/>
        <v/>
      </c>
      <c r="Q1718" s="70" t="str">
        <f t="shared" si="80"/>
        <v/>
      </c>
      <c r="R1718" s="70" t="str">
        <f>IFERROR(IF(K1718="handling and wharfage",SUM(P1718:Q1718),IF(OR(K1718="tank",K1718="Boat",K1718="car"),INDEX(Rate!$B$4:$M$25,MATCH(Gilbert!N1718,Rate!$A$4:$A$25,0),MATCH(Gilbert!L1718,Rate!$B$3:$M$3,0))*O1718*0.8,INDEX(Rate!$B$4:$M$25,MATCH(Gilbert!N1718,Rate!$A$4:$A$25,0),MATCH(Gilbert!L1718,Rate!$B$3:$M$3,0))*O1718)),"")</f>
        <v/>
      </c>
      <c r="T1718" s="71" t="str">
        <f t="shared" si="81"/>
        <v/>
      </c>
    </row>
    <row r="1719" spans="16:20">
      <c r="P1719" s="70" t="str">
        <f t="shared" si="79"/>
        <v/>
      </c>
      <c r="Q1719" s="70" t="str">
        <f t="shared" si="80"/>
        <v/>
      </c>
      <c r="R1719" s="70" t="str">
        <f>IFERROR(IF(K1719="handling and wharfage",SUM(P1719:Q1719),IF(OR(K1719="tank",K1719="Boat",K1719="car"),INDEX(Rate!$B$4:$M$25,MATCH(Gilbert!N1719,Rate!$A$4:$A$25,0),MATCH(Gilbert!L1719,Rate!$B$3:$M$3,0))*O1719*0.8,INDEX(Rate!$B$4:$M$25,MATCH(Gilbert!N1719,Rate!$A$4:$A$25,0),MATCH(Gilbert!L1719,Rate!$B$3:$M$3,0))*O1719)),"")</f>
        <v/>
      </c>
      <c r="T1719" s="71" t="str">
        <f t="shared" si="81"/>
        <v/>
      </c>
    </row>
    <row r="1720" spans="16:20">
      <c r="P1720" s="70" t="str">
        <f t="shared" si="79"/>
        <v/>
      </c>
      <c r="Q1720" s="70" t="str">
        <f t="shared" si="80"/>
        <v/>
      </c>
      <c r="R1720" s="70" t="str">
        <f>IFERROR(IF(K1720="handling and wharfage",SUM(P1720:Q1720),IF(OR(K1720="tank",K1720="Boat",K1720="car"),INDEX(Rate!$B$4:$M$25,MATCH(Gilbert!N1720,Rate!$A$4:$A$25,0),MATCH(Gilbert!L1720,Rate!$B$3:$M$3,0))*O1720*0.8,INDEX(Rate!$B$4:$M$25,MATCH(Gilbert!N1720,Rate!$A$4:$A$25,0),MATCH(Gilbert!L1720,Rate!$B$3:$M$3,0))*O1720)),"")</f>
        <v/>
      </c>
      <c r="T1720" s="71" t="str">
        <f t="shared" si="81"/>
        <v/>
      </c>
    </row>
    <row r="1721" spans="16:20">
      <c r="P1721" s="70" t="str">
        <f t="shared" si="79"/>
        <v/>
      </c>
      <c r="Q1721" s="70" t="str">
        <f t="shared" si="80"/>
        <v/>
      </c>
      <c r="R1721" s="70" t="str">
        <f>IFERROR(IF(K1721="handling and wharfage",SUM(P1721:Q1721),IF(OR(K1721="tank",K1721="Boat",K1721="car"),INDEX(Rate!$B$4:$M$25,MATCH(Gilbert!N1721,Rate!$A$4:$A$25,0),MATCH(Gilbert!L1721,Rate!$B$3:$M$3,0))*O1721*0.8,INDEX(Rate!$B$4:$M$25,MATCH(Gilbert!N1721,Rate!$A$4:$A$25,0),MATCH(Gilbert!L1721,Rate!$B$3:$M$3,0))*O1721)),"")</f>
        <v/>
      </c>
      <c r="T1721" s="71" t="str">
        <f t="shared" si="81"/>
        <v/>
      </c>
    </row>
    <row r="1722" spans="16:20">
      <c r="P1722" s="70" t="str">
        <f t="shared" si="79"/>
        <v/>
      </c>
      <c r="Q1722" s="70" t="str">
        <f t="shared" si="80"/>
        <v/>
      </c>
      <c r="R1722" s="70" t="str">
        <f>IFERROR(IF(K1722="handling and wharfage",SUM(P1722:Q1722),IF(OR(K1722="tank",K1722="Boat",K1722="car"),INDEX(Rate!$B$4:$M$25,MATCH(Gilbert!N1722,Rate!$A$4:$A$25,0),MATCH(Gilbert!L1722,Rate!$B$3:$M$3,0))*O1722*0.8,INDEX(Rate!$B$4:$M$25,MATCH(Gilbert!N1722,Rate!$A$4:$A$25,0),MATCH(Gilbert!L1722,Rate!$B$3:$M$3,0))*O1722)),"")</f>
        <v/>
      </c>
      <c r="T1722" s="71" t="str">
        <f t="shared" si="81"/>
        <v/>
      </c>
    </row>
    <row r="1723" spans="16:20">
      <c r="P1723" s="70" t="str">
        <f t="shared" si="79"/>
        <v/>
      </c>
      <c r="Q1723" s="70" t="str">
        <f t="shared" si="80"/>
        <v/>
      </c>
      <c r="R1723" s="70" t="str">
        <f>IFERROR(IF(K1723="handling and wharfage",SUM(P1723:Q1723),IF(OR(K1723="tank",K1723="Boat",K1723="car"),INDEX(Rate!$B$4:$M$25,MATCH(Gilbert!N1723,Rate!$A$4:$A$25,0),MATCH(Gilbert!L1723,Rate!$B$3:$M$3,0))*O1723*0.8,INDEX(Rate!$B$4:$M$25,MATCH(Gilbert!N1723,Rate!$A$4:$A$25,0),MATCH(Gilbert!L1723,Rate!$B$3:$M$3,0))*O1723)),"")</f>
        <v/>
      </c>
      <c r="T1723" s="71" t="str">
        <f t="shared" si="81"/>
        <v/>
      </c>
    </row>
    <row r="1724" spans="16:20">
      <c r="P1724" s="70" t="str">
        <f t="shared" si="79"/>
        <v/>
      </c>
      <c r="Q1724" s="70" t="str">
        <f t="shared" si="80"/>
        <v/>
      </c>
      <c r="R1724" s="70" t="str">
        <f>IFERROR(IF(K1724="handling and wharfage",SUM(P1724:Q1724),IF(OR(K1724="tank",K1724="Boat",K1724="car"),INDEX(Rate!$B$4:$M$25,MATCH(Gilbert!N1724,Rate!$A$4:$A$25,0),MATCH(Gilbert!L1724,Rate!$B$3:$M$3,0))*O1724*0.8,INDEX(Rate!$B$4:$M$25,MATCH(Gilbert!N1724,Rate!$A$4:$A$25,0),MATCH(Gilbert!L1724,Rate!$B$3:$M$3,0))*O1724)),"")</f>
        <v/>
      </c>
      <c r="T1724" s="71" t="str">
        <f t="shared" si="81"/>
        <v/>
      </c>
    </row>
    <row r="1725" spans="16:20">
      <c r="P1725" s="70" t="str">
        <f t="shared" si="79"/>
        <v/>
      </c>
      <c r="Q1725" s="70" t="str">
        <f t="shared" si="80"/>
        <v/>
      </c>
      <c r="R1725" s="70" t="str">
        <f>IFERROR(IF(K1725="handling and wharfage",SUM(P1725:Q1725),IF(OR(K1725="tank",K1725="Boat",K1725="car"),INDEX(Rate!$B$4:$M$25,MATCH(Gilbert!N1725,Rate!$A$4:$A$25,0),MATCH(Gilbert!L1725,Rate!$B$3:$M$3,0))*O1725*0.8,INDEX(Rate!$B$4:$M$25,MATCH(Gilbert!N1725,Rate!$A$4:$A$25,0),MATCH(Gilbert!L1725,Rate!$B$3:$M$3,0))*O1725)),"")</f>
        <v/>
      </c>
      <c r="T1725" s="71" t="str">
        <f t="shared" si="81"/>
        <v/>
      </c>
    </row>
    <row r="1726" spans="16:20">
      <c r="P1726" s="70" t="str">
        <f t="shared" si="79"/>
        <v/>
      </c>
      <c r="Q1726" s="70" t="str">
        <f t="shared" si="80"/>
        <v/>
      </c>
      <c r="R1726" s="70" t="str">
        <f>IFERROR(IF(K1726="handling and wharfage",SUM(P1726:Q1726),IF(OR(K1726="tank",K1726="Boat",K1726="car"),INDEX(Rate!$B$4:$M$25,MATCH(Gilbert!N1726,Rate!$A$4:$A$25,0),MATCH(Gilbert!L1726,Rate!$B$3:$M$3,0))*O1726*0.8,INDEX(Rate!$B$4:$M$25,MATCH(Gilbert!N1726,Rate!$A$4:$A$25,0),MATCH(Gilbert!L1726,Rate!$B$3:$M$3,0))*O1726)),"")</f>
        <v/>
      </c>
      <c r="T1726" s="71" t="str">
        <f t="shared" si="81"/>
        <v/>
      </c>
    </row>
    <row r="1727" spans="16:20">
      <c r="P1727" s="70" t="str">
        <f t="shared" si="79"/>
        <v/>
      </c>
      <c r="Q1727" s="70" t="str">
        <f t="shared" si="80"/>
        <v/>
      </c>
      <c r="R1727" s="70" t="str">
        <f>IFERROR(IF(K1727="handling and wharfage",SUM(P1727:Q1727),IF(OR(K1727="tank",K1727="Boat",K1727="car"),INDEX(Rate!$B$4:$M$25,MATCH(Gilbert!N1727,Rate!$A$4:$A$25,0),MATCH(Gilbert!L1727,Rate!$B$3:$M$3,0))*O1727*0.8,INDEX(Rate!$B$4:$M$25,MATCH(Gilbert!N1727,Rate!$A$4:$A$25,0),MATCH(Gilbert!L1727,Rate!$B$3:$M$3,0))*O1727)),"")</f>
        <v/>
      </c>
      <c r="T1727" s="71" t="str">
        <f t="shared" si="81"/>
        <v/>
      </c>
    </row>
    <row r="1728" spans="16:20">
      <c r="P1728" s="70" t="str">
        <f t="shared" si="79"/>
        <v/>
      </c>
      <c r="Q1728" s="70" t="str">
        <f t="shared" si="80"/>
        <v/>
      </c>
      <c r="R1728" s="70" t="str">
        <f>IFERROR(IF(K1728="handling and wharfage",SUM(P1728:Q1728),IF(OR(K1728="tank",K1728="Boat",K1728="car"),INDEX(Rate!$B$4:$M$25,MATCH(Gilbert!N1728,Rate!$A$4:$A$25,0),MATCH(Gilbert!L1728,Rate!$B$3:$M$3,0))*O1728*0.8,INDEX(Rate!$B$4:$M$25,MATCH(Gilbert!N1728,Rate!$A$4:$A$25,0),MATCH(Gilbert!L1728,Rate!$B$3:$M$3,0))*O1728)),"")</f>
        <v/>
      </c>
      <c r="T1728" s="71" t="str">
        <f t="shared" si="81"/>
        <v/>
      </c>
    </row>
    <row r="1729" spans="16:20">
      <c r="P1729" s="70" t="str">
        <f t="shared" si="79"/>
        <v/>
      </c>
      <c r="Q1729" s="70" t="str">
        <f t="shared" si="80"/>
        <v/>
      </c>
      <c r="R1729" s="70" t="str">
        <f>IFERROR(IF(K1729="handling and wharfage",SUM(P1729:Q1729),IF(OR(K1729="tank",K1729="Boat",K1729="car"),INDEX(Rate!$B$4:$M$25,MATCH(Gilbert!N1729,Rate!$A$4:$A$25,0),MATCH(Gilbert!L1729,Rate!$B$3:$M$3,0))*O1729*0.8,INDEX(Rate!$B$4:$M$25,MATCH(Gilbert!N1729,Rate!$A$4:$A$25,0),MATCH(Gilbert!L1729,Rate!$B$3:$M$3,0))*O1729)),"")</f>
        <v/>
      </c>
      <c r="T1729" s="71" t="str">
        <f t="shared" si="81"/>
        <v/>
      </c>
    </row>
    <row r="1730" spans="16:20">
      <c r="P1730" s="70" t="str">
        <f t="shared" si="79"/>
        <v/>
      </c>
      <c r="Q1730" s="70" t="str">
        <f t="shared" si="80"/>
        <v/>
      </c>
      <c r="R1730" s="70" t="str">
        <f>IFERROR(IF(K1730="handling and wharfage",SUM(P1730:Q1730),IF(OR(K1730="tank",K1730="Boat",K1730="car"),INDEX(Rate!$B$4:$M$25,MATCH(Gilbert!N1730,Rate!$A$4:$A$25,0),MATCH(Gilbert!L1730,Rate!$B$3:$M$3,0))*O1730*0.8,INDEX(Rate!$B$4:$M$25,MATCH(Gilbert!N1730,Rate!$A$4:$A$25,0),MATCH(Gilbert!L1730,Rate!$B$3:$M$3,0))*O1730)),"")</f>
        <v/>
      </c>
      <c r="T1730" s="71" t="str">
        <f t="shared" si="81"/>
        <v/>
      </c>
    </row>
    <row r="1731" spans="16:20">
      <c r="P1731" s="70" t="str">
        <f t="shared" ref="P1731:P1794" si="82">IF(OR(K1731="handling and wharfage",K1731="rau handling and wharfage"),O1731*30,"")</f>
        <v/>
      </c>
      <c r="Q1731" s="70" t="str">
        <f t="shared" ref="Q1731:Q1794" si="83">IF(K1731&lt;&gt;"handling and wharfage","",O1731*3.5)</f>
        <v/>
      </c>
      <c r="R1731" s="70" t="str">
        <f>IFERROR(IF(K1731="handling and wharfage",SUM(P1731:Q1731),IF(OR(K1731="tank",K1731="Boat",K1731="car"),INDEX(Rate!$B$4:$M$25,MATCH(Gilbert!N1731,Rate!$A$4:$A$25,0),MATCH(Gilbert!L1731,Rate!$B$3:$M$3,0))*O1731*0.8,INDEX(Rate!$B$4:$M$25,MATCH(Gilbert!N1731,Rate!$A$4:$A$25,0),MATCH(Gilbert!L1731,Rate!$B$3:$M$3,0))*O1731)),"")</f>
        <v/>
      </c>
      <c r="T1731" s="71" t="str">
        <f t="shared" ref="T1731:T1794" si="84">IF(L1731="","",IF(L1731="General2","F0070000061A","E31250000331"))</f>
        <v/>
      </c>
    </row>
    <row r="1732" spans="16:20">
      <c r="P1732" s="70" t="str">
        <f t="shared" si="82"/>
        <v/>
      </c>
      <c r="Q1732" s="70" t="str">
        <f t="shared" si="83"/>
        <v/>
      </c>
      <c r="R1732" s="70" t="str">
        <f>IFERROR(IF(K1732="handling and wharfage",SUM(P1732:Q1732),IF(OR(K1732="tank",K1732="Boat",K1732="car"),INDEX(Rate!$B$4:$M$25,MATCH(Gilbert!N1732,Rate!$A$4:$A$25,0),MATCH(Gilbert!L1732,Rate!$B$3:$M$3,0))*O1732*0.8,INDEX(Rate!$B$4:$M$25,MATCH(Gilbert!N1732,Rate!$A$4:$A$25,0),MATCH(Gilbert!L1732,Rate!$B$3:$M$3,0))*O1732)),"")</f>
        <v/>
      </c>
      <c r="T1732" s="71" t="str">
        <f t="shared" si="84"/>
        <v/>
      </c>
    </row>
    <row r="1733" spans="16:20">
      <c r="P1733" s="70" t="str">
        <f t="shared" si="82"/>
        <v/>
      </c>
      <c r="Q1733" s="70" t="str">
        <f t="shared" si="83"/>
        <v/>
      </c>
      <c r="R1733" s="70" t="str">
        <f>IFERROR(IF(K1733="handling and wharfage",SUM(P1733:Q1733),IF(OR(K1733="tank",K1733="Boat",K1733="car"),INDEX(Rate!$B$4:$M$25,MATCH(Gilbert!N1733,Rate!$A$4:$A$25,0),MATCH(Gilbert!L1733,Rate!$B$3:$M$3,0))*O1733*0.8,INDEX(Rate!$B$4:$M$25,MATCH(Gilbert!N1733,Rate!$A$4:$A$25,0),MATCH(Gilbert!L1733,Rate!$B$3:$M$3,0))*O1733)),"")</f>
        <v/>
      </c>
      <c r="T1733" s="71" t="str">
        <f t="shared" si="84"/>
        <v/>
      </c>
    </row>
    <row r="1734" spans="16:20">
      <c r="P1734" s="70" t="str">
        <f t="shared" si="82"/>
        <v/>
      </c>
      <c r="Q1734" s="70" t="str">
        <f t="shared" si="83"/>
        <v/>
      </c>
      <c r="R1734" s="70" t="str">
        <f>IFERROR(IF(K1734="handling and wharfage",SUM(P1734:Q1734),IF(OR(K1734="tank",K1734="Boat",K1734="car"),INDEX(Rate!$B$4:$M$25,MATCH(Gilbert!N1734,Rate!$A$4:$A$25,0),MATCH(Gilbert!L1734,Rate!$B$3:$M$3,0))*O1734*0.8,INDEX(Rate!$B$4:$M$25,MATCH(Gilbert!N1734,Rate!$A$4:$A$25,0),MATCH(Gilbert!L1734,Rate!$B$3:$M$3,0))*O1734)),"")</f>
        <v/>
      </c>
      <c r="T1734" s="71" t="str">
        <f t="shared" si="84"/>
        <v/>
      </c>
    </row>
    <row r="1735" spans="16:20">
      <c r="P1735" s="70" t="str">
        <f t="shared" si="82"/>
        <v/>
      </c>
      <c r="Q1735" s="70" t="str">
        <f t="shared" si="83"/>
        <v/>
      </c>
      <c r="R1735" s="70" t="str">
        <f>IFERROR(IF(K1735="handling and wharfage",SUM(P1735:Q1735),IF(OR(K1735="tank",K1735="Boat",K1735="car"),INDEX(Rate!$B$4:$M$25,MATCH(Gilbert!N1735,Rate!$A$4:$A$25,0),MATCH(Gilbert!L1735,Rate!$B$3:$M$3,0))*O1735*0.8,INDEX(Rate!$B$4:$M$25,MATCH(Gilbert!N1735,Rate!$A$4:$A$25,0),MATCH(Gilbert!L1735,Rate!$B$3:$M$3,0))*O1735)),"")</f>
        <v/>
      </c>
      <c r="T1735" s="71" t="str">
        <f t="shared" si="84"/>
        <v/>
      </c>
    </row>
    <row r="1736" spans="16:20">
      <c r="P1736" s="70" t="str">
        <f t="shared" si="82"/>
        <v/>
      </c>
      <c r="Q1736" s="70" t="str">
        <f t="shared" si="83"/>
        <v/>
      </c>
      <c r="R1736" s="70" t="str">
        <f>IFERROR(IF(K1736="handling and wharfage",SUM(P1736:Q1736),IF(OR(K1736="tank",K1736="Boat",K1736="car"),INDEX(Rate!$B$4:$M$25,MATCH(Gilbert!N1736,Rate!$A$4:$A$25,0),MATCH(Gilbert!L1736,Rate!$B$3:$M$3,0))*O1736*0.8,INDEX(Rate!$B$4:$M$25,MATCH(Gilbert!N1736,Rate!$A$4:$A$25,0),MATCH(Gilbert!L1736,Rate!$B$3:$M$3,0))*O1736)),"")</f>
        <v/>
      </c>
      <c r="T1736" s="71" t="str">
        <f t="shared" si="84"/>
        <v/>
      </c>
    </row>
    <row r="1737" spans="16:20">
      <c r="P1737" s="70" t="str">
        <f t="shared" si="82"/>
        <v/>
      </c>
      <c r="Q1737" s="70" t="str">
        <f t="shared" si="83"/>
        <v/>
      </c>
      <c r="R1737" s="70" t="str">
        <f>IFERROR(IF(K1737="handling and wharfage",SUM(P1737:Q1737),IF(OR(K1737="tank",K1737="Boat",K1737="car"),INDEX(Rate!$B$4:$M$25,MATCH(Gilbert!N1737,Rate!$A$4:$A$25,0),MATCH(Gilbert!L1737,Rate!$B$3:$M$3,0))*O1737*0.8,INDEX(Rate!$B$4:$M$25,MATCH(Gilbert!N1737,Rate!$A$4:$A$25,0),MATCH(Gilbert!L1737,Rate!$B$3:$M$3,0))*O1737)),"")</f>
        <v/>
      </c>
      <c r="T1737" s="71" t="str">
        <f t="shared" si="84"/>
        <v/>
      </c>
    </row>
    <row r="1738" spans="16:20">
      <c r="P1738" s="70" t="str">
        <f t="shared" si="82"/>
        <v/>
      </c>
      <c r="Q1738" s="70" t="str">
        <f t="shared" si="83"/>
        <v/>
      </c>
      <c r="R1738" s="70" t="str">
        <f>IFERROR(IF(K1738="handling and wharfage",SUM(P1738:Q1738),IF(OR(K1738="tank",K1738="Boat",K1738="car"),INDEX(Rate!$B$4:$M$25,MATCH(Gilbert!N1738,Rate!$A$4:$A$25,0),MATCH(Gilbert!L1738,Rate!$B$3:$M$3,0))*O1738*0.8,INDEX(Rate!$B$4:$M$25,MATCH(Gilbert!N1738,Rate!$A$4:$A$25,0),MATCH(Gilbert!L1738,Rate!$B$3:$M$3,0))*O1738)),"")</f>
        <v/>
      </c>
      <c r="T1738" s="71" t="str">
        <f t="shared" si="84"/>
        <v/>
      </c>
    </row>
    <row r="1739" spans="16:20">
      <c r="P1739" s="70" t="str">
        <f t="shared" si="82"/>
        <v/>
      </c>
      <c r="Q1739" s="70" t="str">
        <f t="shared" si="83"/>
        <v/>
      </c>
      <c r="R1739" s="70" t="str">
        <f>IFERROR(IF(K1739="handling and wharfage",SUM(P1739:Q1739),IF(OR(K1739="tank",K1739="Boat",K1739="car"),INDEX(Rate!$B$4:$M$25,MATCH(Gilbert!N1739,Rate!$A$4:$A$25,0),MATCH(Gilbert!L1739,Rate!$B$3:$M$3,0))*O1739*0.8,INDEX(Rate!$B$4:$M$25,MATCH(Gilbert!N1739,Rate!$A$4:$A$25,0),MATCH(Gilbert!L1739,Rate!$B$3:$M$3,0))*O1739)),"")</f>
        <v/>
      </c>
      <c r="T1739" s="71" t="str">
        <f t="shared" si="84"/>
        <v/>
      </c>
    </row>
    <row r="1740" spans="16:20">
      <c r="P1740" s="70" t="str">
        <f t="shared" si="82"/>
        <v/>
      </c>
      <c r="Q1740" s="70" t="str">
        <f t="shared" si="83"/>
        <v/>
      </c>
      <c r="R1740" s="70" t="str">
        <f>IFERROR(IF(K1740="handling and wharfage",SUM(P1740:Q1740),IF(OR(K1740="tank",K1740="Boat",K1740="car"),INDEX(Rate!$B$4:$M$25,MATCH(Gilbert!N1740,Rate!$A$4:$A$25,0),MATCH(Gilbert!L1740,Rate!$B$3:$M$3,0))*O1740*0.8,INDEX(Rate!$B$4:$M$25,MATCH(Gilbert!N1740,Rate!$A$4:$A$25,0),MATCH(Gilbert!L1740,Rate!$B$3:$M$3,0))*O1740)),"")</f>
        <v/>
      </c>
      <c r="T1740" s="71" t="str">
        <f t="shared" si="84"/>
        <v/>
      </c>
    </row>
    <row r="1741" spans="16:20">
      <c r="P1741" s="70" t="str">
        <f t="shared" si="82"/>
        <v/>
      </c>
      <c r="Q1741" s="70" t="str">
        <f t="shared" si="83"/>
        <v/>
      </c>
      <c r="R1741" s="70" t="str">
        <f>IFERROR(IF(K1741="handling and wharfage",SUM(P1741:Q1741),IF(OR(K1741="tank",K1741="Boat",K1741="car"),INDEX(Rate!$B$4:$M$25,MATCH(Gilbert!N1741,Rate!$A$4:$A$25,0),MATCH(Gilbert!L1741,Rate!$B$3:$M$3,0))*O1741*0.8,INDEX(Rate!$B$4:$M$25,MATCH(Gilbert!N1741,Rate!$A$4:$A$25,0),MATCH(Gilbert!L1741,Rate!$B$3:$M$3,0))*O1741)),"")</f>
        <v/>
      </c>
      <c r="T1741" s="71" t="str">
        <f t="shared" si="84"/>
        <v/>
      </c>
    </row>
    <row r="1742" spans="16:20">
      <c r="P1742" s="70" t="str">
        <f t="shared" si="82"/>
        <v/>
      </c>
      <c r="Q1742" s="70" t="str">
        <f t="shared" si="83"/>
        <v/>
      </c>
      <c r="R1742" s="70" t="str">
        <f>IFERROR(IF(K1742="handling and wharfage",SUM(P1742:Q1742),IF(OR(K1742="tank",K1742="Boat",K1742="car"),INDEX(Rate!$B$4:$M$25,MATCH(Gilbert!N1742,Rate!$A$4:$A$25,0),MATCH(Gilbert!L1742,Rate!$B$3:$M$3,0))*O1742*0.8,INDEX(Rate!$B$4:$M$25,MATCH(Gilbert!N1742,Rate!$A$4:$A$25,0),MATCH(Gilbert!L1742,Rate!$B$3:$M$3,0))*O1742)),"")</f>
        <v/>
      </c>
      <c r="T1742" s="71" t="str">
        <f t="shared" si="84"/>
        <v/>
      </c>
    </row>
    <row r="1743" spans="16:20">
      <c r="P1743" s="70" t="str">
        <f t="shared" si="82"/>
        <v/>
      </c>
      <c r="Q1743" s="70" t="str">
        <f t="shared" si="83"/>
        <v/>
      </c>
      <c r="R1743" s="70" t="str">
        <f>IFERROR(IF(K1743="handling and wharfage",SUM(P1743:Q1743),IF(OR(K1743="tank",K1743="Boat",K1743="car"),INDEX(Rate!$B$4:$M$25,MATCH(Gilbert!N1743,Rate!$A$4:$A$25,0),MATCH(Gilbert!L1743,Rate!$B$3:$M$3,0))*O1743*0.8,INDEX(Rate!$B$4:$M$25,MATCH(Gilbert!N1743,Rate!$A$4:$A$25,0),MATCH(Gilbert!L1743,Rate!$B$3:$M$3,0))*O1743)),"")</f>
        <v/>
      </c>
      <c r="T1743" s="71" t="str">
        <f t="shared" si="84"/>
        <v/>
      </c>
    </row>
    <row r="1744" spans="16:20">
      <c r="P1744" s="70" t="str">
        <f t="shared" si="82"/>
        <v/>
      </c>
      <c r="Q1744" s="70" t="str">
        <f t="shared" si="83"/>
        <v/>
      </c>
      <c r="R1744" s="70" t="str">
        <f>IFERROR(IF(K1744="handling and wharfage",SUM(P1744:Q1744),IF(OR(K1744="tank",K1744="Boat",K1744="car"),INDEX(Rate!$B$4:$M$25,MATCH(Gilbert!N1744,Rate!$A$4:$A$25,0),MATCH(Gilbert!L1744,Rate!$B$3:$M$3,0))*O1744*0.8,INDEX(Rate!$B$4:$M$25,MATCH(Gilbert!N1744,Rate!$A$4:$A$25,0),MATCH(Gilbert!L1744,Rate!$B$3:$M$3,0))*O1744)),"")</f>
        <v/>
      </c>
      <c r="T1744" s="71" t="str">
        <f t="shared" si="84"/>
        <v/>
      </c>
    </row>
    <row r="1745" spans="16:20">
      <c r="P1745" s="70" t="str">
        <f t="shared" si="82"/>
        <v/>
      </c>
      <c r="Q1745" s="70" t="str">
        <f t="shared" si="83"/>
        <v/>
      </c>
      <c r="R1745" s="70" t="str">
        <f>IFERROR(IF(K1745="handling and wharfage",SUM(P1745:Q1745),IF(OR(K1745="tank",K1745="Boat",K1745="car"),INDEX(Rate!$B$4:$M$25,MATCH(Gilbert!N1745,Rate!$A$4:$A$25,0),MATCH(Gilbert!L1745,Rate!$B$3:$M$3,0))*O1745*0.8,INDEX(Rate!$B$4:$M$25,MATCH(Gilbert!N1745,Rate!$A$4:$A$25,0),MATCH(Gilbert!L1745,Rate!$B$3:$M$3,0))*O1745)),"")</f>
        <v/>
      </c>
      <c r="T1745" s="71" t="str">
        <f t="shared" si="84"/>
        <v/>
      </c>
    </row>
    <row r="1746" spans="16:20">
      <c r="P1746" s="70" t="str">
        <f t="shared" si="82"/>
        <v/>
      </c>
      <c r="Q1746" s="70" t="str">
        <f t="shared" si="83"/>
        <v/>
      </c>
      <c r="R1746" s="70" t="str">
        <f>IFERROR(IF(K1746="handling and wharfage",SUM(P1746:Q1746),IF(OR(K1746="tank",K1746="Boat",K1746="car"),INDEX(Rate!$B$4:$M$25,MATCH(Gilbert!N1746,Rate!$A$4:$A$25,0),MATCH(Gilbert!L1746,Rate!$B$3:$M$3,0))*O1746*0.8,INDEX(Rate!$B$4:$M$25,MATCH(Gilbert!N1746,Rate!$A$4:$A$25,0),MATCH(Gilbert!L1746,Rate!$B$3:$M$3,0))*O1746)),"")</f>
        <v/>
      </c>
      <c r="T1746" s="71" t="str">
        <f t="shared" si="84"/>
        <v/>
      </c>
    </row>
    <row r="1747" spans="16:20">
      <c r="P1747" s="70" t="str">
        <f t="shared" si="82"/>
        <v/>
      </c>
      <c r="Q1747" s="70" t="str">
        <f t="shared" si="83"/>
        <v/>
      </c>
      <c r="R1747" s="70" t="str">
        <f>IFERROR(IF(K1747="handling and wharfage",SUM(P1747:Q1747),IF(OR(K1747="tank",K1747="Boat",K1747="car"),INDEX(Rate!$B$4:$M$25,MATCH(Gilbert!N1747,Rate!$A$4:$A$25,0),MATCH(Gilbert!L1747,Rate!$B$3:$M$3,0))*O1747*0.8,INDEX(Rate!$B$4:$M$25,MATCH(Gilbert!N1747,Rate!$A$4:$A$25,0),MATCH(Gilbert!L1747,Rate!$B$3:$M$3,0))*O1747)),"")</f>
        <v/>
      </c>
      <c r="T1747" s="71" t="str">
        <f t="shared" si="84"/>
        <v/>
      </c>
    </row>
    <row r="1748" spans="16:20">
      <c r="P1748" s="70" t="str">
        <f t="shared" si="82"/>
        <v/>
      </c>
      <c r="Q1748" s="70" t="str">
        <f t="shared" si="83"/>
        <v/>
      </c>
      <c r="R1748" s="70" t="str">
        <f>IFERROR(IF(K1748="handling and wharfage",SUM(P1748:Q1748),IF(OR(K1748="tank",K1748="Boat",K1748="car"),INDEX(Rate!$B$4:$M$25,MATCH(Gilbert!N1748,Rate!$A$4:$A$25,0),MATCH(Gilbert!L1748,Rate!$B$3:$M$3,0))*O1748*0.8,INDEX(Rate!$B$4:$M$25,MATCH(Gilbert!N1748,Rate!$A$4:$A$25,0),MATCH(Gilbert!L1748,Rate!$B$3:$M$3,0))*O1748)),"")</f>
        <v/>
      </c>
      <c r="T1748" s="71" t="str">
        <f t="shared" si="84"/>
        <v/>
      </c>
    </row>
    <row r="1749" spans="16:20">
      <c r="P1749" s="70" t="str">
        <f t="shared" si="82"/>
        <v/>
      </c>
      <c r="Q1749" s="70" t="str">
        <f t="shared" si="83"/>
        <v/>
      </c>
      <c r="R1749" s="70" t="str">
        <f>IFERROR(IF(K1749="handling and wharfage",SUM(P1749:Q1749),IF(OR(K1749="tank",K1749="Boat",K1749="car"),INDEX(Rate!$B$4:$M$25,MATCH(Gilbert!N1749,Rate!$A$4:$A$25,0),MATCH(Gilbert!L1749,Rate!$B$3:$M$3,0))*O1749*0.8,INDEX(Rate!$B$4:$M$25,MATCH(Gilbert!N1749,Rate!$A$4:$A$25,0),MATCH(Gilbert!L1749,Rate!$B$3:$M$3,0))*O1749)),"")</f>
        <v/>
      </c>
      <c r="T1749" s="71" t="str">
        <f t="shared" si="84"/>
        <v/>
      </c>
    </row>
    <row r="1750" spans="16:20">
      <c r="P1750" s="70" t="str">
        <f t="shared" si="82"/>
        <v/>
      </c>
      <c r="Q1750" s="70" t="str">
        <f t="shared" si="83"/>
        <v/>
      </c>
      <c r="R1750" s="70" t="str">
        <f>IFERROR(IF(K1750="handling and wharfage",SUM(P1750:Q1750),IF(OR(K1750="tank",K1750="Boat",K1750="car"),INDEX(Rate!$B$4:$M$25,MATCH(Gilbert!N1750,Rate!$A$4:$A$25,0),MATCH(Gilbert!L1750,Rate!$B$3:$M$3,0))*O1750*0.8,INDEX(Rate!$B$4:$M$25,MATCH(Gilbert!N1750,Rate!$A$4:$A$25,0),MATCH(Gilbert!L1750,Rate!$B$3:$M$3,0))*O1750)),"")</f>
        <v/>
      </c>
      <c r="T1750" s="71" t="str">
        <f t="shared" si="84"/>
        <v/>
      </c>
    </row>
    <row r="1751" spans="16:20">
      <c r="P1751" s="70" t="str">
        <f t="shared" si="82"/>
        <v/>
      </c>
      <c r="Q1751" s="70" t="str">
        <f t="shared" si="83"/>
        <v/>
      </c>
      <c r="R1751" s="70" t="str">
        <f>IFERROR(IF(K1751="handling and wharfage",SUM(P1751:Q1751),IF(OR(K1751="tank",K1751="Boat",K1751="car"),INDEX(Rate!$B$4:$M$25,MATCH(Gilbert!N1751,Rate!$A$4:$A$25,0),MATCH(Gilbert!L1751,Rate!$B$3:$M$3,0))*O1751*0.8,INDEX(Rate!$B$4:$M$25,MATCH(Gilbert!N1751,Rate!$A$4:$A$25,0),MATCH(Gilbert!L1751,Rate!$B$3:$M$3,0))*O1751)),"")</f>
        <v/>
      </c>
      <c r="T1751" s="71" t="str">
        <f t="shared" si="84"/>
        <v/>
      </c>
    </row>
    <row r="1752" spans="16:20">
      <c r="P1752" s="70" t="str">
        <f t="shared" si="82"/>
        <v/>
      </c>
      <c r="Q1752" s="70" t="str">
        <f t="shared" si="83"/>
        <v/>
      </c>
      <c r="R1752" s="70" t="str">
        <f>IFERROR(IF(K1752="handling and wharfage",SUM(P1752:Q1752),IF(OR(K1752="tank",K1752="Boat",K1752="car"),INDEX(Rate!$B$4:$M$25,MATCH(Gilbert!N1752,Rate!$A$4:$A$25,0),MATCH(Gilbert!L1752,Rate!$B$3:$M$3,0))*O1752*0.8,INDEX(Rate!$B$4:$M$25,MATCH(Gilbert!N1752,Rate!$A$4:$A$25,0),MATCH(Gilbert!L1752,Rate!$B$3:$M$3,0))*O1752)),"")</f>
        <v/>
      </c>
      <c r="T1752" s="71" t="str">
        <f t="shared" si="84"/>
        <v/>
      </c>
    </row>
    <row r="1753" spans="16:20">
      <c r="P1753" s="70" t="str">
        <f t="shared" si="82"/>
        <v/>
      </c>
      <c r="Q1753" s="70" t="str">
        <f t="shared" si="83"/>
        <v/>
      </c>
      <c r="R1753" s="70" t="str">
        <f>IFERROR(IF(K1753="handling and wharfage",SUM(P1753:Q1753),IF(OR(K1753="tank",K1753="Boat",K1753="car"),INDEX(Rate!$B$4:$M$25,MATCH(Gilbert!N1753,Rate!$A$4:$A$25,0),MATCH(Gilbert!L1753,Rate!$B$3:$M$3,0))*O1753*0.8,INDEX(Rate!$B$4:$M$25,MATCH(Gilbert!N1753,Rate!$A$4:$A$25,0),MATCH(Gilbert!L1753,Rate!$B$3:$M$3,0))*O1753)),"")</f>
        <v/>
      </c>
      <c r="T1753" s="71" t="str">
        <f t="shared" si="84"/>
        <v/>
      </c>
    </row>
    <row r="1754" spans="16:20">
      <c r="P1754" s="70" t="str">
        <f t="shared" si="82"/>
        <v/>
      </c>
      <c r="Q1754" s="70" t="str">
        <f t="shared" si="83"/>
        <v/>
      </c>
      <c r="R1754" s="70" t="str">
        <f>IFERROR(IF(K1754="handling and wharfage",SUM(P1754:Q1754),IF(OR(K1754="tank",K1754="Boat",K1754="car"),INDEX(Rate!$B$4:$M$25,MATCH(Gilbert!N1754,Rate!$A$4:$A$25,0),MATCH(Gilbert!L1754,Rate!$B$3:$M$3,0))*O1754*0.8,INDEX(Rate!$B$4:$M$25,MATCH(Gilbert!N1754,Rate!$A$4:$A$25,0),MATCH(Gilbert!L1754,Rate!$B$3:$M$3,0))*O1754)),"")</f>
        <v/>
      </c>
      <c r="T1754" s="71" t="str">
        <f t="shared" si="84"/>
        <v/>
      </c>
    </row>
    <row r="1755" spans="16:20">
      <c r="P1755" s="70" t="str">
        <f t="shared" si="82"/>
        <v/>
      </c>
      <c r="Q1755" s="70" t="str">
        <f t="shared" si="83"/>
        <v/>
      </c>
      <c r="R1755" s="70" t="str">
        <f>IFERROR(IF(K1755="handling and wharfage",SUM(P1755:Q1755),IF(OR(K1755="tank",K1755="Boat",K1755="car"),INDEX(Rate!$B$4:$M$25,MATCH(Gilbert!N1755,Rate!$A$4:$A$25,0),MATCH(Gilbert!L1755,Rate!$B$3:$M$3,0))*O1755*0.8,INDEX(Rate!$B$4:$M$25,MATCH(Gilbert!N1755,Rate!$A$4:$A$25,0),MATCH(Gilbert!L1755,Rate!$B$3:$M$3,0))*O1755)),"")</f>
        <v/>
      </c>
      <c r="T1755" s="71" t="str">
        <f t="shared" si="84"/>
        <v/>
      </c>
    </row>
    <row r="1756" spans="16:20">
      <c r="P1756" s="70" t="str">
        <f t="shared" si="82"/>
        <v/>
      </c>
      <c r="Q1756" s="70" t="str">
        <f t="shared" si="83"/>
        <v/>
      </c>
      <c r="R1756" s="70" t="str">
        <f>IFERROR(IF(K1756="handling and wharfage",SUM(P1756:Q1756),IF(OR(K1756="tank",K1756="Boat",K1756="car"),INDEX(Rate!$B$4:$M$25,MATCH(Gilbert!N1756,Rate!$A$4:$A$25,0),MATCH(Gilbert!L1756,Rate!$B$3:$M$3,0))*O1756*0.8,INDEX(Rate!$B$4:$M$25,MATCH(Gilbert!N1756,Rate!$A$4:$A$25,0),MATCH(Gilbert!L1756,Rate!$B$3:$M$3,0))*O1756)),"")</f>
        <v/>
      </c>
      <c r="T1756" s="71" t="str">
        <f t="shared" si="84"/>
        <v/>
      </c>
    </row>
    <row r="1757" spans="16:20">
      <c r="P1757" s="70" t="str">
        <f t="shared" si="82"/>
        <v/>
      </c>
      <c r="Q1757" s="70" t="str">
        <f t="shared" si="83"/>
        <v/>
      </c>
      <c r="R1757" s="70" t="str">
        <f>IFERROR(IF(K1757="handling and wharfage",SUM(P1757:Q1757),IF(OR(K1757="tank",K1757="Boat",K1757="car"),INDEX(Rate!$B$4:$M$25,MATCH(Gilbert!N1757,Rate!$A$4:$A$25,0),MATCH(Gilbert!L1757,Rate!$B$3:$M$3,0))*O1757*0.8,INDEX(Rate!$B$4:$M$25,MATCH(Gilbert!N1757,Rate!$A$4:$A$25,0),MATCH(Gilbert!L1757,Rate!$B$3:$M$3,0))*O1757)),"")</f>
        <v/>
      </c>
      <c r="T1757" s="71" t="str">
        <f t="shared" si="84"/>
        <v/>
      </c>
    </row>
    <row r="1758" spans="16:20">
      <c r="P1758" s="70" t="str">
        <f t="shared" si="82"/>
        <v/>
      </c>
      <c r="Q1758" s="70" t="str">
        <f t="shared" si="83"/>
        <v/>
      </c>
      <c r="R1758" s="70" t="str">
        <f>IFERROR(IF(K1758="handling and wharfage",SUM(P1758:Q1758),IF(OR(K1758="tank",K1758="Boat",K1758="car"),INDEX(Rate!$B$4:$M$25,MATCH(Gilbert!N1758,Rate!$A$4:$A$25,0),MATCH(Gilbert!L1758,Rate!$B$3:$M$3,0))*O1758*0.8,INDEX(Rate!$B$4:$M$25,MATCH(Gilbert!N1758,Rate!$A$4:$A$25,0),MATCH(Gilbert!L1758,Rate!$B$3:$M$3,0))*O1758)),"")</f>
        <v/>
      </c>
      <c r="T1758" s="71" t="str">
        <f t="shared" si="84"/>
        <v/>
      </c>
    </row>
    <row r="1759" spans="16:20">
      <c r="P1759" s="70" t="str">
        <f t="shared" si="82"/>
        <v/>
      </c>
      <c r="Q1759" s="70" t="str">
        <f t="shared" si="83"/>
        <v/>
      </c>
      <c r="R1759" s="70" t="str">
        <f>IFERROR(IF(K1759="handling and wharfage",SUM(P1759:Q1759),IF(OR(K1759="tank",K1759="Boat",K1759="car"),INDEX(Rate!$B$4:$M$25,MATCH(Gilbert!N1759,Rate!$A$4:$A$25,0),MATCH(Gilbert!L1759,Rate!$B$3:$M$3,0))*O1759*0.8,INDEX(Rate!$B$4:$M$25,MATCH(Gilbert!N1759,Rate!$A$4:$A$25,0),MATCH(Gilbert!L1759,Rate!$B$3:$M$3,0))*O1759)),"")</f>
        <v/>
      </c>
      <c r="T1759" s="71" t="str">
        <f t="shared" si="84"/>
        <v/>
      </c>
    </row>
    <row r="1760" spans="16:20">
      <c r="P1760" s="70" t="str">
        <f t="shared" si="82"/>
        <v/>
      </c>
      <c r="Q1760" s="70" t="str">
        <f t="shared" si="83"/>
        <v/>
      </c>
      <c r="R1760" s="70" t="str">
        <f>IFERROR(IF(K1760="handling and wharfage",SUM(P1760:Q1760),IF(OR(K1760="tank",K1760="Boat",K1760="car"),INDEX(Rate!$B$4:$M$25,MATCH(Gilbert!N1760,Rate!$A$4:$A$25,0),MATCH(Gilbert!L1760,Rate!$B$3:$M$3,0))*O1760*0.8,INDEX(Rate!$B$4:$M$25,MATCH(Gilbert!N1760,Rate!$A$4:$A$25,0),MATCH(Gilbert!L1760,Rate!$B$3:$M$3,0))*O1760)),"")</f>
        <v/>
      </c>
      <c r="T1760" s="71" t="str">
        <f t="shared" si="84"/>
        <v/>
      </c>
    </row>
    <row r="1761" spans="16:20">
      <c r="P1761" s="70" t="str">
        <f t="shared" si="82"/>
        <v/>
      </c>
      <c r="Q1761" s="70" t="str">
        <f t="shared" si="83"/>
        <v/>
      </c>
      <c r="R1761" s="70" t="str">
        <f>IFERROR(IF(K1761="handling and wharfage",SUM(P1761:Q1761),IF(OR(K1761="tank",K1761="Boat",K1761="car"),INDEX(Rate!$B$4:$M$25,MATCH(Gilbert!N1761,Rate!$A$4:$A$25,0),MATCH(Gilbert!L1761,Rate!$B$3:$M$3,0))*O1761*0.8,INDEX(Rate!$B$4:$M$25,MATCH(Gilbert!N1761,Rate!$A$4:$A$25,0),MATCH(Gilbert!L1761,Rate!$B$3:$M$3,0))*O1761)),"")</f>
        <v/>
      </c>
      <c r="T1761" s="71" t="str">
        <f t="shared" si="84"/>
        <v/>
      </c>
    </row>
    <row r="1762" spans="16:20">
      <c r="P1762" s="70" t="str">
        <f t="shared" si="82"/>
        <v/>
      </c>
      <c r="Q1762" s="70" t="str">
        <f t="shared" si="83"/>
        <v/>
      </c>
      <c r="R1762" s="70" t="str">
        <f>IFERROR(IF(K1762="handling and wharfage",SUM(P1762:Q1762),IF(OR(K1762="tank",K1762="Boat",K1762="car"),INDEX(Rate!$B$4:$M$25,MATCH(Gilbert!N1762,Rate!$A$4:$A$25,0),MATCH(Gilbert!L1762,Rate!$B$3:$M$3,0))*O1762*0.8,INDEX(Rate!$B$4:$M$25,MATCH(Gilbert!N1762,Rate!$A$4:$A$25,0),MATCH(Gilbert!L1762,Rate!$B$3:$M$3,0))*O1762)),"")</f>
        <v/>
      </c>
      <c r="T1762" s="71" t="str">
        <f t="shared" si="84"/>
        <v/>
      </c>
    </row>
    <row r="1763" spans="16:20">
      <c r="P1763" s="70" t="str">
        <f t="shared" si="82"/>
        <v/>
      </c>
      <c r="Q1763" s="70" t="str">
        <f t="shared" si="83"/>
        <v/>
      </c>
      <c r="R1763" s="70" t="str">
        <f>IFERROR(IF(K1763="handling and wharfage",SUM(P1763:Q1763),IF(OR(K1763="tank",K1763="Boat",K1763="car"),INDEX(Rate!$B$4:$M$25,MATCH(Gilbert!N1763,Rate!$A$4:$A$25,0),MATCH(Gilbert!L1763,Rate!$B$3:$M$3,0))*O1763*0.8,INDEX(Rate!$B$4:$M$25,MATCH(Gilbert!N1763,Rate!$A$4:$A$25,0),MATCH(Gilbert!L1763,Rate!$B$3:$M$3,0))*O1763)),"")</f>
        <v/>
      </c>
      <c r="T1763" s="71" t="str">
        <f t="shared" si="84"/>
        <v/>
      </c>
    </row>
    <row r="1764" spans="16:20">
      <c r="P1764" s="70" t="str">
        <f t="shared" si="82"/>
        <v/>
      </c>
      <c r="Q1764" s="70" t="str">
        <f t="shared" si="83"/>
        <v/>
      </c>
      <c r="R1764" s="70" t="str">
        <f>IFERROR(IF(K1764="handling and wharfage",SUM(P1764:Q1764),IF(OR(K1764="tank",K1764="Boat",K1764="car"),INDEX(Rate!$B$4:$M$25,MATCH(Gilbert!N1764,Rate!$A$4:$A$25,0),MATCH(Gilbert!L1764,Rate!$B$3:$M$3,0))*O1764*0.8,INDEX(Rate!$B$4:$M$25,MATCH(Gilbert!N1764,Rate!$A$4:$A$25,0),MATCH(Gilbert!L1764,Rate!$B$3:$M$3,0))*O1764)),"")</f>
        <v/>
      </c>
      <c r="T1764" s="71" t="str">
        <f t="shared" si="84"/>
        <v/>
      </c>
    </row>
    <row r="1765" spans="16:20">
      <c r="P1765" s="70" t="str">
        <f t="shared" si="82"/>
        <v/>
      </c>
      <c r="Q1765" s="70" t="str">
        <f t="shared" si="83"/>
        <v/>
      </c>
      <c r="R1765" s="70" t="str">
        <f>IFERROR(IF(K1765="handling and wharfage",SUM(P1765:Q1765),IF(OR(K1765="tank",K1765="Boat",K1765="car"),INDEX(Rate!$B$4:$M$25,MATCH(Gilbert!N1765,Rate!$A$4:$A$25,0),MATCH(Gilbert!L1765,Rate!$B$3:$M$3,0))*O1765*0.8,INDEX(Rate!$B$4:$M$25,MATCH(Gilbert!N1765,Rate!$A$4:$A$25,0),MATCH(Gilbert!L1765,Rate!$B$3:$M$3,0))*O1765)),"")</f>
        <v/>
      </c>
      <c r="T1765" s="71" t="str">
        <f t="shared" si="84"/>
        <v/>
      </c>
    </row>
    <row r="1766" spans="16:20">
      <c r="P1766" s="70" t="str">
        <f t="shared" si="82"/>
        <v/>
      </c>
      <c r="Q1766" s="70" t="str">
        <f t="shared" si="83"/>
        <v/>
      </c>
      <c r="R1766" s="70" t="str">
        <f>IFERROR(IF(K1766="handling and wharfage",SUM(P1766:Q1766),IF(OR(K1766="tank",K1766="Boat",K1766="car"),INDEX(Rate!$B$4:$M$25,MATCH(Gilbert!N1766,Rate!$A$4:$A$25,0),MATCH(Gilbert!L1766,Rate!$B$3:$M$3,0))*O1766*0.8,INDEX(Rate!$B$4:$M$25,MATCH(Gilbert!N1766,Rate!$A$4:$A$25,0),MATCH(Gilbert!L1766,Rate!$B$3:$M$3,0))*O1766)),"")</f>
        <v/>
      </c>
      <c r="T1766" s="71" t="str">
        <f t="shared" si="84"/>
        <v/>
      </c>
    </row>
    <row r="1767" spans="16:20">
      <c r="P1767" s="70" t="str">
        <f t="shared" si="82"/>
        <v/>
      </c>
      <c r="Q1767" s="70" t="str">
        <f t="shared" si="83"/>
        <v/>
      </c>
      <c r="R1767" s="70" t="str">
        <f>IFERROR(IF(K1767="handling and wharfage",SUM(P1767:Q1767),IF(OR(K1767="tank",K1767="Boat",K1767="car"),INDEX(Rate!$B$4:$M$25,MATCH(Gilbert!N1767,Rate!$A$4:$A$25,0),MATCH(Gilbert!L1767,Rate!$B$3:$M$3,0))*O1767*0.8,INDEX(Rate!$B$4:$M$25,MATCH(Gilbert!N1767,Rate!$A$4:$A$25,0),MATCH(Gilbert!L1767,Rate!$B$3:$M$3,0))*O1767)),"")</f>
        <v/>
      </c>
      <c r="T1767" s="71" t="str">
        <f t="shared" si="84"/>
        <v/>
      </c>
    </row>
    <row r="1768" spans="16:20">
      <c r="P1768" s="70" t="str">
        <f t="shared" si="82"/>
        <v/>
      </c>
      <c r="Q1768" s="70" t="str">
        <f t="shared" si="83"/>
        <v/>
      </c>
      <c r="R1768" s="70" t="str">
        <f>IFERROR(IF(K1768="handling and wharfage",SUM(P1768:Q1768),IF(OR(K1768="tank",K1768="Boat",K1768="car"),INDEX(Rate!$B$4:$M$25,MATCH(Gilbert!N1768,Rate!$A$4:$A$25,0),MATCH(Gilbert!L1768,Rate!$B$3:$M$3,0))*O1768*0.8,INDEX(Rate!$B$4:$M$25,MATCH(Gilbert!N1768,Rate!$A$4:$A$25,0),MATCH(Gilbert!L1768,Rate!$B$3:$M$3,0))*O1768)),"")</f>
        <v/>
      </c>
      <c r="T1768" s="71" t="str">
        <f t="shared" si="84"/>
        <v/>
      </c>
    </row>
    <row r="1769" spans="16:20">
      <c r="P1769" s="70" t="str">
        <f t="shared" si="82"/>
        <v/>
      </c>
      <c r="Q1769" s="70" t="str">
        <f t="shared" si="83"/>
        <v/>
      </c>
      <c r="R1769" s="70" t="str">
        <f>IFERROR(IF(K1769="handling and wharfage",SUM(P1769:Q1769),IF(OR(K1769="tank",K1769="Boat",K1769="car"),INDEX(Rate!$B$4:$M$25,MATCH(Gilbert!N1769,Rate!$A$4:$A$25,0),MATCH(Gilbert!L1769,Rate!$B$3:$M$3,0))*O1769*0.8,INDEX(Rate!$B$4:$M$25,MATCH(Gilbert!N1769,Rate!$A$4:$A$25,0),MATCH(Gilbert!L1769,Rate!$B$3:$M$3,0))*O1769)),"")</f>
        <v/>
      </c>
      <c r="T1769" s="71" t="str">
        <f t="shared" si="84"/>
        <v/>
      </c>
    </row>
    <row r="1770" spans="16:20">
      <c r="P1770" s="70" t="str">
        <f t="shared" si="82"/>
        <v/>
      </c>
      <c r="Q1770" s="70" t="str">
        <f t="shared" si="83"/>
        <v/>
      </c>
      <c r="R1770" s="70" t="str">
        <f>IFERROR(IF(K1770="handling and wharfage",SUM(P1770:Q1770),IF(OR(K1770="tank",K1770="Boat",K1770="car"),INDEX(Rate!$B$4:$M$25,MATCH(Gilbert!N1770,Rate!$A$4:$A$25,0),MATCH(Gilbert!L1770,Rate!$B$3:$M$3,0))*O1770*0.8,INDEX(Rate!$B$4:$M$25,MATCH(Gilbert!N1770,Rate!$A$4:$A$25,0),MATCH(Gilbert!L1770,Rate!$B$3:$M$3,0))*O1770)),"")</f>
        <v/>
      </c>
      <c r="T1770" s="71" t="str">
        <f t="shared" si="84"/>
        <v/>
      </c>
    </row>
    <row r="1771" spans="16:20">
      <c r="P1771" s="70" t="str">
        <f t="shared" si="82"/>
        <v/>
      </c>
      <c r="Q1771" s="70" t="str">
        <f t="shared" si="83"/>
        <v/>
      </c>
      <c r="R1771" s="70" t="str">
        <f>IFERROR(IF(K1771="handling and wharfage",SUM(P1771:Q1771),IF(OR(K1771="tank",K1771="Boat",K1771="car"),INDEX(Rate!$B$4:$M$25,MATCH(Gilbert!N1771,Rate!$A$4:$A$25,0),MATCH(Gilbert!L1771,Rate!$B$3:$M$3,0))*O1771*0.8,INDEX(Rate!$B$4:$M$25,MATCH(Gilbert!N1771,Rate!$A$4:$A$25,0),MATCH(Gilbert!L1771,Rate!$B$3:$M$3,0))*O1771)),"")</f>
        <v/>
      </c>
      <c r="T1771" s="71" t="str">
        <f t="shared" si="84"/>
        <v/>
      </c>
    </row>
    <row r="1772" spans="16:20">
      <c r="P1772" s="70" t="str">
        <f t="shared" si="82"/>
        <v/>
      </c>
      <c r="Q1772" s="70" t="str">
        <f t="shared" si="83"/>
        <v/>
      </c>
      <c r="R1772" s="70" t="str">
        <f>IFERROR(IF(K1772="handling and wharfage",SUM(P1772:Q1772),IF(OR(K1772="tank",K1772="Boat",K1772="car"),INDEX(Rate!$B$4:$M$25,MATCH(Gilbert!N1772,Rate!$A$4:$A$25,0),MATCH(Gilbert!L1772,Rate!$B$3:$M$3,0))*O1772*0.8,INDEX(Rate!$B$4:$M$25,MATCH(Gilbert!N1772,Rate!$A$4:$A$25,0),MATCH(Gilbert!L1772,Rate!$B$3:$M$3,0))*O1772)),"")</f>
        <v/>
      </c>
      <c r="T1772" s="71" t="str">
        <f t="shared" si="84"/>
        <v/>
      </c>
    </row>
    <row r="1773" spans="16:20">
      <c r="P1773" s="70" t="str">
        <f t="shared" si="82"/>
        <v/>
      </c>
      <c r="Q1773" s="70" t="str">
        <f t="shared" si="83"/>
        <v/>
      </c>
      <c r="R1773" s="70" t="str">
        <f>IFERROR(IF(K1773="handling and wharfage",SUM(P1773:Q1773),IF(OR(K1773="tank",K1773="Boat",K1773="car"),INDEX(Rate!$B$4:$M$25,MATCH(Gilbert!N1773,Rate!$A$4:$A$25,0),MATCH(Gilbert!L1773,Rate!$B$3:$M$3,0))*O1773*0.8,INDEX(Rate!$B$4:$M$25,MATCH(Gilbert!N1773,Rate!$A$4:$A$25,0),MATCH(Gilbert!L1773,Rate!$B$3:$M$3,0))*O1773)),"")</f>
        <v/>
      </c>
      <c r="T1773" s="71" t="str">
        <f t="shared" si="84"/>
        <v/>
      </c>
    </row>
    <row r="1774" spans="16:20">
      <c r="P1774" s="70" t="str">
        <f t="shared" si="82"/>
        <v/>
      </c>
      <c r="Q1774" s="70" t="str">
        <f t="shared" si="83"/>
        <v/>
      </c>
      <c r="R1774" s="70" t="str">
        <f>IFERROR(IF(K1774="handling and wharfage",SUM(P1774:Q1774),IF(OR(K1774="tank",K1774="Boat",K1774="car"),INDEX(Rate!$B$4:$M$25,MATCH(Gilbert!N1774,Rate!$A$4:$A$25,0),MATCH(Gilbert!L1774,Rate!$B$3:$M$3,0))*O1774*0.8,INDEX(Rate!$B$4:$M$25,MATCH(Gilbert!N1774,Rate!$A$4:$A$25,0),MATCH(Gilbert!L1774,Rate!$B$3:$M$3,0))*O1774)),"")</f>
        <v/>
      </c>
      <c r="T1774" s="71" t="str">
        <f t="shared" si="84"/>
        <v/>
      </c>
    </row>
    <row r="1775" spans="16:20">
      <c r="P1775" s="70" t="str">
        <f t="shared" si="82"/>
        <v/>
      </c>
      <c r="Q1775" s="70" t="str">
        <f t="shared" si="83"/>
        <v/>
      </c>
      <c r="R1775" s="70" t="str">
        <f>IFERROR(IF(K1775="handling and wharfage",SUM(P1775:Q1775),IF(OR(K1775="tank",K1775="Boat",K1775="car"),INDEX(Rate!$B$4:$M$25,MATCH(Gilbert!N1775,Rate!$A$4:$A$25,0),MATCH(Gilbert!L1775,Rate!$B$3:$M$3,0))*O1775*0.8,INDEX(Rate!$B$4:$M$25,MATCH(Gilbert!N1775,Rate!$A$4:$A$25,0),MATCH(Gilbert!L1775,Rate!$B$3:$M$3,0))*O1775)),"")</f>
        <v/>
      </c>
      <c r="T1775" s="71" t="str">
        <f t="shared" si="84"/>
        <v/>
      </c>
    </row>
    <row r="1776" spans="16:20">
      <c r="P1776" s="70" t="str">
        <f t="shared" si="82"/>
        <v/>
      </c>
      <c r="Q1776" s="70" t="str">
        <f t="shared" si="83"/>
        <v/>
      </c>
      <c r="R1776" s="70" t="str">
        <f>IFERROR(IF(K1776="handling and wharfage",SUM(P1776:Q1776),IF(OR(K1776="tank",K1776="Boat",K1776="car"),INDEX(Rate!$B$4:$M$25,MATCH(Gilbert!N1776,Rate!$A$4:$A$25,0),MATCH(Gilbert!L1776,Rate!$B$3:$M$3,0))*O1776*0.8,INDEX(Rate!$B$4:$M$25,MATCH(Gilbert!N1776,Rate!$A$4:$A$25,0),MATCH(Gilbert!L1776,Rate!$B$3:$M$3,0))*O1776)),"")</f>
        <v/>
      </c>
      <c r="T1776" s="71" t="str">
        <f t="shared" si="84"/>
        <v/>
      </c>
    </row>
    <row r="1777" spans="16:20">
      <c r="P1777" s="70" t="str">
        <f t="shared" si="82"/>
        <v/>
      </c>
      <c r="Q1777" s="70" t="str">
        <f t="shared" si="83"/>
        <v/>
      </c>
      <c r="R1777" s="70" t="str">
        <f>IFERROR(IF(K1777="handling and wharfage",SUM(P1777:Q1777),IF(OR(K1777="tank",K1777="Boat",K1777="car"),INDEX(Rate!$B$4:$M$25,MATCH(Gilbert!N1777,Rate!$A$4:$A$25,0),MATCH(Gilbert!L1777,Rate!$B$3:$M$3,0))*O1777*0.8,INDEX(Rate!$B$4:$M$25,MATCH(Gilbert!N1777,Rate!$A$4:$A$25,0),MATCH(Gilbert!L1777,Rate!$B$3:$M$3,0))*O1777)),"")</f>
        <v/>
      </c>
      <c r="T1777" s="71" t="str">
        <f t="shared" si="84"/>
        <v/>
      </c>
    </row>
    <row r="1778" spans="16:20">
      <c r="P1778" s="70" t="str">
        <f t="shared" si="82"/>
        <v/>
      </c>
      <c r="Q1778" s="70" t="str">
        <f t="shared" si="83"/>
        <v/>
      </c>
      <c r="R1778" s="70" t="str">
        <f>IFERROR(IF(K1778="handling and wharfage",SUM(P1778:Q1778),IF(OR(K1778="tank",K1778="Boat",K1778="car"),INDEX(Rate!$B$4:$M$25,MATCH(Gilbert!N1778,Rate!$A$4:$A$25,0),MATCH(Gilbert!L1778,Rate!$B$3:$M$3,0))*O1778*0.8,INDEX(Rate!$B$4:$M$25,MATCH(Gilbert!N1778,Rate!$A$4:$A$25,0),MATCH(Gilbert!L1778,Rate!$B$3:$M$3,0))*O1778)),"")</f>
        <v/>
      </c>
      <c r="T1778" s="71" t="str">
        <f t="shared" si="84"/>
        <v/>
      </c>
    </row>
    <row r="1779" spans="16:20">
      <c r="P1779" s="70" t="str">
        <f t="shared" si="82"/>
        <v/>
      </c>
      <c r="Q1779" s="70" t="str">
        <f t="shared" si="83"/>
        <v/>
      </c>
      <c r="R1779" s="70" t="str">
        <f>IFERROR(IF(K1779="handling and wharfage",SUM(P1779:Q1779),IF(OR(K1779="tank",K1779="Boat",K1779="car"),INDEX(Rate!$B$4:$M$25,MATCH(Gilbert!N1779,Rate!$A$4:$A$25,0),MATCH(Gilbert!L1779,Rate!$B$3:$M$3,0))*O1779*0.8,INDEX(Rate!$B$4:$M$25,MATCH(Gilbert!N1779,Rate!$A$4:$A$25,0),MATCH(Gilbert!L1779,Rate!$B$3:$M$3,0))*O1779)),"")</f>
        <v/>
      </c>
      <c r="T1779" s="71" t="str">
        <f t="shared" si="84"/>
        <v/>
      </c>
    </row>
    <row r="1780" spans="16:20">
      <c r="P1780" s="70" t="str">
        <f t="shared" si="82"/>
        <v/>
      </c>
      <c r="Q1780" s="70" t="str">
        <f t="shared" si="83"/>
        <v/>
      </c>
      <c r="R1780" s="70" t="str">
        <f>IFERROR(IF(K1780="handling and wharfage",SUM(P1780:Q1780),IF(OR(K1780="tank",K1780="Boat",K1780="car"),INDEX(Rate!$B$4:$M$25,MATCH(Gilbert!N1780,Rate!$A$4:$A$25,0),MATCH(Gilbert!L1780,Rate!$B$3:$M$3,0))*O1780*0.8,INDEX(Rate!$B$4:$M$25,MATCH(Gilbert!N1780,Rate!$A$4:$A$25,0),MATCH(Gilbert!L1780,Rate!$B$3:$M$3,0))*O1780)),"")</f>
        <v/>
      </c>
      <c r="T1780" s="71" t="str">
        <f t="shared" si="84"/>
        <v/>
      </c>
    </row>
    <row r="1781" spans="16:20">
      <c r="P1781" s="70" t="str">
        <f t="shared" si="82"/>
        <v/>
      </c>
      <c r="Q1781" s="70" t="str">
        <f t="shared" si="83"/>
        <v/>
      </c>
      <c r="R1781" s="70" t="str">
        <f>IFERROR(IF(K1781="handling and wharfage",SUM(P1781:Q1781),IF(OR(K1781="tank",K1781="Boat",K1781="car"),INDEX(Rate!$B$4:$M$25,MATCH(Gilbert!N1781,Rate!$A$4:$A$25,0),MATCH(Gilbert!L1781,Rate!$B$3:$M$3,0))*O1781*0.8,INDEX(Rate!$B$4:$M$25,MATCH(Gilbert!N1781,Rate!$A$4:$A$25,0),MATCH(Gilbert!L1781,Rate!$B$3:$M$3,0))*O1781)),"")</f>
        <v/>
      </c>
      <c r="T1781" s="71" t="str">
        <f t="shared" si="84"/>
        <v/>
      </c>
    </row>
    <row r="1782" spans="16:20">
      <c r="P1782" s="70" t="str">
        <f t="shared" si="82"/>
        <v/>
      </c>
      <c r="Q1782" s="70" t="str">
        <f t="shared" si="83"/>
        <v/>
      </c>
      <c r="R1782" s="70" t="str">
        <f>IFERROR(IF(K1782="handling and wharfage",SUM(P1782:Q1782),IF(OR(K1782="tank",K1782="Boat",K1782="car"),INDEX(Rate!$B$4:$M$25,MATCH(Gilbert!N1782,Rate!$A$4:$A$25,0),MATCH(Gilbert!L1782,Rate!$B$3:$M$3,0))*O1782*0.8,INDEX(Rate!$B$4:$M$25,MATCH(Gilbert!N1782,Rate!$A$4:$A$25,0),MATCH(Gilbert!L1782,Rate!$B$3:$M$3,0))*O1782)),"")</f>
        <v/>
      </c>
      <c r="T1782" s="71" t="str">
        <f t="shared" si="84"/>
        <v/>
      </c>
    </row>
    <row r="1783" spans="16:20">
      <c r="P1783" s="70" t="str">
        <f t="shared" si="82"/>
        <v/>
      </c>
      <c r="Q1783" s="70" t="str">
        <f t="shared" si="83"/>
        <v/>
      </c>
      <c r="R1783" s="70" t="str">
        <f>IFERROR(IF(K1783="handling and wharfage",SUM(P1783:Q1783),IF(OR(K1783="tank",K1783="Boat",K1783="car"),INDEX(Rate!$B$4:$M$25,MATCH(Gilbert!N1783,Rate!$A$4:$A$25,0),MATCH(Gilbert!L1783,Rate!$B$3:$M$3,0))*O1783*0.8,INDEX(Rate!$B$4:$M$25,MATCH(Gilbert!N1783,Rate!$A$4:$A$25,0),MATCH(Gilbert!L1783,Rate!$B$3:$M$3,0))*O1783)),"")</f>
        <v/>
      </c>
      <c r="T1783" s="71" t="str">
        <f t="shared" si="84"/>
        <v/>
      </c>
    </row>
    <row r="1784" spans="16:20">
      <c r="P1784" s="70" t="str">
        <f t="shared" si="82"/>
        <v/>
      </c>
      <c r="Q1784" s="70" t="str">
        <f t="shared" si="83"/>
        <v/>
      </c>
      <c r="R1784" s="70" t="str">
        <f>IFERROR(IF(K1784="handling and wharfage",SUM(P1784:Q1784),IF(OR(K1784="tank",K1784="Boat",K1784="car"),INDEX(Rate!$B$4:$M$25,MATCH(Gilbert!N1784,Rate!$A$4:$A$25,0),MATCH(Gilbert!L1784,Rate!$B$3:$M$3,0))*O1784*0.8,INDEX(Rate!$B$4:$M$25,MATCH(Gilbert!N1784,Rate!$A$4:$A$25,0),MATCH(Gilbert!L1784,Rate!$B$3:$M$3,0))*O1784)),"")</f>
        <v/>
      </c>
      <c r="T1784" s="71" t="str">
        <f t="shared" si="84"/>
        <v/>
      </c>
    </row>
    <row r="1785" spans="16:20">
      <c r="P1785" s="70" t="str">
        <f t="shared" si="82"/>
        <v/>
      </c>
      <c r="Q1785" s="70" t="str">
        <f t="shared" si="83"/>
        <v/>
      </c>
      <c r="R1785" s="70" t="str">
        <f>IFERROR(IF(K1785="handling and wharfage",SUM(P1785:Q1785),IF(OR(K1785="tank",K1785="Boat",K1785="car"),INDEX(Rate!$B$4:$M$25,MATCH(Gilbert!N1785,Rate!$A$4:$A$25,0),MATCH(Gilbert!L1785,Rate!$B$3:$M$3,0))*O1785*0.8,INDEX(Rate!$B$4:$M$25,MATCH(Gilbert!N1785,Rate!$A$4:$A$25,0),MATCH(Gilbert!L1785,Rate!$B$3:$M$3,0))*O1785)),"")</f>
        <v/>
      </c>
      <c r="T1785" s="71" t="str">
        <f t="shared" si="84"/>
        <v/>
      </c>
    </row>
    <row r="1786" spans="16:20">
      <c r="P1786" s="70" t="str">
        <f t="shared" si="82"/>
        <v/>
      </c>
      <c r="Q1786" s="70" t="str">
        <f t="shared" si="83"/>
        <v/>
      </c>
      <c r="R1786" s="70" t="str">
        <f>IFERROR(IF(K1786="handling and wharfage",SUM(P1786:Q1786),IF(OR(K1786="tank",K1786="Boat",K1786="car"),INDEX(Rate!$B$4:$M$25,MATCH(Gilbert!N1786,Rate!$A$4:$A$25,0),MATCH(Gilbert!L1786,Rate!$B$3:$M$3,0))*O1786*0.8,INDEX(Rate!$B$4:$M$25,MATCH(Gilbert!N1786,Rate!$A$4:$A$25,0),MATCH(Gilbert!L1786,Rate!$B$3:$M$3,0))*O1786)),"")</f>
        <v/>
      </c>
      <c r="T1786" s="71" t="str">
        <f t="shared" si="84"/>
        <v/>
      </c>
    </row>
    <row r="1787" spans="16:20">
      <c r="P1787" s="70" t="str">
        <f t="shared" si="82"/>
        <v/>
      </c>
      <c r="Q1787" s="70" t="str">
        <f t="shared" si="83"/>
        <v/>
      </c>
      <c r="R1787" s="70" t="str">
        <f>IFERROR(IF(K1787="handling and wharfage",SUM(P1787:Q1787),IF(OR(K1787="tank",K1787="Boat",K1787="car"),INDEX(Rate!$B$4:$M$25,MATCH(Gilbert!N1787,Rate!$A$4:$A$25,0),MATCH(Gilbert!L1787,Rate!$B$3:$M$3,0))*O1787*0.8,INDEX(Rate!$B$4:$M$25,MATCH(Gilbert!N1787,Rate!$A$4:$A$25,0),MATCH(Gilbert!L1787,Rate!$B$3:$M$3,0))*O1787)),"")</f>
        <v/>
      </c>
      <c r="T1787" s="71" t="str">
        <f t="shared" si="84"/>
        <v/>
      </c>
    </row>
    <row r="1788" spans="16:20">
      <c r="P1788" s="70" t="str">
        <f t="shared" si="82"/>
        <v/>
      </c>
      <c r="Q1788" s="70" t="str">
        <f t="shared" si="83"/>
        <v/>
      </c>
      <c r="R1788" s="70" t="str">
        <f>IFERROR(IF(K1788="handling and wharfage",SUM(P1788:Q1788),IF(OR(K1788="tank",K1788="Boat",K1788="car"),INDEX(Rate!$B$4:$M$25,MATCH(Gilbert!N1788,Rate!$A$4:$A$25,0),MATCH(Gilbert!L1788,Rate!$B$3:$M$3,0))*O1788*0.8,INDEX(Rate!$B$4:$M$25,MATCH(Gilbert!N1788,Rate!$A$4:$A$25,0),MATCH(Gilbert!L1788,Rate!$B$3:$M$3,0))*O1788)),"")</f>
        <v/>
      </c>
      <c r="T1788" s="71" t="str">
        <f t="shared" si="84"/>
        <v/>
      </c>
    </row>
    <row r="1789" spans="16:20">
      <c r="P1789" s="70" t="str">
        <f t="shared" si="82"/>
        <v/>
      </c>
      <c r="Q1789" s="70" t="str">
        <f t="shared" si="83"/>
        <v/>
      </c>
      <c r="R1789" s="70" t="str">
        <f>IFERROR(IF(K1789="handling and wharfage",SUM(P1789:Q1789),IF(OR(K1789="tank",K1789="Boat",K1789="car"),INDEX(Rate!$B$4:$M$25,MATCH(Gilbert!N1789,Rate!$A$4:$A$25,0),MATCH(Gilbert!L1789,Rate!$B$3:$M$3,0))*O1789*0.8,INDEX(Rate!$B$4:$M$25,MATCH(Gilbert!N1789,Rate!$A$4:$A$25,0),MATCH(Gilbert!L1789,Rate!$B$3:$M$3,0))*O1789)),"")</f>
        <v/>
      </c>
      <c r="T1789" s="71" t="str">
        <f t="shared" si="84"/>
        <v/>
      </c>
    </row>
    <row r="1790" spans="16:20">
      <c r="P1790" s="70" t="str">
        <f t="shared" si="82"/>
        <v/>
      </c>
      <c r="Q1790" s="70" t="str">
        <f t="shared" si="83"/>
        <v/>
      </c>
      <c r="R1790" s="70" t="str">
        <f>IFERROR(IF(K1790="handling and wharfage",SUM(P1790:Q1790),IF(OR(K1790="tank",K1790="Boat",K1790="car"),INDEX(Rate!$B$4:$M$25,MATCH(Gilbert!N1790,Rate!$A$4:$A$25,0),MATCH(Gilbert!L1790,Rate!$B$3:$M$3,0))*O1790*0.8,INDEX(Rate!$B$4:$M$25,MATCH(Gilbert!N1790,Rate!$A$4:$A$25,0),MATCH(Gilbert!L1790,Rate!$B$3:$M$3,0))*O1790)),"")</f>
        <v/>
      </c>
      <c r="T1790" s="71" t="str">
        <f t="shared" si="84"/>
        <v/>
      </c>
    </row>
    <row r="1791" spans="16:20">
      <c r="P1791" s="70" t="str">
        <f t="shared" si="82"/>
        <v/>
      </c>
      <c r="Q1791" s="70" t="str">
        <f t="shared" si="83"/>
        <v/>
      </c>
      <c r="R1791" s="70" t="str">
        <f>IFERROR(IF(K1791="handling and wharfage",SUM(P1791:Q1791),IF(OR(K1791="tank",K1791="Boat",K1791="car"),INDEX(Rate!$B$4:$M$25,MATCH(Gilbert!N1791,Rate!$A$4:$A$25,0),MATCH(Gilbert!L1791,Rate!$B$3:$M$3,0))*O1791*0.8,INDEX(Rate!$B$4:$M$25,MATCH(Gilbert!N1791,Rate!$A$4:$A$25,0),MATCH(Gilbert!L1791,Rate!$B$3:$M$3,0))*O1791)),"")</f>
        <v/>
      </c>
      <c r="T1791" s="71" t="str">
        <f t="shared" si="84"/>
        <v/>
      </c>
    </row>
    <row r="1792" spans="16:20">
      <c r="P1792" s="70" t="str">
        <f t="shared" si="82"/>
        <v/>
      </c>
      <c r="Q1792" s="70" t="str">
        <f t="shared" si="83"/>
        <v/>
      </c>
      <c r="R1792" s="70" t="str">
        <f>IFERROR(IF(K1792="handling and wharfage",SUM(P1792:Q1792),IF(OR(K1792="tank",K1792="Boat",K1792="car"),INDEX(Rate!$B$4:$M$25,MATCH(Gilbert!N1792,Rate!$A$4:$A$25,0),MATCH(Gilbert!L1792,Rate!$B$3:$M$3,0))*O1792*0.8,INDEX(Rate!$B$4:$M$25,MATCH(Gilbert!N1792,Rate!$A$4:$A$25,0),MATCH(Gilbert!L1792,Rate!$B$3:$M$3,0))*O1792)),"")</f>
        <v/>
      </c>
      <c r="T1792" s="71" t="str">
        <f t="shared" si="84"/>
        <v/>
      </c>
    </row>
    <row r="1793" spans="16:20">
      <c r="P1793" s="70" t="str">
        <f t="shared" si="82"/>
        <v/>
      </c>
      <c r="Q1793" s="70" t="str">
        <f t="shared" si="83"/>
        <v/>
      </c>
      <c r="R1793" s="70" t="str">
        <f>IFERROR(IF(K1793="handling and wharfage",SUM(P1793:Q1793),IF(OR(K1793="tank",K1793="Boat",K1793="car"),INDEX(Rate!$B$4:$M$25,MATCH(Gilbert!N1793,Rate!$A$4:$A$25,0),MATCH(Gilbert!L1793,Rate!$B$3:$M$3,0))*O1793*0.8,INDEX(Rate!$B$4:$M$25,MATCH(Gilbert!N1793,Rate!$A$4:$A$25,0),MATCH(Gilbert!L1793,Rate!$B$3:$M$3,0))*O1793)),"")</f>
        <v/>
      </c>
      <c r="T1793" s="71" t="str">
        <f t="shared" si="84"/>
        <v/>
      </c>
    </row>
    <row r="1794" spans="16:20">
      <c r="P1794" s="70" t="str">
        <f t="shared" si="82"/>
        <v/>
      </c>
      <c r="Q1794" s="70" t="str">
        <f t="shared" si="83"/>
        <v/>
      </c>
      <c r="R1794" s="70" t="str">
        <f>IFERROR(IF(K1794="handling and wharfage",SUM(P1794:Q1794),IF(OR(K1794="tank",K1794="Boat",K1794="car"),INDEX(Rate!$B$4:$M$25,MATCH(Gilbert!N1794,Rate!$A$4:$A$25,0),MATCH(Gilbert!L1794,Rate!$B$3:$M$3,0))*O1794*0.8,INDEX(Rate!$B$4:$M$25,MATCH(Gilbert!N1794,Rate!$A$4:$A$25,0),MATCH(Gilbert!L1794,Rate!$B$3:$M$3,0))*O1794)),"")</f>
        <v/>
      </c>
      <c r="T1794" s="71" t="str">
        <f t="shared" si="84"/>
        <v/>
      </c>
    </row>
    <row r="1795" spans="16:20">
      <c r="P1795" s="70" t="str">
        <f t="shared" ref="P1795:P1858" si="85">IF(OR(K1795="handling and wharfage",K1795="rau handling and wharfage"),O1795*30,"")</f>
        <v/>
      </c>
      <c r="Q1795" s="70" t="str">
        <f t="shared" ref="Q1795:Q1858" si="86">IF(K1795&lt;&gt;"handling and wharfage","",O1795*3.5)</f>
        <v/>
      </c>
      <c r="R1795" s="70" t="str">
        <f>IFERROR(IF(K1795="handling and wharfage",SUM(P1795:Q1795),IF(OR(K1795="tank",K1795="Boat",K1795="car"),INDEX(Rate!$B$4:$M$25,MATCH(Gilbert!N1795,Rate!$A$4:$A$25,0),MATCH(Gilbert!L1795,Rate!$B$3:$M$3,0))*O1795*0.8,INDEX(Rate!$B$4:$M$25,MATCH(Gilbert!N1795,Rate!$A$4:$A$25,0),MATCH(Gilbert!L1795,Rate!$B$3:$M$3,0))*O1795)),"")</f>
        <v/>
      </c>
      <c r="T1795" s="71" t="str">
        <f t="shared" ref="T1795:T1858" si="87">IF(L1795="","",IF(L1795="General2","F0070000061A","E31250000331"))</f>
        <v/>
      </c>
    </row>
    <row r="1796" spans="16:20">
      <c r="P1796" s="70" t="str">
        <f t="shared" si="85"/>
        <v/>
      </c>
      <c r="Q1796" s="70" t="str">
        <f t="shared" si="86"/>
        <v/>
      </c>
      <c r="R1796" s="70" t="str">
        <f>IFERROR(IF(K1796="handling and wharfage",SUM(P1796:Q1796),IF(OR(K1796="tank",K1796="Boat",K1796="car"),INDEX(Rate!$B$4:$M$25,MATCH(Gilbert!N1796,Rate!$A$4:$A$25,0),MATCH(Gilbert!L1796,Rate!$B$3:$M$3,0))*O1796*0.8,INDEX(Rate!$B$4:$M$25,MATCH(Gilbert!N1796,Rate!$A$4:$A$25,0),MATCH(Gilbert!L1796,Rate!$B$3:$M$3,0))*O1796)),"")</f>
        <v/>
      </c>
      <c r="T1796" s="71" t="str">
        <f t="shared" si="87"/>
        <v/>
      </c>
    </row>
    <row r="1797" spans="16:20">
      <c r="P1797" s="70" t="str">
        <f t="shared" si="85"/>
        <v/>
      </c>
      <c r="Q1797" s="70" t="str">
        <f t="shared" si="86"/>
        <v/>
      </c>
      <c r="R1797" s="70" t="str">
        <f>IFERROR(IF(K1797="handling and wharfage",SUM(P1797:Q1797),IF(OR(K1797="tank",K1797="Boat",K1797="car"),INDEX(Rate!$B$4:$M$25,MATCH(Gilbert!N1797,Rate!$A$4:$A$25,0),MATCH(Gilbert!L1797,Rate!$B$3:$M$3,0))*O1797*0.8,INDEX(Rate!$B$4:$M$25,MATCH(Gilbert!N1797,Rate!$A$4:$A$25,0),MATCH(Gilbert!L1797,Rate!$B$3:$M$3,0))*O1797)),"")</f>
        <v/>
      </c>
      <c r="T1797" s="71" t="str">
        <f t="shared" si="87"/>
        <v/>
      </c>
    </row>
    <row r="1798" spans="16:20">
      <c r="P1798" s="70" t="str">
        <f t="shared" si="85"/>
        <v/>
      </c>
      <c r="Q1798" s="70" t="str">
        <f t="shared" si="86"/>
        <v/>
      </c>
      <c r="R1798" s="70" t="str">
        <f>IFERROR(IF(K1798="handling and wharfage",SUM(P1798:Q1798),IF(OR(K1798="tank",K1798="Boat",K1798="car"),INDEX(Rate!$B$4:$M$25,MATCH(Gilbert!N1798,Rate!$A$4:$A$25,0),MATCH(Gilbert!L1798,Rate!$B$3:$M$3,0))*O1798*0.8,INDEX(Rate!$B$4:$M$25,MATCH(Gilbert!N1798,Rate!$A$4:$A$25,0),MATCH(Gilbert!L1798,Rate!$B$3:$M$3,0))*O1798)),"")</f>
        <v/>
      </c>
      <c r="T1798" s="71" t="str">
        <f t="shared" si="87"/>
        <v/>
      </c>
    </row>
    <row r="1799" spans="16:20">
      <c r="P1799" s="70" t="str">
        <f t="shared" si="85"/>
        <v/>
      </c>
      <c r="Q1799" s="70" t="str">
        <f t="shared" si="86"/>
        <v/>
      </c>
      <c r="R1799" s="70" t="str">
        <f>IFERROR(IF(K1799="handling and wharfage",SUM(P1799:Q1799),IF(OR(K1799="tank",K1799="Boat",K1799="car"),INDEX(Rate!$B$4:$M$25,MATCH(Gilbert!N1799,Rate!$A$4:$A$25,0),MATCH(Gilbert!L1799,Rate!$B$3:$M$3,0))*O1799*0.8,INDEX(Rate!$B$4:$M$25,MATCH(Gilbert!N1799,Rate!$A$4:$A$25,0),MATCH(Gilbert!L1799,Rate!$B$3:$M$3,0))*O1799)),"")</f>
        <v/>
      </c>
      <c r="T1799" s="71" t="str">
        <f t="shared" si="87"/>
        <v/>
      </c>
    </row>
    <row r="1800" spans="16:20">
      <c r="P1800" s="70" t="str">
        <f t="shared" si="85"/>
        <v/>
      </c>
      <c r="Q1800" s="70" t="str">
        <f t="shared" si="86"/>
        <v/>
      </c>
      <c r="R1800" s="70" t="str">
        <f>IFERROR(IF(K1800="handling and wharfage",SUM(P1800:Q1800),IF(OR(K1800="tank",K1800="Boat",K1800="car"),INDEX(Rate!$B$4:$M$25,MATCH(Gilbert!N1800,Rate!$A$4:$A$25,0),MATCH(Gilbert!L1800,Rate!$B$3:$M$3,0))*O1800*0.8,INDEX(Rate!$B$4:$M$25,MATCH(Gilbert!N1800,Rate!$A$4:$A$25,0),MATCH(Gilbert!L1800,Rate!$B$3:$M$3,0))*O1800)),"")</f>
        <v/>
      </c>
      <c r="T1800" s="71" t="str">
        <f t="shared" si="87"/>
        <v/>
      </c>
    </row>
    <row r="1801" spans="16:20">
      <c r="P1801" s="70" t="str">
        <f t="shared" si="85"/>
        <v/>
      </c>
      <c r="Q1801" s="70" t="str">
        <f t="shared" si="86"/>
        <v/>
      </c>
      <c r="R1801" s="70" t="str">
        <f>IFERROR(IF(K1801="handling and wharfage",SUM(P1801:Q1801),IF(OR(K1801="tank",K1801="Boat",K1801="car"),INDEX(Rate!$B$4:$M$25,MATCH(Gilbert!N1801,Rate!$A$4:$A$25,0),MATCH(Gilbert!L1801,Rate!$B$3:$M$3,0))*O1801*0.8,INDEX(Rate!$B$4:$M$25,MATCH(Gilbert!N1801,Rate!$A$4:$A$25,0),MATCH(Gilbert!L1801,Rate!$B$3:$M$3,0))*O1801)),"")</f>
        <v/>
      </c>
      <c r="T1801" s="71" t="str">
        <f t="shared" si="87"/>
        <v/>
      </c>
    </row>
    <row r="1802" spans="16:20">
      <c r="P1802" s="70" t="str">
        <f t="shared" si="85"/>
        <v/>
      </c>
      <c r="Q1802" s="70" t="str">
        <f t="shared" si="86"/>
        <v/>
      </c>
      <c r="R1802" s="70" t="str">
        <f>IFERROR(IF(K1802="handling and wharfage",SUM(P1802:Q1802),IF(OR(K1802="tank",K1802="Boat",K1802="car"),INDEX(Rate!$B$4:$M$25,MATCH(Gilbert!N1802,Rate!$A$4:$A$25,0),MATCH(Gilbert!L1802,Rate!$B$3:$M$3,0))*O1802*0.8,INDEX(Rate!$B$4:$M$25,MATCH(Gilbert!N1802,Rate!$A$4:$A$25,0),MATCH(Gilbert!L1802,Rate!$B$3:$M$3,0))*O1802)),"")</f>
        <v/>
      </c>
      <c r="T1802" s="71" t="str">
        <f t="shared" si="87"/>
        <v/>
      </c>
    </row>
    <row r="1803" spans="16:20">
      <c r="P1803" s="70" t="str">
        <f t="shared" si="85"/>
        <v/>
      </c>
      <c r="Q1803" s="70" t="str">
        <f t="shared" si="86"/>
        <v/>
      </c>
      <c r="R1803" s="70" t="str">
        <f>IFERROR(IF(K1803="handling and wharfage",SUM(P1803:Q1803),IF(OR(K1803="tank",K1803="Boat",K1803="car"),INDEX(Rate!$B$4:$M$25,MATCH(Gilbert!N1803,Rate!$A$4:$A$25,0),MATCH(Gilbert!L1803,Rate!$B$3:$M$3,0))*O1803*0.8,INDEX(Rate!$B$4:$M$25,MATCH(Gilbert!N1803,Rate!$A$4:$A$25,0),MATCH(Gilbert!L1803,Rate!$B$3:$M$3,0))*O1803)),"")</f>
        <v/>
      </c>
      <c r="T1803" s="71" t="str">
        <f t="shared" si="87"/>
        <v/>
      </c>
    </row>
    <row r="1804" spans="16:20">
      <c r="P1804" s="70" t="str">
        <f t="shared" si="85"/>
        <v/>
      </c>
      <c r="Q1804" s="70" t="str">
        <f t="shared" si="86"/>
        <v/>
      </c>
      <c r="R1804" s="70" t="str">
        <f>IFERROR(IF(K1804="handling and wharfage",SUM(P1804:Q1804),IF(OR(K1804="tank",K1804="Boat",K1804="car"),INDEX(Rate!$B$4:$M$25,MATCH(Gilbert!N1804,Rate!$A$4:$A$25,0),MATCH(Gilbert!L1804,Rate!$B$3:$M$3,0))*O1804*0.8,INDEX(Rate!$B$4:$M$25,MATCH(Gilbert!N1804,Rate!$A$4:$A$25,0),MATCH(Gilbert!L1804,Rate!$B$3:$M$3,0))*O1804)),"")</f>
        <v/>
      </c>
      <c r="T1804" s="71" t="str">
        <f t="shared" si="87"/>
        <v/>
      </c>
    </row>
    <row r="1805" spans="16:20">
      <c r="P1805" s="70" t="str">
        <f t="shared" si="85"/>
        <v/>
      </c>
      <c r="Q1805" s="70" t="str">
        <f t="shared" si="86"/>
        <v/>
      </c>
      <c r="R1805" s="70" t="str">
        <f>IFERROR(IF(K1805="handling and wharfage",SUM(P1805:Q1805),IF(OR(K1805="tank",K1805="Boat",K1805="car"),INDEX(Rate!$B$4:$M$25,MATCH(Gilbert!N1805,Rate!$A$4:$A$25,0),MATCH(Gilbert!L1805,Rate!$B$3:$M$3,0))*O1805*0.8,INDEX(Rate!$B$4:$M$25,MATCH(Gilbert!N1805,Rate!$A$4:$A$25,0),MATCH(Gilbert!L1805,Rate!$B$3:$M$3,0))*O1805)),"")</f>
        <v/>
      </c>
      <c r="T1805" s="71" t="str">
        <f t="shared" si="87"/>
        <v/>
      </c>
    </row>
    <row r="1806" spans="16:20">
      <c r="P1806" s="70" t="str">
        <f t="shared" si="85"/>
        <v/>
      </c>
      <c r="Q1806" s="70" t="str">
        <f t="shared" si="86"/>
        <v/>
      </c>
      <c r="R1806" s="70" t="str">
        <f>IFERROR(IF(K1806="handling and wharfage",SUM(P1806:Q1806),IF(OR(K1806="tank",K1806="Boat",K1806="car"),INDEX(Rate!$B$4:$M$25,MATCH(Gilbert!N1806,Rate!$A$4:$A$25,0),MATCH(Gilbert!L1806,Rate!$B$3:$M$3,0))*O1806*0.8,INDEX(Rate!$B$4:$M$25,MATCH(Gilbert!N1806,Rate!$A$4:$A$25,0),MATCH(Gilbert!L1806,Rate!$B$3:$M$3,0))*O1806)),"")</f>
        <v/>
      </c>
      <c r="T1806" s="71" t="str">
        <f t="shared" si="87"/>
        <v/>
      </c>
    </row>
    <row r="1807" spans="16:20">
      <c r="P1807" s="70" t="str">
        <f t="shared" si="85"/>
        <v/>
      </c>
      <c r="Q1807" s="70" t="str">
        <f t="shared" si="86"/>
        <v/>
      </c>
      <c r="R1807" s="70" t="str">
        <f>IFERROR(IF(K1807="handling and wharfage",SUM(P1807:Q1807),IF(OR(K1807="tank",K1807="Boat",K1807="car"),INDEX(Rate!$B$4:$M$25,MATCH(Gilbert!N1807,Rate!$A$4:$A$25,0),MATCH(Gilbert!L1807,Rate!$B$3:$M$3,0))*O1807*0.8,INDEX(Rate!$B$4:$M$25,MATCH(Gilbert!N1807,Rate!$A$4:$A$25,0),MATCH(Gilbert!L1807,Rate!$B$3:$M$3,0))*O1807)),"")</f>
        <v/>
      </c>
      <c r="T1807" s="71" t="str">
        <f t="shared" si="87"/>
        <v/>
      </c>
    </row>
    <row r="1808" spans="16:20">
      <c r="P1808" s="70" t="str">
        <f t="shared" si="85"/>
        <v/>
      </c>
      <c r="Q1808" s="70" t="str">
        <f t="shared" si="86"/>
        <v/>
      </c>
      <c r="R1808" s="70" t="str">
        <f>IFERROR(IF(K1808="handling and wharfage",SUM(P1808:Q1808),IF(OR(K1808="tank",K1808="Boat",K1808="car"),INDEX(Rate!$B$4:$M$25,MATCH(Gilbert!N1808,Rate!$A$4:$A$25,0),MATCH(Gilbert!L1808,Rate!$B$3:$M$3,0))*O1808*0.8,INDEX(Rate!$B$4:$M$25,MATCH(Gilbert!N1808,Rate!$A$4:$A$25,0),MATCH(Gilbert!L1808,Rate!$B$3:$M$3,0))*O1808)),"")</f>
        <v/>
      </c>
      <c r="T1808" s="71" t="str">
        <f t="shared" si="87"/>
        <v/>
      </c>
    </row>
    <row r="1809" spans="16:20">
      <c r="P1809" s="70" t="str">
        <f t="shared" si="85"/>
        <v/>
      </c>
      <c r="Q1809" s="70" t="str">
        <f t="shared" si="86"/>
        <v/>
      </c>
      <c r="R1809" s="70" t="str">
        <f>IFERROR(IF(K1809="handling and wharfage",SUM(P1809:Q1809),IF(OR(K1809="tank",K1809="Boat",K1809="car"),INDEX(Rate!$B$4:$M$25,MATCH(Gilbert!N1809,Rate!$A$4:$A$25,0),MATCH(Gilbert!L1809,Rate!$B$3:$M$3,0))*O1809*0.8,INDEX(Rate!$B$4:$M$25,MATCH(Gilbert!N1809,Rate!$A$4:$A$25,0),MATCH(Gilbert!L1809,Rate!$B$3:$M$3,0))*O1809)),"")</f>
        <v/>
      </c>
      <c r="T1809" s="71" t="str">
        <f t="shared" si="87"/>
        <v/>
      </c>
    </row>
    <row r="1810" spans="16:20">
      <c r="P1810" s="70" t="str">
        <f t="shared" si="85"/>
        <v/>
      </c>
      <c r="Q1810" s="70" t="str">
        <f t="shared" si="86"/>
        <v/>
      </c>
      <c r="R1810" s="70" t="str">
        <f>IFERROR(IF(K1810="handling and wharfage",SUM(P1810:Q1810),IF(OR(K1810="tank",K1810="Boat",K1810="car"),INDEX(Rate!$B$4:$M$25,MATCH(Gilbert!N1810,Rate!$A$4:$A$25,0),MATCH(Gilbert!L1810,Rate!$B$3:$M$3,0))*O1810*0.8,INDEX(Rate!$B$4:$M$25,MATCH(Gilbert!N1810,Rate!$A$4:$A$25,0),MATCH(Gilbert!L1810,Rate!$B$3:$M$3,0))*O1810)),"")</f>
        <v/>
      </c>
      <c r="T1810" s="71" t="str">
        <f t="shared" si="87"/>
        <v/>
      </c>
    </row>
    <row r="1811" spans="16:20">
      <c r="P1811" s="70" t="str">
        <f t="shared" si="85"/>
        <v/>
      </c>
      <c r="Q1811" s="70" t="str">
        <f t="shared" si="86"/>
        <v/>
      </c>
      <c r="R1811" s="70" t="str">
        <f>IFERROR(IF(K1811="handling and wharfage",SUM(P1811:Q1811),IF(OR(K1811="tank",K1811="Boat",K1811="car"),INDEX(Rate!$B$4:$M$25,MATCH(Gilbert!N1811,Rate!$A$4:$A$25,0),MATCH(Gilbert!L1811,Rate!$B$3:$M$3,0))*O1811*0.8,INDEX(Rate!$B$4:$M$25,MATCH(Gilbert!N1811,Rate!$A$4:$A$25,0),MATCH(Gilbert!L1811,Rate!$B$3:$M$3,0))*O1811)),"")</f>
        <v/>
      </c>
      <c r="T1811" s="71" t="str">
        <f t="shared" si="87"/>
        <v/>
      </c>
    </row>
    <row r="1812" spans="16:20">
      <c r="P1812" s="70" t="str">
        <f t="shared" si="85"/>
        <v/>
      </c>
      <c r="Q1812" s="70" t="str">
        <f t="shared" si="86"/>
        <v/>
      </c>
      <c r="R1812" s="70" t="str">
        <f>IFERROR(IF(K1812="handling and wharfage",SUM(P1812:Q1812),IF(OR(K1812="tank",K1812="Boat",K1812="car"),INDEX(Rate!$B$4:$M$25,MATCH(Gilbert!N1812,Rate!$A$4:$A$25,0),MATCH(Gilbert!L1812,Rate!$B$3:$M$3,0))*O1812*0.8,INDEX(Rate!$B$4:$M$25,MATCH(Gilbert!N1812,Rate!$A$4:$A$25,0),MATCH(Gilbert!L1812,Rate!$B$3:$M$3,0))*O1812)),"")</f>
        <v/>
      </c>
      <c r="T1812" s="71" t="str">
        <f t="shared" si="87"/>
        <v/>
      </c>
    </row>
    <row r="1813" spans="16:20">
      <c r="P1813" s="70" t="str">
        <f t="shared" si="85"/>
        <v/>
      </c>
      <c r="Q1813" s="70" t="str">
        <f t="shared" si="86"/>
        <v/>
      </c>
      <c r="R1813" s="70" t="str">
        <f>IFERROR(IF(K1813="handling and wharfage",SUM(P1813:Q1813),IF(OR(K1813="tank",K1813="Boat",K1813="car"),INDEX(Rate!$B$4:$M$25,MATCH(Gilbert!N1813,Rate!$A$4:$A$25,0),MATCH(Gilbert!L1813,Rate!$B$3:$M$3,0))*O1813*0.8,INDEX(Rate!$B$4:$M$25,MATCH(Gilbert!N1813,Rate!$A$4:$A$25,0),MATCH(Gilbert!L1813,Rate!$B$3:$M$3,0))*O1813)),"")</f>
        <v/>
      </c>
      <c r="T1813" s="71" t="str">
        <f t="shared" si="87"/>
        <v/>
      </c>
    </row>
    <row r="1814" spans="16:20">
      <c r="P1814" s="70" t="str">
        <f t="shared" si="85"/>
        <v/>
      </c>
      <c r="Q1814" s="70" t="str">
        <f t="shared" si="86"/>
        <v/>
      </c>
      <c r="R1814" s="70" t="str">
        <f>IFERROR(IF(K1814="handling and wharfage",SUM(P1814:Q1814),IF(OR(K1814="tank",K1814="Boat",K1814="car"),INDEX(Rate!$B$4:$M$25,MATCH(Gilbert!N1814,Rate!$A$4:$A$25,0),MATCH(Gilbert!L1814,Rate!$B$3:$M$3,0))*O1814*0.8,INDEX(Rate!$B$4:$M$25,MATCH(Gilbert!N1814,Rate!$A$4:$A$25,0),MATCH(Gilbert!L1814,Rate!$B$3:$M$3,0))*O1814)),"")</f>
        <v/>
      </c>
      <c r="T1814" s="71" t="str">
        <f t="shared" si="87"/>
        <v/>
      </c>
    </row>
    <row r="1815" spans="16:20">
      <c r="P1815" s="70" t="str">
        <f t="shared" si="85"/>
        <v/>
      </c>
      <c r="Q1815" s="70" t="str">
        <f t="shared" si="86"/>
        <v/>
      </c>
      <c r="R1815" s="70" t="str">
        <f>IFERROR(IF(K1815="handling and wharfage",SUM(P1815:Q1815),IF(OR(K1815="tank",K1815="Boat",K1815="car"),INDEX(Rate!$B$4:$M$25,MATCH(Gilbert!N1815,Rate!$A$4:$A$25,0),MATCH(Gilbert!L1815,Rate!$B$3:$M$3,0))*O1815*0.8,INDEX(Rate!$B$4:$M$25,MATCH(Gilbert!N1815,Rate!$A$4:$A$25,0),MATCH(Gilbert!L1815,Rate!$B$3:$M$3,0))*O1815)),"")</f>
        <v/>
      </c>
      <c r="T1815" s="71" t="str">
        <f t="shared" si="87"/>
        <v/>
      </c>
    </row>
    <row r="1816" spans="16:20">
      <c r="P1816" s="70" t="str">
        <f t="shared" si="85"/>
        <v/>
      </c>
      <c r="Q1816" s="70" t="str">
        <f t="shared" si="86"/>
        <v/>
      </c>
      <c r="R1816" s="70" t="str">
        <f>IFERROR(IF(K1816="handling and wharfage",SUM(P1816:Q1816),IF(OR(K1816="tank",K1816="Boat",K1816="car"),INDEX(Rate!$B$4:$M$25,MATCH(Gilbert!N1816,Rate!$A$4:$A$25,0),MATCH(Gilbert!L1816,Rate!$B$3:$M$3,0))*O1816*0.8,INDEX(Rate!$B$4:$M$25,MATCH(Gilbert!N1816,Rate!$A$4:$A$25,0),MATCH(Gilbert!L1816,Rate!$B$3:$M$3,0))*O1816)),"")</f>
        <v/>
      </c>
      <c r="T1816" s="71" t="str">
        <f t="shared" si="87"/>
        <v/>
      </c>
    </row>
    <row r="1817" spans="16:20">
      <c r="P1817" s="70" t="str">
        <f t="shared" si="85"/>
        <v/>
      </c>
      <c r="Q1817" s="70" t="str">
        <f t="shared" si="86"/>
        <v/>
      </c>
      <c r="R1817" s="70" t="str">
        <f>IFERROR(IF(K1817="handling and wharfage",SUM(P1817:Q1817),IF(OR(K1817="tank",K1817="Boat",K1817="car"),INDEX(Rate!$B$4:$M$25,MATCH(Gilbert!N1817,Rate!$A$4:$A$25,0),MATCH(Gilbert!L1817,Rate!$B$3:$M$3,0))*O1817*0.8,INDEX(Rate!$B$4:$M$25,MATCH(Gilbert!N1817,Rate!$A$4:$A$25,0),MATCH(Gilbert!L1817,Rate!$B$3:$M$3,0))*O1817)),"")</f>
        <v/>
      </c>
      <c r="T1817" s="71" t="str">
        <f t="shared" si="87"/>
        <v/>
      </c>
    </row>
    <row r="1818" spans="16:20">
      <c r="P1818" s="70" t="str">
        <f t="shared" si="85"/>
        <v/>
      </c>
      <c r="Q1818" s="70" t="str">
        <f t="shared" si="86"/>
        <v/>
      </c>
      <c r="R1818" s="70" t="str">
        <f>IFERROR(IF(K1818="handling and wharfage",SUM(P1818:Q1818),IF(OR(K1818="tank",K1818="Boat",K1818="car"),INDEX(Rate!$B$4:$M$25,MATCH(Gilbert!N1818,Rate!$A$4:$A$25,0),MATCH(Gilbert!L1818,Rate!$B$3:$M$3,0))*O1818*0.8,INDEX(Rate!$B$4:$M$25,MATCH(Gilbert!N1818,Rate!$A$4:$A$25,0),MATCH(Gilbert!L1818,Rate!$B$3:$M$3,0))*O1818)),"")</f>
        <v/>
      </c>
      <c r="T1818" s="71" t="str">
        <f t="shared" si="87"/>
        <v/>
      </c>
    </row>
    <row r="1819" spans="16:20">
      <c r="P1819" s="70" t="str">
        <f t="shared" si="85"/>
        <v/>
      </c>
      <c r="Q1819" s="70" t="str">
        <f t="shared" si="86"/>
        <v/>
      </c>
      <c r="R1819" s="70" t="str">
        <f>IFERROR(IF(K1819="handling and wharfage",SUM(P1819:Q1819),IF(OR(K1819="tank",K1819="Boat",K1819="car"),INDEX(Rate!$B$4:$M$25,MATCH(Gilbert!N1819,Rate!$A$4:$A$25,0),MATCH(Gilbert!L1819,Rate!$B$3:$M$3,0))*O1819*0.8,INDEX(Rate!$B$4:$M$25,MATCH(Gilbert!N1819,Rate!$A$4:$A$25,0),MATCH(Gilbert!L1819,Rate!$B$3:$M$3,0))*O1819)),"")</f>
        <v/>
      </c>
      <c r="T1819" s="71" t="str">
        <f t="shared" si="87"/>
        <v/>
      </c>
    </row>
    <row r="1820" spans="16:20">
      <c r="P1820" s="70" t="str">
        <f t="shared" si="85"/>
        <v/>
      </c>
      <c r="Q1820" s="70" t="str">
        <f t="shared" si="86"/>
        <v/>
      </c>
      <c r="R1820" s="70" t="str">
        <f>IFERROR(IF(K1820="handling and wharfage",SUM(P1820:Q1820),IF(OR(K1820="tank",K1820="Boat",K1820="car"),INDEX(Rate!$B$4:$M$25,MATCH(Gilbert!N1820,Rate!$A$4:$A$25,0),MATCH(Gilbert!L1820,Rate!$B$3:$M$3,0))*O1820*0.8,INDEX(Rate!$B$4:$M$25,MATCH(Gilbert!N1820,Rate!$A$4:$A$25,0),MATCH(Gilbert!L1820,Rate!$B$3:$M$3,0))*O1820)),"")</f>
        <v/>
      </c>
      <c r="T1820" s="71" t="str">
        <f t="shared" si="87"/>
        <v/>
      </c>
    </row>
    <row r="1821" spans="16:20">
      <c r="P1821" s="70" t="str">
        <f t="shared" si="85"/>
        <v/>
      </c>
      <c r="Q1821" s="70" t="str">
        <f t="shared" si="86"/>
        <v/>
      </c>
      <c r="R1821" s="70" t="str">
        <f>IFERROR(IF(K1821="handling and wharfage",SUM(P1821:Q1821),IF(OR(K1821="tank",K1821="Boat",K1821="car"),INDEX(Rate!$B$4:$M$25,MATCH(Gilbert!N1821,Rate!$A$4:$A$25,0),MATCH(Gilbert!L1821,Rate!$B$3:$M$3,0))*O1821*0.8,INDEX(Rate!$B$4:$M$25,MATCH(Gilbert!N1821,Rate!$A$4:$A$25,0),MATCH(Gilbert!L1821,Rate!$B$3:$M$3,0))*O1821)),"")</f>
        <v/>
      </c>
      <c r="T1821" s="71" t="str">
        <f t="shared" si="87"/>
        <v/>
      </c>
    </row>
    <row r="1822" spans="16:20">
      <c r="P1822" s="70" t="str">
        <f t="shared" si="85"/>
        <v/>
      </c>
      <c r="Q1822" s="70" t="str">
        <f t="shared" si="86"/>
        <v/>
      </c>
      <c r="R1822" s="70" t="str">
        <f>IFERROR(IF(K1822="handling and wharfage",SUM(P1822:Q1822),IF(OR(K1822="tank",K1822="Boat",K1822="car"),INDEX(Rate!$B$4:$M$25,MATCH(Gilbert!N1822,Rate!$A$4:$A$25,0),MATCH(Gilbert!L1822,Rate!$B$3:$M$3,0))*O1822*0.8,INDEX(Rate!$B$4:$M$25,MATCH(Gilbert!N1822,Rate!$A$4:$A$25,0),MATCH(Gilbert!L1822,Rate!$B$3:$M$3,0))*O1822)),"")</f>
        <v/>
      </c>
      <c r="T1822" s="71" t="str">
        <f t="shared" si="87"/>
        <v/>
      </c>
    </row>
    <row r="1823" spans="16:20">
      <c r="P1823" s="70" t="str">
        <f t="shared" si="85"/>
        <v/>
      </c>
      <c r="Q1823" s="70" t="str">
        <f t="shared" si="86"/>
        <v/>
      </c>
      <c r="R1823" s="70" t="str">
        <f>IFERROR(IF(K1823="handling and wharfage",SUM(P1823:Q1823),IF(OR(K1823="tank",K1823="Boat",K1823="car"),INDEX(Rate!$B$4:$M$25,MATCH(Gilbert!N1823,Rate!$A$4:$A$25,0),MATCH(Gilbert!L1823,Rate!$B$3:$M$3,0))*O1823*0.8,INDEX(Rate!$B$4:$M$25,MATCH(Gilbert!N1823,Rate!$A$4:$A$25,0),MATCH(Gilbert!L1823,Rate!$B$3:$M$3,0))*O1823)),"")</f>
        <v/>
      </c>
      <c r="T1823" s="71" t="str">
        <f t="shared" si="87"/>
        <v/>
      </c>
    </row>
    <row r="1824" spans="16:20">
      <c r="P1824" s="70" t="str">
        <f t="shared" si="85"/>
        <v/>
      </c>
      <c r="Q1824" s="70" t="str">
        <f t="shared" si="86"/>
        <v/>
      </c>
      <c r="R1824" s="70" t="str">
        <f>IFERROR(IF(K1824="handling and wharfage",SUM(P1824:Q1824),IF(OR(K1824="tank",K1824="Boat",K1824="car"),INDEX(Rate!$B$4:$M$25,MATCH(Gilbert!N1824,Rate!$A$4:$A$25,0),MATCH(Gilbert!L1824,Rate!$B$3:$M$3,0))*O1824*0.8,INDEX(Rate!$B$4:$M$25,MATCH(Gilbert!N1824,Rate!$A$4:$A$25,0),MATCH(Gilbert!L1824,Rate!$B$3:$M$3,0))*O1824)),"")</f>
        <v/>
      </c>
      <c r="T1824" s="71" t="str">
        <f t="shared" si="87"/>
        <v/>
      </c>
    </row>
    <row r="1825" spans="16:20">
      <c r="P1825" s="70" t="str">
        <f t="shared" si="85"/>
        <v/>
      </c>
      <c r="Q1825" s="70" t="str">
        <f t="shared" si="86"/>
        <v/>
      </c>
      <c r="R1825" s="70" t="str">
        <f>IFERROR(IF(K1825="handling and wharfage",SUM(P1825:Q1825),IF(OR(K1825="tank",K1825="Boat",K1825="car"),INDEX(Rate!$B$4:$M$25,MATCH(Gilbert!N1825,Rate!$A$4:$A$25,0),MATCH(Gilbert!L1825,Rate!$B$3:$M$3,0))*O1825*0.8,INDEX(Rate!$B$4:$M$25,MATCH(Gilbert!N1825,Rate!$A$4:$A$25,0),MATCH(Gilbert!L1825,Rate!$B$3:$M$3,0))*O1825)),"")</f>
        <v/>
      </c>
      <c r="T1825" s="71" t="str">
        <f t="shared" si="87"/>
        <v/>
      </c>
    </row>
    <row r="1826" spans="16:20">
      <c r="P1826" s="70" t="str">
        <f t="shared" si="85"/>
        <v/>
      </c>
      <c r="Q1826" s="70" t="str">
        <f t="shared" si="86"/>
        <v/>
      </c>
      <c r="R1826" s="70" t="str">
        <f>IFERROR(IF(K1826="handling and wharfage",SUM(P1826:Q1826),IF(OR(K1826="tank",K1826="Boat",K1826="car"),INDEX(Rate!$B$4:$M$25,MATCH(Gilbert!N1826,Rate!$A$4:$A$25,0),MATCH(Gilbert!L1826,Rate!$B$3:$M$3,0))*O1826*0.8,INDEX(Rate!$B$4:$M$25,MATCH(Gilbert!N1826,Rate!$A$4:$A$25,0),MATCH(Gilbert!L1826,Rate!$B$3:$M$3,0))*O1826)),"")</f>
        <v/>
      </c>
      <c r="T1826" s="71" t="str">
        <f t="shared" si="87"/>
        <v/>
      </c>
    </row>
    <row r="1827" spans="16:20">
      <c r="P1827" s="70" t="str">
        <f t="shared" si="85"/>
        <v/>
      </c>
      <c r="Q1827" s="70" t="str">
        <f t="shared" si="86"/>
        <v/>
      </c>
      <c r="R1827" s="70" t="str">
        <f>IFERROR(IF(K1827="handling and wharfage",SUM(P1827:Q1827),IF(OR(K1827="tank",K1827="Boat",K1827="car"),INDEX(Rate!$B$4:$M$25,MATCH(Gilbert!N1827,Rate!$A$4:$A$25,0),MATCH(Gilbert!L1827,Rate!$B$3:$M$3,0))*O1827*0.8,INDEX(Rate!$B$4:$M$25,MATCH(Gilbert!N1827,Rate!$A$4:$A$25,0),MATCH(Gilbert!L1827,Rate!$B$3:$M$3,0))*O1827)),"")</f>
        <v/>
      </c>
      <c r="T1827" s="71" t="str">
        <f t="shared" si="87"/>
        <v/>
      </c>
    </row>
    <row r="1828" spans="16:20">
      <c r="P1828" s="70" t="str">
        <f t="shared" si="85"/>
        <v/>
      </c>
      <c r="Q1828" s="70" t="str">
        <f t="shared" si="86"/>
        <v/>
      </c>
      <c r="R1828" s="70" t="str">
        <f>IFERROR(IF(K1828="handling and wharfage",SUM(P1828:Q1828),IF(OR(K1828="tank",K1828="Boat",K1828="car"),INDEX(Rate!$B$4:$M$25,MATCH(Gilbert!N1828,Rate!$A$4:$A$25,0),MATCH(Gilbert!L1828,Rate!$B$3:$M$3,0))*O1828*0.8,INDEX(Rate!$B$4:$M$25,MATCH(Gilbert!N1828,Rate!$A$4:$A$25,0),MATCH(Gilbert!L1828,Rate!$B$3:$M$3,0))*O1828)),"")</f>
        <v/>
      </c>
      <c r="T1828" s="71" t="str">
        <f t="shared" si="87"/>
        <v/>
      </c>
    </row>
    <row r="1829" spans="16:20">
      <c r="P1829" s="70" t="str">
        <f t="shared" si="85"/>
        <v/>
      </c>
      <c r="Q1829" s="70" t="str">
        <f t="shared" si="86"/>
        <v/>
      </c>
      <c r="R1829" s="70" t="str">
        <f>IFERROR(IF(K1829="handling and wharfage",SUM(P1829:Q1829),IF(OR(K1829="tank",K1829="Boat",K1829="car"),INDEX(Rate!$B$4:$M$25,MATCH(Gilbert!N1829,Rate!$A$4:$A$25,0),MATCH(Gilbert!L1829,Rate!$B$3:$M$3,0))*O1829*0.8,INDEX(Rate!$B$4:$M$25,MATCH(Gilbert!N1829,Rate!$A$4:$A$25,0),MATCH(Gilbert!L1829,Rate!$B$3:$M$3,0))*O1829)),"")</f>
        <v/>
      </c>
      <c r="T1829" s="71" t="str">
        <f t="shared" si="87"/>
        <v/>
      </c>
    </row>
    <row r="1830" spans="16:20">
      <c r="P1830" s="70" t="str">
        <f t="shared" si="85"/>
        <v/>
      </c>
      <c r="Q1830" s="70" t="str">
        <f t="shared" si="86"/>
        <v/>
      </c>
      <c r="R1830" s="70" t="str">
        <f>IFERROR(IF(K1830="handling and wharfage",SUM(P1830:Q1830),IF(OR(K1830="tank",K1830="Boat",K1830="car"),INDEX(Rate!$B$4:$M$25,MATCH(Gilbert!N1830,Rate!$A$4:$A$25,0),MATCH(Gilbert!L1830,Rate!$B$3:$M$3,0))*O1830*0.8,INDEX(Rate!$B$4:$M$25,MATCH(Gilbert!N1830,Rate!$A$4:$A$25,0),MATCH(Gilbert!L1830,Rate!$B$3:$M$3,0))*O1830)),"")</f>
        <v/>
      </c>
      <c r="T1830" s="71" t="str">
        <f t="shared" si="87"/>
        <v/>
      </c>
    </row>
    <row r="1831" spans="16:20">
      <c r="P1831" s="70" t="str">
        <f t="shared" si="85"/>
        <v/>
      </c>
      <c r="Q1831" s="70" t="str">
        <f t="shared" si="86"/>
        <v/>
      </c>
      <c r="R1831" s="70" t="str">
        <f>IFERROR(IF(K1831="handling and wharfage",SUM(P1831:Q1831),IF(OR(K1831="tank",K1831="Boat",K1831="car"),INDEX(Rate!$B$4:$M$25,MATCH(Gilbert!N1831,Rate!$A$4:$A$25,0),MATCH(Gilbert!L1831,Rate!$B$3:$M$3,0))*O1831*0.8,INDEX(Rate!$B$4:$M$25,MATCH(Gilbert!N1831,Rate!$A$4:$A$25,0),MATCH(Gilbert!L1831,Rate!$B$3:$M$3,0))*O1831)),"")</f>
        <v/>
      </c>
      <c r="T1831" s="71" t="str">
        <f t="shared" si="87"/>
        <v/>
      </c>
    </row>
    <row r="1832" spans="16:20">
      <c r="P1832" s="70" t="str">
        <f t="shared" si="85"/>
        <v/>
      </c>
      <c r="Q1832" s="70" t="str">
        <f t="shared" si="86"/>
        <v/>
      </c>
      <c r="R1832" s="70" t="str">
        <f>IFERROR(IF(K1832="handling and wharfage",SUM(P1832:Q1832),IF(OR(K1832="tank",K1832="Boat",K1832="car"),INDEX(Rate!$B$4:$M$25,MATCH(Gilbert!N1832,Rate!$A$4:$A$25,0),MATCH(Gilbert!L1832,Rate!$B$3:$M$3,0))*O1832*0.8,INDEX(Rate!$B$4:$M$25,MATCH(Gilbert!N1832,Rate!$A$4:$A$25,0),MATCH(Gilbert!L1832,Rate!$B$3:$M$3,0))*O1832)),"")</f>
        <v/>
      </c>
      <c r="T1832" s="71" t="str">
        <f t="shared" si="87"/>
        <v/>
      </c>
    </row>
    <row r="1833" spans="16:20">
      <c r="P1833" s="70" t="str">
        <f t="shared" si="85"/>
        <v/>
      </c>
      <c r="Q1833" s="70" t="str">
        <f t="shared" si="86"/>
        <v/>
      </c>
      <c r="R1833" s="70" t="str">
        <f>IFERROR(IF(K1833="handling and wharfage",SUM(P1833:Q1833),IF(OR(K1833="tank",K1833="Boat",K1833="car"),INDEX(Rate!$B$4:$M$25,MATCH(Gilbert!N1833,Rate!$A$4:$A$25,0),MATCH(Gilbert!L1833,Rate!$B$3:$M$3,0))*O1833*0.8,INDEX(Rate!$B$4:$M$25,MATCH(Gilbert!N1833,Rate!$A$4:$A$25,0),MATCH(Gilbert!L1833,Rate!$B$3:$M$3,0))*O1833)),"")</f>
        <v/>
      </c>
      <c r="T1833" s="71" t="str">
        <f t="shared" si="87"/>
        <v/>
      </c>
    </row>
    <row r="1834" spans="16:20">
      <c r="P1834" s="70" t="str">
        <f t="shared" si="85"/>
        <v/>
      </c>
      <c r="Q1834" s="70" t="str">
        <f t="shared" si="86"/>
        <v/>
      </c>
      <c r="R1834" s="70" t="str">
        <f>IFERROR(IF(K1834="handling and wharfage",SUM(P1834:Q1834),IF(OR(K1834="tank",K1834="Boat",K1834="car"),INDEX(Rate!$B$4:$M$25,MATCH(Gilbert!N1834,Rate!$A$4:$A$25,0),MATCH(Gilbert!L1834,Rate!$B$3:$M$3,0))*O1834*0.8,INDEX(Rate!$B$4:$M$25,MATCH(Gilbert!N1834,Rate!$A$4:$A$25,0),MATCH(Gilbert!L1834,Rate!$B$3:$M$3,0))*O1834)),"")</f>
        <v/>
      </c>
      <c r="T1834" s="71" t="str">
        <f t="shared" si="87"/>
        <v/>
      </c>
    </row>
    <row r="1835" spans="16:20">
      <c r="P1835" s="70" t="str">
        <f t="shared" si="85"/>
        <v/>
      </c>
      <c r="Q1835" s="70" t="str">
        <f t="shared" si="86"/>
        <v/>
      </c>
      <c r="R1835" s="70" t="str">
        <f>IFERROR(IF(K1835="handling and wharfage",SUM(P1835:Q1835),IF(OR(K1835="tank",K1835="Boat",K1835="car"),INDEX(Rate!$B$4:$M$25,MATCH(Gilbert!N1835,Rate!$A$4:$A$25,0),MATCH(Gilbert!L1835,Rate!$B$3:$M$3,0))*O1835*0.8,INDEX(Rate!$B$4:$M$25,MATCH(Gilbert!N1835,Rate!$A$4:$A$25,0),MATCH(Gilbert!L1835,Rate!$B$3:$M$3,0))*O1835)),"")</f>
        <v/>
      </c>
      <c r="T1835" s="71" t="str">
        <f t="shared" si="87"/>
        <v/>
      </c>
    </row>
    <row r="1836" spans="16:20">
      <c r="P1836" s="70" t="str">
        <f t="shared" si="85"/>
        <v/>
      </c>
      <c r="Q1836" s="70" t="str">
        <f t="shared" si="86"/>
        <v/>
      </c>
      <c r="R1836" s="70" t="str">
        <f>IFERROR(IF(K1836="handling and wharfage",SUM(P1836:Q1836),IF(OR(K1836="tank",K1836="Boat",K1836="car"),INDEX(Rate!$B$4:$M$25,MATCH(Gilbert!N1836,Rate!$A$4:$A$25,0),MATCH(Gilbert!L1836,Rate!$B$3:$M$3,0))*O1836*0.8,INDEX(Rate!$B$4:$M$25,MATCH(Gilbert!N1836,Rate!$A$4:$A$25,0),MATCH(Gilbert!L1836,Rate!$B$3:$M$3,0))*O1836)),"")</f>
        <v/>
      </c>
      <c r="T1836" s="71" t="str">
        <f t="shared" si="87"/>
        <v/>
      </c>
    </row>
    <row r="1837" spans="16:20">
      <c r="P1837" s="70" t="str">
        <f t="shared" si="85"/>
        <v/>
      </c>
      <c r="Q1837" s="70" t="str">
        <f t="shared" si="86"/>
        <v/>
      </c>
      <c r="R1837" s="70" t="str">
        <f>IFERROR(IF(K1837="handling and wharfage",SUM(P1837:Q1837),IF(OR(K1837="tank",K1837="Boat",K1837="car"),INDEX(Rate!$B$4:$M$25,MATCH(Gilbert!N1837,Rate!$A$4:$A$25,0),MATCH(Gilbert!L1837,Rate!$B$3:$M$3,0))*O1837*0.8,INDEX(Rate!$B$4:$M$25,MATCH(Gilbert!N1837,Rate!$A$4:$A$25,0),MATCH(Gilbert!L1837,Rate!$B$3:$M$3,0))*O1837)),"")</f>
        <v/>
      </c>
      <c r="T1837" s="71" t="str">
        <f t="shared" si="87"/>
        <v/>
      </c>
    </row>
    <row r="1838" spans="16:20">
      <c r="P1838" s="70" t="str">
        <f t="shared" si="85"/>
        <v/>
      </c>
      <c r="Q1838" s="70" t="str">
        <f t="shared" si="86"/>
        <v/>
      </c>
      <c r="R1838" s="70" t="str">
        <f>IFERROR(IF(K1838="handling and wharfage",SUM(P1838:Q1838),IF(OR(K1838="tank",K1838="Boat",K1838="car"),INDEX(Rate!$B$4:$M$25,MATCH(Gilbert!N1838,Rate!$A$4:$A$25,0),MATCH(Gilbert!L1838,Rate!$B$3:$M$3,0))*O1838*0.8,INDEX(Rate!$B$4:$M$25,MATCH(Gilbert!N1838,Rate!$A$4:$A$25,0),MATCH(Gilbert!L1838,Rate!$B$3:$M$3,0))*O1838)),"")</f>
        <v/>
      </c>
      <c r="T1838" s="71" t="str">
        <f t="shared" si="87"/>
        <v/>
      </c>
    </row>
    <row r="1839" spans="16:20">
      <c r="P1839" s="70" t="str">
        <f t="shared" si="85"/>
        <v/>
      </c>
      <c r="Q1839" s="70" t="str">
        <f t="shared" si="86"/>
        <v/>
      </c>
      <c r="R1839" s="70" t="str">
        <f>IFERROR(IF(K1839="handling and wharfage",SUM(P1839:Q1839),IF(OR(K1839="tank",K1839="Boat",K1839="car"),INDEX(Rate!$B$4:$M$25,MATCH(Gilbert!N1839,Rate!$A$4:$A$25,0),MATCH(Gilbert!L1839,Rate!$B$3:$M$3,0))*O1839*0.8,INDEX(Rate!$B$4:$M$25,MATCH(Gilbert!N1839,Rate!$A$4:$A$25,0),MATCH(Gilbert!L1839,Rate!$B$3:$M$3,0))*O1839)),"")</f>
        <v/>
      </c>
      <c r="T1839" s="71" t="str">
        <f t="shared" si="87"/>
        <v/>
      </c>
    </row>
    <row r="1840" spans="16:20">
      <c r="P1840" s="70" t="str">
        <f t="shared" si="85"/>
        <v/>
      </c>
      <c r="Q1840" s="70" t="str">
        <f t="shared" si="86"/>
        <v/>
      </c>
      <c r="R1840" s="70" t="str">
        <f>IFERROR(IF(K1840="handling and wharfage",SUM(P1840:Q1840),IF(OR(K1840="tank",K1840="Boat",K1840="car"),INDEX(Rate!$B$4:$M$25,MATCH(Gilbert!N1840,Rate!$A$4:$A$25,0),MATCH(Gilbert!L1840,Rate!$B$3:$M$3,0))*O1840*0.8,INDEX(Rate!$B$4:$M$25,MATCH(Gilbert!N1840,Rate!$A$4:$A$25,0),MATCH(Gilbert!L1840,Rate!$B$3:$M$3,0))*O1840)),"")</f>
        <v/>
      </c>
      <c r="T1840" s="71" t="str">
        <f t="shared" si="87"/>
        <v/>
      </c>
    </row>
    <row r="1841" spans="16:20">
      <c r="P1841" s="70" t="str">
        <f t="shared" si="85"/>
        <v/>
      </c>
      <c r="Q1841" s="70" t="str">
        <f t="shared" si="86"/>
        <v/>
      </c>
      <c r="R1841" s="70" t="str">
        <f>IFERROR(IF(K1841="handling and wharfage",SUM(P1841:Q1841),IF(OR(K1841="tank",K1841="Boat",K1841="car"),INDEX(Rate!$B$4:$M$25,MATCH(Gilbert!N1841,Rate!$A$4:$A$25,0),MATCH(Gilbert!L1841,Rate!$B$3:$M$3,0))*O1841*0.8,INDEX(Rate!$B$4:$M$25,MATCH(Gilbert!N1841,Rate!$A$4:$A$25,0),MATCH(Gilbert!L1841,Rate!$B$3:$M$3,0))*O1841)),"")</f>
        <v/>
      </c>
      <c r="T1841" s="71" t="str">
        <f t="shared" si="87"/>
        <v/>
      </c>
    </row>
    <row r="1842" spans="16:20">
      <c r="P1842" s="70" t="str">
        <f t="shared" si="85"/>
        <v/>
      </c>
      <c r="Q1842" s="70" t="str">
        <f t="shared" si="86"/>
        <v/>
      </c>
      <c r="R1842" s="70" t="str">
        <f>IFERROR(IF(K1842="handling and wharfage",SUM(P1842:Q1842),IF(OR(K1842="tank",K1842="Boat",K1842="car"),INDEX(Rate!$B$4:$M$25,MATCH(Gilbert!N1842,Rate!$A$4:$A$25,0),MATCH(Gilbert!L1842,Rate!$B$3:$M$3,0))*O1842*0.8,INDEX(Rate!$B$4:$M$25,MATCH(Gilbert!N1842,Rate!$A$4:$A$25,0),MATCH(Gilbert!L1842,Rate!$B$3:$M$3,0))*O1842)),"")</f>
        <v/>
      </c>
      <c r="T1842" s="71" t="str">
        <f t="shared" si="87"/>
        <v/>
      </c>
    </row>
    <row r="1843" spans="16:20">
      <c r="P1843" s="70" t="str">
        <f t="shared" si="85"/>
        <v/>
      </c>
      <c r="Q1843" s="70" t="str">
        <f t="shared" si="86"/>
        <v/>
      </c>
      <c r="R1843" s="70" t="str">
        <f>IFERROR(IF(K1843="handling and wharfage",SUM(P1843:Q1843),IF(OR(K1843="tank",K1843="Boat",K1843="car"),INDEX(Rate!$B$4:$M$25,MATCH(Gilbert!N1843,Rate!$A$4:$A$25,0),MATCH(Gilbert!L1843,Rate!$B$3:$M$3,0))*O1843*0.8,INDEX(Rate!$B$4:$M$25,MATCH(Gilbert!N1843,Rate!$A$4:$A$25,0),MATCH(Gilbert!L1843,Rate!$B$3:$M$3,0))*O1843)),"")</f>
        <v/>
      </c>
      <c r="T1843" s="71" t="str">
        <f t="shared" si="87"/>
        <v/>
      </c>
    </row>
    <row r="1844" spans="16:20">
      <c r="P1844" s="70" t="str">
        <f t="shared" si="85"/>
        <v/>
      </c>
      <c r="Q1844" s="70" t="str">
        <f t="shared" si="86"/>
        <v/>
      </c>
      <c r="R1844" s="70" t="str">
        <f>IFERROR(IF(K1844="handling and wharfage",SUM(P1844:Q1844),IF(OR(K1844="tank",K1844="Boat",K1844="car"),INDEX(Rate!$B$4:$M$25,MATCH(Gilbert!N1844,Rate!$A$4:$A$25,0),MATCH(Gilbert!L1844,Rate!$B$3:$M$3,0))*O1844*0.8,INDEX(Rate!$B$4:$M$25,MATCH(Gilbert!N1844,Rate!$A$4:$A$25,0),MATCH(Gilbert!L1844,Rate!$B$3:$M$3,0))*O1844)),"")</f>
        <v/>
      </c>
      <c r="T1844" s="71" t="str">
        <f t="shared" si="87"/>
        <v/>
      </c>
    </row>
    <row r="1845" spans="16:20">
      <c r="P1845" s="70" t="str">
        <f t="shared" si="85"/>
        <v/>
      </c>
      <c r="Q1845" s="70" t="str">
        <f t="shared" si="86"/>
        <v/>
      </c>
      <c r="R1845" s="70" t="str">
        <f>IFERROR(IF(K1845="handling and wharfage",SUM(P1845:Q1845),IF(OR(K1845="tank",K1845="Boat",K1845="car"),INDEX(Rate!$B$4:$M$25,MATCH(Gilbert!N1845,Rate!$A$4:$A$25,0),MATCH(Gilbert!L1845,Rate!$B$3:$M$3,0))*O1845*0.8,INDEX(Rate!$B$4:$M$25,MATCH(Gilbert!N1845,Rate!$A$4:$A$25,0),MATCH(Gilbert!L1845,Rate!$B$3:$M$3,0))*O1845)),"")</f>
        <v/>
      </c>
      <c r="T1845" s="71" t="str">
        <f t="shared" si="87"/>
        <v/>
      </c>
    </row>
    <row r="1846" spans="16:20">
      <c r="P1846" s="70" t="str">
        <f t="shared" si="85"/>
        <v/>
      </c>
      <c r="Q1846" s="70" t="str">
        <f t="shared" si="86"/>
        <v/>
      </c>
      <c r="R1846" s="70" t="str">
        <f>IFERROR(IF(K1846="handling and wharfage",SUM(P1846:Q1846),IF(OR(K1846="tank",K1846="Boat",K1846="car"),INDEX(Rate!$B$4:$M$25,MATCH(Gilbert!N1846,Rate!$A$4:$A$25,0),MATCH(Gilbert!L1846,Rate!$B$3:$M$3,0))*O1846*0.8,INDEX(Rate!$B$4:$M$25,MATCH(Gilbert!N1846,Rate!$A$4:$A$25,0),MATCH(Gilbert!L1846,Rate!$B$3:$M$3,0))*O1846)),"")</f>
        <v/>
      </c>
      <c r="T1846" s="71" t="str">
        <f t="shared" si="87"/>
        <v/>
      </c>
    </row>
    <row r="1847" spans="16:20">
      <c r="P1847" s="70" t="str">
        <f t="shared" si="85"/>
        <v/>
      </c>
      <c r="Q1847" s="70" t="str">
        <f t="shared" si="86"/>
        <v/>
      </c>
      <c r="R1847" s="70" t="str">
        <f>IFERROR(IF(K1847="handling and wharfage",SUM(P1847:Q1847),IF(OR(K1847="tank",K1847="Boat",K1847="car"),INDEX(Rate!$B$4:$M$25,MATCH(Gilbert!N1847,Rate!$A$4:$A$25,0),MATCH(Gilbert!L1847,Rate!$B$3:$M$3,0))*O1847*0.8,INDEX(Rate!$B$4:$M$25,MATCH(Gilbert!N1847,Rate!$A$4:$A$25,0),MATCH(Gilbert!L1847,Rate!$B$3:$M$3,0))*O1847)),"")</f>
        <v/>
      </c>
      <c r="T1847" s="71" t="str">
        <f t="shared" si="87"/>
        <v/>
      </c>
    </row>
    <row r="1848" spans="16:20">
      <c r="P1848" s="70" t="str">
        <f t="shared" si="85"/>
        <v/>
      </c>
      <c r="Q1848" s="70" t="str">
        <f t="shared" si="86"/>
        <v/>
      </c>
      <c r="R1848" s="70" t="str">
        <f>IFERROR(IF(K1848="handling and wharfage",SUM(P1848:Q1848),IF(OR(K1848="tank",K1848="Boat",K1848="car"),INDEX(Rate!$B$4:$M$25,MATCH(Gilbert!N1848,Rate!$A$4:$A$25,0),MATCH(Gilbert!L1848,Rate!$B$3:$M$3,0))*O1848*0.8,INDEX(Rate!$B$4:$M$25,MATCH(Gilbert!N1848,Rate!$A$4:$A$25,0),MATCH(Gilbert!L1848,Rate!$B$3:$M$3,0))*O1848)),"")</f>
        <v/>
      </c>
      <c r="T1848" s="71" t="str">
        <f t="shared" si="87"/>
        <v/>
      </c>
    </row>
    <row r="1849" spans="16:20">
      <c r="P1849" s="70" t="str">
        <f t="shared" si="85"/>
        <v/>
      </c>
      <c r="Q1849" s="70" t="str">
        <f t="shared" si="86"/>
        <v/>
      </c>
      <c r="R1849" s="70" t="str">
        <f>IFERROR(IF(K1849="handling and wharfage",SUM(P1849:Q1849),IF(OR(K1849="tank",K1849="Boat",K1849="car"),INDEX(Rate!$B$4:$M$25,MATCH(Gilbert!N1849,Rate!$A$4:$A$25,0),MATCH(Gilbert!L1849,Rate!$B$3:$M$3,0))*O1849*0.8,INDEX(Rate!$B$4:$M$25,MATCH(Gilbert!N1849,Rate!$A$4:$A$25,0),MATCH(Gilbert!L1849,Rate!$B$3:$M$3,0))*O1849)),"")</f>
        <v/>
      </c>
      <c r="T1849" s="71" t="str">
        <f t="shared" si="87"/>
        <v/>
      </c>
    </row>
    <row r="1850" spans="16:20">
      <c r="P1850" s="70" t="str">
        <f t="shared" si="85"/>
        <v/>
      </c>
      <c r="Q1850" s="70" t="str">
        <f t="shared" si="86"/>
        <v/>
      </c>
      <c r="R1850" s="70" t="str">
        <f>IFERROR(IF(K1850="handling and wharfage",SUM(P1850:Q1850),IF(OR(K1850="tank",K1850="Boat",K1850="car"),INDEX(Rate!$B$4:$M$25,MATCH(Gilbert!N1850,Rate!$A$4:$A$25,0),MATCH(Gilbert!L1850,Rate!$B$3:$M$3,0))*O1850*0.8,INDEX(Rate!$B$4:$M$25,MATCH(Gilbert!N1850,Rate!$A$4:$A$25,0),MATCH(Gilbert!L1850,Rate!$B$3:$M$3,0))*O1850)),"")</f>
        <v/>
      </c>
      <c r="T1850" s="71" t="str">
        <f t="shared" si="87"/>
        <v/>
      </c>
    </row>
    <row r="1851" spans="16:20">
      <c r="P1851" s="70" t="str">
        <f t="shared" si="85"/>
        <v/>
      </c>
      <c r="Q1851" s="70" t="str">
        <f t="shared" si="86"/>
        <v/>
      </c>
      <c r="R1851" s="70" t="str">
        <f>IFERROR(IF(K1851="handling and wharfage",SUM(P1851:Q1851),IF(OR(K1851="tank",K1851="Boat",K1851="car"),INDEX(Rate!$B$4:$M$25,MATCH(Gilbert!N1851,Rate!$A$4:$A$25,0),MATCH(Gilbert!L1851,Rate!$B$3:$M$3,0))*O1851*0.8,INDEX(Rate!$B$4:$M$25,MATCH(Gilbert!N1851,Rate!$A$4:$A$25,0),MATCH(Gilbert!L1851,Rate!$B$3:$M$3,0))*O1851)),"")</f>
        <v/>
      </c>
      <c r="T1851" s="71" t="str">
        <f t="shared" si="87"/>
        <v/>
      </c>
    </row>
    <row r="1852" spans="16:20">
      <c r="P1852" s="70" t="str">
        <f t="shared" si="85"/>
        <v/>
      </c>
      <c r="Q1852" s="70" t="str">
        <f t="shared" si="86"/>
        <v/>
      </c>
      <c r="R1852" s="70" t="str">
        <f>IFERROR(IF(K1852="handling and wharfage",SUM(P1852:Q1852),IF(OR(K1852="tank",K1852="Boat",K1852="car"),INDEX(Rate!$B$4:$M$25,MATCH(Gilbert!N1852,Rate!$A$4:$A$25,0),MATCH(Gilbert!L1852,Rate!$B$3:$M$3,0))*O1852*0.8,INDEX(Rate!$B$4:$M$25,MATCH(Gilbert!N1852,Rate!$A$4:$A$25,0),MATCH(Gilbert!L1852,Rate!$B$3:$M$3,0))*O1852)),"")</f>
        <v/>
      </c>
      <c r="T1852" s="71" t="str">
        <f t="shared" si="87"/>
        <v/>
      </c>
    </row>
    <row r="1853" spans="16:20">
      <c r="P1853" s="70" t="str">
        <f t="shared" si="85"/>
        <v/>
      </c>
      <c r="Q1853" s="70" t="str">
        <f t="shared" si="86"/>
        <v/>
      </c>
      <c r="R1853" s="70" t="str">
        <f>IFERROR(IF(K1853="handling and wharfage",SUM(P1853:Q1853),IF(OR(K1853="tank",K1853="Boat",K1853="car"),INDEX(Rate!$B$4:$M$25,MATCH(Gilbert!N1853,Rate!$A$4:$A$25,0),MATCH(Gilbert!L1853,Rate!$B$3:$M$3,0))*O1853*0.8,INDEX(Rate!$B$4:$M$25,MATCH(Gilbert!N1853,Rate!$A$4:$A$25,0),MATCH(Gilbert!L1853,Rate!$B$3:$M$3,0))*O1853)),"")</f>
        <v/>
      </c>
      <c r="T1853" s="71" t="str">
        <f t="shared" si="87"/>
        <v/>
      </c>
    </row>
    <row r="1854" spans="16:20">
      <c r="P1854" s="70" t="str">
        <f t="shared" si="85"/>
        <v/>
      </c>
      <c r="Q1854" s="70" t="str">
        <f t="shared" si="86"/>
        <v/>
      </c>
      <c r="R1854" s="70" t="str">
        <f>IFERROR(IF(K1854="handling and wharfage",SUM(P1854:Q1854),IF(OR(K1854="tank",K1854="Boat",K1854="car"),INDEX(Rate!$B$4:$M$25,MATCH(Gilbert!N1854,Rate!$A$4:$A$25,0),MATCH(Gilbert!L1854,Rate!$B$3:$M$3,0))*O1854*0.8,INDEX(Rate!$B$4:$M$25,MATCH(Gilbert!N1854,Rate!$A$4:$A$25,0),MATCH(Gilbert!L1854,Rate!$B$3:$M$3,0))*O1854)),"")</f>
        <v/>
      </c>
      <c r="T1854" s="71" t="str">
        <f t="shared" si="87"/>
        <v/>
      </c>
    </row>
    <row r="1855" spans="16:20">
      <c r="P1855" s="70" t="str">
        <f t="shared" si="85"/>
        <v/>
      </c>
      <c r="Q1855" s="70" t="str">
        <f t="shared" si="86"/>
        <v/>
      </c>
      <c r="R1855" s="70" t="str">
        <f>IFERROR(IF(K1855="handling and wharfage",SUM(P1855:Q1855),IF(OR(K1855="tank",K1855="Boat",K1855="car"),INDEX(Rate!$B$4:$M$25,MATCH(Gilbert!N1855,Rate!$A$4:$A$25,0),MATCH(Gilbert!L1855,Rate!$B$3:$M$3,0))*O1855*0.8,INDEX(Rate!$B$4:$M$25,MATCH(Gilbert!N1855,Rate!$A$4:$A$25,0),MATCH(Gilbert!L1855,Rate!$B$3:$M$3,0))*O1855)),"")</f>
        <v/>
      </c>
      <c r="T1855" s="71" t="str">
        <f t="shared" si="87"/>
        <v/>
      </c>
    </row>
    <row r="1856" spans="16:20">
      <c r="P1856" s="70" t="str">
        <f t="shared" si="85"/>
        <v/>
      </c>
      <c r="Q1856" s="70" t="str">
        <f t="shared" si="86"/>
        <v/>
      </c>
      <c r="R1856" s="70" t="str">
        <f>IFERROR(IF(K1856="handling and wharfage",SUM(P1856:Q1856),IF(OR(K1856="tank",K1856="Boat",K1856="car"),INDEX(Rate!$B$4:$M$25,MATCH(Gilbert!N1856,Rate!$A$4:$A$25,0),MATCH(Gilbert!L1856,Rate!$B$3:$M$3,0))*O1856*0.8,INDEX(Rate!$B$4:$M$25,MATCH(Gilbert!N1856,Rate!$A$4:$A$25,0),MATCH(Gilbert!L1856,Rate!$B$3:$M$3,0))*O1856)),"")</f>
        <v/>
      </c>
      <c r="T1856" s="71" t="str">
        <f t="shared" si="87"/>
        <v/>
      </c>
    </row>
    <row r="1857" spans="16:20">
      <c r="P1857" s="70" t="str">
        <f t="shared" si="85"/>
        <v/>
      </c>
      <c r="Q1857" s="70" t="str">
        <f t="shared" si="86"/>
        <v/>
      </c>
      <c r="R1857" s="70" t="str">
        <f>IFERROR(IF(K1857="handling and wharfage",SUM(P1857:Q1857),IF(OR(K1857="tank",K1857="Boat",K1857="car"),INDEX(Rate!$B$4:$M$25,MATCH(Gilbert!N1857,Rate!$A$4:$A$25,0),MATCH(Gilbert!L1857,Rate!$B$3:$M$3,0))*O1857*0.8,INDEX(Rate!$B$4:$M$25,MATCH(Gilbert!N1857,Rate!$A$4:$A$25,0),MATCH(Gilbert!L1857,Rate!$B$3:$M$3,0))*O1857)),"")</f>
        <v/>
      </c>
      <c r="T1857" s="71" t="str">
        <f t="shared" si="87"/>
        <v/>
      </c>
    </row>
    <row r="1858" spans="16:20">
      <c r="P1858" s="70" t="str">
        <f t="shared" si="85"/>
        <v/>
      </c>
      <c r="Q1858" s="70" t="str">
        <f t="shared" si="86"/>
        <v/>
      </c>
      <c r="R1858" s="70" t="str">
        <f>IFERROR(IF(K1858="handling and wharfage",SUM(P1858:Q1858),IF(OR(K1858="tank",K1858="Boat",K1858="car"),INDEX(Rate!$B$4:$M$25,MATCH(Gilbert!N1858,Rate!$A$4:$A$25,0),MATCH(Gilbert!L1858,Rate!$B$3:$M$3,0))*O1858*0.8,INDEX(Rate!$B$4:$M$25,MATCH(Gilbert!N1858,Rate!$A$4:$A$25,0),MATCH(Gilbert!L1858,Rate!$B$3:$M$3,0))*O1858)),"")</f>
        <v/>
      </c>
      <c r="T1858" s="71" t="str">
        <f t="shared" si="87"/>
        <v/>
      </c>
    </row>
    <row r="1859" spans="16:20">
      <c r="P1859" s="70" t="str">
        <f t="shared" ref="P1859:P1922" si="88">IF(OR(K1859="handling and wharfage",K1859="rau handling and wharfage"),O1859*30,"")</f>
        <v/>
      </c>
      <c r="Q1859" s="70" t="str">
        <f t="shared" ref="Q1859:Q1922" si="89">IF(K1859&lt;&gt;"handling and wharfage","",O1859*3.5)</f>
        <v/>
      </c>
      <c r="R1859" s="70" t="str">
        <f>IFERROR(IF(K1859="handling and wharfage",SUM(P1859:Q1859),IF(OR(K1859="tank",K1859="Boat",K1859="car"),INDEX(Rate!$B$4:$M$25,MATCH(Gilbert!N1859,Rate!$A$4:$A$25,0),MATCH(Gilbert!L1859,Rate!$B$3:$M$3,0))*O1859*0.8,INDEX(Rate!$B$4:$M$25,MATCH(Gilbert!N1859,Rate!$A$4:$A$25,0),MATCH(Gilbert!L1859,Rate!$B$3:$M$3,0))*O1859)),"")</f>
        <v/>
      </c>
      <c r="T1859" s="71" t="str">
        <f t="shared" ref="T1859:T1922" si="90">IF(L1859="","",IF(L1859="General2","F0070000061A","E31250000331"))</f>
        <v/>
      </c>
    </row>
    <row r="1860" spans="16:20">
      <c r="P1860" s="70" t="str">
        <f t="shared" si="88"/>
        <v/>
      </c>
      <c r="Q1860" s="70" t="str">
        <f t="shared" si="89"/>
        <v/>
      </c>
      <c r="R1860" s="70" t="str">
        <f>IFERROR(IF(K1860="handling and wharfage",SUM(P1860:Q1860),IF(OR(K1860="tank",K1860="Boat",K1860="car"),INDEX(Rate!$B$4:$M$25,MATCH(Gilbert!N1860,Rate!$A$4:$A$25,0),MATCH(Gilbert!L1860,Rate!$B$3:$M$3,0))*O1860*0.8,INDEX(Rate!$B$4:$M$25,MATCH(Gilbert!N1860,Rate!$A$4:$A$25,0),MATCH(Gilbert!L1860,Rate!$B$3:$M$3,0))*O1860)),"")</f>
        <v/>
      </c>
      <c r="T1860" s="71" t="str">
        <f t="shared" si="90"/>
        <v/>
      </c>
    </row>
    <row r="1861" spans="16:20">
      <c r="P1861" s="70" t="str">
        <f t="shared" si="88"/>
        <v/>
      </c>
      <c r="Q1861" s="70" t="str">
        <f t="shared" si="89"/>
        <v/>
      </c>
      <c r="R1861" s="70" t="str">
        <f>IFERROR(IF(K1861="handling and wharfage",SUM(P1861:Q1861),IF(OR(K1861="tank",K1861="Boat",K1861="car"),INDEX(Rate!$B$4:$M$25,MATCH(Gilbert!N1861,Rate!$A$4:$A$25,0),MATCH(Gilbert!L1861,Rate!$B$3:$M$3,0))*O1861*0.8,INDEX(Rate!$B$4:$M$25,MATCH(Gilbert!N1861,Rate!$A$4:$A$25,0),MATCH(Gilbert!L1861,Rate!$B$3:$M$3,0))*O1861)),"")</f>
        <v/>
      </c>
      <c r="T1861" s="71" t="str">
        <f t="shared" si="90"/>
        <v/>
      </c>
    </row>
    <row r="1862" spans="16:20">
      <c r="P1862" s="70" t="str">
        <f t="shared" si="88"/>
        <v/>
      </c>
      <c r="Q1862" s="70" t="str">
        <f t="shared" si="89"/>
        <v/>
      </c>
      <c r="R1862" s="70" t="str">
        <f>IFERROR(IF(K1862="handling and wharfage",SUM(P1862:Q1862),IF(OR(K1862="tank",K1862="Boat",K1862="car"),INDEX(Rate!$B$4:$M$25,MATCH(Gilbert!N1862,Rate!$A$4:$A$25,0),MATCH(Gilbert!L1862,Rate!$B$3:$M$3,0))*O1862*0.8,INDEX(Rate!$B$4:$M$25,MATCH(Gilbert!N1862,Rate!$A$4:$A$25,0),MATCH(Gilbert!L1862,Rate!$B$3:$M$3,0))*O1862)),"")</f>
        <v/>
      </c>
      <c r="T1862" s="71" t="str">
        <f t="shared" si="90"/>
        <v/>
      </c>
    </row>
    <row r="1863" spans="16:20">
      <c r="P1863" s="70" t="str">
        <f t="shared" si="88"/>
        <v/>
      </c>
      <c r="Q1863" s="70" t="str">
        <f t="shared" si="89"/>
        <v/>
      </c>
      <c r="R1863" s="70" t="str">
        <f>IFERROR(IF(K1863="handling and wharfage",SUM(P1863:Q1863),IF(OR(K1863="tank",K1863="Boat",K1863="car"),INDEX(Rate!$B$4:$M$25,MATCH(Gilbert!N1863,Rate!$A$4:$A$25,0),MATCH(Gilbert!L1863,Rate!$B$3:$M$3,0))*O1863*0.8,INDEX(Rate!$B$4:$M$25,MATCH(Gilbert!N1863,Rate!$A$4:$A$25,0),MATCH(Gilbert!L1863,Rate!$B$3:$M$3,0))*O1863)),"")</f>
        <v/>
      </c>
      <c r="T1863" s="71" t="str">
        <f t="shared" si="90"/>
        <v/>
      </c>
    </row>
    <row r="1864" spans="16:20">
      <c r="P1864" s="70" t="str">
        <f t="shared" si="88"/>
        <v/>
      </c>
      <c r="Q1864" s="70" t="str">
        <f t="shared" si="89"/>
        <v/>
      </c>
      <c r="R1864" s="70" t="str">
        <f>IFERROR(IF(K1864="handling and wharfage",SUM(P1864:Q1864),IF(OR(K1864="tank",K1864="Boat",K1864="car"),INDEX(Rate!$B$4:$M$25,MATCH(Gilbert!N1864,Rate!$A$4:$A$25,0),MATCH(Gilbert!L1864,Rate!$B$3:$M$3,0))*O1864*0.8,INDEX(Rate!$B$4:$M$25,MATCH(Gilbert!N1864,Rate!$A$4:$A$25,0),MATCH(Gilbert!L1864,Rate!$B$3:$M$3,0))*O1864)),"")</f>
        <v/>
      </c>
      <c r="T1864" s="71" t="str">
        <f t="shared" si="90"/>
        <v/>
      </c>
    </row>
    <row r="1865" spans="16:20">
      <c r="P1865" s="70" t="str">
        <f t="shared" si="88"/>
        <v/>
      </c>
      <c r="Q1865" s="70" t="str">
        <f t="shared" si="89"/>
        <v/>
      </c>
      <c r="R1865" s="70" t="str">
        <f>IFERROR(IF(K1865="handling and wharfage",SUM(P1865:Q1865),IF(OR(K1865="tank",K1865="Boat",K1865="car"),INDEX(Rate!$B$4:$M$25,MATCH(Gilbert!N1865,Rate!$A$4:$A$25,0),MATCH(Gilbert!L1865,Rate!$B$3:$M$3,0))*O1865*0.8,INDEX(Rate!$B$4:$M$25,MATCH(Gilbert!N1865,Rate!$A$4:$A$25,0),MATCH(Gilbert!L1865,Rate!$B$3:$M$3,0))*O1865)),"")</f>
        <v/>
      </c>
      <c r="T1865" s="71" t="str">
        <f t="shared" si="90"/>
        <v/>
      </c>
    </row>
    <row r="1866" spans="16:20">
      <c r="P1866" s="70" t="str">
        <f t="shared" si="88"/>
        <v/>
      </c>
      <c r="Q1866" s="70" t="str">
        <f t="shared" si="89"/>
        <v/>
      </c>
      <c r="R1866" s="70" t="str">
        <f>IFERROR(IF(K1866="handling and wharfage",SUM(P1866:Q1866),IF(OR(K1866="tank",K1866="Boat",K1866="car"),INDEX(Rate!$B$4:$M$25,MATCH(Gilbert!N1866,Rate!$A$4:$A$25,0),MATCH(Gilbert!L1866,Rate!$B$3:$M$3,0))*O1866*0.8,INDEX(Rate!$B$4:$M$25,MATCH(Gilbert!N1866,Rate!$A$4:$A$25,0),MATCH(Gilbert!L1866,Rate!$B$3:$M$3,0))*O1866)),"")</f>
        <v/>
      </c>
      <c r="T1866" s="71" t="str">
        <f t="shared" si="90"/>
        <v/>
      </c>
    </row>
    <row r="1867" spans="16:20">
      <c r="P1867" s="70" t="str">
        <f t="shared" si="88"/>
        <v/>
      </c>
      <c r="Q1867" s="70" t="str">
        <f t="shared" si="89"/>
        <v/>
      </c>
      <c r="R1867" s="70" t="str">
        <f>IFERROR(IF(K1867="handling and wharfage",SUM(P1867:Q1867),IF(OR(K1867="tank",K1867="Boat",K1867="car"),INDEX(Rate!$B$4:$M$25,MATCH(Gilbert!N1867,Rate!$A$4:$A$25,0),MATCH(Gilbert!L1867,Rate!$B$3:$M$3,0))*O1867*0.8,INDEX(Rate!$B$4:$M$25,MATCH(Gilbert!N1867,Rate!$A$4:$A$25,0),MATCH(Gilbert!L1867,Rate!$B$3:$M$3,0))*O1867)),"")</f>
        <v/>
      </c>
      <c r="T1867" s="71" t="str">
        <f t="shared" si="90"/>
        <v/>
      </c>
    </row>
    <row r="1868" spans="16:20">
      <c r="P1868" s="70" t="str">
        <f t="shared" si="88"/>
        <v/>
      </c>
      <c r="Q1868" s="70" t="str">
        <f t="shared" si="89"/>
        <v/>
      </c>
      <c r="R1868" s="70" t="str">
        <f>IFERROR(IF(K1868="handling and wharfage",SUM(P1868:Q1868),IF(OR(K1868="tank",K1868="Boat",K1868="car"),INDEX(Rate!$B$4:$M$25,MATCH(Gilbert!N1868,Rate!$A$4:$A$25,0),MATCH(Gilbert!L1868,Rate!$B$3:$M$3,0))*O1868*0.8,INDEX(Rate!$B$4:$M$25,MATCH(Gilbert!N1868,Rate!$A$4:$A$25,0),MATCH(Gilbert!L1868,Rate!$B$3:$M$3,0))*O1868)),"")</f>
        <v/>
      </c>
      <c r="T1868" s="71" t="str">
        <f t="shared" si="90"/>
        <v/>
      </c>
    </row>
    <row r="1869" spans="16:20">
      <c r="P1869" s="70" t="str">
        <f t="shared" si="88"/>
        <v/>
      </c>
      <c r="Q1869" s="70" t="str">
        <f t="shared" si="89"/>
        <v/>
      </c>
      <c r="R1869" s="70" t="str">
        <f>IFERROR(IF(K1869="handling and wharfage",SUM(P1869:Q1869),IF(OR(K1869="tank",K1869="Boat",K1869="car"),INDEX(Rate!$B$4:$M$25,MATCH(Gilbert!N1869,Rate!$A$4:$A$25,0),MATCH(Gilbert!L1869,Rate!$B$3:$M$3,0))*O1869*0.8,INDEX(Rate!$B$4:$M$25,MATCH(Gilbert!N1869,Rate!$A$4:$A$25,0),MATCH(Gilbert!L1869,Rate!$B$3:$M$3,0))*O1869)),"")</f>
        <v/>
      </c>
      <c r="T1869" s="71" t="str">
        <f t="shared" si="90"/>
        <v/>
      </c>
    </row>
    <row r="1870" spans="16:20">
      <c r="P1870" s="70" t="str">
        <f t="shared" si="88"/>
        <v/>
      </c>
      <c r="Q1870" s="70" t="str">
        <f t="shared" si="89"/>
        <v/>
      </c>
      <c r="R1870" s="70" t="str">
        <f>IFERROR(IF(K1870="handling and wharfage",SUM(P1870:Q1870),IF(OR(K1870="tank",K1870="Boat",K1870="car"),INDEX(Rate!$B$4:$M$25,MATCH(Gilbert!N1870,Rate!$A$4:$A$25,0),MATCH(Gilbert!L1870,Rate!$B$3:$M$3,0))*O1870*0.8,INDEX(Rate!$B$4:$M$25,MATCH(Gilbert!N1870,Rate!$A$4:$A$25,0),MATCH(Gilbert!L1870,Rate!$B$3:$M$3,0))*O1870)),"")</f>
        <v/>
      </c>
      <c r="T1870" s="71" t="str">
        <f t="shared" si="90"/>
        <v/>
      </c>
    </row>
    <row r="1871" spans="16:20">
      <c r="P1871" s="70" t="str">
        <f t="shared" si="88"/>
        <v/>
      </c>
      <c r="Q1871" s="70" t="str">
        <f t="shared" si="89"/>
        <v/>
      </c>
      <c r="R1871" s="70" t="str">
        <f>IFERROR(IF(K1871="handling and wharfage",SUM(P1871:Q1871),IF(OR(K1871="tank",K1871="Boat",K1871="car"),INDEX(Rate!$B$4:$M$25,MATCH(Gilbert!N1871,Rate!$A$4:$A$25,0),MATCH(Gilbert!L1871,Rate!$B$3:$M$3,0))*O1871*0.8,INDEX(Rate!$B$4:$M$25,MATCH(Gilbert!N1871,Rate!$A$4:$A$25,0),MATCH(Gilbert!L1871,Rate!$B$3:$M$3,0))*O1871)),"")</f>
        <v/>
      </c>
      <c r="T1871" s="71" t="str">
        <f t="shared" si="90"/>
        <v/>
      </c>
    </row>
    <row r="1872" spans="16:20">
      <c r="P1872" s="70" t="str">
        <f t="shared" si="88"/>
        <v/>
      </c>
      <c r="Q1872" s="70" t="str">
        <f t="shared" si="89"/>
        <v/>
      </c>
      <c r="R1872" s="70" t="str">
        <f>IFERROR(IF(K1872="handling and wharfage",SUM(P1872:Q1872),IF(OR(K1872="tank",K1872="Boat",K1872="car"),INDEX(Rate!$B$4:$M$25,MATCH(Gilbert!N1872,Rate!$A$4:$A$25,0),MATCH(Gilbert!L1872,Rate!$B$3:$M$3,0))*O1872*0.8,INDEX(Rate!$B$4:$M$25,MATCH(Gilbert!N1872,Rate!$A$4:$A$25,0),MATCH(Gilbert!L1872,Rate!$B$3:$M$3,0))*O1872)),"")</f>
        <v/>
      </c>
      <c r="T1872" s="71" t="str">
        <f t="shared" si="90"/>
        <v/>
      </c>
    </row>
    <row r="1873" spans="16:20">
      <c r="P1873" s="70" t="str">
        <f t="shared" si="88"/>
        <v/>
      </c>
      <c r="Q1873" s="70" t="str">
        <f t="shared" si="89"/>
        <v/>
      </c>
      <c r="R1873" s="70" t="str">
        <f>IFERROR(IF(K1873="handling and wharfage",SUM(P1873:Q1873),IF(OR(K1873="tank",K1873="Boat",K1873="car"),INDEX(Rate!$B$4:$M$25,MATCH(Gilbert!N1873,Rate!$A$4:$A$25,0),MATCH(Gilbert!L1873,Rate!$B$3:$M$3,0))*O1873*0.8,INDEX(Rate!$B$4:$M$25,MATCH(Gilbert!N1873,Rate!$A$4:$A$25,0),MATCH(Gilbert!L1873,Rate!$B$3:$M$3,0))*O1873)),"")</f>
        <v/>
      </c>
      <c r="T1873" s="71" t="str">
        <f t="shared" si="90"/>
        <v/>
      </c>
    </row>
    <row r="1874" spans="16:20">
      <c r="P1874" s="70" t="str">
        <f t="shared" si="88"/>
        <v/>
      </c>
      <c r="Q1874" s="70" t="str">
        <f t="shared" si="89"/>
        <v/>
      </c>
      <c r="R1874" s="70" t="str">
        <f>IFERROR(IF(K1874="handling and wharfage",SUM(P1874:Q1874),IF(OR(K1874="tank",K1874="Boat",K1874="car"),INDEX(Rate!$B$4:$M$25,MATCH(Gilbert!N1874,Rate!$A$4:$A$25,0),MATCH(Gilbert!L1874,Rate!$B$3:$M$3,0))*O1874*0.8,INDEX(Rate!$B$4:$M$25,MATCH(Gilbert!N1874,Rate!$A$4:$A$25,0),MATCH(Gilbert!L1874,Rate!$B$3:$M$3,0))*O1874)),"")</f>
        <v/>
      </c>
      <c r="T1874" s="71" t="str">
        <f t="shared" si="90"/>
        <v/>
      </c>
    </row>
    <row r="1875" spans="16:20">
      <c r="P1875" s="70" t="str">
        <f t="shared" si="88"/>
        <v/>
      </c>
      <c r="Q1875" s="70" t="str">
        <f t="shared" si="89"/>
        <v/>
      </c>
      <c r="R1875" s="70" t="str">
        <f>IFERROR(IF(K1875="handling and wharfage",SUM(P1875:Q1875),IF(OR(K1875="tank",K1875="Boat",K1875="car"),INDEX(Rate!$B$4:$M$25,MATCH(Gilbert!N1875,Rate!$A$4:$A$25,0),MATCH(Gilbert!L1875,Rate!$B$3:$M$3,0))*O1875*0.8,INDEX(Rate!$B$4:$M$25,MATCH(Gilbert!N1875,Rate!$A$4:$A$25,0),MATCH(Gilbert!L1875,Rate!$B$3:$M$3,0))*O1875)),"")</f>
        <v/>
      </c>
      <c r="T1875" s="71" t="str">
        <f t="shared" si="90"/>
        <v/>
      </c>
    </row>
    <row r="1876" spans="16:20">
      <c r="P1876" s="70" t="str">
        <f t="shared" si="88"/>
        <v/>
      </c>
      <c r="Q1876" s="70" t="str">
        <f t="shared" si="89"/>
        <v/>
      </c>
      <c r="R1876" s="70" t="str">
        <f>IFERROR(IF(K1876="handling and wharfage",SUM(P1876:Q1876),IF(OR(K1876="tank",K1876="Boat",K1876="car"),INDEX(Rate!$B$4:$M$25,MATCH(Gilbert!N1876,Rate!$A$4:$A$25,0),MATCH(Gilbert!L1876,Rate!$B$3:$M$3,0))*O1876*0.8,INDEX(Rate!$B$4:$M$25,MATCH(Gilbert!N1876,Rate!$A$4:$A$25,0),MATCH(Gilbert!L1876,Rate!$B$3:$M$3,0))*O1876)),"")</f>
        <v/>
      </c>
      <c r="T1876" s="71" t="str">
        <f t="shared" si="90"/>
        <v/>
      </c>
    </row>
    <row r="1877" spans="16:20">
      <c r="P1877" s="70" t="str">
        <f t="shared" si="88"/>
        <v/>
      </c>
      <c r="Q1877" s="70" t="str">
        <f t="shared" si="89"/>
        <v/>
      </c>
      <c r="R1877" s="70" t="str">
        <f>IFERROR(IF(K1877="handling and wharfage",SUM(P1877:Q1877),IF(OR(K1877="tank",K1877="Boat",K1877="car"),INDEX(Rate!$B$4:$M$25,MATCH(Gilbert!N1877,Rate!$A$4:$A$25,0),MATCH(Gilbert!L1877,Rate!$B$3:$M$3,0))*O1877*0.8,INDEX(Rate!$B$4:$M$25,MATCH(Gilbert!N1877,Rate!$A$4:$A$25,0),MATCH(Gilbert!L1877,Rate!$B$3:$M$3,0))*O1877)),"")</f>
        <v/>
      </c>
      <c r="T1877" s="71" t="str">
        <f t="shared" si="90"/>
        <v/>
      </c>
    </row>
    <row r="1878" spans="16:20">
      <c r="P1878" s="70" t="str">
        <f t="shared" si="88"/>
        <v/>
      </c>
      <c r="Q1878" s="70" t="str">
        <f t="shared" si="89"/>
        <v/>
      </c>
      <c r="R1878" s="70" t="str">
        <f>IFERROR(IF(K1878="handling and wharfage",SUM(P1878:Q1878),IF(OR(K1878="tank",K1878="Boat",K1878="car"),INDEX(Rate!$B$4:$M$25,MATCH(Gilbert!N1878,Rate!$A$4:$A$25,0),MATCH(Gilbert!L1878,Rate!$B$3:$M$3,0))*O1878*0.8,INDEX(Rate!$B$4:$M$25,MATCH(Gilbert!N1878,Rate!$A$4:$A$25,0),MATCH(Gilbert!L1878,Rate!$B$3:$M$3,0))*O1878)),"")</f>
        <v/>
      </c>
      <c r="T1878" s="71" t="str">
        <f t="shared" si="90"/>
        <v/>
      </c>
    </row>
    <row r="1879" spans="16:20">
      <c r="P1879" s="70" t="str">
        <f t="shared" si="88"/>
        <v/>
      </c>
      <c r="Q1879" s="70" t="str">
        <f t="shared" si="89"/>
        <v/>
      </c>
      <c r="R1879" s="70" t="str">
        <f>IFERROR(IF(K1879="handling and wharfage",SUM(P1879:Q1879),IF(OR(K1879="tank",K1879="Boat",K1879="car"),INDEX(Rate!$B$4:$M$25,MATCH(Gilbert!N1879,Rate!$A$4:$A$25,0),MATCH(Gilbert!L1879,Rate!$B$3:$M$3,0))*O1879*0.8,INDEX(Rate!$B$4:$M$25,MATCH(Gilbert!N1879,Rate!$A$4:$A$25,0),MATCH(Gilbert!L1879,Rate!$B$3:$M$3,0))*O1879)),"")</f>
        <v/>
      </c>
      <c r="T1879" s="71" t="str">
        <f t="shared" si="90"/>
        <v/>
      </c>
    </row>
    <row r="1880" spans="16:20">
      <c r="P1880" s="70" t="str">
        <f t="shared" si="88"/>
        <v/>
      </c>
      <c r="Q1880" s="70" t="str">
        <f t="shared" si="89"/>
        <v/>
      </c>
      <c r="R1880" s="70" t="str">
        <f>IFERROR(IF(K1880="handling and wharfage",SUM(P1880:Q1880),IF(OR(K1880="tank",K1880="Boat",K1880="car"),INDEX(Rate!$B$4:$M$25,MATCH(Gilbert!N1880,Rate!$A$4:$A$25,0),MATCH(Gilbert!L1880,Rate!$B$3:$M$3,0))*O1880*0.8,INDEX(Rate!$B$4:$M$25,MATCH(Gilbert!N1880,Rate!$A$4:$A$25,0),MATCH(Gilbert!L1880,Rate!$B$3:$M$3,0))*O1880)),"")</f>
        <v/>
      </c>
      <c r="T1880" s="71" t="str">
        <f t="shared" si="90"/>
        <v/>
      </c>
    </row>
    <row r="1881" spans="16:20">
      <c r="P1881" s="70" t="str">
        <f t="shared" si="88"/>
        <v/>
      </c>
      <c r="Q1881" s="70" t="str">
        <f t="shared" si="89"/>
        <v/>
      </c>
      <c r="R1881" s="70" t="str">
        <f>IFERROR(IF(K1881="handling and wharfage",SUM(P1881:Q1881),IF(OR(K1881="tank",K1881="Boat",K1881="car"),INDEX(Rate!$B$4:$M$25,MATCH(Gilbert!N1881,Rate!$A$4:$A$25,0),MATCH(Gilbert!L1881,Rate!$B$3:$M$3,0))*O1881*0.8,INDEX(Rate!$B$4:$M$25,MATCH(Gilbert!N1881,Rate!$A$4:$A$25,0),MATCH(Gilbert!L1881,Rate!$B$3:$M$3,0))*O1881)),"")</f>
        <v/>
      </c>
      <c r="T1881" s="71" t="str">
        <f t="shared" si="90"/>
        <v/>
      </c>
    </row>
    <row r="1882" spans="16:20">
      <c r="P1882" s="70" t="str">
        <f t="shared" si="88"/>
        <v/>
      </c>
      <c r="Q1882" s="70" t="str">
        <f t="shared" si="89"/>
        <v/>
      </c>
      <c r="R1882" s="70" t="str">
        <f>IFERROR(IF(K1882="handling and wharfage",SUM(P1882:Q1882),IF(OR(K1882="tank",K1882="Boat",K1882="car"),INDEX(Rate!$B$4:$M$25,MATCH(Gilbert!N1882,Rate!$A$4:$A$25,0),MATCH(Gilbert!L1882,Rate!$B$3:$M$3,0))*O1882*0.8,INDEX(Rate!$B$4:$M$25,MATCH(Gilbert!N1882,Rate!$A$4:$A$25,0),MATCH(Gilbert!L1882,Rate!$B$3:$M$3,0))*O1882)),"")</f>
        <v/>
      </c>
      <c r="T1882" s="71" t="str">
        <f t="shared" si="90"/>
        <v/>
      </c>
    </row>
    <row r="1883" spans="16:20">
      <c r="P1883" s="70" t="str">
        <f t="shared" si="88"/>
        <v/>
      </c>
      <c r="Q1883" s="70" t="str">
        <f t="shared" si="89"/>
        <v/>
      </c>
      <c r="R1883" s="70" t="str">
        <f>IFERROR(IF(K1883="handling and wharfage",SUM(P1883:Q1883),IF(OR(K1883="tank",K1883="Boat",K1883="car"),INDEX(Rate!$B$4:$M$25,MATCH(Gilbert!N1883,Rate!$A$4:$A$25,0),MATCH(Gilbert!L1883,Rate!$B$3:$M$3,0))*O1883*0.8,INDEX(Rate!$B$4:$M$25,MATCH(Gilbert!N1883,Rate!$A$4:$A$25,0),MATCH(Gilbert!L1883,Rate!$B$3:$M$3,0))*O1883)),"")</f>
        <v/>
      </c>
      <c r="T1883" s="71" t="str">
        <f t="shared" si="90"/>
        <v/>
      </c>
    </row>
    <row r="1884" spans="16:20">
      <c r="P1884" s="70" t="str">
        <f t="shared" si="88"/>
        <v/>
      </c>
      <c r="Q1884" s="70" t="str">
        <f t="shared" si="89"/>
        <v/>
      </c>
      <c r="R1884" s="70" t="str">
        <f>IFERROR(IF(K1884="handling and wharfage",SUM(P1884:Q1884),IF(OR(K1884="tank",K1884="Boat",K1884="car"),INDEX(Rate!$B$4:$M$25,MATCH(Gilbert!N1884,Rate!$A$4:$A$25,0),MATCH(Gilbert!L1884,Rate!$B$3:$M$3,0))*O1884*0.8,INDEX(Rate!$B$4:$M$25,MATCH(Gilbert!N1884,Rate!$A$4:$A$25,0),MATCH(Gilbert!L1884,Rate!$B$3:$M$3,0))*O1884)),"")</f>
        <v/>
      </c>
      <c r="T1884" s="71" t="str">
        <f t="shared" si="90"/>
        <v/>
      </c>
    </row>
    <row r="1885" spans="16:20">
      <c r="P1885" s="70" t="str">
        <f t="shared" si="88"/>
        <v/>
      </c>
      <c r="Q1885" s="70" t="str">
        <f t="shared" si="89"/>
        <v/>
      </c>
      <c r="R1885" s="70" t="str">
        <f>IFERROR(IF(K1885="handling and wharfage",SUM(P1885:Q1885),IF(OR(K1885="tank",K1885="Boat",K1885="car"),INDEX(Rate!$B$4:$M$25,MATCH(Gilbert!N1885,Rate!$A$4:$A$25,0),MATCH(Gilbert!L1885,Rate!$B$3:$M$3,0))*O1885*0.8,INDEX(Rate!$B$4:$M$25,MATCH(Gilbert!N1885,Rate!$A$4:$A$25,0),MATCH(Gilbert!L1885,Rate!$B$3:$M$3,0))*O1885)),"")</f>
        <v/>
      </c>
      <c r="T1885" s="71" t="str">
        <f t="shared" si="90"/>
        <v/>
      </c>
    </row>
    <row r="1886" spans="16:20">
      <c r="P1886" s="70" t="str">
        <f t="shared" si="88"/>
        <v/>
      </c>
      <c r="Q1886" s="70" t="str">
        <f t="shared" si="89"/>
        <v/>
      </c>
      <c r="R1886" s="70" t="str">
        <f>IFERROR(IF(K1886="handling and wharfage",SUM(P1886:Q1886),IF(OR(K1886="tank",K1886="Boat",K1886="car"),INDEX(Rate!$B$4:$M$25,MATCH(Gilbert!N1886,Rate!$A$4:$A$25,0),MATCH(Gilbert!L1886,Rate!$B$3:$M$3,0))*O1886*0.8,INDEX(Rate!$B$4:$M$25,MATCH(Gilbert!N1886,Rate!$A$4:$A$25,0),MATCH(Gilbert!L1886,Rate!$B$3:$M$3,0))*O1886)),"")</f>
        <v/>
      </c>
      <c r="T1886" s="71" t="str">
        <f t="shared" si="90"/>
        <v/>
      </c>
    </row>
    <row r="1887" spans="16:20">
      <c r="P1887" s="70" t="str">
        <f t="shared" si="88"/>
        <v/>
      </c>
      <c r="Q1887" s="70" t="str">
        <f t="shared" si="89"/>
        <v/>
      </c>
      <c r="R1887" s="70" t="str">
        <f>IFERROR(IF(K1887="handling and wharfage",SUM(P1887:Q1887),IF(OR(K1887="tank",K1887="Boat",K1887="car"),INDEX(Rate!$B$4:$M$25,MATCH(Gilbert!N1887,Rate!$A$4:$A$25,0),MATCH(Gilbert!L1887,Rate!$B$3:$M$3,0))*O1887*0.8,INDEX(Rate!$B$4:$M$25,MATCH(Gilbert!N1887,Rate!$A$4:$A$25,0),MATCH(Gilbert!L1887,Rate!$B$3:$M$3,0))*O1887)),"")</f>
        <v/>
      </c>
      <c r="T1887" s="71" t="str">
        <f t="shared" si="90"/>
        <v/>
      </c>
    </row>
    <row r="1888" spans="16:20">
      <c r="P1888" s="70" t="str">
        <f t="shared" si="88"/>
        <v/>
      </c>
      <c r="Q1888" s="70" t="str">
        <f t="shared" si="89"/>
        <v/>
      </c>
      <c r="R1888" s="70" t="str">
        <f>IFERROR(IF(K1888="handling and wharfage",SUM(P1888:Q1888),IF(OR(K1888="tank",K1888="Boat",K1888="car"),INDEX(Rate!$B$4:$M$25,MATCH(Gilbert!N1888,Rate!$A$4:$A$25,0),MATCH(Gilbert!L1888,Rate!$B$3:$M$3,0))*O1888*0.8,INDEX(Rate!$B$4:$M$25,MATCH(Gilbert!N1888,Rate!$A$4:$A$25,0),MATCH(Gilbert!L1888,Rate!$B$3:$M$3,0))*O1888)),"")</f>
        <v/>
      </c>
      <c r="T1888" s="71" t="str">
        <f t="shared" si="90"/>
        <v/>
      </c>
    </row>
    <row r="1889" spans="16:20">
      <c r="P1889" s="70" t="str">
        <f t="shared" si="88"/>
        <v/>
      </c>
      <c r="Q1889" s="70" t="str">
        <f t="shared" si="89"/>
        <v/>
      </c>
      <c r="R1889" s="70" t="str">
        <f>IFERROR(IF(K1889="handling and wharfage",SUM(P1889:Q1889),IF(OR(K1889="tank",K1889="Boat",K1889="car"),INDEX(Rate!$B$4:$M$25,MATCH(Gilbert!N1889,Rate!$A$4:$A$25,0),MATCH(Gilbert!L1889,Rate!$B$3:$M$3,0))*O1889*0.8,INDEX(Rate!$B$4:$M$25,MATCH(Gilbert!N1889,Rate!$A$4:$A$25,0),MATCH(Gilbert!L1889,Rate!$B$3:$M$3,0))*O1889)),"")</f>
        <v/>
      </c>
      <c r="T1889" s="71" t="str">
        <f t="shared" si="90"/>
        <v/>
      </c>
    </row>
    <row r="1890" spans="16:20">
      <c r="P1890" s="70" t="str">
        <f t="shared" si="88"/>
        <v/>
      </c>
      <c r="Q1890" s="70" t="str">
        <f t="shared" si="89"/>
        <v/>
      </c>
      <c r="R1890" s="70" t="str">
        <f>IFERROR(IF(K1890="handling and wharfage",SUM(P1890:Q1890),IF(OR(K1890="tank",K1890="Boat",K1890="car"),INDEX(Rate!$B$4:$M$25,MATCH(Gilbert!N1890,Rate!$A$4:$A$25,0),MATCH(Gilbert!L1890,Rate!$B$3:$M$3,0))*O1890*0.8,INDEX(Rate!$B$4:$M$25,MATCH(Gilbert!N1890,Rate!$A$4:$A$25,0),MATCH(Gilbert!L1890,Rate!$B$3:$M$3,0))*O1890)),"")</f>
        <v/>
      </c>
      <c r="T1890" s="71" t="str">
        <f t="shared" si="90"/>
        <v/>
      </c>
    </row>
    <row r="1891" spans="16:20">
      <c r="P1891" s="70" t="str">
        <f t="shared" si="88"/>
        <v/>
      </c>
      <c r="Q1891" s="70" t="str">
        <f t="shared" si="89"/>
        <v/>
      </c>
      <c r="R1891" s="70" t="str">
        <f>IFERROR(IF(K1891="handling and wharfage",SUM(P1891:Q1891),IF(OR(K1891="tank",K1891="Boat",K1891="car"),INDEX(Rate!$B$4:$M$25,MATCH(Gilbert!N1891,Rate!$A$4:$A$25,0),MATCH(Gilbert!L1891,Rate!$B$3:$M$3,0))*O1891*0.8,INDEX(Rate!$B$4:$M$25,MATCH(Gilbert!N1891,Rate!$A$4:$A$25,0),MATCH(Gilbert!L1891,Rate!$B$3:$M$3,0))*O1891)),"")</f>
        <v/>
      </c>
      <c r="T1891" s="71" t="str">
        <f t="shared" si="90"/>
        <v/>
      </c>
    </row>
    <row r="1892" spans="16:20">
      <c r="P1892" s="70" t="str">
        <f t="shared" si="88"/>
        <v/>
      </c>
      <c r="Q1892" s="70" t="str">
        <f t="shared" si="89"/>
        <v/>
      </c>
      <c r="R1892" s="70" t="str">
        <f>IFERROR(IF(K1892="handling and wharfage",SUM(P1892:Q1892),IF(OR(K1892="tank",K1892="Boat",K1892="car"),INDEX(Rate!$B$4:$M$25,MATCH(Gilbert!N1892,Rate!$A$4:$A$25,0),MATCH(Gilbert!L1892,Rate!$B$3:$M$3,0))*O1892*0.8,INDEX(Rate!$B$4:$M$25,MATCH(Gilbert!N1892,Rate!$A$4:$A$25,0),MATCH(Gilbert!L1892,Rate!$B$3:$M$3,0))*O1892)),"")</f>
        <v/>
      </c>
      <c r="T1892" s="71" t="str">
        <f t="shared" si="90"/>
        <v/>
      </c>
    </row>
    <row r="1893" spans="16:20">
      <c r="P1893" s="70" t="str">
        <f t="shared" si="88"/>
        <v/>
      </c>
      <c r="Q1893" s="70" t="str">
        <f t="shared" si="89"/>
        <v/>
      </c>
      <c r="R1893" s="70" t="str">
        <f>IFERROR(IF(K1893="handling and wharfage",SUM(P1893:Q1893),IF(OR(K1893="tank",K1893="Boat",K1893="car"),INDEX(Rate!$B$4:$M$25,MATCH(Gilbert!N1893,Rate!$A$4:$A$25,0),MATCH(Gilbert!L1893,Rate!$B$3:$M$3,0))*O1893*0.8,INDEX(Rate!$B$4:$M$25,MATCH(Gilbert!N1893,Rate!$A$4:$A$25,0),MATCH(Gilbert!L1893,Rate!$B$3:$M$3,0))*O1893)),"")</f>
        <v/>
      </c>
      <c r="T1893" s="71" t="str">
        <f t="shared" si="90"/>
        <v/>
      </c>
    </row>
    <row r="1894" spans="16:20">
      <c r="P1894" s="70" t="str">
        <f t="shared" si="88"/>
        <v/>
      </c>
      <c r="Q1894" s="70" t="str">
        <f t="shared" si="89"/>
        <v/>
      </c>
      <c r="R1894" s="70" t="str">
        <f>IFERROR(IF(K1894="handling and wharfage",SUM(P1894:Q1894),IF(OR(K1894="tank",K1894="Boat",K1894="car"),INDEX(Rate!$B$4:$M$25,MATCH(Gilbert!N1894,Rate!$A$4:$A$25,0),MATCH(Gilbert!L1894,Rate!$B$3:$M$3,0))*O1894*0.8,INDEX(Rate!$B$4:$M$25,MATCH(Gilbert!N1894,Rate!$A$4:$A$25,0),MATCH(Gilbert!L1894,Rate!$B$3:$M$3,0))*O1894)),"")</f>
        <v/>
      </c>
      <c r="T1894" s="71" t="str">
        <f t="shared" si="90"/>
        <v/>
      </c>
    </row>
    <row r="1895" spans="10:20">
      <c r="J1895" s="101"/>
      <c r="P1895" s="70" t="str">
        <f t="shared" si="88"/>
        <v/>
      </c>
      <c r="Q1895" s="70" t="str">
        <f t="shared" si="89"/>
        <v/>
      </c>
      <c r="R1895" s="70" t="str">
        <f>IFERROR(IF(K1895="handling and wharfage",SUM(P1895:Q1895),IF(OR(K1895="tank",K1895="Boat",K1895="car"),INDEX(Rate!$B$4:$M$25,MATCH(Gilbert!N1895,Rate!$A$4:$A$25,0),MATCH(Gilbert!L1895,Rate!$B$3:$M$3,0))*O1895*0.8,INDEX(Rate!$B$4:$M$25,MATCH(Gilbert!N1895,Rate!$A$4:$A$25,0),MATCH(Gilbert!L1895,Rate!$B$3:$M$3,0))*O1895)),"")</f>
        <v/>
      </c>
      <c r="T1895" s="71" t="str">
        <f t="shared" si="90"/>
        <v/>
      </c>
    </row>
    <row r="1896" spans="10:20">
      <c r="J1896" s="101"/>
      <c r="P1896" s="70" t="str">
        <f t="shared" si="88"/>
        <v/>
      </c>
      <c r="Q1896" s="70" t="str">
        <f t="shared" si="89"/>
        <v/>
      </c>
      <c r="R1896" s="70" t="str">
        <f>IFERROR(IF(K1896="handling and wharfage",SUM(P1896:Q1896),IF(OR(K1896="tank",K1896="Boat",K1896="car"),INDEX(Rate!$B$4:$M$25,MATCH(Gilbert!N1896,Rate!$A$4:$A$25,0),MATCH(Gilbert!L1896,Rate!$B$3:$M$3,0))*O1896*0.8,INDEX(Rate!$B$4:$M$25,MATCH(Gilbert!N1896,Rate!$A$4:$A$25,0),MATCH(Gilbert!L1896,Rate!$B$3:$M$3,0))*O1896)),"")</f>
        <v/>
      </c>
      <c r="T1896" s="71" t="str">
        <f t="shared" si="90"/>
        <v/>
      </c>
    </row>
    <row r="1897" spans="10:20">
      <c r="J1897" s="101"/>
      <c r="P1897" s="70" t="str">
        <f t="shared" si="88"/>
        <v/>
      </c>
      <c r="Q1897" s="70" t="str">
        <f t="shared" si="89"/>
        <v/>
      </c>
      <c r="R1897" s="70" t="str">
        <f>IFERROR(IF(K1897="handling and wharfage",SUM(P1897:Q1897),IF(OR(K1897="tank",K1897="Boat",K1897="car"),INDEX(Rate!$B$4:$M$25,MATCH(Gilbert!N1897,Rate!$A$4:$A$25,0),MATCH(Gilbert!L1897,Rate!$B$3:$M$3,0))*O1897*0.8,INDEX(Rate!$B$4:$M$25,MATCH(Gilbert!N1897,Rate!$A$4:$A$25,0),MATCH(Gilbert!L1897,Rate!$B$3:$M$3,0))*O1897)),"")</f>
        <v/>
      </c>
      <c r="T1897" s="71" t="str">
        <f t="shared" si="90"/>
        <v/>
      </c>
    </row>
    <row r="1898" spans="10:20">
      <c r="J1898" s="101"/>
      <c r="P1898" s="70" t="str">
        <f t="shared" si="88"/>
        <v/>
      </c>
      <c r="Q1898" s="70" t="str">
        <f t="shared" si="89"/>
        <v/>
      </c>
      <c r="R1898" s="70" t="str">
        <f>IFERROR(IF(K1898="handling and wharfage",SUM(P1898:Q1898),IF(OR(K1898="tank",K1898="Boat",K1898="car"),INDEX(Rate!$B$4:$M$25,MATCH(Gilbert!N1898,Rate!$A$4:$A$25,0),MATCH(Gilbert!L1898,Rate!$B$3:$M$3,0))*O1898*0.8,INDEX(Rate!$B$4:$M$25,MATCH(Gilbert!N1898,Rate!$A$4:$A$25,0),MATCH(Gilbert!L1898,Rate!$B$3:$M$3,0))*O1898)),"")</f>
        <v/>
      </c>
      <c r="T1898" s="71" t="str">
        <f t="shared" si="90"/>
        <v/>
      </c>
    </row>
    <row r="1899" spans="10:20">
      <c r="J1899" s="101"/>
      <c r="P1899" s="70" t="str">
        <f t="shared" si="88"/>
        <v/>
      </c>
      <c r="Q1899" s="70" t="str">
        <f t="shared" si="89"/>
        <v/>
      </c>
      <c r="R1899" s="70" t="str">
        <f>IFERROR(IF(K1899="handling and wharfage",SUM(P1899:Q1899),IF(OR(K1899="tank",K1899="Boat",K1899="car"),INDEX(Rate!$B$4:$M$25,MATCH(Gilbert!N1899,Rate!$A$4:$A$25,0),MATCH(Gilbert!L1899,Rate!$B$3:$M$3,0))*O1899*0.8,INDEX(Rate!$B$4:$M$25,MATCH(Gilbert!N1899,Rate!$A$4:$A$25,0),MATCH(Gilbert!L1899,Rate!$B$3:$M$3,0))*O1899)),"")</f>
        <v/>
      </c>
      <c r="T1899" s="71" t="str">
        <f t="shared" si="90"/>
        <v/>
      </c>
    </row>
    <row r="1900" spans="10:20">
      <c r="J1900" s="101"/>
      <c r="P1900" s="70" t="str">
        <f t="shared" si="88"/>
        <v/>
      </c>
      <c r="Q1900" s="70" t="str">
        <f t="shared" si="89"/>
        <v/>
      </c>
      <c r="R1900" s="70" t="str">
        <f>IFERROR(IF(K1900="handling and wharfage",SUM(P1900:Q1900),IF(OR(K1900="tank",K1900="Boat",K1900="car"),INDEX(Rate!$B$4:$M$25,MATCH(Gilbert!N1900,Rate!$A$4:$A$25,0),MATCH(Gilbert!L1900,Rate!$B$3:$M$3,0))*O1900*0.8,INDEX(Rate!$B$4:$M$25,MATCH(Gilbert!N1900,Rate!$A$4:$A$25,0),MATCH(Gilbert!L1900,Rate!$B$3:$M$3,0))*O1900)),"")</f>
        <v/>
      </c>
      <c r="T1900" s="71" t="str">
        <f t="shared" si="90"/>
        <v/>
      </c>
    </row>
    <row r="1901" spans="10:20">
      <c r="J1901" s="101"/>
      <c r="P1901" s="70" t="str">
        <f t="shared" si="88"/>
        <v/>
      </c>
      <c r="Q1901" s="70" t="str">
        <f t="shared" si="89"/>
        <v/>
      </c>
      <c r="R1901" s="70" t="str">
        <f>IFERROR(IF(K1901="handling and wharfage",SUM(P1901:Q1901),IF(OR(K1901="tank",K1901="Boat",K1901="car"),INDEX(Rate!$B$4:$M$25,MATCH(Gilbert!N1901,Rate!$A$4:$A$25,0),MATCH(Gilbert!L1901,Rate!$B$3:$M$3,0))*O1901*0.8,INDEX(Rate!$B$4:$M$25,MATCH(Gilbert!N1901,Rate!$A$4:$A$25,0),MATCH(Gilbert!L1901,Rate!$B$3:$M$3,0))*O1901)),"")</f>
        <v/>
      </c>
      <c r="T1901" s="71" t="str">
        <f t="shared" si="90"/>
        <v/>
      </c>
    </row>
    <row r="1902" spans="10:20">
      <c r="J1902" s="101"/>
      <c r="P1902" s="70" t="str">
        <f t="shared" si="88"/>
        <v/>
      </c>
      <c r="Q1902" s="70" t="str">
        <f t="shared" si="89"/>
        <v/>
      </c>
      <c r="R1902" s="70" t="str">
        <f>IFERROR(IF(K1902="handling and wharfage",SUM(P1902:Q1902),IF(OR(K1902="tank",K1902="Boat",K1902="car"),INDEX(Rate!$B$4:$M$25,MATCH(Gilbert!N1902,Rate!$A$4:$A$25,0),MATCH(Gilbert!L1902,Rate!$B$3:$M$3,0))*O1902*0.8,INDEX(Rate!$B$4:$M$25,MATCH(Gilbert!N1902,Rate!$A$4:$A$25,0),MATCH(Gilbert!L1902,Rate!$B$3:$M$3,0))*O1902)),"")</f>
        <v/>
      </c>
      <c r="T1902" s="71" t="str">
        <f t="shared" si="90"/>
        <v/>
      </c>
    </row>
    <row r="1903" spans="10:20">
      <c r="J1903" s="101"/>
      <c r="P1903" s="70" t="str">
        <f t="shared" si="88"/>
        <v/>
      </c>
      <c r="Q1903" s="70" t="str">
        <f t="shared" si="89"/>
        <v/>
      </c>
      <c r="R1903" s="70" t="str">
        <f>IFERROR(IF(K1903="handling and wharfage",SUM(P1903:Q1903),IF(OR(K1903="tank",K1903="Boat",K1903="car"),INDEX(Rate!$B$4:$M$25,MATCH(Gilbert!N1903,Rate!$A$4:$A$25,0),MATCH(Gilbert!L1903,Rate!$B$3:$M$3,0))*O1903*0.8,INDEX(Rate!$B$4:$M$25,MATCH(Gilbert!N1903,Rate!$A$4:$A$25,0),MATCH(Gilbert!L1903,Rate!$B$3:$M$3,0))*O1903)),"")</f>
        <v/>
      </c>
      <c r="T1903" s="71" t="str">
        <f t="shared" si="90"/>
        <v/>
      </c>
    </row>
    <row r="1904" spans="10:20">
      <c r="J1904" s="101"/>
      <c r="P1904" s="70" t="str">
        <f t="shared" si="88"/>
        <v/>
      </c>
      <c r="Q1904" s="70" t="str">
        <f t="shared" si="89"/>
        <v/>
      </c>
      <c r="R1904" s="70" t="str">
        <f>IFERROR(IF(K1904="handling and wharfage",SUM(P1904:Q1904),IF(OR(K1904="tank",K1904="Boat",K1904="car"),INDEX(Rate!$B$4:$M$25,MATCH(Gilbert!N1904,Rate!$A$4:$A$25,0),MATCH(Gilbert!L1904,Rate!$B$3:$M$3,0))*O1904*0.8,INDEX(Rate!$B$4:$M$25,MATCH(Gilbert!N1904,Rate!$A$4:$A$25,0),MATCH(Gilbert!L1904,Rate!$B$3:$M$3,0))*O1904)),"")</f>
        <v/>
      </c>
      <c r="T1904" s="71" t="str">
        <f t="shared" si="90"/>
        <v/>
      </c>
    </row>
    <row r="1905" spans="10:20">
      <c r="J1905" s="101"/>
      <c r="P1905" s="70" t="str">
        <f t="shared" si="88"/>
        <v/>
      </c>
      <c r="Q1905" s="70" t="str">
        <f t="shared" si="89"/>
        <v/>
      </c>
      <c r="R1905" s="70" t="str">
        <f>IFERROR(IF(K1905="handling and wharfage",SUM(P1905:Q1905),IF(OR(K1905="tank",K1905="Boat",K1905="car"),INDEX(Rate!$B$4:$M$25,MATCH(Gilbert!N1905,Rate!$A$4:$A$25,0),MATCH(Gilbert!L1905,Rate!$B$3:$M$3,0))*O1905*0.8,INDEX(Rate!$B$4:$M$25,MATCH(Gilbert!N1905,Rate!$A$4:$A$25,0),MATCH(Gilbert!L1905,Rate!$B$3:$M$3,0))*O1905)),"")</f>
        <v/>
      </c>
      <c r="T1905" s="71" t="str">
        <f t="shared" si="90"/>
        <v/>
      </c>
    </row>
    <row r="1906" spans="10:20">
      <c r="J1906" s="101"/>
      <c r="P1906" s="70" t="str">
        <f t="shared" si="88"/>
        <v/>
      </c>
      <c r="Q1906" s="70" t="str">
        <f t="shared" si="89"/>
        <v/>
      </c>
      <c r="R1906" s="70" t="str">
        <f>IFERROR(IF(K1906="handling and wharfage",SUM(P1906:Q1906),IF(OR(K1906="tank",K1906="Boat",K1906="car"),INDEX(Rate!$B$4:$M$25,MATCH(Gilbert!N1906,Rate!$A$4:$A$25,0),MATCH(Gilbert!L1906,Rate!$B$3:$M$3,0))*O1906*0.8,INDEX(Rate!$B$4:$M$25,MATCH(Gilbert!N1906,Rate!$A$4:$A$25,0),MATCH(Gilbert!L1906,Rate!$B$3:$M$3,0))*O1906)),"")</f>
        <v/>
      </c>
      <c r="T1906" s="71" t="str">
        <f t="shared" si="90"/>
        <v/>
      </c>
    </row>
    <row r="1907" spans="10:20">
      <c r="J1907" s="101"/>
      <c r="P1907" s="70" t="str">
        <f t="shared" si="88"/>
        <v/>
      </c>
      <c r="Q1907" s="70" t="str">
        <f t="shared" si="89"/>
        <v/>
      </c>
      <c r="R1907" s="70" t="str">
        <f>IFERROR(IF(K1907="handling and wharfage",SUM(P1907:Q1907),IF(OR(K1907="tank",K1907="Boat",K1907="car"),INDEX(Rate!$B$4:$M$25,MATCH(Gilbert!N1907,Rate!$A$4:$A$25,0),MATCH(Gilbert!L1907,Rate!$B$3:$M$3,0))*O1907*0.8,INDEX(Rate!$B$4:$M$25,MATCH(Gilbert!N1907,Rate!$A$4:$A$25,0),MATCH(Gilbert!L1907,Rate!$B$3:$M$3,0))*O1907)),"")</f>
        <v/>
      </c>
      <c r="T1907" s="71" t="str">
        <f t="shared" si="90"/>
        <v/>
      </c>
    </row>
    <row r="1908" spans="10:20">
      <c r="J1908" s="101"/>
      <c r="P1908" s="70" t="str">
        <f t="shared" si="88"/>
        <v/>
      </c>
      <c r="Q1908" s="70" t="str">
        <f t="shared" si="89"/>
        <v/>
      </c>
      <c r="R1908" s="70" t="str">
        <f>IFERROR(IF(K1908="handling and wharfage",SUM(P1908:Q1908),IF(OR(K1908="tank",K1908="Boat",K1908="car"),INDEX(Rate!$B$4:$M$25,MATCH(Gilbert!N1908,Rate!$A$4:$A$25,0),MATCH(Gilbert!L1908,Rate!$B$3:$M$3,0))*O1908*0.8,INDEX(Rate!$B$4:$M$25,MATCH(Gilbert!N1908,Rate!$A$4:$A$25,0),MATCH(Gilbert!L1908,Rate!$B$3:$M$3,0))*O1908)),"")</f>
        <v/>
      </c>
      <c r="T1908" s="71" t="str">
        <f t="shared" si="90"/>
        <v/>
      </c>
    </row>
    <row r="1909" spans="10:20">
      <c r="J1909" s="101"/>
      <c r="P1909" s="70" t="str">
        <f t="shared" si="88"/>
        <v/>
      </c>
      <c r="Q1909" s="70" t="str">
        <f t="shared" si="89"/>
        <v/>
      </c>
      <c r="R1909" s="70" t="str">
        <f>IFERROR(IF(K1909="handling and wharfage",SUM(P1909:Q1909),IF(OR(K1909="tank",K1909="Boat",K1909="car"),INDEX(Rate!$B$4:$M$25,MATCH(Gilbert!N1909,Rate!$A$4:$A$25,0),MATCH(Gilbert!L1909,Rate!$B$3:$M$3,0))*O1909*0.8,INDEX(Rate!$B$4:$M$25,MATCH(Gilbert!N1909,Rate!$A$4:$A$25,0),MATCH(Gilbert!L1909,Rate!$B$3:$M$3,0))*O1909)),"")</f>
        <v/>
      </c>
      <c r="T1909" s="71" t="str">
        <f t="shared" si="90"/>
        <v/>
      </c>
    </row>
    <row r="1910" spans="10:20">
      <c r="J1910" s="101"/>
      <c r="P1910" s="70" t="str">
        <f t="shared" si="88"/>
        <v/>
      </c>
      <c r="Q1910" s="70" t="str">
        <f t="shared" si="89"/>
        <v/>
      </c>
      <c r="R1910" s="70" t="str">
        <f>IFERROR(IF(K1910="handling and wharfage",SUM(P1910:Q1910),IF(OR(K1910="tank",K1910="Boat",K1910="car"),INDEX(Rate!$B$4:$M$25,MATCH(Gilbert!N1910,Rate!$A$4:$A$25,0),MATCH(Gilbert!L1910,Rate!$B$3:$M$3,0))*O1910*0.8,INDEX(Rate!$B$4:$M$25,MATCH(Gilbert!N1910,Rate!$A$4:$A$25,0),MATCH(Gilbert!L1910,Rate!$B$3:$M$3,0))*O1910)),"")</f>
        <v/>
      </c>
      <c r="T1910" s="71" t="str">
        <f t="shared" si="90"/>
        <v/>
      </c>
    </row>
    <row r="1911" spans="10:20">
      <c r="J1911" s="101"/>
      <c r="P1911" s="70" t="str">
        <f t="shared" si="88"/>
        <v/>
      </c>
      <c r="Q1911" s="70" t="str">
        <f t="shared" si="89"/>
        <v/>
      </c>
      <c r="R1911" s="70" t="str">
        <f>IFERROR(IF(K1911="handling and wharfage",SUM(P1911:Q1911),IF(OR(K1911="tank",K1911="Boat",K1911="car"),INDEX(Rate!$B$4:$M$25,MATCH(Gilbert!N1911,Rate!$A$4:$A$25,0),MATCH(Gilbert!L1911,Rate!$B$3:$M$3,0))*O1911*0.8,INDEX(Rate!$B$4:$M$25,MATCH(Gilbert!N1911,Rate!$A$4:$A$25,0),MATCH(Gilbert!L1911,Rate!$B$3:$M$3,0))*O1911)),"")</f>
        <v/>
      </c>
      <c r="T1911" s="71" t="str">
        <f t="shared" si="90"/>
        <v/>
      </c>
    </row>
    <row r="1912" spans="10:20">
      <c r="J1912" s="101"/>
      <c r="P1912" s="70" t="str">
        <f t="shared" si="88"/>
        <v/>
      </c>
      <c r="Q1912" s="70" t="str">
        <f t="shared" si="89"/>
        <v/>
      </c>
      <c r="R1912" s="70" t="str">
        <f>IFERROR(IF(K1912="handling and wharfage",SUM(P1912:Q1912),IF(OR(K1912="tank",K1912="Boat",K1912="car"),INDEX(Rate!$B$4:$M$25,MATCH(Gilbert!N1912,Rate!$A$4:$A$25,0),MATCH(Gilbert!L1912,Rate!$B$3:$M$3,0))*O1912*0.8,INDEX(Rate!$B$4:$M$25,MATCH(Gilbert!N1912,Rate!$A$4:$A$25,0),MATCH(Gilbert!L1912,Rate!$B$3:$M$3,0))*O1912)),"")</f>
        <v/>
      </c>
      <c r="T1912" s="71" t="str">
        <f t="shared" si="90"/>
        <v/>
      </c>
    </row>
    <row r="1913" spans="10:20">
      <c r="J1913" s="101"/>
      <c r="P1913" s="70" t="str">
        <f t="shared" si="88"/>
        <v/>
      </c>
      <c r="Q1913" s="70" t="str">
        <f t="shared" si="89"/>
        <v/>
      </c>
      <c r="R1913" s="70" t="str">
        <f>IFERROR(IF(K1913="handling and wharfage",SUM(P1913:Q1913),IF(OR(K1913="tank",K1913="Boat",K1913="car"),INDEX(Rate!$B$4:$M$25,MATCH(Gilbert!N1913,Rate!$A$4:$A$25,0),MATCH(Gilbert!L1913,Rate!$B$3:$M$3,0))*O1913*0.8,INDEX(Rate!$B$4:$M$25,MATCH(Gilbert!N1913,Rate!$A$4:$A$25,0),MATCH(Gilbert!L1913,Rate!$B$3:$M$3,0))*O1913)),"")</f>
        <v/>
      </c>
      <c r="T1913" s="71" t="str">
        <f t="shared" si="90"/>
        <v/>
      </c>
    </row>
    <row r="1914" spans="10:20">
      <c r="J1914" s="101"/>
      <c r="P1914" s="70" t="str">
        <f t="shared" si="88"/>
        <v/>
      </c>
      <c r="Q1914" s="70" t="str">
        <f t="shared" si="89"/>
        <v/>
      </c>
      <c r="R1914" s="70" t="str">
        <f>IFERROR(IF(K1914="handling and wharfage",SUM(P1914:Q1914),IF(OR(K1914="tank",K1914="Boat",K1914="car"),INDEX(Rate!$B$4:$M$25,MATCH(Gilbert!N1914,Rate!$A$4:$A$25,0),MATCH(Gilbert!L1914,Rate!$B$3:$M$3,0))*O1914*0.8,INDEX(Rate!$B$4:$M$25,MATCH(Gilbert!N1914,Rate!$A$4:$A$25,0),MATCH(Gilbert!L1914,Rate!$B$3:$M$3,0))*O1914)),"")</f>
        <v/>
      </c>
      <c r="T1914" s="71" t="str">
        <f t="shared" si="90"/>
        <v/>
      </c>
    </row>
    <row r="1915" spans="16:20">
      <c r="P1915" s="70" t="str">
        <f t="shared" si="88"/>
        <v/>
      </c>
      <c r="Q1915" s="70" t="str">
        <f t="shared" si="89"/>
        <v/>
      </c>
      <c r="R1915" s="70" t="str">
        <f>IFERROR(IF(K1915="handling and wharfage",SUM(P1915:Q1915),IF(OR(K1915="tank",K1915="Boat",K1915="car"),INDEX(Rate!$B$4:$M$25,MATCH(Gilbert!N1915,Rate!$A$4:$A$25,0),MATCH(Gilbert!L1915,Rate!$B$3:$M$3,0))*O1915*0.8,INDEX(Rate!$B$4:$M$25,MATCH(Gilbert!N1915,Rate!$A$4:$A$25,0),MATCH(Gilbert!L1915,Rate!$B$3:$M$3,0))*O1915)),"")</f>
        <v/>
      </c>
      <c r="T1915" s="71" t="str">
        <f t="shared" si="90"/>
        <v/>
      </c>
    </row>
    <row r="1916" spans="16:20">
      <c r="P1916" s="70" t="str">
        <f t="shared" si="88"/>
        <v/>
      </c>
      <c r="Q1916" s="70" t="str">
        <f t="shared" si="89"/>
        <v/>
      </c>
      <c r="R1916" s="70" t="str">
        <f>IFERROR(IF(K1916="handling and wharfage",SUM(P1916:Q1916),IF(OR(K1916="tank",K1916="Boat",K1916="car"),INDEX(Rate!$B$4:$M$25,MATCH(Gilbert!N1916,Rate!$A$4:$A$25,0),MATCH(Gilbert!L1916,Rate!$B$3:$M$3,0))*O1916*0.8,INDEX(Rate!$B$4:$M$25,MATCH(Gilbert!N1916,Rate!$A$4:$A$25,0),MATCH(Gilbert!L1916,Rate!$B$3:$M$3,0))*O1916)),"")</f>
        <v/>
      </c>
      <c r="T1916" s="71" t="str">
        <f t="shared" si="90"/>
        <v/>
      </c>
    </row>
    <row r="1917" spans="16:20">
      <c r="P1917" s="70" t="str">
        <f t="shared" si="88"/>
        <v/>
      </c>
      <c r="Q1917" s="70" t="str">
        <f t="shared" si="89"/>
        <v/>
      </c>
      <c r="R1917" s="70" t="str">
        <f>IFERROR(IF(K1917="handling and wharfage",SUM(P1917:Q1917),IF(OR(K1917="tank",K1917="Boat",K1917="car"),INDEX(Rate!$B$4:$M$25,MATCH(Gilbert!N1917,Rate!$A$4:$A$25,0),MATCH(Gilbert!L1917,Rate!$B$3:$M$3,0))*O1917*0.8,INDEX(Rate!$B$4:$M$25,MATCH(Gilbert!N1917,Rate!$A$4:$A$25,0),MATCH(Gilbert!L1917,Rate!$B$3:$M$3,0))*O1917)),"")</f>
        <v/>
      </c>
      <c r="T1917" s="71" t="str">
        <f t="shared" si="90"/>
        <v/>
      </c>
    </row>
    <row r="1918" spans="16:20">
      <c r="P1918" s="70" t="str">
        <f t="shared" si="88"/>
        <v/>
      </c>
      <c r="Q1918" s="70" t="str">
        <f t="shared" si="89"/>
        <v/>
      </c>
      <c r="R1918" s="70" t="str">
        <f>IFERROR(IF(K1918="handling and wharfage",SUM(P1918:Q1918),IF(OR(K1918="tank",K1918="Boat",K1918="car"),INDEX(Rate!$B$4:$M$25,MATCH(Gilbert!N1918,Rate!$A$4:$A$25,0),MATCH(Gilbert!L1918,Rate!$B$3:$M$3,0))*O1918*0.8,INDEX(Rate!$B$4:$M$25,MATCH(Gilbert!N1918,Rate!$A$4:$A$25,0),MATCH(Gilbert!L1918,Rate!$B$3:$M$3,0))*O1918)),"")</f>
        <v/>
      </c>
      <c r="T1918" s="71" t="str">
        <f t="shared" si="90"/>
        <v/>
      </c>
    </row>
    <row r="1919" spans="16:20">
      <c r="P1919" s="70" t="str">
        <f t="shared" si="88"/>
        <v/>
      </c>
      <c r="Q1919" s="70" t="str">
        <f t="shared" si="89"/>
        <v/>
      </c>
      <c r="R1919" s="70" t="str">
        <f>IFERROR(IF(K1919="handling and wharfage",SUM(P1919:Q1919),IF(OR(K1919="tank",K1919="Boat",K1919="car"),INDEX(Rate!$B$4:$M$25,MATCH(Gilbert!N1919,Rate!$A$4:$A$25,0),MATCH(Gilbert!L1919,Rate!$B$3:$M$3,0))*O1919*0.8,INDEX(Rate!$B$4:$M$25,MATCH(Gilbert!N1919,Rate!$A$4:$A$25,0),MATCH(Gilbert!L1919,Rate!$B$3:$M$3,0))*O1919)),"")</f>
        <v/>
      </c>
      <c r="T1919" s="71" t="str">
        <f t="shared" si="90"/>
        <v/>
      </c>
    </row>
    <row r="1920" spans="16:20">
      <c r="P1920" s="70" t="str">
        <f t="shared" si="88"/>
        <v/>
      </c>
      <c r="Q1920" s="70" t="str">
        <f t="shared" si="89"/>
        <v/>
      </c>
      <c r="R1920" s="70" t="str">
        <f>IFERROR(IF(K1920="handling and wharfage",SUM(P1920:Q1920),IF(OR(K1920="tank",K1920="Boat",K1920="car"),INDEX(Rate!$B$4:$M$25,MATCH(Gilbert!N1920,Rate!$A$4:$A$25,0),MATCH(Gilbert!L1920,Rate!$B$3:$M$3,0))*O1920*0.8,INDEX(Rate!$B$4:$M$25,MATCH(Gilbert!N1920,Rate!$A$4:$A$25,0),MATCH(Gilbert!L1920,Rate!$B$3:$M$3,0))*O1920)),"")</f>
        <v/>
      </c>
      <c r="T1920" s="71" t="str">
        <f t="shared" si="90"/>
        <v/>
      </c>
    </row>
    <row r="1921" spans="16:20">
      <c r="P1921" s="70" t="str">
        <f t="shared" si="88"/>
        <v/>
      </c>
      <c r="Q1921" s="70" t="str">
        <f t="shared" si="89"/>
        <v/>
      </c>
      <c r="R1921" s="70" t="str">
        <f>IFERROR(IF(K1921="handling and wharfage",SUM(P1921:Q1921),IF(OR(K1921="tank",K1921="Boat",K1921="car"),INDEX(Rate!$B$4:$M$25,MATCH(Gilbert!N1921,Rate!$A$4:$A$25,0),MATCH(Gilbert!L1921,Rate!$B$3:$M$3,0))*O1921*0.8,INDEX(Rate!$B$4:$M$25,MATCH(Gilbert!N1921,Rate!$A$4:$A$25,0),MATCH(Gilbert!L1921,Rate!$B$3:$M$3,0))*O1921)),"")</f>
        <v/>
      </c>
      <c r="T1921" s="71" t="str">
        <f t="shared" si="90"/>
        <v/>
      </c>
    </row>
    <row r="1922" spans="16:20">
      <c r="P1922" s="70" t="str">
        <f t="shared" si="88"/>
        <v/>
      </c>
      <c r="Q1922" s="70" t="str">
        <f t="shared" si="89"/>
        <v/>
      </c>
      <c r="R1922" s="70" t="str">
        <f>IFERROR(IF(K1922="handling and wharfage",SUM(P1922:Q1922),IF(OR(K1922="tank",K1922="Boat",K1922="car"),INDEX(Rate!$B$4:$M$25,MATCH(Gilbert!N1922,Rate!$A$4:$A$25,0),MATCH(Gilbert!L1922,Rate!$B$3:$M$3,0))*O1922*0.8,INDEX(Rate!$B$4:$M$25,MATCH(Gilbert!N1922,Rate!$A$4:$A$25,0),MATCH(Gilbert!L1922,Rate!$B$3:$M$3,0))*O1922)),"")</f>
        <v/>
      </c>
      <c r="T1922" s="71" t="str">
        <f t="shared" si="90"/>
        <v/>
      </c>
    </row>
    <row r="1923" spans="16:20">
      <c r="P1923" s="70" t="str">
        <f t="shared" ref="P1923:P1986" si="91">IF(OR(K1923="handling and wharfage",K1923="rau handling and wharfage"),O1923*30,"")</f>
        <v/>
      </c>
      <c r="Q1923" s="70" t="str">
        <f t="shared" ref="Q1923:Q1986" si="92">IF(K1923&lt;&gt;"handling and wharfage","",O1923*3.5)</f>
        <v/>
      </c>
      <c r="R1923" s="70" t="str">
        <f>IFERROR(IF(K1923="handling and wharfage",SUM(P1923:Q1923),IF(OR(K1923="tank",K1923="Boat",K1923="car"),INDEX(Rate!$B$4:$M$25,MATCH(Gilbert!N1923,Rate!$A$4:$A$25,0),MATCH(Gilbert!L1923,Rate!$B$3:$M$3,0))*O1923*0.8,INDEX(Rate!$B$4:$M$25,MATCH(Gilbert!N1923,Rate!$A$4:$A$25,0),MATCH(Gilbert!L1923,Rate!$B$3:$M$3,0))*O1923)),"")</f>
        <v/>
      </c>
      <c r="T1923" s="71" t="str">
        <f t="shared" ref="T1923:T1986" si="93">IF(L1923="","",IF(L1923="General2","F0070000061A","E31250000331"))</f>
        <v/>
      </c>
    </row>
    <row r="1924" spans="16:20">
      <c r="P1924" s="70" t="str">
        <f t="shared" si="91"/>
        <v/>
      </c>
      <c r="Q1924" s="70" t="str">
        <f t="shared" si="92"/>
        <v/>
      </c>
      <c r="R1924" s="70" t="str">
        <f>IFERROR(IF(K1924="handling and wharfage",SUM(P1924:Q1924),IF(OR(K1924="tank",K1924="Boat",K1924="car"),INDEX(Rate!$B$4:$M$25,MATCH(Gilbert!N1924,Rate!$A$4:$A$25,0),MATCH(Gilbert!L1924,Rate!$B$3:$M$3,0))*O1924*0.8,INDEX(Rate!$B$4:$M$25,MATCH(Gilbert!N1924,Rate!$A$4:$A$25,0),MATCH(Gilbert!L1924,Rate!$B$3:$M$3,0))*O1924)),"")</f>
        <v/>
      </c>
      <c r="T1924" s="71" t="str">
        <f t="shared" si="93"/>
        <v/>
      </c>
    </row>
    <row r="1925" spans="16:20">
      <c r="P1925" s="70" t="str">
        <f t="shared" si="91"/>
        <v/>
      </c>
      <c r="Q1925" s="70" t="str">
        <f t="shared" si="92"/>
        <v/>
      </c>
      <c r="R1925" s="70" t="str">
        <f>IFERROR(IF(K1925="handling and wharfage",SUM(P1925:Q1925),IF(OR(K1925="tank",K1925="Boat",K1925="car"),INDEX(Rate!$B$4:$M$25,MATCH(Gilbert!N1925,Rate!$A$4:$A$25,0),MATCH(Gilbert!L1925,Rate!$B$3:$M$3,0))*O1925*0.8,INDEX(Rate!$B$4:$M$25,MATCH(Gilbert!N1925,Rate!$A$4:$A$25,0),MATCH(Gilbert!L1925,Rate!$B$3:$M$3,0))*O1925)),"")</f>
        <v/>
      </c>
      <c r="T1925" s="71" t="str">
        <f t="shared" si="93"/>
        <v/>
      </c>
    </row>
    <row r="1926" spans="16:24">
      <c r="P1926" s="70" t="str">
        <f t="shared" si="91"/>
        <v/>
      </c>
      <c r="Q1926" s="70" t="str">
        <f t="shared" si="92"/>
        <v/>
      </c>
      <c r="R1926" s="70" t="str">
        <f>IFERROR(IF(K1926="handling and wharfage",SUM(P1926:Q1926),IF(OR(K1926="tank",K1926="Boat",K1926="car"),INDEX(Rate!$B$4:$M$25,MATCH(Gilbert!N1926,Rate!$A$4:$A$25,0),MATCH(Gilbert!L1926,Rate!$B$3:$M$3,0))*O1926*0.8,INDEX(Rate!$B$4:$M$25,MATCH(Gilbert!N1926,Rate!$A$4:$A$25,0),MATCH(Gilbert!L1926,Rate!$B$3:$M$3,0))*O1926)),"")</f>
        <v/>
      </c>
      <c r="T1926" s="71" t="str">
        <f t="shared" si="93"/>
        <v/>
      </c>
      <c r="U1926" s="105"/>
      <c r="V1926" s="47"/>
      <c r="W1926" s="47"/>
      <c r="X1926" s="40"/>
    </row>
    <row r="1927" spans="16:24">
      <c r="P1927" s="70" t="str">
        <f t="shared" si="91"/>
        <v/>
      </c>
      <c r="Q1927" s="70" t="str">
        <f t="shared" si="92"/>
        <v/>
      </c>
      <c r="R1927" s="70" t="str">
        <f>IFERROR(IF(K1927="handling and wharfage",SUM(P1927:Q1927),IF(OR(K1927="tank",K1927="Boat",K1927="car"),INDEX(Rate!$B$4:$M$25,MATCH(Gilbert!N1927,Rate!$A$4:$A$25,0),MATCH(Gilbert!L1927,Rate!$B$3:$M$3,0))*O1927*0.8,INDEX(Rate!$B$4:$M$25,MATCH(Gilbert!N1927,Rate!$A$4:$A$25,0),MATCH(Gilbert!L1927,Rate!$B$3:$M$3,0))*O1927)),"")</f>
        <v/>
      </c>
      <c r="T1927" s="71" t="str">
        <f t="shared" si="93"/>
        <v/>
      </c>
      <c r="U1927" s="105"/>
      <c r="V1927" s="47"/>
      <c r="W1927" s="47"/>
      <c r="X1927" s="40"/>
    </row>
    <row r="1928" spans="16:24">
      <c r="P1928" s="70" t="str">
        <f t="shared" si="91"/>
        <v/>
      </c>
      <c r="Q1928" s="70" t="str">
        <f t="shared" si="92"/>
        <v/>
      </c>
      <c r="R1928" s="70" t="str">
        <f>IFERROR(IF(K1928="handling and wharfage",SUM(P1928:Q1928),IF(OR(K1928="tank",K1928="Boat",K1928="car"),INDEX(Rate!$B$4:$M$25,MATCH(Gilbert!N1928,Rate!$A$4:$A$25,0),MATCH(Gilbert!L1928,Rate!$B$3:$M$3,0))*O1928*0.8,INDEX(Rate!$B$4:$M$25,MATCH(Gilbert!N1928,Rate!$A$4:$A$25,0),MATCH(Gilbert!L1928,Rate!$B$3:$M$3,0))*O1928)),"")</f>
        <v/>
      </c>
      <c r="T1928" s="71" t="str">
        <f t="shared" si="93"/>
        <v/>
      </c>
      <c r="U1928" s="105"/>
      <c r="V1928" s="47"/>
      <c r="W1928" s="47"/>
      <c r="X1928" s="40"/>
    </row>
    <row r="1929" spans="16:24">
      <c r="P1929" s="70" t="str">
        <f t="shared" si="91"/>
        <v/>
      </c>
      <c r="Q1929" s="70" t="str">
        <f t="shared" si="92"/>
        <v/>
      </c>
      <c r="R1929" s="70" t="str">
        <f>IFERROR(IF(K1929="handling and wharfage",SUM(P1929:Q1929),IF(OR(K1929="tank",K1929="Boat",K1929="car"),INDEX(Rate!$B$4:$M$25,MATCH(Gilbert!N1929,Rate!$A$4:$A$25,0),MATCH(Gilbert!L1929,Rate!$B$3:$M$3,0))*O1929*0.8,INDEX(Rate!$B$4:$M$25,MATCH(Gilbert!N1929,Rate!$A$4:$A$25,0),MATCH(Gilbert!L1929,Rate!$B$3:$M$3,0))*O1929)),"")</f>
        <v/>
      </c>
      <c r="T1929" s="71" t="str">
        <f t="shared" si="93"/>
        <v/>
      </c>
      <c r="U1929" s="105"/>
      <c r="V1929" s="47"/>
      <c r="W1929" s="47"/>
      <c r="X1929" s="40"/>
    </row>
    <row r="1930" spans="16:24">
      <c r="P1930" s="70" t="str">
        <f t="shared" si="91"/>
        <v/>
      </c>
      <c r="Q1930" s="70" t="str">
        <f t="shared" si="92"/>
        <v/>
      </c>
      <c r="R1930" s="70" t="str">
        <f>IFERROR(IF(K1930="handling and wharfage",SUM(P1930:Q1930),IF(OR(K1930="tank",K1930="Boat",K1930="car"),INDEX(Rate!$B$4:$M$25,MATCH(Gilbert!N1930,Rate!$A$4:$A$25,0),MATCH(Gilbert!L1930,Rate!$B$3:$M$3,0))*O1930*0.8,INDEX(Rate!$B$4:$M$25,MATCH(Gilbert!N1930,Rate!$A$4:$A$25,0),MATCH(Gilbert!L1930,Rate!$B$3:$M$3,0))*O1930)),"")</f>
        <v/>
      </c>
      <c r="T1930" s="71" t="str">
        <f t="shared" si="93"/>
        <v/>
      </c>
      <c r="U1930" s="105"/>
      <c r="V1930" s="47"/>
      <c r="W1930" s="47"/>
      <c r="X1930" s="40"/>
    </row>
    <row r="1931" spans="16:24">
      <c r="P1931" s="70" t="str">
        <f t="shared" si="91"/>
        <v/>
      </c>
      <c r="Q1931" s="70" t="str">
        <f t="shared" si="92"/>
        <v/>
      </c>
      <c r="R1931" s="70" t="str">
        <f>IFERROR(IF(K1931="handling and wharfage",SUM(P1931:Q1931),IF(OR(K1931="tank",K1931="Boat",K1931="car"),INDEX(Rate!$B$4:$M$25,MATCH(Gilbert!N1931,Rate!$A$4:$A$25,0),MATCH(Gilbert!L1931,Rate!$B$3:$M$3,0))*O1931*0.8,INDEX(Rate!$B$4:$M$25,MATCH(Gilbert!N1931,Rate!$A$4:$A$25,0),MATCH(Gilbert!L1931,Rate!$B$3:$M$3,0))*O1931)),"")</f>
        <v/>
      </c>
      <c r="T1931" s="71" t="str">
        <f t="shared" si="93"/>
        <v/>
      </c>
      <c r="U1931" s="105"/>
      <c r="V1931" s="47"/>
      <c r="W1931" s="47"/>
      <c r="X1931" s="40"/>
    </row>
    <row r="1932" spans="16:24">
      <c r="P1932" s="70" t="str">
        <f t="shared" si="91"/>
        <v/>
      </c>
      <c r="Q1932" s="70" t="str">
        <f t="shared" si="92"/>
        <v/>
      </c>
      <c r="R1932" s="70" t="str">
        <f>IFERROR(IF(K1932="handling and wharfage",SUM(P1932:Q1932),IF(OR(K1932="tank",K1932="Boat",K1932="car"),INDEX(Rate!$B$4:$M$25,MATCH(Gilbert!N1932,Rate!$A$4:$A$25,0),MATCH(Gilbert!L1932,Rate!$B$3:$M$3,0))*O1932*0.8,INDEX(Rate!$B$4:$M$25,MATCH(Gilbert!N1932,Rate!$A$4:$A$25,0),MATCH(Gilbert!L1932,Rate!$B$3:$M$3,0))*O1932)),"")</f>
        <v/>
      </c>
      <c r="T1932" s="71" t="str">
        <f t="shared" si="93"/>
        <v/>
      </c>
      <c r="U1932" s="105"/>
      <c r="V1932" s="47"/>
      <c r="W1932" s="47"/>
      <c r="X1932" s="40"/>
    </row>
    <row r="1933" spans="16:24">
      <c r="P1933" s="70" t="str">
        <f t="shared" si="91"/>
        <v/>
      </c>
      <c r="Q1933" s="70" t="str">
        <f t="shared" si="92"/>
        <v/>
      </c>
      <c r="R1933" s="70" t="str">
        <f>IFERROR(IF(K1933="handling and wharfage",SUM(P1933:Q1933),IF(OR(K1933="tank",K1933="Boat",K1933="car"),INDEX(Rate!$B$4:$M$25,MATCH(Gilbert!N1933,Rate!$A$4:$A$25,0),MATCH(Gilbert!L1933,Rate!$B$3:$M$3,0))*O1933*0.8,INDEX(Rate!$B$4:$M$25,MATCH(Gilbert!N1933,Rate!$A$4:$A$25,0),MATCH(Gilbert!L1933,Rate!$B$3:$M$3,0))*O1933)),"")</f>
        <v/>
      </c>
      <c r="T1933" s="71" t="str">
        <f t="shared" si="93"/>
        <v/>
      </c>
      <c r="U1933" s="105"/>
      <c r="V1933" s="47"/>
      <c r="W1933" s="47"/>
      <c r="X1933" s="40"/>
    </row>
    <row r="1934" spans="16:20">
      <c r="P1934" s="70" t="str">
        <f t="shared" si="91"/>
        <v/>
      </c>
      <c r="Q1934" s="70" t="str">
        <f t="shared" si="92"/>
        <v/>
      </c>
      <c r="R1934" s="70" t="str">
        <f>IFERROR(IF(K1934="handling and wharfage",SUM(P1934:Q1934),IF(OR(K1934="tank",K1934="Boat",K1934="car"),INDEX(Rate!$B$4:$M$25,MATCH(Gilbert!N1934,Rate!$A$4:$A$25,0),MATCH(Gilbert!L1934,Rate!$B$3:$M$3,0))*O1934*0.8,INDEX(Rate!$B$4:$M$25,MATCH(Gilbert!N1934,Rate!$A$4:$A$25,0),MATCH(Gilbert!L1934,Rate!$B$3:$M$3,0))*O1934)),"")</f>
        <v/>
      </c>
      <c r="T1934" s="71" t="str">
        <f t="shared" si="93"/>
        <v/>
      </c>
    </row>
    <row r="1935" spans="16:20">
      <c r="P1935" s="70" t="str">
        <f t="shared" si="91"/>
        <v/>
      </c>
      <c r="Q1935" s="70" t="str">
        <f t="shared" si="92"/>
        <v/>
      </c>
      <c r="R1935" s="70" t="str">
        <f>IFERROR(IF(K1935="handling and wharfage",SUM(P1935:Q1935),IF(OR(K1935="tank",K1935="Boat",K1935="car"),INDEX(Rate!$B$4:$M$25,MATCH(Gilbert!N1935,Rate!$A$4:$A$25,0),MATCH(Gilbert!L1935,Rate!$B$3:$M$3,0))*O1935*0.8,INDEX(Rate!$B$4:$M$25,MATCH(Gilbert!N1935,Rate!$A$4:$A$25,0),MATCH(Gilbert!L1935,Rate!$B$3:$M$3,0))*O1935)),"")</f>
        <v/>
      </c>
      <c r="T1935" s="71" t="str">
        <f t="shared" si="93"/>
        <v/>
      </c>
    </row>
    <row r="1936" spans="16:20">
      <c r="P1936" s="70" t="str">
        <f t="shared" si="91"/>
        <v/>
      </c>
      <c r="Q1936" s="70" t="str">
        <f t="shared" si="92"/>
        <v/>
      </c>
      <c r="R1936" s="70" t="str">
        <f>IFERROR(IF(K1936="handling and wharfage",SUM(P1936:Q1936),IF(OR(K1936="tank",K1936="Boat",K1936="car"),INDEX(Rate!$B$4:$M$25,MATCH(Gilbert!N1936,Rate!$A$4:$A$25,0),MATCH(Gilbert!L1936,Rate!$B$3:$M$3,0))*O1936*0.8,INDEX(Rate!$B$4:$M$25,MATCH(Gilbert!N1936,Rate!$A$4:$A$25,0),MATCH(Gilbert!L1936,Rate!$B$3:$M$3,0))*O1936)),"")</f>
        <v/>
      </c>
      <c r="T1936" s="71" t="str">
        <f t="shared" si="93"/>
        <v/>
      </c>
    </row>
    <row r="1937" spans="16:20">
      <c r="P1937" s="70" t="str">
        <f t="shared" si="91"/>
        <v/>
      </c>
      <c r="Q1937" s="70" t="str">
        <f t="shared" si="92"/>
        <v/>
      </c>
      <c r="R1937" s="70" t="str">
        <f>IFERROR(IF(K1937="handling and wharfage",SUM(P1937:Q1937),IF(OR(K1937="tank",K1937="Boat",K1937="car"),INDEX(Rate!$B$4:$M$25,MATCH(Gilbert!N1937,Rate!$A$4:$A$25,0),MATCH(Gilbert!L1937,Rate!$B$3:$M$3,0))*O1937*0.8,INDEX(Rate!$B$4:$M$25,MATCH(Gilbert!N1937,Rate!$A$4:$A$25,0),MATCH(Gilbert!L1937,Rate!$B$3:$M$3,0))*O1937)),"")</f>
        <v/>
      </c>
      <c r="T1937" s="71" t="str">
        <f t="shared" si="93"/>
        <v/>
      </c>
    </row>
    <row r="1938" spans="16:20">
      <c r="P1938" s="70" t="str">
        <f t="shared" si="91"/>
        <v/>
      </c>
      <c r="Q1938" s="70" t="str">
        <f t="shared" si="92"/>
        <v/>
      </c>
      <c r="R1938" s="70" t="str">
        <f>IFERROR(IF(K1938="handling and wharfage",SUM(P1938:Q1938),IF(OR(K1938="tank",K1938="Boat",K1938="car"),INDEX(Rate!$B$4:$M$25,MATCH(Gilbert!N1938,Rate!$A$4:$A$25,0),MATCH(Gilbert!L1938,Rate!$B$3:$M$3,0))*O1938*0.8,INDEX(Rate!$B$4:$M$25,MATCH(Gilbert!N1938,Rate!$A$4:$A$25,0),MATCH(Gilbert!L1938,Rate!$B$3:$M$3,0))*O1938)),"")</f>
        <v/>
      </c>
      <c r="T1938" s="71" t="str">
        <f t="shared" si="93"/>
        <v/>
      </c>
    </row>
    <row r="1939" spans="16:20">
      <c r="P1939" s="70" t="str">
        <f t="shared" si="91"/>
        <v/>
      </c>
      <c r="Q1939" s="70" t="str">
        <f t="shared" si="92"/>
        <v/>
      </c>
      <c r="R1939" s="70" t="str">
        <f>IFERROR(IF(K1939="handling and wharfage",SUM(P1939:Q1939),IF(OR(K1939="tank",K1939="Boat",K1939="car"),INDEX(Rate!$B$4:$M$25,MATCH(Gilbert!N1939,Rate!$A$4:$A$25,0),MATCH(Gilbert!L1939,Rate!$B$3:$M$3,0))*O1939*0.8,INDEX(Rate!$B$4:$M$25,MATCH(Gilbert!N1939,Rate!$A$4:$A$25,0),MATCH(Gilbert!L1939,Rate!$B$3:$M$3,0))*O1939)),"")</f>
        <v/>
      </c>
      <c r="T1939" s="71" t="str">
        <f t="shared" si="93"/>
        <v/>
      </c>
    </row>
    <row r="1940" spans="16:20">
      <c r="P1940" s="70" t="str">
        <f t="shared" si="91"/>
        <v/>
      </c>
      <c r="Q1940" s="70" t="str">
        <f t="shared" si="92"/>
        <v/>
      </c>
      <c r="R1940" s="70" t="str">
        <f>IFERROR(IF(K1940="handling and wharfage",SUM(P1940:Q1940),IF(OR(K1940="tank",K1940="Boat",K1940="car"),INDEX(Rate!$B$4:$M$25,MATCH(Gilbert!N1940,Rate!$A$4:$A$25,0),MATCH(Gilbert!L1940,Rate!$B$3:$M$3,0))*O1940*0.8,INDEX(Rate!$B$4:$M$25,MATCH(Gilbert!N1940,Rate!$A$4:$A$25,0),MATCH(Gilbert!L1940,Rate!$B$3:$M$3,0))*O1940)),"")</f>
        <v/>
      </c>
      <c r="T1940" s="71" t="str">
        <f t="shared" si="93"/>
        <v/>
      </c>
    </row>
    <row r="1941" spans="16:20">
      <c r="P1941" s="70" t="str">
        <f t="shared" si="91"/>
        <v/>
      </c>
      <c r="Q1941" s="70" t="str">
        <f t="shared" si="92"/>
        <v/>
      </c>
      <c r="R1941" s="70" t="str">
        <f>IFERROR(IF(K1941="handling and wharfage",SUM(P1941:Q1941),IF(OR(K1941="tank",K1941="Boat",K1941="car"),INDEX(Rate!$B$4:$M$25,MATCH(Gilbert!N1941,Rate!$A$4:$A$25,0),MATCH(Gilbert!L1941,Rate!$B$3:$M$3,0))*O1941*0.8,INDEX(Rate!$B$4:$M$25,MATCH(Gilbert!N1941,Rate!$A$4:$A$25,0),MATCH(Gilbert!L1941,Rate!$B$3:$M$3,0))*O1941)),"")</f>
        <v/>
      </c>
      <c r="T1941" s="71" t="str">
        <f t="shared" si="93"/>
        <v/>
      </c>
    </row>
    <row r="1942" spans="16:20">
      <c r="P1942" s="70" t="str">
        <f t="shared" si="91"/>
        <v/>
      </c>
      <c r="Q1942" s="70" t="str">
        <f t="shared" si="92"/>
        <v/>
      </c>
      <c r="R1942" s="70" t="str">
        <f>IFERROR(IF(K1942="handling and wharfage",SUM(P1942:Q1942),IF(OR(K1942="tank",K1942="Boat",K1942="car"),INDEX(Rate!$B$4:$M$25,MATCH(Gilbert!N1942,Rate!$A$4:$A$25,0),MATCH(Gilbert!L1942,Rate!$B$3:$M$3,0))*O1942*0.8,INDEX(Rate!$B$4:$M$25,MATCH(Gilbert!N1942,Rate!$A$4:$A$25,0),MATCH(Gilbert!L1942,Rate!$B$3:$M$3,0))*O1942)),"")</f>
        <v/>
      </c>
      <c r="T1942" s="71" t="str">
        <f t="shared" si="93"/>
        <v/>
      </c>
    </row>
    <row r="1943" spans="16:20">
      <c r="P1943" s="70" t="str">
        <f t="shared" si="91"/>
        <v/>
      </c>
      <c r="Q1943" s="70" t="str">
        <f t="shared" si="92"/>
        <v/>
      </c>
      <c r="R1943" s="70" t="str">
        <f>IFERROR(IF(K1943="handling and wharfage",SUM(P1943:Q1943),IF(OR(K1943="tank",K1943="Boat",K1943="car"),INDEX(Rate!$B$4:$M$25,MATCH(Gilbert!N1943,Rate!$A$4:$A$25,0),MATCH(Gilbert!L1943,Rate!$B$3:$M$3,0))*O1943*0.8,INDEX(Rate!$B$4:$M$25,MATCH(Gilbert!N1943,Rate!$A$4:$A$25,0),MATCH(Gilbert!L1943,Rate!$B$3:$M$3,0))*O1943)),"")</f>
        <v/>
      </c>
      <c r="T1943" s="71" t="str">
        <f t="shared" si="93"/>
        <v/>
      </c>
    </row>
    <row r="1944" spans="16:20">
      <c r="P1944" s="70" t="str">
        <f t="shared" si="91"/>
        <v/>
      </c>
      <c r="Q1944" s="70" t="str">
        <f t="shared" si="92"/>
        <v/>
      </c>
      <c r="R1944" s="70" t="str">
        <f>IFERROR(IF(K1944="handling and wharfage",SUM(P1944:Q1944),IF(OR(K1944="tank",K1944="Boat",K1944="car"),INDEX(Rate!$B$4:$M$25,MATCH(Gilbert!N1944,Rate!$A$4:$A$25,0),MATCH(Gilbert!L1944,Rate!$B$3:$M$3,0))*O1944*0.8,INDEX(Rate!$B$4:$M$25,MATCH(Gilbert!N1944,Rate!$A$4:$A$25,0),MATCH(Gilbert!L1944,Rate!$B$3:$M$3,0))*O1944)),"")</f>
        <v/>
      </c>
      <c r="T1944" s="71" t="str">
        <f t="shared" si="93"/>
        <v/>
      </c>
    </row>
    <row r="1945" spans="16:20">
      <c r="P1945" s="70" t="str">
        <f t="shared" si="91"/>
        <v/>
      </c>
      <c r="Q1945" s="70" t="str">
        <f t="shared" si="92"/>
        <v/>
      </c>
      <c r="R1945" s="70" t="str">
        <f>IFERROR(IF(K1945="handling and wharfage",SUM(P1945:Q1945),IF(OR(K1945="tank",K1945="Boat",K1945="car"),INDEX(Rate!$B$4:$M$25,MATCH(Gilbert!N1945,Rate!$A$4:$A$25,0),MATCH(Gilbert!L1945,Rate!$B$3:$M$3,0))*O1945*0.8,INDEX(Rate!$B$4:$M$25,MATCH(Gilbert!N1945,Rate!$A$4:$A$25,0),MATCH(Gilbert!L1945,Rate!$B$3:$M$3,0))*O1945)),"")</f>
        <v/>
      </c>
      <c r="T1945" s="71" t="str">
        <f t="shared" si="93"/>
        <v/>
      </c>
    </row>
    <row r="1946" spans="16:20">
      <c r="P1946" s="70" t="str">
        <f t="shared" si="91"/>
        <v/>
      </c>
      <c r="Q1946" s="70" t="str">
        <f t="shared" si="92"/>
        <v/>
      </c>
      <c r="R1946" s="70" t="str">
        <f>IFERROR(IF(K1946="handling and wharfage",SUM(P1946:Q1946),IF(OR(K1946="tank",K1946="Boat",K1946="car"),INDEX(Rate!$B$4:$M$25,MATCH(Gilbert!N1946,Rate!$A$4:$A$25,0),MATCH(Gilbert!L1946,Rate!$B$3:$M$3,0))*O1946*0.8,INDEX(Rate!$B$4:$M$25,MATCH(Gilbert!N1946,Rate!$A$4:$A$25,0),MATCH(Gilbert!L1946,Rate!$B$3:$M$3,0))*O1946)),"")</f>
        <v/>
      </c>
      <c r="T1946" s="71" t="str">
        <f t="shared" si="93"/>
        <v/>
      </c>
    </row>
    <row r="1947" spans="16:20">
      <c r="P1947" s="70" t="str">
        <f t="shared" si="91"/>
        <v/>
      </c>
      <c r="Q1947" s="70" t="str">
        <f t="shared" si="92"/>
        <v/>
      </c>
      <c r="R1947" s="70" t="str">
        <f>IFERROR(IF(K1947="handling and wharfage",SUM(P1947:Q1947),IF(OR(K1947="tank",K1947="Boat",K1947="car"),INDEX(Rate!$B$4:$M$25,MATCH(Gilbert!N1947,Rate!$A$4:$A$25,0),MATCH(Gilbert!L1947,Rate!$B$3:$M$3,0))*O1947*0.8,INDEX(Rate!$B$4:$M$25,MATCH(Gilbert!N1947,Rate!$A$4:$A$25,0),MATCH(Gilbert!L1947,Rate!$B$3:$M$3,0))*O1947)),"")</f>
        <v/>
      </c>
      <c r="T1947" s="71" t="str">
        <f t="shared" si="93"/>
        <v/>
      </c>
    </row>
    <row r="1948" spans="16:20">
      <c r="P1948" s="70" t="str">
        <f t="shared" si="91"/>
        <v/>
      </c>
      <c r="Q1948" s="70" t="str">
        <f t="shared" si="92"/>
        <v/>
      </c>
      <c r="R1948" s="70" t="str">
        <f>IFERROR(IF(K1948="handling and wharfage",SUM(P1948:Q1948),IF(OR(K1948="tank",K1948="Boat",K1948="car"),INDEX(Rate!$B$4:$M$25,MATCH(Gilbert!N1948,Rate!$A$4:$A$25,0),MATCH(Gilbert!L1948,Rate!$B$3:$M$3,0))*O1948*0.8,INDEX(Rate!$B$4:$M$25,MATCH(Gilbert!N1948,Rate!$A$4:$A$25,0),MATCH(Gilbert!L1948,Rate!$B$3:$M$3,0))*O1948)),"")</f>
        <v/>
      </c>
      <c r="T1948" s="71" t="str">
        <f t="shared" si="93"/>
        <v/>
      </c>
    </row>
    <row r="1949" spans="16:20">
      <c r="P1949" s="70" t="str">
        <f t="shared" si="91"/>
        <v/>
      </c>
      <c r="Q1949" s="70" t="str">
        <f t="shared" si="92"/>
        <v/>
      </c>
      <c r="R1949" s="70" t="str">
        <f>IFERROR(IF(K1949="handling and wharfage",SUM(P1949:Q1949),IF(OR(K1949="tank",K1949="Boat",K1949="car"),INDEX(Rate!$B$4:$M$25,MATCH(Gilbert!N1949,Rate!$A$4:$A$25,0),MATCH(Gilbert!L1949,Rate!$B$3:$M$3,0))*O1949*0.8,INDEX(Rate!$B$4:$M$25,MATCH(Gilbert!N1949,Rate!$A$4:$A$25,0),MATCH(Gilbert!L1949,Rate!$B$3:$M$3,0))*O1949)),"")</f>
        <v/>
      </c>
      <c r="T1949" s="71" t="str">
        <f t="shared" si="93"/>
        <v/>
      </c>
    </row>
    <row r="1950" spans="16:20">
      <c r="P1950" s="70" t="str">
        <f t="shared" si="91"/>
        <v/>
      </c>
      <c r="Q1950" s="70" t="str">
        <f t="shared" si="92"/>
        <v/>
      </c>
      <c r="R1950" s="70" t="str">
        <f>IFERROR(IF(K1950="handling and wharfage",SUM(P1950:Q1950),IF(OR(K1950="tank",K1950="Boat",K1950="car"),INDEX(Rate!$B$4:$M$25,MATCH(Gilbert!N1950,Rate!$A$4:$A$25,0),MATCH(Gilbert!L1950,Rate!$B$3:$M$3,0))*O1950*0.8,INDEX(Rate!$B$4:$M$25,MATCH(Gilbert!N1950,Rate!$A$4:$A$25,0),MATCH(Gilbert!L1950,Rate!$B$3:$M$3,0))*O1950)),"")</f>
        <v/>
      </c>
      <c r="T1950" s="71" t="str">
        <f t="shared" si="93"/>
        <v/>
      </c>
    </row>
    <row r="1951" spans="16:20">
      <c r="P1951" s="70" t="str">
        <f t="shared" si="91"/>
        <v/>
      </c>
      <c r="Q1951" s="70" t="str">
        <f t="shared" si="92"/>
        <v/>
      </c>
      <c r="R1951" s="70" t="str">
        <f>IFERROR(IF(K1951="handling and wharfage",SUM(P1951:Q1951),IF(OR(K1951="tank",K1951="Boat",K1951="car"),INDEX(Rate!$B$4:$M$25,MATCH(Gilbert!N1951,Rate!$A$4:$A$25,0),MATCH(Gilbert!L1951,Rate!$B$3:$M$3,0))*O1951*0.8,INDEX(Rate!$B$4:$M$25,MATCH(Gilbert!N1951,Rate!$A$4:$A$25,0),MATCH(Gilbert!L1951,Rate!$B$3:$M$3,0))*O1951)),"")</f>
        <v/>
      </c>
      <c r="T1951" s="71" t="str">
        <f t="shared" si="93"/>
        <v/>
      </c>
    </row>
    <row r="1952" spans="16:20">
      <c r="P1952" s="70" t="str">
        <f t="shared" si="91"/>
        <v/>
      </c>
      <c r="Q1952" s="70" t="str">
        <f t="shared" si="92"/>
        <v/>
      </c>
      <c r="R1952" s="70" t="str">
        <f>IFERROR(IF(K1952="handling and wharfage",SUM(P1952:Q1952),IF(OR(K1952="tank",K1952="Boat",K1952="car"),INDEX(Rate!$B$4:$M$25,MATCH(Gilbert!N1952,Rate!$A$4:$A$25,0),MATCH(Gilbert!L1952,Rate!$B$3:$M$3,0))*O1952*0.8,INDEX(Rate!$B$4:$M$25,MATCH(Gilbert!N1952,Rate!$A$4:$A$25,0),MATCH(Gilbert!L1952,Rate!$B$3:$M$3,0))*O1952)),"")</f>
        <v/>
      </c>
      <c r="T1952" s="71" t="str">
        <f t="shared" si="93"/>
        <v/>
      </c>
    </row>
    <row r="1953" spans="16:20">
      <c r="P1953" s="70" t="str">
        <f t="shared" si="91"/>
        <v/>
      </c>
      <c r="Q1953" s="70" t="str">
        <f t="shared" si="92"/>
        <v/>
      </c>
      <c r="R1953" s="70" t="str">
        <f>IFERROR(IF(K1953="handling and wharfage",SUM(P1953:Q1953),IF(OR(K1953="tank",K1953="Boat",K1953="car"),INDEX(Rate!$B$4:$M$25,MATCH(Gilbert!N1953,Rate!$A$4:$A$25,0),MATCH(Gilbert!L1953,Rate!$B$3:$M$3,0))*O1953*0.8,INDEX(Rate!$B$4:$M$25,MATCH(Gilbert!N1953,Rate!$A$4:$A$25,0),MATCH(Gilbert!L1953,Rate!$B$3:$M$3,0))*O1953)),"")</f>
        <v/>
      </c>
      <c r="T1953" s="71" t="str">
        <f t="shared" si="93"/>
        <v/>
      </c>
    </row>
    <row r="1954" spans="16:20">
      <c r="P1954" s="70" t="str">
        <f t="shared" si="91"/>
        <v/>
      </c>
      <c r="Q1954" s="70" t="str">
        <f t="shared" si="92"/>
        <v/>
      </c>
      <c r="R1954" s="70" t="str">
        <f>IFERROR(IF(K1954="handling and wharfage",SUM(P1954:Q1954),IF(OR(K1954="tank",K1954="Boat",K1954="car"),INDEX(Rate!$B$4:$M$25,MATCH(Gilbert!N1954,Rate!$A$4:$A$25,0),MATCH(Gilbert!L1954,Rate!$B$3:$M$3,0))*O1954*0.8,INDEX(Rate!$B$4:$M$25,MATCH(Gilbert!N1954,Rate!$A$4:$A$25,0),MATCH(Gilbert!L1954,Rate!$B$3:$M$3,0))*O1954)),"")</f>
        <v/>
      </c>
      <c r="T1954" s="71" t="str">
        <f t="shared" si="93"/>
        <v/>
      </c>
    </row>
    <row r="1955" spans="16:20">
      <c r="P1955" s="70" t="str">
        <f t="shared" si="91"/>
        <v/>
      </c>
      <c r="Q1955" s="70" t="str">
        <f t="shared" si="92"/>
        <v/>
      </c>
      <c r="R1955" s="70" t="str">
        <f>IFERROR(IF(K1955="handling and wharfage",SUM(P1955:Q1955),IF(OR(K1955="tank",K1955="Boat",K1955="car"),INDEX(Rate!$B$4:$M$25,MATCH(Gilbert!N1955,Rate!$A$4:$A$25,0),MATCH(Gilbert!L1955,Rate!$B$3:$M$3,0))*O1955*0.8,INDEX(Rate!$B$4:$M$25,MATCH(Gilbert!N1955,Rate!$A$4:$A$25,0),MATCH(Gilbert!L1955,Rate!$B$3:$M$3,0))*O1955)),"")</f>
        <v/>
      </c>
      <c r="T1955" s="71" t="str">
        <f t="shared" si="93"/>
        <v/>
      </c>
    </row>
    <row r="1956" spans="16:20">
      <c r="P1956" s="70" t="str">
        <f t="shared" si="91"/>
        <v/>
      </c>
      <c r="Q1956" s="70" t="str">
        <f t="shared" si="92"/>
        <v/>
      </c>
      <c r="R1956" s="70" t="str">
        <f>IFERROR(IF(K1956="handling and wharfage",SUM(P1956:Q1956),IF(OR(K1956="tank",K1956="Boat",K1956="car"),INDEX(Rate!$B$4:$M$25,MATCH(Gilbert!N1956,Rate!$A$4:$A$25,0),MATCH(Gilbert!L1956,Rate!$B$3:$M$3,0))*O1956*0.8,INDEX(Rate!$B$4:$M$25,MATCH(Gilbert!N1956,Rate!$A$4:$A$25,0),MATCH(Gilbert!L1956,Rate!$B$3:$M$3,0))*O1956)),"")</f>
        <v/>
      </c>
      <c r="T1956" s="71" t="str">
        <f t="shared" si="93"/>
        <v/>
      </c>
    </row>
    <row r="1957" spans="16:20">
      <c r="P1957" s="70" t="str">
        <f t="shared" si="91"/>
        <v/>
      </c>
      <c r="Q1957" s="70" t="str">
        <f t="shared" si="92"/>
        <v/>
      </c>
      <c r="R1957" s="70" t="str">
        <f>IFERROR(IF(K1957="handling and wharfage",SUM(P1957:Q1957),IF(OR(K1957="tank",K1957="Boat",K1957="car"),INDEX(Rate!$B$4:$M$25,MATCH(Gilbert!N1957,Rate!$A$4:$A$25,0),MATCH(Gilbert!L1957,Rate!$B$3:$M$3,0))*O1957*0.8,INDEX(Rate!$B$4:$M$25,MATCH(Gilbert!N1957,Rate!$A$4:$A$25,0),MATCH(Gilbert!L1957,Rate!$B$3:$M$3,0))*O1957)),"")</f>
        <v/>
      </c>
      <c r="T1957" s="71" t="str">
        <f t="shared" si="93"/>
        <v/>
      </c>
    </row>
    <row r="1958" spans="16:20">
      <c r="P1958" s="70" t="str">
        <f t="shared" si="91"/>
        <v/>
      </c>
      <c r="Q1958" s="70" t="str">
        <f t="shared" si="92"/>
        <v/>
      </c>
      <c r="R1958" s="70" t="str">
        <f>IFERROR(IF(K1958="handling and wharfage",SUM(P1958:Q1958),IF(OR(K1958="tank",K1958="Boat",K1958="car"),INDEX(Rate!$B$4:$M$25,MATCH(Gilbert!N1958,Rate!$A$4:$A$25,0),MATCH(Gilbert!L1958,Rate!$B$3:$M$3,0))*O1958*0.8,INDEX(Rate!$B$4:$M$25,MATCH(Gilbert!N1958,Rate!$A$4:$A$25,0),MATCH(Gilbert!L1958,Rate!$B$3:$M$3,0))*O1958)),"")</f>
        <v/>
      </c>
      <c r="T1958" s="71" t="str">
        <f t="shared" si="93"/>
        <v/>
      </c>
    </row>
    <row r="1959" spans="16:20">
      <c r="P1959" s="70" t="str">
        <f t="shared" si="91"/>
        <v/>
      </c>
      <c r="Q1959" s="70" t="str">
        <f t="shared" si="92"/>
        <v/>
      </c>
      <c r="R1959" s="70" t="str">
        <f>IFERROR(IF(K1959="handling and wharfage",SUM(P1959:Q1959),IF(OR(K1959="tank",K1959="Boat",K1959="car"),INDEX(Rate!$B$4:$M$25,MATCH(Gilbert!N1959,Rate!$A$4:$A$25,0),MATCH(Gilbert!L1959,Rate!$B$3:$M$3,0))*O1959*0.8,INDEX(Rate!$B$4:$M$25,MATCH(Gilbert!N1959,Rate!$A$4:$A$25,0),MATCH(Gilbert!L1959,Rate!$B$3:$M$3,0))*O1959)),"")</f>
        <v/>
      </c>
      <c r="T1959" s="71" t="str">
        <f t="shared" si="93"/>
        <v/>
      </c>
    </row>
    <row r="1960" spans="16:20">
      <c r="P1960" s="70" t="str">
        <f t="shared" si="91"/>
        <v/>
      </c>
      <c r="Q1960" s="70" t="str">
        <f t="shared" si="92"/>
        <v/>
      </c>
      <c r="R1960" s="70" t="str">
        <f>IFERROR(IF(K1960="handling and wharfage",SUM(P1960:Q1960),IF(OR(K1960="tank",K1960="Boat",K1960="car"),INDEX(Rate!$B$4:$M$25,MATCH(Gilbert!N1960,Rate!$A$4:$A$25,0),MATCH(Gilbert!L1960,Rate!$B$3:$M$3,0))*O1960*0.8,INDEX(Rate!$B$4:$M$25,MATCH(Gilbert!N1960,Rate!$A$4:$A$25,0),MATCH(Gilbert!L1960,Rate!$B$3:$M$3,0))*O1960)),"")</f>
        <v/>
      </c>
      <c r="T1960" s="71" t="str">
        <f t="shared" si="93"/>
        <v/>
      </c>
    </row>
    <row r="1961" spans="16:20">
      <c r="P1961" s="70" t="str">
        <f t="shared" si="91"/>
        <v/>
      </c>
      <c r="Q1961" s="70" t="str">
        <f t="shared" si="92"/>
        <v/>
      </c>
      <c r="R1961" s="70" t="str">
        <f>IFERROR(IF(K1961="handling and wharfage",SUM(P1961:Q1961),IF(OR(K1961="tank",K1961="Boat",K1961="car"),INDEX(Rate!$B$4:$M$25,MATCH(Gilbert!N1961,Rate!$A$4:$A$25,0),MATCH(Gilbert!L1961,Rate!$B$3:$M$3,0))*O1961*0.8,INDEX(Rate!$B$4:$M$25,MATCH(Gilbert!N1961,Rate!$A$4:$A$25,0),MATCH(Gilbert!L1961,Rate!$B$3:$M$3,0))*O1961)),"")</f>
        <v/>
      </c>
      <c r="T1961" s="71" t="str">
        <f t="shared" si="93"/>
        <v/>
      </c>
    </row>
    <row r="1962" spans="16:20">
      <c r="P1962" s="70" t="str">
        <f t="shared" si="91"/>
        <v/>
      </c>
      <c r="Q1962" s="70" t="str">
        <f t="shared" si="92"/>
        <v/>
      </c>
      <c r="R1962" s="70" t="str">
        <f>IFERROR(IF(K1962="handling and wharfage",SUM(P1962:Q1962),IF(OR(K1962="tank",K1962="Boat",K1962="car"),INDEX(Rate!$B$4:$M$25,MATCH(Gilbert!N1962,Rate!$A$4:$A$25,0),MATCH(Gilbert!L1962,Rate!$B$3:$M$3,0))*O1962*0.8,INDEX(Rate!$B$4:$M$25,MATCH(Gilbert!N1962,Rate!$A$4:$A$25,0),MATCH(Gilbert!L1962,Rate!$B$3:$M$3,0))*O1962)),"")</f>
        <v/>
      </c>
      <c r="T1962" s="71" t="str">
        <f t="shared" si="93"/>
        <v/>
      </c>
    </row>
    <row r="1963" spans="16:20">
      <c r="P1963" s="70" t="str">
        <f t="shared" si="91"/>
        <v/>
      </c>
      <c r="Q1963" s="70" t="str">
        <f t="shared" si="92"/>
        <v/>
      </c>
      <c r="R1963" s="70" t="str">
        <f>IFERROR(IF(K1963="handling and wharfage",SUM(P1963:Q1963),IF(OR(K1963="tank",K1963="Boat",K1963="car"),INDEX(Rate!$B$4:$M$25,MATCH(Gilbert!N1963,Rate!$A$4:$A$25,0),MATCH(Gilbert!L1963,Rate!$B$3:$M$3,0))*O1963*0.8,INDEX(Rate!$B$4:$M$25,MATCH(Gilbert!N1963,Rate!$A$4:$A$25,0),MATCH(Gilbert!L1963,Rate!$B$3:$M$3,0))*O1963)),"")</f>
        <v/>
      </c>
      <c r="T1963" s="71" t="str">
        <f t="shared" si="93"/>
        <v/>
      </c>
    </row>
    <row r="1964" spans="16:20">
      <c r="P1964" s="70" t="str">
        <f t="shared" si="91"/>
        <v/>
      </c>
      <c r="Q1964" s="70" t="str">
        <f t="shared" si="92"/>
        <v/>
      </c>
      <c r="R1964" s="70" t="str">
        <f>IFERROR(IF(K1964="handling and wharfage",SUM(P1964:Q1964),IF(OR(K1964="tank",K1964="Boat",K1964="car"),INDEX(Rate!$B$4:$M$25,MATCH(Gilbert!N1964,Rate!$A$4:$A$25,0),MATCH(Gilbert!L1964,Rate!$B$3:$M$3,0))*O1964*0.8,INDEX(Rate!$B$4:$M$25,MATCH(Gilbert!N1964,Rate!$A$4:$A$25,0),MATCH(Gilbert!L1964,Rate!$B$3:$M$3,0))*O1964)),"")</f>
        <v/>
      </c>
      <c r="T1964" s="71" t="str">
        <f t="shared" si="93"/>
        <v/>
      </c>
    </row>
    <row r="1965" spans="16:20">
      <c r="P1965" s="70" t="str">
        <f t="shared" si="91"/>
        <v/>
      </c>
      <c r="Q1965" s="70" t="str">
        <f t="shared" si="92"/>
        <v/>
      </c>
      <c r="R1965" s="70" t="str">
        <f>IFERROR(IF(K1965="handling and wharfage",SUM(P1965:Q1965),IF(OR(K1965="tank",K1965="Boat",K1965="car"),INDEX(Rate!$B$4:$M$25,MATCH(Gilbert!N1965,Rate!$A$4:$A$25,0),MATCH(Gilbert!L1965,Rate!$B$3:$M$3,0))*O1965*0.8,INDEX(Rate!$B$4:$M$25,MATCH(Gilbert!N1965,Rate!$A$4:$A$25,0),MATCH(Gilbert!L1965,Rate!$B$3:$M$3,0))*O1965)),"")</f>
        <v/>
      </c>
      <c r="T1965" s="71" t="str">
        <f t="shared" si="93"/>
        <v/>
      </c>
    </row>
    <row r="1966" spans="16:20">
      <c r="P1966" s="70" t="str">
        <f t="shared" si="91"/>
        <v/>
      </c>
      <c r="Q1966" s="70" t="str">
        <f t="shared" si="92"/>
        <v/>
      </c>
      <c r="R1966" s="70" t="str">
        <f>IFERROR(IF(K1966="handling and wharfage",SUM(P1966:Q1966),IF(OR(K1966="tank",K1966="Boat",K1966="car"),INDEX(Rate!$B$4:$M$25,MATCH(Gilbert!N1966,Rate!$A$4:$A$25,0),MATCH(Gilbert!L1966,Rate!$B$3:$M$3,0))*O1966*0.8,INDEX(Rate!$B$4:$M$25,MATCH(Gilbert!N1966,Rate!$A$4:$A$25,0),MATCH(Gilbert!L1966,Rate!$B$3:$M$3,0))*O1966)),"")</f>
        <v/>
      </c>
      <c r="T1966" s="71" t="str">
        <f t="shared" si="93"/>
        <v/>
      </c>
    </row>
    <row r="1967" spans="16:20">
      <c r="P1967" s="70" t="str">
        <f t="shared" si="91"/>
        <v/>
      </c>
      <c r="Q1967" s="70" t="str">
        <f t="shared" si="92"/>
        <v/>
      </c>
      <c r="R1967" s="70" t="str">
        <f>IFERROR(IF(K1967="handling and wharfage",SUM(P1967:Q1967),IF(OR(K1967="tank",K1967="Boat",K1967="car"),INDEX(Rate!$B$4:$M$25,MATCH(Gilbert!N1967,Rate!$A$4:$A$25,0),MATCH(Gilbert!L1967,Rate!$B$3:$M$3,0))*O1967*0.8,INDEX(Rate!$B$4:$M$25,MATCH(Gilbert!N1967,Rate!$A$4:$A$25,0),MATCH(Gilbert!L1967,Rate!$B$3:$M$3,0))*O1967)),"")</f>
        <v/>
      </c>
      <c r="T1967" s="71" t="str">
        <f t="shared" si="93"/>
        <v/>
      </c>
    </row>
    <row r="1968" spans="16:20">
      <c r="P1968" s="70" t="str">
        <f t="shared" si="91"/>
        <v/>
      </c>
      <c r="Q1968" s="70" t="str">
        <f t="shared" si="92"/>
        <v/>
      </c>
      <c r="R1968" s="70" t="str">
        <f>IFERROR(IF(K1968="handling and wharfage",SUM(P1968:Q1968),IF(OR(K1968="tank",K1968="Boat",K1968="car"),INDEX(Rate!$B$4:$M$25,MATCH(Gilbert!N1968,Rate!$A$4:$A$25,0),MATCH(Gilbert!L1968,Rate!$B$3:$M$3,0))*O1968*0.8,INDEX(Rate!$B$4:$M$25,MATCH(Gilbert!N1968,Rate!$A$4:$A$25,0),MATCH(Gilbert!L1968,Rate!$B$3:$M$3,0))*O1968)),"")</f>
        <v/>
      </c>
      <c r="T1968" s="71" t="str">
        <f t="shared" si="93"/>
        <v/>
      </c>
    </row>
    <row r="1969" spans="16:20">
      <c r="P1969" s="70" t="str">
        <f t="shared" si="91"/>
        <v/>
      </c>
      <c r="Q1969" s="70" t="str">
        <f t="shared" si="92"/>
        <v/>
      </c>
      <c r="R1969" s="70" t="str">
        <f>IFERROR(IF(K1969="handling and wharfage",SUM(P1969:Q1969),IF(OR(K1969="tank",K1969="Boat",K1969="car"),INDEX(Rate!$B$4:$M$25,MATCH(Gilbert!N1969,Rate!$A$4:$A$25,0),MATCH(Gilbert!L1969,Rate!$B$3:$M$3,0))*O1969*0.8,INDEX(Rate!$B$4:$M$25,MATCH(Gilbert!N1969,Rate!$A$4:$A$25,0),MATCH(Gilbert!L1969,Rate!$B$3:$M$3,0))*O1969)),"")</f>
        <v/>
      </c>
      <c r="T1969" s="71" t="str">
        <f t="shared" si="93"/>
        <v/>
      </c>
    </row>
    <row r="1970" spans="16:20">
      <c r="P1970" s="70" t="str">
        <f t="shared" si="91"/>
        <v/>
      </c>
      <c r="Q1970" s="70" t="str">
        <f t="shared" si="92"/>
        <v/>
      </c>
      <c r="R1970" s="70" t="str">
        <f>IFERROR(IF(K1970="handling and wharfage",SUM(P1970:Q1970),IF(OR(K1970="tank",K1970="Boat",K1970="car"),INDEX(Rate!$B$4:$M$25,MATCH(Gilbert!N1970,Rate!$A$4:$A$25,0),MATCH(Gilbert!L1970,Rate!$B$3:$M$3,0))*O1970*0.8,INDEX(Rate!$B$4:$M$25,MATCH(Gilbert!N1970,Rate!$A$4:$A$25,0),MATCH(Gilbert!L1970,Rate!$B$3:$M$3,0))*O1970)),"")</f>
        <v/>
      </c>
      <c r="T1970" s="71" t="str">
        <f t="shared" si="93"/>
        <v/>
      </c>
    </row>
    <row r="1971" spans="16:20">
      <c r="P1971" s="70" t="str">
        <f t="shared" si="91"/>
        <v/>
      </c>
      <c r="Q1971" s="70" t="str">
        <f t="shared" si="92"/>
        <v/>
      </c>
      <c r="R1971" s="70" t="str">
        <f>IFERROR(IF(K1971="handling and wharfage",SUM(P1971:Q1971),IF(OR(K1971="tank",K1971="Boat",K1971="car"),INDEX(Rate!$B$4:$M$25,MATCH(Gilbert!N1971,Rate!$A$4:$A$25,0),MATCH(Gilbert!L1971,Rate!$B$3:$M$3,0))*O1971*0.8,INDEX(Rate!$B$4:$M$25,MATCH(Gilbert!N1971,Rate!$A$4:$A$25,0),MATCH(Gilbert!L1971,Rate!$B$3:$M$3,0))*O1971)),"")</f>
        <v/>
      </c>
      <c r="T1971" s="71" t="str">
        <f t="shared" si="93"/>
        <v/>
      </c>
    </row>
    <row r="1972" spans="16:20">
      <c r="P1972" s="70" t="str">
        <f t="shared" si="91"/>
        <v/>
      </c>
      <c r="Q1972" s="70" t="str">
        <f t="shared" si="92"/>
        <v/>
      </c>
      <c r="R1972" s="70" t="str">
        <f>IFERROR(IF(K1972="handling and wharfage",SUM(P1972:Q1972),IF(OR(K1972="tank",K1972="Boat",K1972="car"),INDEX(Rate!$B$4:$M$25,MATCH(Gilbert!N1972,Rate!$A$4:$A$25,0),MATCH(Gilbert!L1972,Rate!$B$3:$M$3,0))*O1972*0.8,INDEX(Rate!$B$4:$M$25,MATCH(Gilbert!N1972,Rate!$A$4:$A$25,0),MATCH(Gilbert!L1972,Rate!$B$3:$M$3,0))*O1972)),"")</f>
        <v/>
      </c>
      <c r="T1972" s="71" t="str">
        <f t="shared" si="93"/>
        <v/>
      </c>
    </row>
    <row r="1973" spans="16:20">
      <c r="P1973" s="70" t="str">
        <f t="shared" si="91"/>
        <v/>
      </c>
      <c r="Q1973" s="70" t="str">
        <f t="shared" si="92"/>
        <v/>
      </c>
      <c r="R1973" s="70" t="str">
        <f>IFERROR(IF(K1973="handling and wharfage",SUM(P1973:Q1973),IF(OR(K1973="tank",K1973="Boat",K1973="car"),INDEX(Rate!$B$4:$M$25,MATCH(Gilbert!N1973,Rate!$A$4:$A$25,0),MATCH(Gilbert!L1973,Rate!$B$3:$M$3,0))*O1973*0.8,INDEX(Rate!$B$4:$M$25,MATCH(Gilbert!N1973,Rate!$A$4:$A$25,0),MATCH(Gilbert!L1973,Rate!$B$3:$M$3,0))*O1973)),"")</f>
        <v/>
      </c>
      <c r="T1973" s="71" t="str">
        <f t="shared" si="93"/>
        <v/>
      </c>
    </row>
    <row r="1974" spans="16:20">
      <c r="P1974" s="70" t="str">
        <f t="shared" si="91"/>
        <v/>
      </c>
      <c r="Q1974" s="70" t="str">
        <f t="shared" si="92"/>
        <v/>
      </c>
      <c r="R1974" s="70" t="str">
        <f>IFERROR(IF(K1974="handling and wharfage",SUM(P1974:Q1974),IF(OR(K1974="tank",K1974="Boat",K1974="car"),INDEX(Rate!$B$4:$M$25,MATCH(Gilbert!N1974,Rate!$A$4:$A$25,0),MATCH(Gilbert!L1974,Rate!$B$3:$M$3,0))*O1974*0.8,INDEX(Rate!$B$4:$M$25,MATCH(Gilbert!N1974,Rate!$A$4:$A$25,0),MATCH(Gilbert!L1974,Rate!$B$3:$M$3,0))*O1974)),"")</f>
        <v/>
      </c>
      <c r="T1974" s="71" t="str">
        <f t="shared" si="93"/>
        <v/>
      </c>
    </row>
    <row r="1975" spans="16:20">
      <c r="P1975" s="70" t="str">
        <f t="shared" si="91"/>
        <v/>
      </c>
      <c r="Q1975" s="70" t="str">
        <f t="shared" si="92"/>
        <v/>
      </c>
      <c r="R1975" s="70" t="str">
        <f>IFERROR(IF(K1975="handling and wharfage",SUM(P1975:Q1975),IF(OR(K1975="tank",K1975="Boat",K1975="car"),INDEX(Rate!$B$4:$M$25,MATCH(Gilbert!N1975,Rate!$A$4:$A$25,0),MATCH(Gilbert!L1975,Rate!$B$3:$M$3,0))*O1975*0.8,INDEX(Rate!$B$4:$M$25,MATCH(Gilbert!N1975,Rate!$A$4:$A$25,0),MATCH(Gilbert!L1975,Rate!$B$3:$M$3,0))*O1975)),"")</f>
        <v/>
      </c>
      <c r="T1975" s="71" t="str">
        <f t="shared" si="93"/>
        <v/>
      </c>
    </row>
    <row r="1976" spans="16:20">
      <c r="P1976" s="70" t="str">
        <f t="shared" si="91"/>
        <v/>
      </c>
      <c r="Q1976" s="70" t="str">
        <f t="shared" si="92"/>
        <v/>
      </c>
      <c r="R1976" s="70" t="str">
        <f>IFERROR(IF(K1976="handling and wharfage",SUM(P1976:Q1976),IF(OR(K1976="tank",K1976="Boat",K1976="car"),INDEX(Rate!$B$4:$M$25,MATCH(Gilbert!N1976,Rate!$A$4:$A$25,0),MATCH(Gilbert!L1976,Rate!$B$3:$M$3,0))*O1976*0.8,INDEX(Rate!$B$4:$M$25,MATCH(Gilbert!N1976,Rate!$A$4:$A$25,0),MATCH(Gilbert!L1976,Rate!$B$3:$M$3,0))*O1976)),"")</f>
        <v/>
      </c>
      <c r="T1976" s="71" t="str">
        <f t="shared" si="93"/>
        <v/>
      </c>
    </row>
    <row r="1977" spans="16:20">
      <c r="P1977" s="70" t="str">
        <f t="shared" si="91"/>
        <v/>
      </c>
      <c r="Q1977" s="70" t="str">
        <f t="shared" si="92"/>
        <v/>
      </c>
      <c r="R1977" s="70" t="str">
        <f>IFERROR(IF(K1977="handling and wharfage",SUM(P1977:Q1977),IF(OR(K1977="tank",K1977="Boat",K1977="car"),INDEX(Rate!$B$4:$M$25,MATCH(Gilbert!N1977,Rate!$A$4:$A$25,0),MATCH(Gilbert!L1977,Rate!$B$3:$M$3,0))*O1977*0.8,INDEX(Rate!$B$4:$M$25,MATCH(Gilbert!N1977,Rate!$A$4:$A$25,0),MATCH(Gilbert!L1977,Rate!$B$3:$M$3,0))*O1977)),"")</f>
        <v/>
      </c>
      <c r="T1977" s="71" t="str">
        <f t="shared" si="93"/>
        <v/>
      </c>
    </row>
    <row r="1978" spans="16:20">
      <c r="P1978" s="70" t="str">
        <f t="shared" si="91"/>
        <v/>
      </c>
      <c r="Q1978" s="70" t="str">
        <f t="shared" si="92"/>
        <v/>
      </c>
      <c r="R1978" s="70" t="str">
        <f>IFERROR(IF(K1978="handling and wharfage",SUM(P1978:Q1978),IF(OR(K1978="tank",K1978="Boat",K1978="car"),INDEX(Rate!$B$4:$M$25,MATCH(Gilbert!N1978,Rate!$A$4:$A$25,0),MATCH(Gilbert!L1978,Rate!$B$3:$M$3,0))*O1978*0.8,INDEX(Rate!$B$4:$M$25,MATCH(Gilbert!N1978,Rate!$A$4:$A$25,0),MATCH(Gilbert!L1978,Rate!$B$3:$M$3,0))*O1978)),"")</f>
        <v/>
      </c>
      <c r="T1978" s="71" t="str">
        <f t="shared" si="93"/>
        <v/>
      </c>
    </row>
    <row r="1979" spans="16:20">
      <c r="P1979" s="70" t="str">
        <f t="shared" si="91"/>
        <v/>
      </c>
      <c r="Q1979" s="70" t="str">
        <f t="shared" si="92"/>
        <v/>
      </c>
      <c r="R1979" s="70" t="str">
        <f>IFERROR(IF(K1979="handling and wharfage",SUM(P1979:Q1979),IF(OR(K1979="tank",K1979="Boat",K1979="car"),INDEX(Rate!$B$4:$M$25,MATCH(Gilbert!N1979,Rate!$A$4:$A$25,0),MATCH(Gilbert!L1979,Rate!$B$3:$M$3,0))*O1979*0.8,INDEX(Rate!$B$4:$M$25,MATCH(Gilbert!N1979,Rate!$A$4:$A$25,0),MATCH(Gilbert!L1979,Rate!$B$3:$M$3,0))*O1979)),"")</f>
        <v/>
      </c>
      <c r="T1979" s="71" t="str">
        <f t="shared" si="93"/>
        <v/>
      </c>
    </row>
    <row r="1980" spans="16:20">
      <c r="P1980" s="70" t="str">
        <f t="shared" si="91"/>
        <v/>
      </c>
      <c r="Q1980" s="70" t="str">
        <f t="shared" si="92"/>
        <v/>
      </c>
      <c r="R1980" s="70" t="str">
        <f>IFERROR(IF(K1980="handling and wharfage",SUM(P1980:Q1980),IF(OR(K1980="tank",K1980="Boat",K1980="car"),INDEX(Rate!$B$4:$M$25,MATCH(Gilbert!N1980,Rate!$A$4:$A$25,0),MATCH(Gilbert!L1980,Rate!$B$3:$M$3,0))*O1980*0.8,INDEX(Rate!$B$4:$M$25,MATCH(Gilbert!N1980,Rate!$A$4:$A$25,0),MATCH(Gilbert!L1980,Rate!$B$3:$M$3,0))*O1980)),"")</f>
        <v/>
      </c>
      <c r="T1980" s="71" t="str">
        <f t="shared" si="93"/>
        <v/>
      </c>
    </row>
    <row r="1981" spans="16:20">
      <c r="P1981" s="70" t="str">
        <f t="shared" si="91"/>
        <v/>
      </c>
      <c r="Q1981" s="70" t="str">
        <f t="shared" si="92"/>
        <v/>
      </c>
      <c r="R1981" s="70" t="str">
        <f>IFERROR(IF(K1981="handling and wharfage",SUM(P1981:Q1981),IF(OR(K1981="tank",K1981="Boat",K1981="car"),INDEX(Rate!$B$4:$M$25,MATCH(Gilbert!N1981,Rate!$A$4:$A$25,0),MATCH(Gilbert!L1981,Rate!$B$3:$M$3,0))*O1981*0.8,INDEX(Rate!$B$4:$M$25,MATCH(Gilbert!N1981,Rate!$A$4:$A$25,0),MATCH(Gilbert!L1981,Rate!$B$3:$M$3,0))*O1981)),"")</f>
        <v/>
      </c>
      <c r="T1981" s="71" t="str">
        <f t="shared" si="93"/>
        <v/>
      </c>
    </row>
    <row r="1982" spans="16:20">
      <c r="P1982" s="70" t="str">
        <f t="shared" si="91"/>
        <v/>
      </c>
      <c r="Q1982" s="70" t="str">
        <f t="shared" si="92"/>
        <v/>
      </c>
      <c r="R1982" s="70" t="str">
        <f>IFERROR(IF(K1982="handling and wharfage",SUM(P1982:Q1982),IF(OR(K1982="tank",K1982="Boat",K1982="car"),INDEX(Rate!$B$4:$M$25,MATCH(Gilbert!N1982,Rate!$A$4:$A$25,0),MATCH(Gilbert!L1982,Rate!$B$3:$M$3,0))*O1982*0.8,INDEX(Rate!$B$4:$M$25,MATCH(Gilbert!N1982,Rate!$A$4:$A$25,0),MATCH(Gilbert!L1982,Rate!$B$3:$M$3,0))*O1982)),"")</f>
        <v/>
      </c>
      <c r="T1982" s="71" t="str">
        <f t="shared" si="93"/>
        <v/>
      </c>
    </row>
    <row r="1983" spans="16:20">
      <c r="P1983" s="70" t="str">
        <f t="shared" si="91"/>
        <v/>
      </c>
      <c r="Q1983" s="70" t="str">
        <f t="shared" si="92"/>
        <v/>
      </c>
      <c r="R1983" s="70" t="str">
        <f>IFERROR(IF(K1983="handling and wharfage",SUM(P1983:Q1983),IF(OR(K1983="tank",K1983="Boat",K1983="car"),INDEX(Rate!$B$4:$M$25,MATCH(Gilbert!N1983,Rate!$A$4:$A$25,0),MATCH(Gilbert!L1983,Rate!$B$3:$M$3,0))*O1983*0.8,INDEX(Rate!$B$4:$M$25,MATCH(Gilbert!N1983,Rate!$A$4:$A$25,0),MATCH(Gilbert!L1983,Rate!$B$3:$M$3,0))*O1983)),"")</f>
        <v/>
      </c>
      <c r="T1983" s="71" t="str">
        <f t="shared" si="93"/>
        <v/>
      </c>
    </row>
    <row r="1984" spans="16:20">
      <c r="P1984" s="70" t="str">
        <f t="shared" si="91"/>
        <v/>
      </c>
      <c r="Q1984" s="70" t="str">
        <f t="shared" si="92"/>
        <v/>
      </c>
      <c r="R1984" s="70" t="str">
        <f>IFERROR(IF(K1984="handling and wharfage",SUM(P1984:Q1984),IF(OR(K1984="tank",K1984="Boat",K1984="car"),INDEX(Rate!$B$4:$M$25,MATCH(Gilbert!N1984,Rate!$A$4:$A$25,0),MATCH(Gilbert!L1984,Rate!$B$3:$M$3,0))*O1984*0.8,INDEX(Rate!$B$4:$M$25,MATCH(Gilbert!N1984,Rate!$A$4:$A$25,0),MATCH(Gilbert!L1984,Rate!$B$3:$M$3,0))*O1984)),"")</f>
        <v/>
      </c>
      <c r="T1984" s="71" t="str">
        <f t="shared" si="93"/>
        <v/>
      </c>
    </row>
    <row r="1985" spans="16:20">
      <c r="P1985" s="70" t="str">
        <f t="shared" si="91"/>
        <v/>
      </c>
      <c r="Q1985" s="70" t="str">
        <f t="shared" si="92"/>
        <v/>
      </c>
      <c r="R1985" s="70" t="str">
        <f>IFERROR(IF(K1985="handling and wharfage",SUM(P1985:Q1985),IF(OR(K1985="tank",K1985="Boat",K1985="car"),INDEX(Rate!$B$4:$M$25,MATCH(Gilbert!N1985,Rate!$A$4:$A$25,0),MATCH(Gilbert!L1985,Rate!$B$3:$M$3,0))*O1985*0.8,INDEX(Rate!$B$4:$M$25,MATCH(Gilbert!N1985,Rate!$A$4:$A$25,0),MATCH(Gilbert!L1985,Rate!$B$3:$M$3,0))*O1985)),"")</f>
        <v/>
      </c>
      <c r="T1985" s="71" t="str">
        <f t="shared" si="93"/>
        <v/>
      </c>
    </row>
    <row r="1986" spans="16:20">
      <c r="P1986" s="70" t="str">
        <f t="shared" si="91"/>
        <v/>
      </c>
      <c r="Q1986" s="70" t="str">
        <f t="shared" si="92"/>
        <v/>
      </c>
      <c r="R1986" s="70" t="str">
        <f>IFERROR(IF(K1986="handling and wharfage",SUM(P1986:Q1986),IF(OR(K1986="tank",K1986="Boat",K1986="car"),INDEX(Rate!$B$4:$M$25,MATCH(Gilbert!N1986,Rate!$A$4:$A$25,0),MATCH(Gilbert!L1986,Rate!$B$3:$M$3,0))*O1986*0.8,INDEX(Rate!$B$4:$M$25,MATCH(Gilbert!N1986,Rate!$A$4:$A$25,0),MATCH(Gilbert!L1986,Rate!$B$3:$M$3,0))*O1986)),"")</f>
        <v/>
      </c>
      <c r="T1986" s="71" t="str">
        <f t="shared" si="93"/>
        <v/>
      </c>
    </row>
    <row r="1987" spans="16:20">
      <c r="P1987" s="70" t="str">
        <f t="shared" ref="P1987:P2050" si="94">IF(OR(K1987="handling and wharfage",K1987="rau handling and wharfage"),O1987*30,"")</f>
        <v/>
      </c>
      <c r="Q1987" s="70" t="str">
        <f t="shared" ref="Q1987:Q2050" si="95">IF(K1987&lt;&gt;"handling and wharfage","",O1987*3.5)</f>
        <v/>
      </c>
      <c r="R1987" s="70" t="str">
        <f>IFERROR(IF(K1987="handling and wharfage",SUM(P1987:Q1987),IF(OR(K1987="tank",K1987="Boat",K1987="car"),INDEX(Rate!$B$4:$M$25,MATCH(Gilbert!N1987,Rate!$A$4:$A$25,0),MATCH(Gilbert!L1987,Rate!$B$3:$M$3,0))*O1987*0.8,INDEX(Rate!$B$4:$M$25,MATCH(Gilbert!N1987,Rate!$A$4:$A$25,0),MATCH(Gilbert!L1987,Rate!$B$3:$M$3,0))*O1987)),"")</f>
        <v/>
      </c>
      <c r="T1987" s="71" t="str">
        <f t="shared" ref="T1987:T2050" si="96">IF(L1987="","",IF(L1987="General2","F0070000061A","E31250000331"))</f>
        <v/>
      </c>
    </row>
    <row r="1988" spans="16:20">
      <c r="P1988" s="70" t="str">
        <f t="shared" si="94"/>
        <v/>
      </c>
      <c r="Q1988" s="70" t="str">
        <f t="shared" si="95"/>
        <v/>
      </c>
      <c r="R1988" s="70" t="str">
        <f>IFERROR(IF(K1988="handling and wharfage",SUM(P1988:Q1988),IF(OR(K1988="tank",K1988="Boat",K1988="car"),INDEX(Rate!$B$4:$M$25,MATCH(Gilbert!N1988,Rate!$A$4:$A$25,0),MATCH(Gilbert!L1988,Rate!$B$3:$M$3,0))*O1988*0.8,INDEX(Rate!$B$4:$M$25,MATCH(Gilbert!N1988,Rate!$A$4:$A$25,0),MATCH(Gilbert!L1988,Rate!$B$3:$M$3,0))*O1988)),"")</f>
        <v/>
      </c>
      <c r="T1988" s="71" t="str">
        <f t="shared" si="96"/>
        <v/>
      </c>
    </row>
    <row r="1989" spans="16:20">
      <c r="P1989" s="70" t="str">
        <f t="shared" si="94"/>
        <v/>
      </c>
      <c r="Q1989" s="70" t="str">
        <f t="shared" si="95"/>
        <v/>
      </c>
      <c r="R1989" s="70" t="str">
        <f>IFERROR(IF(K1989="handling and wharfage",SUM(P1989:Q1989),IF(OR(K1989="tank",K1989="Boat",K1989="car"),INDEX(Rate!$B$4:$M$25,MATCH(Gilbert!N1989,Rate!$A$4:$A$25,0),MATCH(Gilbert!L1989,Rate!$B$3:$M$3,0))*O1989*0.8,INDEX(Rate!$B$4:$M$25,MATCH(Gilbert!N1989,Rate!$A$4:$A$25,0),MATCH(Gilbert!L1989,Rate!$B$3:$M$3,0))*O1989)),"")</f>
        <v/>
      </c>
      <c r="T1989" s="71" t="str">
        <f t="shared" si="96"/>
        <v/>
      </c>
    </row>
    <row r="1990" spans="16:20">
      <c r="P1990" s="70" t="str">
        <f t="shared" si="94"/>
        <v/>
      </c>
      <c r="Q1990" s="70" t="str">
        <f t="shared" si="95"/>
        <v/>
      </c>
      <c r="R1990" s="70" t="str">
        <f>IFERROR(IF(K1990="handling and wharfage",SUM(P1990:Q1990),IF(OR(K1990="tank",K1990="Boat",K1990="car"),INDEX(Rate!$B$4:$M$25,MATCH(Gilbert!N1990,Rate!$A$4:$A$25,0),MATCH(Gilbert!L1990,Rate!$B$3:$M$3,0))*O1990*0.8,INDEX(Rate!$B$4:$M$25,MATCH(Gilbert!N1990,Rate!$A$4:$A$25,0),MATCH(Gilbert!L1990,Rate!$B$3:$M$3,0))*O1990)),"")</f>
        <v/>
      </c>
      <c r="T1990" s="71" t="str">
        <f t="shared" si="96"/>
        <v/>
      </c>
    </row>
    <row r="1991" spans="16:20">
      <c r="P1991" s="70" t="str">
        <f t="shared" si="94"/>
        <v/>
      </c>
      <c r="Q1991" s="70" t="str">
        <f t="shared" si="95"/>
        <v/>
      </c>
      <c r="R1991" s="70" t="str">
        <f>IFERROR(IF(K1991="handling and wharfage",SUM(P1991:Q1991),IF(OR(K1991="tank",K1991="Boat",K1991="car"),INDEX(Rate!$B$4:$M$25,MATCH(Gilbert!N1991,Rate!$A$4:$A$25,0),MATCH(Gilbert!L1991,Rate!$B$3:$M$3,0))*O1991*0.8,INDEX(Rate!$B$4:$M$25,MATCH(Gilbert!N1991,Rate!$A$4:$A$25,0),MATCH(Gilbert!L1991,Rate!$B$3:$M$3,0))*O1991)),"")</f>
        <v/>
      </c>
      <c r="T1991" s="71" t="str">
        <f t="shared" si="96"/>
        <v/>
      </c>
    </row>
    <row r="1992" spans="16:20">
      <c r="P1992" s="70" t="str">
        <f t="shared" si="94"/>
        <v/>
      </c>
      <c r="Q1992" s="70" t="str">
        <f t="shared" si="95"/>
        <v/>
      </c>
      <c r="R1992" s="70" t="str">
        <f>IFERROR(IF(K1992="handling and wharfage",SUM(P1992:Q1992),IF(OR(K1992="tank",K1992="Boat",K1992="car"),INDEX(Rate!$B$4:$M$25,MATCH(Gilbert!N1992,Rate!$A$4:$A$25,0),MATCH(Gilbert!L1992,Rate!$B$3:$M$3,0))*O1992*0.8,INDEX(Rate!$B$4:$M$25,MATCH(Gilbert!N1992,Rate!$A$4:$A$25,0),MATCH(Gilbert!L1992,Rate!$B$3:$M$3,0))*O1992)),"")</f>
        <v/>
      </c>
      <c r="T1992" s="71" t="str">
        <f t="shared" si="96"/>
        <v/>
      </c>
    </row>
    <row r="1993" spans="16:20">
      <c r="P1993" s="70" t="str">
        <f t="shared" si="94"/>
        <v/>
      </c>
      <c r="Q1993" s="70" t="str">
        <f t="shared" si="95"/>
        <v/>
      </c>
      <c r="R1993" s="70" t="str">
        <f>IFERROR(IF(K1993="handling and wharfage",SUM(P1993:Q1993),IF(OR(K1993="tank",K1993="Boat",K1993="car"),INDEX(Rate!$B$4:$M$25,MATCH(Gilbert!N1993,Rate!$A$4:$A$25,0),MATCH(Gilbert!L1993,Rate!$B$3:$M$3,0))*O1993*0.8,INDEX(Rate!$B$4:$M$25,MATCH(Gilbert!N1993,Rate!$A$4:$A$25,0),MATCH(Gilbert!L1993,Rate!$B$3:$M$3,0))*O1993)),"")</f>
        <v/>
      </c>
      <c r="T1993" s="71" t="str">
        <f t="shared" si="96"/>
        <v/>
      </c>
    </row>
    <row r="1994" spans="16:20">
      <c r="P1994" s="70" t="str">
        <f t="shared" si="94"/>
        <v/>
      </c>
      <c r="Q1994" s="70" t="str">
        <f t="shared" si="95"/>
        <v/>
      </c>
      <c r="R1994" s="70" t="str">
        <f>IFERROR(IF(K1994="handling and wharfage",SUM(P1994:Q1994),IF(OR(K1994="tank",K1994="Boat",K1994="car"),INDEX(Rate!$B$4:$M$25,MATCH(Gilbert!N1994,Rate!$A$4:$A$25,0),MATCH(Gilbert!L1994,Rate!$B$3:$M$3,0))*O1994*0.8,INDEX(Rate!$B$4:$M$25,MATCH(Gilbert!N1994,Rate!$A$4:$A$25,0),MATCH(Gilbert!L1994,Rate!$B$3:$M$3,0))*O1994)),"")</f>
        <v/>
      </c>
      <c r="T1994" s="71" t="str">
        <f t="shared" si="96"/>
        <v/>
      </c>
    </row>
    <row r="1995" spans="16:20">
      <c r="P1995" s="70" t="str">
        <f t="shared" si="94"/>
        <v/>
      </c>
      <c r="Q1995" s="70" t="str">
        <f t="shared" si="95"/>
        <v/>
      </c>
      <c r="R1995" s="70" t="str">
        <f>IFERROR(IF(K1995="handling and wharfage",SUM(P1995:Q1995),IF(OR(K1995="tank",K1995="Boat",K1995="car"),INDEX(Rate!$B$4:$M$25,MATCH(Gilbert!N1995,Rate!$A$4:$A$25,0),MATCH(Gilbert!L1995,Rate!$B$3:$M$3,0))*O1995*0.8,INDEX(Rate!$B$4:$M$25,MATCH(Gilbert!N1995,Rate!$A$4:$A$25,0),MATCH(Gilbert!L1995,Rate!$B$3:$M$3,0))*O1995)),"")</f>
        <v/>
      </c>
      <c r="T1995" s="71" t="str">
        <f t="shared" si="96"/>
        <v/>
      </c>
    </row>
    <row r="1996" spans="16:20">
      <c r="P1996" s="70" t="str">
        <f t="shared" si="94"/>
        <v/>
      </c>
      <c r="Q1996" s="70" t="str">
        <f t="shared" si="95"/>
        <v/>
      </c>
      <c r="R1996" s="70" t="str">
        <f>IFERROR(IF(K1996="handling and wharfage",SUM(P1996:Q1996),IF(OR(K1996="tank",K1996="Boat",K1996="car"),INDEX(Rate!$B$4:$M$25,MATCH(Gilbert!N1996,Rate!$A$4:$A$25,0),MATCH(Gilbert!L1996,Rate!$B$3:$M$3,0))*O1996*0.8,INDEX(Rate!$B$4:$M$25,MATCH(Gilbert!N1996,Rate!$A$4:$A$25,0),MATCH(Gilbert!L1996,Rate!$B$3:$M$3,0))*O1996)),"")</f>
        <v/>
      </c>
      <c r="T1996" s="71" t="str">
        <f t="shared" si="96"/>
        <v/>
      </c>
    </row>
    <row r="1997" spans="16:20">
      <c r="P1997" s="70" t="str">
        <f t="shared" si="94"/>
        <v/>
      </c>
      <c r="Q1997" s="70" t="str">
        <f t="shared" si="95"/>
        <v/>
      </c>
      <c r="R1997" s="70" t="str">
        <f>IFERROR(IF(K1997="handling and wharfage",SUM(P1997:Q1997),IF(OR(K1997="tank",K1997="Boat",K1997="car"),INDEX(Rate!$B$4:$M$25,MATCH(Gilbert!N1997,Rate!$A$4:$A$25,0),MATCH(Gilbert!L1997,Rate!$B$3:$M$3,0))*O1997*0.8,INDEX(Rate!$B$4:$M$25,MATCH(Gilbert!N1997,Rate!$A$4:$A$25,0),MATCH(Gilbert!L1997,Rate!$B$3:$M$3,0))*O1997)),"")</f>
        <v/>
      </c>
      <c r="T1997" s="71" t="str">
        <f t="shared" si="96"/>
        <v/>
      </c>
    </row>
    <row r="1998" spans="16:20">
      <c r="P1998" s="70" t="str">
        <f t="shared" si="94"/>
        <v/>
      </c>
      <c r="Q1998" s="70" t="str">
        <f t="shared" si="95"/>
        <v/>
      </c>
      <c r="R1998" s="70" t="str">
        <f>IFERROR(IF(K1998="handling and wharfage",SUM(P1998:Q1998),IF(OR(K1998="tank",K1998="Boat",K1998="car"),INDEX(Rate!$B$4:$M$25,MATCH(Gilbert!N1998,Rate!$A$4:$A$25,0),MATCH(Gilbert!L1998,Rate!$B$3:$M$3,0))*O1998*0.8,INDEX(Rate!$B$4:$M$25,MATCH(Gilbert!N1998,Rate!$A$4:$A$25,0),MATCH(Gilbert!L1998,Rate!$B$3:$M$3,0))*O1998)),"")</f>
        <v/>
      </c>
      <c r="T1998" s="71" t="str">
        <f t="shared" si="96"/>
        <v/>
      </c>
    </row>
    <row r="1999" spans="16:20">
      <c r="P1999" s="70" t="str">
        <f t="shared" si="94"/>
        <v/>
      </c>
      <c r="Q1999" s="70" t="str">
        <f t="shared" si="95"/>
        <v/>
      </c>
      <c r="R1999" s="70" t="str">
        <f>IFERROR(IF(K1999="handling and wharfage",SUM(P1999:Q1999),IF(OR(K1999="tank",K1999="Boat",K1999="car"),INDEX(Rate!$B$4:$M$25,MATCH(Gilbert!N1999,Rate!$A$4:$A$25,0),MATCH(Gilbert!L1999,Rate!$B$3:$M$3,0))*O1999*0.8,INDEX(Rate!$B$4:$M$25,MATCH(Gilbert!N1999,Rate!$A$4:$A$25,0),MATCH(Gilbert!L1999,Rate!$B$3:$M$3,0))*O1999)),"")</f>
        <v/>
      </c>
      <c r="T1999" s="71" t="str">
        <f t="shared" si="96"/>
        <v/>
      </c>
    </row>
    <row r="2000" spans="16:20">
      <c r="P2000" s="70" t="str">
        <f t="shared" si="94"/>
        <v/>
      </c>
      <c r="Q2000" s="70" t="str">
        <f t="shared" si="95"/>
        <v/>
      </c>
      <c r="R2000" s="70" t="str">
        <f>IFERROR(IF(K2000="handling and wharfage",SUM(P2000:Q2000),IF(OR(K2000="tank",K2000="Boat",K2000="car"),INDEX(Rate!$B$4:$M$25,MATCH(Gilbert!N2000,Rate!$A$4:$A$25,0),MATCH(Gilbert!L2000,Rate!$B$3:$M$3,0))*O2000*0.8,INDEX(Rate!$B$4:$M$25,MATCH(Gilbert!N2000,Rate!$A$4:$A$25,0),MATCH(Gilbert!L2000,Rate!$B$3:$M$3,0))*O2000)),"")</f>
        <v/>
      </c>
      <c r="T2000" s="71" t="str">
        <f t="shared" si="96"/>
        <v/>
      </c>
    </row>
    <row r="2001" spans="16:20">
      <c r="P2001" s="70" t="str">
        <f t="shared" si="94"/>
        <v/>
      </c>
      <c r="Q2001" s="70" t="str">
        <f t="shared" si="95"/>
        <v/>
      </c>
      <c r="R2001" s="70" t="str">
        <f>IFERROR(IF(K2001="handling and wharfage",SUM(P2001:Q2001),IF(OR(K2001="tank",K2001="Boat",K2001="car"),INDEX(Rate!$B$4:$M$25,MATCH(Gilbert!N2001,Rate!$A$4:$A$25,0),MATCH(Gilbert!L2001,Rate!$B$3:$M$3,0))*O2001*0.8,INDEX(Rate!$B$4:$M$25,MATCH(Gilbert!N2001,Rate!$A$4:$A$25,0),MATCH(Gilbert!L2001,Rate!$B$3:$M$3,0))*O2001)),"")</f>
        <v/>
      </c>
      <c r="T2001" s="71" t="str">
        <f t="shared" si="96"/>
        <v/>
      </c>
    </row>
    <row r="2002" spans="16:20">
      <c r="P2002" s="70" t="str">
        <f t="shared" si="94"/>
        <v/>
      </c>
      <c r="Q2002" s="70" t="str">
        <f t="shared" si="95"/>
        <v/>
      </c>
      <c r="R2002" s="70" t="str">
        <f>IFERROR(IF(K2002="handling and wharfage",SUM(P2002:Q2002),IF(OR(K2002="tank",K2002="Boat",K2002="car"),INDEX(Rate!$B$4:$M$25,MATCH(Gilbert!N2002,Rate!$A$4:$A$25,0),MATCH(Gilbert!L2002,Rate!$B$3:$M$3,0))*O2002*0.8,INDEX(Rate!$B$4:$M$25,MATCH(Gilbert!N2002,Rate!$A$4:$A$25,0),MATCH(Gilbert!L2002,Rate!$B$3:$M$3,0))*O2002)),"")</f>
        <v/>
      </c>
      <c r="T2002" s="71" t="str">
        <f t="shared" si="96"/>
        <v/>
      </c>
    </row>
    <row r="2003" spans="16:20">
      <c r="P2003" s="70" t="str">
        <f t="shared" si="94"/>
        <v/>
      </c>
      <c r="Q2003" s="70" t="str">
        <f t="shared" si="95"/>
        <v/>
      </c>
      <c r="R2003" s="70" t="str">
        <f>IFERROR(IF(K2003="handling and wharfage",SUM(P2003:Q2003),IF(OR(K2003="tank",K2003="Boat",K2003="car"),INDEX(Rate!$B$4:$M$25,MATCH(Gilbert!N2003,Rate!$A$4:$A$25,0),MATCH(Gilbert!L2003,Rate!$B$3:$M$3,0))*O2003*0.8,INDEX(Rate!$B$4:$M$25,MATCH(Gilbert!N2003,Rate!$A$4:$A$25,0),MATCH(Gilbert!L2003,Rate!$B$3:$M$3,0))*O2003)),"")</f>
        <v/>
      </c>
      <c r="T2003" s="71" t="str">
        <f t="shared" si="96"/>
        <v/>
      </c>
    </row>
    <row r="2004" spans="16:20">
      <c r="P2004" s="70" t="str">
        <f t="shared" si="94"/>
        <v/>
      </c>
      <c r="Q2004" s="70" t="str">
        <f t="shared" si="95"/>
        <v/>
      </c>
      <c r="R2004" s="70" t="str">
        <f>IFERROR(IF(K2004="handling and wharfage",SUM(P2004:Q2004),IF(OR(K2004="tank",K2004="Boat",K2004="car"),INDEX(Rate!$B$4:$M$25,MATCH(Gilbert!N2004,Rate!$A$4:$A$25,0),MATCH(Gilbert!L2004,Rate!$B$3:$M$3,0))*O2004*0.8,INDEX(Rate!$B$4:$M$25,MATCH(Gilbert!N2004,Rate!$A$4:$A$25,0),MATCH(Gilbert!L2004,Rate!$B$3:$M$3,0))*O2004)),"")</f>
        <v/>
      </c>
      <c r="T2004" s="71" t="str">
        <f t="shared" si="96"/>
        <v/>
      </c>
    </row>
    <row r="2005" spans="16:20">
      <c r="P2005" s="70" t="str">
        <f t="shared" si="94"/>
        <v/>
      </c>
      <c r="Q2005" s="70" t="str">
        <f t="shared" si="95"/>
        <v/>
      </c>
      <c r="R2005" s="70" t="str">
        <f>IFERROR(IF(K2005="handling and wharfage",SUM(P2005:Q2005),IF(OR(K2005="tank",K2005="Boat",K2005="car"),INDEX(Rate!$B$4:$M$25,MATCH(Gilbert!N2005,Rate!$A$4:$A$25,0),MATCH(Gilbert!L2005,Rate!$B$3:$M$3,0))*O2005*0.8,INDEX(Rate!$B$4:$M$25,MATCH(Gilbert!N2005,Rate!$A$4:$A$25,0),MATCH(Gilbert!L2005,Rate!$B$3:$M$3,0))*O2005)),"")</f>
        <v/>
      </c>
      <c r="T2005" s="71" t="str">
        <f t="shared" si="96"/>
        <v/>
      </c>
    </row>
    <row r="2006" spans="16:20">
      <c r="P2006" s="70" t="str">
        <f t="shared" si="94"/>
        <v/>
      </c>
      <c r="Q2006" s="70" t="str">
        <f t="shared" si="95"/>
        <v/>
      </c>
      <c r="R2006" s="70" t="str">
        <f>IFERROR(IF(K2006="handling and wharfage",SUM(P2006:Q2006),IF(OR(K2006="tank",K2006="Boat",K2006="car"),INDEX(Rate!$B$4:$M$25,MATCH(Gilbert!N2006,Rate!$A$4:$A$25,0),MATCH(Gilbert!L2006,Rate!$B$3:$M$3,0))*O2006*0.8,INDEX(Rate!$B$4:$M$25,MATCH(Gilbert!N2006,Rate!$A$4:$A$25,0),MATCH(Gilbert!L2006,Rate!$B$3:$M$3,0))*O2006)),"")</f>
        <v/>
      </c>
      <c r="T2006" s="71" t="str">
        <f t="shared" si="96"/>
        <v/>
      </c>
    </row>
    <row r="2007" spans="16:20">
      <c r="P2007" s="70" t="str">
        <f t="shared" si="94"/>
        <v/>
      </c>
      <c r="Q2007" s="70" t="str">
        <f t="shared" si="95"/>
        <v/>
      </c>
      <c r="R2007" s="70" t="str">
        <f>IFERROR(IF(K2007="handling and wharfage",SUM(P2007:Q2007),IF(OR(K2007="tank",K2007="Boat",K2007="car"),INDEX(Rate!$B$4:$M$25,MATCH(Gilbert!N2007,Rate!$A$4:$A$25,0),MATCH(Gilbert!L2007,Rate!$B$3:$M$3,0))*O2007*0.8,INDEX(Rate!$B$4:$M$25,MATCH(Gilbert!N2007,Rate!$A$4:$A$25,0),MATCH(Gilbert!L2007,Rate!$B$3:$M$3,0))*O2007)),"")</f>
        <v/>
      </c>
      <c r="T2007" s="71" t="str">
        <f t="shared" si="96"/>
        <v/>
      </c>
    </row>
    <row r="2008" spans="16:20">
      <c r="P2008" s="70" t="str">
        <f t="shared" si="94"/>
        <v/>
      </c>
      <c r="Q2008" s="70" t="str">
        <f t="shared" si="95"/>
        <v/>
      </c>
      <c r="R2008" s="70" t="str">
        <f>IFERROR(IF(K2008="handling and wharfage",SUM(P2008:Q2008),IF(OR(K2008="tank",K2008="Boat",K2008="car"),INDEX(Rate!$B$4:$M$25,MATCH(Gilbert!N2008,Rate!$A$4:$A$25,0),MATCH(Gilbert!L2008,Rate!$B$3:$M$3,0))*O2008*0.8,INDEX(Rate!$B$4:$M$25,MATCH(Gilbert!N2008,Rate!$A$4:$A$25,0),MATCH(Gilbert!L2008,Rate!$B$3:$M$3,0))*O2008)),"")</f>
        <v/>
      </c>
      <c r="T2008" s="71" t="str">
        <f t="shared" si="96"/>
        <v/>
      </c>
    </row>
    <row r="2009" spans="16:20">
      <c r="P2009" s="70" t="str">
        <f t="shared" si="94"/>
        <v/>
      </c>
      <c r="Q2009" s="70" t="str">
        <f t="shared" si="95"/>
        <v/>
      </c>
      <c r="R2009" s="70" t="str">
        <f>IFERROR(IF(K2009="handling and wharfage",SUM(P2009:Q2009),IF(OR(K2009="tank",K2009="Boat",K2009="car"),INDEX(Rate!$B$4:$M$25,MATCH(Gilbert!N2009,Rate!$A$4:$A$25,0),MATCH(Gilbert!L2009,Rate!$B$3:$M$3,0))*O2009*0.8,INDEX(Rate!$B$4:$M$25,MATCH(Gilbert!N2009,Rate!$A$4:$A$25,0),MATCH(Gilbert!L2009,Rate!$B$3:$M$3,0))*O2009)),"")</f>
        <v/>
      </c>
      <c r="T2009" s="71" t="str">
        <f t="shared" si="96"/>
        <v/>
      </c>
    </row>
    <row r="2010" spans="16:20">
      <c r="P2010" s="70" t="str">
        <f t="shared" si="94"/>
        <v/>
      </c>
      <c r="Q2010" s="70" t="str">
        <f t="shared" si="95"/>
        <v/>
      </c>
      <c r="R2010" s="70" t="str">
        <f>IFERROR(IF(K2010="handling and wharfage",SUM(P2010:Q2010),IF(OR(K2010="tank",K2010="Boat",K2010="car"),INDEX(Rate!$B$4:$M$25,MATCH(Gilbert!N2010,Rate!$A$4:$A$25,0),MATCH(Gilbert!L2010,Rate!$B$3:$M$3,0))*O2010*0.8,INDEX(Rate!$B$4:$M$25,MATCH(Gilbert!N2010,Rate!$A$4:$A$25,0),MATCH(Gilbert!L2010,Rate!$B$3:$M$3,0))*O2010)),"")</f>
        <v/>
      </c>
      <c r="T2010" s="71" t="str">
        <f t="shared" si="96"/>
        <v/>
      </c>
    </row>
    <row r="2011" spans="16:20">
      <c r="P2011" s="70" t="str">
        <f t="shared" si="94"/>
        <v/>
      </c>
      <c r="Q2011" s="70" t="str">
        <f t="shared" si="95"/>
        <v/>
      </c>
      <c r="R2011" s="70" t="str">
        <f>IFERROR(IF(K2011="handling and wharfage",SUM(P2011:Q2011),IF(OR(K2011="tank",K2011="Boat",K2011="car"),INDEX(Rate!$B$4:$M$25,MATCH(Gilbert!N2011,Rate!$A$4:$A$25,0),MATCH(Gilbert!L2011,Rate!$B$3:$M$3,0))*O2011*0.8,INDEX(Rate!$B$4:$M$25,MATCH(Gilbert!N2011,Rate!$A$4:$A$25,0),MATCH(Gilbert!L2011,Rate!$B$3:$M$3,0))*O2011)),"")</f>
        <v/>
      </c>
      <c r="T2011" s="71" t="str">
        <f t="shared" si="96"/>
        <v/>
      </c>
    </row>
    <row r="2012" spans="16:20">
      <c r="P2012" s="70" t="str">
        <f t="shared" si="94"/>
        <v/>
      </c>
      <c r="Q2012" s="70" t="str">
        <f t="shared" si="95"/>
        <v/>
      </c>
      <c r="R2012" s="70" t="str">
        <f>IFERROR(IF(K2012="handling and wharfage",SUM(P2012:Q2012),IF(OR(K2012="tank",K2012="Boat",K2012="car"),INDEX(Rate!$B$4:$M$25,MATCH(Gilbert!N2012,Rate!$A$4:$A$25,0),MATCH(Gilbert!L2012,Rate!$B$3:$M$3,0))*O2012*0.8,INDEX(Rate!$B$4:$M$25,MATCH(Gilbert!N2012,Rate!$A$4:$A$25,0),MATCH(Gilbert!L2012,Rate!$B$3:$M$3,0))*O2012)),"")</f>
        <v/>
      </c>
      <c r="T2012" s="71" t="str">
        <f t="shared" si="96"/>
        <v/>
      </c>
    </row>
    <row r="2013" spans="16:20">
      <c r="P2013" s="70" t="str">
        <f t="shared" si="94"/>
        <v/>
      </c>
      <c r="Q2013" s="70" t="str">
        <f t="shared" si="95"/>
        <v/>
      </c>
      <c r="R2013" s="70" t="str">
        <f>IFERROR(IF(K2013="handling and wharfage",SUM(P2013:Q2013),IF(OR(K2013="tank",K2013="Boat",K2013="car"),INDEX(Rate!$B$4:$M$25,MATCH(Gilbert!N2013,Rate!$A$4:$A$25,0),MATCH(Gilbert!L2013,Rate!$B$3:$M$3,0))*O2013*0.8,INDEX(Rate!$B$4:$M$25,MATCH(Gilbert!N2013,Rate!$A$4:$A$25,0),MATCH(Gilbert!L2013,Rate!$B$3:$M$3,0))*O2013)),"")</f>
        <v/>
      </c>
      <c r="T2013" s="71" t="str">
        <f t="shared" si="96"/>
        <v/>
      </c>
    </row>
    <row r="2014" spans="16:20">
      <c r="P2014" s="70" t="str">
        <f t="shared" si="94"/>
        <v/>
      </c>
      <c r="Q2014" s="70" t="str">
        <f t="shared" si="95"/>
        <v/>
      </c>
      <c r="R2014" s="70" t="str">
        <f>IFERROR(IF(K2014="handling and wharfage",SUM(P2014:Q2014),IF(OR(K2014="tank",K2014="Boat",K2014="car"),INDEX(Rate!$B$4:$M$25,MATCH(Gilbert!N2014,Rate!$A$4:$A$25,0),MATCH(Gilbert!L2014,Rate!$B$3:$M$3,0))*O2014*0.8,INDEX(Rate!$B$4:$M$25,MATCH(Gilbert!N2014,Rate!$A$4:$A$25,0),MATCH(Gilbert!L2014,Rate!$B$3:$M$3,0))*O2014)),"")</f>
        <v/>
      </c>
      <c r="T2014" s="71" t="str">
        <f t="shared" si="96"/>
        <v/>
      </c>
    </row>
    <row r="2015" spans="16:20">
      <c r="P2015" s="70" t="str">
        <f t="shared" si="94"/>
        <v/>
      </c>
      <c r="Q2015" s="70" t="str">
        <f t="shared" si="95"/>
        <v/>
      </c>
      <c r="R2015" s="70" t="str">
        <f>IFERROR(IF(K2015="handling and wharfage",SUM(P2015:Q2015),IF(OR(K2015="tank",K2015="Boat",K2015="car"),INDEX(Rate!$B$4:$M$25,MATCH(Gilbert!N2015,Rate!$A$4:$A$25,0),MATCH(Gilbert!L2015,Rate!$B$3:$M$3,0))*O2015*0.8,INDEX(Rate!$B$4:$M$25,MATCH(Gilbert!N2015,Rate!$A$4:$A$25,0),MATCH(Gilbert!L2015,Rate!$B$3:$M$3,0))*O2015)),"")</f>
        <v/>
      </c>
      <c r="T2015" s="71" t="str">
        <f t="shared" si="96"/>
        <v/>
      </c>
    </row>
    <row r="2016" spans="16:20">
      <c r="P2016" s="70" t="str">
        <f t="shared" si="94"/>
        <v/>
      </c>
      <c r="Q2016" s="70" t="str">
        <f t="shared" si="95"/>
        <v/>
      </c>
      <c r="R2016" s="70" t="str">
        <f>IFERROR(IF(K2016="handling and wharfage",SUM(P2016:Q2016),IF(OR(K2016="tank",K2016="Boat",K2016="car"),INDEX(Rate!$B$4:$M$25,MATCH(Gilbert!N2016,Rate!$A$4:$A$25,0),MATCH(Gilbert!L2016,Rate!$B$3:$M$3,0))*O2016*0.8,INDEX(Rate!$B$4:$M$25,MATCH(Gilbert!N2016,Rate!$A$4:$A$25,0),MATCH(Gilbert!L2016,Rate!$B$3:$M$3,0))*O2016)),"")</f>
        <v/>
      </c>
      <c r="T2016" s="71" t="str">
        <f t="shared" si="96"/>
        <v/>
      </c>
    </row>
    <row r="2017" spans="16:20">
      <c r="P2017" s="70" t="str">
        <f t="shared" si="94"/>
        <v/>
      </c>
      <c r="Q2017" s="70" t="str">
        <f t="shared" si="95"/>
        <v/>
      </c>
      <c r="R2017" s="70" t="str">
        <f>IFERROR(IF(K2017="handling and wharfage",SUM(P2017:Q2017),IF(OR(K2017="tank",K2017="Boat",K2017="car"),INDEX(Rate!$B$4:$M$25,MATCH(Gilbert!N2017,Rate!$A$4:$A$25,0),MATCH(Gilbert!L2017,Rate!$B$3:$M$3,0))*O2017*0.8,INDEX(Rate!$B$4:$M$25,MATCH(Gilbert!N2017,Rate!$A$4:$A$25,0),MATCH(Gilbert!L2017,Rate!$B$3:$M$3,0))*O2017)),"")</f>
        <v/>
      </c>
      <c r="T2017" s="71" t="str">
        <f t="shared" si="96"/>
        <v/>
      </c>
    </row>
    <row r="2018" spans="16:20">
      <c r="P2018" s="70" t="str">
        <f t="shared" si="94"/>
        <v/>
      </c>
      <c r="Q2018" s="70" t="str">
        <f t="shared" si="95"/>
        <v/>
      </c>
      <c r="R2018" s="70" t="str">
        <f>IFERROR(IF(K2018="handling and wharfage",SUM(P2018:Q2018),IF(OR(K2018="tank",K2018="Boat",K2018="car"),INDEX(Rate!$B$4:$M$25,MATCH(Gilbert!N2018,Rate!$A$4:$A$25,0),MATCH(Gilbert!L2018,Rate!$B$3:$M$3,0))*O2018*0.8,INDEX(Rate!$B$4:$M$25,MATCH(Gilbert!N2018,Rate!$A$4:$A$25,0),MATCH(Gilbert!L2018,Rate!$B$3:$M$3,0))*O2018)),"")</f>
        <v/>
      </c>
      <c r="T2018" s="71" t="str">
        <f t="shared" si="96"/>
        <v/>
      </c>
    </row>
    <row r="2019" spans="16:20">
      <c r="P2019" s="70" t="str">
        <f t="shared" si="94"/>
        <v/>
      </c>
      <c r="Q2019" s="70" t="str">
        <f t="shared" si="95"/>
        <v/>
      </c>
      <c r="R2019" s="70" t="str">
        <f>IFERROR(IF(K2019="handling and wharfage",SUM(P2019:Q2019),IF(OR(K2019="tank",K2019="Boat",K2019="car"),INDEX(Rate!$B$4:$M$25,MATCH(Gilbert!N2019,Rate!$A$4:$A$25,0),MATCH(Gilbert!L2019,Rate!$B$3:$M$3,0))*O2019*0.8,INDEX(Rate!$B$4:$M$25,MATCH(Gilbert!N2019,Rate!$A$4:$A$25,0),MATCH(Gilbert!L2019,Rate!$B$3:$M$3,0))*O2019)),"")</f>
        <v/>
      </c>
      <c r="T2019" s="71" t="str">
        <f t="shared" si="96"/>
        <v/>
      </c>
    </row>
    <row r="2020" spans="16:20">
      <c r="P2020" s="70" t="str">
        <f t="shared" si="94"/>
        <v/>
      </c>
      <c r="Q2020" s="70" t="str">
        <f t="shared" si="95"/>
        <v/>
      </c>
      <c r="R2020" s="70" t="str">
        <f>IFERROR(IF(K2020="handling and wharfage",SUM(P2020:Q2020),IF(OR(K2020="tank",K2020="Boat",K2020="car"),INDEX(Rate!$B$4:$M$25,MATCH(Gilbert!N2020,Rate!$A$4:$A$25,0),MATCH(Gilbert!L2020,Rate!$B$3:$M$3,0))*O2020*0.8,INDEX(Rate!$B$4:$M$25,MATCH(Gilbert!N2020,Rate!$A$4:$A$25,0),MATCH(Gilbert!L2020,Rate!$B$3:$M$3,0))*O2020)),"")</f>
        <v/>
      </c>
      <c r="T2020" s="71" t="str">
        <f t="shared" si="96"/>
        <v/>
      </c>
    </row>
    <row r="2021" spans="16:20">
      <c r="P2021" s="70" t="str">
        <f t="shared" si="94"/>
        <v/>
      </c>
      <c r="Q2021" s="70" t="str">
        <f t="shared" si="95"/>
        <v/>
      </c>
      <c r="R2021" s="70" t="str">
        <f>IFERROR(IF(K2021="handling and wharfage",SUM(P2021:Q2021),IF(OR(K2021="tank",K2021="Boat",K2021="car"),INDEX(Rate!$B$4:$M$25,MATCH(Gilbert!N2021,Rate!$A$4:$A$25,0),MATCH(Gilbert!L2021,Rate!$B$3:$M$3,0))*O2021*0.8,INDEX(Rate!$B$4:$M$25,MATCH(Gilbert!N2021,Rate!$A$4:$A$25,0),MATCH(Gilbert!L2021,Rate!$B$3:$M$3,0))*O2021)),"")</f>
        <v/>
      </c>
      <c r="T2021" s="71" t="str">
        <f t="shared" si="96"/>
        <v/>
      </c>
    </row>
    <row r="2022" spans="16:20">
      <c r="P2022" s="70" t="str">
        <f t="shared" si="94"/>
        <v/>
      </c>
      <c r="Q2022" s="70" t="str">
        <f t="shared" si="95"/>
        <v/>
      </c>
      <c r="R2022" s="70" t="str">
        <f>IFERROR(IF(K2022="handling and wharfage",SUM(P2022:Q2022),IF(OR(K2022="tank",K2022="Boat",K2022="car"),INDEX(Rate!$B$4:$M$25,MATCH(Gilbert!N2022,Rate!$A$4:$A$25,0),MATCH(Gilbert!L2022,Rate!$B$3:$M$3,0))*O2022*0.8,INDEX(Rate!$B$4:$M$25,MATCH(Gilbert!N2022,Rate!$A$4:$A$25,0),MATCH(Gilbert!L2022,Rate!$B$3:$M$3,0))*O2022)),"")</f>
        <v/>
      </c>
      <c r="T2022" s="71" t="str">
        <f t="shared" si="96"/>
        <v/>
      </c>
    </row>
    <row r="2023" spans="16:20">
      <c r="P2023" s="70" t="str">
        <f t="shared" si="94"/>
        <v/>
      </c>
      <c r="Q2023" s="70" t="str">
        <f t="shared" si="95"/>
        <v/>
      </c>
      <c r="R2023" s="70" t="str">
        <f>IFERROR(IF(K2023="handling and wharfage",SUM(P2023:Q2023),IF(OR(K2023="tank",K2023="Boat",K2023="car"),INDEX(Rate!$B$4:$M$25,MATCH(Gilbert!N2023,Rate!$A$4:$A$25,0),MATCH(Gilbert!L2023,Rate!$B$3:$M$3,0))*O2023*0.8,INDEX(Rate!$B$4:$M$25,MATCH(Gilbert!N2023,Rate!$A$4:$A$25,0),MATCH(Gilbert!L2023,Rate!$B$3:$M$3,0))*O2023)),"")</f>
        <v/>
      </c>
      <c r="T2023" s="71" t="str">
        <f t="shared" si="96"/>
        <v/>
      </c>
    </row>
    <row r="2024" spans="16:20">
      <c r="P2024" s="70" t="str">
        <f t="shared" si="94"/>
        <v/>
      </c>
      <c r="Q2024" s="70" t="str">
        <f t="shared" si="95"/>
        <v/>
      </c>
      <c r="R2024" s="70" t="str">
        <f>IFERROR(IF(K2024="handling and wharfage",SUM(P2024:Q2024),IF(OR(K2024="tank",K2024="Boat",K2024="car"),INDEX(Rate!$B$4:$M$25,MATCH(Gilbert!N2024,Rate!$A$4:$A$25,0),MATCH(Gilbert!L2024,Rate!$B$3:$M$3,0))*O2024*0.8,INDEX(Rate!$B$4:$M$25,MATCH(Gilbert!N2024,Rate!$A$4:$A$25,0),MATCH(Gilbert!L2024,Rate!$B$3:$M$3,0))*O2024)),"")</f>
        <v/>
      </c>
      <c r="T2024" s="71" t="str">
        <f t="shared" si="96"/>
        <v/>
      </c>
    </row>
    <row r="2025" spans="7:20">
      <c r="G2025" s="113"/>
      <c r="P2025" s="70" t="str">
        <f t="shared" si="94"/>
        <v/>
      </c>
      <c r="Q2025" s="70" t="str">
        <f t="shared" si="95"/>
        <v/>
      </c>
      <c r="R2025" s="70" t="str">
        <f>IFERROR(IF(K2025="handling and wharfage",SUM(P2025:Q2025),IF(OR(K2025="tank",K2025="Boat",K2025="car"),INDEX(Rate!$B$4:$M$25,MATCH(Gilbert!N2025,Rate!$A$4:$A$25,0),MATCH(Gilbert!L2025,Rate!$B$3:$M$3,0))*O2025*0.8,INDEX(Rate!$B$4:$M$25,MATCH(Gilbert!N2025,Rate!$A$4:$A$25,0),MATCH(Gilbert!L2025,Rate!$B$3:$M$3,0))*O2025)),"")</f>
        <v/>
      </c>
      <c r="T2025" s="71" t="str">
        <f t="shared" si="96"/>
        <v/>
      </c>
    </row>
    <row r="2026" s="59" customFormat="1" spans="1:23">
      <c r="A2026" s="74"/>
      <c r="B2026" s="74"/>
      <c r="D2026" s="98"/>
      <c r="G2026" s="114"/>
      <c r="H2026" s="98"/>
      <c r="J2026" s="101"/>
      <c r="P2026" s="70" t="str">
        <f t="shared" si="94"/>
        <v/>
      </c>
      <c r="Q2026" s="70" t="str">
        <f t="shared" si="95"/>
        <v/>
      </c>
      <c r="R2026" s="70" t="str">
        <f>IFERROR(IF(K2026="handling and wharfage",SUM(P2026:Q2026),IF(OR(K2026="tank",K2026="Boat",K2026="car"),INDEX(Rate!$B$4:$M$25,MATCH(Gilbert!N2026,Rate!$A$4:$A$25,0),MATCH(Gilbert!L2026,Rate!$B$3:$M$3,0))*O2026*0.8,INDEX(Rate!$B$4:$M$25,MATCH(Gilbert!N2026,Rate!$A$4:$A$25,0),MATCH(Gilbert!L2026,Rate!$B$3:$M$3,0))*O2026)),"")</f>
        <v/>
      </c>
      <c r="S2026" s="71"/>
      <c r="T2026" s="71" t="str">
        <f t="shared" si="96"/>
        <v/>
      </c>
      <c r="V2026" s="98"/>
      <c r="W2026" s="98"/>
    </row>
    <row r="2027" spans="7:20">
      <c r="G2027" s="113"/>
      <c r="P2027" s="70" t="str">
        <f t="shared" si="94"/>
        <v/>
      </c>
      <c r="Q2027" s="70" t="str">
        <f t="shared" si="95"/>
        <v/>
      </c>
      <c r="R2027" s="70" t="str">
        <f>IFERROR(IF(K2027="handling and wharfage",SUM(P2027:Q2027),IF(OR(K2027="tank",K2027="Boat",K2027="car"),INDEX(Rate!$B$4:$M$25,MATCH(Gilbert!N2027,Rate!$A$4:$A$25,0),MATCH(Gilbert!L2027,Rate!$B$3:$M$3,0))*O2027*0.8,INDEX(Rate!$B$4:$M$25,MATCH(Gilbert!N2027,Rate!$A$4:$A$25,0),MATCH(Gilbert!L2027,Rate!$B$3:$M$3,0))*O2027)),"")</f>
        <v/>
      </c>
      <c r="T2027" s="71" t="str">
        <f t="shared" si="96"/>
        <v/>
      </c>
    </row>
    <row r="2028" spans="7:20">
      <c r="G2028" s="113"/>
      <c r="P2028" s="70" t="str">
        <f t="shared" si="94"/>
        <v/>
      </c>
      <c r="Q2028" s="70" t="str">
        <f t="shared" si="95"/>
        <v/>
      </c>
      <c r="R2028" s="70" t="str">
        <f>IFERROR(IF(K2028="handling and wharfage",SUM(P2028:Q2028),IF(OR(K2028="tank",K2028="Boat",K2028="car"),INDEX(Rate!$B$4:$M$25,MATCH(Gilbert!N2028,Rate!$A$4:$A$25,0),MATCH(Gilbert!L2028,Rate!$B$3:$M$3,0))*O2028*0.8,INDEX(Rate!$B$4:$M$25,MATCH(Gilbert!N2028,Rate!$A$4:$A$25,0),MATCH(Gilbert!L2028,Rate!$B$3:$M$3,0))*O2028)),"")</f>
        <v/>
      </c>
      <c r="T2028" s="71" t="str">
        <f t="shared" si="96"/>
        <v/>
      </c>
    </row>
    <row r="2029" spans="7:20">
      <c r="G2029" s="113"/>
      <c r="P2029" s="70" t="str">
        <f t="shared" si="94"/>
        <v/>
      </c>
      <c r="Q2029" s="70" t="str">
        <f t="shared" si="95"/>
        <v/>
      </c>
      <c r="R2029" s="70" t="str">
        <f>IFERROR(IF(K2029="handling and wharfage",SUM(P2029:Q2029),IF(OR(K2029="tank",K2029="Boat",K2029="car"),INDEX(Rate!$B$4:$M$25,MATCH(Gilbert!N2029,Rate!$A$4:$A$25,0),MATCH(Gilbert!L2029,Rate!$B$3:$M$3,0))*O2029*0.8,INDEX(Rate!$B$4:$M$25,MATCH(Gilbert!N2029,Rate!$A$4:$A$25,0),MATCH(Gilbert!L2029,Rate!$B$3:$M$3,0))*O2029)),"")</f>
        <v/>
      </c>
      <c r="T2029" s="71" t="str">
        <f t="shared" si="96"/>
        <v/>
      </c>
    </row>
    <row r="2030" spans="7:20">
      <c r="G2030" s="113"/>
      <c r="P2030" s="70" t="str">
        <f t="shared" si="94"/>
        <v/>
      </c>
      <c r="Q2030" s="70" t="str">
        <f t="shared" si="95"/>
        <v/>
      </c>
      <c r="R2030" s="70" t="str">
        <f>IFERROR(IF(K2030="handling and wharfage",SUM(P2030:Q2030),IF(OR(K2030="tank",K2030="Boat",K2030="car"),INDEX(Rate!$B$4:$M$25,MATCH(Gilbert!N2030,Rate!$A$4:$A$25,0),MATCH(Gilbert!L2030,Rate!$B$3:$M$3,0))*O2030*0.8,INDEX(Rate!$B$4:$M$25,MATCH(Gilbert!N2030,Rate!$A$4:$A$25,0),MATCH(Gilbert!L2030,Rate!$B$3:$M$3,0))*O2030)),"")</f>
        <v/>
      </c>
      <c r="T2030" s="71" t="str">
        <f t="shared" si="96"/>
        <v/>
      </c>
    </row>
    <row r="2031" spans="7:20">
      <c r="G2031" s="113"/>
      <c r="P2031" s="70" t="str">
        <f t="shared" si="94"/>
        <v/>
      </c>
      <c r="Q2031" s="70" t="str">
        <f t="shared" si="95"/>
        <v/>
      </c>
      <c r="R2031" s="70" t="str">
        <f>IFERROR(IF(K2031="handling and wharfage",SUM(P2031:Q2031),IF(OR(K2031="tank",K2031="Boat",K2031="car"),INDEX(Rate!$B$4:$M$25,MATCH(Gilbert!N2031,Rate!$A$4:$A$25,0),MATCH(Gilbert!L2031,Rate!$B$3:$M$3,0))*O2031*0.8,INDEX(Rate!$B$4:$M$25,MATCH(Gilbert!N2031,Rate!$A$4:$A$25,0),MATCH(Gilbert!L2031,Rate!$B$3:$M$3,0))*O2031)),"")</f>
        <v/>
      </c>
      <c r="T2031" s="71" t="str">
        <f t="shared" si="96"/>
        <v/>
      </c>
    </row>
    <row r="2032" spans="16:20">
      <c r="P2032" s="70" t="str">
        <f t="shared" si="94"/>
        <v/>
      </c>
      <c r="Q2032" s="70" t="str">
        <f t="shared" si="95"/>
        <v/>
      </c>
      <c r="R2032" s="70" t="str">
        <f>IFERROR(IF(K2032="handling and wharfage",SUM(P2032:Q2032),IF(OR(K2032="tank",K2032="Boat",K2032="car"),INDEX(Rate!$B$4:$M$25,MATCH(Gilbert!N2032,Rate!$A$4:$A$25,0),MATCH(Gilbert!L2032,Rate!$B$3:$M$3,0))*O2032*0.8,INDEX(Rate!$B$4:$M$25,MATCH(Gilbert!N2032,Rate!$A$4:$A$25,0),MATCH(Gilbert!L2032,Rate!$B$3:$M$3,0))*O2032)),"")</f>
        <v/>
      </c>
      <c r="T2032" s="71" t="str">
        <f t="shared" si="96"/>
        <v/>
      </c>
    </row>
    <row r="2033" spans="16:20">
      <c r="P2033" s="70" t="str">
        <f t="shared" si="94"/>
        <v/>
      </c>
      <c r="Q2033" s="70" t="str">
        <f t="shared" si="95"/>
        <v/>
      </c>
      <c r="R2033" s="70" t="str">
        <f>IFERROR(IF(K2033="handling and wharfage",SUM(P2033:Q2033),IF(OR(K2033="tank",K2033="Boat",K2033="car"),INDEX(Rate!$B$4:$M$25,MATCH(Gilbert!N2033,Rate!$A$4:$A$25,0),MATCH(Gilbert!L2033,Rate!$B$3:$M$3,0))*O2033*0.8,INDEX(Rate!$B$4:$M$25,MATCH(Gilbert!N2033,Rate!$A$4:$A$25,0),MATCH(Gilbert!L2033,Rate!$B$3:$M$3,0))*O2033)),"")</f>
        <v/>
      </c>
      <c r="T2033" s="71" t="str">
        <f t="shared" si="96"/>
        <v/>
      </c>
    </row>
    <row r="2034" spans="16:20">
      <c r="P2034" s="70" t="str">
        <f t="shared" si="94"/>
        <v/>
      </c>
      <c r="Q2034" s="70" t="str">
        <f t="shared" si="95"/>
        <v/>
      </c>
      <c r="R2034" s="70" t="str">
        <f>IFERROR(IF(K2034="handling and wharfage",SUM(P2034:Q2034),IF(OR(K2034="tank",K2034="Boat",K2034="car"),INDEX(Rate!$B$4:$M$25,MATCH(Gilbert!N2034,Rate!$A$4:$A$25,0),MATCH(Gilbert!L2034,Rate!$B$3:$M$3,0))*O2034*0.8,INDEX(Rate!$B$4:$M$25,MATCH(Gilbert!N2034,Rate!$A$4:$A$25,0),MATCH(Gilbert!L2034,Rate!$B$3:$M$3,0))*O2034)),"")</f>
        <v/>
      </c>
      <c r="T2034" s="71" t="str">
        <f t="shared" si="96"/>
        <v/>
      </c>
    </row>
    <row r="2035" spans="16:20">
      <c r="P2035" s="70" t="str">
        <f t="shared" si="94"/>
        <v/>
      </c>
      <c r="Q2035" s="70" t="str">
        <f t="shared" si="95"/>
        <v/>
      </c>
      <c r="R2035" s="70" t="str">
        <f>IFERROR(IF(K2035="handling and wharfage",SUM(P2035:Q2035),IF(OR(K2035="tank",K2035="Boat",K2035="car"),INDEX(Rate!$B$4:$M$25,MATCH(Gilbert!N2035,Rate!$A$4:$A$25,0),MATCH(Gilbert!L2035,Rate!$B$3:$M$3,0))*O2035*0.8,INDEX(Rate!$B$4:$M$25,MATCH(Gilbert!N2035,Rate!$A$4:$A$25,0),MATCH(Gilbert!L2035,Rate!$B$3:$M$3,0))*O2035)),"")</f>
        <v/>
      </c>
      <c r="T2035" s="71" t="str">
        <f t="shared" si="96"/>
        <v/>
      </c>
    </row>
    <row r="2036" spans="16:20">
      <c r="P2036" s="70" t="str">
        <f t="shared" si="94"/>
        <v/>
      </c>
      <c r="Q2036" s="70" t="str">
        <f t="shared" si="95"/>
        <v/>
      </c>
      <c r="R2036" s="70" t="str">
        <f>IFERROR(IF(K2036="handling and wharfage",SUM(P2036:Q2036),IF(OR(K2036="tank",K2036="Boat",K2036="car"),INDEX(Rate!$B$4:$M$25,MATCH(Gilbert!N2036,Rate!$A$4:$A$25,0),MATCH(Gilbert!L2036,Rate!$B$3:$M$3,0))*O2036*0.8,INDEX(Rate!$B$4:$M$25,MATCH(Gilbert!N2036,Rate!$A$4:$A$25,0),MATCH(Gilbert!L2036,Rate!$B$3:$M$3,0))*O2036)),"")</f>
        <v/>
      </c>
      <c r="T2036" s="71" t="str">
        <f t="shared" si="96"/>
        <v/>
      </c>
    </row>
    <row r="2037" spans="16:20">
      <c r="P2037" s="70" t="str">
        <f t="shared" si="94"/>
        <v/>
      </c>
      <c r="Q2037" s="70" t="str">
        <f t="shared" si="95"/>
        <v/>
      </c>
      <c r="R2037" s="70" t="str">
        <f>IFERROR(IF(K2037="handling and wharfage",SUM(P2037:Q2037),IF(OR(K2037="tank",K2037="Boat",K2037="car"),INDEX(Rate!$B$4:$M$25,MATCH(Gilbert!N2037,Rate!$A$4:$A$25,0),MATCH(Gilbert!L2037,Rate!$B$3:$M$3,0))*O2037*0.8,INDEX(Rate!$B$4:$M$25,MATCH(Gilbert!N2037,Rate!$A$4:$A$25,0),MATCH(Gilbert!L2037,Rate!$B$3:$M$3,0))*O2037)),"")</f>
        <v/>
      </c>
      <c r="T2037" s="71" t="str">
        <f t="shared" si="96"/>
        <v/>
      </c>
    </row>
    <row r="2038" spans="16:20">
      <c r="P2038" s="70" t="str">
        <f t="shared" si="94"/>
        <v/>
      </c>
      <c r="Q2038" s="70" t="str">
        <f t="shared" si="95"/>
        <v/>
      </c>
      <c r="R2038" s="70" t="str">
        <f>IFERROR(IF(K2038="handling and wharfage",SUM(P2038:Q2038),IF(OR(K2038="tank",K2038="Boat",K2038="car"),INDEX(Rate!$B$4:$M$25,MATCH(Gilbert!N2038,Rate!$A$4:$A$25,0),MATCH(Gilbert!L2038,Rate!$B$3:$M$3,0))*O2038*0.8,INDEX(Rate!$B$4:$M$25,MATCH(Gilbert!N2038,Rate!$A$4:$A$25,0),MATCH(Gilbert!L2038,Rate!$B$3:$M$3,0))*O2038)),"")</f>
        <v/>
      </c>
      <c r="T2038" s="71" t="str">
        <f t="shared" si="96"/>
        <v/>
      </c>
    </row>
    <row r="2039" spans="16:20">
      <c r="P2039" s="70" t="str">
        <f t="shared" si="94"/>
        <v/>
      </c>
      <c r="Q2039" s="70" t="str">
        <f t="shared" si="95"/>
        <v/>
      </c>
      <c r="R2039" s="70" t="str">
        <f>IFERROR(IF(K2039="handling and wharfage",SUM(P2039:Q2039),IF(OR(K2039="tank",K2039="Boat",K2039="car"),INDEX(Rate!$B$4:$M$25,MATCH(Gilbert!N2039,Rate!$A$4:$A$25,0),MATCH(Gilbert!L2039,Rate!$B$3:$M$3,0))*O2039*0.8,INDEX(Rate!$B$4:$M$25,MATCH(Gilbert!N2039,Rate!$A$4:$A$25,0),MATCH(Gilbert!L2039,Rate!$B$3:$M$3,0))*O2039)),"")</f>
        <v/>
      </c>
      <c r="T2039" s="71" t="str">
        <f t="shared" si="96"/>
        <v/>
      </c>
    </row>
    <row r="2040" spans="16:20">
      <c r="P2040" s="70" t="str">
        <f t="shared" si="94"/>
        <v/>
      </c>
      <c r="Q2040" s="70" t="str">
        <f t="shared" si="95"/>
        <v/>
      </c>
      <c r="R2040" s="70" t="str">
        <f>IFERROR(IF(K2040="handling and wharfage",SUM(P2040:Q2040),IF(OR(K2040="tank",K2040="Boat",K2040="car"),INDEX(Rate!$B$4:$M$25,MATCH(Gilbert!N2040,Rate!$A$4:$A$25,0),MATCH(Gilbert!L2040,Rate!$B$3:$M$3,0))*O2040*0.8,INDEX(Rate!$B$4:$M$25,MATCH(Gilbert!N2040,Rate!$A$4:$A$25,0),MATCH(Gilbert!L2040,Rate!$B$3:$M$3,0))*O2040)),"")</f>
        <v/>
      </c>
      <c r="T2040" s="71" t="str">
        <f t="shared" si="96"/>
        <v/>
      </c>
    </row>
    <row r="2041" spans="16:20">
      <c r="P2041" s="70" t="str">
        <f t="shared" si="94"/>
        <v/>
      </c>
      <c r="Q2041" s="70" t="str">
        <f t="shared" si="95"/>
        <v/>
      </c>
      <c r="R2041" s="70" t="str">
        <f>IFERROR(IF(K2041="handling and wharfage",SUM(P2041:Q2041),IF(OR(K2041="tank",K2041="Boat",K2041="car"),INDEX(Rate!$B$4:$M$25,MATCH(Gilbert!N2041,Rate!$A$4:$A$25,0),MATCH(Gilbert!L2041,Rate!$B$3:$M$3,0))*O2041*0.8,INDEX(Rate!$B$4:$M$25,MATCH(Gilbert!N2041,Rate!$A$4:$A$25,0),MATCH(Gilbert!L2041,Rate!$B$3:$M$3,0))*O2041)),"")</f>
        <v/>
      </c>
      <c r="T2041" s="71" t="str">
        <f t="shared" si="96"/>
        <v/>
      </c>
    </row>
    <row r="2042" spans="16:20">
      <c r="P2042" s="70" t="str">
        <f t="shared" si="94"/>
        <v/>
      </c>
      <c r="Q2042" s="70" t="str">
        <f t="shared" si="95"/>
        <v/>
      </c>
      <c r="R2042" s="70" t="str">
        <f>IFERROR(IF(K2042="handling and wharfage",SUM(P2042:Q2042),IF(OR(K2042="tank",K2042="Boat",K2042="car"),INDEX(Rate!$B$4:$M$25,MATCH(Gilbert!N2042,Rate!$A$4:$A$25,0),MATCH(Gilbert!L2042,Rate!$B$3:$M$3,0))*O2042*0.8,INDEX(Rate!$B$4:$M$25,MATCH(Gilbert!N2042,Rate!$A$4:$A$25,0),MATCH(Gilbert!L2042,Rate!$B$3:$M$3,0))*O2042)),"")</f>
        <v/>
      </c>
      <c r="T2042" s="71" t="str">
        <f t="shared" si="96"/>
        <v/>
      </c>
    </row>
    <row r="2043" spans="16:20">
      <c r="P2043" s="70" t="str">
        <f t="shared" si="94"/>
        <v/>
      </c>
      <c r="Q2043" s="70" t="str">
        <f t="shared" si="95"/>
        <v/>
      </c>
      <c r="R2043" s="70" t="str">
        <f>IFERROR(IF(K2043="handling and wharfage",SUM(P2043:Q2043),IF(OR(K2043="tank",K2043="Boat",K2043="car"),INDEX(Rate!$B$4:$M$25,MATCH(Gilbert!N2043,Rate!$A$4:$A$25,0),MATCH(Gilbert!L2043,Rate!$B$3:$M$3,0))*O2043*0.8,INDEX(Rate!$B$4:$M$25,MATCH(Gilbert!N2043,Rate!$A$4:$A$25,0),MATCH(Gilbert!L2043,Rate!$B$3:$M$3,0))*O2043)),"")</f>
        <v/>
      </c>
      <c r="T2043" s="71" t="str">
        <f t="shared" si="96"/>
        <v/>
      </c>
    </row>
    <row r="2044" spans="16:20">
      <c r="P2044" s="70" t="str">
        <f t="shared" si="94"/>
        <v/>
      </c>
      <c r="Q2044" s="70" t="str">
        <f t="shared" si="95"/>
        <v/>
      </c>
      <c r="R2044" s="70" t="str">
        <f>IFERROR(IF(K2044="handling and wharfage",SUM(P2044:Q2044),IF(OR(K2044="tank",K2044="Boat",K2044="car"),INDEX(Rate!$B$4:$M$25,MATCH(Gilbert!N2044,Rate!$A$4:$A$25,0),MATCH(Gilbert!L2044,Rate!$B$3:$M$3,0))*O2044*0.8,INDEX(Rate!$B$4:$M$25,MATCH(Gilbert!N2044,Rate!$A$4:$A$25,0),MATCH(Gilbert!L2044,Rate!$B$3:$M$3,0))*O2044)),"")</f>
        <v/>
      </c>
      <c r="T2044" s="71" t="str">
        <f t="shared" si="96"/>
        <v/>
      </c>
    </row>
    <row r="2045" spans="16:20">
      <c r="P2045" s="70" t="str">
        <f t="shared" si="94"/>
        <v/>
      </c>
      <c r="Q2045" s="70" t="str">
        <f t="shared" si="95"/>
        <v/>
      </c>
      <c r="R2045" s="70" t="str">
        <f>IFERROR(IF(K2045="handling and wharfage",SUM(P2045:Q2045),IF(OR(K2045="tank",K2045="Boat",K2045="car"),INDEX(Rate!$B$4:$M$25,MATCH(Gilbert!N2045,Rate!$A$4:$A$25,0),MATCH(Gilbert!L2045,Rate!$B$3:$M$3,0))*O2045*0.8,INDEX(Rate!$B$4:$M$25,MATCH(Gilbert!N2045,Rate!$A$4:$A$25,0),MATCH(Gilbert!L2045,Rate!$B$3:$M$3,0))*O2045)),"")</f>
        <v/>
      </c>
      <c r="T2045" s="71" t="str">
        <f t="shared" si="96"/>
        <v/>
      </c>
    </row>
    <row r="2046" spans="16:20">
      <c r="P2046" s="70" t="str">
        <f t="shared" si="94"/>
        <v/>
      </c>
      <c r="Q2046" s="70" t="str">
        <f t="shared" si="95"/>
        <v/>
      </c>
      <c r="R2046" s="70" t="str">
        <f>IFERROR(IF(K2046="handling and wharfage",SUM(P2046:Q2046),IF(OR(K2046="tank",K2046="Boat",K2046="car"),INDEX(Rate!$B$4:$M$25,MATCH(Gilbert!N2046,Rate!$A$4:$A$25,0),MATCH(Gilbert!L2046,Rate!$B$3:$M$3,0))*O2046*0.8,INDEX(Rate!$B$4:$M$25,MATCH(Gilbert!N2046,Rate!$A$4:$A$25,0),MATCH(Gilbert!L2046,Rate!$B$3:$M$3,0))*O2046)),"")</f>
        <v/>
      </c>
      <c r="T2046" s="71" t="str">
        <f t="shared" si="96"/>
        <v/>
      </c>
    </row>
    <row r="2047" spans="16:20">
      <c r="P2047" s="70" t="str">
        <f t="shared" si="94"/>
        <v/>
      </c>
      <c r="Q2047" s="70" t="str">
        <f t="shared" si="95"/>
        <v/>
      </c>
      <c r="R2047" s="70" t="str">
        <f>IFERROR(IF(K2047="handling and wharfage",SUM(P2047:Q2047),IF(OR(K2047="tank",K2047="Boat",K2047="car"),INDEX(Rate!$B$4:$M$25,MATCH(Gilbert!N2047,Rate!$A$4:$A$25,0),MATCH(Gilbert!L2047,Rate!$B$3:$M$3,0))*O2047*0.8,INDEX(Rate!$B$4:$M$25,MATCH(Gilbert!N2047,Rate!$A$4:$A$25,0),MATCH(Gilbert!L2047,Rate!$B$3:$M$3,0))*O2047)),"")</f>
        <v/>
      </c>
      <c r="T2047" s="71" t="str">
        <f t="shared" si="96"/>
        <v/>
      </c>
    </row>
    <row r="2048" spans="16:20">
      <c r="P2048" s="70" t="str">
        <f t="shared" si="94"/>
        <v/>
      </c>
      <c r="Q2048" s="70" t="str">
        <f t="shared" si="95"/>
        <v/>
      </c>
      <c r="R2048" s="70" t="str">
        <f>IFERROR(IF(K2048="handling and wharfage",SUM(P2048:Q2048),IF(OR(K2048="tank",K2048="Boat",K2048="car"),INDEX(Rate!$B$4:$M$25,MATCH(Gilbert!N2048,Rate!$A$4:$A$25,0),MATCH(Gilbert!L2048,Rate!$B$3:$M$3,0))*O2048*0.8,INDEX(Rate!$B$4:$M$25,MATCH(Gilbert!N2048,Rate!$A$4:$A$25,0),MATCH(Gilbert!L2048,Rate!$B$3:$M$3,0))*O2048)),"")</f>
        <v/>
      </c>
      <c r="T2048" s="71" t="str">
        <f t="shared" si="96"/>
        <v/>
      </c>
    </row>
    <row r="2049" spans="16:20">
      <c r="P2049" s="70" t="str">
        <f t="shared" si="94"/>
        <v/>
      </c>
      <c r="Q2049" s="70" t="str">
        <f t="shared" si="95"/>
        <v/>
      </c>
      <c r="R2049" s="70" t="str">
        <f>IFERROR(IF(K2049="handling and wharfage",SUM(P2049:Q2049),IF(OR(K2049="tank",K2049="Boat",K2049="car"),INDEX(Rate!$B$4:$M$25,MATCH(Gilbert!N2049,Rate!$A$4:$A$25,0),MATCH(Gilbert!L2049,Rate!$B$3:$M$3,0))*O2049*0.8,INDEX(Rate!$B$4:$M$25,MATCH(Gilbert!N2049,Rate!$A$4:$A$25,0),MATCH(Gilbert!L2049,Rate!$B$3:$M$3,0))*O2049)),"")</f>
        <v/>
      </c>
      <c r="T2049" s="71" t="str">
        <f t="shared" si="96"/>
        <v/>
      </c>
    </row>
    <row r="2050" spans="16:20">
      <c r="P2050" s="70" t="str">
        <f t="shared" si="94"/>
        <v/>
      </c>
      <c r="Q2050" s="70" t="str">
        <f t="shared" si="95"/>
        <v/>
      </c>
      <c r="R2050" s="70" t="str">
        <f>IFERROR(IF(K2050="handling and wharfage",SUM(P2050:Q2050),IF(OR(K2050="tank",K2050="Boat",K2050="car"),INDEX(Rate!$B$4:$M$25,MATCH(Gilbert!N2050,Rate!$A$4:$A$25,0),MATCH(Gilbert!L2050,Rate!$B$3:$M$3,0))*O2050*0.8,INDEX(Rate!$B$4:$M$25,MATCH(Gilbert!N2050,Rate!$A$4:$A$25,0),MATCH(Gilbert!L2050,Rate!$B$3:$M$3,0))*O2050)),"")</f>
        <v/>
      </c>
      <c r="T2050" s="71" t="str">
        <f t="shared" si="96"/>
        <v/>
      </c>
    </row>
    <row r="2051" spans="16:20">
      <c r="P2051" s="70" t="str">
        <f t="shared" ref="P2051:P2114" si="97">IF(OR(K2051="handling and wharfage",K2051="rau handling and wharfage"),O2051*30,"")</f>
        <v/>
      </c>
      <c r="Q2051" s="70" t="str">
        <f t="shared" ref="Q2051:Q2114" si="98">IF(K2051&lt;&gt;"handling and wharfage","",O2051*3.5)</f>
        <v/>
      </c>
      <c r="R2051" s="70" t="str">
        <f>IFERROR(IF(K2051="handling and wharfage",SUM(P2051:Q2051),IF(OR(K2051="tank",K2051="Boat",K2051="car"),INDEX(Rate!$B$4:$M$25,MATCH(Gilbert!N2051,Rate!$A$4:$A$25,0),MATCH(Gilbert!L2051,Rate!$B$3:$M$3,0))*O2051*0.8,INDEX(Rate!$B$4:$M$25,MATCH(Gilbert!N2051,Rate!$A$4:$A$25,0),MATCH(Gilbert!L2051,Rate!$B$3:$M$3,0))*O2051)),"")</f>
        <v/>
      </c>
      <c r="T2051" s="71" t="str">
        <f t="shared" ref="T2051:T2114" si="99">IF(L2051="","",IF(L2051="General2","F0070000061A","E31250000331"))</f>
        <v/>
      </c>
    </row>
    <row r="2052" spans="16:20">
      <c r="P2052" s="70" t="str">
        <f t="shared" si="97"/>
        <v/>
      </c>
      <c r="Q2052" s="70" t="str">
        <f t="shared" si="98"/>
        <v/>
      </c>
      <c r="R2052" s="70" t="str">
        <f>IFERROR(IF(K2052="handling and wharfage",SUM(P2052:Q2052),IF(OR(K2052="tank",K2052="Boat",K2052="car"),INDEX(Rate!$B$4:$M$25,MATCH(Gilbert!N2052,Rate!$A$4:$A$25,0),MATCH(Gilbert!L2052,Rate!$B$3:$M$3,0))*O2052*0.8,INDEX(Rate!$B$4:$M$25,MATCH(Gilbert!N2052,Rate!$A$4:$A$25,0),MATCH(Gilbert!L2052,Rate!$B$3:$M$3,0))*O2052)),"")</f>
        <v/>
      </c>
      <c r="T2052" s="71" t="str">
        <f t="shared" si="99"/>
        <v/>
      </c>
    </row>
    <row r="2053" spans="16:20">
      <c r="P2053" s="70" t="str">
        <f t="shared" si="97"/>
        <v/>
      </c>
      <c r="Q2053" s="70" t="str">
        <f t="shared" si="98"/>
        <v/>
      </c>
      <c r="R2053" s="70" t="str">
        <f>IFERROR(IF(K2053="handling and wharfage",SUM(P2053:Q2053),IF(OR(K2053="tank",K2053="Boat",K2053="car"),INDEX(Rate!$B$4:$M$25,MATCH(Gilbert!N2053,Rate!$A$4:$A$25,0),MATCH(Gilbert!L2053,Rate!$B$3:$M$3,0))*O2053*0.8,INDEX(Rate!$B$4:$M$25,MATCH(Gilbert!N2053,Rate!$A$4:$A$25,0),MATCH(Gilbert!L2053,Rate!$B$3:$M$3,0))*O2053)),"")</f>
        <v/>
      </c>
      <c r="T2053" s="71" t="str">
        <f t="shared" si="99"/>
        <v/>
      </c>
    </row>
    <row r="2054" spans="16:20">
      <c r="P2054" s="70" t="str">
        <f t="shared" si="97"/>
        <v/>
      </c>
      <c r="Q2054" s="70" t="str">
        <f t="shared" si="98"/>
        <v/>
      </c>
      <c r="R2054" s="70" t="str">
        <f>IFERROR(IF(K2054="handling and wharfage",SUM(P2054:Q2054),IF(OR(K2054="tank",K2054="Boat",K2054="car"),INDEX(Rate!$B$4:$M$25,MATCH(Gilbert!N2054,Rate!$A$4:$A$25,0),MATCH(Gilbert!L2054,Rate!$B$3:$M$3,0))*O2054*0.8,INDEX(Rate!$B$4:$M$25,MATCH(Gilbert!N2054,Rate!$A$4:$A$25,0),MATCH(Gilbert!L2054,Rate!$B$3:$M$3,0))*O2054)),"")</f>
        <v/>
      </c>
      <c r="T2054" s="71" t="str">
        <f t="shared" si="99"/>
        <v/>
      </c>
    </row>
    <row r="2055" spans="16:20">
      <c r="P2055" s="70" t="str">
        <f t="shared" si="97"/>
        <v/>
      </c>
      <c r="Q2055" s="70" t="str">
        <f t="shared" si="98"/>
        <v/>
      </c>
      <c r="R2055" s="70" t="str">
        <f>IFERROR(IF(K2055="handling and wharfage",SUM(P2055:Q2055),IF(OR(K2055="tank",K2055="Boat",K2055="car"),INDEX(Rate!$B$4:$M$25,MATCH(Gilbert!N2055,Rate!$A$4:$A$25,0),MATCH(Gilbert!L2055,Rate!$B$3:$M$3,0))*O2055*0.8,INDEX(Rate!$B$4:$M$25,MATCH(Gilbert!N2055,Rate!$A$4:$A$25,0),MATCH(Gilbert!L2055,Rate!$B$3:$M$3,0))*O2055)),"")</f>
        <v/>
      </c>
      <c r="T2055" s="71" t="str">
        <f t="shared" si="99"/>
        <v/>
      </c>
    </row>
    <row r="2056" spans="16:20">
      <c r="P2056" s="70" t="str">
        <f t="shared" si="97"/>
        <v/>
      </c>
      <c r="Q2056" s="70" t="str">
        <f t="shared" si="98"/>
        <v/>
      </c>
      <c r="R2056" s="70" t="str">
        <f>IFERROR(IF(K2056="handling and wharfage",SUM(P2056:Q2056),IF(OR(K2056="tank",K2056="Boat",K2056="car"),INDEX(Rate!$B$4:$M$25,MATCH(Gilbert!N2056,Rate!$A$4:$A$25,0),MATCH(Gilbert!L2056,Rate!$B$3:$M$3,0))*O2056*0.8,INDEX(Rate!$B$4:$M$25,MATCH(Gilbert!N2056,Rate!$A$4:$A$25,0),MATCH(Gilbert!L2056,Rate!$B$3:$M$3,0))*O2056)),"")</f>
        <v/>
      </c>
      <c r="T2056" s="71" t="str">
        <f t="shared" si="99"/>
        <v/>
      </c>
    </row>
    <row r="2057" spans="16:20">
      <c r="P2057" s="70" t="str">
        <f t="shared" si="97"/>
        <v/>
      </c>
      <c r="Q2057" s="70" t="str">
        <f t="shared" si="98"/>
        <v/>
      </c>
      <c r="R2057" s="70" t="str">
        <f>IFERROR(IF(K2057="handling and wharfage",SUM(P2057:Q2057),IF(OR(K2057="tank",K2057="Boat",K2057="car"),INDEX(Rate!$B$4:$M$25,MATCH(Gilbert!N2057,Rate!$A$4:$A$25,0),MATCH(Gilbert!L2057,Rate!$B$3:$M$3,0))*O2057*0.8,INDEX(Rate!$B$4:$M$25,MATCH(Gilbert!N2057,Rate!$A$4:$A$25,0),MATCH(Gilbert!L2057,Rate!$B$3:$M$3,0))*O2057)),"")</f>
        <v/>
      </c>
      <c r="T2057" s="71" t="str">
        <f t="shared" si="99"/>
        <v/>
      </c>
    </row>
    <row r="2058" spans="16:20">
      <c r="P2058" s="70" t="str">
        <f t="shared" si="97"/>
        <v/>
      </c>
      <c r="Q2058" s="70" t="str">
        <f t="shared" si="98"/>
        <v/>
      </c>
      <c r="R2058" s="70" t="str">
        <f>IFERROR(IF(K2058="handling and wharfage",SUM(P2058:Q2058),IF(OR(K2058="tank",K2058="Boat",K2058="car"),INDEX(Rate!$B$4:$M$25,MATCH(Gilbert!N2058,Rate!$A$4:$A$25,0),MATCH(Gilbert!L2058,Rate!$B$3:$M$3,0))*O2058*0.8,INDEX(Rate!$B$4:$M$25,MATCH(Gilbert!N2058,Rate!$A$4:$A$25,0),MATCH(Gilbert!L2058,Rate!$B$3:$M$3,0))*O2058)),"")</f>
        <v/>
      </c>
      <c r="T2058" s="71" t="str">
        <f t="shared" si="99"/>
        <v/>
      </c>
    </row>
    <row r="2059" spans="16:20">
      <c r="P2059" s="70" t="str">
        <f t="shared" si="97"/>
        <v/>
      </c>
      <c r="Q2059" s="70" t="str">
        <f t="shared" si="98"/>
        <v/>
      </c>
      <c r="R2059" s="70" t="str">
        <f>IFERROR(IF(K2059="handling and wharfage",SUM(P2059:Q2059),IF(OR(K2059="tank",K2059="Boat",K2059="car"),INDEX(Rate!$B$4:$M$25,MATCH(Gilbert!N2059,Rate!$A$4:$A$25,0),MATCH(Gilbert!L2059,Rate!$B$3:$M$3,0))*O2059*0.8,INDEX(Rate!$B$4:$M$25,MATCH(Gilbert!N2059,Rate!$A$4:$A$25,0),MATCH(Gilbert!L2059,Rate!$B$3:$M$3,0))*O2059)),"")</f>
        <v/>
      </c>
      <c r="T2059" s="71" t="str">
        <f t="shared" si="99"/>
        <v/>
      </c>
    </row>
    <row r="2060" spans="16:20">
      <c r="P2060" s="70" t="str">
        <f t="shared" si="97"/>
        <v/>
      </c>
      <c r="Q2060" s="70" t="str">
        <f t="shared" si="98"/>
        <v/>
      </c>
      <c r="R2060" s="70" t="str">
        <f>IFERROR(IF(K2060="handling and wharfage",SUM(P2060:Q2060),IF(OR(K2060="tank",K2060="Boat",K2060="car"),INDEX(Rate!$B$4:$M$25,MATCH(Gilbert!N2060,Rate!$A$4:$A$25,0),MATCH(Gilbert!L2060,Rate!$B$3:$M$3,0))*O2060*0.8,INDEX(Rate!$B$4:$M$25,MATCH(Gilbert!N2060,Rate!$A$4:$A$25,0),MATCH(Gilbert!L2060,Rate!$B$3:$M$3,0))*O2060)),"")</f>
        <v/>
      </c>
      <c r="T2060" s="71" t="str">
        <f t="shared" si="99"/>
        <v/>
      </c>
    </row>
    <row r="2061" spans="16:20">
      <c r="P2061" s="70" t="str">
        <f t="shared" si="97"/>
        <v/>
      </c>
      <c r="Q2061" s="70" t="str">
        <f t="shared" si="98"/>
        <v/>
      </c>
      <c r="R2061" s="70" t="str">
        <f>IFERROR(IF(K2061="handling and wharfage",SUM(P2061:Q2061),IF(OR(K2061="tank",K2061="Boat",K2061="car"),INDEX(Rate!$B$4:$M$25,MATCH(Gilbert!N2061,Rate!$A$4:$A$25,0),MATCH(Gilbert!L2061,Rate!$B$3:$M$3,0))*O2061*0.8,INDEX(Rate!$B$4:$M$25,MATCH(Gilbert!N2061,Rate!$A$4:$A$25,0),MATCH(Gilbert!L2061,Rate!$B$3:$M$3,0))*O2061)),"")</f>
        <v/>
      </c>
      <c r="T2061" s="71" t="str">
        <f t="shared" si="99"/>
        <v/>
      </c>
    </row>
    <row r="2062" spans="16:20">
      <c r="P2062" s="70" t="str">
        <f t="shared" si="97"/>
        <v/>
      </c>
      <c r="Q2062" s="70" t="str">
        <f t="shared" si="98"/>
        <v/>
      </c>
      <c r="R2062" s="70" t="str">
        <f>IFERROR(IF(K2062="handling and wharfage",SUM(P2062:Q2062),IF(OR(K2062="tank",K2062="Boat",K2062="car"),INDEX(Rate!$B$4:$M$25,MATCH(Gilbert!N2062,Rate!$A$4:$A$25,0),MATCH(Gilbert!L2062,Rate!$B$3:$M$3,0))*O2062*0.8,INDEX(Rate!$B$4:$M$25,MATCH(Gilbert!N2062,Rate!$A$4:$A$25,0),MATCH(Gilbert!L2062,Rate!$B$3:$M$3,0))*O2062)),"")</f>
        <v/>
      </c>
      <c r="T2062" s="71" t="str">
        <f t="shared" si="99"/>
        <v/>
      </c>
    </row>
    <row r="2063" spans="16:20">
      <c r="P2063" s="70" t="str">
        <f t="shared" si="97"/>
        <v/>
      </c>
      <c r="Q2063" s="70" t="str">
        <f t="shared" si="98"/>
        <v/>
      </c>
      <c r="R2063" s="70" t="str">
        <f>IFERROR(IF(K2063="handling and wharfage",SUM(P2063:Q2063),IF(OR(K2063="tank",K2063="Boat",K2063="car"),INDEX(Rate!$B$4:$M$25,MATCH(Gilbert!N2063,Rate!$A$4:$A$25,0),MATCH(Gilbert!L2063,Rate!$B$3:$M$3,0))*O2063*0.8,INDEX(Rate!$B$4:$M$25,MATCH(Gilbert!N2063,Rate!$A$4:$A$25,0),MATCH(Gilbert!L2063,Rate!$B$3:$M$3,0))*O2063)),"")</f>
        <v/>
      </c>
      <c r="T2063" s="71" t="str">
        <f t="shared" si="99"/>
        <v/>
      </c>
    </row>
    <row r="2064" spans="16:20">
      <c r="P2064" s="70" t="str">
        <f t="shared" si="97"/>
        <v/>
      </c>
      <c r="Q2064" s="70" t="str">
        <f t="shared" si="98"/>
        <v/>
      </c>
      <c r="R2064" s="70" t="str">
        <f>IFERROR(IF(K2064="handling and wharfage",SUM(P2064:Q2064),IF(OR(K2064="tank",K2064="Boat",K2064="car"),INDEX(Rate!$B$4:$M$25,MATCH(Gilbert!N2064,Rate!$A$4:$A$25,0),MATCH(Gilbert!L2064,Rate!$B$3:$M$3,0))*O2064*0.8,INDEX(Rate!$B$4:$M$25,MATCH(Gilbert!N2064,Rate!$A$4:$A$25,0),MATCH(Gilbert!L2064,Rate!$B$3:$M$3,0))*O2064)),"")</f>
        <v/>
      </c>
      <c r="T2064" s="71" t="str">
        <f t="shared" si="99"/>
        <v/>
      </c>
    </row>
    <row r="2065" spans="16:20">
      <c r="P2065" s="70" t="str">
        <f t="shared" si="97"/>
        <v/>
      </c>
      <c r="Q2065" s="70" t="str">
        <f t="shared" si="98"/>
        <v/>
      </c>
      <c r="R2065" s="70" t="str">
        <f>IFERROR(IF(K2065="handling and wharfage",SUM(P2065:Q2065),IF(OR(K2065="tank",K2065="Boat",K2065="car"),INDEX(Rate!$B$4:$M$25,MATCH(Gilbert!N2065,Rate!$A$4:$A$25,0),MATCH(Gilbert!L2065,Rate!$B$3:$M$3,0))*O2065*0.8,INDEX(Rate!$B$4:$M$25,MATCH(Gilbert!N2065,Rate!$A$4:$A$25,0),MATCH(Gilbert!L2065,Rate!$B$3:$M$3,0))*O2065)),"")</f>
        <v/>
      </c>
      <c r="T2065" s="71" t="str">
        <f t="shared" si="99"/>
        <v/>
      </c>
    </row>
    <row r="2066" spans="16:20">
      <c r="P2066" s="70" t="str">
        <f t="shared" si="97"/>
        <v/>
      </c>
      <c r="Q2066" s="70" t="str">
        <f t="shared" si="98"/>
        <v/>
      </c>
      <c r="R2066" s="70" t="str">
        <f>IFERROR(IF(K2066="handling and wharfage",SUM(P2066:Q2066),IF(OR(K2066="tank",K2066="Boat",K2066="car"),INDEX(Rate!$B$4:$M$25,MATCH(Gilbert!N2066,Rate!$A$4:$A$25,0),MATCH(Gilbert!L2066,Rate!$B$3:$M$3,0))*O2066*0.8,INDEX(Rate!$B$4:$M$25,MATCH(Gilbert!N2066,Rate!$A$4:$A$25,0),MATCH(Gilbert!L2066,Rate!$B$3:$M$3,0))*O2066)),"")</f>
        <v/>
      </c>
      <c r="T2066" s="71" t="str">
        <f t="shared" si="99"/>
        <v/>
      </c>
    </row>
    <row r="2067" spans="16:20">
      <c r="P2067" s="70" t="str">
        <f t="shared" si="97"/>
        <v/>
      </c>
      <c r="Q2067" s="70" t="str">
        <f t="shared" si="98"/>
        <v/>
      </c>
      <c r="R2067" s="70" t="str">
        <f>IFERROR(IF(K2067="handling and wharfage",SUM(P2067:Q2067),IF(OR(K2067="tank",K2067="Boat",K2067="car"),INDEX(Rate!$B$4:$M$25,MATCH(Gilbert!N2067,Rate!$A$4:$A$25,0),MATCH(Gilbert!L2067,Rate!$B$3:$M$3,0))*O2067*0.8,INDEX(Rate!$B$4:$M$25,MATCH(Gilbert!N2067,Rate!$A$4:$A$25,0),MATCH(Gilbert!L2067,Rate!$B$3:$M$3,0))*O2067)),"")</f>
        <v/>
      </c>
      <c r="T2067" s="71" t="str">
        <f t="shared" si="99"/>
        <v/>
      </c>
    </row>
    <row r="2068" spans="16:20">
      <c r="P2068" s="70" t="str">
        <f t="shared" si="97"/>
        <v/>
      </c>
      <c r="Q2068" s="70" t="str">
        <f t="shared" si="98"/>
        <v/>
      </c>
      <c r="R2068" s="70" t="str">
        <f>IFERROR(IF(K2068="handling and wharfage",SUM(P2068:Q2068),IF(OR(K2068="tank",K2068="Boat",K2068="car"),INDEX(Rate!$B$4:$M$25,MATCH(Gilbert!N2068,Rate!$A$4:$A$25,0),MATCH(Gilbert!L2068,Rate!$B$3:$M$3,0))*O2068*0.8,INDEX(Rate!$B$4:$M$25,MATCH(Gilbert!N2068,Rate!$A$4:$A$25,0),MATCH(Gilbert!L2068,Rate!$B$3:$M$3,0))*O2068)),"")</f>
        <v/>
      </c>
      <c r="T2068" s="71" t="str">
        <f t="shared" si="99"/>
        <v/>
      </c>
    </row>
    <row r="2069" spans="16:20">
      <c r="P2069" s="70" t="str">
        <f t="shared" si="97"/>
        <v/>
      </c>
      <c r="Q2069" s="70" t="str">
        <f t="shared" si="98"/>
        <v/>
      </c>
      <c r="R2069" s="70" t="str">
        <f>IFERROR(IF(K2069="handling and wharfage",SUM(P2069:Q2069),IF(OR(K2069="tank",K2069="Boat",K2069="car"),INDEX(Rate!$B$4:$M$25,MATCH(Gilbert!N2069,Rate!$A$4:$A$25,0),MATCH(Gilbert!L2069,Rate!$B$3:$M$3,0))*O2069*0.8,INDEX(Rate!$B$4:$M$25,MATCH(Gilbert!N2069,Rate!$A$4:$A$25,0),MATCH(Gilbert!L2069,Rate!$B$3:$M$3,0))*O2069)),"")</f>
        <v/>
      </c>
      <c r="T2069" s="71" t="str">
        <f t="shared" si="99"/>
        <v/>
      </c>
    </row>
    <row r="2070" spans="16:20">
      <c r="P2070" s="70" t="str">
        <f t="shared" si="97"/>
        <v/>
      </c>
      <c r="Q2070" s="70" t="str">
        <f t="shared" si="98"/>
        <v/>
      </c>
      <c r="R2070" s="70" t="str">
        <f>IFERROR(IF(K2070="handling and wharfage",SUM(P2070:Q2070),IF(OR(K2070="tank",K2070="Boat",K2070="car"),INDEX(Rate!$B$4:$M$25,MATCH(Gilbert!N2070,Rate!$A$4:$A$25,0),MATCH(Gilbert!L2070,Rate!$B$3:$M$3,0))*O2070*0.8,INDEX(Rate!$B$4:$M$25,MATCH(Gilbert!N2070,Rate!$A$4:$A$25,0),MATCH(Gilbert!L2070,Rate!$B$3:$M$3,0))*O2070)),"")</f>
        <v/>
      </c>
      <c r="T2070" s="71" t="str">
        <f t="shared" si="99"/>
        <v/>
      </c>
    </row>
    <row r="2071" spans="16:20">
      <c r="P2071" s="70" t="str">
        <f t="shared" si="97"/>
        <v/>
      </c>
      <c r="Q2071" s="70" t="str">
        <f t="shared" si="98"/>
        <v/>
      </c>
      <c r="R2071" s="70" t="str">
        <f>IFERROR(IF(K2071="handling and wharfage",SUM(P2071:Q2071),IF(OR(K2071="tank",K2071="Boat",K2071="car"),INDEX(Rate!$B$4:$M$25,MATCH(Gilbert!N2071,Rate!$A$4:$A$25,0),MATCH(Gilbert!L2071,Rate!$B$3:$M$3,0))*O2071*0.8,INDEX(Rate!$B$4:$M$25,MATCH(Gilbert!N2071,Rate!$A$4:$A$25,0),MATCH(Gilbert!L2071,Rate!$B$3:$M$3,0))*O2071)),"")</f>
        <v/>
      </c>
      <c r="T2071" s="71" t="str">
        <f t="shared" si="99"/>
        <v/>
      </c>
    </row>
    <row r="2072" spans="16:20">
      <c r="P2072" s="70" t="str">
        <f t="shared" si="97"/>
        <v/>
      </c>
      <c r="Q2072" s="70" t="str">
        <f t="shared" si="98"/>
        <v/>
      </c>
      <c r="R2072" s="70" t="str">
        <f>IFERROR(IF(K2072="handling and wharfage",SUM(P2072:Q2072),IF(OR(K2072="tank",K2072="Boat",K2072="car"),INDEX(Rate!$B$4:$M$25,MATCH(Gilbert!N2072,Rate!$A$4:$A$25,0),MATCH(Gilbert!L2072,Rate!$B$3:$M$3,0))*O2072*0.8,INDEX(Rate!$B$4:$M$25,MATCH(Gilbert!N2072,Rate!$A$4:$A$25,0),MATCH(Gilbert!L2072,Rate!$B$3:$M$3,0))*O2072)),"")</f>
        <v/>
      </c>
      <c r="T2072" s="71" t="str">
        <f t="shared" si="99"/>
        <v/>
      </c>
    </row>
    <row r="2073" spans="16:20">
      <c r="P2073" s="70" t="str">
        <f t="shared" si="97"/>
        <v/>
      </c>
      <c r="Q2073" s="70" t="str">
        <f t="shared" si="98"/>
        <v/>
      </c>
      <c r="R2073" s="70" t="str">
        <f>IFERROR(IF(K2073="handling and wharfage",SUM(P2073:Q2073),IF(OR(K2073="tank",K2073="Boat",K2073="car"),INDEX(Rate!$B$4:$M$25,MATCH(Gilbert!N2073,Rate!$A$4:$A$25,0),MATCH(Gilbert!L2073,Rate!$B$3:$M$3,0))*O2073*0.8,INDEX(Rate!$B$4:$M$25,MATCH(Gilbert!N2073,Rate!$A$4:$A$25,0),MATCH(Gilbert!L2073,Rate!$B$3:$M$3,0))*O2073)),"")</f>
        <v/>
      </c>
      <c r="T2073" s="71" t="str">
        <f t="shared" si="99"/>
        <v/>
      </c>
    </row>
    <row r="2074" spans="16:20">
      <c r="P2074" s="70" t="str">
        <f t="shared" si="97"/>
        <v/>
      </c>
      <c r="Q2074" s="70" t="str">
        <f t="shared" si="98"/>
        <v/>
      </c>
      <c r="R2074" s="70" t="str">
        <f>IFERROR(IF(K2074="handling and wharfage",SUM(P2074:Q2074),IF(OR(K2074="tank",K2074="Boat",K2074="car"),INDEX(Rate!$B$4:$M$25,MATCH(Gilbert!N2074,Rate!$A$4:$A$25,0),MATCH(Gilbert!L2074,Rate!$B$3:$M$3,0))*O2074*0.8,INDEX(Rate!$B$4:$M$25,MATCH(Gilbert!N2074,Rate!$A$4:$A$25,0),MATCH(Gilbert!L2074,Rate!$B$3:$M$3,0))*O2074)),"")</f>
        <v/>
      </c>
      <c r="T2074" s="71" t="str">
        <f t="shared" si="99"/>
        <v/>
      </c>
    </row>
    <row r="2075" spans="16:20">
      <c r="P2075" s="70" t="str">
        <f t="shared" si="97"/>
        <v/>
      </c>
      <c r="Q2075" s="70" t="str">
        <f t="shared" si="98"/>
        <v/>
      </c>
      <c r="R2075" s="70" t="str">
        <f>IFERROR(IF(K2075="handling and wharfage",SUM(P2075:Q2075),IF(OR(K2075="tank",K2075="Boat",K2075="car"),INDEX(Rate!$B$4:$M$25,MATCH(Gilbert!N2075,Rate!$A$4:$A$25,0),MATCH(Gilbert!L2075,Rate!$B$3:$M$3,0))*O2075*0.8,INDEX(Rate!$B$4:$M$25,MATCH(Gilbert!N2075,Rate!$A$4:$A$25,0),MATCH(Gilbert!L2075,Rate!$B$3:$M$3,0))*O2075)),"")</f>
        <v/>
      </c>
      <c r="T2075" s="71" t="str">
        <f t="shared" si="99"/>
        <v/>
      </c>
    </row>
    <row r="2076" spans="16:20">
      <c r="P2076" s="70" t="str">
        <f t="shared" si="97"/>
        <v/>
      </c>
      <c r="Q2076" s="70" t="str">
        <f t="shared" si="98"/>
        <v/>
      </c>
      <c r="R2076" s="70" t="str">
        <f>IFERROR(IF(K2076="handling and wharfage",SUM(P2076:Q2076),IF(OR(K2076="tank",K2076="Boat",K2076="car"),INDEX(Rate!$B$4:$M$25,MATCH(Gilbert!N2076,Rate!$A$4:$A$25,0),MATCH(Gilbert!L2076,Rate!$B$3:$M$3,0))*O2076*0.8,INDEX(Rate!$B$4:$M$25,MATCH(Gilbert!N2076,Rate!$A$4:$A$25,0),MATCH(Gilbert!L2076,Rate!$B$3:$M$3,0))*O2076)),"")</f>
        <v/>
      </c>
      <c r="T2076" s="71" t="str">
        <f t="shared" si="99"/>
        <v/>
      </c>
    </row>
    <row r="2077" spans="16:20">
      <c r="P2077" s="70" t="str">
        <f t="shared" si="97"/>
        <v/>
      </c>
      <c r="Q2077" s="70" t="str">
        <f t="shared" si="98"/>
        <v/>
      </c>
      <c r="R2077" s="70" t="str">
        <f>IFERROR(IF(K2077="handling and wharfage",SUM(P2077:Q2077),IF(OR(K2077="tank",K2077="Boat",K2077="car"),INDEX(Rate!$B$4:$M$25,MATCH(Gilbert!N2077,Rate!$A$4:$A$25,0),MATCH(Gilbert!L2077,Rate!$B$3:$M$3,0))*O2077*0.8,INDEX(Rate!$B$4:$M$25,MATCH(Gilbert!N2077,Rate!$A$4:$A$25,0),MATCH(Gilbert!L2077,Rate!$B$3:$M$3,0))*O2077)),"")</f>
        <v/>
      </c>
      <c r="T2077" s="71" t="str">
        <f t="shared" si="99"/>
        <v/>
      </c>
    </row>
    <row r="2078" spans="16:20">
      <c r="P2078" s="70" t="str">
        <f t="shared" si="97"/>
        <v/>
      </c>
      <c r="Q2078" s="70" t="str">
        <f t="shared" si="98"/>
        <v/>
      </c>
      <c r="R2078" s="70" t="str">
        <f>IFERROR(IF(K2078="handling and wharfage",SUM(P2078:Q2078),IF(OR(K2078="tank",K2078="Boat",K2078="car"),INDEX(Rate!$B$4:$M$25,MATCH(Gilbert!N2078,Rate!$A$4:$A$25,0),MATCH(Gilbert!L2078,Rate!$B$3:$M$3,0))*O2078*0.8,INDEX(Rate!$B$4:$M$25,MATCH(Gilbert!N2078,Rate!$A$4:$A$25,0),MATCH(Gilbert!L2078,Rate!$B$3:$M$3,0))*O2078)),"")</f>
        <v/>
      </c>
      <c r="T2078" s="71" t="str">
        <f t="shared" si="99"/>
        <v/>
      </c>
    </row>
    <row r="2079" spans="16:20">
      <c r="P2079" s="70" t="str">
        <f t="shared" si="97"/>
        <v/>
      </c>
      <c r="Q2079" s="70" t="str">
        <f t="shared" si="98"/>
        <v/>
      </c>
      <c r="R2079" s="70" t="str">
        <f>IFERROR(IF(K2079="handling and wharfage",SUM(P2079:Q2079),IF(OR(K2079="tank",K2079="Boat",K2079="car"),INDEX(Rate!$B$4:$M$25,MATCH(Gilbert!N2079,Rate!$A$4:$A$25,0),MATCH(Gilbert!L2079,Rate!$B$3:$M$3,0))*O2079*0.8,INDEX(Rate!$B$4:$M$25,MATCH(Gilbert!N2079,Rate!$A$4:$A$25,0),MATCH(Gilbert!L2079,Rate!$B$3:$M$3,0))*O2079)),"")</f>
        <v/>
      </c>
      <c r="T2079" s="71" t="str">
        <f t="shared" si="99"/>
        <v/>
      </c>
    </row>
    <row r="2080" spans="16:20">
      <c r="P2080" s="70" t="str">
        <f t="shared" si="97"/>
        <v/>
      </c>
      <c r="Q2080" s="70" t="str">
        <f t="shared" si="98"/>
        <v/>
      </c>
      <c r="R2080" s="70" t="str">
        <f>IFERROR(IF(K2080="handling and wharfage",SUM(P2080:Q2080),IF(OR(K2080="tank",K2080="Boat",K2080="car"),INDEX(Rate!$B$4:$M$25,MATCH(Gilbert!N2080,Rate!$A$4:$A$25,0),MATCH(Gilbert!L2080,Rate!$B$3:$M$3,0))*O2080*0.8,INDEX(Rate!$B$4:$M$25,MATCH(Gilbert!N2080,Rate!$A$4:$A$25,0),MATCH(Gilbert!L2080,Rate!$B$3:$M$3,0))*O2080)),"")</f>
        <v/>
      </c>
      <c r="T2080" s="71" t="str">
        <f t="shared" si="99"/>
        <v/>
      </c>
    </row>
    <row r="2081" spans="16:20">
      <c r="P2081" s="70" t="str">
        <f t="shared" si="97"/>
        <v/>
      </c>
      <c r="Q2081" s="70" t="str">
        <f t="shared" si="98"/>
        <v/>
      </c>
      <c r="R2081" s="70" t="str">
        <f>IFERROR(IF(K2081="handling and wharfage",SUM(P2081:Q2081),IF(OR(K2081="tank",K2081="Boat",K2081="car"),INDEX(Rate!$B$4:$M$25,MATCH(Gilbert!N2081,Rate!$A$4:$A$25,0),MATCH(Gilbert!L2081,Rate!$B$3:$M$3,0))*O2081*0.8,INDEX(Rate!$B$4:$M$25,MATCH(Gilbert!N2081,Rate!$A$4:$A$25,0),MATCH(Gilbert!L2081,Rate!$B$3:$M$3,0))*O2081)),"")</f>
        <v/>
      </c>
      <c r="T2081" s="71" t="str">
        <f t="shared" si="99"/>
        <v/>
      </c>
    </row>
    <row r="2082" spans="16:20">
      <c r="P2082" s="70" t="str">
        <f t="shared" si="97"/>
        <v/>
      </c>
      <c r="Q2082" s="70" t="str">
        <f t="shared" si="98"/>
        <v/>
      </c>
      <c r="R2082" s="70" t="str">
        <f>IFERROR(IF(K2082="handling and wharfage",SUM(P2082:Q2082),IF(OR(K2082="tank",K2082="Boat",K2082="car"),INDEX(Rate!$B$4:$M$25,MATCH(Gilbert!N2082,Rate!$A$4:$A$25,0),MATCH(Gilbert!L2082,Rate!$B$3:$M$3,0))*O2082*0.8,INDEX(Rate!$B$4:$M$25,MATCH(Gilbert!N2082,Rate!$A$4:$A$25,0),MATCH(Gilbert!L2082,Rate!$B$3:$M$3,0))*O2082)),"")</f>
        <v/>
      </c>
      <c r="T2082" s="71" t="str">
        <f t="shared" si="99"/>
        <v/>
      </c>
    </row>
    <row r="2083" spans="16:20">
      <c r="P2083" s="70" t="str">
        <f t="shared" si="97"/>
        <v/>
      </c>
      <c r="Q2083" s="70" t="str">
        <f t="shared" si="98"/>
        <v/>
      </c>
      <c r="R2083" s="70" t="str">
        <f>IFERROR(IF(K2083="handling and wharfage",SUM(P2083:Q2083),IF(OR(K2083="tank",K2083="Boat",K2083="car"),INDEX(Rate!$B$4:$M$25,MATCH(Gilbert!N2083,Rate!$A$4:$A$25,0),MATCH(Gilbert!L2083,Rate!$B$3:$M$3,0))*O2083*0.8,INDEX(Rate!$B$4:$M$25,MATCH(Gilbert!N2083,Rate!$A$4:$A$25,0),MATCH(Gilbert!L2083,Rate!$B$3:$M$3,0))*O2083)),"")</f>
        <v/>
      </c>
      <c r="T2083" s="71" t="str">
        <f t="shared" si="99"/>
        <v/>
      </c>
    </row>
    <row r="2084" spans="16:20">
      <c r="P2084" s="70" t="str">
        <f t="shared" si="97"/>
        <v/>
      </c>
      <c r="Q2084" s="70" t="str">
        <f t="shared" si="98"/>
        <v/>
      </c>
      <c r="R2084" s="70" t="str">
        <f>IFERROR(IF(K2084="handling and wharfage",SUM(P2084:Q2084),IF(OR(K2084="tank",K2084="Boat",K2084="car"),INDEX(Rate!$B$4:$M$25,MATCH(Gilbert!N2084,Rate!$A$4:$A$25,0),MATCH(Gilbert!L2084,Rate!$B$3:$M$3,0))*O2084*0.8,INDEX(Rate!$B$4:$M$25,MATCH(Gilbert!N2084,Rate!$A$4:$A$25,0),MATCH(Gilbert!L2084,Rate!$B$3:$M$3,0))*O2084)),"")</f>
        <v/>
      </c>
      <c r="T2084" s="71" t="str">
        <f t="shared" si="99"/>
        <v/>
      </c>
    </row>
    <row r="2085" spans="16:20">
      <c r="P2085" s="70" t="str">
        <f t="shared" si="97"/>
        <v/>
      </c>
      <c r="Q2085" s="70" t="str">
        <f t="shared" si="98"/>
        <v/>
      </c>
      <c r="R2085" s="70" t="str">
        <f>IFERROR(IF(K2085="handling and wharfage",SUM(P2085:Q2085),IF(OR(K2085="tank",K2085="Boat",K2085="car"),INDEX(Rate!$B$4:$M$25,MATCH(Gilbert!N2085,Rate!$A$4:$A$25,0),MATCH(Gilbert!L2085,Rate!$B$3:$M$3,0))*O2085*0.8,INDEX(Rate!$B$4:$M$25,MATCH(Gilbert!N2085,Rate!$A$4:$A$25,0),MATCH(Gilbert!L2085,Rate!$B$3:$M$3,0))*O2085)),"")</f>
        <v/>
      </c>
      <c r="T2085" s="71" t="str">
        <f t="shared" si="99"/>
        <v/>
      </c>
    </row>
    <row r="2086" spans="16:20">
      <c r="P2086" s="70" t="str">
        <f t="shared" si="97"/>
        <v/>
      </c>
      <c r="Q2086" s="70" t="str">
        <f t="shared" si="98"/>
        <v/>
      </c>
      <c r="R2086" s="70" t="str">
        <f>IFERROR(IF(K2086="handling and wharfage",SUM(P2086:Q2086),IF(OR(K2086="tank",K2086="Boat",K2086="car"),INDEX(Rate!$B$4:$M$25,MATCH(Gilbert!N2086,Rate!$A$4:$A$25,0),MATCH(Gilbert!L2086,Rate!$B$3:$M$3,0))*O2086*0.8,INDEX(Rate!$B$4:$M$25,MATCH(Gilbert!N2086,Rate!$A$4:$A$25,0),MATCH(Gilbert!L2086,Rate!$B$3:$M$3,0))*O2086)),"")</f>
        <v/>
      </c>
      <c r="T2086" s="71" t="str">
        <f t="shared" si="99"/>
        <v/>
      </c>
    </row>
    <row r="2087" spans="16:20">
      <c r="P2087" s="70" t="str">
        <f t="shared" si="97"/>
        <v/>
      </c>
      <c r="Q2087" s="70" t="str">
        <f t="shared" si="98"/>
        <v/>
      </c>
      <c r="R2087" s="70" t="str">
        <f>IFERROR(IF(K2087="handling and wharfage",SUM(P2087:Q2087),IF(OR(K2087="tank",K2087="Boat",K2087="car"),INDEX(Rate!$B$4:$M$25,MATCH(Gilbert!N2087,Rate!$A$4:$A$25,0),MATCH(Gilbert!L2087,Rate!$B$3:$M$3,0))*O2087*0.8,INDEX(Rate!$B$4:$M$25,MATCH(Gilbert!N2087,Rate!$A$4:$A$25,0),MATCH(Gilbert!L2087,Rate!$B$3:$M$3,0))*O2087)),"")</f>
        <v/>
      </c>
      <c r="T2087" s="71" t="str">
        <f t="shared" si="99"/>
        <v/>
      </c>
    </row>
    <row r="2088" spans="16:20">
      <c r="P2088" s="70" t="str">
        <f t="shared" si="97"/>
        <v/>
      </c>
      <c r="Q2088" s="70" t="str">
        <f t="shared" si="98"/>
        <v/>
      </c>
      <c r="R2088" s="70" t="str">
        <f>IFERROR(IF(K2088="handling and wharfage",SUM(P2088:Q2088),IF(OR(K2088="tank",K2088="Boat",K2088="car"),INDEX(Rate!$B$4:$M$25,MATCH(Gilbert!N2088,Rate!$A$4:$A$25,0),MATCH(Gilbert!L2088,Rate!$B$3:$M$3,0))*O2088*0.8,INDEX(Rate!$B$4:$M$25,MATCH(Gilbert!N2088,Rate!$A$4:$A$25,0),MATCH(Gilbert!L2088,Rate!$B$3:$M$3,0))*O2088)),"")</f>
        <v/>
      </c>
      <c r="T2088" s="71" t="str">
        <f t="shared" si="99"/>
        <v/>
      </c>
    </row>
    <row r="2089" spans="16:20">
      <c r="P2089" s="70" t="str">
        <f t="shared" si="97"/>
        <v/>
      </c>
      <c r="Q2089" s="70" t="str">
        <f t="shared" si="98"/>
        <v/>
      </c>
      <c r="R2089" s="70" t="str">
        <f>IFERROR(IF(K2089="handling and wharfage",SUM(P2089:Q2089),IF(OR(K2089="tank",K2089="Boat",K2089="car"),INDEX(Rate!$B$4:$M$25,MATCH(Gilbert!N2089,Rate!$A$4:$A$25,0),MATCH(Gilbert!L2089,Rate!$B$3:$M$3,0))*O2089*0.8,INDEX(Rate!$B$4:$M$25,MATCH(Gilbert!N2089,Rate!$A$4:$A$25,0),MATCH(Gilbert!L2089,Rate!$B$3:$M$3,0))*O2089)),"")</f>
        <v/>
      </c>
      <c r="T2089" s="71" t="str">
        <f t="shared" si="99"/>
        <v/>
      </c>
    </row>
    <row r="2090" spans="16:20">
      <c r="P2090" s="70" t="str">
        <f t="shared" si="97"/>
        <v/>
      </c>
      <c r="Q2090" s="70" t="str">
        <f t="shared" si="98"/>
        <v/>
      </c>
      <c r="R2090" s="70" t="str">
        <f>IFERROR(IF(K2090="handling and wharfage",SUM(P2090:Q2090),IF(OR(K2090="tank",K2090="Boat",K2090="car"),INDEX(Rate!$B$4:$M$25,MATCH(Gilbert!N2090,Rate!$A$4:$A$25,0),MATCH(Gilbert!L2090,Rate!$B$3:$M$3,0))*O2090*0.8,INDEX(Rate!$B$4:$M$25,MATCH(Gilbert!N2090,Rate!$A$4:$A$25,0),MATCH(Gilbert!L2090,Rate!$B$3:$M$3,0))*O2090)),"")</f>
        <v/>
      </c>
      <c r="T2090" s="71" t="str">
        <f t="shared" si="99"/>
        <v/>
      </c>
    </row>
    <row r="2091" spans="16:20">
      <c r="P2091" s="70" t="str">
        <f t="shared" si="97"/>
        <v/>
      </c>
      <c r="Q2091" s="70" t="str">
        <f t="shared" si="98"/>
        <v/>
      </c>
      <c r="R2091" s="70" t="str">
        <f>IFERROR(IF(K2091="handling and wharfage",SUM(P2091:Q2091),IF(OR(K2091="tank",K2091="Boat",K2091="car"),INDEX(Rate!$B$4:$M$25,MATCH(Gilbert!N2091,Rate!$A$4:$A$25,0),MATCH(Gilbert!L2091,Rate!$B$3:$M$3,0))*O2091*0.8,INDEX(Rate!$B$4:$M$25,MATCH(Gilbert!N2091,Rate!$A$4:$A$25,0),MATCH(Gilbert!L2091,Rate!$B$3:$M$3,0))*O2091)),"")</f>
        <v/>
      </c>
      <c r="T2091" s="71" t="str">
        <f t="shared" si="99"/>
        <v/>
      </c>
    </row>
    <row r="2092" spans="16:20">
      <c r="P2092" s="70" t="str">
        <f t="shared" si="97"/>
        <v/>
      </c>
      <c r="Q2092" s="70" t="str">
        <f t="shared" si="98"/>
        <v/>
      </c>
      <c r="R2092" s="70" t="str">
        <f>IFERROR(IF(K2092="handling and wharfage",SUM(P2092:Q2092),IF(OR(K2092="tank",K2092="Boat",K2092="car"),INDEX(Rate!$B$4:$M$25,MATCH(Gilbert!N2092,Rate!$A$4:$A$25,0),MATCH(Gilbert!L2092,Rate!$B$3:$M$3,0))*O2092*0.8,INDEX(Rate!$B$4:$M$25,MATCH(Gilbert!N2092,Rate!$A$4:$A$25,0),MATCH(Gilbert!L2092,Rate!$B$3:$M$3,0))*O2092)),"")</f>
        <v/>
      </c>
      <c r="T2092" s="71" t="str">
        <f t="shared" si="99"/>
        <v/>
      </c>
    </row>
    <row r="2093" spans="16:20">
      <c r="P2093" s="70" t="str">
        <f t="shared" si="97"/>
        <v/>
      </c>
      <c r="Q2093" s="70" t="str">
        <f t="shared" si="98"/>
        <v/>
      </c>
      <c r="R2093" s="70" t="str">
        <f>IFERROR(IF(K2093="handling and wharfage",SUM(P2093:Q2093),IF(OR(K2093="tank",K2093="Boat",K2093="car"),INDEX(Rate!$B$4:$M$25,MATCH(Gilbert!N2093,Rate!$A$4:$A$25,0),MATCH(Gilbert!L2093,Rate!$B$3:$M$3,0))*O2093*0.8,INDEX(Rate!$B$4:$M$25,MATCH(Gilbert!N2093,Rate!$A$4:$A$25,0),MATCH(Gilbert!L2093,Rate!$B$3:$M$3,0))*O2093)),"")</f>
        <v/>
      </c>
      <c r="T2093" s="71" t="str">
        <f t="shared" si="99"/>
        <v/>
      </c>
    </row>
    <row r="2094" spans="16:20">
      <c r="P2094" s="70" t="str">
        <f t="shared" si="97"/>
        <v/>
      </c>
      <c r="Q2094" s="70" t="str">
        <f t="shared" si="98"/>
        <v/>
      </c>
      <c r="R2094" s="70" t="str">
        <f>IFERROR(IF(K2094="handling and wharfage",SUM(P2094:Q2094),IF(OR(K2094="tank",K2094="Boat",K2094="car"),INDEX(Rate!$B$4:$M$25,MATCH(Gilbert!N2094,Rate!$A$4:$A$25,0),MATCH(Gilbert!L2094,Rate!$B$3:$M$3,0))*O2094*0.8,INDEX(Rate!$B$4:$M$25,MATCH(Gilbert!N2094,Rate!$A$4:$A$25,0),MATCH(Gilbert!L2094,Rate!$B$3:$M$3,0))*O2094)),"")</f>
        <v/>
      </c>
      <c r="T2094" s="71" t="str">
        <f t="shared" si="99"/>
        <v/>
      </c>
    </row>
    <row r="2095" spans="16:20">
      <c r="P2095" s="70" t="str">
        <f t="shared" si="97"/>
        <v/>
      </c>
      <c r="Q2095" s="70" t="str">
        <f t="shared" si="98"/>
        <v/>
      </c>
      <c r="R2095" s="70" t="str">
        <f>IFERROR(IF(K2095="handling and wharfage",SUM(P2095:Q2095),IF(OR(K2095="tank",K2095="Boat",K2095="car"),INDEX(Rate!$B$4:$M$25,MATCH(Gilbert!N2095,Rate!$A$4:$A$25,0),MATCH(Gilbert!L2095,Rate!$B$3:$M$3,0))*O2095*0.8,INDEX(Rate!$B$4:$M$25,MATCH(Gilbert!N2095,Rate!$A$4:$A$25,0),MATCH(Gilbert!L2095,Rate!$B$3:$M$3,0))*O2095)),"")</f>
        <v/>
      </c>
      <c r="T2095" s="71" t="str">
        <f t="shared" si="99"/>
        <v/>
      </c>
    </row>
    <row r="2096" spans="16:20">
      <c r="P2096" s="70" t="str">
        <f t="shared" si="97"/>
        <v/>
      </c>
      <c r="Q2096" s="70" t="str">
        <f t="shared" si="98"/>
        <v/>
      </c>
      <c r="R2096" s="70" t="str">
        <f>IFERROR(IF(K2096="handling and wharfage",SUM(P2096:Q2096),IF(OR(K2096="tank",K2096="Boat",K2096="car"),INDEX(Rate!$B$4:$M$25,MATCH(Gilbert!N2096,Rate!$A$4:$A$25,0),MATCH(Gilbert!L2096,Rate!$B$3:$M$3,0))*O2096*0.8,INDEX(Rate!$B$4:$M$25,MATCH(Gilbert!N2096,Rate!$A$4:$A$25,0),MATCH(Gilbert!L2096,Rate!$B$3:$M$3,0))*O2096)),"")</f>
        <v/>
      </c>
      <c r="T2096" s="71" t="str">
        <f t="shared" si="99"/>
        <v/>
      </c>
    </row>
    <row r="2097" spans="16:20">
      <c r="P2097" s="70" t="str">
        <f t="shared" si="97"/>
        <v/>
      </c>
      <c r="Q2097" s="70" t="str">
        <f t="shared" si="98"/>
        <v/>
      </c>
      <c r="R2097" s="70" t="str">
        <f>IFERROR(IF(K2097="handling and wharfage",SUM(P2097:Q2097),IF(OR(K2097="tank",K2097="Boat",K2097="car"),INDEX(Rate!$B$4:$M$25,MATCH(Gilbert!N2097,Rate!$A$4:$A$25,0),MATCH(Gilbert!L2097,Rate!$B$3:$M$3,0))*O2097*0.8,INDEX(Rate!$B$4:$M$25,MATCH(Gilbert!N2097,Rate!$A$4:$A$25,0),MATCH(Gilbert!L2097,Rate!$B$3:$M$3,0))*O2097)),"")</f>
        <v/>
      </c>
      <c r="T2097" s="71" t="str">
        <f t="shared" si="99"/>
        <v/>
      </c>
    </row>
    <row r="2098" spans="16:20">
      <c r="P2098" s="70" t="str">
        <f t="shared" si="97"/>
        <v/>
      </c>
      <c r="Q2098" s="70" t="str">
        <f t="shared" si="98"/>
        <v/>
      </c>
      <c r="R2098" s="70" t="str">
        <f>IFERROR(IF(K2098="handling and wharfage",SUM(P2098:Q2098),IF(OR(K2098="tank",K2098="Boat",K2098="car"),INDEX(Rate!$B$4:$M$25,MATCH(Gilbert!N2098,Rate!$A$4:$A$25,0),MATCH(Gilbert!L2098,Rate!$B$3:$M$3,0))*O2098*0.8,INDEX(Rate!$B$4:$M$25,MATCH(Gilbert!N2098,Rate!$A$4:$A$25,0),MATCH(Gilbert!L2098,Rate!$B$3:$M$3,0))*O2098)),"")</f>
        <v/>
      </c>
      <c r="T2098" s="71" t="str">
        <f t="shared" si="99"/>
        <v/>
      </c>
    </row>
    <row r="2099" spans="16:20">
      <c r="P2099" s="70" t="str">
        <f t="shared" si="97"/>
        <v/>
      </c>
      <c r="Q2099" s="70" t="str">
        <f t="shared" si="98"/>
        <v/>
      </c>
      <c r="R2099" s="70" t="str">
        <f>IFERROR(IF(K2099="handling and wharfage",SUM(P2099:Q2099),IF(OR(K2099="tank",K2099="Boat",K2099="car"),INDEX(Rate!$B$4:$M$25,MATCH(Gilbert!N2099,Rate!$A$4:$A$25,0),MATCH(Gilbert!L2099,Rate!$B$3:$M$3,0))*O2099*0.8,INDEX(Rate!$B$4:$M$25,MATCH(Gilbert!N2099,Rate!$A$4:$A$25,0),MATCH(Gilbert!L2099,Rate!$B$3:$M$3,0))*O2099)),"")</f>
        <v/>
      </c>
      <c r="T2099" s="71" t="str">
        <f t="shared" si="99"/>
        <v/>
      </c>
    </row>
    <row r="2100" spans="16:20">
      <c r="P2100" s="70" t="str">
        <f t="shared" si="97"/>
        <v/>
      </c>
      <c r="Q2100" s="70" t="str">
        <f t="shared" si="98"/>
        <v/>
      </c>
      <c r="R2100" s="70" t="str">
        <f>IFERROR(IF(K2100="handling and wharfage",SUM(P2100:Q2100),IF(OR(K2100="tank",K2100="Boat",K2100="car"),INDEX(Rate!$B$4:$M$25,MATCH(Gilbert!N2100,Rate!$A$4:$A$25,0),MATCH(Gilbert!L2100,Rate!$B$3:$M$3,0))*O2100*0.8,INDEX(Rate!$B$4:$M$25,MATCH(Gilbert!N2100,Rate!$A$4:$A$25,0),MATCH(Gilbert!L2100,Rate!$B$3:$M$3,0))*O2100)),"")</f>
        <v/>
      </c>
      <c r="T2100" s="71" t="str">
        <f t="shared" si="99"/>
        <v/>
      </c>
    </row>
    <row r="2101" spans="16:20">
      <c r="P2101" s="70" t="str">
        <f t="shared" si="97"/>
        <v/>
      </c>
      <c r="Q2101" s="70" t="str">
        <f t="shared" si="98"/>
        <v/>
      </c>
      <c r="R2101" s="70" t="str">
        <f>IFERROR(IF(K2101="handling and wharfage",SUM(P2101:Q2101),IF(OR(K2101="tank",K2101="Boat",K2101="car"),INDEX(Rate!$B$4:$M$25,MATCH(Gilbert!N2101,Rate!$A$4:$A$25,0),MATCH(Gilbert!L2101,Rate!$B$3:$M$3,0))*O2101*0.8,INDEX(Rate!$B$4:$M$25,MATCH(Gilbert!N2101,Rate!$A$4:$A$25,0),MATCH(Gilbert!L2101,Rate!$B$3:$M$3,0))*O2101)),"")</f>
        <v/>
      </c>
      <c r="T2101" s="71" t="str">
        <f t="shared" si="99"/>
        <v/>
      </c>
    </row>
    <row r="2102" spans="16:20">
      <c r="P2102" s="70" t="str">
        <f t="shared" si="97"/>
        <v/>
      </c>
      <c r="Q2102" s="70" t="str">
        <f t="shared" si="98"/>
        <v/>
      </c>
      <c r="R2102" s="70" t="str">
        <f>IFERROR(IF(K2102="handling and wharfage",SUM(P2102:Q2102),IF(OR(K2102="tank",K2102="Boat",K2102="car"),INDEX(Rate!$B$4:$M$25,MATCH(Gilbert!N2102,Rate!$A$4:$A$25,0),MATCH(Gilbert!L2102,Rate!$B$3:$M$3,0))*O2102*0.8,INDEX(Rate!$B$4:$M$25,MATCH(Gilbert!N2102,Rate!$A$4:$A$25,0),MATCH(Gilbert!L2102,Rate!$B$3:$M$3,0))*O2102)),"")</f>
        <v/>
      </c>
      <c r="T2102" s="71" t="str">
        <f t="shared" si="99"/>
        <v/>
      </c>
    </row>
    <row r="2103" spans="16:20">
      <c r="P2103" s="70" t="str">
        <f t="shared" si="97"/>
        <v/>
      </c>
      <c r="Q2103" s="70" t="str">
        <f t="shared" si="98"/>
        <v/>
      </c>
      <c r="R2103" s="70" t="str">
        <f>IFERROR(IF(K2103="handling and wharfage",SUM(P2103:Q2103),IF(OR(K2103="tank",K2103="Boat",K2103="car"),INDEX(Rate!$B$4:$M$25,MATCH(Gilbert!N2103,Rate!$A$4:$A$25,0),MATCH(Gilbert!L2103,Rate!$B$3:$M$3,0))*O2103*0.8,INDEX(Rate!$B$4:$M$25,MATCH(Gilbert!N2103,Rate!$A$4:$A$25,0),MATCH(Gilbert!L2103,Rate!$B$3:$M$3,0))*O2103)),"")</f>
        <v/>
      </c>
      <c r="T2103" s="71" t="str">
        <f t="shared" si="99"/>
        <v/>
      </c>
    </row>
    <row r="2104" spans="16:20">
      <c r="P2104" s="70" t="str">
        <f t="shared" si="97"/>
        <v/>
      </c>
      <c r="Q2104" s="70" t="str">
        <f t="shared" si="98"/>
        <v/>
      </c>
      <c r="R2104" s="70" t="str">
        <f>IFERROR(IF(K2104="handling and wharfage",SUM(P2104:Q2104),IF(OR(K2104="tank",K2104="Boat",K2104="car"),INDEX(Rate!$B$4:$M$25,MATCH(Gilbert!N2104,Rate!$A$4:$A$25,0),MATCH(Gilbert!L2104,Rate!$B$3:$M$3,0))*O2104*0.8,INDEX(Rate!$B$4:$M$25,MATCH(Gilbert!N2104,Rate!$A$4:$A$25,0),MATCH(Gilbert!L2104,Rate!$B$3:$M$3,0))*O2104)),"")</f>
        <v/>
      </c>
      <c r="T2104" s="71" t="str">
        <f t="shared" si="99"/>
        <v/>
      </c>
    </row>
    <row r="2105" spans="16:20">
      <c r="P2105" s="70" t="str">
        <f t="shared" si="97"/>
        <v/>
      </c>
      <c r="Q2105" s="70" t="str">
        <f t="shared" si="98"/>
        <v/>
      </c>
      <c r="R2105" s="70" t="str">
        <f>IFERROR(IF(K2105="handling and wharfage",SUM(P2105:Q2105),IF(OR(K2105="tank",K2105="Boat",K2105="car"),INDEX(Rate!$B$4:$M$25,MATCH(Gilbert!N2105,Rate!$A$4:$A$25,0),MATCH(Gilbert!L2105,Rate!$B$3:$M$3,0))*O2105*0.8,INDEX(Rate!$B$4:$M$25,MATCH(Gilbert!N2105,Rate!$A$4:$A$25,0),MATCH(Gilbert!L2105,Rate!$B$3:$M$3,0))*O2105)),"")</f>
        <v/>
      </c>
      <c r="T2105" s="71" t="str">
        <f t="shared" si="99"/>
        <v/>
      </c>
    </row>
    <row r="2106" spans="16:20">
      <c r="P2106" s="70" t="str">
        <f t="shared" si="97"/>
        <v/>
      </c>
      <c r="Q2106" s="70" t="str">
        <f t="shared" si="98"/>
        <v/>
      </c>
      <c r="R2106" s="70" t="str">
        <f>IFERROR(IF(K2106="handling and wharfage",SUM(P2106:Q2106),IF(OR(K2106="tank",K2106="Boat",K2106="car"),INDEX(Rate!$B$4:$M$25,MATCH(Gilbert!N2106,Rate!$A$4:$A$25,0),MATCH(Gilbert!L2106,Rate!$B$3:$M$3,0))*O2106*0.8,INDEX(Rate!$B$4:$M$25,MATCH(Gilbert!N2106,Rate!$A$4:$A$25,0),MATCH(Gilbert!L2106,Rate!$B$3:$M$3,0))*O2106)),"")</f>
        <v/>
      </c>
      <c r="T2106" s="71" t="str">
        <f t="shared" si="99"/>
        <v/>
      </c>
    </row>
    <row r="2107" spans="16:20">
      <c r="P2107" s="70" t="str">
        <f t="shared" si="97"/>
        <v/>
      </c>
      <c r="Q2107" s="70" t="str">
        <f t="shared" si="98"/>
        <v/>
      </c>
      <c r="R2107" s="70" t="str">
        <f>IFERROR(IF(K2107="handling and wharfage",SUM(P2107:Q2107),IF(OR(K2107="tank",K2107="Boat",K2107="car"),INDEX(Rate!$B$4:$M$25,MATCH(Gilbert!N2107,Rate!$A$4:$A$25,0),MATCH(Gilbert!L2107,Rate!$B$3:$M$3,0))*O2107*0.8,INDEX(Rate!$B$4:$M$25,MATCH(Gilbert!N2107,Rate!$A$4:$A$25,0),MATCH(Gilbert!L2107,Rate!$B$3:$M$3,0))*O2107)),"")</f>
        <v/>
      </c>
      <c r="T2107" s="71" t="str">
        <f t="shared" si="99"/>
        <v/>
      </c>
    </row>
    <row r="2108" spans="16:20">
      <c r="P2108" s="70" t="str">
        <f t="shared" si="97"/>
        <v/>
      </c>
      <c r="Q2108" s="70" t="str">
        <f t="shared" si="98"/>
        <v/>
      </c>
      <c r="R2108" s="70" t="str">
        <f>IFERROR(IF(K2108="handling and wharfage",SUM(P2108:Q2108),IF(OR(K2108="tank",K2108="Boat",K2108="car"),INDEX(Rate!$B$4:$M$25,MATCH(Gilbert!N2108,Rate!$A$4:$A$25,0),MATCH(Gilbert!L2108,Rate!$B$3:$M$3,0))*O2108*0.8,INDEX(Rate!$B$4:$M$25,MATCH(Gilbert!N2108,Rate!$A$4:$A$25,0),MATCH(Gilbert!L2108,Rate!$B$3:$M$3,0))*O2108)),"")</f>
        <v/>
      </c>
      <c r="T2108" s="71" t="str">
        <f t="shared" si="99"/>
        <v/>
      </c>
    </row>
    <row r="2109" spans="16:20">
      <c r="P2109" s="70" t="str">
        <f t="shared" si="97"/>
        <v/>
      </c>
      <c r="Q2109" s="70" t="str">
        <f t="shared" si="98"/>
        <v/>
      </c>
      <c r="R2109" s="70" t="str">
        <f>IFERROR(IF(K2109="handling and wharfage",SUM(P2109:Q2109),IF(OR(K2109="tank",K2109="Boat",K2109="car"),INDEX(Rate!$B$4:$M$25,MATCH(Gilbert!N2109,Rate!$A$4:$A$25,0),MATCH(Gilbert!L2109,Rate!$B$3:$M$3,0))*O2109*0.8,INDEX(Rate!$B$4:$M$25,MATCH(Gilbert!N2109,Rate!$A$4:$A$25,0),MATCH(Gilbert!L2109,Rate!$B$3:$M$3,0))*O2109)),"")</f>
        <v/>
      </c>
      <c r="T2109" s="71" t="str">
        <f t="shared" si="99"/>
        <v/>
      </c>
    </row>
    <row r="2110" spans="16:20">
      <c r="P2110" s="70" t="str">
        <f t="shared" si="97"/>
        <v/>
      </c>
      <c r="Q2110" s="70" t="str">
        <f t="shared" si="98"/>
        <v/>
      </c>
      <c r="R2110" s="70" t="str">
        <f>IFERROR(IF(K2110="handling and wharfage",SUM(P2110:Q2110),IF(OR(K2110="tank",K2110="Boat",K2110="car"),INDEX(Rate!$B$4:$M$25,MATCH(Gilbert!N2110,Rate!$A$4:$A$25,0),MATCH(Gilbert!L2110,Rate!$B$3:$M$3,0))*O2110*0.8,INDEX(Rate!$B$4:$M$25,MATCH(Gilbert!N2110,Rate!$A$4:$A$25,0),MATCH(Gilbert!L2110,Rate!$B$3:$M$3,0))*O2110)),"")</f>
        <v/>
      </c>
      <c r="T2110" s="71" t="str">
        <f t="shared" si="99"/>
        <v/>
      </c>
    </row>
    <row r="2111" spans="16:20">
      <c r="P2111" s="70" t="str">
        <f t="shared" si="97"/>
        <v/>
      </c>
      <c r="Q2111" s="70" t="str">
        <f t="shared" si="98"/>
        <v/>
      </c>
      <c r="R2111" s="70" t="str">
        <f>IFERROR(IF(K2111="handling and wharfage",SUM(P2111:Q2111),IF(OR(K2111="tank",K2111="Boat",K2111="car"),INDEX(Rate!$B$4:$M$25,MATCH(Gilbert!N2111,Rate!$A$4:$A$25,0),MATCH(Gilbert!L2111,Rate!$B$3:$M$3,0))*O2111*0.8,INDEX(Rate!$B$4:$M$25,MATCH(Gilbert!N2111,Rate!$A$4:$A$25,0),MATCH(Gilbert!L2111,Rate!$B$3:$M$3,0))*O2111)),"")</f>
        <v/>
      </c>
      <c r="T2111" s="71" t="str">
        <f t="shared" si="99"/>
        <v/>
      </c>
    </row>
    <row r="2112" spans="16:20">
      <c r="P2112" s="70" t="str">
        <f t="shared" si="97"/>
        <v/>
      </c>
      <c r="Q2112" s="70" t="str">
        <f t="shared" si="98"/>
        <v/>
      </c>
      <c r="R2112" s="70" t="str">
        <f>IFERROR(IF(K2112="handling and wharfage",SUM(P2112:Q2112),IF(OR(K2112="tank",K2112="Boat",K2112="car"),INDEX(Rate!$B$4:$M$25,MATCH(Gilbert!N2112,Rate!$A$4:$A$25,0),MATCH(Gilbert!L2112,Rate!$B$3:$M$3,0))*O2112*0.8,INDEX(Rate!$B$4:$M$25,MATCH(Gilbert!N2112,Rate!$A$4:$A$25,0),MATCH(Gilbert!L2112,Rate!$B$3:$M$3,0))*O2112)),"")</f>
        <v/>
      </c>
      <c r="T2112" s="71" t="str">
        <f t="shared" si="99"/>
        <v/>
      </c>
    </row>
    <row r="2113" spans="16:20">
      <c r="P2113" s="70" t="str">
        <f t="shared" si="97"/>
        <v/>
      </c>
      <c r="Q2113" s="70" t="str">
        <f t="shared" si="98"/>
        <v/>
      </c>
      <c r="R2113" s="70" t="str">
        <f>IFERROR(IF(K2113="handling and wharfage",SUM(P2113:Q2113),IF(OR(K2113="tank",K2113="Boat",K2113="car"),INDEX(Rate!$B$4:$M$25,MATCH(Gilbert!N2113,Rate!$A$4:$A$25,0),MATCH(Gilbert!L2113,Rate!$B$3:$M$3,0))*O2113*0.8,INDEX(Rate!$B$4:$M$25,MATCH(Gilbert!N2113,Rate!$A$4:$A$25,0),MATCH(Gilbert!L2113,Rate!$B$3:$M$3,0))*O2113)),"")</f>
        <v/>
      </c>
      <c r="T2113" s="71" t="str">
        <f t="shared" si="99"/>
        <v/>
      </c>
    </row>
    <row r="2114" spans="16:20">
      <c r="P2114" s="70" t="str">
        <f t="shared" si="97"/>
        <v/>
      </c>
      <c r="Q2114" s="70" t="str">
        <f t="shared" si="98"/>
        <v/>
      </c>
      <c r="R2114" s="70" t="str">
        <f>IFERROR(IF(K2114="handling and wharfage",SUM(P2114:Q2114),IF(OR(K2114="tank",K2114="Boat",K2114="car"),INDEX(Rate!$B$4:$M$25,MATCH(Gilbert!N2114,Rate!$A$4:$A$25,0),MATCH(Gilbert!L2114,Rate!$B$3:$M$3,0))*O2114*0.8,INDEX(Rate!$B$4:$M$25,MATCH(Gilbert!N2114,Rate!$A$4:$A$25,0),MATCH(Gilbert!L2114,Rate!$B$3:$M$3,0))*O2114)),"")</f>
        <v/>
      </c>
      <c r="T2114" s="71" t="str">
        <f t="shared" si="99"/>
        <v/>
      </c>
    </row>
    <row r="2115" spans="16:20">
      <c r="P2115" s="70" t="str">
        <f t="shared" ref="P2115:P2178" si="100">IF(OR(K2115="handling and wharfage",K2115="rau handling and wharfage"),O2115*30,"")</f>
        <v/>
      </c>
      <c r="Q2115" s="70" t="str">
        <f t="shared" ref="Q2115:Q2178" si="101">IF(K2115&lt;&gt;"handling and wharfage","",O2115*3.5)</f>
        <v/>
      </c>
      <c r="R2115" s="70" t="str">
        <f>IFERROR(IF(K2115="handling and wharfage",SUM(P2115:Q2115),IF(OR(K2115="tank",K2115="Boat",K2115="car"),INDEX(Rate!$B$4:$M$25,MATCH(Gilbert!N2115,Rate!$A$4:$A$25,0),MATCH(Gilbert!L2115,Rate!$B$3:$M$3,0))*O2115*0.8,INDEX(Rate!$B$4:$M$25,MATCH(Gilbert!N2115,Rate!$A$4:$A$25,0),MATCH(Gilbert!L2115,Rate!$B$3:$M$3,0))*O2115)),"")</f>
        <v/>
      </c>
      <c r="T2115" s="71" t="str">
        <f t="shared" ref="T2115:T2178" si="102">IF(L2115="","",IF(L2115="General2","F0070000061A","E31250000331"))</f>
        <v/>
      </c>
    </row>
    <row r="2116" spans="16:20">
      <c r="P2116" s="70" t="str">
        <f t="shared" si="100"/>
        <v/>
      </c>
      <c r="Q2116" s="70" t="str">
        <f t="shared" si="101"/>
        <v/>
      </c>
      <c r="R2116" s="70" t="str">
        <f>IFERROR(IF(K2116="handling and wharfage",SUM(P2116:Q2116),IF(OR(K2116="tank",K2116="Boat",K2116="car"),INDEX(Rate!$B$4:$M$25,MATCH(Gilbert!N2116,Rate!$A$4:$A$25,0),MATCH(Gilbert!L2116,Rate!$B$3:$M$3,0))*O2116*0.8,INDEX(Rate!$B$4:$M$25,MATCH(Gilbert!N2116,Rate!$A$4:$A$25,0),MATCH(Gilbert!L2116,Rate!$B$3:$M$3,0))*O2116)),"")</f>
        <v/>
      </c>
      <c r="T2116" s="71" t="str">
        <f t="shared" si="102"/>
        <v/>
      </c>
    </row>
    <row r="2117" spans="16:20">
      <c r="P2117" s="70" t="str">
        <f t="shared" si="100"/>
        <v/>
      </c>
      <c r="Q2117" s="70" t="str">
        <f t="shared" si="101"/>
        <v/>
      </c>
      <c r="R2117" s="70" t="str">
        <f>IFERROR(IF(K2117="handling and wharfage",SUM(P2117:Q2117),IF(OR(K2117="tank",K2117="Boat",K2117="car"),INDEX(Rate!$B$4:$M$25,MATCH(Gilbert!N2117,Rate!$A$4:$A$25,0),MATCH(Gilbert!L2117,Rate!$B$3:$M$3,0))*O2117*0.8,INDEX(Rate!$B$4:$M$25,MATCH(Gilbert!N2117,Rate!$A$4:$A$25,0),MATCH(Gilbert!L2117,Rate!$B$3:$M$3,0))*O2117)),"")</f>
        <v/>
      </c>
      <c r="T2117" s="71" t="str">
        <f t="shared" si="102"/>
        <v/>
      </c>
    </row>
    <row r="2118" spans="16:20">
      <c r="P2118" s="70" t="str">
        <f t="shared" si="100"/>
        <v/>
      </c>
      <c r="Q2118" s="70" t="str">
        <f t="shared" si="101"/>
        <v/>
      </c>
      <c r="R2118" s="70" t="str">
        <f>IFERROR(IF(K2118="handling and wharfage",SUM(P2118:Q2118),IF(OR(K2118="tank",K2118="Boat",K2118="car"),INDEX(Rate!$B$4:$M$25,MATCH(Gilbert!N2118,Rate!$A$4:$A$25,0),MATCH(Gilbert!L2118,Rate!$B$3:$M$3,0))*O2118*0.8,INDEX(Rate!$B$4:$M$25,MATCH(Gilbert!N2118,Rate!$A$4:$A$25,0),MATCH(Gilbert!L2118,Rate!$B$3:$M$3,0))*O2118)),"")</f>
        <v/>
      </c>
      <c r="T2118" s="71" t="str">
        <f t="shared" si="102"/>
        <v/>
      </c>
    </row>
    <row r="2119" spans="16:20">
      <c r="P2119" s="70" t="str">
        <f t="shared" si="100"/>
        <v/>
      </c>
      <c r="Q2119" s="70" t="str">
        <f t="shared" si="101"/>
        <v/>
      </c>
      <c r="R2119" s="70" t="str">
        <f>IFERROR(IF(K2119="handling and wharfage",SUM(P2119:Q2119),IF(OR(K2119="tank",K2119="Boat",K2119="car"),INDEX(Rate!$B$4:$M$25,MATCH(Gilbert!N2119,Rate!$A$4:$A$25,0),MATCH(Gilbert!L2119,Rate!$B$3:$M$3,0))*O2119*0.8,INDEX(Rate!$B$4:$M$25,MATCH(Gilbert!N2119,Rate!$A$4:$A$25,0),MATCH(Gilbert!L2119,Rate!$B$3:$M$3,0))*O2119)),"")</f>
        <v/>
      </c>
      <c r="T2119" s="71" t="str">
        <f t="shared" si="102"/>
        <v/>
      </c>
    </row>
    <row r="2120" spans="16:20">
      <c r="P2120" s="70" t="str">
        <f t="shared" si="100"/>
        <v/>
      </c>
      <c r="Q2120" s="70" t="str">
        <f t="shared" si="101"/>
        <v/>
      </c>
      <c r="R2120" s="70" t="str">
        <f>IFERROR(IF(K2120="handling and wharfage",SUM(P2120:Q2120),IF(OR(K2120="tank",K2120="Boat",K2120="car"),INDEX(Rate!$B$4:$M$25,MATCH(Gilbert!N2120,Rate!$A$4:$A$25,0),MATCH(Gilbert!L2120,Rate!$B$3:$M$3,0))*O2120*0.8,INDEX(Rate!$B$4:$M$25,MATCH(Gilbert!N2120,Rate!$A$4:$A$25,0),MATCH(Gilbert!L2120,Rate!$B$3:$M$3,0))*O2120)),"")</f>
        <v/>
      </c>
      <c r="T2120" s="71" t="str">
        <f t="shared" si="102"/>
        <v/>
      </c>
    </row>
    <row r="2121" spans="16:20">
      <c r="P2121" s="70" t="str">
        <f t="shared" si="100"/>
        <v/>
      </c>
      <c r="Q2121" s="70" t="str">
        <f t="shared" si="101"/>
        <v/>
      </c>
      <c r="R2121" s="70" t="str">
        <f>IFERROR(IF(K2121="handling and wharfage",SUM(P2121:Q2121),IF(OR(K2121="tank",K2121="Boat",K2121="car"),INDEX(Rate!$B$4:$M$25,MATCH(Gilbert!N2121,Rate!$A$4:$A$25,0),MATCH(Gilbert!L2121,Rate!$B$3:$M$3,0))*O2121*0.8,INDEX(Rate!$B$4:$M$25,MATCH(Gilbert!N2121,Rate!$A$4:$A$25,0),MATCH(Gilbert!L2121,Rate!$B$3:$M$3,0))*O2121)),"")</f>
        <v/>
      </c>
      <c r="T2121" s="71" t="str">
        <f t="shared" si="102"/>
        <v/>
      </c>
    </row>
    <row r="2122" spans="16:20">
      <c r="P2122" s="70" t="str">
        <f t="shared" si="100"/>
        <v/>
      </c>
      <c r="Q2122" s="70" t="str">
        <f t="shared" si="101"/>
        <v/>
      </c>
      <c r="R2122" s="70" t="str">
        <f>IFERROR(IF(K2122="handling and wharfage",SUM(P2122:Q2122),IF(OR(K2122="tank",K2122="Boat",K2122="car"),INDEX(Rate!$B$4:$M$25,MATCH(Gilbert!N2122,Rate!$A$4:$A$25,0),MATCH(Gilbert!L2122,Rate!$B$3:$M$3,0))*O2122*0.8,INDEX(Rate!$B$4:$M$25,MATCH(Gilbert!N2122,Rate!$A$4:$A$25,0),MATCH(Gilbert!L2122,Rate!$B$3:$M$3,0))*O2122)),"")</f>
        <v/>
      </c>
      <c r="T2122" s="71" t="str">
        <f t="shared" si="102"/>
        <v/>
      </c>
    </row>
    <row r="2123" spans="16:20">
      <c r="P2123" s="70" t="str">
        <f t="shared" si="100"/>
        <v/>
      </c>
      <c r="Q2123" s="70" t="str">
        <f t="shared" si="101"/>
        <v/>
      </c>
      <c r="R2123" s="70" t="str">
        <f>IFERROR(IF(K2123="handling and wharfage",SUM(P2123:Q2123),IF(OR(K2123="tank",K2123="Boat",K2123="car"),INDEX(Rate!$B$4:$M$25,MATCH(Gilbert!N2123,Rate!$A$4:$A$25,0),MATCH(Gilbert!L2123,Rate!$B$3:$M$3,0))*O2123*0.8,INDEX(Rate!$B$4:$M$25,MATCH(Gilbert!N2123,Rate!$A$4:$A$25,0),MATCH(Gilbert!L2123,Rate!$B$3:$M$3,0))*O2123)),"")</f>
        <v/>
      </c>
      <c r="T2123" s="71" t="str">
        <f t="shared" si="102"/>
        <v/>
      </c>
    </row>
    <row r="2124" spans="16:20">
      <c r="P2124" s="70" t="str">
        <f t="shared" si="100"/>
        <v/>
      </c>
      <c r="Q2124" s="70" t="str">
        <f t="shared" si="101"/>
        <v/>
      </c>
      <c r="R2124" s="70" t="str">
        <f>IFERROR(IF(K2124="handling and wharfage",SUM(P2124:Q2124),IF(OR(K2124="tank",K2124="Boat",K2124="car"),INDEX(Rate!$B$4:$M$25,MATCH(Gilbert!N2124,Rate!$A$4:$A$25,0),MATCH(Gilbert!L2124,Rate!$B$3:$M$3,0))*O2124*0.8,INDEX(Rate!$B$4:$M$25,MATCH(Gilbert!N2124,Rate!$A$4:$A$25,0),MATCH(Gilbert!L2124,Rate!$B$3:$M$3,0))*O2124)),"")</f>
        <v/>
      </c>
      <c r="T2124" s="71" t="str">
        <f t="shared" si="102"/>
        <v/>
      </c>
    </row>
    <row r="2125" spans="16:20">
      <c r="P2125" s="70" t="str">
        <f t="shared" si="100"/>
        <v/>
      </c>
      <c r="Q2125" s="70" t="str">
        <f t="shared" si="101"/>
        <v/>
      </c>
      <c r="R2125" s="70" t="str">
        <f>IFERROR(IF(K2125="handling and wharfage",SUM(P2125:Q2125),IF(OR(K2125="tank",K2125="Boat",K2125="car"),INDEX(Rate!$B$4:$M$25,MATCH(Gilbert!N2125,Rate!$A$4:$A$25,0),MATCH(Gilbert!L2125,Rate!$B$3:$M$3,0))*O2125*0.8,INDEX(Rate!$B$4:$M$25,MATCH(Gilbert!N2125,Rate!$A$4:$A$25,0),MATCH(Gilbert!L2125,Rate!$B$3:$M$3,0))*O2125)),"")</f>
        <v/>
      </c>
      <c r="T2125" s="71" t="str">
        <f t="shared" si="102"/>
        <v/>
      </c>
    </row>
    <row r="2126" spans="16:20">
      <c r="P2126" s="70" t="str">
        <f t="shared" si="100"/>
        <v/>
      </c>
      <c r="Q2126" s="70" t="str">
        <f t="shared" si="101"/>
        <v/>
      </c>
      <c r="R2126" s="70" t="str">
        <f>IFERROR(IF(K2126="handling and wharfage",SUM(P2126:Q2126),IF(OR(K2126="tank",K2126="Boat",K2126="car"),INDEX(Rate!$B$4:$M$25,MATCH(Gilbert!N2126,Rate!$A$4:$A$25,0),MATCH(Gilbert!L2126,Rate!$B$3:$M$3,0))*O2126*0.8,INDEX(Rate!$B$4:$M$25,MATCH(Gilbert!N2126,Rate!$A$4:$A$25,0),MATCH(Gilbert!L2126,Rate!$B$3:$M$3,0))*O2126)),"")</f>
        <v/>
      </c>
      <c r="T2126" s="71" t="str">
        <f t="shared" si="102"/>
        <v/>
      </c>
    </row>
    <row r="2127" spans="16:20">
      <c r="P2127" s="70" t="str">
        <f t="shared" si="100"/>
        <v/>
      </c>
      <c r="Q2127" s="70" t="str">
        <f t="shared" si="101"/>
        <v/>
      </c>
      <c r="R2127" s="70" t="str">
        <f>IFERROR(IF(K2127="handling and wharfage",SUM(P2127:Q2127),IF(OR(K2127="tank",K2127="Boat",K2127="car"),INDEX(Rate!$B$4:$M$25,MATCH(Gilbert!N2127,Rate!$A$4:$A$25,0),MATCH(Gilbert!L2127,Rate!$B$3:$M$3,0))*O2127*0.8,INDEX(Rate!$B$4:$M$25,MATCH(Gilbert!N2127,Rate!$A$4:$A$25,0),MATCH(Gilbert!L2127,Rate!$B$3:$M$3,0))*O2127)),"")</f>
        <v/>
      </c>
      <c r="T2127" s="71" t="str">
        <f t="shared" si="102"/>
        <v/>
      </c>
    </row>
    <row r="2128" spans="16:20">
      <c r="P2128" s="70" t="str">
        <f t="shared" si="100"/>
        <v/>
      </c>
      <c r="Q2128" s="70" t="str">
        <f t="shared" si="101"/>
        <v/>
      </c>
      <c r="R2128" s="70" t="str">
        <f>IFERROR(IF(K2128="handling and wharfage",SUM(P2128:Q2128),IF(OR(K2128="tank",K2128="Boat",K2128="car"),INDEX(Rate!$B$4:$M$25,MATCH(Gilbert!N2128,Rate!$A$4:$A$25,0),MATCH(Gilbert!L2128,Rate!$B$3:$M$3,0))*O2128*0.8,INDEX(Rate!$B$4:$M$25,MATCH(Gilbert!N2128,Rate!$A$4:$A$25,0),MATCH(Gilbert!L2128,Rate!$B$3:$M$3,0))*O2128)),"")</f>
        <v/>
      </c>
      <c r="T2128" s="71" t="str">
        <f t="shared" si="102"/>
        <v/>
      </c>
    </row>
    <row r="2129" spans="16:20">
      <c r="P2129" s="70" t="str">
        <f t="shared" si="100"/>
        <v/>
      </c>
      <c r="Q2129" s="70" t="str">
        <f t="shared" si="101"/>
        <v/>
      </c>
      <c r="R2129" s="70" t="str">
        <f>IFERROR(IF(K2129="handling and wharfage",SUM(P2129:Q2129),IF(OR(K2129="tank",K2129="Boat",K2129="car"),INDEX(Rate!$B$4:$M$25,MATCH(Gilbert!N2129,Rate!$A$4:$A$25,0),MATCH(Gilbert!L2129,Rate!$B$3:$M$3,0))*O2129*0.8,INDEX(Rate!$B$4:$M$25,MATCH(Gilbert!N2129,Rate!$A$4:$A$25,0),MATCH(Gilbert!L2129,Rate!$B$3:$M$3,0))*O2129)),"")</f>
        <v/>
      </c>
      <c r="T2129" s="71" t="str">
        <f t="shared" si="102"/>
        <v/>
      </c>
    </row>
    <row r="2130" spans="16:20">
      <c r="P2130" s="70" t="str">
        <f t="shared" si="100"/>
        <v/>
      </c>
      <c r="Q2130" s="70" t="str">
        <f t="shared" si="101"/>
        <v/>
      </c>
      <c r="R2130" s="70" t="str">
        <f>IFERROR(IF(K2130="handling and wharfage",SUM(P2130:Q2130),IF(OR(K2130="tank",K2130="Boat",K2130="car"),INDEX(Rate!$B$4:$M$25,MATCH(Gilbert!N2130,Rate!$A$4:$A$25,0),MATCH(Gilbert!L2130,Rate!$B$3:$M$3,0))*O2130*0.8,INDEX(Rate!$B$4:$M$25,MATCH(Gilbert!N2130,Rate!$A$4:$A$25,0),MATCH(Gilbert!L2130,Rate!$B$3:$M$3,0))*O2130)),"")</f>
        <v/>
      </c>
      <c r="T2130" s="71" t="str">
        <f t="shared" si="102"/>
        <v/>
      </c>
    </row>
    <row r="2131" spans="16:20">
      <c r="P2131" s="70" t="str">
        <f t="shared" si="100"/>
        <v/>
      </c>
      <c r="Q2131" s="70" t="str">
        <f t="shared" si="101"/>
        <v/>
      </c>
      <c r="R2131" s="70" t="str">
        <f>IFERROR(IF(K2131="handling and wharfage",SUM(P2131:Q2131),IF(OR(K2131="tank",K2131="Boat",K2131="car"),INDEX(Rate!$B$4:$M$25,MATCH(Gilbert!N2131,Rate!$A$4:$A$25,0),MATCH(Gilbert!L2131,Rate!$B$3:$M$3,0))*O2131*0.8,INDEX(Rate!$B$4:$M$25,MATCH(Gilbert!N2131,Rate!$A$4:$A$25,0),MATCH(Gilbert!L2131,Rate!$B$3:$M$3,0))*O2131)),"")</f>
        <v/>
      </c>
      <c r="T2131" s="71" t="str">
        <f t="shared" si="102"/>
        <v/>
      </c>
    </row>
    <row r="2132" spans="16:20">
      <c r="P2132" s="70" t="str">
        <f t="shared" si="100"/>
        <v/>
      </c>
      <c r="Q2132" s="70" t="str">
        <f t="shared" si="101"/>
        <v/>
      </c>
      <c r="R2132" s="70" t="str">
        <f>IFERROR(IF(K2132="handling and wharfage",SUM(P2132:Q2132),IF(OR(K2132="tank",K2132="Boat",K2132="car"),INDEX(Rate!$B$4:$M$25,MATCH(Gilbert!N2132,Rate!$A$4:$A$25,0),MATCH(Gilbert!L2132,Rate!$B$3:$M$3,0))*O2132*0.8,INDEX(Rate!$B$4:$M$25,MATCH(Gilbert!N2132,Rate!$A$4:$A$25,0),MATCH(Gilbert!L2132,Rate!$B$3:$M$3,0))*O2132)),"")</f>
        <v/>
      </c>
      <c r="T2132" s="71" t="str">
        <f t="shared" si="102"/>
        <v/>
      </c>
    </row>
    <row r="2133" spans="16:20">
      <c r="P2133" s="70" t="str">
        <f t="shared" si="100"/>
        <v/>
      </c>
      <c r="Q2133" s="70" t="str">
        <f t="shared" si="101"/>
        <v/>
      </c>
      <c r="R2133" s="70" t="str">
        <f>IFERROR(IF(K2133="handling and wharfage",SUM(P2133:Q2133),IF(OR(K2133="tank",K2133="Boat",K2133="car"),INDEX(Rate!$B$4:$M$25,MATCH(Gilbert!N2133,Rate!$A$4:$A$25,0),MATCH(Gilbert!L2133,Rate!$B$3:$M$3,0))*O2133*0.8,INDEX(Rate!$B$4:$M$25,MATCH(Gilbert!N2133,Rate!$A$4:$A$25,0),MATCH(Gilbert!L2133,Rate!$B$3:$M$3,0))*O2133)),"")</f>
        <v/>
      </c>
      <c r="T2133" s="71" t="str">
        <f t="shared" si="102"/>
        <v/>
      </c>
    </row>
    <row r="2134" spans="16:20">
      <c r="P2134" s="70" t="str">
        <f t="shared" si="100"/>
        <v/>
      </c>
      <c r="Q2134" s="70" t="str">
        <f t="shared" si="101"/>
        <v/>
      </c>
      <c r="R2134" s="70" t="str">
        <f>IFERROR(IF(K2134="handling and wharfage",SUM(P2134:Q2134),IF(OR(K2134="tank",K2134="Boat",K2134="car"),INDEX(Rate!$B$4:$M$25,MATCH(Gilbert!N2134,Rate!$A$4:$A$25,0),MATCH(Gilbert!L2134,Rate!$B$3:$M$3,0))*O2134*0.8,INDEX(Rate!$B$4:$M$25,MATCH(Gilbert!N2134,Rate!$A$4:$A$25,0),MATCH(Gilbert!L2134,Rate!$B$3:$M$3,0))*O2134)),"")</f>
        <v/>
      </c>
      <c r="T2134" s="71" t="str">
        <f t="shared" si="102"/>
        <v/>
      </c>
    </row>
    <row r="2135" spans="16:20">
      <c r="P2135" s="70" t="str">
        <f t="shared" si="100"/>
        <v/>
      </c>
      <c r="Q2135" s="70" t="str">
        <f t="shared" si="101"/>
        <v/>
      </c>
      <c r="R2135" s="70" t="str">
        <f>IFERROR(IF(K2135="handling and wharfage",SUM(P2135:Q2135),IF(OR(K2135="tank",K2135="Boat",K2135="car"),INDEX(Rate!$B$4:$M$25,MATCH(Gilbert!N2135,Rate!$A$4:$A$25,0),MATCH(Gilbert!L2135,Rate!$B$3:$M$3,0))*O2135*0.8,INDEX(Rate!$B$4:$M$25,MATCH(Gilbert!N2135,Rate!$A$4:$A$25,0),MATCH(Gilbert!L2135,Rate!$B$3:$M$3,0))*O2135)),"")</f>
        <v/>
      </c>
      <c r="T2135" s="71" t="str">
        <f t="shared" si="102"/>
        <v/>
      </c>
    </row>
    <row r="2136" spans="16:20">
      <c r="P2136" s="70" t="str">
        <f t="shared" si="100"/>
        <v/>
      </c>
      <c r="Q2136" s="70" t="str">
        <f t="shared" si="101"/>
        <v/>
      </c>
      <c r="R2136" s="70" t="str">
        <f>IFERROR(IF(K2136="handling and wharfage",SUM(P2136:Q2136),IF(OR(K2136="tank",K2136="Boat",K2136="car"),INDEX(Rate!$B$4:$M$25,MATCH(Gilbert!N2136,Rate!$A$4:$A$25,0),MATCH(Gilbert!L2136,Rate!$B$3:$M$3,0))*O2136*0.8,INDEX(Rate!$B$4:$M$25,MATCH(Gilbert!N2136,Rate!$A$4:$A$25,0),MATCH(Gilbert!L2136,Rate!$B$3:$M$3,0))*O2136)),"")</f>
        <v/>
      </c>
      <c r="T2136" s="71" t="str">
        <f t="shared" si="102"/>
        <v/>
      </c>
    </row>
    <row r="2137" spans="16:20">
      <c r="P2137" s="70" t="str">
        <f t="shared" si="100"/>
        <v/>
      </c>
      <c r="Q2137" s="70" t="str">
        <f t="shared" si="101"/>
        <v/>
      </c>
      <c r="R2137" s="70" t="str">
        <f>IFERROR(IF(K2137="handling and wharfage",SUM(P2137:Q2137),IF(OR(K2137="tank",K2137="Boat",K2137="car"),INDEX(Rate!$B$4:$M$25,MATCH(Gilbert!N2137,Rate!$A$4:$A$25,0),MATCH(Gilbert!L2137,Rate!$B$3:$M$3,0))*O2137*0.8,INDEX(Rate!$B$4:$M$25,MATCH(Gilbert!N2137,Rate!$A$4:$A$25,0),MATCH(Gilbert!L2137,Rate!$B$3:$M$3,0))*O2137)),"")</f>
        <v/>
      </c>
      <c r="T2137" s="71" t="str">
        <f t="shared" si="102"/>
        <v/>
      </c>
    </row>
    <row r="2138" spans="16:20">
      <c r="P2138" s="70" t="str">
        <f t="shared" si="100"/>
        <v/>
      </c>
      <c r="Q2138" s="70" t="str">
        <f t="shared" si="101"/>
        <v/>
      </c>
      <c r="R2138" s="70" t="str">
        <f>IFERROR(IF(K2138="handling and wharfage",SUM(P2138:Q2138),IF(OR(K2138="tank",K2138="Boat",K2138="car"),INDEX(Rate!$B$4:$M$25,MATCH(Gilbert!N2138,Rate!$A$4:$A$25,0),MATCH(Gilbert!L2138,Rate!$B$3:$M$3,0))*O2138*0.8,INDEX(Rate!$B$4:$M$25,MATCH(Gilbert!N2138,Rate!$A$4:$A$25,0),MATCH(Gilbert!L2138,Rate!$B$3:$M$3,0))*O2138)),"")</f>
        <v/>
      </c>
      <c r="T2138" s="71" t="str">
        <f t="shared" si="102"/>
        <v/>
      </c>
    </row>
    <row r="2139" spans="16:20">
      <c r="P2139" s="70" t="str">
        <f t="shared" si="100"/>
        <v/>
      </c>
      <c r="Q2139" s="70" t="str">
        <f t="shared" si="101"/>
        <v/>
      </c>
      <c r="R2139" s="70" t="str">
        <f>IFERROR(IF(K2139="handling and wharfage",SUM(P2139:Q2139),IF(OR(K2139="tank",K2139="Boat",K2139="car"),INDEX(Rate!$B$4:$M$25,MATCH(Gilbert!N2139,Rate!$A$4:$A$25,0),MATCH(Gilbert!L2139,Rate!$B$3:$M$3,0))*O2139*0.8,INDEX(Rate!$B$4:$M$25,MATCH(Gilbert!N2139,Rate!$A$4:$A$25,0),MATCH(Gilbert!L2139,Rate!$B$3:$M$3,0))*O2139)),"")</f>
        <v/>
      </c>
      <c r="T2139" s="71" t="str">
        <f t="shared" si="102"/>
        <v/>
      </c>
    </row>
    <row r="2140" spans="16:20">
      <c r="P2140" s="70" t="str">
        <f t="shared" si="100"/>
        <v/>
      </c>
      <c r="Q2140" s="70" t="str">
        <f t="shared" si="101"/>
        <v/>
      </c>
      <c r="R2140" s="70" t="str">
        <f>IFERROR(IF(K2140="handling and wharfage",SUM(P2140:Q2140),IF(OR(K2140="tank",K2140="Boat",K2140="car"),INDEX(Rate!$B$4:$M$25,MATCH(Gilbert!N2140,Rate!$A$4:$A$25,0),MATCH(Gilbert!L2140,Rate!$B$3:$M$3,0))*O2140*0.8,INDEX(Rate!$B$4:$M$25,MATCH(Gilbert!N2140,Rate!$A$4:$A$25,0),MATCH(Gilbert!L2140,Rate!$B$3:$M$3,0))*O2140)),"")</f>
        <v/>
      </c>
      <c r="T2140" s="71" t="str">
        <f t="shared" si="102"/>
        <v/>
      </c>
    </row>
    <row r="2141" spans="16:20">
      <c r="P2141" s="70" t="str">
        <f t="shared" si="100"/>
        <v/>
      </c>
      <c r="Q2141" s="70" t="str">
        <f t="shared" si="101"/>
        <v/>
      </c>
      <c r="R2141" s="70" t="str">
        <f>IFERROR(IF(K2141="handling and wharfage",SUM(P2141:Q2141),IF(OR(K2141="tank",K2141="Boat",K2141="car"),INDEX(Rate!$B$4:$M$25,MATCH(Gilbert!N2141,Rate!$A$4:$A$25,0),MATCH(Gilbert!L2141,Rate!$B$3:$M$3,0))*O2141*0.8,INDEX(Rate!$B$4:$M$25,MATCH(Gilbert!N2141,Rate!$A$4:$A$25,0),MATCH(Gilbert!L2141,Rate!$B$3:$M$3,0))*O2141)),"")</f>
        <v/>
      </c>
      <c r="T2141" s="71" t="str">
        <f t="shared" si="102"/>
        <v/>
      </c>
    </row>
    <row r="2142" spans="16:20">
      <c r="P2142" s="70" t="str">
        <f t="shared" si="100"/>
        <v/>
      </c>
      <c r="Q2142" s="70" t="str">
        <f t="shared" si="101"/>
        <v/>
      </c>
      <c r="R2142" s="70" t="str">
        <f>IFERROR(IF(K2142="handling and wharfage",SUM(P2142:Q2142),IF(OR(K2142="tank",K2142="Boat",K2142="car"),INDEX(Rate!$B$4:$M$25,MATCH(Gilbert!N2142,Rate!$A$4:$A$25,0),MATCH(Gilbert!L2142,Rate!$B$3:$M$3,0))*O2142*0.8,INDEX(Rate!$B$4:$M$25,MATCH(Gilbert!N2142,Rate!$A$4:$A$25,0),MATCH(Gilbert!L2142,Rate!$B$3:$M$3,0))*O2142)),"")</f>
        <v/>
      </c>
      <c r="T2142" s="71" t="str">
        <f t="shared" si="102"/>
        <v/>
      </c>
    </row>
    <row r="2143" spans="16:20">
      <c r="P2143" s="70" t="str">
        <f t="shared" si="100"/>
        <v/>
      </c>
      <c r="Q2143" s="70" t="str">
        <f t="shared" si="101"/>
        <v/>
      </c>
      <c r="R2143" s="70" t="str">
        <f>IFERROR(IF(K2143="handling and wharfage",SUM(P2143:Q2143),IF(OR(K2143="tank",K2143="Boat",K2143="car"),INDEX(Rate!$B$4:$M$25,MATCH(Gilbert!N2143,Rate!$A$4:$A$25,0),MATCH(Gilbert!L2143,Rate!$B$3:$M$3,0))*O2143*0.8,INDEX(Rate!$B$4:$M$25,MATCH(Gilbert!N2143,Rate!$A$4:$A$25,0),MATCH(Gilbert!L2143,Rate!$B$3:$M$3,0))*O2143)),"")</f>
        <v/>
      </c>
      <c r="T2143" s="71" t="str">
        <f t="shared" si="102"/>
        <v/>
      </c>
    </row>
    <row r="2144" spans="16:20">
      <c r="P2144" s="70" t="str">
        <f t="shared" si="100"/>
        <v/>
      </c>
      <c r="Q2144" s="70" t="str">
        <f t="shared" si="101"/>
        <v/>
      </c>
      <c r="R2144" s="70" t="str">
        <f>IFERROR(IF(K2144="handling and wharfage",SUM(P2144:Q2144),IF(OR(K2144="tank",K2144="Boat",K2144="car"),INDEX(Rate!$B$4:$M$25,MATCH(Gilbert!N2144,Rate!$A$4:$A$25,0),MATCH(Gilbert!L2144,Rate!$B$3:$M$3,0))*O2144*0.8,INDEX(Rate!$B$4:$M$25,MATCH(Gilbert!N2144,Rate!$A$4:$A$25,0),MATCH(Gilbert!L2144,Rate!$B$3:$M$3,0))*O2144)),"")</f>
        <v/>
      </c>
      <c r="T2144" s="71" t="str">
        <f t="shared" si="102"/>
        <v/>
      </c>
    </row>
    <row r="2145" spans="16:20">
      <c r="P2145" s="70" t="str">
        <f t="shared" si="100"/>
        <v/>
      </c>
      <c r="Q2145" s="70" t="str">
        <f t="shared" si="101"/>
        <v/>
      </c>
      <c r="R2145" s="70" t="str">
        <f>IFERROR(IF(K2145="handling and wharfage",SUM(P2145:Q2145),IF(OR(K2145="tank",K2145="Boat",K2145="car"),INDEX(Rate!$B$4:$M$25,MATCH(Gilbert!N2145,Rate!$A$4:$A$25,0),MATCH(Gilbert!L2145,Rate!$B$3:$M$3,0))*O2145*0.8,INDEX(Rate!$B$4:$M$25,MATCH(Gilbert!N2145,Rate!$A$4:$A$25,0),MATCH(Gilbert!L2145,Rate!$B$3:$M$3,0))*O2145)),"")</f>
        <v/>
      </c>
      <c r="T2145" s="71" t="str">
        <f t="shared" si="102"/>
        <v/>
      </c>
    </row>
    <row r="2146" spans="16:20">
      <c r="P2146" s="70" t="str">
        <f t="shared" si="100"/>
        <v/>
      </c>
      <c r="Q2146" s="70" t="str">
        <f t="shared" si="101"/>
        <v/>
      </c>
      <c r="R2146" s="70" t="str">
        <f>IFERROR(IF(K2146="handling and wharfage",SUM(P2146:Q2146),IF(OR(K2146="tank",K2146="Boat",K2146="car"),INDEX(Rate!$B$4:$M$25,MATCH(Gilbert!N2146,Rate!$A$4:$A$25,0),MATCH(Gilbert!L2146,Rate!$B$3:$M$3,0))*O2146*0.8,INDEX(Rate!$B$4:$M$25,MATCH(Gilbert!N2146,Rate!$A$4:$A$25,0),MATCH(Gilbert!L2146,Rate!$B$3:$M$3,0))*O2146)),"")</f>
        <v/>
      </c>
      <c r="T2146" s="71" t="str">
        <f t="shared" si="102"/>
        <v/>
      </c>
    </row>
    <row r="2147" spans="16:20">
      <c r="P2147" s="70" t="str">
        <f t="shared" si="100"/>
        <v/>
      </c>
      <c r="Q2147" s="70" t="str">
        <f t="shared" si="101"/>
        <v/>
      </c>
      <c r="R2147" s="70" t="str">
        <f>IFERROR(IF(K2147="handling and wharfage",SUM(P2147:Q2147),IF(OR(K2147="tank",K2147="Boat",K2147="car"),INDEX(Rate!$B$4:$M$25,MATCH(Gilbert!N2147,Rate!$A$4:$A$25,0),MATCH(Gilbert!L2147,Rate!$B$3:$M$3,0))*O2147*0.8,INDEX(Rate!$B$4:$M$25,MATCH(Gilbert!N2147,Rate!$A$4:$A$25,0),MATCH(Gilbert!L2147,Rate!$B$3:$M$3,0))*O2147)),"")</f>
        <v/>
      </c>
      <c r="T2147" s="71" t="str">
        <f t="shared" si="102"/>
        <v/>
      </c>
    </row>
    <row r="2148" spans="16:20">
      <c r="P2148" s="70" t="str">
        <f t="shared" si="100"/>
        <v/>
      </c>
      <c r="Q2148" s="70" t="str">
        <f t="shared" si="101"/>
        <v/>
      </c>
      <c r="R2148" s="70" t="str">
        <f>IFERROR(IF(K2148="handling and wharfage",SUM(P2148:Q2148),IF(OR(K2148="tank",K2148="Boat",K2148="car"),INDEX(Rate!$B$4:$M$25,MATCH(Gilbert!N2148,Rate!$A$4:$A$25,0),MATCH(Gilbert!L2148,Rate!$B$3:$M$3,0))*O2148*0.8,INDEX(Rate!$B$4:$M$25,MATCH(Gilbert!N2148,Rate!$A$4:$A$25,0),MATCH(Gilbert!L2148,Rate!$B$3:$M$3,0))*O2148)),"")</f>
        <v/>
      </c>
      <c r="T2148" s="71" t="str">
        <f t="shared" si="102"/>
        <v/>
      </c>
    </row>
    <row r="2149" spans="16:20">
      <c r="P2149" s="70" t="str">
        <f t="shared" si="100"/>
        <v/>
      </c>
      <c r="Q2149" s="70" t="str">
        <f t="shared" si="101"/>
        <v/>
      </c>
      <c r="R2149" s="70" t="str">
        <f>IFERROR(IF(K2149="handling and wharfage",SUM(P2149:Q2149),IF(OR(K2149="tank",K2149="Boat",K2149="car"),INDEX(Rate!$B$4:$M$25,MATCH(Gilbert!N2149,Rate!$A$4:$A$25,0),MATCH(Gilbert!L2149,Rate!$B$3:$M$3,0))*O2149*0.8,INDEX(Rate!$B$4:$M$25,MATCH(Gilbert!N2149,Rate!$A$4:$A$25,0),MATCH(Gilbert!L2149,Rate!$B$3:$M$3,0))*O2149)),"")</f>
        <v/>
      </c>
      <c r="T2149" s="71" t="str">
        <f t="shared" si="102"/>
        <v/>
      </c>
    </row>
    <row r="2150" spans="16:20">
      <c r="P2150" s="70" t="str">
        <f t="shared" si="100"/>
        <v/>
      </c>
      <c r="Q2150" s="70" t="str">
        <f t="shared" si="101"/>
        <v/>
      </c>
      <c r="R2150" s="70" t="str">
        <f>IFERROR(IF(K2150="handling and wharfage",SUM(P2150:Q2150),IF(OR(K2150="tank",K2150="Boat",K2150="car"),INDEX(Rate!$B$4:$M$25,MATCH(Gilbert!N2150,Rate!$A$4:$A$25,0),MATCH(Gilbert!L2150,Rate!$B$3:$M$3,0))*O2150*0.8,INDEX(Rate!$B$4:$M$25,MATCH(Gilbert!N2150,Rate!$A$4:$A$25,0),MATCH(Gilbert!L2150,Rate!$B$3:$M$3,0))*O2150)),"")</f>
        <v/>
      </c>
      <c r="T2150" s="71" t="str">
        <f t="shared" si="102"/>
        <v/>
      </c>
    </row>
    <row r="2151" spans="16:20">
      <c r="P2151" s="70" t="str">
        <f t="shared" si="100"/>
        <v/>
      </c>
      <c r="Q2151" s="70" t="str">
        <f t="shared" si="101"/>
        <v/>
      </c>
      <c r="R2151" s="70" t="str">
        <f>IFERROR(IF(K2151="handling and wharfage",SUM(P2151:Q2151),IF(OR(K2151="tank",K2151="Boat",K2151="car"),INDEX(Rate!$B$4:$M$25,MATCH(Gilbert!N2151,Rate!$A$4:$A$25,0),MATCH(Gilbert!L2151,Rate!$B$3:$M$3,0))*O2151*0.8,INDEX(Rate!$B$4:$M$25,MATCH(Gilbert!N2151,Rate!$A$4:$A$25,0),MATCH(Gilbert!L2151,Rate!$B$3:$M$3,0))*O2151)),"")</f>
        <v/>
      </c>
      <c r="T2151" s="71" t="str">
        <f t="shared" si="102"/>
        <v/>
      </c>
    </row>
    <row r="2152" spans="16:20">
      <c r="P2152" s="70" t="str">
        <f t="shared" si="100"/>
        <v/>
      </c>
      <c r="Q2152" s="70" t="str">
        <f t="shared" si="101"/>
        <v/>
      </c>
      <c r="R2152" s="70" t="str">
        <f>IFERROR(IF(K2152="handling and wharfage",SUM(P2152:Q2152),IF(OR(K2152="tank",K2152="Boat",K2152="car"),INDEX(Rate!$B$4:$M$25,MATCH(Gilbert!N2152,Rate!$A$4:$A$25,0),MATCH(Gilbert!L2152,Rate!$B$3:$M$3,0))*O2152*0.8,INDEX(Rate!$B$4:$M$25,MATCH(Gilbert!N2152,Rate!$A$4:$A$25,0),MATCH(Gilbert!L2152,Rate!$B$3:$M$3,0))*O2152)),"")</f>
        <v/>
      </c>
      <c r="T2152" s="71" t="str">
        <f t="shared" si="102"/>
        <v/>
      </c>
    </row>
    <row r="2153" spans="16:20">
      <c r="P2153" s="70" t="str">
        <f t="shared" si="100"/>
        <v/>
      </c>
      <c r="Q2153" s="70" t="str">
        <f t="shared" si="101"/>
        <v/>
      </c>
      <c r="R2153" s="70" t="str">
        <f>IFERROR(IF(K2153="handling and wharfage",SUM(P2153:Q2153),IF(OR(K2153="tank",K2153="Boat",K2153="car"),INDEX(Rate!$B$4:$M$25,MATCH(Gilbert!N2153,Rate!$A$4:$A$25,0),MATCH(Gilbert!L2153,Rate!$B$3:$M$3,0))*O2153*0.8,INDEX(Rate!$B$4:$M$25,MATCH(Gilbert!N2153,Rate!$A$4:$A$25,0),MATCH(Gilbert!L2153,Rate!$B$3:$M$3,0))*O2153)),"")</f>
        <v/>
      </c>
      <c r="T2153" s="71" t="str">
        <f t="shared" si="102"/>
        <v/>
      </c>
    </row>
    <row r="2154" spans="16:20">
      <c r="P2154" s="70" t="str">
        <f t="shared" si="100"/>
        <v/>
      </c>
      <c r="Q2154" s="70" t="str">
        <f t="shared" si="101"/>
        <v/>
      </c>
      <c r="R2154" s="70" t="str">
        <f>IFERROR(IF(K2154="handling and wharfage",SUM(P2154:Q2154),IF(OR(K2154="tank",K2154="Boat",K2154="car"),INDEX(Rate!$B$4:$M$25,MATCH(Gilbert!N2154,Rate!$A$4:$A$25,0),MATCH(Gilbert!L2154,Rate!$B$3:$M$3,0))*O2154*0.8,INDEX(Rate!$B$4:$M$25,MATCH(Gilbert!N2154,Rate!$A$4:$A$25,0),MATCH(Gilbert!L2154,Rate!$B$3:$M$3,0))*O2154)),"")</f>
        <v/>
      </c>
      <c r="T2154" s="71" t="str">
        <f t="shared" si="102"/>
        <v/>
      </c>
    </row>
    <row r="2155" spans="16:20">
      <c r="P2155" s="70" t="str">
        <f t="shared" si="100"/>
        <v/>
      </c>
      <c r="Q2155" s="70" t="str">
        <f t="shared" si="101"/>
        <v/>
      </c>
      <c r="R2155" s="70" t="str">
        <f>IFERROR(IF(K2155="handling and wharfage",SUM(P2155:Q2155),IF(OR(K2155="tank",K2155="Boat",K2155="car"),INDEX(Rate!$B$4:$M$25,MATCH(Gilbert!N2155,Rate!$A$4:$A$25,0),MATCH(Gilbert!L2155,Rate!$B$3:$M$3,0))*O2155*0.8,INDEX(Rate!$B$4:$M$25,MATCH(Gilbert!N2155,Rate!$A$4:$A$25,0),MATCH(Gilbert!L2155,Rate!$B$3:$M$3,0))*O2155)),"")</f>
        <v/>
      </c>
      <c r="T2155" s="71" t="str">
        <f t="shared" si="102"/>
        <v/>
      </c>
    </row>
    <row r="2156" spans="16:20">
      <c r="P2156" s="70" t="str">
        <f t="shared" si="100"/>
        <v/>
      </c>
      <c r="Q2156" s="70" t="str">
        <f t="shared" si="101"/>
        <v/>
      </c>
      <c r="R2156" s="70" t="str">
        <f>IFERROR(IF(K2156="handling and wharfage",SUM(P2156:Q2156),IF(OR(K2156="tank",K2156="Boat",K2156="car"),INDEX(Rate!$B$4:$M$25,MATCH(Gilbert!N2156,Rate!$A$4:$A$25,0),MATCH(Gilbert!L2156,Rate!$B$3:$M$3,0))*O2156*0.8,INDEX(Rate!$B$4:$M$25,MATCH(Gilbert!N2156,Rate!$A$4:$A$25,0),MATCH(Gilbert!L2156,Rate!$B$3:$M$3,0))*O2156)),"")</f>
        <v/>
      </c>
      <c r="T2156" s="71" t="str">
        <f t="shared" si="102"/>
        <v/>
      </c>
    </row>
    <row r="2157" spans="16:20">
      <c r="P2157" s="70" t="str">
        <f t="shared" si="100"/>
        <v/>
      </c>
      <c r="Q2157" s="70" t="str">
        <f t="shared" si="101"/>
        <v/>
      </c>
      <c r="R2157" s="70" t="str">
        <f>IFERROR(IF(K2157="handling and wharfage",SUM(P2157:Q2157),IF(OR(K2157="tank",K2157="Boat",K2157="car"),INDEX(Rate!$B$4:$M$25,MATCH(Gilbert!N2157,Rate!$A$4:$A$25,0),MATCH(Gilbert!L2157,Rate!$B$3:$M$3,0))*O2157*0.8,INDEX(Rate!$B$4:$M$25,MATCH(Gilbert!N2157,Rate!$A$4:$A$25,0),MATCH(Gilbert!L2157,Rate!$B$3:$M$3,0))*O2157)),"")</f>
        <v/>
      </c>
      <c r="T2157" s="71" t="str">
        <f t="shared" si="102"/>
        <v/>
      </c>
    </row>
    <row r="2158" spans="16:20">
      <c r="P2158" s="70" t="str">
        <f t="shared" si="100"/>
        <v/>
      </c>
      <c r="Q2158" s="70" t="str">
        <f t="shared" si="101"/>
        <v/>
      </c>
      <c r="R2158" s="70" t="str">
        <f>IFERROR(IF(K2158="handling and wharfage",SUM(P2158:Q2158),IF(OR(K2158="tank",K2158="Boat",K2158="car"),INDEX(Rate!$B$4:$M$25,MATCH(Gilbert!N2158,Rate!$A$4:$A$25,0),MATCH(Gilbert!L2158,Rate!$B$3:$M$3,0))*O2158*0.8,INDEX(Rate!$B$4:$M$25,MATCH(Gilbert!N2158,Rate!$A$4:$A$25,0),MATCH(Gilbert!L2158,Rate!$B$3:$M$3,0))*O2158)),"")</f>
        <v/>
      </c>
      <c r="T2158" s="71" t="str">
        <f t="shared" si="102"/>
        <v/>
      </c>
    </row>
    <row r="2159" spans="16:20">
      <c r="P2159" s="70" t="str">
        <f t="shared" si="100"/>
        <v/>
      </c>
      <c r="Q2159" s="70" t="str">
        <f t="shared" si="101"/>
        <v/>
      </c>
      <c r="R2159" s="70" t="str">
        <f>IFERROR(IF(K2159="handling and wharfage",SUM(P2159:Q2159),IF(OR(K2159="tank",K2159="Boat",K2159="car"),INDEX(Rate!$B$4:$M$25,MATCH(Gilbert!N2159,Rate!$A$4:$A$25,0),MATCH(Gilbert!L2159,Rate!$B$3:$M$3,0))*O2159*0.8,INDEX(Rate!$B$4:$M$25,MATCH(Gilbert!N2159,Rate!$A$4:$A$25,0),MATCH(Gilbert!L2159,Rate!$B$3:$M$3,0))*O2159)),"")</f>
        <v/>
      </c>
      <c r="T2159" s="71" t="str">
        <f t="shared" si="102"/>
        <v/>
      </c>
    </row>
    <row r="2160" spans="16:20">
      <c r="P2160" s="70" t="str">
        <f t="shared" si="100"/>
        <v/>
      </c>
      <c r="Q2160" s="70" t="str">
        <f t="shared" si="101"/>
        <v/>
      </c>
      <c r="R2160" s="70" t="str">
        <f>IFERROR(IF(K2160="handling and wharfage",SUM(P2160:Q2160),IF(OR(K2160="tank",K2160="Boat",K2160="car"),INDEX(Rate!$B$4:$M$25,MATCH(Gilbert!N2160,Rate!$A$4:$A$25,0),MATCH(Gilbert!L2160,Rate!$B$3:$M$3,0))*O2160*0.8,INDEX(Rate!$B$4:$M$25,MATCH(Gilbert!N2160,Rate!$A$4:$A$25,0),MATCH(Gilbert!L2160,Rate!$B$3:$M$3,0))*O2160)),"")</f>
        <v/>
      </c>
      <c r="T2160" s="71" t="str">
        <f t="shared" si="102"/>
        <v/>
      </c>
    </row>
    <row r="2161" spans="16:20">
      <c r="P2161" s="70" t="str">
        <f t="shared" si="100"/>
        <v/>
      </c>
      <c r="Q2161" s="70" t="str">
        <f t="shared" si="101"/>
        <v/>
      </c>
      <c r="R2161" s="70" t="str">
        <f>IFERROR(IF(K2161="handling and wharfage",SUM(P2161:Q2161),IF(OR(K2161="tank",K2161="Boat",K2161="car"),INDEX(Rate!$B$4:$M$25,MATCH(Gilbert!N2161,Rate!$A$4:$A$25,0),MATCH(Gilbert!L2161,Rate!$B$3:$M$3,0))*O2161*0.8,INDEX(Rate!$B$4:$M$25,MATCH(Gilbert!N2161,Rate!$A$4:$A$25,0),MATCH(Gilbert!L2161,Rate!$B$3:$M$3,0))*O2161)),"")</f>
        <v/>
      </c>
      <c r="T2161" s="71" t="str">
        <f t="shared" si="102"/>
        <v/>
      </c>
    </row>
    <row r="2162" spans="16:20">
      <c r="P2162" s="70" t="str">
        <f t="shared" si="100"/>
        <v/>
      </c>
      <c r="Q2162" s="70" t="str">
        <f t="shared" si="101"/>
        <v/>
      </c>
      <c r="R2162" s="70" t="str">
        <f>IFERROR(IF(K2162="handling and wharfage",SUM(P2162:Q2162),IF(OR(K2162="tank",K2162="Boat",K2162="car"),INDEX(Rate!$B$4:$M$25,MATCH(Gilbert!N2162,Rate!$A$4:$A$25,0),MATCH(Gilbert!L2162,Rate!$B$3:$M$3,0))*O2162*0.8,INDEX(Rate!$B$4:$M$25,MATCH(Gilbert!N2162,Rate!$A$4:$A$25,0),MATCH(Gilbert!L2162,Rate!$B$3:$M$3,0))*O2162)),"")</f>
        <v/>
      </c>
      <c r="T2162" s="71" t="str">
        <f t="shared" si="102"/>
        <v/>
      </c>
    </row>
    <row r="2163" spans="16:20">
      <c r="P2163" s="70" t="str">
        <f t="shared" si="100"/>
        <v/>
      </c>
      <c r="Q2163" s="70" t="str">
        <f t="shared" si="101"/>
        <v/>
      </c>
      <c r="R2163" s="70" t="str">
        <f>IFERROR(IF(K2163="handling and wharfage",SUM(P2163:Q2163),IF(OR(K2163="tank",K2163="Boat",K2163="car"),INDEX(Rate!$B$4:$M$25,MATCH(Gilbert!N2163,Rate!$A$4:$A$25,0),MATCH(Gilbert!L2163,Rate!$B$3:$M$3,0))*O2163*0.8,INDEX(Rate!$B$4:$M$25,MATCH(Gilbert!N2163,Rate!$A$4:$A$25,0),MATCH(Gilbert!L2163,Rate!$B$3:$M$3,0))*O2163)),"")</f>
        <v/>
      </c>
      <c r="T2163" s="71" t="str">
        <f t="shared" si="102"/>
        <v/>
      </c>
    </row>
    <row r="2164" spans="16:20">
      <c r="P2164" s="70" t="str">
        <f t="shared" si="100"/>
        <v/>
      </c>
      <c r="Q2164" s="70" t="str">
        <f t="shared" si="101"/>
        <v/>
      </c>
      <c r="R2164" s="70" t="str">
        <f>IFERROR(IF(K2164="handling and wharfage",SUM(P2164:Q2164),IF(OR(K2164="tank",K2164="Boat",K2164="car"),INDEX(Rate!$B$4:$M$25,MATCH(Gilbert!N2164,Rate!$A$4:$A$25,0),MATCH(Gilbert!L2164,Rate!$B$3:$M$3,0))*O2164*0.8,INDEX(Rate!$B$4:$M$25,MATCH(Gilbert!N2164,Rate!$A$4:$A$25,0),MATCH(Gilbert!L2164,Rate!$B$3:$M$3,0))*O2164)),"")</f>
        <v/>
      </c>
      <c r="T2164" s="71" t="str">
        <f t="shared" si="102"/>
        <v/>
      </c>
    </row>
    <row r="2165" spans="16:20">
      <c r="P2165" s="70" t="str">
        <f t="shared" si="100"/>
        <v/>
      </c>
      <c r="Q2165" s="70" t="str">
        <f t="shared" si="101"/>
        <v/>
      </c>
      <c r="R2165" s="70" t="str">
        <f>IFERROR(IF(K2165="handling and wharfage",SUM(P2165:Q2165),IF(OR(K2165="tank",K2165="Boat",K2165="car"),INDEX(Rate!$B$4:$M$25,MATCH(Gilbert!N2165,Rate!$A$4:$A$25,0),MATCH(Gilbert!L2165,Rate!$B$3:$M$3,0))*O2165*0.8,INDEX(Rate!$B$4:$M$25,MATCH(Gilbert!N2165,Rate!$A$4:$A$25,0),MATCH(Gilbert!L2165,Rate!$B$3:$M$3,0))*O2165)),"")</f>
        <v/>
      </c>
      <c r="T2165" s="71" t="str">
        <f t="shared" si="102"/>
        <v/>
      </c>
    </row>
    <row r="2166" spans="16:20">
      <c r="P2166" s="70" t="str">
        <f t="shared" si="100"/>
        <v/>
      </c>
      <c r="Q2166" s="70" t="str">
        <f t="shared" si="101"/>
        <v/>
      </c>
      <c r="R2166" s="70" t="str">
        <f>IFERROR(IF(K2166="handling and wharfage",SUM(P2166:Q2166),IF(OR(K2166="tank",K2166="Boat",K2166="car"),INDEX(Rate!$B$4:$M$25,MATCH(Gilbert!N2166,Rate!$A$4:$A$25,0),MATCH(Gilbert!L2166,Rate!$B$3:$M$3,0))*O2166*0.8,INDEX(Rate!$B$4:$M$25,MATCH(Gilbert!N2166,Rate!$A$4:$A$25,0),MATCH(Gilbert!L2166,Rate!$B$3:$M$3,0))*O2166)),"")</f>
        <v/>
      </c>
      <c r="T2166" s="71" t="str">
        <f t="shared" si="102"/>
        <v/>
      </c>
    </row>
    <row r="2167" spans="16:20">
      <c r="P2167" s="70" t="str">
        <f t="shared" si="100"/>
        <v/>
      </c>
      <c r="Q2167" s="70" t="str">
        <f t="shared" si="101"/>
        <v/>
      </c>
      <c r="R2167" s="70" t="str">
        <f>IFERROR(IF(K2167="handling and wharfage",SUM(P2167:Q2167),IF(OR(K2167="tank",K2167="Boat",K2167="car"),INDEX(Rate!$B$4:$M$25,MATCH(Gilbert!N2167,Rate!$A$4:$A$25,0),MATCH(Gilbert!L2167,Rate!$B$3:$M$3,0))*O2167*0.8,INDEX(Rate!$B$4:$M$25,MATCH(Gilbert!N2167,Rate!$A$4:$A$25,0),MATCH(Gilbert!L2167,Rate!$B$3:$M$3,0))*O2167)),"")</f>
        <v/>
      </c>
      <c r="T2167" s="71" t="str">
        <f t="shared" si="102"/>
        <v/>
      </c>
    </row>
    <row r="2168" spans="16:20">
      <c r="P2168" s="70" t="str">
        <f t="shared" si="100"/>
        <v/>
      </c>
      <c r="Q2168" s="70" t="str">
        <f t="shared" si="101"/>
        <v/>
      </c>
      <c r="R2168" s="70" t="str">
        <f>IFERROR(IF(K2168="handling and wharfage",SUM(P2168:Q2168),IF(OR(K2168="tank",K2168="Boat",K2168="car"),INDEX(Rate!$B$4:$M$25,MATCH(Gilbert!N2168,Rate!$A$4:$A$25,0),MATCH(Gilbert!L2168,Rate!$B$3:$M$3,0))*O2168*0.8,INDEX(Rate!$B$4:$M$25,MATCH(Gilbert!N2168,Rate!$A$4:$A$25,0),MATCH(Gilbert!L2168,Rate!$B$3:$M$3,0))*O2168)),"")</f>
        <v/>
      </c>
      <c r="T2168" s="71" t="str">
        <f t="shared" si="102"/>
        <v/>
      </c>
    </row>
    <row r="2169" spans="16:20">
      <c r="P2169" s="70" t="str">
        <f t="shared" si="100"/>
        <v/>
      </c>
      <c r="Q2169" s="70" t="str">
        <f t="shared" si="101"/>
        <v/>
      </c>
      <c r="R2169" s="70" t="str">
        <f>IFERROR(IF(K2169="handling and wharfage",SUM(P2169:Q2169),IF(OR(K2169="tank",K2169="Boat",K2169="car"),INDEX(Rate!$B$4:$M$25,MATCH(Gilbert!N2169,Rate!$A$4:$A$25,0),MATCH(Gilbert!L2169,Rate!$B$3:$M$3,0))*O2169*0.8,INDEX(Rate!$B$4:$M$25,MATCH(Gilbert!N2169,Rate!$A$4:$A$25,0),MATCH(Gilbert!L2169,Rate!$B$3:$M$3,0))*O2169)),"")</f>
        <v/>
      </c>
      <c r="T2169" s="71" t="str">
        <f t="shared" si="102"/>
        <v/>
      </c>
    </row>
    <row r="2170" spans="16:20">
      <c r="P2170" s="70" t="str">
        <f t="shared" si="100"/>
        <v/>
      </c>
      <c r="Q2170" s="70" t="str">
        <f t="shared" si="101"/>
        <v/>
      </c>
      <c r="R2170" s="70" t="str">
        <f>IFERROR(IF(K2170="handling and wharfage",SUM(P2170:Q2170),IF(OR(K2170="tank",K2170="Boat",K2170="car"),INDEX(Rate!$B$4:$M$25,MATCH(Gilbert!N2170,Rate!$A$4:$A$25,0),MATCH(Gilbert!L2170,Rate!$B$3:$M$3,0))*O2170*0.8,INDEX(Rate!$B$4:$M$25,MATCH(Gilbert!N2170,Rate!$A$4:$A$25,0),MATCH(Gilbert!L2170,Rate!$B$3:$M$3,0))*O2170)),"")</f>
        <v/>
      </c>
      <c r="T2170" s="71" t="str">
        <f t="shared" si="102"/>
        <v/>
      </c>
    </row>
    <row r="2171" spans="16:20">
      <c r="P2171" s="70" t="str">
        <f t="shared" si="100"/>
        <v/>
      </c>
      <c r="Q2171" s="70" t="str">
        <f t="shared" si="101"/>
        <v/>
      </c>
      <c r="R2171" s="70" t="str">
        <f>IFERROR(IF(K2171="handling and wharfage",SUM(P2171:Q2171),IF(OR(K2171="tank",K2171="Boat",K2171="car"),INDEX(Rate!$B$4:$M$25,MATCH(Gilbert!N2171,Rate!$A$4:$A$25,0),MATCH(Gilbert!L2171,Rate!$B$3:$M$3,0))*O2171*0.8,INDEX(Rate!$B$4:$M$25,MATCH(Gilbert!N2171,Rate!$A$4:$A$25,0),MATCH(Gilbert!L2171,Rate!$B$3:$M$3,0))*O2171)),"")</f>
        <v/>
      </c>
      <c r="T2171" s="71" t="str">
        <f t="shared" si="102"/>
        <v/>
      </c>
    </row>
    <row r="2172" spans="16:20">
      <c r="P2172" s="70" t="str">
        <f t="shared" si="100"/>
        <v/>
      </c>
      <c r="Q2172" s="70" t="str">
        <f t="shared" si="101"/>
        <v/>
      </c>
      <c r="R2172" s="70" t="str">
        <f>IFERROR(IF(K2172="handling and wharfage",SUM(P2172:Q2172),IF(OR(K2172="tank",K2172="Boat",K2172="car"),INDEX(Rate!$B$4:$M$25,MATCH(Gilbert!N2172,Rate!$A$4:$A$25,0),MATCH(Gilbert!L2172,Rate!$B$3:$M$3,0))*O2172*0.8,INDEX(Rate!$B$4:$M$25,MATCH(Gilbert!N2172,Rate!$A$4:$A$25,0),MATCH(Gilbert!L2172,Rate!$B$3:$M$3,0))*O2172)),"")</f>
        <v/>
      </c>
      <c r="T2172" s="71" t="str">
        <f t="shared" si="102"/>
        <v/>
      </c>
    </row>
    <row r="2173" spans="16:20">
      <c r="P2173" s="70" t="str">
        <f t="shared" si="100"/>
        <v/>
      </c>
      <c r="Q2173" s="70" t="str">
        <f t="shared" si="101"/>
        <v/>
      </c>
      <c r="R2173" s="70" t="str">
        <f>IFERROR(IF(K2173="handling and wharfage",SUM(P2173:Q2173),IF(OR(K2173="tank",K2173="Boat",K2173="car"),INDEX(Rate!$B$4:$M$25,MATCH(Gilbert!N2173,Rate!$A$4:$A$25,0),MATCH(Gilbert!L2173,Rate!$B$3:$M$3,0))*O2173*0.8,INDEX(Rate!$B$4:$M$25,MATCH(Gilbert!N2173,Rate!$A$4:$A$25,0),MATCH(Gilbert!L2173,Rate!$B$3:$M$3,0))*O2173)),"")</f>
        <v/>
      </c>
      <c r="T2173" s="71" t="str">
        <f t="shared" si="102"/>
        <v/>
      </c>
    </row>
    <row r="2174" spans="16:20">
      <c r="P2174" s="70" t="str">
        <f t="shared" si="100"/>
        <v/>
      </c>
      <c r="Q2174" s="70" t="str">
        <f t="shared" si="101"/>
        <v/>
      </c>
      <c r="R2174" s="70" t="str">
        <f>IFERROR(IF(K2174="handling and wharfage",SUM(P2174:Q2174),IF(OR(K2174="tank",K2174="Boat",K2174="car"),INDEX(Rate!$B$4:$M$25,MATCH(Gilbert!N2174,Rate!$A$4:$A$25,0),MATCH(Gilbert!L2174,Rate!$B$3:$M$3,0))*O2174*0.8,INDEX(Rate!$B$4:$M$25,MATCH(Gilbert!N2174,Rate!$A$4:$A$25,0),MATCH(Gilbert!L2174,Rate!$B$3:$M$3,0))*O2174)),"")</f>
        <v/>
      </c>
      <c r="T2174" s="71" t="str">
        <f t="shared" si="102"/>
        <v/>
      </c>
    </row>
    <row r="2175" spans="16:20">
      <c r="P2175" s="70" t="str">
        <f t="shared" si="100"/>
        <v/>
      </c>
      <c r="Q2175" s="70" t="str">
        <f t="shared" si="101"/>
        <v/>
      </c>
      <c r="R2175" s="70" t="str">
        <f>IFERROR(IF(K2175="handling and wharfage",SUM(P2175:Q2175),IF(OR(K2175="tank",K2175="Boat",K2175="car"),INDEX(Rate!$B$4:$M$25,MATCH(Gilbert!N2175,Rate!$A$4:$A$25,0),MATCH(Gilbert!L2175,Rate!$B$3:$M$3,0))*O2175*0.8,INDEX(Rate!$B$4:$M$25,MATCH(Gilbert!N2175,Rate!$A$4:$A$25,0),MATCH(Gilbert!L2175,Rate!$B$3:$M$3,0))*O2175)),"")</f>
        <v/>
      </c>
      <c r="T2175" s="71" t="str">
        <f t="shared" si="102"/>
        <v/>
      </c>
    </row>
    <row r="2176" spans="16:20">
      <c r="P2176" s="70" t="str">
        <f t="shared" si="100"/>
        <v/>
      </c>
      <c r="Q2176" s="70" t="str">
        <f t="shared" si="101"/>
        <v/>
      </c>
      <c r="R2176" s="70" t="str">
        <f>IFERROR(IF(K2176="handling and wharfage",SUM(P2176:Q2176),IF(OR(K2176="tank",K2176="Boat",K2176="car"),INDEX(Rate!$B$4:$M$25,MATCH(Gilbert!N2176,Rate!$A$4:$A$25,0),MATCH(Gilbert!L2176,Rate!$B$3:$M$3,0))*O2176*0.8,INDEX(Rate!$B$4:$M$25,MATCH(Gilbert!N2176,Rate!$A$4:$A$25,0),MATCH(Gilbert!L2176,Rate!$B$3:$M$3,0))*O2176)),"")</f>
        <v/>
      </c>
      <c r="T2176" s="71" t="str">
        <f t="shared" si="102"/>
        <v/>
      </c>
    </row>
    <row r="2177" spans="16:20">
      <c r="P2177" s="70" t="str">
        <f t="shared" si="100"/>
        <v/>
      </c>
      <c r="Q2177" s="70" t="str">
        <f t="shared" si="101"/>
        <v/>
      </c>
      <c r="R2177" s="70" t="str">
        <f>IFERROR(IF(K2177="handling and wharfage",SUM(P2177:Q2177),IF(OR(K2177="tank",K2177="Boat",K2177="car"),INDEX(Rate!$B$4:$M$25,MATCH(Gilbert!N2177,Rate!$A$4:$A$25,0),MATCH(Gilbert!L2177,Rate!$B$3:$M$3,0))*O2177*0.8,INDEX(Rate!$B$4:$M$25,MATCH(Gilbert!N2177,Rate!$A$4:$A$25,0),MATCH(Gilbert!L2177,Rate!$B$3:$M$3,0))*O2177)),"")</f>
        <v/>
      </c>
      <c r="T2177" s="71" t="str">
        <f t="shared" si="102"/>
        <v/>
      </c>
    </row>
    <row r="2178" spans="16:20">
      <c r="P2178" s="70" t="str">
        <f t="shared" si="100"/>
        <v/>
      </c>
      <c r="Q2178" s="70" t="str">
        <f t="shared" si="101"/>
        <v/>
      </c>
      <c r="R2178" s="70" t="str">
        <f>IFERROR(IF(K2178="handling and wharfage",SUM(P2178:Q2178),IF(OR(K2178="tank",K2178="Boat",K2178="car"),INDEX(Rate!$B$4:$M$25,MATCH(Gilbert!N2178,Rate!$A$4:$A$25,0),MATCH(Gilbert!L2178,Rate!$B$3:$M$3,0))*O2178*0.8,INDEX(Rate!$B$4:$M$25,MATCH(Gilbert!N2178,Rate!$A$4:$A$25,0),MATCH(Gilbert!L2178,Rate!$B$3:$M$3,0))*O2178)),"")</f>
        <v/>
      </c>
      <c r="T2178" s="71" t="str">
        <f t="shared" si="102"/>
        <v/>
      </c>
    </row>
    <row r="2179" spans="16:20">
      <c r="P2179" s="70" t="str">
        <f t="shared" ref="P2179:P2242" si="103">IF(OR(K2179="handling and wharfage",K2179="rau handling and wharfage"),O2179*30,"")</f>
        <v/>
      </c>
      <c r="Q2179" s="70" t="str">
        <f t="shared" ref="Q2179:Q2242" si="104">IF(K2179&lt;&gt;"handling and wharfage","",O2179*3.5)</f>
        <v/>
      </c>
      <c r="R2179" s="70" t="str">
        <f>IFERROR(IF(K2179="handling and wharfage",SUM(P2179:Q2179),IF(OR(K2179="tank",K2179="Boat",K2179="car"),INDEX(Rate!$B$4:$M$25,MATCH(Gilbert!N2179,Rate!$A$4:$A$25,0),MATCH(Gilbert!L2179,Rate!$B$3:$M$3,0))*O2179*0.8,INDEX(Rate!$B$4:$M$25,MATCH(Gilbert!N2179,Rate!$A$4:$A$25,0),MATCH(Gilbert!L2179,Rate!$B$3:$M$3,0))*O2179)),"")</f>
        <v/>
      </c>
      <c r="T2179" s="71" t="str">
        <f t="shared" ref="T2179:T2242" si="105">IF(L2179="","",IF(L2179="General2","F0070000061A","E31250000331"))</f>
        <v/>
      </c>
    </row>
    <row r="2180" spans="16:20">
      <c r="P2180" s="70" t="str">
        <f t="shared" si="103"/>
        <v/>
      </c>
      <c r="Q2180" s="70" t="str">
        <f t="shared" si="104"/>
        <v/>
      </c>
      <c r="R2180" s="70" t="str">
        <f>IFERROR(IF(K2180="handling and wharfage",SUM(P2180:Q2180),IF(OR(K2180="tank",K2180="Boat",K2180="car"),INDEX(Rate!$B$4:$M$25,MATCH(Gilbert!N2180,Rate!$A$4:$A$25,0),MATCH(Gilbert!L2180,Rate!$B$3:$M$3,0))*O2180*0.8,INDEX(Rate!$B$4:$M$25,MATCH(Gilbert!N2180,Rate!$A$4:$A$25,0),MATCH(Gilbert!L2180,Rate!$B$3:$M$3,0))*O2180)),"")</f>
        <v/>
      </c>
      <c r="T2180" s="71" t="str">
        <f t="shared" si="105"/>
        <v/>
      </c>
    </row>
    <row r="2181" spans="16:20">
      <c r="P2181" s="70" t="str">
        <f t="shared" si="103"/>
        <v/>
      </c>
      <c r="Q2181" s="70" t="str">
        <f t="shared" si="104"/>
        <v/>
      </c>
      <c r="R2181" s="70" t="str">
        <f>IFERROR(IF(K2181="handling and wharfage",SUM(P2181:Q2181),IF(OR(K2181="tank",K2181="Boat",K2181="car"),INDEX(Rate!$B$4:$M$25,MATCH(Gilbert!N2181,Rate!$A$4:$A$25,0),MATCH(Gilbert!L2181,Rate!$B$3:$M$3,0))*O2181*0.8,INDEX(Rate!$B$4:$M$25,MATCH(Gilbert!N2181,Rate!$A$4:$A$25,0),MATCH(Gilbert!L2181,Rate!$B$3:$M$3,0))*O2181)),"")</f>
        <v/>
      </c>
      <c r="T2181" s="71" t="str">
        <f t="shared" si="105"/>
        <v/>
      </c>
    </row>
    <row r="2182" spans="16:20">
      <c r="P2182" s="70" t="str">
        <f t="shared" si="103"/>
        <v/>
      </c>
      <c r="Q2182" s="70" t="str">
        <f t="shared" si="104"/>
        <v/>
      </c>
      <c r="R2182" s="70" t="str">
        <f>IFERROR(IF(K2182="handling and wharfage",SUM(P2182:Q2182),IF(OR(K2182="tank",K2182="Boat",K2182="car"),INDEX(Rate!$B$4:$M$25,MATCH(Gilbert!N2182,Rate!$A$4:$A$25,0),MATCH(Gilbert!L2182,Rate!$B$3:$M$3,0))*O2182*0.8,INDEX(Rate!$B$4:$M$25,MATCH(Gilbert!N2182,Rate!$A$4:$A$25,0),MATCH(Gilbert!L2182,Rate!$B$3:$M$3,0))*O2182)),"")</f>
        <v/>
      </c>
      <c r="T2182" s="71" t="str">
        <f t="shared" si="105"/>
        <v/>
      </c>
    </row>
    <row r="2183" spans="16:20">
      <c r="P2183" s="70" t="str">
        <f t="shared" si="103"/>
        <v/>
      </c>
      <c r="Q2183" s="70" t="str">
        <f t="shared" si="104"/>
        <v/>
      </c>
      <c r="R2183" s="70" t="str">
        <f>IFERROR(IF(K2183="handling and wharfage",SUM(P2183:Q2183),IF(OR(K2183="tank",K2183="Boat",K2183="car"),INDEX(Rate!$B$4:$M$25,MATCH(Gilbert!N2183,Rate!$A$4:$A$25,0),MATCH(Gilbert!L2183,Rate!$B$3:$M$3,0))*O2183*0.8,INDEX(Rate!$B$4:$M$25,MATCH(Gilbert!N2183,Rate!$A$4:$A$25,0),MATCH(Gilbert!L2183,Rate!$B$3:$M$3,0))*O2183)),"")</f>
        <v/>
      </c>
      <c r="T2183" s="71" t="str">
        <f t="shared" si="105"/>
        <v/>
      </c>
    </row>
    <row r="2184" spans="16:20">
      <c r="P2184" s="70" t="str">
        <f t="shared" si="103"/>
        <v/>
      </c>
      <c r="Q2184" s="70" t="str">
        <f t="shared" si="104"/>
        <v/>
      </c>
      <c r="R2184" s="70" t="str">
        <f>IFERROR(IF(K2184="handling and wharfage",SUM(P2184:Q2184),IF(OR(K2184="tank",K2184="Boat",K2184="car"),INDEX(Rate!$B$4:$M$25,MATCH(Gilbert!N2184,Rate!$A$4:$A$25,0),MATCH(Gilbert!L2184,Rate!$B$3:$M$3,0))*O2184*0.8,INDEX(Rate!$B$4:$M$25,MATCH(Gilbert!N2184,Rate!$A$4:$A$25,0),MATCH(Gilbert!L2184,Rate!$B$3:$M$3,0))*O2184)),"")</f>
        <v/>
      </c>
      <c r="T2184" s="71" t="str">
        <f t="shared" si="105"/>
        <v/>
      </c>
    </row>
    <row r="2185" spans="16:20">
      <c r="P2185" s="70" t="str">
        <f t="shared" si="103"/>
        <v/>
      </c>
      <c r="Q2185" s="70" t="str">
        <f t="shared" si="104"/>
        <v/>
      </c>
      <c r="R2185" s="70" t="str">
        <f>IFERROR(IF(K2185="handling and wharfage",SUM(P2185:Q2185),IF(OR(K2185="tank",K2185="Boat",K2185="car"),INDEX(Rate!$B$4:$M$25,MATCH(Gilbert!N2185,Rate!$A$4:$A$25,0),MATCH(Gilbert!L2185,Rate!$B$3:$M$3,0))*O2185*0.8,INDEX(Rate!$B$4:$M$25,MATCH(Gilbert!N2185,Rate!$A$4:$A$25,0),MATCH(Gilbert!L2185,Rate!$B$3:$M$3,0))*O2185)),"")</f>
        <v/>
      </c>
      <c r="T2185" s="71" t="str">
        <f t="shared" si="105"/>
        <v/>
      </c>
    </row>
    <row r="2186" spans="16:20">
      <c r="P2186" s="70" t="str">
        <f t="shared" si="103"/>
        <v/>
      </c>
      <c r="Q2186" s="70" t="str">
        <f t="shared" si="104"/>
        <v/>
      </c>
      <c r="R2186" s="70" t="str">
        <f>IFERROR(IF(K2186="handling and wharfage",SUM(P2186:Q2186),IF(OR(K2186="tank",K2186="Boat",K2186="car"),INDEX(Rate!$B$4:$M$25,MATCH(Gilbert!N2186,Rate!$A$4:$A$25,0),MATCH(Gilbert!L2186,Rate!$B$3:$M$3,0))*O2186*0.8,INDEX(Rate!$B$4:$M$25,MATCH(Gilbert!N2186,Rate!$A$4:$A$25,0),MATCH(Gilbert!L2186,Rate!$B$3:$M$3,0))*O2186)),"")</f>
        <v/>
      </c>
      <c r="T2186" s="71" t="str">
        <f t="shared" si="105"/>
        <v/>
      </c>
    </row>
    <row r="2187" spans="16:20">
      <c r="P2187" s="70" t="str">
        <f t="shared" si="103"/>
        <v/>
      </c>
      <c r="Q2187" s="70" t="str">
        <f t="shared" si="104"/>
        <v/>
      </c>
      <c r="R2187" s="70" t="str">
        <f>IFERROR(IF(K2187="handling and wharfage",SUM(P2187:Q2187),IF(OR(K2187="tank",K2187="Boat",K2187="car"),INDEX(Rate!$B$4:$M$25,MATCH(Gilbert!N2187,Rate!$A$4:$A$25,0),MATCH(Gilbert!L2187,Rate!$B$3:$M$3,0))*O2187*0.8,INDEX(Rate!$B$4:$M$25,MATCH(Gilbert!N2187,Rate!$A$4:$A$25,0),MATCH(Gilbert!L2187,Rate!$B$3:$M$3,0))*O2187)),"")</f>
        <v/>
      </c>
      <c r="T2187" s="71" t="str">
        <f t="shared" si="105"/>
        <v/>
      </c>
    </row>
    <row r="2188" spans="16:20">
      <c r="P2188" s="70" t="str">
        <f t="shared" si="103"/>
        <v/>
      </c>
      <c r="Q2188" s="70" t="str">
        <f t="shared" si="104"/>
        <v/>
      </c>
      <c r="R2188" s="70" t="str">
        <f>IFERROR(IF(K2188="handling and wharfage",SUM(P2188:Q2188),IF(OR(K2188="tank",K2188="Boat",K2188="car"),INDEX(Rate!$B$4:$M$25,MATCH(Gilbert!N2188,Rate!$A$4:$A$25,0),MATCH(Gilbert!L2188,Rate!$B$3:$M$3,0))*O2188*0.8,INDEX(Rate!$B$4:$M$25,MATCH(Gilbert!N2188,Rate!$A$4:$A$25,0),MATCH(Gilbert!L2188,Rate!$B$3:$M$3,0))*O2188)),"")</f>
        <v/>
      </c>
      <c r="T2188" s="71" t="str">
        <f t="shared" si="105"/>
        <v/>
      </c>
    </row>
    <row r="2189" spans="16:20">
      <c r="P2189" s="70" t="str">
        <f t="shared" si="103"/>
        <v/>
      </c>
      <c r="Q2189" s="70" t="str">
        <f t="shared" si="104"/>
        <v/>
      </c>
      <c r="R2189" s="70" t="str">
        <f>IFERROR(IF(K2189="handling and wharfage",SUM(P2189:Q2189),IF(OR(K2189="tank",K2189="Boat",K2189="car"),INDEX(Rate!$B$4:$M$25,MATCH(Gilbert!N2189,Rate!$A$4:$A$25,0),MATCH(Gilbert!L2189,Rate!$B$3:$M$3,0))*O2189*0.8,INDEX(Rate!$B$4:$M$25,MATCH(Gilbert!N2189,Rate!$A$4:$A$25,0),MATCH(Gilbert!L2189,Rate!$B$3:$M$3,0))*O2189)),"")</f>
        <v/>
      </c>
      <c r="T2189" s="71" t="str">
        <f t="shared" si="105"/>
        <v/>
      </c>
    </row>
    <row r="2190" spans="16:20">
      <c r="P2190" s="70" t="str">
        <f t="shared" si="103"/>
        <v/>
      </c>
      <c r="Q2190" s="70" t="str">
        <f t="shared" si="104"/>
        <v/>
      </c>
      <c r="R2190" s="70" t="str">
        <f>IFERROR(IF(K2190="handling and wharfage",SUM(P2190:Q2190),IF(OR(K2190="tank",K2190="Boat",K2190="car"),INDEX(Rate!$B$4:$M$25,MATCH(Gilbert!N2190,Rate!$A$4:$A$25,0),MATCH(Gilbert!L2190,Rate!$B$3:$M$3,0))*O2190*0.8,INDEX(Rate!$B$4:$M$25,MATCH(Gilbert!N2190,Rate!$A$4:$A$25,0),MATCH(Gilbert!L2190,Rate!$B$3:$M$3,0))*O2190)),"")</f>
        <v/>
      </c>
      <c r="T2190" s="71" t="str">
        <f t="shared" si="105"/>
        <v/>
      </c>
    </row>
    <row r="2191" spans="16:20">
      <c r="P2191" s="70" t="str">
        <f t="shared" si="103"/>
        <v/>
      </c>
      <c r="Q2191" s="70" t="str">
        <f t="shared" si="104"/>
        <v/>
      </c>
      <c r="R2191" s="70" t="str">
        <f>IFERROR(IF(K2191="handling and wharfage",SUM(P2191:Q2191),IF(OR(K2191="tank",K2191="Boat",K2191="car"),INDEX(Rate!$B$4:$M$25,MATCH(Gilbert!N2191,Rate!$A$4:$A$25,0),MATCH(Gilbert!L2191,Rate!$B$3:$M$3,0))*O2191*0.8,INDEX(Rate!$B$4:$M$25,MATCH(Gilbert!N2191,Rate!$A$4:$A$25,0),MATCH(Gilbert!L2191,Rate!$B$3:$M$3,0))*O2191)),"")</f>
        <v/>
      </c>
      <c r="T2191" s="71" t="str">
        <f t="shared" si="105"/>
        <v/>
      </c>
    </row>
    <row r="2192" spans="16:20">
      <c r="P2192" s="70" t="str">
        <f t="shared" si="103"/>
        <v/>
      </c>
      <c r="Q2192" s="70" t="str">
        <f t="shared" si="104"/>
        <v/>
      </c>
      <c r="R2192" s="70" t="str">
        <f>IFERROR(IF(K2192="handling and wharfage",SUM(P2192:Q2192),IF(OR(K2192="tank",K2192="Boat",K2192="car"),INDEX(Rate!$B$4:$M$25,MATCH(Gilbert!N2192,Rate!$A$4:$A$25,0),MATCH(Gilbert!L2192,Rate!$B$3:$M$3,0))*O2192*0.8,INDEX(Rate!$B$4:$M$25,MATCH(Gilbert!N2192,Rate!$A$4:$A$25,0),MATCH(Gilbert!L2192,Rate!$B$3:$M$3,0))*O2192)),"")</f>
        <v/>
      </c>
      <c r="T2192" s="71" t="str">
        <f t="shared" si="105"/>
        <v/>
      </c>
    </row>
    <row r="2193" spans="16:20">
      <c r="P2193" s="70" t="str">
        <f t="shared" si="103"/>
        <v/>
      </c>
      <c r="Q2193" s="70" t="str">
        <f t="shared" si="104"/>
        <v/>
      </c>
      <c r="R2193" s="70" t="str">
        <f>IFERROR(IF(K2193="handling and wharfage",SUM(P2193:Q2193),IF(OR(K2193="tank",K2193="Boat",K2193="car"),INDEX(Rate!$B$4:$M$25,MATCH(Gilbert!N2193,Rate!$A$4:$A$25,0),MATCH(Gilbert!L2193,Rate!$B$3:$M$3,0))*O2193*0.8,INDEX(Rate!$B$4:$M$25,MATCH(Gilbert!N2193,Rate!$A$4:$A$25,0),MATCH(Gilbert!L2193,Rate!$B$3:$M$3,0))*O2193)),"")</f>
        <v/>
      </c>
      <c r="T2193" s="71" t="str">
        <f t="shared" si="105"/>
        <v/>
      </c>
    </row>
    <row r="2194" spans="16:20">
      <c r="P2194" s="70" t="str">
        <f t="shared" si="103"/>
        <v/>
      </c>
      <c r="Q2194" s="70" t="str">
        <f t="shared" si="104"/>
        <v/>
      </c>
      <c r="R2194" s="70" t="str">
        <f>IFERROR(IF(K2194="handling and wharfage",SUM(P2194:Q2194),IF(OR(K2194="tank",K2194="Boat",K2194="car"),INDEX(Rate!$B$4:$M$25,MATCH(Gilbert!N2194,Rate!$A$4:$A$25,0),MATCH(Gilbert!L2194,Rate!$B$3:$M$3,0))*O2194*0.8,INDEX(Rate!$B$4:$M$25,MATCH(Gilbert!N2194,Rate!$A$4:$A$25,0),MATCH(Gilbert!L2194,Rate!$B$3:$M$3,0))*O2194)),"")</f>
        <v/>
      </c>
      <c r="T2194" s="71" t="str">
        <f t="shared" si="105"/>
        <v/>
      </c>
    </row>
    <row r="2195" spans="16:20">
      <c r="P2195" s="70" t="str">
        <f t="shared" si="103"/>
        <v/>
      </c>
      <c r="Q2195" s="70" t="str">
        <f t="shared" si="104"/>
        <v/>
      </c>
      <c r="R2195" s="70" t="str">
        <f>IFERROR(IF(K2195="handling and wharfage",SUM(P2195:Q2195),IF(OR(K2195="tank",K2195="Boat",K2195="car"),INDEX(Rate!$B$4:$M$25,MATCH(Gilbert!N2195,Rate!$A$4:$A$25,0),MATCH(Gilbert!L2195,Rate!$B$3:$M$3,0))*O2195*0.8,INDEX(Rate!$B$4:$M$25,MATCH(Gilbert!N2195,Rate!$A$4:$A$25,0),MATCH(Gilbert!L2195,Rate!$B$3:$M$3,0))*O2195)),"")</f>
        <v/>
      </c>
      <c r="T2195" s="71" t="str">
        <f t="shared" si="105"/>
        <v/>
      </c>
    </row>
    <row r="2196" spans="16:20">
      <c r="P2196" s="70" t="str">
        <f t="shared" si="103"/>
        <v/>
      </c>
      <c r="Q2196" s="70" t="str">
        <f t="shared" si="104"/>
        <v/>
      </c>
      <c r="R2196" s="70" t="str">
        <f>IFERROR(IF(K2196="handling and wharfage",SUM(P2196:Q2196),IF(OR(K2196="tank",K2196="Boat",K2196="car"),INDEX(Rate!$B$4:$M$25,MATCH(Gilbert!N2196,Rate!$A$4:$A$25,0),MATCH(Gilbert!L2196,Rate!$B$3:$M$3,0))*O2196*0.8,INDEX(Rate!$B$4:$M$25,MATCH(Gilbert!N2196,Rate!$A$4:$A$25,0),MATCH(Gilbert!L2196,Rate!$B$3:$M$3,0))*O2196)),"")</f>
        <v/>
      </c>
      <c r="T2196" s="71" t="str">
        <f t="shared" si="105"/>
        <v/>
      </c>
    </row>
    <row r="2197" spans="16:20">
      <c r="P2197" s="70" t="str">
        <f t="shared" si="103"/>
        <v/>
      </c>
      <c r="Q2197" s="70" t="str">
        <f t="shared" si="104"/>
        <v/>
      </c>
      <c r="R2197" s="70" t="str">
        <f>IFERROR(IF(K2197="handling and wharfage",SUM(P2197:Q2197),IF(OR(K2197="tank",K2197="Boat",K2197="car"),INDEX(Rate!$B$4:$M$25,MATCH(Gilbert!N2197,Rate!$A$4:$A$25,0),MATCH(Gilbert!L2197,Rate!$B$3:$M$3,0))*O2197*0.8,INDEX(Rate!$B$4:$M$25,MATCH(Gilbert!N2197,Rate!$A$4:$A$25,0),MATCH(Gilbert!L2197,Rate!$B$3:$M$3,0))*O2197)),"")</f>
        <v/>
      </c>
      <c r="T2197" s="71" t="str">
        <f t="shared" si="105"/>
        <v/>
      </c>
    </row>
    <row r="2198" spans="16:20">
      <c r="P2198" s="70" t="str">
        <f t="shared" si="103"/>
        <v/>
      </c>
      <c r="Q2198" s="70" t="str">
        <f t="shared" si="104"/>
        <v/>
      </c>
      <c r="R2198" s="70" t="str">
        <f>IFERROR(IF(K2198="handling and wharfage",SUM(P2198:Q2198),IF(OR(K2198="tank",K2198="Boat",K2198="car"),INDEX(Rate!$B$4:$M$25,MATCH(Gilbert!N2198,Rate!$A$4:$A$25,0),MATCH(Gilbert!L2198,Rate!$B$3:$M$3,0))*O2198*0.8,INDEX(Rate!$B$4:$M$25,MATCH(Gilbert!N2198,Rate!$A$4:$A$25,0),MATCH(Gilbert!L2198,Rate!$B$3:$M$3,0))*O2198)),"")</f>
        <v/>
      </c>
      <c r="T2198" s="71" t="str">
        <f t="shared" si="105"/>
        <v/>
      </c>
    </row>
    <row r="2199" spans="16:20">
      <c r="P2199" s="70" t="str">
        <f t="shared" si="103"/>
        <v/>
      </c>
      <c r="Q2199" s="70" t="str">
        <f t="shared" si="104"/>
        <v/>
      </c>
      <c r="R2199" s="70" t="str">
        <f>IFERROR(IF(K2199="handling and wharfage",SUM(P2199:Q2199),IF(OR(K2199="tank",K2199="Boat",K2199="car"),INDEX(Rate!$B$4:$M$25,MATCH(Gilbert!N2199,Rate!$A$4:$A$25,0),MATCH(Gilbert!L2199,Rate!$B$3:$M$3,0))*O2199*0.8,INDEX(Rate!$B$4:$M$25,MATCH(Gilbert!N2199,Rate!$A$4:$A$25,0),MATCH(Gilbert!L2199,Rate!$B$3:$M$3,0))*O2199)),"")</f>
        <v/>
      </c>
      <c r="T2199" s="71" t="str">
        <f t="shared" si="105"/>
        <v/>
      </c>
    </row>
    <row r="2200" spans="16:20">
      <c r="P2200" s="70" t="str">
        <f t="shared" si="103"/>
        <v/>
      </c>
      <c r="Q2200" s="70" t="str">
        <f t="shared" si="104"/>
        <v/>
      </c>
      <c r="R2200" s="70" t="str">
        <f>IFERROR(IF(K2200="handling and wharfage",SUM(P2200:Q2200),IF(OR(K2200="tank",K2200="Boat",K2200="car"),INDEX(Rate!$B$4:$M$25,MATCH(Gilbert!N2200,Rate!$A$4:$A$25,0),MATCH(Gilbert!L2200,Rate!$B$3:$M$3,0))*O2200*0.8,INDEX(Rate!$B$4:$M$25,MATCH(Gilbert!N2200,Rate!$A$4:$A$25,0),MATCH(Gilbert!L2200,Rate!$B$3:$M$3,0))*O2200)),"")</f>
        <v/>
      </c>
      <c r="T2200" s="71" t="str">
        <f t="shared" si="105"/>
        <v/>
      </c>
    </row>
    <row r="2201" spans="16:20">
      <c r="P2201" s="70" t="str">
        <f t="shared" si="103"/>
        <v/>
      </c>
      <c r="Q2201" s="70" t="str">
        <f t="shared" si="104"/>
        <v/>
      </c>
      <c r="R2201" s="70" t="str">
        <f>IFERROR(IF(K2201="handling and wharfage",SUM(P2201:Q2201),IF(OR(K2201="tank",K2201="Boat",K2201="car"),INDEX(Rate!$B$4:$M$25,MATCH(Gilbert!N2201,Rate!$A$4:$A$25,0),MATCH(Gilbert!L2201,Rate!$B$3:$M$3,0))*O2201*0.8,INDEX(Rate!$B$4:$M$25,MATCH(Gilbert!N2201,Rate!$A$4:$A$25,0),MATCH(Gilbert!L2201,Rate!$B$3:$M$3,0))*O2201)),"")</f>
        <v/>
      </c>
      <c r="T2201" s="71" t="str">
        <f t="shared" si="105"/>
        <v/>
      </c>
    </row>
    <row r="2202" spans="16:20">
      <c r="P2202" s="70" t="str">
        <f t="shared" si="103"/>
        <v/>
      </c>
      <c r="Q2202" s="70" t="str">
        <f t="shared" si="104"/>
        <v/>
      </c>
      <c r="R2202" s="70" t="str">
        <f>IFERROR(IF(K2202="handling and wharfage",SUM(P2202:Q2202),IF(OR(K2202="tank",K2202="Boat",K2202="car"),INDEX(Rate!$B$4:$M$25,MATCH(Gilbert!N2202,Rate!$A$4:$A$25,0),MATCH(Gilbert!L2202,Rate!$B$3:$M$3,0))*O2202*0.8,INDEX(Rate!$B$4:$M$25,MATCH(Gilbert!N2202,Rate!$A$4:$A$25,0),MATCH(Gilbert!L2202,Rate!$B$3:$M$3,0))*O2202)),"")</f>
        <v/>
      </c>
      <c r="T2202" s="71" t="str">
        <f t="shared" si="105"/>
        <v/>
      </c>
    </row>
    <row r="2203" spans="16:20">
      <c r="P2203" s="70" t="str">
        <f t="shared" si="103"/>
        <v/>
      </c>
      <c r="Q2203" s="70" t="str">
        <f t="shared" si="104"/>
        <v/>
      </c>
      <c r="R2203" s="70" t="str">
        <f>IFERROR(IF(K2203="handling and wharfage",SUM(P2203:Q2203),IF(OR(K2203="tank",K2203="Boat",K2203="car"),INDEX(Rate!$B$4:$M$25,MATCH(Gilbert!N2203,Rate!$A$4:$A$25,0),MATCH(Gilbert!L2203,Rate!$B$3:$M$3,0))*O2203*0.8,INDEX(Rate!$B$4:$M$25,MATCH(Gilbert!N2203,Rate!$A$4:$A$25,0),MATCH(Gilbert!L2203,Rate!$B$3:$M$3,0))*O2203)),"")</f>
        <v/>
      </c>
      <c r="T2203" s="71" t="str">
        <f t="shared" si="105"/>
        <v/>
      </c>
    </row>
    <row r="2204" spans="16:20">
      <c r="P2204" s="70" t="str">
        <f t="shared" si="103"/>
        <v/>
      </c>
      <c r="Q2204" s="70" t="str">
        <f t="shared" si="104"/>
        <v/>
      </c>
      <c r="R2204" s="70" t="str">
        <f>IFERROR(IF(K2204="handling and wharfage",SUM(P2204:Q2204),IF(OR(K2204="tank",K2204="Boat",K2204="car"),INDEX(Rate!$B$4:$M$25,MATCH(Gilbert!N2204,Rate!$A$4:$A$25,0),MATCH(Gilbert!L2204,Rate!$B$3:$M$3,0))*O2204*0.8,INDEX(Rate!$B$4:$M$25,MATCH(Gilbert!N2204,Rate!$A$4:$A$25,0),MATCH(Gilbert!L2204,Rate!$B$3:$M$3,0))*O2204)),"")</f>
        <v/>
      </c>
      <c r="T2204" s="71" t="str">
        <f t="shared" si="105"/>
        <v/>
      </c>
    </row>
    <row r="2205" spans="16:20">
      <c r="P2205" s="70" t="str">
        <f t="shared" si="103"/>
        <v/>
      </c>
      <c r="Q2205" s="70" t="str">
        <f t="shared" si="104"/>
        <v/>
      </c>
      <c r="R2205" s="70" t="str">
        <f>IFERROR(IF(K2205="handling and wharfage",SUM(P2205:Q2205),IF(OR(K2205="tank",K2205="Boat",K2205="car"),INDEX(Rate!$B$4:$M$25,MATCH(Gilbert!N2205,Rate!$A$4:$A$25,0),MATCH(Gilbert!L2205,Rate!$B$3:$M$3,0))*O2205*0.8,INDEX(Rate!$B$4:$M$25,MATCH(Gilbert!N2205,Rate!$A$4:$A$25,0),MATCH(Gilbert!L2205,Rate!$B$3:$M$3,0))*O2205)),"")</f>
        <v/>
      </c>
      <c r="T2205" s="71" t="str">
        <f t="shared" si="105"/>
        <v/>
      </c>
    </row>
    <row r="2206" spans="16:20">
      <c r="P2206" s="70" t="str">
        <f t="shared" si="103"/>
        <v/>
      </c>
      <c r="Q2206" s="70" t="str">
        <f t="shared" si="104"/>
        <v/>
      </c>
      <c r="R2206" s="70" t="str">
        <f>IFERROR(IF(K2206="handling and wharfage",SUM(P2206:Q2206),IF(OR(K2206="tank",K2206="Boat",K2206="car"),INDEX(Rate!$B$4:$M$25,MATCH(Gilbert!N2206,Rate!$A$4:$A$25,0),MATCH(Gilbert!L2206,Rate!$B$3:$M$3,0))*O2206*0.8,INDEX(Rate!$B$4:$M$25,MATCH(Gilbert!N2206,Rate!$A$4:$A$25,0),MATCH(Gilbert!L2206,Rate!$B$3:$M$3,0))*O2206)),"")</f>
        <v/>
      </c>
      <c r="T2206" s="71" t="str">
        <f t="shared" si="105"/>
        <v/>
      </c>
    </row>
    <row r="2207" spans="16:20">
      <c r="P2207" s="70" t="str">
        <f t="shared" si="103"/>
        <v/>
      </c>
      <c r="Q2207" s="70" t="str">
        <f t="shared" si="104"/>
        <v/>
      </c>
      <c r="R2207" s="70" t="str">
        <f>IFERROR(IF(K2207="handling and wharfage",SUM(P2207:Q2207),IF(OR(K2207="tank",K2207="Boat",K2207="car"),INDEX(Rate!$B$4:$M$25,MATCH(Gilbert!N2207,Rate!$A$4:$A$25,0),MATCH(Gilbert!L2207,Rate!$B$3:$M$3,0))*O2207*0.8,INDEX(Rate!$B$4:$M$25,MATCH(Gilbert!N2207,Rate!$A$4:$A$25,0),MATCH(Gilbert!L2207,Rate!$B$3:$M$3,0))*O2207)),"")</f>
        <v/>
      </c>
      <c r="T2207" s="71" t="str">
        <f t="shared" si="105"/>
        <v/>
      </c>
    </row>
    <row r="2208" spans="16:20">
      <c r="P2208" s="70" t="str">
        <f t="shared" si="103"/>
        <v/>
      </c>
      <c r="Q2208" s="70" t="str">
        <f t="shared" si="104"/>
        <v/>
      </c>
      <c r="R2208" s="70" t="str">
        <f>IFERROR(IF(K2208="handling and wharfage",SUM(P2208:Q2208),IF(OR(K2208="tank",K2208="Boat",K2208="car"),INDEX(Rate!$B$4:$M$25,MATCH(Gilbert!N2208,Rate!$A$4:$A$25,0),MATCH(Gilbert!L2208,Rate!$B$3:$M$3,0))*O2208*0.8,INDEX(Rate!$B$4:$M$25,MATCH(Gilbert!N2208,Rate!$A$4:$A$25,0),MATCH(Gilbert!L2208,Rate!$B$3:$M$3,0))*O2208)),"")</f>
        <v/>
      </c>
      <c r="T2208" s="71" t="str">
        <f t="shared" si="105"/>
        <v/>
      </c>
    </row>
    <row r="2209" spans="16:20">
      <c r="P2209" s="70" t="str">
        <f t="shared" si="103"/>
        <v/>
      </c>
      <c r="Q2209" s="70" t="str">
        <f t="shared" si="104"/>
        <v/>
      </c>
      <c r="R2209" s="70" t="str">
        <f>IFERROR(IF(K2209="handling and wharfage",SUM(P2209:Q2209),IF(OR(K2209="tank",K2209="Boat",K2209="car"),INDEX(Rate!$B$4:$M$25,MATCH(Gilbert!N2209,Rate!$A$4:$A$25,0),MATCH(Gilbert!L2209,Rate!$B$3:$M$3,0))*O2209*0.8,INDEX(Rate!$B$4:$M$25,MATCH(Gilbert!N2209,Rate!$A$4:$A$25,0),MATCH(Gilbert!L2209,Rate!$B$3:$M$3,0))*O2209)),"")</f>
        <v/>
      </c>
      <c r="T2209" s="71" t="str">
        <f t="shared" si="105"/>
        <v/>
      </c>
    </row>
    <row r="2210" spans="16:20">
      <c r="P2210" s="70" t="str">
        <f t="shared" si="103"/>
        <v/>
      </c>
      <c r="Q2210" s="70" t="str">
        <f t="shared" si="104"/>
        <v/>
      </c>
      <c r="R2210" s="70" t="str">
        <f>IFERROR(IF(K2210="handling and wharfage",SUM(P2210:Q2210),IF(OR(K2210="tank",K2210="Boat",K2210="car"),INDEX(Rate!$B$4:$M$25,MATCH(Gilbert!N2210,Rate!$A$4:$A$25,0),MATCH(Gilbert!L2210,Rate!$B$3:$M$3,0))*O2210*0.8,INDEX(Rate!$B$4:$M$25,MATCH(Gilbert!N2210,Rate!$A$4:$A$25,0),MATCH(Gilbert!L2210,Rate!$B$3:$M$3,0))*O2210)),"")</f>
        <v/>
      </c>
      <c r="T2210" s="71" t="str">
        <f t="shared" si="105"/>
        <v/>
      </c>
    </row>
    <row r="2211" spans="16:20">
      <c r="P2211" s="70" t="str">
        <f t="shared" si="103"/>
        <v/>
      </c>
      <c r="Q2211" s="70" t="str">
        <f t="shared" si="104"/>
        <v/>
      </c>
      <c r="R2211" s="70" t="str">
        <f>IFERROR(IF(K2211="handling and wharfage",SUM(P2211:Q2211),IF(OR(K2211="tank",K2211="Boat",K2211="car"),INDEX(Rate!$B$4:$M$25,MATCH(Gilbert!N2211,Rate!$A$4:$A$25,0),MATCH(Gilbert!L2211,Rate!$B$3:$M$3,0))*O2211*0.8,INDEX(Rate!$B$4:$M$25,MATCH(Gilbert!N2211,Rate!$A$4:$A$25,0),MATCH(Gilbert!L2211,Rate!$B$3:$M$3,0))*O2211)),"")</f>
        <v/>
      </c>
      <c r="T2211" s="71" t="str">
        <f t="shared" si="105"/>
        <v/>
      </c>
    </row>
    <row r="2212" spans="16:20">
      <c r="P2212" s="70" t="str">
        <f t="shared" si="103"/>
        <v/>
      </c>
      <c r="Q2212" s="70" t="str">
        <f t="shared" si="104"/>
        <v/>
      </c>
      <c r="R2212" s="70" t="str">
        <f>IFERROR(IF(K2212="handling and wharfage",SUM(P2212:Q2212),IF(OR(K2212="tank",K2212="Boat",K2212="car"),INDEX(Rate!$B$4:$M$25,MATCH(Gilbert!N2212,Rate!$A$4:$A$25,0),MATCH(Gilbert!L2212,Rate!$B$3:$M$3,0))*O2212*0.8,INDEX(Rate!$B$4:$M$25,MATCH(Gilbert!N2212,Rate!$A$4:$A$25,0),MATCH(Gilbert!L2212,Rate!$B$3:$M$3,0))*O2212)),"")</f>
        <v/>
      </c>
      <c r="T2212" s="71" t="str">
        <f t="shared" si="105"/>
        <v/>
      </c>
    </row>
    <row r="2213" spans="16:20">
      <c r="P2213" s="70" t="str">
        <f t="shared" si="103"/>
        <v/>
      </c>
      <c r="Q2213" s="70" t="str">
        <f t="shared" si="104"/>
        <v/>
      </c>
      <c r="R2213" s="70" t="str">
        <f>IFERROR(IF(K2213="handling and wharfage",SUM(P2213:Q2213),IF(OR(K2213="tank",K2213="Boat",K2213="car"),INDEX(Rate!$B$4:$M$25,MATCH(Gilbert!N2213,Rate!$A$4:$A$25,0),MATCH(Gilbert!L2213,Rate!$B$3:$M$3,0))*O2213*0.8,INDEX(Rate!$B$4:$M$25,MATCH(Gilbert!N2213,Rate!$A$4:$A$25,0),MATCH(Gilbert!L2213,Rate!$B$3:$M$3,0))*O2213)),"")</f>
        <v/>
      </c>
      <c r="T2213" s="71" t="str">
        <f t="shared" si="105"/>
        <v/>
      </c>
    </row>
    <row r="2214" spans="16:20">
      <c r="P2214" s="70" t="str">
        <f t="shared" si="103"/>
        <v/>
      </c>
      <c r="Q2214" s="70" t="str">
        <f t="shared" si="104"/>
        <v/>
      </c>
      <c r="R2214" s="70" t="str">
        <f>IFERROR(IF(K2214="handling and wharfage",SUM(P2214:Q2214),IF(OR(K2214="tank",K2214="Boat",K2214="car"),INDEX(Rate!$B$4:$M$25,MATCH(Gilbert!N2214,Rate!$A$4:$A$25,0),MATCH(Gilbert!L2214,Rate!$B$3:$M$3,0))*O2214*0.8,INDEX(Rate!$B$4:$M$25,MATCH(Gilbert!N2214,Rate!$A$4:$A$25,0),MATCH(Gilbert!L2214,Rate!$B$3:$M$3,0))*O2214)),"")</f>
        <v/>
      </c>
      <c r="T2214" s="71" t="str">
        <f t="shared" si="105"/>
        <v/>
      </c>
    </row>
    <row r="2215" spans="16:20">
      <c r="P2215" s="70" t="str">
        <f t="shared" si="103"/>
        <v/>
      </c>
      <c r="Q2215" s="70" t="str">
        <f t="shared" si="104"/>
        <v/>
      </c>
      <c r="R2215" s="70" t="str">
        <f>IFERROR(IF(K2215="handling and wharfage",SUM(P2215:Q2215),IF(OR(K2215="tank",K2215="Boat",K2215="car"),INDEX(Rate!$B$4:$M$25,MATCH(Gilbert!N2215,Rate!$A$4:$A$25,0),MATCH(Gilbert!L2215,Rate!$B$3:$M$3,0))*O2215*0.8,INDEX(Rate!$B$4:$M$25,MATCH(Gilbert!N2215,Rate!$A$4:$A$25,0),MATCH(Gilbert!L2215,Rate!$B$3:$M$3,0))*O2215)),"")</f>
        <v/>
      </c>
      <c r="T2215" s="71" t="str">
        <f t="shared" si="105"/>
        <v/>
      </c>
    </row>
    <row r="2216" spans="16:20">
      <c r="P2216" s="70" t="str">
        <f t="shared" si="103"/>
        <v/>
      </c>
      <c r="Q2216" s="70" t="str">
        <f t="shared" si="104"/>
        <v/>
      </c>
      <c r="R2216" s="70" t="str">
        <f>IFERROR(IF(K2216="handling and wharfage",SUM(P2216:Q2216),IF(OR(K2216="tank",K2216="Boat",K2216="car"),INDEX(Rate!$B$4:$M$25,MATCH(Gilbert!N2216,Rate!$A$4:$A$25,0),MATCH(Gilbert!L2216,Rate!$B$3:$M$3,0))*O2216*0.8,INDEX(Rate!$B$4:$M$25,MATCH(Gilbert!N2216,Rate!$A$4:$A$25,0),MATCH(Gilbert!L2216,Rate!$B$3:$M$3,0))*O2216)),"")</f>
        <v/>
      </c>
      <c r="T2216" s="71" t="str">
        <f t="shared" si="105"/>
        <v/>
      </c>
    </row>
    <row r="2217" spans="16:20">
      <c r="P2217" s="70" t="str">
        <f t="shared" si="103"/>
        <v/>
      </c>
      <c r="Q2217" s="70" t="str">
        <f t="shared" si="104"/>
        <v/>
      </c>
      <c r="R2217" s="70" t="str">
        <f>IFERROR(IF(K2217="handling and wharfage",SUM(P2217:Q2217),IF(OR(K2217="tank",K2217="Boat",K2217="car"),INDEX(Rate!$B$4:$M$25,MATCH(Gilbert!N2217,Rate!$A$4:$A$25,0),MATCH(Gilbert!L2217,Rate!$B$3:$M$3,0))*O2217*0.8,INDEX(Rate!$B$4:$M$25,MATCH(Gilbert!N2217,Rate!$A$4:$A$25,0),MATCH(Gilbert!L2217,Rate!$B$3:$M$3,0))*O2217)),"")</f>
        <v/>
      </c>
      <c r="T2217" s="71" t="str">
        <f t="shared" si="105"/>
        <v/>
      </c>
    </row>
    <row r="2218" spans="16:20">
      <c r="P2218" s="70" t="str">
        <f t="shared" si="103"/>
        <v/>
      </c>
      <c r="Q2218" s="70" t="str">
        <f t="shared" si="104"/>
        <v/>
      </c>
      <c r="R2218" s="70" t="str">
        <f>IFERROR(IF(K2218="handling and wharfage",SUM(P2218:Q2218),IF(OR(K2218="tank",K2218="Boat",K2218="car"),INDEX(Rate!$B$4:$M$25,MATCH(Gilbert!N2218,Rate!$A$4:$A$25,0),MATCH(Gilbert!L2218,Rate!$B$3:$M$3,0))*O2218*0.8,INDEX(Rate!$B$4:$M$25,MATCH(Gilbert!N2218,Rate!$A$4:$A$25,0),MATCH(Gilbert!L2218,Rate!$B$3:$M$3,0))*O2218)),"")</f>
        <v/>
      </c>
      <c r="T2218" s="71" t="str">
        <f t="shared" si="105"/>
        <v/>
      </c>
    </row>
    <row r="2219" spans="16:20">
      <c r="P2219" s="70" t="str">
        <f t="shared" si="103"/>
        <v/>
      </c>
      <c r="Q2219" s="70" t="str">
        <f t="shared" si="104"/>
        <v/>
      </c>
      <c r="R2219" s="70" t="str">
        <f>IFERROR(IF(K2219="handling and wharfage",SUM(P2219:Q2219),IF(OR(K2219="tank",K2219="Boat",K2219="car"),INDEX(Rate!$B$4:$M$25,MATCH(Gilbert!N2219,Rate!$A$4:$A$25,0),MATCH(Gilbert!L2219,Rate!$B$3:$M$3,0))*O2219*0.8,INDEX(Rate!$B$4:$M$25,MATCH(Gilbert!N2219,Rate!$A$4:$A$25,0),MATCH(Gilbert!L2219,Rate!$B$3:$M$3,0))*O2219)),"")</f>
        <v/>
      </c>
      <c r="T2219" s="71" t="str">
        <f t="shared" si="105"/>
        <v/>
      </c>
    </row>
    <row r="2220" spans="16:20">
      <c r="P2220" s="70" t="str">
        <f t="shared" si="103"/>
        <v/>
      </c>
      <c r="Q2220" s="70" t="str">
        <f t="shared" si="104"/>
        <v/>
      </c>
      <c r="R2220" s="70" t="str">
        <f>IFERROR(IF(K2220="handling and wharfage",SUM(P2220:Q2220),IF(OR(K2220="tank",K2220="Boat",K2220="car"),INDEX(Rate!$B$4:$M$25,MATCH(Gilbert!N2220,Rate!$A$4:$A$25,0),MATCH(Gilbert!L2220,Rate!$B$3:$M$3,0))*O2220*0.8,INDEX(Rate!$B$4:$M$25,MATCH(Gilbert!N2220,Rate!$A$4:$A$25,0),MATCH(Gilbert!L2220,Rate!$B$3:$M$3,0))*O2220)),"")</f>
        <v/>
      </c>
      <c r="T2220" s="71" t="str">
        <f t="shared" si="105"/>
        <v/>
      </c>
    </row>
    <row r="2221" spans="16:20">
      <c r="P2221" s="70" t="str">
        <f t="shared" si="103"/>
        <v/>
      </c>
      <c r="Q2221" s="70" t="str">
        <f t="shared" si="104"/>
        <v/>
      </c>
      <c r="R2221" s="70" t="str">
        <f>IFERROR(IF(K2221="handling and wharfage",SUM(P2221:Q2221),IF(OR(K2221="tank",K2221="Boat",K2221="car"),INDEX(Rate!$B$4:$M$25,MATCH(Gilbert!N2221,Rate!$A$4:$A$25,0),MATCH(Gilbert!L2221,Rate!$B$3:$M$3,0))*O2221*0.8,INDEX(Rate!$B$4:$M$25,MATCH(Gilbert!N2221,Rate!$A$4:$A$25,0),MATCH(Gilbert!L2221,Rate!$B$3:$M$3,0))*O2221)),"")</f>
        <v/>
      </c>
      <c r="T2221" s="71" t="str">
        <f t="shared" si="105"/>
        <v/>
      </c>
    </row>
    <row r="2222" spans="16:20">
      <c r="P2222" s="70" t="str">
        <f t="shared" si="103"/>
        <v/>
      </c>
      <c r="Q2222" s="70" t="str">
        <f t="shared" si="104"/>
        <v/>
      </c>
      <c r="R2222" s="70" t="str">
        <f>IFERROR(IF(K2222="handling and wharfage",SUM(P2222:Q2222),IF(OR(K2222="tank",K2222="Boat",K2222="car"),INDEX(Rate!$B$4:$M$25,MATCH(Gilbert!N2222,Rate!$A$4:$A$25,0),MATCH(Gilbert!L2222,Rate!$B$3:$M$3,0))*O2222*0.8,INDEX(Rate!$B$4:$M$25,MATCH(Gilbert!N2222,Rate!$A$4:$A$25,0),MATCH(Gilbert!L2222,Rate!$B$3:$M$3,0))*O2222)),"")</f>
        <v/>
      </c>
      <c r="T2222" s="71" t="str">
        <f t="shared" si="105"/>
        <v/>
      </c>
    </row>
    <row r="2223" spans="16:20">
      <c r="P2223" s="70" t="str">
        <f t="shared" si="103"/>
        <v/>
      </c>
      <c r="Q2223" s="70" t="str">
        <f t="shared" si="104"/>
        <v/>
      </c>
      <c r="R2223" s="70" t="str">
        <f>IFERROR(IF(K2223="handling and wharfage",SUM(P2223:Q2223),IF(OR(K2223="tank",K2223="Boat",K2223="car"),INDEX(Rate!$B$4:$M$25,MATCH(Gilbert!N2223,Rate!$A$4:$A$25,0),MATCH(Gilbert!L2223,Rate!$B$3:$M$3,0))*O2223*0.8,INDEX(Rate!$B$4:$M$25,MATCH(Gilbert!N2223,Rate!$A$4:$A$25,0),MATCH(Gilbert!L2223,Rate!$B$3:$M$3,0))*O2223)),"")</f>
        <v/>
      </c>
      <c r="T2223" s="71" t="str">
        <f t="shared" si="105"/>
        <v/>
      </c>
    </row>
    <row r="2224" spans="16:20">
      <c r="P2224" s="70" t="str">
        <f t="shared" si="103"/>
        <v/>
      </c>
      <c r="Q2224" s="70" t="str">
        <f t="shared" si="104"/>
        <v/>
      </c>
      <c r="R2224" s="70" t="str">
        <f>IFERROR(IF(K2224="handling and wharfage",SUM(P2224:Q2224),IF(OR(K2224="tank",K2224="Boat",K2224="car"),INDEX(Rate!$B$4:$M$25,MATCH(Gilbert!N2224,Rate!$A$4:$A$25,0),MATCH(Gilbert!L2224,Rate!$B$3:$M$3,0))*O2224*0.8,INDEX(Rate!$B$4:$M$25,MATCH(Gilbert!N2224,Rate!$A$4:$A$25,0),MATCH(Gilbert!L2224,Rate!$B$3:$M$3,0))*O2224)),"")</f>
        <v/>
      </c>
      <c r="T2224" s="71" t="str">
        <f t="shared" si="105"/>
        <v/>
      </c>
    </row>
    <row r="2225" spans="16:20">
      <c r="P2225" s="70" t="str">
        <f t="shared" si="103"/>
        <v/>
      </c>
      <c r="Q2225" s="70" t="str">
        <f t="shared" si="104"/>
        <v/>
      </c>
      <c r="R2225" s="70" t="str">
        <f>IFERROR(IF(K2225="handling and wharfage",SUM(P2225:Q2225),IF(OR(K2225="tank",K2225="Boat",K2225="car"),INDEX(Rate!$B$4:$M$25,MATCH(Gilbert!N2225,Rate!$A$4:$A$25,0),MATCH(Gilbert!L2225,Rate!$B$3:$M$3,0))*O2225*0.8,INDEX(Rate!$B$4:$M$25,MATCH(Gilbert!N2225,Rate!$A$4:$A$25,0),MATCH(Gilbert!L2225,Rate!$B$3:$M$3,0))*O2225)),"")</f>
        <v/>
      </c>
      <c r="T2225" s="71" t="str">
        <f t="shared" si="105"/>
        <v/>
      </c>
    </row>
    <row r="2226" spans="16:20">
      <c r="P2226" s="70" t="str">
        <f t="shared" si="103"/>
        <v/>
      </c>
      <c r="Q2226" s="70" t="str">
        <f t="shared" si="104"/>
        <v/>
      </c>
      <c r="R2226" s="70" t="str">
        <f>IFERROR(IF(K2226="handling and wharfage",SUM(P2226:Q2226),IF(OR(K2226="tank",K2226="Boat",K2226="car"),INDEX(Rate!$B$4:$M$25,MATCH(Gilbert!N2226,Rate!$A$4:$A$25,0),MATCH(Gilbert!L2226,Rate!$B$3:$M$3,0))*O2226*0.8,INDEX(Rate!$B$4:$M$25,MATCH(Gilbert!N2226,Rate!$A$4:$A$25,0),MATCH(Gilbert!L2226,Rate!$B$3:$M$3,0))*O2226)),"")</f>
        <v/>
      </c>
      <c r="T2226" s="71" t="str">
        <f t="shared" si="105"/>
        <v/>
      </c>
    </row>
    <row r="2227" spans="16:20">
      <c r="P2227" s="70" t="str">
        <f t="shared" si="103"/>
        <v/>
      </c>
      <c r="Q2227" s="70" t="str">
        <f t="shared" si="104"/>
        <v/>
      </c>
      <c r="R2227" s="70" t="str">
        <f>IFERROR(IF(K2227="handling and wharfage",SUM(P2227:Q2227),IF(OR(K2227="tank",K2227="Boat",K2227="car"),INDEX(Rate!$B$4:$M$25,MATCH(Gilbert!N2227,Rate!$A$4:$A$25,0),MATCH(Gilbert!L2227,Rate!$B$3:$M$3,0))*O2227*0.8,INDEX(Rate!$B$4:$M$25,MATCH(Gilbert!N2227,Rate!$A$4:$A$25,0),MATCH(Gilbert!L2227,Rate!$B$3:$M$3,0))*O2227)),"")</f>
        <v/>
      </c>
      <c r="T2227" s="71" t="str">
        <f t="shared" si="105"/>
        <v/>
      </c>
    </row>
    <row r="2228" spans="16:20">
      <c r="P2228" s="70" t="str">
        <f t="shared" si="103"/>
        <v/>
      </c>
      <c r="Q2228" s="70" t="str">
        <f t="shared" si="104"/>
        <v/>
      </c>
      <c r="R2228" s="70" t="str">
        <f>IFERROR(IF(K2228="handling and wharfage",SUM(P2228:Q2228),IF(OR(K2228="tank",K2228="Boat",K2228="car"),INDEX(Rate!$B$4:$M$25,MATCH(Gilbert!N2228,Rate!$A$4:$A$25,0),MATCH(Gilbert!L2228,Rate!$B$3:$M$3,0))*O2228*0.8,INDEX(Rate!$B$4:$M$25,MATCH(Gilbert!N2228,Rate!$A$4:$A$25,0),MATCH(Gilbert!L2228,Rate!$B$3:$M$3,0))*O2228)),"")</f>
        <v/>
      </c>
      <c r="T2228" s="71" t="str">
        <f t="shared" si="105"/>
        <v/>
      </c>
    </row>
    <row r="2229" spans="16:20">
      <c r="P2229" s="70" t="str">
        <f t="shared" si="103"/>
        <v/>
      </c>
      <c r="Q2229" s="70" t="str">
        <f t="shared" si="104"/>
        <v/>
      </c>
      <c r="R2229" s="70" t="str">
        <f>IFERROR(IF(K2229="handling and wharfage",SUM(P2229:Q2229),IF(OR(K2229="tank",K2229="Boat",K2229="car"),INDEX(Rate!$B$4:$M$25,MATCH(Gilbert!N2229,Rate!$A$4:$A$25,0),MATCH(Gilbert!L2229,Rate!$B$3:$M$3,0))*O2229*0.8,INDEX(Rate!$B$4:$M$25,MATCH(Gilbert!N2229,Rate!$A$4:$A$25,0),MATCH(Gilbert!L2229,Rate!$B$3:$M$3,0))*O2229)),"")</f>
        <v/>
      </c>
      <c r="T2229" s="71" t="str">
        <f t="shared" si="105"/>
        <v/>
      </c>
    </row>
    <row r="2230" spans="16:20">
      <c r="P2230" s="70" t="str">
        <f t="shared" si="103"/>
        <v/>
      </c>
      <c r="Q2230" s="70" t="str">
        <f t="shared" si="104"/>
        <v/>
      </c>
      <c r="R2230" s="70" t="str">
        <f>IFERROR(IF(K2230="handling and wharfage",SUM(P2230:Q2230),IF(OR(K2230="tank",K2230="Boat",K2230="car"),INDEX(Rate!$B$4:$M$25,MATCH(Gilbert!N2230,Rate!$A$4:$A$25,0),MATCH(Gilbert!L2230,Rate!$B$3:$M$3,0))*O2230*0.8,INDEX(Rate!$B$4:$M$25,MATCH(Gilbert!N2230,Rate!$A$4:$A$25,0),MATCH(Gilbert!L2230,Rate!$B$3:$M$3,0))*O2230)),"")</f>
        <v/>
      </c>
      <c r="T2230" s="71" t="str">
        <f t="shared" si="105"/>
        <v/>
      </c>
    </row>
    <row r="2231" spans="16:20">
      <c r="P2231" s="70" t="str">
        <f t="shared" si="103"/>
        <v/>
      </c>
      <c r="Q2231" s="70" t="str">
        <f t="shared" si="104"/>
        <v/>
      </c>
      <c r="R2231" s="70" t="str">
        <f>IFERROR(IF(K2231="handling and wharfage",SUM(P2231:Q2231),IF(OR(K2231="tank",K2231="Boat",K2231="car"),INDEX(Rate!$B$4:$M$25,MATCH(Gilbert!N2231,Rate!$A$4:$A$25,0),MATCH(Gilbert!L2231,Rate!$B$3:$M$3,0))*O2231*0.8,INDEX(Rate!$B$4:$M$25,MATCH(Gilbert!N2231,Rate!$A$4:$A$25,0),MATCH(Gilbert!L2231,Rate!$B$3:$M$3,0))*O2231)),"")</f>
        <v/>
      </c>
      <c r="T2231" s="71" t="str">
        <f t="shared" si="105"/>
        <v/>
      </c>
    </row>
    <row r="2232" spans="16:20">
      <c r="P2232" s="70" t="str">
        <f t="shared" si="103"/>
        <v/>
      </c>
      <c r="Q2232" s="70" t="str">
        <f t="shared" si="104"/>
        <v/>
      </c>
      <c r="R2232" s="70" t="str">
        <f>IFERROR(IF(K2232="handling and wharfage",SUM(P2232:Q2232),IF(OR(K2232="tank",K2232="Boat",K2232="car"),INDEX(Rate!$B$4:$M$25,MATCH(Gilbert!N2232,Rate!$A$4:$A$25,0),MATCH(Gilbert!L2232,Rate!$B$3:$M$3,0))*O2232*0.8,INDEX(Rate!$B$4:$M$25,MATCH(Gilbert!N2232,Rate!$A$4:$A$25,0),MATCH(Gilbert!L2232,Rate!$B$3:$M$3,0))*O2232)),"")</f>
        <v/>
      </c>
      <c r="T2232" s="71" t="str">
        <f t="shared" si="105"/>
        <v/>
      </c>
    </row>
    <row r="2233" spans="16:20">
      <c r="P2233" s="70" t="str">
        <f t="shared" si="103"/>
        <v/>
      </c>
      <c r="Q2233" s="70" t="str">
        <f t="shared" si="104"/>
        <v/>
      </c>
      <c r="R2233" s="70" t="str">
        <f>IFERROR(IF(K2233="handling and wharfage",SUM(P2233:Q2233),IF(OR(K2233="tank",K2233="Boat",K2233="car"),INDEX(Rate!$B$4:$M$25,MATCH(Gilbert!N2233,Rate!$A$4:$A$25,0),MATCH(Gilbert!L2233,Rate!$B$3:$M$3,0))*O2233*0.8,INDEX(Rate!$B$4:$M$25,MATCH(Gilbert!N2233,Rate!$A$4:$A$25,0),MATCH(Gilbert!L2233,Rate!$B$3:$M$3,0))*O2233)),"")</f>
        <v/>
      </c>
      <c r="T2233" s="71" t="str">
        <f t="shared" si="105"/>
        <v/>
      </c>
    </row>
    <row r="2234" spans="10:20">
      <c r="J2234" s="111"/>
      <c r="P2234" s="70" t="str">
        <f t="shared" si="103"/>
        <v/>
      </c>
      <c r="Q2234" s="70" t="str">
        <f t="shared" si="104"/>
        <v/>
      </c>
      <c r="R2234" s="70" t="str">
        <f>IFERROR(IF(K2234="handling and wharfage",SUM(P2234:Q2234),IF(OR(K2234="tank",K2234="Boat",K2234="car"),INDEX(Rate!$B$4:$M$25,MATCH(Gilbert!N2234,Rate!$A$4:$A$25,0),MATCH(Gilbert!L2234,Rate!$B$3:$M$3,0))*O2234*0.8,INDEX(Rate!$B$4:$M$25,MATCH(Gilbert!N2234,Rate!$A$4:$A$25,0),MATCH(Gilbert!L2234,Rate!$B$3:$M$3,0))*O2234)),"")</f>
        <v/>
      </c>
      <c r="T2234" s="71" t="str">
        <f t="shared" si="105"/>
        <v/>
      </c>
    </row>
    <row r="2235" spans="16:20">
      <c r="P2235" s="70" t="str">
        <f t="shared" si="103"/>
        <v/>
      </c>
      <c r="Q2235" s="70" t="str">
        <f t="shared" si="104"/>
        <v/>
      </c>
      <c r="R2235" s="70" t="str">
        <f>IFERROR(IF(K2235="handling and wharfage",SUM(P2235:Q2235),IF(OR(K2235="tank",K2235="Boat",K2235="car"),INDEX(Rate!$B$4:$M$25,MATCH(Gilbert!N2235,Rate!$A$4:$A$25,0),MATCH(Gilbert!L2235,Rate!$B$3:$M$3,0))*O2235*0.8,INDEX(Rate!$B$4:$M$25,MATCH(Gilbert!N2235,Rate!$A$4:$A$25,0),MATCH(Gilbert!L2235,Rate!$B$3:$M$3,0))*O2235)),"")</f>
        <v/>
      </c>
      <c r="T2235" s="71" t="str">
        <f t="shared" si="105"/>
        <v/>
      </c>
    </row>
    <row r="2236" spans="16:20">
      <c r="P2236" s="70" t="str">
        <f t="shared" si="103"/>
        <v/>
      </c>
      <c r="Q2236" s="70" t="str">
        <f t="shared" si="104"/>
        <v/>
      </c>
      <c r="R2236" s="70" t="str">
        <f>IFERROR(IF(K2236="handling and wharfage",SUM(P2236:Q2236),IF(OR(K2236="tank",K2236="Boat",K2236="car"),INDEX(Rate!$B$4:$M$25,MATCH(Gilbert!N2236,Rate!$A$4:$A$25,0),MATCH(Gilbert!L2236,Rate!$B$3:$M$3,0))*O2236*0.8,INDEX(Rate!$B$4:$M$25,MATCH(Gilbert!N2236,Rate!$A$4:$A$25,0),MATCH(Gilbert!L2236,Rate!$B$3:$M$3,0))*O2236)),"")</f>
        <v/>
      </c>
      <c r="T2236" s="71" t="str">
        <f t="shared" si="105"/>
        <v/>
      </c>
    </row>
    <row r="2237" spans="16:20">
      <c r="P2237" s="70" t="str">
        <f t="shared" si="103"/>
        <v/>
      </c>
      <c r="Q2237" s="70" t="str">
        <f t="shared" si="104"/>
        <v/>
      </c>
      <c r="R2237" s="70" t="str">
        <f>IFERROR(IF(K2237="handling and wharfage",SUM(P2237:Q2237),IF(OR(K2237="tank",K2237="Boat",K2237="car"),INDEX(Rate!$B$4:$M$25,MATCH(Gilbert!N2237,Rate!$A$4:$A$25,0),MATCH(Gilbert!L2237,Rate!$B$3:$M$3,0))*O2237*0.8,INDEX(Rate!$B$4:$M$25,MATCH(Gilbert!N2237,Rate!$A$4:$A$25,0),MATCH(Gilbert!L2237,Rate!$B$3:$M$3,0))*O2237)),"")</f>
        <v/>
      </c>
      <c r="T2237" s="71" t="str">
        <f t="shared" si="105"/>
        <v/>
      </c>
    </row>
    <row r="2238" spans="16:20">
      <c r="P2238" s="70" t="str">
        <f t="shared" si="103"/>
        <v/>
      </c>
      <c r="Q2238" s="70" t="str">
        <f t="shared" si="104"/>
        <v/>
      </c>
      <c r="R2238" s="70" t="str">
        <f>IFERROR(IF(K2238="handling and wharfage",SUM(P2238:Q2238),IF(OR(K2238="tank",K2238="Boat",K2238="car"),INDEX(Rate!$B$4:$M$25,MATCH(Gilbert!N2238,Rate!$A$4:$A$25,0),MATCH(Gilbert!L2238,Rate!$B$3:$M$3,0))*O2238*0.8,INDEX(Rate!$B$4:$M$25,MATCH(Gilbert!N2238,Rate!$A$4:$A$25,0),MATCH(Gilbert!L2238,Rate!$B$3:$M$3,0))*O2238)),"")</f>
        <v/>
      </c>
      <c r="T2238" s="71" t="str">
        <f t="shared" si="105"/>
        <v/>
      </c>
    </row>
    <row r="2239" spans="16:20">
      <c r="P2239" s="70" t="str">
        <f t="shared" si="103"/>
        <v/>
      </c>
      <c r="Q2239" s="70" t="str">
        <f t="shared" si="104"/>
        <v/>
      </c>
      <c r="R2239" s="70" t="str">
        <f>IFERROR(IF(K2239="handling and wharfage",SUM(P2239:Q2239),IF(OR(K2239="tank",K2239="Boat",K2239="car"),INDEX(Rate!$B$4:$M$25,MATCH(Gilbert!N2239,Rate!$A$4:$A$25,0),MATCH(Gilbert!L2239,Rate!$B$3:$M$3,0))*O2239*0.8,INDEX(Rate!$B$4:$M$25,MATCH(Gilbert!N2239,Rate!$A$4:$A$25,0),MATCH(Gilbert!L2239,Rate!$B$3:$M$3,0))*O2239)),"")</f>
        <v/>
      </c>
      <c r="T2239" s="71" t="str">
        <f t="shared" si="105"/>
        <v/>
      </c>
    </row>
    <row r="2240" spans="16:20">
      <c r="P2240" s="70" t="str">
        <f t="shared" si="103"/>
        <v/>
      </c>
      <c r="Q2240" s="70" t="str">
        <f t="shared" si="104"/>
        <v/>
      </c>
      <c r="R2240" s="70" t="str">
        <f>IFERROR(IF(K2240="handling and wharfage",SUM(P2240:Q2240),IF(OR(K2240="tank",K2240="Boat",K2240="car"),INDEX(Rate!$B$4:$M$25,MATCH(Gilbert!N2240,Rate!$A$4:$A$25,0),MATCH(Gilbert!L2240,Rate!$B$3:$M$3,0))*O2240*0.8,INDEX(Rate!$B$4:$M$25,MATCH(Gilbert!N2240,Rate!$A$4:$A$25,0),MATCH(Gilbert!L2240,Rate!$B$3:$M$3,0))*O2240)),"")</f>
        <v/>
      </c>
      <c r="T2240" s="71" t="str">
        <f t="shared" si="105"/>
        <v/>
      </c>
    </row>
    <row r="2241" spans="16:20">
      <c r="P2241" s="70" t="str">
        <f t="shared" si="103"/>
        <v/>
      </c>
      <c r="Q2241" s="70" t="str">
        <f t="shared" si="104"/>
        <v/>
      </c>
      <c r="R2241" s="70" t="str">
        <f>IFERROR(IF(K2241="handling and wharfage",SUM(P2241:Q2241),IF(OR(K2241="tank",K2241="Boat",K2241="car"),INDEX(Rate!$B$4:$M$25,MATCH(Gilbert!N2241,Rate!$A$4:$A$25,0),MATCH(Gilbert!L2241,Rate!$B$3:$M$3,0))*O2241*0.8,INDEX(Rate!$B$4:$M$25,MATCH(Gilbert!N2241,Rate!$A$4:$A$25,0),MATCH(Gilbert!L2241,Rate!$B$3:$M$3,0))*O2241)),"")</f>
        <v/>
      </c>
      <c r="T2241" s="71" t="str">
        <f t="shared" si="105"/>
        <v/>
      </c>
    </row>
    <row r="2242" spans="16:20">
      <c r="P2242" s="70" t="str">
        <f t="shared" si="103"/>
        <v/>
      </c>
      <c r="Q2242" s="70" t="str">
        <f t="shared" si="104"/>
        <v/>
      </c>
      <c r="R2242" s="70" t="str">
        <f>IFERROR(IF(K2242="handling and wharfage",SUM(P2242:Q2242),IF(OR(K2242="tank",K2242="Boat",K2242="car"),INDEX(Rate!$B$4:$M$25,MATCH(Gilbert!N2242,Rate!$A$4:$A$25,0),MATCH(Gilbert!L2242,Rate!$B$3:$M$3,0))*O2242*0.8,INDEX(Rate!$B$4:$M$25,MATCH(Gilbert!N2242,Rate!$A$4:$A$25,0),MATCH(Gilbert!L2242,Rate!$B$3:$M$3,0))*O2242)),"")</f>
        <v/>
      </c>
      <c r="T2242" s="71" t="str">
        <f t="shared" si="105"/>
        <v/>
      </c>
    </row>
    <row r="2243" spans="16:20">
      <c r="P2243" s="70" t="str">
        <f t="shared" ref="P2243:P2306" si="106">IF(OR(K2243="handling and wharfage",K2243="rau handling and wharfage"),O2243*30,"")</f>
        <v/>
      </c>
      <c r="Q2243" s="70" t="str">
        <f t="shared" ref="Q2243:Q2306" si="107">IF(K2243&lt;&gt;"handling and wharfage","",O2243*3.5)</f>
        <v/>
      </c>
      <c r="R2243" s="70" t="str">
        <f>IFERROR(IF(K2243="handling and wharfage",SUM(P2243:Q2243),IF(OR(K2243="tank",K2243="Boat",K2243="car"),INDEX(Rate!$B$4:$M$25,MATCH(Gilbert!N2243,Rate!$A$4:$A$25,0),MATCH(Gilbert!L2243,Rate!$B$3:$M$3,0))*O2243*0.8,INDEX(Rate!$B$4:$M$25,MATCH(Gilbert!N2243,Rate!$A$4:$A$25,0),MATCH(Gilbert!L2243,Rate!$B$3:$M$3,0))*O2243)),"")</f>
        <v/>
      </c>
      <c r="T2243" s="71" t="str">
        <f t="shared" ref="T2243:T2306" si="108">IF(L2243="","",IF(L2243="General2","F0070000061A","E31250000331"))</f>
        <v/>
      </c>
    </row>
    <row r="2244" spans="16:20">
      <c r="P2244" s="70" t="str">
        <f t="shared" si="106"/>
        <v/>
      </c>
      <c r="Q2244" s="70" t="str">
        <f t="shared" si="107"/>
        <v/>
      </c>
      <c r="R2244" s="70" t="str">
        <f>IFERROR(IF(K2244="handling and wharfage",SUM(P2244:Q2244),IF(OR(K2244="tank",K2244="Boat",K2244="car"),INDEX(Rate!$B$4:$M$25,MATCH(Gilbert!N2244,Rate!$A$4:$A$25,0),MATCH(Gilbert!L2244,Rate!$B$3:$M$3,0))*O2244*0.8,INDEX(Rate!$B$4:$M$25,MATCH(Gilbert!N2244,Rate!$A$4:$A$25,0),MATCH(Gilbert!L2244,Rate!$B$3:$M$3,0))*O2244)),"")</f>
        <v/>
      </c>
      <c r="T2244" s="71" t="str">
        <f t="shared" si="108"/>
        <v/>
      </c>
    </row>
    <row r="2245" spans="16:20">
      <c r="P2245" s="70" t="str">
        <f t="shared" si="106"/>
        <v/>
      </c>
      <c r="Q2245" s="70" t="str">
        <f t="shared" si="107"/>
        <v/>
      </c>
      <c r="R2245" s="70" t="str">
        <f>IFERROR(IF(K2245="handling and wharfage",SUM(P2245:Q2245),IF(OR(K2245="tank",K2245="Boat",K2245="car"),INDEX(Rate!$B$4:$M$25,MATCH(Gilbert!N2245,Rate!$A$4:$A$25,0),MATCH(Gilbert!L2245,Rate!$B$3:$M$3,0))*O2245*0.8,INDEX(Rate!$B$4:$M$25,MATCH(Gilbert!N2245,Rate!$A$4:$A$25,0),MATCH(Gilbert!L2245,Rate!$B$3:$M$3,0))*O2245)),"")</f>
        <v/>
      </c>
      <c r="T2245" s="71" t="str">
        <f t="shared" si="108"/>
        <v/>
      </c>
    </row>
    <row r="2246" spans="16:20">
      <c r="P2246" s="70" t="str">
        <f t="shared" si="106"/>
        <v/>
      </c>
      <c r="Q2246" s="70" t="str">
        <f t="shared" si="107"/>
        <v/>
      </c>
      <c r="R2246" s="70" t="str">
        <f>IFERROR(IF(K2246="handling and wharfage",SUM(P2246:Q2246),IF(OR(K2246="tank",K2246="Boat",K2246="car"),INDEX(Rate!$B$4:$M$25,MATCH(Gilbert!N2246,Rate!$A$4:$A$25,0),MATCH(Gilbert!L2246,Rate!$B$3:$M$3,0))*O2246*0.8,INDEX(Rate!$B$4:$M$25,MATCH(Gilbert!N2246,Rate!$A$4:$A$25,0),MATCH(Gilbert!L2246,Rate!$B$3:$M$3,0))*O2246)),"")</f>
        <v/>
      </c>
      <c r="T2246" s="71" t="str">
        <f t="shared" si="108"/>
        <v/>
      </c>
    </row>
    <row r="2247" spans="16:20">
      <c r="P2247" s="70" t="str">
        <f t="shared" si="106"/>
        <v/>
      </c>
      <c r="Q2247" s="70" t="str">
        <f t="shared" si="107"/>
        <v/>
      </c>
      <c r="R2247" s="70" t="str">
        <f>IFERROR(IF(K2247="handling and wharfage",SUM(P2247:Q2247),IF(OR(K2247="tank",K2247="Boat",K2247="car"),INDEX(Rate!$B$4:$M$25,MATCH(Gilbert!N2247,Rate!$A$4:$A$25,0),MATCH(Gilbert!L2247,Rate!$B$3:$M$3,0))*O2247*0.8,INDEX(Rate!$B$4:$M$25,MATCH(Gilbert!N2247,Rate!$A$4:$A$25,0),MATCH(Gilbert!L2247,Rate!$B$3:$M$3,0))*O2247)),"")</f>
        <v/>
      </c>
      <c r="T2247" s="71" t="str">
        <f t="shared" si="108"/>
        <v/>
      </c>
    </row>
    <row r="2248" spans="16:20">
      <c r="P2248" s="70" t="str">
        <f t="shared" si="106"/>
        <v/>
      </c>
      <c r="Q2248" s="70" t="str">
        <f t="shared" si="107"/>
        <v/>
      </c>
      <c r="R2248" s="70" t="str">
        <f>IFERROR(IF(K2248="handling and wharfage",SUM(P2248:Q2248),IF(OR(K2248="tank",K2248="Boat",K2248="car"),INDEX(Rate!$B$4:$M$25,MATCH(Gilbert!N2248,Rate!$A$4:$A$25,0),MATCH(Gilbert!L2248,Rate!$B$3:$M$3,0))*O2248*0.8,INDEX(Rate!$B$4:$M$25,MATCH(Gilbert!N2248,Rate!$A$4:$A$25,0),MATCH(Gilbert!L2248,Rate!$B$3:$M$3,0))*O2248)),"")</f>
        <v/>
      </c>
      <c r="T2248" s="71" t="str">
        <f t="shared" si="108"/>
        <v/>
      </c>
    </row>
    <row r="2249" spans="16:20">
      <c r="P2249" s="70" t="str">
        <f t="shared" si="106"/>
        <v/>
      </c>
      <c r="Q2249" s="70" t="str">
        <f t="shared" si="107"/>
        <v/>
      </c>
      <c r="R2249" s="70" t="str">
        <f>IFERROR(IF(K2249="handling and wharfage",SUM(P2249:Q2249),IF(OR(K2249="tank",K2249="Boat",K2249="car"),INDEX(Rate!$B$4:$M$25,MATCH(Gilbert!N2249,Rate!$A$4:$A$25,0),MATCH(Gilbert!L2249,Rate!$B$3:$M$3,0))*O2249*0.8,INDEX(Rate!$B$4:$M$25,MATCH(Gilbert!N2249,Rate!$A$4:$A$25,0),MATCH(Gilbert!L2249,Rate!$B$3:$M$3,0))*O2249)),"")</f>
        <v/>
      </c>
      <c r="T2249" s="71" t="str">
        <f t="shared" si="108"/>
        <v/>
      </c>
    </row>
    <row r="2250" spans="16:20">
      <c r="P2250" s="70" t="str">
        <f t="shared" si="106"/>
        <v/>
      </c>
      <c r="Q2250" s="70" t="str">
        <f t="shared" si="107"/>
        <v/>
      </c>
      <c r="R2250" s="70" t="str">
        <f>IFERROR(IF(K2250="handling and wharfage",SUM(P2250:Q2250),IF(OR(K2250="tank",K2250="Boat",K2250="car"),INDEX(Rate!$B$4:$M$25,MATCH(Gilbert!N2250,Rate!$A$4:$A$25,0),MATCH(Gilbert!L2250,Rate!$B$3:$M$3,0))*O2250*0.8,INDEX(Rate!$B$4:$M$25,MATCH(Gilbert!N2250,Rate!$A$4:$A$25,0),MATCH(Gilbert!L2250,Rate!$B$3:$M$3,0))*O2250)),"")</f>
        <v/>
      </c>
      <c r="T2250" s="71" t="str">
        <f t="shared" si="108"/>
        <v/>
      </c>
    </row>
    <row r="2251" spans="16:21">
      <c r="P2251" s="70" t="str">
        <f t="shared" si="106"/>
        <v/>
      </c>
      <c r="Q2251" s="70" t="str">
        <f t="shared" si="107"/>
        <v/>
      </c>
      <c r="R2251" s="70" t="str">
        <f>IFERROR(IF(K2251="handling and wharfage",SUM(P2251:Q2251),IF(OR(K2251="tank",K2251="Boat",K2251="car"),INDEX(Rate!$B$4:$M$25,MATCH(Gilbert!N2251,Rate!$A$4:$A$25,0),MATCH(Gilbert!L2251,Rate!$B$3:$M$3,0))*O2251*0.8,INDEX(Rate!$B$4:$M$25,MATCH(Gilbert!N2251,Rate!$A$4:$A$25,0),MATCH(Gilbert!L2251,Rate!$B$3:$M$3,0))*O2251)),"")</f>
        <v/>
      </c>
      <c r="T2251" s="71" t="str">
        <f t="shared" si="108"/>
        <v/>
      </c>
      <c r="U2251" s="97"/>
    </row>
    <row r="2252" spans="16:20">
      <c r="P2252" s="70" t="str">
        <f t="shared" si="106"/>
        <v/>
      </c>
      <c r="Q2252" s="70" t="str">
        <f t="shared" si="107"/>
        <v/>
      </c>
      <c r="R2252" s="70" t="str">
        <f>IFERROR(IF(K2252="handling and wharfage",SUM(P2252:Q2252),IF(OR(K2252="tank",K2252="Boat",K2252="car"),INDEX(Rate!$B$4:$M$25,MATCH(Gilbert!N2252,Rate!$A$4:$A$25,0),MATCH(Gilbert!L2252,Rate!$B$3:$M$3,0))*O2252*0.8,INDEX(Rate!$B$4:$M$25,MATCH(Gilbert!N2252,Rate!$A$4:$A$25,0),MATCH(Gilbert!L2252,Rate!$B$3:$M$3,0))*O2252)),"")</f>
        <v/>
      </c>
      <c r="T2252" s="71" t="str">
        <f t="shared" si="108"/>
        <v/>
      </c>
    </row>
    <row r="2253" spans="16:20">
      <c r="P2253" s="70" t="str">
        <f t="shared" si="106"/>
        <v/>
      </c>
      <c r="Q2253" s="70" t="str">
        <f t="shared" si="107"/>
        <v/>
      </c>
      <c r="R2253" s="70" t="str">
        <f>IFERROR(IF(K2253="handling and wharfage",SUM(P2253:Q2253),IF(OR(K2253="tank",K2253="Boat",K2253="car"),INDEX(Rate!$B$4:$M$25,MATCH(Gilbert!N2253,Rate!$A$4:$A$25,0),MATCH(Gilbert!L2253,Rate!$B$3:$M$3,0))*O2253*0.8,INDEX(Rate!$B$4:$M$25,MATCH(Gilbert!N2253,Rate!$A$4:$A$25,0),MATCH(Gilbert!L2253,Rate!$B$3:$M$3,0))*O2253)),"")</f>
        <v/>
      </c>
      <c r="T2253" s="71" t="str">
        <f t="shared" si="108"/>
        <v/>
      </c>
    </row>
    <row r="2254" spans="16:20">
      <c r="P2254" s="70" t="str">
        <f t="shared" si="106"/>
        <v/>
      </c>
      <c r="Q2254" s="70" t="str">
        <f t="shared" si="107"/>
        <v/>
      </c>
      <c r="R2254" s="70" t="str">
        <f>IFERROR(IF(K2254="handling and wharfage",SUM(P2254:Q2254),IF(OR(K2254="tank",K2254="Boat",K2254="car"),INDEX(Rate!$B$4:$M$25,MATCH(Gilbert!N2254,Rate!$A$4:$A$25,0),MATCH(Gilbert!L2254,Rate!$B$3:$M$3,0))*O2254*0.8,INDEX(Rate!$B$4:$M$25,MATCH(Gilbert!N2254,Rate!$A$4:$A$25,0),MATCH(Gilbert!L2254,Rate!$B$3:$M$3,0))*O2254)),"")</f>
        <v/>
      </c>
      <c r="T2254" s="71" t="str">
        <f t="shared" si="108"/>
        <v/>
      </c>
    </row>
    <row r="2255" spans="16:20">
      <c r="P2255" s="70" t="str">
        <f t="shared" si="106"/>
        <v/>
      </c>
      <c r="Q2255" s="70" t="str">
        <f t="shared" si="107"/>
        <v/>
      </c>
      <c r="R2255" s="70" t="str">
        <f>IFERROR(IF(K2255="handling and wharfage",SUM(P2255:Q2255),IF(OR(K2255="tank",K2255="Boat",K2255="car"),INDEX(Rate!$B$4:$M$25,MATCH(Gilbert!N2255,Rate!$A$4:$A$25,0),MATCH(Gilbert!L2255,Rate!$B$3:$M$3,0))*O2255*0.8,INDEX(Rate!$B$4:$M$25,MATCH(Gilbert!N2255,Rate!$A$4:$A$25,0),MATCH(Gilbert!L2255,Rate!$B$3:$M$3,0))*O2255)),"")</f>
        <v/>
      </c>
      <c r="T2255" s="71" t="str">
        <f t="shared" si="108"/>
        <v/>
      </c>
    </row>
    <row r="2256" s="59" customFormat="1" spans="1:23">
      <c r="A2256" s="74"/>
      <c r="B2256" s="74"/>
      <c r="D2256" s="98"/>
      <c r="G2256" s="99"/>
      <c r="H2256" s="98"/>
      <c r="J2256" s="101"/>
      <c r="P2256" s="70" t="str">
        <f t="shared" si="106"/>
        <v/>
      </c>
      <c r="Q2256" s="70" t="str">
        <f t="shared" si="107"/>
        <v/>
      </c>
      <c r="R2256" s="70" t="str">
        <f>IFERROR(IF(K2256="handling and wharfage",SUM(P2256:Q2256),IF(OR(K2256="tank",K2256="Boat",K2256="car"),INDEX(Rate!$B$4:$M$25,MATCH(Gilbert!N2256,Rate!$A$4:$A$25,0),MATCH(Gilbert!L2256,Rate!$B$3:$M$3,0))*O2256*0.8,INDEX(Rate!$B$4:$M$25,MATCH(Gilbert!N2256,Rate!$A$4:$A$25,0),MATCH(Gilbert!L2256,Rate!$B$3:$M$3,0))*O2256)),"")</f>
        <v/>
      </c>
      <c r="S2256" s="71"/>
      <c r="T2256" s="71" t="str">
        <f t="shared" si="108"/>
        <v/>
      </c>
      <c r="V2256" s="98"/>
      <c r="W2256" s="98"/>
    </row>
    <row r="2257" s="59" customFormat="1" spans="1:23">
      <c r="A2257" s="74"/>
      <c r="B2257" s="74"/>
      <c r="D2257" s="98"/>
      <c r="G2257" s="99"/>
      <c r="H2257" s="98"/>
      <c r="J2257" s="101"/>
      <c r="P2257" s="70" t="str">
        <f t="shared" si="106"/>
        <v/>
      </c>
      <c r="Q2257" s="70" t="str">
        <f t="shared" si="107"/>
        <v/>
      </c>
      <c r="R2257" s="70" t="str">
        <f>IFERROR(IF(K2257="handling and wharfage",SUM(P2257:Q2257),IF(OR(K2257="tank",K2257="Boat",K2257="car"),INDEX(Rate!$B$4:$M$25,MATCH(Gilbert!N2257,Rate!$A$4:$A$25,0),MATCH(Gilbert!L2257,Rate!$B$3:$M$3,0))*O2257*0.8,INDEX(Rate!$B$4:$M$25,MATCH(Gilbert!N2257,Rate!$A$4:$A$25,0),MATCH(Gilbert!L2257,Rate!$B$3:$M$3,0))*O2257)),"")</f>
        <v/>
      </c>
      <c r="S2257" s="71"/>
      <c r="T2257" s="71" t="str">
        <f t="shared" si="108"/>
        <v/>
      </c>
      <c r="V2257" s="98"/>
      <c r="W2257" s="98"/>
    </row>
    <row r="2258" s="59" customFormat="1" spans="1:23">
      <c r="A2258" s="74"/>
      <c r="B2258" s="74"/>
      <c r="D2258" s="98"/>
      <c r="G2258" s="99"/>
      <c r="H2258" s="98"/>
      <c r="J2258" s="101"/>
      <c r="P2258" s="70" t="str">
        <f t="shared" si="106"/>
        <v/>
      </c>
      <c r="Q2258" s="70" t="str">
        <f t="shared" si="107"/>
        <v/>
      </c>
      <c r="R2258" s="70" t="str">
        <f>IFERROR(IF(K2258="handling and wharfage",SUM(P2258:Q2258),IF(OR(K2258="tank",K2258="Boat",K2258="car"),INDEX(Rate!$B$4:$M$25,MATCH(Gilbert!N2258,Rate!$A$4:$A$25,0),MATCH(Gilbert!L2258,Rate!$B$3:$M$3,0))*O2258*0.8,INDEX(Rate!$B$4:$M$25,MATCH(Gilbert!N2258,Rate!$A$4:$A$25,0),MATCH(Gilbert!L2258,Rate!$B$3:$M$3,0))*O2258)),"")</f>
        <v/>
      </c>
      <c r="S2258" s="71"/>
      <c r="T2258" s="71" t="str">
        <f t="shared" si="108"/>
        <v/>
      </c>
      <c r="V2258" s="98"/>
      <c r="W2258" s="98"/>
    </row>
    <row r="2259" s="59" customFormat="1" spans="1:23">
      <c r="A2259" s="74"/>
      <c r="B2259" s="74"/>
      <c r="D2259" s="98"/>
      <c r="G2259" s="99"/>
      <c r="H2259" s="98"/>
      <c r="J2259" s="101"/>
      <c r="P2259" s="70" t="str">
        <f t="shared" si="106"/>
        <v/>
      </c>
      <c r="Q2259" s="70" t="str">
        <f t="shared" si="107"/>
        <v/>
      </c>
      <c r="R2259" s="70" t="str">
        <f>IFERROR(IF(K2259="handling and wharfage",SUM(P2259:Q2259),IF(OR(K2259="tank",K2259="Boat",K2259="car"),INDEX(Rate!$B$4:$M$25,MATCH(Gilbert!N2259,Rate!$A$4:$A$25,0),MATCH(Gilbert!L2259,Rate!$B$3:$M$3,0))*O2259*0.8,INDEX(Rate!$B$4:$M$25,MATCH(Gilbert!N2259,Rate!$A$4:$A$25,0),MATCH(Gilbert!L2259,Rate!$B$3:$M$3,0))*O2259)),"")</f>
        <v/>
      </c>
      <c r="S2259" s="71"/>
      <c r="T2259" s="71" t="str">
        <f t="shared" si="108"/>
        <v/>
      </c>
      <c r="V2259" s="98"/>
      <c r="W2259" s="98"/>
    </row>
    <row r="2260" s="59" customFormat="1" spans="1:23">
      <c r="A2260" s="74"/>
      <c r="B2260" s="74"/>
      <c r="D2260" s="98"/>
      <c r="G2260" s="99"/>
      <c r="H2260" s="98"/>
      <c r="J2260" s="101"/>
      <c r="P2260" s="70" t="str">
        <f t="shared" si="106"/>
        <v/>
      </c>
      <c r="Q2260" s="70" t="str">
        <f t="shared" si="107"/>
        <v/>
      </c>
      <c r="R2260" s="70" t="str">
        <f>IFERROR(IF(K2260="handling and wharfage",SUM(P2260:Q2260),IF(OR(K2260="tank",K2260="Boat",K2260="car"),INDEX(Rate!$B$4:$M$25,MATCH(Gilbert!N2260,Rate!$A$4:$A$25,0),MATCH(Gilbert!L2260,Rate!$B$3:$M$3,0))*O2260*0.8,INDEX(Rate!$B$4:$M$25,MATCH(Gilbert!N2260,Rate!$A$4:$A$25,0),MATCH(Gilbert!L2260,Rate!$B$3:$M$3,0))*O2260)),"")</f>
        <v/>
      </c>
      <c r="S2260" s="71"/>
      <c r="T2260" s="71" t="str">
        <f t="shared" si="108"/>
        <v/>
      </c>
      <c r="V2260" s="98"/>
      <c r="W2260" s="98"/>
    </row>
    <row r="2261" s="59" customFormat="1" spans="1:23">
      <c r="A2261" s="74"/>
      <c r="B2261" s="74"/>
      <c r="D2261" s="98"/>
      <c r="G2261" s="99"/>
      <c r="H2261" s="98"/>
      <c r="J2261" s="101"/>
      <c r="P2261" s="70" t="str">
        <f t="shared" si="106"/>
        <v/>
      </c>
      <c r="Q2261" s="70" t="str">
        <f t="shared" si="107"/>
        <v/>
      </c>
      <c r="R2261" s="70" t="str">
        <f>IFERROR(IF(K2261="handling and wharfage",SUM(P2261:Q2261),IF(OR(K2261="tank",K2261="Boat",K2261="car"),INDEX(Rate!$B$4:$M$25,MATCH(Gilbert!N2261,Rate!$A$4:$A$25,0),MATCH(Gilbert!L2261,Rate!$B$3:$M$3,0))*O2261*0.8,INDEX(Rate!$B$4:$M$25,MATCH(Gilbert!N2261,Rate!$A$4:$A$25,0),MATCH(Gilbert!L2261,Rate!$B$3:$M$3,0))*O2261)),"")</f>
        <v/>
      </c>
      <c r="S2261" s="71"/>
      <c r="T2261" s="71" t="str">
        <f t="shared" si="108"/>
        <v/>
      </c>
      <c r="V2261" s="98"/>
      <c r="W2261" s="98"/>
    </row>
    <row r="2262" s="59" customFormat="1" spans="1:23">
      <c r="A2262" s="74"/>
      <c r="B2262" s="74"/>
      <c r="D2262" s="98"/>
      <c r="G2262" s="99"/>
      <c r="H2262" s="98"/>
      <c r="J2262" s="101"/>
      <c r="P2262" s="70" t="str">
        <f t="shared" si="106"/>
        <v/>
      </c>
      <c r="Q2262" s="70" t="str">
        <f t="shared" si="107"/>
        <v/>
      </c>
      <c r="R2262" s="70" t="str">
        <f>IFERROR(IF(K2262="handling and wharfage",SUM(P2262:Q2262),IF(OR(K2262="tank",K2262="Boat",K2262="car"),INDEX(Rate!$B$4:$M$25,MATCH(Gilbert!N2262,Rate!$A$4:$A$25,0),MATCH(Gilbert!L2262,Rate!$B$3:$M$3,0))*O2262*0.8,INDEX(Rate!$B$4:$M$25,MATCH(Gilbert!N2262,Rate!$A$4:$A$25,0),MATCH(Gilbert!L2262,Rate!$B$3:$M$3,0))*O2262)),"")</f>
        <v/>
      </c>
      <c r="S2262" s="71"/>
      <c r="T2262" s="71" t="str">
        <f t="shared" si="108"/>
        <v/>
      </c>
      <c r="V2262" s="98"/>
      <c r="W2262" s="98"/>
    </row>
    <row r="2263" s="59" customFormat="1" spans="1:23">
      <c r="A2263" s="74"/>
      <c r="B2263" s="74"/>
      <c r="D2263" s="98"/>
      <c r="G2263" s="99"/>
      <c r="H2263" s="98"/>
      <c r="J2263" s="101"/>
      <c r="P2263" s="70" t="str">
        <f t="shared" si="106"/>
        <v/>
      </c>
      <c r="Q2263" s="70" t="str">
        <f t="shared" si="107"/>
        <v/>
      </c>
      <c r="R2263" s="70" t="str">
        <f>IFERROR(IF(K2263="handling and wharfage",SUM(P2263:Q2263),IF(OR(K2263="tank",K2263="Boat",K2263="car"),INDEX(Rate!$B$4:$M$25,MATCH(Gilbert!N2263,Rate!$A$4:$A$25,0),MATCH(Gilbert!L2263,Rate!$B$3:$M$3,0))*O2263*0.8,INDEX(Rate!$B$4:$M$25,MATCH(Gilbert!N2263,Rate!$A$4:$A$25,0),MATCH(Gilbert!L2263,Rate!$B$3:$M$3,0))*O2263)),"")</f>
        <v/>
      </c>
      <c r="S2263" s="71"/>
      <c r="T2263" s="71" t="str">
        <f t="shared" si="108"/>
        <v/>
      </c>
      <c r="V2263" s="98"/>
      <c r="W2263" s="98"/>
    </row>
    <row r="2264" s="59" customFormat="1" spans="1:23">
      <c r="A2264" s="74"/>
      <c r="B2264" s="74"/>
      <c r="D2264" s="98"/>
      <c r="G2264" s="99"/>
      <c r="H2264" s="98"/>
      <c r="J2264" s="101"/>
      <c r="P2264" s="70" t="str">
        <f t="shared" si="106"/>
        <v/>
      </c>
      <c r="Q2264" s="70" t="str">
        <f t="shared" si="107"/>
        <v/>
      </c>
      <c r="R2264" s="70" t="str">
        <f>IFERROR(IF(K2264="handling and wharfage",SUM(P2264:Q2264),IF(OR(K2264="tank",K2264="Boat",K2264="car"),INDEX(Rate!$B$4:$M$25,MATCH(Gilbert!N2264,Rate!$A$4:$A$25,0),MATCH(Gilbert!L2264,Rate!$B$3:$M$3,0))*O2264*0.8,INDEX(Rate!$B$4:$M$25,MATCH(Gilbert!N2264,Rate!$A$4:$A$25,0),MATCH(Gilbert!L2264,Rate!$B$3:$M$3,0))*O2264)),"")</f>
        <v/>
      </c>
      <c r="S2264" s="71"/>
      <c r="T2264" s="71" t="str">
        <f t="shared" si="108"/>
        <v/>
      </c>
      <c r="V2264" s="98"/>
      <c r="W2264" s="98"/>
    </row>
    <row r="2265" s="59" customFormat="1" spans="1:23">
      <c r="A2265" s="74"/>
      <c r="B2265" s="74"/>
      <c r="D2265" s="98"/>
      <c r="G2265" s="99"/>
      <c r="H2265" s="98"/>
      <c r="J2265" s="101"/>
      <c r="P2265" s="70" t="str">
        <f t="shared" si="106"/>
        <v/>
      </c>
      <c r="Q2265" s="70" t="str">
        <f t="shared" si="107"/>
        <v/>
      </c>
      <c r="R2265" s="70" t="str">
        <f>IFERROR(IF(K2265="handling and wharfage",SUM(P2265:Q2265),IF(OR(K2265="tank",K2265="Boat",K2265="car"),INDEX(Rate!$B$4:$M$25,MATCH(Gilbert!N2265,Rate!$A$4:$A$25,0),MATCH(Gilbert!L2265,Rate!$B$3:$M$3,0))*O2265*0.8,INDEX(Rate!$B$4:$M$25,MATCH(Gilbert!N2265,Rate!$A$4:$A$25,0),MATCH(Gilbert!L2265,Rate!$B$3:$M$3,0))*O2265)),"")</f>
        <v/>
      </c>
      <c r="S2265" s="71"/>
      <c r="T2265" s="71" t="str">
        <f t="shared" si="108"/>
        <v/>
      </c>
      <c r="V2265" s="98"/>
      <c r="W2265" s="98"/>
    </row>
    <row r="2266" s="59" customFormat="1" spans="1:23">
      <c r="A2266" s="74"/>
      <c r="B2266" s="74"/>
      <c r="D2266" s="98"/>
      <c r="G2266" s="99"/>
      <c r="H2266" s="98"/>
      <c r="J2266" s="101"/>
      <c r="P2266" s="70" t="str">
        <f t="shared" si="106"/>
        <v/>
      </c>
      <c r="Q2266" s="70" t="str">
        <f t="shared" si="107"/>
        <v/>
      </c>
      <c r="R2266" s="70" t="str">
        <f>IFERROR(IF(K2266="handling and wharfage",SUM(P2266:Q2266),IF(OR(K2266="tank",K2266="Boat",K2266="car"),INDEX(Rate!$B$4:$M$25,MATCH(Gilbert!N2266,Rate!$A$4:$A$25,0),MATCH(Gilbert!L2266,Rate!$B$3:$M$3,0))*O2266*0.8,INDEX(Rate!$B$4:$M$25,MATCH(Gilbert!N2266,Rate!$A$4:$A$25,0),MATCH(Gilbert!L2266,Rate!$B$3:$M$3,0))*O2266)),"")</f>
        <v/>
      </c>
      <c r="S2266" s="71"/>
      <c r="T2266" s="71" t="str">
        <f t="shared" si="108"/>
        <v/>
      </c>
      <c r="V2266" s="98"/>
      <c r="W2266" s="98"/>
    </row>
    <row r="2267" s="59" customFormat="1" spans="1:23">
      <c r="A2267" s="74"/>
      <c r="B2267" s="74"/>
      <c r="D2267" s="98"/>
      <c r="G2267" s="99"/>
      <c r="H2267" s="98"/>
      <c r="J2267" s="101"/>
      <c r="P2267" s="70" t="str">
        <f t="shared" si="106"/>
        <v/>
      </c>
      <c r="Q2267" s="70" t="str">
        <f t="shared" si="107"/>
        <v/>
      </c>
      <c r="R2267" s="70" t="str">
        <f>IFERROR(IF(K2267="handling and wharfage",SUM(P2267:Q2267),IF(OR(K2267="tank",K2267="Boat",K2267="car"),INDEX(Rate!$B$4:$M$25,MATCH(Gilbert!N2267,Rate!$A$4:$A$25,0),MATCH(Gilbert!L2267,Rate!$B$3:$M$3,0))*O2267*0.8,INDEX(Rate!$B$4:$M$25,MATCH(Gilbert!N2267,Rate!$A$4:$A$25,0),MATCH(Gilbert!L2267,Rate!$B$3:$M$3,0))*O2267)),"")</f>
        <v/>
      </c>
      <c r="S2267" s="71"/>
      <c r="T2267" s="71" t="str">
        <f t="shared" si="108"/>
        <v/>
      </c>
      <c r="V2267" s="98"/>
      <c r="W2267" s="98"/>
    </row>
    <row r="2268" s="59" customFormat="1" spans="1:23">
      <c r="A2268" s="74"/>
      <c r="B2268" s="74"/>
      <c r="D2268" s="98"/>
      <c r="G2268" s="99"/>
      <c r="H2268" s="98"/>
      <c r="J2268" s="101"/>
      <c r="P2268" s="70" t="str">
        <f t="shared" si="106"/>
        <v/>
      </c>
      <c r="Q2268" s="70" t="str">
        <f t="shared" si="107"/>
        <v/>
      </c>
      <c r="R2268" s="70" t="str">
        <f>IFERROR(IF(K2268="handling and wharfage",SUM(P2268:Q2268),IF(OR(K2268="tank",K2268="Boat",K2268="car"),INDEX(Rate!$B$4:$M$25,MATCH(Gilbert!N2268,Rate!$A$4:$A$25,0),MATCH(Gilbert!L2268,Rate!$B$3:$M$3,0))*O2268*0.8,INDEX(Rate!$B$4:$M$25,MATCH(Gilbert!N2268,Rate!$A$4:$A$25,0),MATCH(Gilbert!L2268,Rate!$B$3:$M$3,0))*O2268)),"")</f>
        <v/>
      </c>
      <c r="S2268" s="71"/>
      <c r="T2268" s="71" t="str">
        <f t="shared" si="108"/>
        <v/>
      </c>
      <c r="V2268" s="98"/>
      <c r="W2268" s="98"/>
    </row>
    <row r="2269" s="59" customFormat="1" spans="1:23">
      <c r="A2269" s="74"/>
      <c r="B2269" s="74"/>
      <c r="D2269" s="98"/>
      <c r="G2269" s="99"/>
      <c r="H2269" s="98"/>
      <c r="J2269" s="101"/>
      <c r="P2269" s="70" t="str">
        <f t="shared" si="106"/>
        <v/>
      </c>
      <c r="Q2269" s="70" t="str">
        <f t="shared" si="107"/>
        <v/>
      </c>
      <c r="R2269" s="70" t="str">
        <f>IFERROR(IF(K2269="handling and wharfage",SUM(P2269:Q2269),IF(OR(K2269="tank",K2269="Boat",K2269="car"),INDEX(Rate!$B$4:$M$25,MATCH(Gilbert!N2269,Rate!$A$4:$A$25,0),MATCH(Gilbert!L2269,Rate!$B$3:$M$3,0))*O2269*0.8,INDEX(Rate!$B$4:$M$25,MATCH(Gilbert!N2269,Rate!$A$4:$A$25,0),MATCH(Gilbert!L2269,Rate!$B$3:$M$3,0))*O2269)),"")</f>
        <v/>
      </c>
      <c r="S2269" s="71"/>
      <c r="T2269" s="71" t="str">
        <f t="shared" si="108"/>
        <v/>
      </c>
      <c r="V2269" s="98"/>
      <c r="W2269" s="98"/>
    </row>
    <row r="2270" s="59" customFormat="1" spans="1:23">
      <c r="A2270" s="74"/>
      <c r="B2270" s="74"/>
      <c r="D2270" s="98"/>
      <c r="G2270" s="99"/>
      <c r="H2270" s="98"/>
      <c r="J2270" s="101"/>
      <c r="P2270" s="70" t="str">
        <f t="shared" si="106"/>
        <v/>
      </c>
      <c r="Q2270" s="70" t="str">
        <f t="shared" si="107"/>
        <v/>
      </c>
      <c r="R2270" s="70" t="str">
        <f>IFERROR(IF(K2270="handling and wharfage",SUM(P2270:Q2270),IF(OR(K2270="tank",K2270="Boat",K2270="car"),INDEX(Rate!$B$4:$M$25,MATCH(Gilbert!N2270,Rate!$A$4:$A$25,0),MATCH(Gilbert!L2270,Rate!$B$3:$M$3,0))*O2270*0.8,INDEX(Rate!$B$4:$M$25,MATCH(Gilbert!N2270,Rate!$A$4:$A$25,0),MATCH(Gilbert!L2270,Rate!$B$3:$M$3,0))*O2270)),"")</f>
        <v/>
      </c>
      <c r="S2270" s="71"/>
      <c r="T2270" s="71" t="str">
        <f t="shared" si="108"/>
        <v/>
      </c>
      <c r="V2270" s="98"/>
      <c r="W2270" s="98"/>
    </row>
    <row r="2271" s="59" customFormat="1" spans="1:23">
      <c r="A2271" s="74"/>
      <c r="B2271" s="74"/>
      <c r="D2271" s="98"/>
      <c r="G2271" s="99"/>
      <c r="H2271" s="98"/>
      <c r="J2271" s="101"/>
      <c r="P2271" s="70" t="str">
        <f t="shared" si="106"/>
        <v/>
      </c>
      <c r="Q2271" s="70" t="str">
        <f t="shared" si="107"/>
        <v/>
      </c>
      <c r="R2271" s="70" t="str">
        <f>IFERROR(IF(K2271="handling and wharfage",SUM(P2271:Q2271),IF(OR(K2271="tank",K2271="Boat",K2271="car"),INDEX(Rate!$B$4:$M$25,MATCH(Gilbert!N2271,Rate!$A$4:$A$25,0),MATCH(Gilbert!L2271,Rate!$B$3:$M$3,0))*O2271*0.8,INDEX(Rate!$B$4:$M$25,MATCH(Gilbert!N2271,Rate!$A$4:$A$25,0),MATCH(Gilbert!L2271,Rate!$B$3:$M$3,0))*O2271)),"")</f>
        <v/>
      </c>
      <c r="S2271" s="71"/>
      <c r="T2271" s="71" t="str">
        <f t="shared" si="108"/>
        <v/>
      </c>
      <c r="V2271" s="98"/>
      <c r="W2271" s="98"/>
    </row>
    <row r="2272" s="59" customFormat="1" spans="1:23">
      <c r="A2272" s="74"/>
      <c r="B2272" s="74"/>
      <c r="D2272" s="98"/>
      <c r="G2272" s="99"/>
      <c r="H2272" s="98"/>
      <c r="J2272" s="101"/>
      <c r="P2272" s="70" t="str">
        <f t="shared" si="106"/>
        <v/>
      </c>
      <c r="Q2272" s="70" t="str">
        <f t="shared" si="107"/>
        <v/>
      </c>
      <c r="R2272" s="70" t="str">
        <f>IFERROR(IF(K2272="handling and wharfage",SUM(P2272:Q2272),IF(OR(K2272="tank",K2272="Boat",K2272="car"),INDEX(Rate!$B$4:$M$25,MATCH(Gilbert!N2272,Rate!$A$4:$A$25,0),MATCH(Gilbert!L2272,Rate!$B$3:$M$3,0))*O2272*0.8,INDEX(Rate!$B$4:$M$25,MATCH(Gilbert!N2272,Rate!$A$4:$A$25,0),MATCH(Gilbert!L2272,Rate!$B$3:$M$3,0))*O2272)),"")</f>
        <v/>
      </c>
      <c r="S2272" s="71"/>
      <c r="T2272" s="71" t="str">
        <f t="shared" si="108"/>
        <v/>
      </c>
      <c r="V2272" s="98"/>
      <c r="W2272" s="98"/>
    </row>
    <row r="2273" s="59" customFormat="1" spans="1:23">
      <c r="A2273" s="74"/>
      <c r="B2273" s="74"/>
      <c r="D2273" s="98"/>
      <c r="G2273" s="99"/>
      <c r="H2273" s="98"/>
      <c r="J2273" s="101"/>
      <c r="P2273" s="70" t="str">
        <f t="shared" si="106"/>
        <v/>
      </c>
      <c r="Q2273" s="70" t="str">
        <f t="shared" si="107"/>
        <v/>
      </c>
      <c r="R2273" s="70" t="str">
        <f>IFERROR(IF(K2273="handling and wharfage",SUM(P2273:Q2273),IF(OR(K2273="tank",K2273="Boat",K2273="car"),INDEX(Rate!$B$4:$M$25,MATCH(Gilbert!N2273,Rate!$A$4:$A$25,0),MATCH(Gilbert!L2273,Rate!$B$3:$M$3,0))*O2273*0.8,INDEX(Rate!$B$4:$M$25,MATCH(Gilbert!N2273,Rate!$A$4:$A$25,0),MATCH(Gilbert!L2273,Rate!$B$3:$M$3,0))*O2273)),"")</f>
        <v/>
      </c>
      <c r="S2273" s="71"/>
      <c r="T2273" s="71" t="str">
        <f t="shared" si="108"/>
        <v/>
      </c>
      <c r="V2273" s="98"/>
      <c r="W2273" s="98"/>
    </row>
    <row r="2274" s="59" customFormat="1" spans="1:23">
      <c r="A2274" s="74"/>
      <c r="B2274" s="74"/>
      <c r="D2274" s="98"/>
      <c r="G2274" s="99"/>
      <c r="H2274" s="98"/>
      <c r="J2274" s="101"/>
      <c r="P2274" s="70" t="str">
        <f t="shared" si="106"/>
        <v/>
      </c>
      <c r="Q2274" s="70" t="str">
        <f t="shared" si="107"/>
        <v/>
      </c>
      <c r="R2274" s="70" t="str">
        <f>IFERROR(IF(K2274="handling and wharfage",SUM(P2274:Q2274),IF(OR(K2274="tank",K2274="Boat",K2274="car"),INDEX(Rate!$B$4:$M$25,MATCH(Gilbert!N2274,Rate!$A$4:$A$25,0),MATCH(Gilbert!L2274,Rate!$B$3:$M$3,0))*O2274*0.8,INDEX(Rate!$B$4:$M$25,MATCH(Gilbert!N2274,Rate!$A$4:$A$25,0),MATCH(Gilbert!L2274,Rate!$B$3:$M$3,0))*O2274)),"")</f>
        <v/>
      </c>
      <c r="S2274" s="71"/>
      <c r="T2274" s="71" t="str">
        <f t="shared" si="108"/>
        <v/>
      </c>
      <c r="V2274" s="98"/>
      <c r="W2274" s="98"/>
    </row>
    <row r="2275" s="59" customFormat="1" spans="1:23">
      <c r="A2275" s="74"/>
      <c r="B2275" s="74"/>
      <c r="D2275" s="98"/>
      <c r="G2275" s="99"/>
      <c r="H2275" s="98"/>
      <c r="J2275" s="101"/>
      <c r="P2275" s="70" t="str">
        <f t="shared" si="106"/>
        <v/>
      </c>
      <c r="Q2275" s="70" t="str">
        <f t="shared" si="107"/>
        <v/>
      </c>
      <c r="R2275" s="70" t="str">
        <f>IFERROR(IF(K2275="handling and wharfage",SUM(P2275:Q2275),IF(OR(K2275="tank",K2275="Boat",K2275="car"),INDEX(Rate!$B$4:$M$25,MATCH(Gilbert!N2275,Rate!$A$4:$A$25,0),MATCH(Gilbert!L2275,Rate!$B$3:$M$3,0))*O2275*0.8,INDEX(Rate!$B$4:$M$25,MATCH(Gilbert!N2275,Rate!$A$4:$A$25,0),MATCH(Gilbert!L2275,Rate!$B$3:$M$3,0))*O2275)),"")</f>
        <v/>
      </c>
      <c r="S2275" s="71"/>
      <c r="T2275" s="71" t="str">
        <f t="shared" si="108"/>
        <v/>
      </c>
      <c r="V2275" s="98"/>
      <c r="W2275" s="98"/>
    </row>
    <row r="2276" s="59" customFormat="1" spans="1:23">
      <c r="A2276" s="74"/>
      <c r="B2276" s="74"/>
      <c r="D2276" s="98"/>
      <c r="G2276" s="99"/>
      <c r="H2276" s="98"/>
      <c r="J2276" s="101"/>
      <c r="P2276" s="70" t="str">
        <f t="shared" si="106"/>
        <v/>
      </c>
      <c r="Q2276" s="70" t="str">
        <f t="shared" si="107"/>
        <v/>
      </c>
      <c r="R2276" s="70" t="str">
        <f>IFERROR(IF(K2276="handling and wharfage",SUM(P2276:Q2276),IF(OR(K2276="tank",K2276="Boat",K2276="car"),INDEX(Rate!$B$4:$M$25,MATCH(Gilbert!N2276,Rate!$A$4:$A$25,0),MATCH(Gilbert!L2276,Rate!$B$3:$M$3,0))*O2276*0.8,INDEX(Rate!$B$4:$M$25,MATCH(Gilbert!N2276,Rate!$A$4:$A$25,0),MATCH(Gilbert!L2276,Rate!$B$3:$M$3,0))*O2276)),"")</f>
        <v/>
      </c>
      <c r="S2276" s="71"/>
      <c r="T2276" s="71" t="str">
        <f t="shared" si="108"/>
        <v/>
      </c>
      <c r="V2276" s="98"/>
      <c r="W2276" s="98"/>
    </row>
    <row r="2277" s="59" customFormat="1" spans="1:23">
      <c r="A2277" s="74"/>
      <c r="B2277" s="74"/>
      <c r="D2277" s="98"/>
      <c r="G2277" s="99"/>
      <c r="H2277" s="98"/>
      <c r="J2277" s="101"/>
      <c r="P2277" s="70" t="str">
        <f t="shared" si="106"/>
        <v/>
      </c>
      <c r="Q2277" s="70" t="str">
        <f t="shared" si="107"/>
        <v/>
      </c>
      <c r="R2277" s="70" t="str">
        <f>IFERROR(IF(K2277="handling and wharfage",SUM(P2277:Q2277),IF(OR(K2277="tank",K2277="Boat",K2277="car"),INDEX(Rate!$B$4:$M$25,MATCH(Gilbert!N2277,Rate!$A$4:$A$25,0),MATCH(Gilbert!L2277,Rate!$B$3:$M$3,0))*O2277*0.8,INDEX(Rate!$B$4:$M$25,MATCH(Gilbert!N2277,Rate!$A$4:$A$25,0),MATCH(Gilbert!L2277,Rate!$B$3:$M$3,0))*O2277)),"")</f>
        <v/>
      </c>
      <c r="S2277" s="71"/>
      <c r="T2277" s="71" t="str">
        <f t="shared" si="108"/>
        <v/>
      </c>
      <c r="V2277" s="98"/>
      <c r="W2277" s="98"/>
    </row>
    <row r="2278" s="59" customFormat="1" spans="1:23">
      <c r="A2278" s="74"/>
      <c r="B2278" s="74"/>
      <c r="D2278" s="98"/>
      <c r="G2278" s="99"/>
      <c r="H2278" s="98"/>
      <c r="J2278" s="101"/>
      <c r="P2278" s="70" t="str">
        <f t="shared" si="106"/>
        <v/>
      </c>
      <c r="Q2278" s="70" t="str">
        <f t="shared" si="107"/>
        <v/>
      </c>
      <c r="R2278" s="70" t="str">
        <f>IFERROR(IF(K2278="handling and wharfage",SUM(P2278:Q2278),IF(OR(K2278="tank",K2278="Boat",K2278="car"),INDEX(Rate!$B$4:$M$25,MATCH(Gilbert!N2278,Rate!$A$4:$A$25,0),MATCH(Gilbert!L2278,Rate!$B$3:$M$3,0))*O2278*0.8,INDEX(Rate!$B$4:$M$25,MATCH(Gilbert!N2278,Rate!$A$4:$A$25,0),MATCH(Gilbert!L2278,Rate!$B$3:$M$3,0))*O2278)),"")</f>
        <v/>
      </c>
      <c r="S2278" s="71"/>
      <c r="T2278" s="71" t="str">
        <f t="shared" si="108"/>
        <v/>
      </c>
      <c r="V2278" s="98"/>
      <c r="W2278" s="98"/>
    </row>
    <row r="2279" s="59" customFormat="1" spans="1:23">
      <c r="A2279" s="74"/>
      <c r="B2279" s="74"/>
      <c r="D2279" s="98"/>
      <c r="G2279" s="99"/>
      <c r="H2279" s="98"/>
      <c r="J2279" s="101"/>
      <c r="P2279" s="70" t="str">
        <f t="shared" si="106"/>
        <v/>
      </c>
      <c r="Q2279" s="70" t="str">
        <f t="shared" si="107"/>
        <v/>
      </c>
      <c r="R2279" s="70" t="str">
        <f>IFERROR(IF(K2279="handling and wharfage",SUM(P2279:Q2279),IF(OR(K2279="tank",K2279="Boat",K2279="car"),INDEX(Rate!$B$4:$M$25,MATCH(Gilbert!N2279,Rate!$A$4:$A$25,0),MATCH(Gilbert!L2279,Rate!$B$3:$M$3,0))*O2279*0.8,INDEX(Rate!$B$4:$M$25,MATCH(Gilbert!N2279,Rate!$A$4:$A$25,0),MATCH(Gilbert!L2279,Rate!$B$3:$M$3,0))*O2279)),"")</f>
        <v/>
      </c>
      <c r="S2279" s="71"/>
      <c r="T2279" s="71" t="str">
        <f t="shared" si="108"/>
        <v/>
      </c>
      <c r="V2279" s="98"/>
      <c r="W2279" s="98"/>
    </row>
    <row r="2280" s="59" customFormat="1" spans="1:23">
      <c r="A2280" s="74"/>
      <c r="B2280" s="74"/>
      <c r="D2280" s="98"/>
      <c r="G2280" s="99"/>
      <c r="H2280" s="98"/>
      <c r="J2280" s="101"/>
      <c r="P2280" s="70" t="str">
        <f t="shared" si="106"/>
        <v/>
      </c>
      <c r="Q2280" s="70" t="str">
        <f t="shared" si="107"/>
        <v/>
      </c>
      <c r="R2280" s="70" t="str">
        <f>IFERROR(IF(K2280="handling and wharfage",SUM(P2280:Q2280),IF(OR(K2280="tank",K2280="Boat",K2280="car"),INDEX(Rate!$B$4:$M$25,MATCH(Gilbert!N2280,Rate!$A$4:$A$25,0),MATCH(Gilbert!L2280,Rate!$B$3:$M$3,0))*O2280*0.8,INDEX(Rate!$B$4:$M$25,MATCH(Gilbert!N2280,Rate!$A$4:$A$25,0),MATCH(Gilbert!L2280,Rate!$B$3:$M$3,0))*O2280)),"")</f>
        <v/>
      </c>
      <c r="S2280" s="71"/>
      <c r="T2280" s="71" t="str">
        <f t="shared" si="108"/>
        <v/>
      </c>
      <c r="V2280" s="98"/>
      <c r="W2280" s="98"/>
    </row>
    <row r="2281" s="59" customFormat="1" spans="1:23">
      <c r="A2281" s="74"/>
      <c r="B2281" s="74"/>
      <c r="D2281" s="98"/>
      <c r="G2281" s="99"/>
      <c r="H2281" s="98"/>
      <c r="J2281" s="101"/>
      <c r="P2281" s="70" t="str">
        <f t="shared" si="106"/>
        <v/>
      </c>
      <c r="Q2281" s="70" t="str">
        <f t="shared" si="107"/>
        <v/>
      </c>
      <c r="R2281" s="70" t="str">
        <f>IFERROR(IF(K2281="handling and wharfage",SUM(P2281:Q2281),IF(OR(K2281="tank",K2281="Boat",K2281="car"),INDEX(Rate!$B$4:$M$25,MATCH(Gilbert!N2281,Rate!$A$4:$A$25,0),MATCH(Gilbert!L2281,Rate!$B$3:$M$3,0))*O2281*0.8,INDEX(Rate!$B$4:$M$25,MATCH(Gilbert!N2281,Rate!$A$4:$A$25,0),MATCH(Gilbert!L2281,Rate!$B$3:$M$3,0))*O2281)),"")</f>
        <v/>
      </c>
      <c r="S2281" s="71"/>
      <c r="T2281" s="71" t="str">
        <f t="shared" si="108"/>
        <v/>
      </c>
      <c r="V2281" s="98"/>
      <c r="W2281" s="98"/>
    </row>
    <row r="2282" s="59" customFormat="1" spans="1:23">
      <c r="A2282" s="74"/>
      <c r="B2282" s="74"/>
      <c r="D2282" s="98"/>
      <c r="G2282" s="99"/>
      <c r="H2282" s="98"/>
      <c r="J2282" s="101"/>
      <c r="P2282" s="70" t="str">
        <f t="shared" si="106"/>
        <v/>
      </c>
      <c r="Q2282" s="70" t="str">
        <f t="shared" si="107"/>
        <v/>
      </c>
      <c r="R2282" s="70" t="str">
        <f>IFERROR(IF(K2282="handling and wharfage",SUM(P2282:Q2282),IF(OR(K2282="tank",K2282="Boat",K2282="car"),INDEX(Rate!$B$4:$M$25,MATCH(Gilbert!N2282,Rate!$A$4:$A$25,0),MATCH(Gilbert!L2282,Rate!$B$3:$M$3,0))*O2282*0.8,INDEX(Rate!$B$4:$M$25,MATCH(Gilbert!N2282,Rate!$A$4:$A$25,0),MATCH(Gilbert!L2282,Rate!$B$3:$M$3,0))*O2282)),"")</f>
        <v/>
      </c>
      <c r="S2282" s="71"/>
      <c r="T2282" s="71" t="str">
        <f t="shared" si="108"/>
        <v/>
      </c>
      <c r="V2282" s="98"/>
      <c r="W2282" s="98"/>
    </row>
    <row r="2283" s="59" customFormat="1" spans="1:23">
      <c r="A2283" s="74"/>
      <c r="B2283" s="74"/>
      <c r="D2283" s="98"/>
      <c r="G2283" s="99"/>
      <c r="H2283" s="98"/>
      <c r="J2283" s="101"/>
      <c r="P2283" s="70" t="str">
        <f t="shared" si="106"/>
        <v/>
      </c>
      <c r="Q2283" s="70" t="str">
        <f t="shared" si="107"/>
        <v/>
      </c>
      <c r="R2283" s="70" t="str">
        <f>IFERROR(IF(K2283="handling and wharfage",SUM(P2283:Q2283),IF(OR(K2283="tank",K2283="Boat",K2283="car"),INDEX(Rate!$B$4:$M$25,MATCH(Gilbert!N2283,Rate!$A$4:$A$25,0),MATCH(Gilbert!L2283,Rate!$B$3:$M$3,0))*O2283*0.8,INDEX(Rate!$B$4:$M$25,MATCH(Gilbert!N2283,Rate!$A$4:$A$25,0),MATCH(Gilbert!L2283,Rate!$B$3:$M$3,0))*O2283)),"")</f>
        <v/>
      </c>
      <c r="S2283" s="71"/>
      <c r="T2283" s="71" t="str">
        <f t="shared" si="108"/>
        <v/>
      </c>
      <c r="V2283" s="98"/>
      <c r="W2283" s="98"/>
    </row>
    <row r="2284" s="59" customFormat="1" spans="1:23">
      <c r="A2284" s="74"/>
      <c r="B2284" s="74"/>
      <c r="D2284" s="98"/>
      <c r="G2284" s="99"/>
      <c r="H2284" s="98"/>
      <c r="J2284" s="101"/>
      <c r="P2284" s="70" t="str">
        <f t="shared" si="106"/>
        <v/>
      </c>
      <c r="Q2284" s="70" t="str">
        <f t="shared" si="107"/>
        <v/>
      </c>
      <c r="R2284" s="70" t="str">
        <f>IFERROR(IF(K2284="handling and wharfage",SUM(P2284:Q2284),IF(OR(K2284="tank",K2284="Boat",K2284="car"),INDEX(Rate!$B$4:$M$25,MATCH(Gilbert!N2284,Rate!$A$4:$A$25,0),MATCH(Gilbert!L2284,Rate!$B$3:$M$3,0))*O2284*0.8,INDEX(Rate!$B$4:$M$25,MATCH(Gilbert!N2284,Rate!$A$4:$A$25,0),MATCH(Gilbert!L2284,Rate!$B$3:$M$3,0))*O2284)),"")</f>
        <v/>
      </c>
      <c r="S2284" s="71"/>
      <c r="T2284" s="71" t="str">
        <f t="shared" si="108"/>
        <v/>
      </c>
      <c r="V2284" s="98"/>
      <c r="W2284" s="98"/>
    </row>
    <row r="2285" s="59" customFormat="1" spans="1:23">
      <c r="A2285" s="74"/>
      <c r="B2285" s="74"/>
      <c r="D2285" s="98"/>
      <c r="G2285" s="99"/>
      <c r="H2285" s="98"/>
      <c r="J2285" s="101"/>
      <c r="P2285" s="70" t="str">
        <f t="shared" si="106"/>
        <v/>
      </c>
      <c r="Q2285" s="70" t="str">
        <f t="shared" si="107"/>
        <v/>
      </c>
      <c r="R2285" s="70" t="str">
        <f>IFERROR(IF(K2285="handling and wharfage",SUM(P2285:Q2285),IF(OR(K2285="tank",K2285="Boat",K2285="car"),INDEX(Rate!$B$4:$M$25,MATCH(Gilbert!N2285,Rate!$A$4:$A$25,0),MATCH(Gilbert!L2285,Rate!$B$3:$M$3,0))*O2285*0.8,INDEX(Rate!$B$4:$M$25,MATCH(Gilbert!N2285,Rate!$A$4:$A$25,0),MATCH(Gilbert!L2285,Rate!$B$3:$M$3,0))*O2285)),"")</f>
        <v/>
      </c>
      <c r="S2285" s="71"/>
      <c r="T2285" s="71" t="str">
        <f t="shared" si="108"/>
        <v/>
      </c>
      <c r="V2285" s="98"/>
      <c r="W2285" s="98"/>
    </row>
    <row r="2286" s="59" customFormat="1" spans="1:23">
      <c r="A2286" s="74"/>
      <c r="B2286" s="74"/>
      <c r="D2286" s="98"/>
      <c r="G2286" s="99"/>
      <c r="H2286" s="98"/>
      <c r="J2286" s="101"/>
      <c r="P2286" s="70" t="str">
        <f t="shared" si="106"/>
        <v/>
      </c>
      <c r="Q2286" s="70" t="str">
        <f t="shared" si="107"/>
        <v/>
      </c>
      <c r="R2286" s="70" t="str">
        <f>IFERROR(IF(K2286="handling and wharfage",SUM(P2286:Q2286),IF(OR(K2286="tank",K2286="Boat",K2286="car"),INDEX(Rate!$B$4:$M$25,MATCH(Gilbert!N2286,Rate!$A$4:$A$25,0),MATCH(Gilbert!L2286,Rate!$B$3:$M$3,0))*O2286*0.8,INDEX(Rate!$B$4:$M$25,MATCH(Gilbert!N2286,Rate!$A$4:$A$25,0),MATCH(Gilbert!L2286,Rate!$B$3:$M$3,0))*O2286)),"")</f>
        <v/>
      </c>
      <c r="S2286" s="71"/>
      <c r="T2286" s="71" t="str">
        <f t="shared" si="108"/>
        <v/>
      </c>
      <c r="V2286" s="98"/>
      <c r="W2286" s="98"/>
    </row>
    <row r="2287" s="59" customFormat="1" spans="1:23">
      <c r="A2287" s="74"/>
      <c r="B2287" s="74"/>
      <c r="D2287" s="98"/>
      <c r="G2287" s="99"/>
      <c r="H2287" s="98"/>
      <c r="J2287" s="101"/>
      <c r="P2287" s="70" t="str">
        <f t="shared" si="106"/>
        <v/>
      </c>
      <c r="Q2287" s="70" t="str">
        <f t="shared" si="107"/>
        <v/>
      </c>
      <c r="R2287" s="70" t="str">
        <f>IFERROR(IF(K2287="handling and wharfage",SUM(P2287:Q2287),IF(OR(K2287="tank",K2287="Boat",K2287="car"),INDEX(Rate!$B$4:$M$25,MATCH(Gilbert!N2287,Rate!$A$4:$A$25,0),MATCH(Gilbert!L2287,Rate!$B$3:$M$3,0))*O2287*0.8,INDEX(Rate!$B$4:$M$25,MATCH(Gilbert!N2287,Rate!$A$4:$A$25,0),MATCH(Gilbert!L2287,Rate!$B$3:$M$3,0))*O2287)),"")</f>
        <v/>
      </c>
      <c r="S2287" s="71"/>
      <c r="T2287" s="71" t="str">
        <f t="shared" si="108"/>
        <v/>
      </c>
      <c r="V2287" s="98"/>
      <c r="W2287" s="98"/>
    </row>
    <row r="2288" spans="16:20">
      <c r="P2288" s="70" t="str">
        <f t="shared" si="106"/>
        <v/>
      </c>
      <c r="Q2288" s="70" t="str">
        <f t="shared" si="107"/>
        <v/>
      </c>
      <c r="R2288" s="70" t="str">
        <f>IFERROR(IF(K2288="handling and wharfage",SUM(P2288:Q2288),IF(OR(K2288="tank",K2288="Boat",K2288="car"),INDEX(Rate!$B$4:$M$25,MATCH(Gilbert!N2288,Rate!$A$4:$A$25,0),MATCH(Gilbert!L2288,Rate!$B$3:$M$3,0))*O2288*0.8,INDEX(Rate!$B$4:$M$25,MATCH(Gilbert!N2288,Rate!$A$4:$A$25,0),MATCH(Gilbert!L2288,Rate!$B$3:$M$3,0))*O2288)),"")</f>
        <v/>
      </c>
      <c r="T2288" s="71" t="str">
        <f t="shared" si="108"/>
        <v/>
      </c>
    </row>
    <row r="2289" spans="16:20">
      <c r="P2289" s="70" t="str">
        <f t="shared" si="106"/>
        <v/>
      </c>
      <c r="Q2289" s="70" t="str">
        <f t="shared" si="107"/>
        <v/>
      </c>
      <c r="R2289" s="70" t="str">
        <f>IFERROR(IF(K2289="handling and wharfage",SUM(P2289:Q2289),IF(OR(K2289="tank",K2289="Boat",K2289="car"),INDEX(Rate!$B$4:$M$25,MATCH(Gilbert!N2289,Rate!$A$4:$A$25,0),MATCH(Gilbert!L2289,Rate!$B$3:$M$3,0))*O2289*0.8,INDEX(Rate!$B$4:$M$25,MATCH(Gilbert!N2289,Rate!$A$4:$A$25,0),MATCH(Gilbert!L2289,Rate!$B$3:$M$3,0))*O2289)),"")</f>
        <v/>
      </c>
      <c r="T2289" s="71" t="str">
        <f t="shared" si="108"/>
        <v/>
      </c>
    </row>
    <row r="2290" spans="16:20">
      <c r="P2290" s="70" t="str">
        <f t="shared" si="106"/>
        <v/>
      </c>
      <c r="Q2290" s="70" t="str">
        <f t="shared" si="107"/>
        <v/>
      </c>
      <c r="R2290" s="70" t="str">
        <f>IFERROR(IF(K2290="handling and wharfage",SUM(P2290:Q2290),IF(OR(K2290="tank",K2290="Boat",K2290="car"),INDEX(Rate!$B$4:$M$25,MATCH(Gilbert!N2290,Rate!$A$4:$A$25,0),MATCH(Gilbert!L2290,Rate!$B$3:$M$3,0))*O2290*0.8,INDEX(Rate!$B$4:$M$25,MATCH(Gilbert!N2290,Rate!$A$4:$A$25,0),MATCH(Gilbert!L2290,Rate!$B$3:$M$3,0))*O2290)),"")</f>
        <v/>
      </c>
      <c r="T2290" s="71" t="str">
        <f t="shared" si="108"/>
        <v/>
      </c>
    </row>
    <row r="2291" spans="16:20">
      <c r="P2291" s="70" t="str">
        <f t="shared" si="106"/>
        <v/>
      </c>
      <c r="Q2291" s="70" t="str">
        <f t="shared" si="107"/>
        <v/>
      </c>
      <c r="R2291" s="70" t="str">
        <f>IFERROR(IF(K2291="handling and wharfage",SUM(P2291:Q2291),IF(OR(K2291="tank",K2291="Boat",K2291="car"),INDEX(Rate!$B$4:$M$25,MATCH(Gilbert!N2291,Rate!$A$4:$A$25,0),MATCH(Gilbert!L2291,Rate!$B$3:$M$3,0))*O2291*0.8,INDEX(Rate!$B$4:$M$25,MATCH(Gilbert!N2291,Rate!$A$4:$A$25,0),MATCH(Gilbert!L2291,Rate!$B$3:$M$3,0))*O2291)),"")</f>
        <v/>
      </c>
      <c r="T2291" s="71" t="str">
        <f t="shared" si="108"/>
        <v/>
      </c>
    </row>
    <row r="2292" spans="16:20">
      <c r="P2292" s="70" t="str">
        <f t="shared" si="106"/>
        <v/>
      </c>
      <c r="Q2292" s="70" t="str">
        <f t="shared" si="107"/>
        <v/>
      </c>
      <c r="R2292" s="70" t="str">
        <f>IFERROR(IF(K2292="handling and wharfage",SUM(P2292:Q2292),IF(OR(K2292="tank",K2292="Boat",K2292="car"),INDEX(Rate!$B$4:$M$25,MATCH(Gilbert!N2292,Rate!$A$4:$A$25,0),MATCH(Gilbert!L2292,Rate!$B$3:$M$3,0))*O2292*0.8,INDEX(Rate!$B$4:$M$25,MATCH(Gilbert!N2292,Rate!$A$4:$A$25,0),MATCH(Gilbert!L2292,Rate!$B$3:$M$3,0))*O2292)),"")</f>
        <v/>
      </c>
      <c r="T2292" s="71" t="str">
        <f t="shared" si="108"/>
        <v/>
      </c>
    </row>
    <row r="2293" spans="16:20">
      <c r="P2293" s="70" t="str">
        <f t="shared" si="106"/>
        <v/>
      </c>
      <c r="Q2293" s="70" t="str">
        <f t="shared" si="107"/>
        <v/>
      </c>
      <c r="R2293" s="70" t="str">
        <f>IFERROR(IF(K2293="handling and wharfage",SUM(P2293:Q2293),IF(OR(K2293="tank",K2293="Boat",K2293="car"),INDEX(Rate!$B$4:$M$25,MATCH(Gilbert!N2293,Rate!$A$4:$A$25,0),MATCH(Gilbert!L2293,Rate!$B$3:$M$3,0))*O2293*0.8,INDEX(Rate!$B$4:$M$25,MATCH(Gilbert!N2293,Rate!$A$4:$A$25,0),MATCH(Gilbert!L2293,Rate!$B$3:$M$3,0))*O2293)),"")</f>
        <v/>
      </c>
      <c r="T2293" s="71" t="str">
        <f t="shared" si="108"/>
        <v/>
      </c>
    </row>
    <row r="2294" spans="16:20">
      <c r="P2294" s="70" t="str">
        <f t="shared" si="106"/>
        <v/>
      </c>
      <c r="Q2294" s="70" t="str">
        <f t="shared" si="107"/>
        <v/>
      </c>
      <c r="R2294" s="70" t="str">
        <f>IFERROR(IF(K2294="handling and wharfage",SUM(P2294:Q2294),IF(OR(K2294="tank",K2294="Boat",K2294="car"),INDEX(Rate!$B$4:$M$25,MATCH(Gilbert!N2294,Rate!$A$4:$A$25,0),MATCH(Gilbert!L2294,Rate!$B$3:$M$3,0))*O2294*0.8,INDEX(Rate!$B$4:$M$25,MATCH(Gilbert!N2294,Rate!$A$4:$A$25,0),MATCH(Gilbert!L2294,Rate!$B$3:$M$3,0))*O2294)),"")</f>
        <v/>
      </c>
      <c r="T2294" s="71" t="str">
        <f t="shared" si="108"/>
        <v/>
      </c>
    </row>
    <row r="2295" spans="16:20">
      <c r="P2295" s="70" t="str">
        <f t="shared" si="106"/>
        <v/>
      </c>
      <c r="Q2295" s="70" t="str">
        <f t="shared" si="107"/>
        <v/>
      </c>
      <c r="R2295" s="70" t="str">
        <f>IFERROR(IF(K2295="handling and wharfage",SUM(P2295:Q2295),IF(OR(K2295="tank",K2295="Boat",K2295="car"),INDEX(Rate!$B$4:$M$25,MATCH(Gilbert!N2295,Rate!$A$4:$A$25,0),MATCH(Gilbert!L2295,Rate!$B$3:$M$3,0))*O2295*0.8,INDEX(Rate!$B$4:$M$25,MATCH(Gilbert!N2295,Rate!$A$4:$A$25,0),MATCH(Gilbert!L2295,Rate!$B$3:$M$3,0))*O2295)),"")</f>
        <v/>
      </c>
      <c r="T2295" s="71" t="str">
        <f t="shared" si="108"/>
        <v/>
      </c>
    </row>
    <row r="2296" spans="16:20">
      <c r="P2296" s="70" t="str">
        <f t="shared" si="106"/>
        <v/>
      </c>
      <c r="Q2296" s="70" t="str">
        <f t="shared" si="107"/>
        <v/>
      </c>
      <c r="R2296" s="70" t="str">
        <f>IFERROR(IF(K2296="handling and wharfage",SUM(P2296:Q2296),IF(OR(K2296="tank",K2296="Boat",K2296="car"),INDEX(Rate!$B$4:$M$25,MATCH(Gilbert!N2296,Rate!$A$4:$A$25,0),MATCH(Gilbert!L2296,Rate!$B$3:$M$3,0))*O2296*0.8,INDEX(Rate!$B$4:$M$25,MATCH(Gilbert!N2296,Rate!$A$4:$A$25,0),MATCH(Gilbert!L2296,Rate!$B$3:$M$3,0))*O2296)),"")</f>
        <v/>
      </c>
      <c r="T2296" s="71" t="str">
        <f t="shared" si="108"/>
        <v/>
      </c>
    </row>
    <row r="2297" spans="16:20">
      <c r="P2297" s="70" t="str">
        <f t="shared" si="106"/>
        <v/>
      </c>
      <c r="Q2297" s="70" t="str">
        <f t="shared" si="107"/>
        <v/>
      </c>
      <c r="R2297" s="70" t="str">
        <f>IFERROR(IF(K2297="handling and wharfage",SUM(P2297:Q2297),IF(OR(K2297="tank",K2297="Boat",K2297="car"),INDEX(Rate!$B$4:$M$25,MATCH(Gilbert!N2297,Rate!$A$4:$A$25,0),MATCH(Gilbert!L2297,Rate!$B$3:$M$3,0))*O2297*0.8,INDEX(Rate!$B$4:$M$25,MATCH(Gilbert!N2297,Rate!$A$4:$A$25,0),MATCH(Gilbert!L2297,Rate!$B$3:$M$3,0))*O2297)),"")</f>
        <v/>
      </c>
      <c r="T2297" s="71" t="str">
        <f t="shared" si="108"/>
        <v/>
      </c>
    </row>
    <row r="2298" spans="16:20">
      <c r="P2298" s="70" t="str">
        <f t="shared" si="106"/>
        <v/>
      </c>
      <c r="Q2298" s="70" t="str">
        <f t="shared" si="107"/>
        <v/>
      </c>
      <c r="R2298" s="70" t="str">
        <f>IFERROR(IF(K2298="handling and wharfage",SUM(P2298:Q2298),IF(OR(K2298="tank",K2298="Boat",K2298="car"),INDEX(Rate!$B$4:$M$25,MATCH(Gilbert!N2298,Rate!$A$4:$A$25,0),MATCH(Gilbert!L2298,Rate!$B$3:$M$3,0))*O2298*0.8,INDEX(Rate!$B$4:$M$25,MATCH(Gilbert!N2298,Rate!$A$4:$A$25,0),MATCH(Gilbert!L2298,Rate!$B$3:$M$3,0))*O2298)),"")</f>
        <v/>
      </c>
      <c r="T2298" s="71" t="str">
        <f t="shared" si="108"/>
        <v/>
      </c>
    </row>
    <row r="2299" spans="16:20">
      <c r="P2299" s="70" t="str">
        <f t="shared" si="106"/>
        <v/>
      </c>
      <c r="Q2299" s="70" t="str">
        <f t="shared" si="107"/>
        <v/>
      </c>
      <c r="R2299" s="70" t="str">
        <f>IFERROR(IF(K2299="handling and wharfage",SUM(P2299:Q2299),IF(OR(K2299="tank",K2299="Boat",K2299="car"),INDEX(Rate!$B$4:$M$25,MATCH(Gilbert!N2299,Rate!$A$4:$A$25,0),MATCH(Gilbert!L2299,Rate!$B$3:$M$3,0))*O2299*0.8,INDEX(Rate!$B$4:$M$25,MATCH(Gilbert!N2299,Rate!$A$4:$A$25,0),MATCH(Gilbert!L2299,Rate!$B$3:$M$3,0))*O2299)),"")</f>
        <v/>
      </c>
      <c r="T2299" s="71" t="str">
        <f t="shared" si="108"/>
        <v/>
      </c>
    </row>
    <row r="2300" spans="16:20">
      <c r="P2300" s="70" t="str">
        <f t="shared" si="106"/>
        <v/>
      </c>
      <c r="Q2300" s="70" t="str">
        <f t="shared" si="107"/>
        <v/>
      </c>
      <c r="R2300" s="70" t="str">
        <f>IFERROR(IF(K2300="handling and wharfage",SUM(P2300:Q2300),IF(OR(K2300="tank",K2300="Boat",K2300="car"),INDEX(Rate!$B$4:$M$25,MATCH(Gilbert!N2300,Rate!$A$4:$A$25,0),MATCH(Gilbert!L2300,Rate!$B$3:$M$3,0))*O2300*0.8,INDEX(Rate!$B$4:$M$25,MATCH(Gilbert!N2300,Rate!$A$4:$A$25,0),MATCH(Gilbert!L2300,Rate!$B$3:$M$3,0))*O2300)),"")</f>
        <v/>
      </c>
      <c r="T2300" s="71" t="str">
        <f t="shared" si="108"/>
        <v/>
      </c>
    </row>
    <row r="2301" spans="16:20">
      <c r="P2301" s="70" t="str">
        <f t="shared" si="106"/>
        <v/>
      </c>
      <c r="Q2301" s="70" t="str">
        <f t="shared" si="107"/>
        <v/>
      </c>
      <c r="R2301" s="70" t="str">
        <f>IFERROR(IF(K2301="handling and wharfage",SUM(P2301:Q2301),IF(OR(K2301="tank",K2301="Boat",K2301="car"),INDEX(Rate!$B$4:$M$25,MATCH(Gilbert!N2301,Rate!$A$4:$A$25,0),MATCH(Gilbert!L2301,Rate!$B$3:$M$3,0))*O2301*0.8,INDEX(Rate!$B$4:$M$25,MATCH(Gilbert!N2301,Rate!$A$4:$A$25,0),MATCH(Gilbert!L2301,Rate!$B$3:$M$3,0))*O2301)),"")</f>
        <v/>
      </c>
      <c r="T2301" s="71" t="str">
        <f t="shared" si="108"/>
        <v/>
      </c>
    </row>
    <row r="2302" spans="16:20">
      <c r="P2302" s="70" t="str">
        <f t="shared" si="106"/>
        <v/>
      </c>
      <c r="Q2302" s="70" t="str">
        <f t="shared" si="107"/>
        <v/>
      </c>
      <c r="R2302" s="70" t="str">
        <f>IFERROR(IF(K2302="handling and wharfage",SUM(P2302:Q2302),IF(OR(K2302="tank",K2302="Boat",K2302="car"),INDEX(Rate!$B$4:$M$25,MATCH(Gilbert!N2302,Rate!$A$4:$A$25,0),MATCH(Gilbert!L2302,Rate!$B$3:$M$3,0))*O2302*0.8,INDEX(Rate!$B$4:$M$25,MATCH(Gilbert!N2302,Rate!$A$4:$A$25,0),MATCH(Gilbert!L2302,Rate!$B$3:$M$3,0))*O2302)),"")</f>
        <v/>
      </c>
      <c r="T2302" s="71" t="str">
        <f t="shared" si="108"/>
        <v/>
      </c>
    </row>
    <row r="2303" spans="16:20">
      <c r="P2303" s="70" t="str">
        <f t="shared" si="106"/>
        <v/>
      </c>
      <c r="Q2303" s="70" t="str">
        <f t="shared" si="107"/>
        <v/>
      </c>
      <c r="R2303" s="70" t="str">
        <f>IFERROR(IF(K2303="handling and wharfage",SUM(P2303:Q2303),IF(OR(K2303="tank",K2303="Boat",K2303="car"),INDEX(Rate!$B$4:$M$25,MATCH(Gilbert!N2303,Rate!$A$4:$A$25,0),MATCH(Gilbert!L2303,Rate!$B$3:$M$3,0))*O2303*0.8,INDEX(Rate!$B$4:$M$25,MATCH(Gilbert!N2303,Rate!$A$4:$A$25,0),MATCH(Gilbert!L2303,Rate!$B$3:$M$3,0))*O2303)),"")</f>
        <v/>
      </c>
      <c r="T2303" s="71" t="str">
        <f t="shared" si="108"/>
        <v/>
      </c>
    </row>
    <row r="2304" spans="16:20">
      <c r="P2304" s="70" t="str">
        <f t="shared" si="106"/>
        <v/>
      </c>
      <c r="Q2304" s="70" t="str">
        <f t="shared" si="107"/>
        <v/>
      </c>
      <c r="R2304" s="70" t="str">
        <f>IFERROR(IF(K2304="handling and wharfage",SUM(P2304:Q2304),IF(OR(K2304="tank",K2304="Boat",K2304="car"),INDEX(Rate!$B$4:$M$25,MATCH(Gilbert!N2304,Rate!$A$4:$A$25,0),MATCH(Gilbert!L2304,Rate!$B$3:$M$3,0))*O2304*0.8,INDEX(Rate!$B$4:$M$25,MATCH(Gilbert!N2304,Rate!$A$4:$A$25,0),MATCH(Gilbert!L2304,Rate!$B$3:$M$3,0))*O2304)),"")</f>
        <v/>
      </c>
      <c r="T2304" s="71" t="str">
        <f t="shared" si="108"/>
        <v/>
      </c>
    </row>
    <row r="2305" spans="16:20">
      <c r="P2305" s="70" t="str">
        <f t="shared" si="106"/>
        <v/>
      </c>
      <c r="Q2305" s="70" t="str">
        <f t="shared" si="107"/>
        <v/>
      </c>
      <c r="R2305" s="70" t="str">
        <f>IFERROR(IF(K2305="handling and wharfage",SUM(P2305:Q2305),IF(OR(K2305="tank",K2305="Boat",K2305="car"),INDEX(Rate!$B$4:$M$25,MATCH(Gilbert!N2305,Rate!$A$4:$A$25,0),MATCH(Gilbert!L2305,Rate!$B$3:$M$3,0))*O2305*0.8,INDEX(Rate!$B$4:$M$25,MATCH(Gilbert!N2305,Rate!$A$4:$A$25,0),MATCH(Gilbert!L2305,Rate!$B$3:$M$3,0))*O2305)),"")</f>
        <v/>
      </c>
      <c r="T2305" s="71" t="str">
        <f t="shared" si="108"/>
        <v/>
      </c>
    </row>
    <row r="2306" spans="16:20">
      <c r="P2306" s="70" t="str">
        <f t="shared" si="106"/>
        <v/>
      </c>
      <c r="Q2306" s="70" t="str">
        <f t="shared" si="107"/>
        <v/>
      </c>
      <c r="R2306" s="70" t="str">
        <f>IFERROR(IF(K2306="handling and wharfage",SUM(P2306:Q2306),IF(OR(K2306="tank",K2306="Boat",K2306="car"),INDEX(Rate!$B$4:$M$25,MATCH(Gilbert!N2306,Rate!$A$4:$A$25,0),MATCH(Gilbert!L2306,Rate!$B$3:$M$3,0))*O2306*0.8,INDEX(Rate!$B$4:$M$25,MATCH(Gilbert!N2306,Rate!$A$4:$A$25,0),MATCH(Gilbert!L2306,Rate!$B$3:$M$3,0))*O2306)),"")</f>
        <v/>
      </c>
      <c r="T2306" s="71" t="str">
        <f t="shared" si="108"/>
        <v/>
      </c>
    </row>
    <row r="2307" spans="16:20">
      <c r="P2307" s="70" t="str">
        <f t="shared" ref="P2307:P2370" si="109">IF(OR(K2307="handling and wharfage",K2307="rau handling and wharfage"),O2307*30,"")</f>
        <v/>
      </c>
      <c r="Q2307" s="70" t="str">
        <f t="shared" ref="Q2307:Q2370" si="110">IF(K2307&lt;&gt;"handling and wharfage","",O2307*3.5)</f>
        <v/>
      </c>
      <c r="R2307" s="70" t="str">
        <f>IFERROR(IF(K2307="handling and wharfage",SUM(P2307:Q2307),IF(OR(K2307="tank",K2307="Boat",K2307="car"),INDEX(Rate!$B$4:$M$25,MATCH(Gilbert!N2307,Rate!$A$4:$A$25,0),MATCH(Gilbert!L2307,Rate!$B$3:$M$3,0))*O2307*0.8,INDEX(Rate!$B$4:$M$25,MATCH(Gilbert!N2307,Rate!$A$4:$A$25,0),MATCH(Gilbert!L2307,Rate!$B$3:$M$3,0))*O2307)),"")</f>
        <v/>
      </c>
      <c r="T2307" s="71" t="str">
        <f t="shared" ref="T2307:T2370" si="111">IF(L2307="","",IF(L2307="General2","F0070000061A","E31250000331"))</f>
        <v/>
      </c>
    </row>
    <row r="2308" spans="16:20">
      <c r="P2308" s="70" t="str">
        <f t="shared" si="109"/>
        <v/>
      </c>
      <c r="Q2308" s="70" t="str">
        <f t="shared" si="110"/>
        <v/>
      </c>
      <c r="R2308" s="70" t="str">
        <f>IFERROR(IF(K2308="handling and wharfage",SUM(P2308:Q2308),IF(OR(K2308="tank",K2308="Boat",K2308="car"),INDEX(Rate!$B$4:$M$25,MATCH(Gilbert!N2308,Rate!$A$4:$A$25,0),MATCH(Gilbert!L2308,Rate!$B$3:$M$3,0))*O2308*0.8,INDEX(Rate!$B$4:$M$25,MATCH(Gilbert!N2308,Rate!$A$4:$A$25,0),MATCH(Gilbert!L2308,Rate!$B$3:$M$3,0))*O2308)),"")</f>
        <v/>
      </c>
      <c r="T2308" s="71" t="str">
        <f t="shared" si="111"/>
        <v/>
      </c>
    </row>
    <row r="2309" spans="16:20">
      <c r="P2309" s="70" t="str">
        <f t="shared" si="109"/>
        <v/>
      </c>
      <c r="Q2309" s="70" t="str">
        <f t="shared" si="110"/>
        <v/>
      </c>
      <c r="R2309" s="70" t="str">
        <f>IFERROR(IF(K2309="handling and wharfage",SUM(P2309:Q2309),IF(OR(K2309="tank",K2309="Boat",K2309="car"),INDEX(Rate!$B$4:$M$25,MATCH(Gilbert!N2309,Rate!$A$4:$A$25,0),MATCH(Gilbert!L2309,Rate!$B$3:$M$3,0))*O2309*0.8,INDEX(Rate!$B$4:$M$25,MATCH(Gilbert!N2309,Rate!$A$4:$A$25,0),MATCH(Gilbert!L2309,Rate!$B$3:$M$3,0))*O2309)),"")</f>
        <v/>
      </c>
      <c r="T2309" s="71" t="str">
        <f t="shared" si="111"/>
        <v/>
      </c>
    </row>
    <row r="2310" spans="16:20">
      <c r="P2310" s="70" t="str">
        <f t="shared" si="109"/>
        <v/>
      </c>
      <c r="Q2310" s="70" t="str">
        <f t="shared" si="110"/>
        <v/>
      </c>
      <c r="R2310" s="70" t="str">
        <f>IFERROR(IF(K2310="handling and wharfage",SUM(P2310:Q2310),IF(OR(K2310="tank",K2310="Boat",K2310="car"),INDEX(Rate!$B$4:$M$25,MATCH(Gilbert!N2310,Rate!$A$4:$A$25,0),MATCH(Gilbert!L2310,Rate!$B$3:$M$3,0))*O2310*0.8,INDEX(Rate!$B$4:$M$25,MATCH(Gilbert!N2310,Rate!$A$4:$A$25,0),MATCH(Gilbert!L2310,Rate!$B$3:$M$3,0))*O2310)),"")</f>
        <v/>
      </c>
      <c r="T2310" s="71" t="str">
        <f t="shared" si="111"/>
        <v/>
      </c>
    </row>
    <row r="2311" spans="16:20">
      <c r="P2311" s="70" t="str">
        <f t="shared" si="109"/>
        <v/>
      </c>
      <c r="Q2311" s="70" t="str">
        <f t="shared" si="110"/>
        <v/>
      </c>
      <c r="R2311" s="70" t="str">
        <f>IFERROR(IF(K2311="handling and wharfage",SUM(P2311:Q2311),IF(OR(K2311="tank",K2311="Boat",K2311="car"),INDEX(Rate!$B$4:$M$25,MATCH(Gilbert!N2311,Rate!$A$4:$A$25,0),MATCH(Gilbert!L2311,Rate!$B$3:$M$3,0))*O2311*0.8,INDEX(Rate!$B$4:$M$25,MATCH(Gilbert!N2311,Rate!$A$4:$A$25,0),MATCH(Gilbert!L2311,Rate!$B$3:$M$3,0))*O2311)),"")</f>
        <v/>
      </c>
      <c r="T2311" s="71" t="str">
        <f t="shared" si="111"/>
        <v/>
      </c>
    </row>
    <row r="2312" spans="16:20">
      <c r="P2312" s="70" t="str">
        <f t="shared" si="109"/>
        <v/>
      </c>
      <c r="Q2312" s="70" t="str">
        <f t="shared" si="110"/>
        <v/>
      </c>
      <c r="R2312" s="70" t="str">
        <f>IFERROR(IF(K2312="handling and wharfage",SUM(P2312:Q2312),IF(OR(K2312="tank",K2312="Boat",K2312="car"),INDEX(Rate!$B$4:$M$25,MATCH(Gilbert!N2312,Rate!$A$4:$A$25,0),MATCH(Gilbert!L2312,Rate!$B$3:$M$3,0))*O2312*0.8,INDEX(Rate!$B$4:$M$25,MATCH(Gilbert!N2312,Rate!$A$4:$A$25,0),MATCH(Gilbert!L2312,Rate!$B$3:$M$3,0))*O2312)),"")</f>
        <v/>
      </c>
      <c r="T2312" s="71" t="str">
        <f t="shared" si="111"/>
        <v/>
      </c>
    </row>
    <row r="2313" spans="16:20">
      <c r="P2313" s="70" t="str">
        <f t="shared" si="109"/>
        <v/>
      </c>
      <c r="Q2313" s="70" t="str">
        <f t="shared" si="110"/>
        <v/>
      </c>
      <c r="R2313" s="70" t="str">
        <f>IFERROR(IF(K2313="handling and wharfage",SUM(P2313:Q2313),IF(OR(K2313="tank",K2313="Boat",K2313="car"),INDEX(Rate!$B$4:$M$25,MATCH(Gilbert!N2313,Rate!$A$4:$A$25,0),MATCH(Gilbert!L2313,Rate!$B$3:$M$3,0))*O2313*0.8,INDEX(Rate!$B$4:$M$25,MATCH(Gilbert!N2313,Rate!$A$4:$A$25,0),MATCH(Gilbert!L2313,Rate!$B$3:$M$3,0))*O2313)),"")</f>
        <v/>
      </c>
      <c r="T2313" s="71" t="str">
        <f t="shared" si="111"/>
        <v/>
      </c>
    </row>
    <row r="2314" spans="16:20">
      <c r="P2314" s="70" t="str">
        <f t="shared" si="109"/>
        <v/>
      </c>
      <c r="Q2314" s="70" t="str">
        <f t="shared" si="110"/>
        <v/>
      </c>
      <c r="R2314" s="70" t="str">
        <f>IFERROR(IF(K2314="handling and wharfage",SUM(P2314:Q2314),IF(OR(K2314="tank",K2314="Boat",K2314="car"),INDEX(Rate!$B$4:$M$25,MATCH(Gilbert!N2314,Rate!$A$4:$A$25,0),MATCH(Gilbert!L2314,Rate!$B$3:$M$3,0))*O2314*0.8,INDEX(Rate!$B$4:$M$25,MATCH(Gilbert!N2314,Rate!$A$4:$A$25,0),MATCH(Gilbert!L2314,Rate!$B$3:$M$3,0))*O2314)),"")</f>
        <v/>
      </c>
      <c r="T2314" s="71" t="str">
        <f t="shared" si="111"/>
        <v/>
      </c>
    </row>
    <row r="2315" spans="16:20">
      <c r="P2315" s="70" t="str">
        <f t="shared" si="109"/>
        <v/>
      </c>
      <c r="Q2315" s="70" t="str">
        <f t="shared" si="110"/>
        <v/>
      </c>
      <c r="R2315" s="70" t="str">
        <f>IFERROR(IF(K2315="handling and wharfage",SUM(P2315:Q2315),IF(OR(K2315="tank",K2315="Boat",K2315="car"),INDEX(Rate!$B$4:$M$25,MATCH(Gilbert!N2315,Rate!$A$4:$A$25,0),MATCH(Gilbert!L2315,Rate!$B$3:$M$3,0))*O2315*0.8,INDEX(Rate!$B$4:$M$25,MATCH(Gilbert!N2315,Rate!$A$4:$A$25,0),MATCH(Gilbert!L2315,Rate!$B$3:$M$3,0))*O2315)),"")</f>
        <v/>
      </c>
      <c r="T2315" s="71" t="str">
        <f t="shared" si="111"/>
        <v/>
      </c>
    </row>
    <row r="2316" spans="16:20">
      <c r="P2316" s="70" t="str">
        <f t="shared" si="109"/>
        <v/>
      </c>
      <c r="Q2316" s="70" t="str">
        <f t="shared" si="110"/>
        <v/>
      </c>
      <c r="R2316" s="70" t="str">
        <f>IFERROR(IF(K2316="handling and wharfage",SUM(P2316:Q2316),IF(OR(K2316="tank",K2316="Boat",K2316="car"),INDEX(Rate!$B$4:$M$25,MATCH(Gilbert!N2316,Rate!$A$4:$A$25,0),MATCH(Gilbert!L2316,Rate!$B$3:$M$3,0))*O2316*0.8,INDEX(Rate!$B$4:$M$25,MATCH(Gilbert!N2316,Rate!$A$4:$A$25,0),MATCH(Gilbert!L2316,Rate!$B$3:$M$3,0))*O2316)),"")</f>
        <v/>
      </c>
      <c r="T2316" s="71" t="str">
        <f t="shared" si="111"/>
        <v/>
      </c>
    </row>
    <row r="2317" spans="16:20">
      <c r="P2317" s="70" t="str">
        <f t="shared" si="109"/>
        <v/>
      </c>
      <c r="Q2317" s="70" t="str">
        <f t="shared" si="110"/>
        <v/>
      </c>
      <c r="R2317" s="70" t="str">
        <f>IFERROR(IF(K2317="handling and wharfage",SUM(P2317:Q2317),IF(OR(K2317="tank",K2317="Boat",K2317="car"),INDEX(Rate!$B$4:$M$25,MATCH(Gilbert!N2317,Rate!$A$4:$A$25,0),MATCH(Gilbert!L2317,Rate!$B$3:$M$3,0))*O2317*0.8,INDEX(Rate!$B$4:$M$25,MATCH(Gilbert!N2317,Rate!$A$4:$A$25,0),MATCH(Gilbert!L2317,Rate!$B$3:$M$3,0))*O2317)),"")</f>
        <v/>
      </c>
      <c r="T2317" s="71" t="str">
        <f t="shared" si="111"/>
        <v/>
      </c>
    </row>
    <row r="2318" spans="16:20">
      <c r="P2318" s="70" t="str">
        <f t="shared" si="109"/>
        <v/>
      </c>
      <c r="Q2318" s="70" t="str">
        <f t="shared" si="110"/>
        <v/>
      </c>
      <c r="R2318" s="70" t="str">
        <f>IFERROR(IF(K2318="handling and wharfage",SUM(P2318:Q2318),IF(OR(K2318="tank",K2318="Boat",K2318="car"),INDEX(Rate!$B$4:$M$25,MATCH(Gilbert!N2318,Rate!$A$4:$A$25,0),MATCH(Gilbert!L2318,Rate!$B$3:$M$3,0))*O2318*0.8,INDEX(Rate!$B$4:$M$25,MATCH(Gilbert!N2318,Rate!$A$4:$A$25,0),MATCH(Gilbert!L2318,Rate!$B$3:$M$3,0))*O2318)),"")</f>
        <v/>
      </c>
      <c r="T2318" s="71" t="str">
        <f t="shared" si="111"/>
        <v/>
      </c>
    </row>
    <row r="2319" spans="16:20">
      <c r="P2319" s="70" t="str">
        <f t="shared" si="109"/>
        <v/>
      </c>
      <c r="Q2319" s="70" t="str">
        <f t="shared" si="110"/>
        <v/>
      </c>
      <c r="R2319" s="70" t="str">
        <f>IFERROR(IF(K2319="handling and wharfage",SUM(P2319:Q2319),IF(OR(K2319="tank",K2319="Boat",K2319="car"),INDEX(Rate!$B$4:$M$25,MATCH(Gilbert!N2319,Rate!$A$4:$A$25,0),MATCH(Gilbert!L2319,Rate!$B$3:$M$3,0))*O2319*0.8,INDEX(Rate!$B$4:$M$25,MATCH(Gilbert!N2319,Rate!$A$4:$A$25,0),MATCH(Gilbert!L2319,Rate!$B$3:$M$3,0))*O2319)),"")</f>
        <v/>
      </c>
      <c r="T2319" s="71" t="str">
        <f t="shared" si="111"/>
        <v/>
      </c>
    </row>
    <row r="2320" spans="16:20">
      <c r="P2320" s="70" t="str">
        <f t="shared" si="109"/>
        <v/>
      </c>
      <c r="Q2320" s="70" t="str">
        <f t="shared" si="110"/>
        <v/>
      </c>
      <c r="R2320" s="70" t="str">
        <f>IFERROR(IF(K2320="handling and wharfage",SUM(P2320:Q2320),IF(OR(K2320="tank",K2320="Boat",K2320="car"),INDEX(Rate!$B$4:$M$25,MATCH(Gilbert!N2320,Rate!$A$4:$A$25,0),MATCH(Gilbert!L2320,Rate!$B$3:$M$3,0))*O2320*0.8,INDEX(Rate!$B$4:$M$25,MATCH(Gilbert!N2320,Rate!$A$4:$A$25,0),MATCH(Gilbert!L2320,Rate!$B$3:$M$3,0))*O2320)),"")</f>
        <v/>
      </c>
      <c r="T2320" s="71" t="str">
        <f t="shared" si="111"/>
        <v/>
      </c>
    </row>
    <row r="2321" spans="16:20">
      <c r="P2321" s="70" t="str">
        <f t="shared" si="109"/>
        <v/>
      </c>
      <c r="Q2321" s="70" t="str">
        <f t="shared" si="110"/>
        <v/>
      </c>
      <c r="R2321" s="70" t="str">
        <f>IFERROR(IF(K2321="handling and wharfage",SUM(P2321:Q2321),IF(OR(K2321="tank",K2321="Boat",K2321="car"),INDEX(Rate!$B$4:$M$25,MATCH(Gilbert!N2321,Rate!$A$4:$A$25,0),MATCH(Gilbert!L2321,Rate!$B$3:$M$3,0))*O2321*0.8,INDEX(Rate!$B$4:$M$25,MATCH(Gilbert!N2321,Rate!$A$4:$A$25,0),MATCH(Gilbert!L2321,Rate!$B$3:$M$3,0))*O2321)),"")</f>
        <v/>
      </c>
      <c r="T2321" s="71" t="str">
        <f t="shared" si="111"/>
        <v/>
      </c>
    </row>
    <row r="2322" spans="16:20">
      <c r="P2322" s="70" t="str">
        <f t="shared" si="109"/>
        <v/>
      </c>
      <c r="Q2322" s="70" t="str">
        <f t="shared" si="110"/>
        <v/>
      </c>
      <c r="R2322" s="70" t="str">
        <f>IFERROR(IF(K2322="handling and wharfage",SUM(P2322:Q2322),IF(OR(K2322="tank",K2322="Boat",K2322="car"),INDEX(Rate!$B$4:$M$25,MATCH(Gilbert!N2322,Rate!$A$4:$A$25,0),MATCH(Gilbert!L2322,Rate!$B$3:$M$3,0))*O2322*0.8,INDEX(Rate!$B$4:$M$25,MATCH(Gilbert!N2322,Rate!$A$4:$A$25,0),MATCH(Gilbert!L2322,Rate!$B$3:$M$3,0))*O2322)),"")</f>
        <v/>
      </c>
      <c r="T2322" s="71" t="str">
        <f t="shared" si="111"/>
        <v/>
      </c>
    </row>
    <row r="2323" spans="16:20">
      <c r="P2323" s="70" t="str">
        <f t="shared" si="109"/>
        <v/>
      </c>
      <c r="Q2323" s="70" t="str">
        <f t="shared" si="110"/>
        <v/>
      </c>
      <c r="R2323" s="70" t="str">
        <f>IFERROR(IF(K2323="handling and wharfage",SUM(P2323:Q2323),IF(OR(K2323="tank",K2323="Boat",K2323="car"),INDEX(Rate!$B$4:$M$25,MATCH(Gilbert!N2323,Rate!$A$4:$A$25,0),MATCH(Gilbert!L2323,Rate!$B$3:$M$3,0))*O2323*0.8,INDEX(Rate!$B$4:$M$25,MATCH(Gilbert!N2323,Rate!$A$4:$A$25,0),MATCH(Gilbert!L2323,Rate!$B$3:$M$3,0))*O2323)),"")</f>
        <v/>
      </c>
      <c r="T2323" s="71" t="str">
        <f t="shared" si="111"/>
        <v/>
      </c>
    </row>
    <row r="2324" spans="16:20">
      <c r="P2324" s="70" t="str">
        <f t="shared" si="109"/>
        <v/>
      </c>
      <c r="Q2324" s="70" t="str">
        <f t="shared" si="110"/>
        <v/>
      </c>
      <c r="R2324" s="70" t="str">
        <f>IFERROR(IF(K2324="handling and wharfage",SUM(P2324:Q2324),IF(OR(K2324="tank",K2324="Boat",K2324="car"),INDEX(Rate!$B$4:$M$25,MATCH(Gilbert!N2324,Rate!$A$4:$A$25,0),MATCH(Gilbert!L2324,Rate!$B$3:$M$3,0))*O2324*0.8,INDEX(Rate!$B$4:$M$25,MATCH(Gilbert!N2324,Rate!$A$4:$A$25,0),MATCH(Gilbert!L2324,Rate!$B$3:$M$3,0))*O2324)),"")</f>
        <v/>
      </c>
      <c r="T2324" s="71" t="str">
        <f t="shared" si="111"/>
        <v/>
      </c>
    </row>
    <row r="2325" spans="16:20">
      <c r="P2325" s="70" t="str">
        <f t="shared" si="109"/>
        <v/>
      </c>
      <c r="Q2325" s="70" t="str">
        <f t="shared" si="110"/>
        <v/>
      </c>
      <c r="R2325" s="70" t="str">
        <f>IFERROR(IF(K2325="handling and wharfage",SUM(P2325:Q2325),IF(OR(K2325="tank",K2325="Boat",K2325="car"),INDEX(Rate!$B$4:$M$25,MATCH(Gilbert!N2325,Rate!$A$4:$A$25,0),MATCH(Gilbert!L2325,Rate!$B$3:$M$3,0))*O2325*0.8,INDEX(Rate!$B$4:$M$25,MATCH(Gilbert!N2325,Rate!$A$4:$A$25,0),MATCH(Gilbert!L2325,Rate!$B$3:$M$3,0))*O2325)),"")</f>
        <v/>
      </c>
      <c r="T2325" s="71" t="str">
        <f t="shared" si="111"/>
        <v/>
      </c>
    </row>
    <row r="2326" spans="16:20">
      <c r="P2326" s="70" t="str">
        <f t="shared" si="109"/>
        <v/>
      </c>
      <c r="Q2326" s="70" t="str">
        <f t="shared" si="110"/>
        <v/>
      </c>
      <c r="R2326" s="70" t="str">
        <f>IFERROR(IF(K2326="handling and wharfage",SUM(P2326:Q2326),IF(OR(K2326="tank",K2326="Boat",K2326="car"),INDEX(Rate!$B$4:$M$25,MATCH(Gilbert!N2326,Rate!$A$4:$A$25,0),MATCH(Gilbert!L2326,Rate!$B$3:$M$3,0))*O2326*0.8,INDEX(Rate!$B$4:$M$25,MATCH(Gilbert!N2326,Rate!$A$4:$A$25,0),MATCH(Gilbert!L2326,Rate!$B$3:$M$3,0))*O2326)),"")</f>
        <v/>
      </c>
      <c r="T2326" s="71" t="str">
        <f t="shared" si="111"/>
        <v/>
      </c>
    </row>
    <row r="2327" spans="16:20">
      <c r="P2327" s="70" t="str">
        <f t="shared" si="109"/>
        <v/>
      </c>
      <c r="Q2327" s="70" t="str">
        <f t="shared" si="110"/>
        <v/>
      </c>
      <c r="R2327" s="70" t="str">
        <f>IFERROR(IF(K2327="handling and wharfage",SUM(P2327:Q2327),IF(OR(K2327="tank",K2327="Boat",K2327="car"),INDEX(Rate!$B$4:$M$25,MATCH(Gilbert!N2327,Rate!$A$4:$A$25,0),MATCH(Gilbert!L2327,Rate!$B$3:$M$3,0))*O2327*0.8,INDEX(Rate!$B$4:$M$25,MATCH(Gilbert!N2327,Rate!$A$4:$A$25,0),MATCH(Gilbert!L2327,Rate!$B$3:$M$3,0))*O2327)),"")</f>
        <v/>
      </c>
      <c r="T2327" s="71" t="str">
        <f t="shared" si="111"/>
        <v/>
      </c>
    </row>
    <row r="2328" spans="16:20">
      <c r="P2328" s="70" t="str">
        <f t="shared" si="109"/>
        <v/>
      </c>
      <c r="Q2328" s="70" t="str">
        <f t="shared" si="110"/>
        <v/>
      </c>
      <c r="R2328" s="70" t="str">
        <f>IFERROR(IF(K2328="handling and wharfage",SUM(P2328:Q2328),IF(OR(K2328="tank",K2328="Boat",K2328="car"),INDEX(Rate!$B$4:$M$25,MATCH(Gilbert!N2328,Rate!$A$4:$A$25,0),MATCH(Gilbert!L2328,Rate!$B$3:$M$3,0))*O2328*0.8,INDEX(Rate!$B$4:$M$25,MATCH(Gilbert!N2328,Rate!$A$4:$A$25,0),MATCH(Gilbert!L2328,Rate!$B$3:$M$3,0))*O2328)),"")</f>
        <v/>
      </c>
      <c r="T2328" s="71" t="str">
        <f t="shared" si="111"/>
        <v/>
      </c>
    </row>
    <row r="2329" spans="16:20">
      <c r="P2329" s="70" t="str">
        <f t="shared" si="109"/>
        <v/>
      </c>
      <c r="Q2329" s="70" t="str">
        <f t="shared" si="110"/>
        <v/>
      </c>
      <c r="R2329" s="70" t="str">
        <f>IFERROR(IF(K2329="handling and wharfage",SUM(P2329:Q2329),IF(OR(K2329="tank",K2329="Boat",K2329="car"),INDEX(Rate!$B$4:$M$25,MATCH(Gilbert!N2329,Rate!$A$4:$A$25,0),MATCH(Gilbert!L2329,Rate!$B$3:$M$3,0))*O2329*0.8,INDEX(Rate!$B$4:$M$25,MATCH(Gilbert!N2329,Rate!$A$4:$A$25,0),MATCH(Gilbert!L2329,Rate!$B$3:$M$3,0))*O2329)),"")</f>
        <v/>
      </c>
      <c r="T2329" s="71" t="str">
        <f t="shared" si="111"/>
        <v/>
      </c>
    </row>
    <row r="2330" spans="16:20">
      <c r="P2330" s="70" t="str">
        <f t="shared" si="109"/>
        <v/>
      </c>
      <c r="Q2330" s="70" t="str">
        <f t="shared" si="110"/>
        <v/>
      </c>
      <c r="R2330" s="70" t="str">
        <f>IFERROR(IF(K2330="handling and wharfage",SUM(P2330:Q2330),IF(OR(K2330="tank",K2330="Boat",K2330="car"),INDEX(Rate!$B$4:$M$25,MATCH(Gilbert!N2330,Rate!$A$4:$A$25,0),MATCH(Gilbert!L2330,Rate!$B$3:$M$3,0))*O2330*0.8,INDEX(Rate!$B$4:$M$25,MATCH(Gilbert!N2330,Rate!$A$4:$A$25,0),MATCH(Gilbert!L2330,Rate!$B$3:$M$3,0))*O2330)),"")</f>
        <v/>
      </c>
      <c r="T2330" s="71" t="str">
        <f t="shared" si="111"/>
        <v/>
      </c>
    </row>
    <row r="2331" spans="16:20">
      <c r="P2331" s="70" t="str">
        <f t="shared" si="109"/>
        <v/>
      </c>
      <c r="Q2331" s="70" t="str">
        <f t="shared" si="110"/>
        <v/>
      </c>
      <c r="R2331" s="70" t="str">
        <f>IFERROR(IF(K2331="handling and wharfage",SUM(P2331:Q2331),IF(OR(K2331="tank",K2331="Boat",K2331="car"),INDEX(Rate!$B$4:$M$25,MATCH(Gilbert!N2331,Rate!$A$4:$A$25,0),MATCH(Gilbert!L2331,Rate!$B$3:$M$3,0))*O2331*0.8,INDEX(Rate!$B$4:$M$25,MATCH(Gilbert!N2331,Rate!$A$4:$A$25,0),MATCH(Gilbert!L2331,Rate!$B$3:$M$3,0))*O2331)),"")</f>
        <v/>
      </c>
      <c r="T2331" s="71" t="str">
        <f t="shared" si="111"/>
        <v/>
      </c>
    </row>
    <row r="2332" spans="16:20">
      <c r="P2332" s="70" t="str">
        <f t="shared" si="109"/>
        <v/>
      </c>
      <c r="Q2332" s="70" t="str">
        <f t="shared" si="110"/>
        <v/>
      </c>
      <c r="R2332" s="70" t="str">
        <f>IFERROR(IF(K2332="handling and wharfage",SUM(P2332:Q2332),IF(OR(K2332="tank",K2332="Boat",K2332="car"),INDEX(Rate!$B$4:$M$25,MATCH(Gilbert!N2332,Rate!$A$4:$A$25,0),MATCH(Gilbert!L2332,Rate!$B$3:$M$3,0))*O2332*0.8,INDEX(Rate!$B$4:$M$25,MATCH(Gilbert!N2332,Rate!$A$4:$A$25,0),MATCH(Gilbert!L2332,Rate!$B$3:$M$3,0))*O2332)),"")</f>
        <v/>
      </c>
      <c r="T2332" s="71" t="str">
        <f t="shared" si="111"/>
        <v/>
      </c>
    </row>
    <row r="2333" spans="16:20">
      <c r="P2333" s="70" t="str">
        <f t="shared" si="109"/>
        <v/>
      </c>
      <c r="Q2333" s="70" t="str">
        <f t="shared" si="110"/>
        <v/>
      </c>
      <c r="R2333" s="70" t="str">
        <f>IFERROR(IF(K2333="handling and wharfage",SUM(P2333:Q2333),IF(OR(K2333="tank",K2333="Boat",K2333="car"),INDEX(Rate!$B$4:$M$25,MATCH(Gilbert!N2333,Rate!$A$4:$A$25,0),MATCH(Gilbert!L2333,Rate!$B$3:$M$3,0))*O2333*0.8,INDEX(Rate!$B$4:$M$25,MATCH(Gilbert!N2333,Rate!$A$4:$A$25,0),MATCH(Gilbert!L2333,Rate!$B$3:$M$3,0))*O2333)),"")</f>
        <v/>
      </c>
      <c r="T2333" s="71" t="str">
        <f t="shared" si="111"/>
        <v/>
      </c>
    </row>
    <row r="2334" spans="16:20">
      <c r="P2334" s="70" t="str">
        <f t="shared" si="109"/>
        <v/>
      </c>
      <c r="Q2334" s="70" t="str">
        <f t="shared" si="110"/>
        <v/>
      </c>
      <c r="R2334" s="70" t="str">
        <f>IFERROR(IF(K2334="handling and wharfage",SUM(P2334:Q2334),IF(OR(K2334="tank",K2334="Boat",K2334="car"),INDEX(Rate!$B$4:$M$25,MATCH(Gilbert!N2334,Rate!$A$4:$A$25,0),MATCH(Gilbert!L2334,Rate!$B$3:$M$3,0))*O2334*0.8,INDEX(Rate!$B$4:$M$25,MATCH(Gilbert!N2334,Rate!$A$4:$A$25,0),MATCH(Gilbert!L2334,Rate!$B$3:$M$3,0))*O2334)),"")</f>
        <v/>
      </c>
      <c r="T2334" s="71" t="str">
        <f t="shared" si="111"/>
        <v/>
      </c>
    </row>
    <row r="2335" spans="16:20">
      <c r="P2335" s="70" t="str">
        <f t="shared" si="109"/>
        <v/>
      </c>
      <c r="Q2335" s="70" t="str">
        <f t="shared" si="110"/>
        <v/>
      </c>
      <c r="R2335" s="70" t="str">
        <f>IFERROR(IF(K2335="handling and wharfage",SUM(P2335:Q2335),IF(OR(K2335="tank",K2335="Boat",K2335="car"),INDEX(Rate!$B$4:$M$25,MATCH(Gilbert!N2335,Rate!$A$4:$A$25,0),MATCH(Gilbert!L2335,Rate!$B$3:$M$3,0))*O2335*0.8,INDEX(Rate!$B$4:$M$25,MATCH(Gilbert!N2335,Rate!$A$4:$A$25,0),MATCH(Gilbert!L2335,Rate!$B$3:$M$3,0))*O2335)),"")</f>
        <v/>
      </c>
      <c r="T2335" s="71" t="str">
        <f t="shared" si="111"/>
        <v/>
      </c>
    </row>
    <row r="2336" spans="16:20">
      <c r="P2336" s="70" t="str">
        <f t="shared" si="109"/>
        <v/>
      </c>
      <c r="Q2336" s="70" t="str">
        <f t="shared" si="110"/>
        <v/>
      </c>
      <c r="R2336" s="70" t="str">
        <f>IFERROR(IF(K2336="handling and wharfage",SUM(P2336:Q2336),IF(OR(K2336="tank",K2336="Boat",K2336="car"),INDEX(Rate!$B$4:$M$25,MATCH(Gilbert!N2336,Rate!$A$4:$A$25,0),MATCH(Gilbert!L2336,Rate!$B$3:$M$3,0))*O2336*0.8,INDEX(Rate!$B$4:$M$25,MATCH(Gilbert!N2336,Rate!$A$4:$A$25,0),MATCH(Gilbert!L2336,Rate!$B$3:$M$3,0))*O2336)),"")</f>
        <v/>
      </c>
      <c r="T2336" s="71" t="str">
        <f t="shared" si="111"/>
        <v/>
      </c>
    </row>
    <row r="2337" spans="16:20">
      <c r="P2337" s="70" t="str">
        <f t="shared" si="109"/>
        <v/>
      </c>
      <c r="Q2337" s="70" t="str">
        <f t="shared" si="110"/>
        <v/>
      </c>
      <c r="R2337" s="70" t="str">
        <f>IFERROR(IF(K2337="handling and wharfage",SUM(P2337:Q2337),IF(OR(K2337="tank",K2337="Boat",K2337="car"),INDEX(Rate!$B$4:$M$25,MATCH(Gilbert!N2337,Rate!$A$4:$A$25,0),MATCH(Gilbert!L2337,Rate!$B$3:$M$3,0))*O2337*0.8,INDEX(Rate!$B$4:$M$25,MATCH(Gilbert!N2337,Rate!$A$4:$A$25,0),MATCH(Gilbert!L2337,Rate!$B$3:$M$3,0))*O2337)),"")</f>
        <v/>
      </c>
      <c r="T2337" s="71" t="str">
        <f t="shared" si="111"/>
        <v/>
      </c>
    </row>
    <row r="2338" spans="16:20">
      <c r="P2338" s="70" t="str">
        <f t="shared" si="109"/>
        <v/>
      </c>
      <c r="Q2338" s="70" t="str">
        <f t="shared" si="110"/>
        <v/>
      </c>
      <c r="R2338" s="70" t="str">
        <f>IFERROR(IF(K2338="handling and wharfage",SUM(P2338:Q2338),IF(OR(K2338="tank",K2338="Boat",K2338="car"),INDEX(Rate!$B$4:$M$25,MATCH(Gilbert!N2338,Rate!$A$4:$A$25,0),MATCH(Gilbert!L2338,Rate!$B$3:$M$3,0))*O2338*0.8,INDEX(Rate!$B$4:$M$25,MATCH(Gilbert!N2338,Rate!$A$4:$A$25,0),MATCH(Gilbert!L2338,Rate!$B$3:$M$3,0))*O2338)),"")</f>
        <v/>
      </c>
      <c r="T2338" s="71" t="str">
        <f t="shared" si="111"/>
        <v/>
      </c>
    </row>
    <row r="2339" spans="16:20">
      <c r="P2339" s="70" t="str">
        <f t="shared" si="109"/>
        <v/>
      </c>
      <c r="Q2339" s="70" t="str">
        <f t="shared" si="110"/>
        <v/>
      </c>
      <c r="R2339" s="70" t="str">
        <f>IFERROR(IF(K2339="handling and wharfage",SUM(P2339:Q2339),IF(OR(K2339="tank",K2339="Boat",K2339="car"),INDEX(Rate!$B$4:$M$25,MATCH(Gilbert!N2339,Rate!$A$4:$A$25,0),MATCH(Gilbert!L2339,Rate!$B$3:$M$3,0))*O2339*0.8,INDEX(Rate!$B$4:$M$25,MATCH(Gilbert!N2339,Rate!$A$4:$A$25,0),MATCH(Gilbert!L2339,Rate!$B$3:$M$3,0))*O2339)),"")</f>
        <v/>
      </c>
      <c r="T2339" s="71" t="str">
        <f t="shared" si="111"/>
        <v/>
      </c>
    </row>
    <row r="2340" spans="16:20">
      <c r="P2340" s="70" t="str">
        <f t="shared" si="109"/>
        <v/>
      </c>
      <c r="Q2340" s="70" t="str">
        <f t="shared" si="110"/>
        <v/>
      </c>
      <c r="R2340" s="70" t="str">
        <f>IFERROR(IF(K2340="handling and wharfage",SUM(P2340:Q2340),IF(OR(K2340="tank",K2340="Boat",K2340="car"),INDEX(Rate!$B$4:$M$25,MATCH(Gilbert!N2340,Rate!$A$4:$A$25,0),MATCH(Gilbert!L2340,Rate!$B$3:$M$3,0))*O2340*0.8,INDEX(Rate!$B$4:$M$25,MATCH(Gilbert!N2340,Rate!$A$4:$A$25,0),MATCH(Gilbert!L2340,Rate!$B$3:$M$3,0))*O2340)),"")</f>
        <v/>
      </c>
      <c r="T2340" s="71" t="str">
        <f t="shared" si="111"/>
        <v/>
      </c>
    </row>
    <row r="2341" spans="16:20">
      <c r="P2341" s="70" t="str">
        <f t="shared" si="109"/>
        <v/>
      </c>
      <c r="Q2341" s="70" t="str">
        <f t="shared" si="110"/>
        <v/>
      </c>
      <c r="R2341" s="70" t="str">
        <f>IFERROR(IF(K2341="handling and wharfage",SUM(P2341:Q2341),IF(OR(K2341="tank",K2341="Boat",K2341="car"),INDEX(Rate!$B$4:$M$25,MATCH(Gilbert!N2341,Rate!$A$4:$A$25,0),MATCH(Gilbert!L2341,Rate!$B$3:$M$3,0))*O2341*0.8,INDEX(Rate!$B$4:$M$25,MATCH(Gilbert!N2341,Rate!$A$4:$A$25,0),MATCH(Gilbert!L2341,Rate!$B$3:$M$3,0))*O2341)),"")</f>
        <v/>
      </c>
      <c r="T2341" s="71" t="str">
        <f t="shared" si="111"/>
        <v/>
      </c>
    </row>
    <row r="2342" spans="16:20">
      <c r="P2342" s="70" t="str">
        <f t="shared" si="109"/>
        <v/>
      </c>
      <c r="Q2342" s="70" t="str">
        <f t="shared" si="110"/>
        <v/>
      </c>
      <c r="R2342" s="70" t="str">
        <f>IFERROR(IF(K2342="handling and wharfage",SUM(P2342:Q2342),IF(OR(K2342="tank",K2342="Boat",K2342="car"),INDEX(Rate!$B$4:$M$25,MATCH(Gilbert!N2342,Rate!$A$4:$A$25,0),MATCH(Gilbert!L2342,Rate!$B$3:$M$3,0))*O2342*0.8,INDEX(Rate!$B$4:$M$25,MATCH(Gilbert!N2342,Rate!$A$4:$A$25,0),MATCH(Gilbert!L2342,Rate!$B$3:$M$3,0))*O2342)),"")</f>
        <v/>
      </c>
      <c r="T2342" s="71" t="str">
        <f t="shared" si="111"/>
        <v/>
      </c>
    </row>
    <row r="2343" spans="16:20">
      <c r="P2343" s="70" t="str">
        <f t="shared" si="109"/>
        <v/>
      </c>
      <c r="Q2343" s="70" t="str">
        <f t="shared" si="110"/>
        <v/>
      </c>
      <c r="R2343" s="70" t="str">
        <f>IFERROR(IF(K2343="handling and wharfage",SUM(P2343:Q2343),IF(OR(K2343="tank",K2343="Boat",K2343="car"),INDEX(Rate!$B$4:$M$25,MATCH(Gilbert!N2343,Rate!$A$4:$A$25,0),MATCH(Gilbert!L2343,Rate!$B$3:$M$3,0))*O2343*0.8,INDEX(Rate!$B$4:$M$25,MATCH(Gilbert!N2343,Rate!$A$4:$A$25,0),MATCH(Gilbert!L2343,Rate!$B$3:$M$3,0))*O2343)),"")</f>
        <v/>
      </c>
      <c r="T2343" s="71" t="str">
        <f t="shared" si="111"/>
        <v/>
      </c>
    </row>
    <row r="2344" spans="16:20">
      <c r="P2344" s="70" t="str">
        <f t="shared" si="109"/>
        <v/>
      </c>
      <c r="Q2344" s="70" t="str">
        <f t="shared" si="110"/>
        <v/>
      </c>
      <c r="R2344" s="70" t="str">
        <f>IFERROR(IF(K2344="handling and wharfage",SUM(P2344:Q2344),IF(OR(K2344="tank",K2344="Boat",K2344="car"),INDEX(Rate!$B$4:$M$25,MATCH(Gilbert!N2344,Rate!$A$4:$A$25,0),MATCH(Gilbert!L2344,Rate!$B$3:$M$3,0))*O2344*0.8,INDEX(Rate!$B$4:$M$25,MATCH(Gilbert!N2344,Rate!$A$4:$A$25,0),MATCH(Gilbert!L2344,Rate!$B$3:$M$3,0))*O2344)),"")</f>
        <v/>
      </c>
      <c r="T2344" s="71" t="str">
        <f t="shared" si="111"/>
        <v/>
      </c>
    </row>
    <row r="2345" spans="16:20">
      <c r="P2345" s="70" t="str">
        <f t="shared" si="109"/>
        <v/>
      </c>
      <c r="Q2345" s="70" t="str">
        <f t="shared" si="110"/>
        <v/>
      </c>
      <c r="R2345" s="70" t="str">
        <f>IFERROR(IF(K2345="handling and wharfage",SUM(P2345:Q2345),IF(OR(K2345="tank",K2345="Boat",K2345="car"),INDEX(Rate!$B$4:$M$25,MATCH(Gilbert!N2345,Rate!$A$4:$A$25,0),MATCH(Gilbert!L2345,Rate!$B$3:$M$3,0))*O2345*0.8,INDEX(Rate!$B$4:$M$25,MATCH(Gilbert!N2345,Rate!$A$4:$A$25,0),MATCH(Gilbert!L2345,Rate!$B$3:$M$3,0))*O2345)),"")</f>
        <v/>
      </c>
      <c r="T2345" s="71" t="str">
        <f t="shared" si="111"/>
        <v/>
      </c>
    </row>
    <row r="2346" spans="16:20">
      <c r="P2346" s="70" t="str">
        <f t="shared" si="109"/>
        <v/>
      </c>
      <c r="Q2346" s="70" t="str">
        <f t="shared" si="110"/>
        <v/>
      </c>
      <c r="R2346" s="70" t="str">
        <f>IFERROR(IF(K2346="handling and wharfage",SUM(P2346:Q2346),IF(OR(K2346="tank",K2346="Boat",K2346="car"),INDEX(Rate!$B$4:$M$25,MATCH(Gilbert!N2346,Rate!$A$4:$A$25,0),MATCH(Gilbert!L2346,Rate!$B$3:$M$3,0))*O2346*0.8,INDEX(Rate!$B$4:$M$25,MATCH(Gilbert!N2346,Rate!$A$4:$A$25,0),MATCH(Gilbert!L2346,Rate!$B$3:$M$3,0))*O2346)),"")</f>
        <v/>
      </c>
      <c r="T2346" s="71" t="str">
        <f t="shared" si="111"/>
        <v/>
      </c>
    </row>
    <row r="2347" spans="16:20">
      <c r="P2347" s="70" t="str">
        <f t="shared" si="109"/>
        <v/>
      </c>
      <c r="Q2347" s="70" t="str">
        <f t="shared" si="110"/>
        <v/>
      </c>
      <c r="R2347" s="70" t="str">
        <f>IFERROR(IF(K2347="handling and wharfage",SUM(P2347:Q2347),IF(OR(K2347="tank",K2347="Boat",K2347="car"),INDEX(Rate!$B$4:$M$25,MATCH(Gilbert!N2347,Rate!$A$4:$A$25,0),MATCH(Gilbert!L2347,Rate!$B$3:$M$3,0))*O2347*0.8,INDEX(Rate!$B$4:$M$25,MATCH(Gilbert!N2347,Rate!$A$4:$A$25,0),MATCH(Gilbert!L2347,Rate!$B$3:$M$3,0))*O2347)),"")</f>
        <v/>
      </c>
      <c r="T2347" s="71" t="str">
        <f t="shared" si="111"/>
        <v/>
      </c>
    </row>
    <row r="2348" spans="16:20">
      <c r="P2348" s="70" t="str">
        <f t="shared" si="109"/>
        <v/>
      </c>
      <c r="Q2348" s="70" t="str">
        <f t="shared" si="110"/>
        <v/>
      </c>
      <c r="R2348" s="70" t="str">
        <f>IFERROR(IF(K2348="handling and wharfage",SUM(P2348:Q2348),IF(OR(K2348="tank",K2348="Boat",K2348="car"),INDEX(Rate!$B$4:$M$25,MATCH(Gilbert!N2348,Rate!$A$4:$A$25,0),MATCH(Gilbert!L2348,Rate!$B$3:$M$3,0))*O2348*0.8,INDEX(Rate!$B$4:$M$25,MATCH(Gilbert!N2348,Rate!$A$4:$A$25,0),MATCH(Gilbert!L2348,Rate!$B$3:$M$3,0))*O2348)),"")</f>
        <v/>
      </c>
      <c r="T2348" s="71" t="str">
        <f t="shared" si="111"/>
        <v/>
      </c>
    </row>
    <row r="2349" spans="16:20">
      <c r="P2349" s="70" t="str">
        <f t="shared" si="109"/>
        <v/>
      </c>
      <c r="Q2349" s="70" t="str">
        <f t="shared" si="110"/>
        <v/>
      </c>
      <c r="R2349" s="70" t="str">
        <f>IFERROR(IF(K2349="handling and wharfage",SUM(P2349:Q2349),IF(OR(K2349="tank",K2349="Boat",K2349="car"),INDEX(Rate!$B$4:$M$25,MATCH(Gilbert!N2349,Rate!$A$4:$A$25,0),MATCH(Gilbert!L2349,Rate!$B$3:$M$3,0))*O2349*0.8,INDEX(Rate!$B$4:$M$25,MATCH(Gilbert!N2349,Rate!$A$4:$A$25,0),MATCH(Gilbert!L2349,Rate!$B$3:$M$3,0))*O2349)),"")</f>
        <v/>
      </c>
      <c r="T2349" s="71" t="str">
        <f t="shared" si="111"/>
        <v/>
      </c>
    </row>
    <row r="2350" spans="16:20">
      <c r="P2350" s="70" t="str">
        <f t="shared" si="109"/>
        <v/>
      </c>
      <c r="Q2350" s="70" t="str">
        <f t="shared" si="110"/>
        <v/>
      </c>
      <c r="R2350" s="70" t="str">
        <f>IFERROR(IF(K2350="handling and wharfage",SUM(P2350:Q2350),IF(OR(K2350="tank",K2350="Boat",K2350="car"),INDEX(Rate!$B$4:$M$25,MATCH(Gilbert!N2350,Rate!$A$4:$A$25,0),MATCH(Gilbert!L2350,Rate!$B$3:$M$3,0))*O2350*0.8,INDEX(Rate!$B$4:$M$25,MATCH(Gilbert!N2350,Rate!$A$4:$A$25,0),MATCH(Gilbert!L2350,Rate!$B$3:$M$3,0))*O2350)),"")</f>
        <v/>
      </c>
      <c r="T2350" s="71" t="str">
        <f t="shared" si="111"/>
        <v/>
      </c>
    </row>
    <row r="2351" spans="16:20">
      <c r="P2351" s="70" t="str">
        <f t="shared" si="109"/>
        <v/>
      </c>
      <c r="Q2351" s="70" t="str">
        <f t="shared" si="110"/>
        <v/>
      </c>
      <c r="R2351" s="70" t="str">
        <f>IFERROR(IF(K2351="handling and wharfage",SUM(P2351:Q2351),IF(OR(K2351="tank",K2351="Boat",K2351="car"),INDEX(Rate!$B$4:$M$25,MATCH(Gilbert!N2351,Rate!$A$4:$A$25,0),MATCH(Gilbert!L2351,Rate!$B$3:$M$3,0))*O2351*0.8,INDEX(Rate!$B$4:$M$25,MATCH(Gilbert!N2351,Rate!$A$4:$A$25,0),MATCH(Gilbert!L2351,Rate!$B$3:$M$3,0))*O2351)),"")</f>
        <v/>
      </c>
      <c r="T2351" s="71" t="str">
        <f t="shared" si="111"/>
        <v/>
      </c>
    </row>
    <row r="2352" spans="16:20">
      <c r="P2352" s="70" t="str">
        <f t="shared" si="109"/>
        <v/>
      </c>
      <c r="Q2352" s="70" t="str">
        <f t="shared" si="110"/>
        <v/>
      </c>
      <c r="R2352" s="70" t="str">
        <f>IFERROR(IF(K2352="handling and wharfage",SUM(P2352:Q2352),IF(OR(K2352="tank",K2352="Boat",K2352="car"),INDEX(Rate!$B$4:$M$25,MATCH(Gilbert!N2352,Rate!$A$4:$A$25,0),MATCH(Gilbert!L2352,Rate!$B$3:$M$3,0))*O2352*0.8,INDEX(Rate!$B$4:$M$25,MATCH(Gilbert!N2352,Rate!$A$4:$A$25,0),MATCH(Gilbert!L2352,Rate!$B$3:$M$3,0))*O2352)),"")</f>
        <v/>
      </c>
      <c r="T2352" s="71" t="str">
        <f t="shared" si="111"/>
        <v/>
      </c>
    </row>
    <row r="2353" spans="16:20">
      <c r="P2353" s="70" t="str">
        <f t="shared" si="109"/>
        <v/>
      </c>
      <c r="Q2353" s="70" t="str">
        <f t="shared" si="110"/>
        <v/>
      </c>
      <c r="R2353" s="70" t="str">
        <f>IFERROR(IF(K2353="handling and wharfage",SUM(P2353:Q2353),IF(OR(K2353="tank",K2353="Boat",K2353="car"),INDEX(Rate!$B$4:$M$25,MATCH(Gilbert!N2353,Rate!$A$4:$A$25,0),MATCH(Gilbert!L2353,Rate!$B$3:$M$3,0))*O2353*0.8,INDEX(Rate!$B$4:$M$25,MATCH(Gilbert!N2353,Rate!$A$4:$A$25,0),MATCH(Gilbert!L2353,Rate!$B$3:$M$3,0))*O2353)),"")</f>
        <v/>
      </c>
      <c r="T2353" s="71" t="str">
        <f t="shared" si="111"/>
        <v/>
      </c>
    </row>
    <row r="2354" spans="16:20">
      <c r="P2354" s="70" t="str">
        <f t="shared" si="109"/>
        <v/>
      </c>
      <c r="Q2354" s="70" t="str">
        <f t="shared" si="110"/>
        <v/>
      </c>
      <c r="R2354" s="70" t="str">
        <f>IFERROR(IF(K2354="handling and wharfage",SUM(P2354:Q2354),IF(OR(K2354="tank",K2354="Boat",K2354="car"),INDEX(Rate!$B$4:$M$25,MATCH(Gilbert!N2354,Rate!$A$4:$A$25,0),MATCH(Gilbert!L2354,Rate!$B$3:$M$3,0))*O2354*0.8,INDEX(Rate!$B$4:$M$25,MATCH(Gilbert!N2354,Rate!$A$4:$A$25,0),MATCH(Gilbert!L2354,Rate!$B$3:$M$3,0))*O2354)),"")</f>
        <v/>
      </c>
      <c r="T2354" s="71" t="str">
        <f t="shared" si="111"/>
        <v/>
      </c>
    </row>
    <row r="2355" spans="16:20">
      <c r="P2355" s="70" t="str">
        <f t="shared" si="109"/>
        <v/>
      </c>
      <c r="Q2355" s="70" t="str">
        <f t="shared" si="110"/>
        <v/>
      </c>
      <c r="R2355" s="70" t="str">
        <f>IFERROR(IF(K2355="handling and wharfage",SUM(P2355:Q2355),IF(OR(K2355="tank",K2355="Boat",K2355="car"),INDEX(Rate!$B$4:$M$25,MATCH(Gilbert!N2355,Rate!$A$4:$A$25,0),MATCH(Gilbert!L2355,Rate!$B$3:$M$3,0))*O2355*0.8,INDEX(Rate!$B$4:$M$25,MATCH(Gilbert!N2355,Rate!$A$4:$A$25,0),MATCH(Gilbert!L2355,Rate!$B$3:$M$3,0))*O2355)),"")</f>
        <v/>
      </c>
      <c r="T2355" s="71" t="str">
        <f t="shared" si="111"/>
        <v/>
      </c>
    </row>
    <row r="2356" spans="16:20">
      <c r="P2356" s="70" t="str">
        <f t="shared" si="109"/>
        <v/>
      </c>
      <c r="Q2356" s="70" t="str">
        <f t="shared" si="110"/>
        <v/>
      </c>
      <c r="R2356" s="70" t="str">
        <f>IFERROR(IF(K2356="handling and wharfage",SUM(P2356:Q2356),IF(OR(K2356="tank",K2356="Boat",K2356="car"),INDEX(Rate!$B$4:$M$25,MATCH(Gilbert!N2356,Rate!$A$4:$A$25,0),MATCH(Gilbert!L2356,Rate!$B$3:$M$3,0))*O2356*0.8,INDEX(Rate!$B$4:$M$25,MATCH(Gilbert!N2356,Rate!$A$4:$A$25,0),MATCH(Gilbert!L2356,Rate!$B$3:$M$3,0))*O2356)),"")</f>
        <v/>
      </c>
      <c r="T2356" s="71" t="str">
        <f t="shared" si="111"/>
        <v/>
      </c>
    </row>
    <row r="2357" spans="16:20">
      <c r="P2357" s="70" t="str">
        <f t="shared" si="109"/>
        <v/>
      </c>
      <c r="Q2357" s="70" t="str">
        <f t="shared" si="110"/>
        <v/>
      </c>
      <c r="R2357" s="70" t="str">
        <f>IFERROR(IF(K2357="handling and wharfage",SUM(P2357:Q2357),IF(OR(K2357="tank",K2357="Boat",K2357="car"),INDEX(Rate!$B$4:$M$25,MATCH(Gilbert!N2357,Rate!$A$4:$A$25,0),MATCH(Gilbert!L2357,Rate!$B$3:$M$3,0))*O2357*0.8,INDEX(Rate!$B$4:$M$25,MATCH(Gilbert!N2357,Rate!$A$4:$A$25,0),MATCH(Gilbert!L2357,Rate!$B$3:$M$3,0))*O2357)),"")</f>
        <v/>
      </c>
      <c r="T2357" s="71" t="str">
        <f t="shared" si="111"/>
        <v/>
      </c>
    </row>
    <row r="2358" spans="16:20">
      <c r="P2358" s="70" t="str">
        <f t="shared" si="109"/>
        <v/>
      </c>
      <c r="Q2358" s="70" t="str">
        <f t="shared" si="110"/>
        <v/>
      </c>
      <c r="R2358" s="70" t="str">
        <f>IFERROR(IF(K2358="handling and wharfage",SUM(P2358:Q2358),IF(OR(K2358="tank",K2358="Boat",K2358="car"),INDEX(Rate!$B$4:$M$25,MATCH(Gilbert!N2358,Rate!$A$4:$A$25,0),MATCH(Gilbert!L2358,Rate!$B$3:$M$3,0))*O2358*0.8,INDEX(Rate!$B$4:$M$25,MATCH(Gilbert!N2358,Rate!$A$4:$A$25,0),MATCH(Gilbert!L2358,Rate!$B$3:$M$3,0))*O2358)),"")</f>
        <v/>
      </c>
      <c r="T2358" s="71" t="str">
        <f t="shared" si="111"/>
        <v/>
      </c>
    </row>
    <row r="2359" spans="16:20">
      <c r="P2359" s="70" t="str">
        <f t="shared" si="109"/>
        <v/>
      </c>
      <c r="Q2359" s="70" t="str">
        <f t="shared" si="110"/>
        <v/>
      </c>
      <c r="R2359" s="70" t="str">
        <f>IFERROR(IF(K2359="handling and wharfage",SUM(P2359:Q2359),IF(OR(K2359="tank",K2359="Boat",K2359="car"),INDEX(Rate!$B$4:$M$25,MATCH(Gilbert!N2359,Rate!$A$4:$A$25,0),MATCH(Gilbert!L2359,Rate!$B$3:$M$3,0))*O2359*0.8,INDEX(Rate!$B$4:$M$25,MATCH(Gilbert!N2359,Rate!$A$4:$A$25,0),MATCH(Gilbert!L2359,Rate!$B$3:$M$3,0))*O2359)),"")</f>
        <v/>
      </c>
      <c r="T2359" s="71" t="str">
        <f t="shared" si="111"/>
        <v/>
      </c>
    </row>
    <row r="2360" spans="16:20">
      <c r="P2360" s="70" t="str">
        <f t="shared" si="109"/>
        <v/>
      </c>
      <c r="Q2360" s="70" t="str">
        <f t="shared" si="110"/>
        <v/>
      </c>
      <c r="R2360" s="70" t="str">
        <f>IFERROR(IF(K2360="handling and wharfage",SUM(P2360:Q2360),IF(OR(K2360="tank",K2360="Boat",K2360="car"),INDEX(Rate!$B$4:$M$25,MATCH(Gilbert!N2360,Rate!$A$4:$A$25,0),MATCH(Gilbert!L2360,Rate!$B$3:$M$3,0))*O2360*0.8,INDEX(Rate!$B$4:$M$25,MATCH(Gilbert!N2360,Rate!$A$4:$A$25,0),MATCH(Gilbert!L2360,Rate!$B$3:$M$3,0))*O2360)),"")</f>
        <v/>
      </c>
      <c r="T2360" s="71" t="str">
        <f t="shared" si="111"/>
        <v/>
      </c>
    </row>
    <row r="2361" spans="16:20">
      <c r="P2361" s="70" t="str">
        <f t="shared" si="109"/>
        <v/>
      </c>
      <c r="Q2361" s="70" t="str">
        <f t="shared" si="110"/>
        <v/>
      </c>
      <c r="R2361" s="70" t="str">
        <f>IFERROR(IF(K2361="handling and wharfage",SUM(P2361:Q2361),IF(OR(K2361="tank",K2361="Boat",K2361="car"),INDEX(Rate!$B$4:$M$25,MATCH(Gilbert!N2361,Rate!$A$4:$A$25,0),MATCH(Gilbert!L2361,Rate!$B$3:$M$3,0))*O2361*0.8,INDEX(Rate!$B$4:$M$25,MATCH(Gilbert!N2361,Rate!$A$4:$A$25,0),MATCH(Gilbert!L2361,Rate!$B$3:$M$3,0))*O2361)),"")</f>
        <v/>
      </c>
      <c r="T2361" s="71" t="str">
        <f t="shared" si="111"/>
        <v/>
      </c>
    </row>
    <row r="2362" spans="16:20">
      <c r="P2362" s="70" t="str">
        <f t="shared" si="109"/>
        <v/>
      </c>
      <c r="Q2362" s="70" t="str">
        <f t="shared" si="110"/>
        <v/>
      </c>
      <c r="R2362" s="70" t="str">
        <f>IFERROR(IF(K2362="handling and wharfage",SUM(P2362:Q2362),IF(OR(K2362="tank",K2362="Boat",K2362="car"),INDEX(Rate!$B$4:$M$25,MATCH(Gilbert!N2362,Rate!$A$4:$A$25,0),MATCH(Gilbert!L2362,Rate!$B$3:$M$3,0))*O2362*0.8,INDEX(Rate!$B$4:$M$25,MATCH(Gilbert!N2362,Rate!$A$4:$A$25,0),MATCH(Gilbert!L2362,Rate!$B$3:$M$3,0))*O2362)),"")</f>
        <v/>
      </c>
      <c r="T2362" s="71" t="str">
        <f t="shared" si="111"/>
        <v/>
      </c>
    </row>
    <row r="2363" spans="16:20">
      <c r="P2363" s="70" t="str">
        <f t="shared" si="109"/>
        <v/>
      </c>
      <c r="Q2363" s="70" t="str">
        <f t="shared" si="110"/>
        <v/>
      </c>
      <c r="R2363" s="70" t="str">
        <f>IFERROR(IF(K2363="handling and wharfage",SUM(P2363:Q2363),IF(OR(K2363="tank",K2363="Boat",K2363="car"),INDEX(Rate!$B$4:$M$25,MATCH(Gilbert!N2363,Rate!$A$4:$A$25,0),MATCH(Gilbert!L2363,Rate!$B$3:$M$3,0))*O2363*0.8,INDEX(Rate!$B$4:$M$25,MATCH(Gilbert!N2363,Rate!$A$4:$A$25,0),MATCH(Gilbert!L2363,Rate!$B$3:$M$3,0))*O2363)),"")</f>
        <v/>
      </c>
      <c r="T2363" s="71" t="str">
        <f t="shared" si="111"/>
        <v/>
      </c>
    </row>
    <row r="2364" spans="16:20">
      <c r="P2364" s="70" t="str">
        <f t="shared" si="109"/>
        <v/>
      </c>
      <c r="Q2364" s="70" t="str">
        <f t="shared" si="110"/>
        <v/>
      </c>
      <c r="R2364" s="70" t="str">
        <f>IFERROR(IF(K2364="handling and wharfage",SUM(P2364:Q2364),IF(OR(K2364="tank",K2364="Boat",K2364="car"),INDEX(Rate!$B$4:$M$25,MATCH(Gilbert!N2364,Rate!$A$4:$A$25,0),MATCH(Gilbert!L2364,Rate!$B$3:$M$3,0))*O2364*0.8,INDEX(Rate!$B$4:$M$25,MATCH(Gilbert!N2364,Rate!$A$4:$A$25,0),MATCH(Gilbert!L2364,Rate!$B$3:$M$3,0))*O2364)),"")</f>
        <v/>
      </c>
      <c r="T2364" s="71" t="str">
        <f t="shared" si="111"/>
        <v/>
      </c>
    </row>
    <row r="2365" spans="16:20">
      <c r="P2365" s="70" t="str">
        <f t="shared" si="109"/>
        <v/>
      </c>
      <c r="Q2365" s="70" t="str">
        <f t="shared" si="110"/>
        <v/>
      </c>
      <c r="R2365" s="70" t="str">
        <f>IFERROR(IF(K2365="handling and wharfage",SUM(P2365:Q2365),IF(OR(K2365="tank",K2365="Boat",K2365="car"),INDEX(Rate!$B$4:$M$25,MATCH(Gilbert!N2365,Rate!$A$4:$A$25,0),MATCH(Gilbert!L2365,Rate!$B$3:$M$3,0))*O2365*0.8,INDEX(Rate!$B$4:$M$25,MATCH(Gilbert!N2365,Rate!$A$4:$A$25,0),MATCH(Gilbert!L2365,Rate!$B$3:$M$3,0))*O2365)),"")</f>
        <v/>
      </c>
      <c r="T2365" s="71" t="str">
        <f t="shared" si="111"/>
        <v/>
      </c>
    </row>
    <row r="2366" spans="16:20">
      <c r="P2366" s="70" t="str">
        <f t="shared" si="109"/>
        <v/>
      </c>
      <c r="Q2366" s="70" t="str">
        <f t="shared" si="110"/>
        <v/>
      </c>
      <c r="R2366" s="70" t="str">
        <f>IFERROR(IF(K2366="handling and wharfage",SUM(P2366:Q2366),IF(OR(K2366="tank",K2366="Boat",K2366="car"),INDEX(Rate!$B$4:$M$25,MATCH(Gilbert!N2366,Rate!$A$4:$A$25,0),MATCH(Gilbert!L2366,Rate!$B$3:$M$3,0))*O2366*0.8,INDEX(Rate!$B$4:$M$25,MATCH(Gilbert!N2366,Rate!$A$4:$A$25,0),MATCH(Gilbert!L2366,Rate!$B$3:$M$3,0))*O2366)),"")</f>
        <v/>
      </c>
      <c r="T2366" s="71" t="str">
        <f t="shared" si="111"/>
        <v/>
      </c>
    </row>
    <row r="2367" spans="16:20">
      <c r="P2367" s="70" t="str">
        <f t="shared" si="109"/>
        <v/>
      </c>
      <c r="Q2367" s="70" t="str">
        <f t="shared" si="110"/>
        <v/>
      </c>
      <c r="R2367" s="70" t="str">
        <f>IFERROR(IF(K2367="handling and wharfage",SUM(P2367:Q2367),IF(OR(K2367="tank",K2367="Boat",K2367="car"),INDEX(Rate!$B$4:$M$25,MATCH(Gilbert!N2367,Rate!$A$4:$A$25,0),MATCH(Gilbert!L2367,Rate!$B$3:$M$3,0))*O2367*0.8,INDEX(Rate!$B$4:$M$25,MATCH(Gilbert!N2367,Rate!$A$4:$A$25,0),MATCH(Gilbert!L2367,Rate!$B$3:$M$3,0))*O2367)),"")</f>
        <v/>
      </c>
      <c r="T2367" s="71" t="str">
        <f t="shared" si="111"/>
        <v/>
      </c>
    </row>
    <row r="2368" spans="16:20">
      <c r="P2368" s="70" t="str">
        <f t="shared" si="109"/>
        <v/>
      </c>
      <c r="Q2368" s="70" t="str">
        <f t="shared" si="110"/>
        <v/>
      </c>
      <c r="R2368" s="70" t="str">
        <f>IFERROR(IF(K2368="handling and wharfage",SUM(P2368:Q2368),IF(OR(K2368="tank",K2368="Boat",K2368="car"),INDEX(Rate!$B$4:$M$25,MATCH(Gilbert!N2368,Rate!$A$4:$A$25,0),MATCH(Gilbert!L2368,Rate!$B$3:$M$3,0))*O2368*0.8,INDEX(Rate!$B$4:$M$25,MATCH(Gilbert!N2368,Rate!$A$4:$A$25,0),MATCH(Gilbert!L2368,Rate!$B$3:$M$3,0))*O2368)),"")</f>
        <v/>
      </c>
      <c r="T2368" s="71" t="str">
        <f t="shared" si="111"/>
        <v/>
      </c>
    </row>
    <row r="2369" spans="16:20">
      <c r="P2369" s="70" t="str">
        <f t="shared" si="109"/>
        <v/>
      </c>
      <c r="Q2369" s="70" t="str">
        <f t="shared" si="110"/>
        <v/>
      </c>
      <c r="R2369" s="70" t="str">
        <f>IFERROR(IF(K2369="handling and wharfage",SUM(P2369:Q2369),IF(OR(K2369="tank",K2369="Boat",K2369="car"),INDEX(Rate!$B$4:$M$25,MATCH(Gilbert!N2369,Rate!$A$4:$A$25,0),MATCH(Gilbert!L2369,Rate!$B$3:$M$3,0))*O2369*0.8,INDEX(Rate!$B$4:$M$25,MATCH(Gilbert!N2369,Rate!$A$4:$A$25,0),MATCH(Gilbert!L2369,Rate!$B$3:$M$3,0))*O2369)),"")</f>
        <v/>
      </c>
      <c r="T2369" s="71" t="str">
        <f t="shared" si="111"/>
        <v/>
      </c>
    </row>
    <row r="2370" spans="16:20">
      <c r="P2370" s="70" t="str">
        <f t="shared" si="109"/>
        <v/>
      </c>
      <c r="Q2370" s="70" t="str">
        <f t="shared" si="110"/>
        <v/>
      </c>
      <c r="R2370" s="70" t="str">
        <f>IFERROR(IF(K2370="handling and wharfage",SUM(P2370:Q2370),IF(OR(K2370="tank",K2370="Boat",K2370="car"),INDEX(Rate!$B$4:$M$25,MATCH(Gilbert!N2370,Rate!$A$4:$A$25,0),MATCH(Gilbert!L2370,Rate!$B$3:$M$3,0))*O2370*0.8,INDEX(Rate!$B$4:$M$25,MATCH(Gilbert!N2370,Rate!$A$4:$A$25,0),MATCH(Gilbert!L2370,Rate!$B$3:$M$3,0))*O2370)),"")</f>
        <v/>
      </c>
      <c r="T2370" s="71" t="str">
        <f t="shared" si="111"/>
        <v/>
      </c>
    </row>
    <row r="2371" spans="16:20">
      <c r="P2371" s="70" t="str">
        <f t="shared" ref="P2371:P2434" si="112">IF(OR(K2371="handling and wharfage",K2371="rau handling and wharfage"),O2371*30,"")</f>
        <v/>
      </c>
      <c r="Q2371" s="70" t="str">
        <f t="shared" ref="Q2371:Q2434" si="113">IF(K2371&lt;&gt;"handling and wharfage","",O2371*3.5)</f>
        <v/>
      </c>
      <c r="R2371" s="70" t="str">
        <f>IFERROR(IF(K2371="handling and wharfage",SUM(P2371:Q2371),IF(OR(K2371="tank",K2371="Boat",K2371="car"),INDEX(Rate!$B$4:$M$25,MATCH(Gilbert!N2371,Rate!$A$4:$A$25,0),MATCH(Gilbert!L2371,Rate!$B$3:$M$3,0))*O2371*0.8,INDEX(Rate!$B$4:$M$25,MATCH(Gilbert!N2371,Rate!$A$4:$A$25,0),MATCH(Gilbert!L2371,Rate!$B$3:$M$3,0))*O2371)),"")</f>
        <v/>
      </c>
      <c r="T2371" s="71" t="str">
        <f t="shared" ref="T2371:T2434" si="114">IF(L2371="","",IF(L2371="General2","F0070000061A","E31250000331"))</f>
        <v/>
      </c>
    </row>
    <row r="2372" spans="16:20">
      <c r="P2372" s="70" t="str">
        <f t="shared" si="112"/>
        <v/>
      </c>
      <c r="Q2372" s="70" t="str">
        <f t="shared" si="113"/>
        <v/>
      </c>
      <c r="R2372" s="70" t="str">
        <f>IFERROR(IF(K2372="handling and wharfage",SUM(P2372:Q2372),IF(OR(K2372="tank",K2372="Boat",K2372="car"),INDEX(Rate!$B$4:$M$25,MATCH(Gilbert!N2372,Rate!$A$4:$A$25,0),MATCH(Gilbert!L2372,Rate!$B$3:$M$3,0))*O2372*0.8,INDEX(Rate!$B$4:$M$25,MATCH(Gilbert!N2372,Rate!$A$4:$A$25,0),MATCH(Gilbert!L2372,Rate!$B$3:$M$3,0))*O2372)),"")</f>
        <v/>
      </c>
      <c r="T2372" s="71" t="str">
        <f t="shared" si="114"/>
        <v/>
      </c>
    </row>
    <row r="2373" spans="16:20">
      <c r="P2373" s="70" t="str">
        <f t="shared" si="112"/>
        <v/>
      </c>
      <c r="Q2373" s="70" t="str">
        <f t="shared" si="113"/>
        <v/>
      </c>
      <c r="R2373" s="70" t="str">
        <f>IFERROR(IF(K2373="handling and wharfage",SUM(P2373:Q2373),IF(OR(K2373="tank",K2373="Boat",K2373="car"),INDEX(Rate!$B$4:$M$25,MATCH(Gilbert!N2373,Rate!$A$4:$A$25,0),MATCH(Gilbert!L2373,Rate!$B$3:$M$3,0))*O2373*0.8,INDEX(Rate!$B$4:$M$25,MATCH(Gilbert!N2373,Rate!$A$4:$A$25,0),MATCH(Gilbert!L2373,Rate!$B$3:$M$3,0))*O2373)),"")</f>
        <v/>
      </c>
      <c r="T2373" s="71" t="str">
        <f t="shared" si="114"/>
        <v/>
      </c>
    </row>
    <row r="2374" spans="16:20">
      <c r="P2374" s="70" t="str">
        <f t="shared" si="112"/>
        <v/>
      </c>
      <c r="Q2374" s="70" t="str">
        <f t="shared" si="113"/>
        <v/>
      </c>
      <c r="R2374" s="70" t="str">
        <f>IFERROR(IF(K2374="handling and wharfage",SUM(P2374:Q2374),IF(OR(K2374="tank",K2374="Boat",K2374="car"),INDEX(Rate!$B$4:$M$25,MATCH(Gilbert!N2374,Rate!$A$4:$A$25,0),MATCH(Gilbert!L2374,Rate!$B$3:$M$3,0))*O2374*0.8,INDEX(Rate!$B$4:$M$25,MATCH(Gilbert!N2374,Rate!$A$4:$A$25,0),MATCH(Gilbert!L2374,Rate!$B$3:$M$3,0))*O2374)),"")</f>
        <v/>
      </c>
      <c r="T2374" s="71" t="str">
        <f t="shared" si="114"/>
        <v/>
      </c>
    </row>
    <row r="2375" spans="16:20">
      <c r="P2375" s="70" t="str">
        <f t="shared" si="112"/>
        <v/>
      </c>
      <c r="Q2375" s="70" t="str">
        <f t="shared" si="113"/>
        <v/>
      </c>
      <c r="R2375" s="70" t="str">
        <f>IFERROR(IF(K2375="handling and wharfage",SUM(P2375:Q2375),IF(OR(K2375="tank",K2375="Boat",K2375="car"),INDEX(Rate!$B$4:$M$25,MATCH(Gilbert!N2375,Rate!$A$4:$A$25,0),MATCH(Gilbert!L2375,Rate!$B$3:$M$3,0))*O2375*0.8,INDEX(Rate!$B$4:$M$25,MATCH(Gilbert!N2375,Rate!$A$4:$A$25,0),MATCH(Gilbert!L2375,Rate!$B$3:$M$3,0))*O2375)),"")</f>
        <v/>
      </c>
      <c r="T2375" s="71" t="str">
        <f t="shared" si="114"/>
        <v/>
      </c>
    </row>
    <row r="2376" spans="16:20">
      <c r="P2376" s="70" t="str">
        <f t="shared" si="112"/>
        <v/>
      </c>
      <c r="Q2376" s="70" t="str">
        <f t="shared" si="113"/>
        <v/>
      </c>
      <c r="R2376" s="70" t="str">
        <f>IFERROR(IF(K2376="handling and wharfage",SUM(P2376:Q2376),IF(OR(K2376="tank",K2376="Boat",K2376="car"),INDEX(Rate!$B$4:$M$25,MATCH(Gilbert!N2376,Rate!$A$4:$A$25,0),MATCH(Gilbert!L2376,Rate!$B$3:$M$3,0))*O2376*0.8,INDEX(Rate!$B$4:$M$25,MATCH(Gilbert!N2376,Rate!$A$4:$A$25,0),MATCH(Gilbert!L2376,Rate!$B$3:$M$3,0))*O2376)),"")</f>
        <v/>
      </c>
      <c r="T2376" s="71" t="str">
        <f t="shared" si="114"/>
        <v/>
      </c>
    </row>
    <row r="2377" spans="16:20">
      <c r="P2377" s="70" t="str">
        <f t="shared" si="112"/>
        <v/>
      </c>
      <c r="Q2377" s="70" t="str">
        <f t="shared" si="113"/>
        <v/>
      </c>
      <c r="R2377" s="70" t="str">
        <f>IFERROR(IF(K2377="handling and wharfage",SUM(P2377:Q2377),IF(OR(K2377="tank",K2377="Boat",K2377="car"),INDEX(Rate!$B$4:$M$25,MATCH(Gilbert!N2377,Rate!$A$4:$A$25,0),MATCH(Gilbert!L2377,Rate!$B$3:$M$3,0))*O2377*0.8,INDEX(Rate!$B$4:$M$25,MATCH(Gilbert!N2377,Rate!$A$4:$A$25,0),MATCH(Gilbert!L2377,Rate!$B$3:$M$3,0))*O2377)),"")</f>
        <v/>
      </c>
      <c r="T2377" s="71" t="str">
        <f t="shared" si="114"/>
        <v/>
      </c>
    </row>
    <row r="2378" spans="16:20">
      <c r="P2378" s="70" t="str">
        <f t="shared" si="112"/>
        <v/>
      </c>
      <c r="Q2378" s="70" t="str">
        <f t="shared" si="113"/>
        <v/>
      </c>
      <c r="R2378" s="70" t="str">
        <f>IFERROR(IF(K2378="handling and wharfage",SUM(P2378:Q2378),IF(OR(K2378="tank",K2378="Boat",K2378="car"),INDEX(Rate!$B$4:$M$25,MATCH(Gilbert!N2378,Rate!$A$4:$A$25,0),MATCH(Gilbert!L2378,Rate!$B$3:$M$3,0))*O2378*0.8,INDEX(Rate!$B$4:$M$25,MATCH(Gilbert!N2378,Rate!$A$4:$A$25,0),MATCH(Gilbert!L2378,Rate!$B$3:$M$3,0))*O2378)),"")</f>
        <v/>
      </c>
      <c r="T2378" s="71" t="str">
        <f t="shared" si="114"/>
        <v/>
      </c>
    </row>
    <row r="2379" spans="16:20">
      <c r="P2379" s="70" t="str">
        <f t="shared" si="112"/>
        <v/>
      </c>
      <c r="Q2379" s="70" t="str">
        <f t="shared" si="113"/>
        <v/>
      </c>
      <c r="R2379" s="70" t="str">
        <f>IFERROR(IF(K2379="handling and wharfage",SUM(P2379:Q2379),IF(OR(K2379="tank",K2379="Boat",K2379="car"),INDEX(Rate!$B$4:$M$25,MATCH(Gilbert!N2379,Rate!$A$4:$A$25,0),MATCH(Gilbert!L2379,Rate!$B$3:$M$3,0))*O2379*0.8,INDEX(Rate!$B$4:$M$25,MATCH(Gilbert!N2379,Rate!$A$4:$A$25,0),MATCH(Gilbert!L2379,Rate!$B$3:$M$3,0))*O2379)),"")</f>
        <v/>
      </c>
      <c r="T2379" s="71" t="str">
        <f t="shared" si="114"/>
        <v/>
      </c>
    </row>
    <row r="2380" spans="16:20">
      <c r="P2380" s="70" t="str">
        <f t="shared" si="112"/>
        <v/>
      </c>
      <c r="Q2380" s="70" t="str">
        <f t="shared" si="113"/>
        <v/>
      </c>
      <c r="R2380" s="70" t="str">
        <f>IFERROR(IF(K2380="handling and wharfage",SUM(P2380:Q2380),IF(OR(K2380="tank",K2380="Boat",K2380="car"),INDEX(Rate!$B$4:$M$25,MATCH(Gilbert!N2380,Rate!$A$4:$A$25,0),MATCH(Gilbert!L2380,Rate!$B$3:$M$3,0))*O2380*0.8,INDEX(Rate!$B$4:$M$25,MATCH(Gilbert!N2380,Rate!$A$4:$A$25,0),MATCH(Gilbert!L2380,Rate!$B$3:$M$3,0))*O2380)),"")</f>
        <v/>
      </c>
      <c r="T2380" s="71" t="str">
        <f t="shared" si="114"/>
        <v/>
      </c>
    </row>
    <row r="2381" spans="16:20">
      <c r="P2381" s="70" t="str">
        <f t="shared" si="112"/>
        <v/>
      </c>
      <c r="Q2381" s="70" t="str">
        <f t="shared" si="113"/>
        <v/>
      </c>
      <c r="R2381" s="70" t="str">
        <f>IFERROR(IF(K2381="handling and wharfage",SUM(P2381:Q2381),IF(OR(K2381="tank",K2381="Boat",K2381="car"),INDEX(Rate!$B$4:$M$25,MATCH(Gilbert!N2381,Rate!$A$4:$A$25,0),MATCH(Gilbert!L2381,Rate!$B$3:$M$3,0))*O2381*0.8,INDEX(Rate!$B$4:$M$25,MATCH(Gilbert!N2381,Rate!$A$4:$A$25,0),MATCH(Gilbert!L2381,Rate!$B$3:$M$3,0))*O2381)),"")</f>
        <v/>
      </c>
      <c r="T2381" s="71" t="str">
        <f t="shared" si="114"/>
        <v/>
      </c>
    </row>
    <row r="2382" spans="16:20">
      <c r="P2382" s="70" t="str">
        <f t="shared" si="112"/>
        <v/>
      </c>
      <c r="Q2382" s="70" t="str">
        <f t="shared" si="113"/>
        <v/>
      </c>
      <c r="R2382" s="70" t="str">
        <f>IFERROR(IF(K2382="handling and wharfage",SUM(P2382:Q2382),IF(OR(K2382="tank",K2382="Boat",K2382="car"),INDEX(Rate!$B$4:$M$25,MATCH(Gilbert!N2382,Rate!$A$4:$A$25,0),MATCH(Gilbert!L2382,Rate!$B$3:$M$3,0))*O2382*0.8,INDEX(Rate!$B$4:$M$25,MATCH(Gilbert!N2382,Rate!$A$4:$A$25,0),MATCH(Gilbert!L2382,Rate!$B$3:$M$3,0))*O2382)),"")</f>
        <v/>
      </c>
      <c r="T2382" s="71" t="str">
        <f t="shared" si="114"/>
        <v/>
      </c>
    </row>
    <row r="2383" spans="16:20">
      <c r="P2383" s="70" t="str">
        <f t="shared" si="112"/>
        <v/>
      </c>
      <c r="Q2383" s="70" t="str">
        <f t="shared" si="113"/>
        <v/>
      </c>
      <c r="R2383" s="70" t="str">
        <f>IFERROR(IF(K2383="handling and wharfage",SUM(P2383:Q2383),IF(OR(K2383="tank",K2383="Boat",K2383="car"),INDEX(Rate!$B$4:$M$25,MATCH(Gilbert!N2383,Rate!$A$4:$A$25,0),MATCH(Gilbert!L2383,Rate!$B$3:$M$3,0))*O2383*0.8,INDEX(Rate!$B$4:$M$25,MATCH(Gilbert!N2383,Rate!$A$4:$A$25,0),MATCH(Gilbert!L2383,Rate!$B$3:$M$3,0))*O2383)),"")</f>
        <v/>
      </c>
      <c r="T2383" s="71" t="str">
        <f t="shared" si="114"/>
        <v/>
      </c>
    </row>
    <row r="2384" spans="16:20">
      <c r="P2384" s="70" t="str">
        <f t="shared" si="112"/>
        <v/>
      </c>
      <c r="Q2384" s="70" t="str">
        <f t="shared" si="113"/>
        <v/>
      </c>
      <c r="R2384" s="70" t="str">
        <f>IFERROR(IF(K2384="handling and wharfage",SUM(P2384:Q2384),IF(OR(K2384="tank",K2384="Boat",K2384="car"),INDEX(Rate!$B$4:$M$25,MATCH(Gilbert!N2384,Rate!$A$4:$A$25,0),MATCH(Gilbert!L2384,Rate!$B$3:$M$3,0))*O2384*0.8,INDEX(Rate!$B$4:$M$25,MATCH(Gilbert!N2384,Rate!$A$4:$A$25,0),MATCH(Gilbert!L2384,Rate!$B$3:$M$3,0))*O2384)),"")</f>
        <v/>
      </c>
      <c r="T2384" s="71" t="str">
        <f t="shared" si="114"/>
        <v/>
      </c>
    </row>
    <row r="2385" spans="16:20">
      <c r="P2385" s="70" t="str">
        <f t="shared" si="112"/>
        <v/>
      </c>
      <c r="Q2385" s="70" t="str">
        <f t="shared" si="113"/>
        <v/>
      </c>
      <c r="R2385" s="70" t="str">
        <f>IFERROR(IF(K2385="handling and wharfage",SUM(P2385:Q2385),IF(OR(K2385="tank",K2385="Boat",K2385="car"),INDEX(Rate!$B$4:$M$25,MATCH(Gilbert!N2385,Rate!$A$4:$A$25,0),MATCH(Gilbert!L2385,Rate!$B$3:$M$3,0))*O2385*0.8,INDEX(Rate!$B$4:$M$25,MATCH(Gilbert!N2385,Rate!$A$4:$A$25,0),MATCH(Gilbert!L2385,Rate!$B$3:$M$3,0))*O2385)),"")</f>
        <v/>
      </c>
      <c r="T2385" s="71" t="str">
        <f t="shared" si="114"/>
        <v/>
      </c>
    </row>
    <row r="2386" spans="16:20">
      <c r="P2386" s="70" t="str">
        <f t="shared" si="112"/>
        <v/>
      </c>
      <c r="Q2386" s="70" t="str">
        <f t="shared" si="113"/>
        <v/>
      </c>
      <c r="R2386" s="70" t="str">
        <f>IFERROR(IF(K2386="handling and wharfage",SUM(P2386:Q2386),IF(OR(K2386="tank",K2386="Boat",K2386="car"),INDEX(Rate!$B$4:$M$25,MATCH(Gilbert!N2386,Rate!$A$4:$A$25,0),MATCH(Gilbert!L2386,Rate!$B$3:$M$3,0))*O2386*0.8,INDEX(Rate!$B$4:$M$25,MATCH(Gilbert!N2386,Rate!$A$4:$A$25,0),MATCH(Gilbert!L2386,Rate!$B$3:$M$3,0))*O2386)),"")</f>
        <v/>
      </c>
      <c r="T2386" s="71" t="str">
        <f t="shared" si="114"/>
        <v/>
      </c>
    </row>
    <row r="2387" spans="16:20">
      <c r="P2387" s="70" t="str">
        <f t="shared" si="112"/>
        <v/>
      </c>
      <c r="Q2387" s="70" t="str">
        <f t="shared" si="113"/>
        <v/>
      </c>
      <c r="R2387" s="70" t="str">
        <f>IFERROR(IF(K2387="handling and wharfage",SUM(P2387:Q2387),IF(OR(K2387="tank",K2387="Boat",K2387="car"),INDEX(Rate!$B$4:$M$25,MATCH(Gilbert!N2387,Rate!$A$4:$A$25,0),MATCH(Gilbert!L2387,Rate!$B$3:$M$3,0))*O2387*0.8,INDEX(Rate!$B$4:$M$25,MATCH(Gilbert!N2387,Rate!$A$4:$A$25,0),MATCH(Gilbert!L2387,Rate!$B$3:$M$3,0))*O2387)),"")</f>
        <v/>
      </c>
      <c r="T2387" s="71" t="str">
        <f t="shared" si="114"/>
        <v/>
      </c>
    </row>
    <row r="2388" spans="16:20">
      <c r="P2388" s="70" t="str">
        <f t="shared" si="112"/>
        <v/>
      </c>
      <c r="Q2388" s="70" t="str">
        <f t="shared" si="113"/>
        <v/>
      </c>
      <c r="R2388" s="70" t="str">
        <f>IFERROR(IF(K2388="handling and wharfage",SUM(P2388:Q2388),IF(OR(K2388="tank",K2388="Boat",K2388="car"),INDEX(Rate!$B$4:$M$25,MATCH(Gilbert!N2388,Rate!$A$4:$A$25,0),MATCH(Gilbert!L2388,Rate!$B$3:$M$3,0))*O2388*0.8,INDEX(Rate!$B$4:$M$25,MATCH(Gilbert!N2388,Rate!$A$4:$A$25,0),MATCH(Gilbert!L2388,Rate!$B$3:$M$3,0))*O2388)),"")</f>
        <v/>
      </c>
      <c r="T2388" s="71" t="str">
        <f t="shared" si="114"/>
        <v/>
      </c>
    </row>
    <row r="2389" spans="16:20">
      <c r="P2389" s="70" t="str">
        <f t="shared" si="112"/>
        <v/>
      </c>
      <c r="Q2389" s="70" t="str">
        <f t="shared" si="113"/>
        <v/>
      </c>
      <c r="R2389" s="70" t="str">
        <f>IFERROR(IF(K2389="handling and wharfage",SUM(P2389:Q2389),IF(OR(K2389="tank",K2389="Boat",K2389="car"),INDEX(Rate!$B$4:$M$25,MATCH(Gilbert!N2389,Rate!$A$4:$A$25,0),MATCH(Gilbert!L2389,Rate!$B$3:$M$3,0))*O2389*0.8,INDEX(Rate!$B$4:$M$25,MATCH(Gilbert!N2389,Rate!$A$4:$A$25,0),MATCH(Gilbert!L2389,Rate!$B$3:$M$3,0))*O2389)),"")</f>
        <v/>
      </c>
      <c r="T2389" s="71" t="str">
        <f t="shared" si="114"/>
        <v/>
      </c>
    </row>
    <row r="2390" spans="16:20">
      <c r="P2390" s="70" t="str">
        <f t="shared" si="112"/>
        <v/>
      </c>
      <c r="Q2390" s="70" t="str">
        <f t="shared" si="113"/>
        <v/>
      </c>
      <c r="R2390" s="70" t="str">
        <f>IFERROR(IF(K2390="handling and wharfage",SUM(P2390:Q2390),IF(OR(K2390="tank",K2390="Boat",K2390="car"),INDEX(Rate!$B$4:$M$25,MATCH(Gilbert!N2390,Rate!$A$4:$A$25,0),MATCH(Gilbert!L2390,Rate!$B$3:$M$3,0))*O2390*0.8,INDEX(Rate!$B$4:$M$25,MATCH(Gilbert!N2390,Rate!$A$4:$A$25,0),MATCH(Gilbert!L2390,Rate!$B$3:$M$3,0))*O2390)),"")</f>
        <v/>
      </c>
      <c r="T2390" s="71" t="str">
        <f t="shared" si="114"/>
        <v/>
      </c>
    </row>
    <row r="2391" spans="16:20">
      <c r="P2391" s="70" t="str">
        <f t="shared" si="112"/>
        <v/>
      </c>
      <c r="Q2391" s="70" t="str">
        <f t="shared" si="113"/>
        <v/>
      </c>
      <c r="R2391" s="70" t="str">
        <f>IFERROR(IF(K2391="handling and wharfage",SUM(P2391:Q2391),IF(OR(K2391="tank",K2391="Boat",K2391="car"),INDEX(Rate!$B$4:$M$25,MATCH(Gilbert!N2391,Rate!$A$4:$A$25,0),MATCH(Gilbert!L2391,Rate!$B$3:$M$3,0))*O2391*0.8,INDEX(Rate!$B$4:$M$25,MATCH(Gilbert!N2391,Rate!$A$4:$A$25,0),MATCH(Gilbert!L2391,Rate!$B$3:$M$3,0))*O2391)),"")</f>
        <v/>
      </c>
      <c r="T2391" s="71" t="str">
        <f t="shared" si="114"/>
        <v/>
      </c>
    </row>
    <row r="2392" spans="16:20">
      <c r="P2392" s="70" t="str">
        <f t="shared" si="112"/>
        <v/>
      </c>
      <c r="Q2392" s="70" t="str">
        <f t="shared" si="113"/>
        <v/>
      </c>
      <c r="R2392" s="70" t="str">
        <f>IFERROR(IF(K2392="handling and wharfage",SUM(P2392:Q2392),IF(OR(K2392="tank",K2392="Boat",K2392="car"),INDEX(Rate!$B$4:$M$25,MATCH(Gilbert!N2392,Rate!$A$4:$A$25,0),MATCH(Gilbert!L2392,Rate!$B$3:$M$3,0))*O2392*0.8,INDEX(Rate!$B$4:$M$25,MATCH(Gilbert!N2392,Rate!$A$4:$A$25,0),MATCH(Gilbert!L2392,Rate!$B$3:$M$3,0))*O2392)),"")</f>
        <v/>
      </c>
      <c r="T2392" s="71" t="str">
        <f t="shared" si="114"/>
        <v/>
      </c>
    </row>
    <row r="2393" spans="16:20">
      <c r="P2393" s="70" t="str">
        <f t="shared" si="112"/>
        <v/>
      </c>
      <c r="Q2393" s="70" t="str">
        <f t="shared" si="113"/>
        <v/>
      </c>
      <c r="R2393" s="70" t="str">
        <f>IFERROR(IF(K2393="handling and wharfage",SUM(P2393:Q2393),IF(OR(K2393="tank",K2393="Boat",K2393="car"),INDEX(Rate!$B$4:$M$25,MATCH(Gilbert!N2393,Rate!$A$4:$A$25,0),MATCH(Gilbert!L2393,Rate!$B$3:$M$3,0))*O2393*0.8,INDEX(Rate!$B$4:$M$25,MATCH(Gilbert!N2393,Rate!$A$4:$A$25,0),MATCH(Gilbert!L2393,Rate!$B$3:$M$3,0))*O2393)),"")</f>
        <v/>
      </c>
      <c r="T2393" s="71" t="str">
        <f t="shared" si="114"/>
        <v/>
      </c>
    </row>
    <row r="2394" spans="16:20">
      <c r="P2394" s="70" t="str">
        <f t="shared" si="112"/>
        <v/>
      </c>
      <c r="Q2394" s="70" t="str">
        <f t="shared" si="113"/>
        <v/>
      </c>
      <c r="R2394" s="70" t="str">
        <f>IFERROR(IF(K2394="handling and wharfage",SUM(P2394:Q2394),IF(OR(K2394="tank",K2394="Boat",K2394="car"),INDEX(Rate!$B$4:$M$25,MATCH(Gilbert!N2394,Rate!$A$4:$A$25,0),MATCH(Gilbert!L2394,Rate!$B$3:$M$3,0))*O2394*0.8,INDEX(Rate!$B$4:$M$25,MATCH(Gilbert!N2394,Rate!$A$4:$A$25,0),MATCH(Gilbert!L2394,Rate!$B$3:$M$3,0))*O2394)),"")</f>
        <v/>
      </c>
      <c r="T2394" s="71" t="str">
        <f t="shared" si="114"/>
        <v/>
      </c>
    </row>
    <row r="2395" spans="16:20">
      <c r="P2395" s="70" t="str">
        <f t="shared" si="112"/>
        <v/>
      </c>
      <c r="Q2395" s="70" t="str">
        <f t="shared" si="113"/>
        <v/>
      </c>
      <c r="R2395" s="70" t="str">
        <f>IFERROR(IF(K2395="handling and wharfage",SUM(P2395:Q2395),IF(OR(K2395="tank",K2395="Boat",K2395="car"),INDEX(Rate!$B$4:$M$25,MATCH(Gilbert!N2395,Rate!$A$4:$A$25,0),MATCH(Gilbert!L2395,Rate!$B$3:$M$3,0))*O2395*0.8,INDEX(Rate!$B$4:$M$25,MATCH(Gilbert!N2395,Rate!$A$4:$A$25,0),MATCH(Gilbert!L2395,Rate!$B$3:$M$3,0))*O2395)),"")</f>
        <v/>
      </c>
      <c r="T2395" s="71" t="str">
        <f t="shared" si="114"/>
        <v/>
      </c>
    </row>
    <row r="2396" spans="16:20">
      <c r="P2396" s="70" t="str">
        <f t="shared" si="112"/>
        <v/>
      </c>
      <c r="Q2396" s="70" t="str">
        <f t="shared" si="113"/>
        <v/>
      </c>
      <c r="R2396" s="70" t="str">
        <f>IFERROR(IF(K2396="handling and wharfage",SUM(P2396:Q2396),IF(OR(K2396="tank",K2396="Boat",K2396="car"),INDEX(Rate!$B$4:$M$25,MATCH(Gilbert!N2396,Rate!$A$4:$A$25,0),MATCH(Gilbert!L2396,Rate!$B$3:$M$3,0))*O2396*0.8,INDEX(Rate!$B$4:$M$25,MATCH(Gilbert!N2396,Rate!$A$4:$A$25,0),MATCH(Gilbert!L2396,Rate!$B$3:$M$3,0))*O2396)),"")</f>
        <v/>
      </c>
      <c r="T2396" s="71" t="str">
        <f t="shared" si="114"/>
        <v/>
      </c>
    </row>
    <row r="2397" spans="16:20">
      <c r="P2397" s="70" t="str">
        <f t="shared" si="112"/>
        <v/>
      </c>
      <c r="Q2397" s="70" t="str">
        <f t="shared" si="113"/>
        <v/>
      </c>
      <c r="R2397" s="70" t="str">
        <f>IFERROR(IF(K2397="handling and wharfage",SUM(P2397:Q2397),IF(OR(K2397="tank",K2397="Boat",K2397="car"),INDEX(Rate!$B$4:$M$25,MATCH(Gilbert!N2397,Rate!$A$4:$A$25,0),MATCH(Gilbert!L2397,Rate!$B$3:$M$3,0))*O2397*0.8,INDEX(Rate!$B$4:$M$25,MATCH(Gilbert!N2397,Rate!$A$4:$A$25,0),MATCH(Gilbert!L2397,Rate!$B$3:$M$3,0))*O2397)),"")</f>
        <v/>
      </c>
      <c r="T2397" s="71" t="str">
        <f t="shared" si="114"/>
        <v/>
      </c>
    </row>
    <row r="2398" spans="16:20">
      <c r="P2398" s="70" t="str">
        <f t="shared" si="112"/>
        <v/>
      </c>
      <c r="Q2398" s="70" t="str">
        <f t="shared" si="113"/>
        <v/>
      </c>
      <c r="R2398" s="70" t="str">
        <f>IFERROR(IF(K2398="handling and wharfage",SUM(P2398:Q2398),IF(OR(K2398="tank",K2398="Boat",K2398="car"),INDEX(Rate!$B$4:$M$25,MATCH(Gilbert!N2398,Rate!$A$4:$A$25,0),MATCH(Gilbert!L2398,Rate!$B$3:$M$3,0))*O2398*0.8,INDEX(Rate!$B$4:$M$25,MATCH(Gilbert!N2398,Rate!$A$4:$A$25,0),MATCH(Gilbert!L2398,Rate!$B$3:$M$3,0))*O2398)),"")</f>
        <v/>
      </c>
      <c r="T2398" s="71" t="str">
        <f t="shared" si="114"/>
        <v/>
      </c>
    </row>
    <row r="2399" spans="16:20">
      <c r="P2399" s="70" t="str">
        <f t="shared" si="112"/>
        <v/>
      </c>
      <c r="Q2399" s="70" t="str">
        <f t="shared" si="113"/>
        <v/>
      </c>
      <c r="R2399" s="70" t="str">
        <f>IFERROR(IF(K2399="handling and wharfage",SUM(P2399:Q2399),IF(OR(K2399="tank",K2399="Boat",K2399="car"),INDEX(Rate!$B$4:$M$25,MATCH(Gilbert!N2399,Rate!$A$4:$A$25,0),MATCH(Gilbert!L2399,Rate!$B$3:$M$3,0))*O2399*0.8,INDEX(Rate!$B$4:$M$25,MATCH(Gilbert!N2399,Rate!$A$4:$A$25,0),MATCH(Gilbert!L2399,Rate!$B$3:$M$3,0))*O2399)),"")</f>
        <v/>
      </c>
      <c r="T2399" s="71" t="str">
        <f t="shared" si="114"/>
        <v/>
      </c>
    </row>
    <row r="2400" spans="16:20">
      <c r="P2400" s="70" t="str">
        <f t="shared" si="112"/>
        <v/>
      </c>
      <c r="Q2400" s="70" t="str">
        <f t="shared" si="113"/>
        <v/>
      </c>
      <c r="R2400" s="70" t="str">
        <f>IFERROR(IF(K2400="handling and wharfage",SUM(P2400:Q2400),IF(OR(K2400="tank",K2400="Boat",K2400="car"),INDEX(Rate!$B$4:$M$25,MATCH(Gilbert!N2400,Rate!$A$4:$A$25,0),MATCH(Gilbert!L2400,Rate!$B$3:$M$3,0))*O2400*0.8,INDEX(Rate!$B$4:$M$25,MATCH(Gilbert!N2400,Rate!$A$4:$A$25,0),MATCH(Gilbert!L2400,Rate!$B$3:$M$3,0))*O2400)),"")</f>
        <v/>
      </c>
      <c r="T2400" s="71" t="str">
        <f t="shared" si="114"/>
        <v/>
      </c>
    </row>
    <row r="2401" spans="16:20">
      <c r="P2401" s="70" t="str">
        <f t="shared" si="112"/>
        <v/>
      </c>
      <c r="Q2401" s="70" t="str">
        <f t="shared" si="113"/>
        <v/>
      </c>
      <c r="R2401" s="70" t="str">
        <f>IFERROR(IF(K2401="handling and wharfage",SUM(P2401:Q2401),IF(OR(K2401="tank",K2401="Boat",K2401="car"),INDEX(Rate!$B$4:$M$25,MATCH(Gilbert!N2401,Rate!$A$4:$A$25,0),MATCH(Gilbert!L2401,Rate!$B$3:$M$3,0))*O2401*0.8,INDEX(Rate!$B$4:$M$25,MATCH(Gilbert!N2401,Rate!$A$4:$A$25,0),MATCH(Gilbert!L2401,Rate!$B$3:$M$3,0))*O2401)),"")</f>
        <v/>
      </c>
      <c r="T2401" s="71" t="str">
        <f t="shared" si="114"/>
        <v/>
      </c>
    </row>
    <row r="2402" spans="16:20">
      <c r="P2402" s="70" t="str">
        <f t="shared" si="112"/>
        <v/>
      </c>
      <c r="Q2402" s="70" t="str">
        <f t="shared" si="113"/>
        <v/>
      </c>
      <c r="R2402" s="70" t="str">
        <f>IFERROR(IF(K2402="handling and wharfage",SUM(P2402:Q2402),IF(OR(K2402="tank",K2402="Boat",K2402="car"),INDEX(Rate!$B$4:$M$25,MATCH(Gilbert!N2402,Rate!$A$4:$A$25,0),MATCH(Gilbert!L2402,Rate!$B$3:$M$3,0))*O2402*0.8,INDEX(Rate!$B$4:$M$25,MATCH(Gilbert!N2402,Rate!$A$4:$A$25,0),MATCH(Gilbert!L2402,Rate!$B$3:$M$3,0))*O2402)),"")</f>
        <v/>
      </c>
      <c r="T2402" s="71" t="str">
        <f t="shared" si="114"/>
        <v/>
      </c>
    </row>
    <row r="2403" spans="16:20">
      <c r="P2403" s="70" t="str">
        <f t="shared" si="112"/>
        <v/>
      </c>
      <c r="Q2403" s="70" t="str">
        <f t="shared" si="113"/>
        <v/>
      </c>
      <c r="R2403" s="70" t="str">
        <f>IFERROR(IF(K2403="handling and wharfage",SUM(P2403:Q2403),IF(OR(K2403="tank",K2403="Boat",K2403="car"),INDEX(Rate!$B$4:$M$25,MATCH(Gilbert!N2403,Rate!$A$4:$A$25,0),MATCH(Gilbert!L2403,Rate!$B$3:$M$3,0))*O2403*0.8,INDEX(Rate!$B$4:$M$25,MATCH(Gilbert!N2403,Rate!$A$4:$A$25,0),MATCH(Gilbert!L2403,Rate!$B$3:$M$3,0))*O2403)),"")</f>
        <v/>
      </c>
      <c r="T2403" s="71" t="str">
        <f t="shared" si="114"/>
        <v/>
      </c>
    </row>
    <row r="2404" spans="16:20">
      <c r="P2404" s="70" t="str">
        <f t="shared" si="112"/>
        <v/>
      </c>
      <c r="Q2404" s="70" t="str">
        <f t="shared" si="113"/>
        <v/>
      </c>
      <c r="R2404" s="70" t="str">
        <f>IFERROR(IF(K2404="handling and wharfage",SUM(P2404:Q2404),IF(OR(K2404="tank",K2404="Boat",K2404="car"),INDEX(Rate!$B$4:$M$25,MATCH(Gilbert!N2404,Rate!$A$4:$A$25,0),MATCH(Gilbert!L2404,Rate!$B$3:$M$3,0))*O2404*0.8,INDEX(Rate!$B$4:$M$25,MATCH(Gilbert!N2404,Rate!$A$4:$A$25,0),MATCH(Gilbert!L2404,Rate!$B$3:$M$3,0))*O2404)),"")</f>
        <v/>
      </c>
      <c r="T2404" s="71" t="str">
        <f t="shared" si="114"/>
        <v/>
      </c>
    </row>
    <row r="2405" spans="16:20">
      <c r="P2405" s="70" t="str">
        <f t="shared" si="112"/>
        <v/>
      </c>
      <c r="Q2405" s="70" t="str">
        <f t="shared" si="113"/>
        <v/>
      </c>
      <c r="R2405" s="70" t="str">
        <f>IFERROR(IF(K2405="handling and wharfage",SUM(P2405:Q2405),IF(OR(K2405="tank",K2405="Boat",K2405="car"),INDEX(Rate!$B$4:$M$25,MATCH(Gilbert!N2405,Rate!$A$4:$A$25,0),MATCH(Gilbert!L2405,Rate!$B$3:$M$3,0))*O2405*0.8,INDEX(Rate!$B$4:$M$25,MATCH(Gilbert!N2405,Rate!$A$4:$A$25,0),MATCH(Gilbert!L2405,Rate!$B$3:$M$3,0))*O2405)),"")</f>
        <v/>
      </c>
      <c r="T2405" s="71" t="str">
        <f t="shared" si="114"/>
        <v/>
      </c>
    </row>
    <row r="2406" spans="16:20">
      <c r="P2406" s="70" t="str">
        <f t="shared" si="112"/>
        <v/>
      </c>
      <c r="Q2406" s="70" t="str">
        <f t="shared" si="113"/>
        <v/>
      </c>
      <c r="R2406" s="70" t="str">
        <f>IFERROR(IF(K2406="handling and wharfage",SUM(P2406:Q2406),IF(OR(K2406="tank",K2406="Boat",K2406="car"),INDEX(Rate!$B$4:$M$25,MATCH(Gilbert!N2406,Rate!$A$4:$A$25,0),MATCH(Gilbert!L2406,Rate!$B$3:$M$3,0))*O2406*0.8,INDEX(Rate!$B$4:$M$25,MATCH(Gilbert!N2406,Rate!$A$4:$A$25,0),MATCH(Gilbert!L2406,Rate!$B$3:$M$3,0))*O2406)),"")</f>
        <v/>
      </c>
      <c r="T2406" s="71" t="str">
        <f t="shared" si="114"/>
        <v/>
      </c>
    </row>
    <row r="2407" spans="16:20">
      <c r="P2407" s="70" t="str">
        <f t="shared" si="112"/>
        <v/>
      </c>
      <c r="Q2407" s="70" t="str">
        <f t="shared" si="113"/>
        <v/>
      </c>
      <c r="R2407" s="70" t="str">
        <f>IFERROR(IF(K2407="handling and wharfage",SUM(P2407:Q2407),IF(OR(K2407="tank",K2407="Boat",K2407="car"),INDEX(Rate!$B$4:$M$25,MATCH(Gilbert!N2407,Rate!$A$4:$A$25,0),MATCH(Gilbert!L2407,Rate!$B$3:$M$3,0))*O2407*0.8,INDEX(Rate!$B$4:$M$25,MATCH(Gilbert!N2407,Rate!$A$4:$A$25,0),MATCH(Gilbert!L2407,Rate!$B$3:$M$3,0))*O2407)),"")</f>
        <v/>
      </c>
      <c r="T2407" s="71" t="str">
        <f t="shared" si="114"/>
        <v/>
      </c>
    </row>
    <row r="2408" spans="16:20">
      <c r="P2408" s="70" t="str">
        <f t="shared" si="112"/>
        <v/>
      </c>
      <c r="Q2408" s="70" t="str">
        <f t="shared" si="113"/>
        <v/>
      </c>
      <c r="R2408" s="70" t="str">
        <f>IFERROR(IF(K2408="handling and wharfage",SUM(P2408:Q2408),IF(OR(K2408="tank",K2408="Boat",K2408="car"),INDEX(Rate!$B$4:$M$25,MATCH(Gilbert!N2408,Rate!$A$4:$A$25,0),MATCH(Gilbert!L2408,Rate!$B$3:$M$3,0))*O2408*0.8,INDEX(Rate!$B$4:$M$25,MATCH(Gilbert!N2408,Rate!$A$4:$A$25,0),MATCH(Gilbert!L2408,Rate!$B$3:$M$3,0))*O2408)),"")</f>
        <v/>
      </c>
      <c r="T2408" s="71" t="str">
        <f t="shared" si="114"/>
        <v/>
      </c>
    </row>
    <row r="2409" spans="16:20">
      <c r="P2409" s="70" t="str">
        <f t="shared" si="112"/>
        <v/>
      </c>
      <c r="Q2409" s="70" t="str">
        <f t="shared" si="113"/>
        <v/>
      </c>
      <c r="R2409" s="70" t="str">
        <f>IFERROR(IF(K2409="handling and wharfage",SUM(P2409:Q2409),IF(OR(K2409="tank",K2409="Boat",K2409="car"),INDEX(Rate!$B$4:$M$25,MATCH(Gilbert!N2409,Rate!$A$4:$A$25,0),MATCH(Gilbert!L2409,Rate!$B$3:$M$3,0))*O2409*0.8,INDEX(Rate!$B$4:$M$25,MATCH(Gilbert!N2409,Rate!$A$4:$A$25,0),MATCH(Gilbert!L2409,Rate!$B$3:$M$3,0))*O2409)),"")</f>
        <v/>
      </c>
      <c r="T2409" s="71" t="str">
        <f t="shared" si="114"/>
        <v/>
      </c>
    </row>
    <row r="2410" spans="16:20">
      <c r="P2410" s="70" t="str">
        <f t="shared" si="112"/>
        <v/>
      </c>
      <c r="Q2410" s="70" t="str">
        <f t="shared" si="113"/>
        <v/>
      </c>
      <c r="R2410" s="70" t="str">
        <f>IFERROR(IF(K2410="handling and wharfage",SUM(P2410:Q2410),IF(OR(K2410="tank",K2410="Boat",K2410="car"),INDEX(Rate!$B$4:$M$25,MATCH(Gilbert!N2410,Rate!$A$4:$A$25,0),MATCH(Gilbert!L2410,Rate!$B$3:$M$3,0))*O2410*0.8,INDEX(Rate!$B$4:$M$25,MATCH(Gilbert!N2410,Rate!$A$4:$A$25,0),MATCH(Gilbert!L2410,Rate!$B$3:$M$3,0))*O2410)),"")</f>
        <v/>
      </c>
      <c r="T2410" s="71" t="str">
        <f t="shared" si="114"/>
        <v/>
      </c>
    </row>
    <row r="2411" spans="16:20">
      <c r="P2411" s="70" t="str">
        <f t="shared" si="112"/>
        <v/>
      </c>
      <c r="Q2411" s="70" t="str">
        <f t="shared" si="113"/>
        <v/>
      </c>
      <c r="R2411" s="70" t="str">
        <f>IFERROR(IF(K2411="handling and wharfage",SUM(P2411:Q2411),IF(OR(K2411="tank",K2411="Boat",K2411="car"),INDEX(Rate!$B$4:$M$25,MATCH(Gilbert!N2411,Rate!$A$4:$A$25,0),MATCH(Gilbert!L2411,Rate!$B$3:$M$3,0))*O2411*0.8,INDEX(Rate!$B$4:$M$25,MATCH(Gilbert!N2411,Rate!$A$4:$A$25,0),MATCH(Gilbert!L2411,Rate!$B$3:$M$3,0))*O2411)),"")</f>
        <v/>
      </c>
      <c r="T2411" s="71" t="str">
        <f t="shared" si="114"/>
        <v/>
      </c>
    </row>
    <row r="2412" spans="16:20">
      <c r="P2412" s="70" t="str">
        <f t="shared" si="112"/>
        <v/>
      </c>
      <c r="Q2412" s="70" t="str">
        <f t="shared" si="113"/>
        <v/>
      </c>
      <c r="R2412" s="70" t="str">
        <f>IFERROR(IF(K2412="handling and wharfage",SUM(P2412:Q2412),IF(OR(K2412="tank",K2412="Boat",K2412="car"),INDEX(Rate!$B$4:$M$25,MATCH(Gilbert!N2412,Rate!$A$4:$A$25,0),MATCH(Gilbert!L2412,Rate!$B$3:$M$3,0))*O2412*0.8,INDEX(Rate!$B$4:$M$25,MATCH(Gilbert!N2412,Rate!$A$4:$A$25,0),MATCH(Gilbert!L2412,Rate!$B$3:$M$3,0))*O2412)),"")</f>
        <v/>
      </c>
      <c r="T2412" s="71" t="str">
        <f t="shared" si="114"/>
        <v/>
      </c>
    </row>
    <row r="2413" spans="16:20">
      <c r="P2413" s="70" t="str">
        <f t="shared" si="112"/>
        <v/>
      </c>
      <c r="Q2413" s="70" t="str">
        <f t="shared" si="113"/>
        <v/>
      </c>
      <c r="R2413" s="70" t="str">
        <f>IFERROR(IF(K2413="handling and wharfage",SUM(P2413:Q2413),IF(OR(K2413="tank",K2413="Boat",K2413="car"),INDEX(Rate!$B$4:$M$25,MATCH(Gilbert!N2413,Rate!$A$4:$A$25,0),MATCH(Gilbert!L2413,Rate!$B$3:$M$3,0))*O2413*0.8,INDEX(Rate!$B$4:$M$25,MATCH(Gilbert!N2413,Rate!$A$4:$A$25,0),MATCH(Gilbert!L2413,Rate!$B$3:$M$3,0))*O2413)),"")</f>
        <v/>
      </c>
      <c r="T2413" s="71" t="str">
        <f t="shared" si="114"/>
        <v/>
      </c>
    </row>
    <row r="2414" spans="16:20">
      <c r="P2414" s="70" t="str">
        <f t="shared" si="112"/>
        <v/>
      </c>
      <c r="Q2414" s="70" t="str">
        <f t="shared" si="113"/>
        <v/>
      </c>
      <c r="R2414" s="70" t="str">
        <f>IFERROR(IF(K2414="handling and wharfage",SUM(P2414:Q2414),IF(OR(K2414="tank",K2414="Boat",K2414="car"),INDEX(Rate!$B$4:$M$25,MATCH(Gilbert!N2414,Rate!$A$4:$A$25,0),MATCH(Gilbert!L2414,Rate!$B$3:$M$3,0))*O2414*0.8,INDEX(Rate!$B$4:$M$25,MATCH(Gilbert!N2414,Rate!$A$4:$A$25,0),MATCH(Gilbert!L2414,Rate!$B$3:$M$3,0))*O2414)),"")</f>
        <v/>
      </c>
      <c r="T2414" s="71" t="str">
        <f t="shared" si="114"/>
        <v/>
      </c>
    </row>
    <row r="2415" spans="16:20">
      <c r="P2415" s="70" t="str">
        <f t="shared" si="112"/>
        <v/>
      </c>
      <c r="Q2415" s="70" t="str">
        <f t="shared" si="113"/>
        <v/>
      </c>
      <c r="R2415" s="70" t="str">
        <f>IFERROR(IF(K2415="handling and wharfage",SUM(P2415:Q2415),IF(OR(K2415="tank",K2415="Boat",K2415="car"),INDEX(Rate!$B$4:$M$25,MATCH(Gilbert!N2415,Rate!$A$4:$A$25,0),MATCH(Gilbert!L2415,Rate!$B$3:$M$3,0))*O2415*0.8,INDEX(Rate!$B$4:$M$25,MATCH(Gilbert!N2415,Rate!$A$4:$A$25,0),MATCH(Gilbert!L2415,Rate!$B$3:$M$3,0))*O2415)),"")</f>
        <v/>
      </c>
      <c r="T2415" s="71" t="str">
        <f t="shared" si="114"/>
        <v/>
      </c>
    </row>
    <row r="2416" spans="16:20">
      <c r="P2416" s="70" t="str">
        <f t="shared" si="112"/>
        <v/>
      </c>
      <c r="Q2416" s="70" t="str">
        <f t="shared" si="113"/>
        <v/>
      </c>
      <c r="R2416" s="70" t="str">
        <f>IFERROR(IF(K2416="handling and wharfage",SUM(P2416:Q2416),IF(OR(K2416="tank",K2416="Boat",K2416="car"),INDEX(Rate!$B$4:$M$25,MATCH(Gilbert!N2416,Rate!$A$4:$A$25,0),MATCH(Gilbert!L2416,Rate!$B$3:$M$3,0))*O2416*0.8,INDEX(Rate!$B$4:$M$25,MATCH(Gilbert!N2416,Rate!$A$4:$A$25,0),MATCH(Gilbert!L2416,Rate!$B$3:$M$3,0))*O2416)),"")</f>
        <v/>
      </c>
      <c r="T2416" s="71" t="str">
        <f t="shared" si="114"/>
        <v/>
      </c>
    </row>
    <row r="2417" spans="16:20">
      <c r="P2417" s="70" t="str">
        <f t="shared" si="112"/>
        <v/>
      </c>
      <c r="Q2417" s="70" t="str">
        <f t="shared" si="113"/>
        <v/>
      </c>
      <c r="R2417" s="70" t="str">
        <f>IFERROR(IF(K2417="handling and wharfage",SUM(P2417:Q2417),IF(OR(K2417="tank",K2417="Boat",K2417="car"),INDEX(Rate!$B$4:$M$25,MATCH(Gilbert!N2417,Rate!$A$4:$A$25,0),MATCH(Gilbert!L2417,Rate!$B$3:$M$3,0))*O2417*0.8,INDEX(Rate!$B$4:$M$25,MATCH(Gilbert!N2417,Rate!$A$4:$A$25,0),MATCH(Gilbert!L2417,Rate!$B$3:$M$3,0))*O2417)),"")</f>
        <v/>
      </c>
      <c r="T2417" s="71" t="str">
        <f t="shared" si="114"/>
        <v/>
      </c>
    </row>
    <row r="2418" spans="16:20">
      <c r="P2418" s="70" t="str">
        <f t="shared" si="112"/>
        <v/>
      </c>
      <c r="Q2418" s="70" t="str">
        <f t="shared" si="113"/>
        <v/>
      </c>
      <c r="R2418" s="70" t="str">
        <f>IFERROR(IF(K2418="handling and wharfage",SUM(P2418:Q2418),IF(OR(K2418="tank",K2418="Boat",K2418="car"),INDEX(Rate!$B$4:$M$25,MATCH(Gilbert!N2418,Rate!$A$4:$A$25,0),MATCH(Gilbert!L2418,Rate!$B$3:$M$3,0))*O2418*0.8,INDEX(Rate!$B$4:$M$25,MATCH(Gilbert!N2418,Rate!$A$4:$A$25,0),MATCH(Gilbert!L2418,Rate!$B$3:$M$3,0))*O2418)),"")</f>
        <v/>
      </c>
      <c r="T2418" s="71" t="str">
        <f t="shared" si="114"/>
        <v/>
      </c>
    </row>
    <row r="2419" spans="16:20">
      <c r="P2419" s="70" t="str">
        <f t="shared" si="112"/>
        <v/>
      </c>
      <c r="Q2419" s="70" t="str">
        <f t="shared" si="113"/>
        <v/>
      </c>
      <c r="R2419" s="70" t="str">
        <f>IFERROR(IF(K2419="handling and wharfage",SUM(P2419:Q2419),IF(OR(K2419="tank",K2419="Boat",K2419="car"),INDEX(Rate!$B$4:$M$25,MATCH(Gilbert!N2419,Rate!$A$4:$A$25,0),MATCH(Gilbert!L2419,Rate!$B$3:$M$3,0))*O2419*0.8,INDEX(Rate!$B$4:$M$25,MATCH(Gilbert!N2419,Rate!$A$4:$A$25,0),MATCH(Gilbert!L2419,Rate!$B$3:$M$3,0))*O2419)),"")</f>
        <v/>
      </c>
      <c r="T2419" s="71" t="str">
        <f t="shared" si="114"/>
        <v/>
      </c>
    </row>
    <row r="2420" spans="16:20">
      <c r="P2420" s="70" t="str">
        <f t="shared" si="112"/>
        <v/>
      </c>
      <c r="Q2420" s="70" t="str">
        <f t="shared" si="113"/>
        <v/>
      </c>
      <c r="R2420" s="70" t="str">
        <f>IFERROR(IF(K2420="handling and wharfage",SUM(P2420:Q2420),IF(OR(K2420="tank",K2420="Boat",K2420="car"),INDEX(Rate!$B$4:$M$25,MATCH(Gilbert!N2420,Rate!$A$4:$A$25,0),MATCH(Gilbert!L2420,Rate!$B$3:$M$3,0))*O2420*0.8,INDEX(Rate!$B$4:$M$25,MATCH(Gilbert!N2420,Rate!$A$4:$A$25,0),MATCH(Gilbert!L2420,Rate!$B$3:$M$3,0))*O2420)),"")</f>
        <v/>
      </c>
      <c r="T2420" s="71" t="str">
        <f t="shared" si="114"/>
        <v/>
      </c>
    </row>
    <row r="2421" spans="16:20">
      <c r="P2421" s="70" t="str">
        <f t="shared" si="112"/>
        <v/>
      </c>
      <c r="Q2421" s="70" t="str">
        <f t="shared" si="113"/>
        <v/>
      </c>
      <c r="R2421" s="70" t="str">
        <f>IFERROR(IF(K2421="handling and wharfage",SUM(P2421:Q2421),IF(OR(K2421="tank",K2421="Boat",K2421="car"),INDEX(Rate!$B$4:$M$25,MATCH(Gilbert!N2421,Rate!$A$4:$A$25,0),MATCH(Gilbert!L2421,Rate!$B$3:$M$3,0))*O2421*0.8,INDEX(Rate!$B$4:$M$25,MATCH(Gilbert!N2421,Rate!$A$4:$A$25,0),MATCH(Gilbert!L2421,Rate!$B$3:$M$3,0))*O2421)),"")</f>
        <v/>
      </c>
      <c r="T2421" s="71" t="str">
        <f t="shared" si="114"/>
        <v/>
      </c>
    </row>
    <row r="2422" spans="16:20">
      <c r="P2422" s="70" t="str">
        <f t="shared" si="112"/>
        <v/>
      </c>
      <c r="Q2422" s="70" t="str">
        <f t="shared" si="113"/>
        <v/>
      </c>
      <c r="R2422" s="70" t="str">
        <f>IFERROR(IF(K2422="handling and wharfage",SUM(P2422:Q2422),IF(OR(K2422="tank",K2422="Boat",K2422="car"),INDEX(Rate!$B$4:$M$25,MATCH(Gilbert!N2422,Rate!$A$4:$A$25,0),MATCH(Gilbert!L2422,Rate!$B$3:$M$3,0))*O2422*0.8,INDEX(Rate!$B$4:$M$25,MATCH(Gilbert!N2422,Rate!$A$4:$A$25,0),MATCH(Gilbert!L2422,Rate!$B$3:$M$3,0))*O2422)),"")</f>
        <v/>
      </c>
      <c r="T2422" s="71" t="str">
        <f t="shared" si="114"/>
        <v/>
      </c>
    </row>
    <row r="2423" spans="16:20">
      <c r="P2423" s="70" t="str">
        <f t="shared" si="112"/>
        <v/>
      </c>
      <c r="Q2423" s="70" t="str">
        <f t="shared" si="113"/>
        <v/>
      </c>
      <c r="R2423" s="70" t="str">
        <f>IFERROR(IF(K2423="handling and wharfage",SUM(P2423:Q2423),IF(OR(K2423="tank",K2423="Boat",K2423="car"),INDEX(Rate!$B$4:$M$25,MATCH(Gilbert!N2423,Rate!$A$4:$A$25,0),MATCH(Gilbert!L2423,Rate!$B$3:$M$3,0))*O2423*0.8,INDEX(Rate!$B$4:$M$25,MATCH(Gilbert!N2423,Rate!$A$4:$A$25,0),MATCH(Gilbert!L2423,Rate!$B$3:$M$3,0))*O2423)),"")</f>
        <v/>
      </c>
      <c r="T2423" s="71" t="str">
        <f t="shared" si="114"/>
        <v/>
      </c>
    </row>
    <row r="2424" spans="16:20">
      <c r="P2424" s="70" t="str">
        <f t="shared" si="112"/>
        <v/>
      </c>
      <c r="Q2424" s="70" t="str">
        <f t="shared" si="113"/>
        <v/>
      </c>
      <c r="R2424" s="70" t="str">
        <f>IFERROR(IF(K2424="handling and wharfage",SUM(P2424:Q2424),IF(OR(K2424="tank",K2424="Boat",K2424="car"),INDEX(Rate!$B$4:$M$25,MATCH(Gilbert!N2424,Rate!$A$4:$A$25,0),MATCH(Gilbert!L2424,Rate!$B$3:$M$3,0))*O2424*0.8,INDEX(Rate!$B$4:$M$25,MATCH(Gilbert!N2424,Rate!$A$4:$A$25,0),MATCH(Gilbert!L2424,Rate!$B$3:$M$3,0))*O2424)),"")</f>
        <v/>
      </c>
      <c r="T2424" s="71" t="str">
        <f t="shared" si="114"/>
        <v/>
      </c>
    </row>
    <row r="2425" spans="16:20">
      <c r="P2425" s="70" t="str">
        <f t="shared" si="112"/>
        <v/>
      </c>
      <c r="Q2425" s="70" t="str">
        <f t="shared" si="113"/>
        <v/>
      </c>
      <c r="R2425" s="70" t="str">
        <f>IFERROR(IF(K2425="handling and wharfage",SUM(P2425:Q2425),IF(OR(K2425="tank",K2425="Boat",K2425="car"),INDEX(Rate!$B$4:$M$25,MATCH(Gilbert!N2425,Rate!$A$4:$A$25,0),MATCH(Gilbert!L2425,Rate!$B$3:$M$3,0))*O2425*0.8,INDEX(Rate!$B$4:$M$25,MATCH(Gilbert!N2425,Rate!$A$4:$A$25,0),MATCH(Gilbert!L2425,Rate!$B$3:$M$3,0))*O2425)),"")</f>
        <v/>
      </c>
      <c r="T2425" s="71" t="str">
        <f t="shared" si="114"/>
        <v/>
      </c>
    </row>
    <row r="2426" spans="16:20">
      <c r="P2426" s="70" t="str">
        <f t="shared" si="112"/>
        <v/>
      </c>
      <c r="Q2426" s="70" t="str">
        <f t="shared" si="113"/>
        <v/>
      </c>
      <c r="R2426" s="70" t="str">
        <f>IFERROR(IF(K2426="handling and wharfage",SUM(P2426:Q2426),IF(OR(K2426="tank",K2426="Boat",K2426="car"),INDEX(Rate!$B$4:$M$25,MATCH(Gilbert!N2426,Rate!$A$4:$A$25,0),MATCH(Gilbert!L2426,Rate!$B$3:$M$3,0))*O2426*0.8,INDEX(Rate!$B$4:$M$25,MATCH(Gilbert!N2426,Rate!$A$4:$A$25,0),MATCH(Gilbert!L2426,Rate!$B$3:$M$3,0))*O2426)),"")</f>
        <v/>
      </c>
      <c r="T2426" s="71" t="str">
        <f t="shared" si="114"/>
        <v/>
      </c>
    </row>
    <row r="2427" spans="16:20">
      <c r="P2427" s="70" t="str">
        <f t="shared" si="112"/>
        <v/>
      </c>
      <c r="Q2427" s="70" t="str">
        <f t="shared" si="113"/>
        <v/>
      </c>
      <c r="R2427" s="70" t="str">
        <f>IFERROR(IF(K2427="handling and wharfage",SUM(P2427:Q2427),IF(OR(K2427="tank",K2427="Boat",K2427="car"),INDEX(Rate!$B$4:$M$25,MATCH(Gilbert!N2427,Rate!$A$4:$A$25,0),MATCH(Gilbert!L2427,Rate!$B$3:$M$3,0))*O2427*0.8,INDEX(Rate!$B$4:$M$25,MATCH(Gilbert!N2427,Rate!$A$4:$A$25,0),MATCH(Gilbert!L2427,Rate!$B$3:$M$3,0))*O2427)),"")</f>
        <v/>
      </c>
      <c r="T2427" s="71" t="str">
        <f t="shared" si="114"/>
        <v/>
      </c>
    </row>
    <row r="2428" spans="16:20">
      <c r="P2428" s="70" t="str">
        <f t="shared" si="112"/>
        <v/>
      </c>
      <c r="Q2428" s="70" t="str">
        <f t="shared" si="113"/>
        <v/>
      </c>
      <c r="R2428" s="70" t="str">
        <f>IFERROR(IF(K2428="handling and wharfage",SUM(P2428:Q2428),IF(OR(K2428="tank",K2428="Boat",K2428="car"),INDEX(Rate!$B$4:$M$25,MATCH(Gilbert!N2428,Rate!$A$4:$A$25,0),MATCH(Gilbert!L2428,Rate!$B$3:$M$3,0))*O2428*0.8,INDEX(Rate!$B$4:$M$25,MATCH(Gilbert!N2428,Rate!$A$4:$A$25,0),MATCH(Gilbert!L2428,Rate!$B$3:$M$3,0))*O2428)),"")</f>
        <v/>
      </c>
      <c r="T2428" s="71" t="str">
        <f t="shared" si="114"/>
        <v/>
      </c>
    </row>
    <row r="2429" spans="16:20">
      <c r="P2429" s="70" t="str">
        <f t="shared" si="112"/>
        <v/>
      </c>
      <c r="Q2429" s="70" t="str">
        <f t="shared" si="113"/>
        <v/>
      </c>
      <c r="R2429" s="70" t="str">
        <f>IFERROR(IF(K2429="handling and wharfage",SUM(P2429:Q2429),IF(OR(K2429="tank",K2429="Boat",K2429="car"),INDEX(Rate!$B$4:$M$25,MATCH(Gilbert!N2429,Rate!$A$4:$A$25,0),MATCH(Gilbert!L2429,Rate!$B$3:$M$3,0))*O2429*0.8,INDEX(Rate!$B$4:$M$25,MATCH(Gilbert!N2429,Rate!$A$4:$A$25,0),MATCH(Gilbert!L2429,Rate!$B$3:$M$3,0))*O2429)),"")</f>
        <v/>
      </c>
      <c r="T2429" s="71" t="str">
        <f t="shared" si="114"/>
        <v/>
      </c>
    </row>
    <row r="2430" spans="16:20">
      <c r="P2430" s="70" t="str">
        <f t="shared" si="112"/>
        <v/>
      </c>
      <c r="Q2430" s="70" t="str">
        <f t="shared" si="113"/>
        <v/>
      </c>
      <c r="R2430" s="70" t="str">
        <f>IFERROR(IF(K2430="handling and wharfage",SUM(P2430:Q2430),IF(OR(K2430="tank",K2430="Boat",K2430="car"),INDEX(Rate!$B$4:$M$25,MATCH(Gilbert!N2430,Rate!$A$4:$A$25,0),MATCH(Gilbert!L2430,Rate!$B$3:$M$3,0))*O2430*0.8,INDEX(Rate!$B$4:$M$25,MATCH(Gilbert!N2430,Rate!$A$4:$A$25,0),MATCH(Gilbert!L2430,Rate!$B$3:$M$3,0))*O2430)),"")</f>
        <v/>
      </c>
      <c r="T2430" s="71" t="str">
        <f t="shared" si="114"/>
        <v/>
      </c>
    </row>
    <row r="2431" spans="16:20">
      <c r="P2431" s="70" t="str">
        <f t="shared" si="112"/>
        <v/>
      </c>
      <c r="Q2431" s="70" t="str">
        <f t="shared" si="113"/>
        <v/>
      </c>
      <c r="R2431" s="70" t="str">
        <f>IFERROR(IF(K2431="handling and wharfage",SUM(P2431:Q2431),IF(OR(K2431="tank",K2431="Boat",K2431="car"),INDEX(Rate!$B$4:$M$25,MATCH(Gilbert!N2431,Rate!$A$4:$A$25,0),MATCH(Gilbert!L2431,Rate!$B$3:$M$3,0))*O2431*0.8,INDEX(Rate!$B$4:$M$25,MATCH(Gilbert!N2431,Rate!$A$4:$A$25,0),MATCH(Gilbert!L2431,Rate!$B$3:$M$3,0))*O2431)),"")</f>
        <v/>
      </c>
      <c r="T2431" s="71" t="str">
        <f t="shared" si="114"/>
        <v/>
      </c>
    </row>
    <row r="2432" spans="16:20">
      <c r="P2432" s="70" t="str">
        <f t="shared" si="112"/>
        <v/>
      </c>
      <c r="Q2432" s="70" t="str">
        <f t="shared" si="113"/>
        <v/>
      </c>
      <c r="R2432" s="70" t="str">
        <f>IFERROR(IF(K2432="handling and wharfage",SUM(P2432:Q2432),IF(OR(K2432="tank",K2432="Boat",K2432="car"),INDEX(Rate!$B$4:$M$25,MATCH(Gilbert!N2432,Rate!$A$4:$A$25,0),MATCH(Gilbert!L2432,Rate!$B$3:$M$3,0))*O2432*0.8,INDEX(Rate!$B$4:$M$25,MATCH(Gilbert!N2432,Rate!$A$4:$A$25,0),MATCH(Gilbert!L2432,Rate!$B$3:$M$3,0))*O2432)),"")</f>
        <v/>
      </c>
      <c r="T2432" s="71" t="str">
        <f t="shared" si="114"/>
        <v/>
      </c>
    </row>
    <row r="2433" spans="16:20">
      <c r="P2433" s="70" t="str">
        <f t="shared" si="112"/>
        <v/>
      </c>
      <c r="Q2433" s="70" t="str">
        <f t="shared" si="113"/>
        <v/>
      </c>
      <c r="R2433" s="70" t="str">
        <f>IFERROR(IF(K2433="handling and wharfage",SUM(P2433:Q2433),IF(OR(K2433="tank",K2433="Boat",K2433="car"),INDEX(Rate!$B$4:$M$25,MATCH(Gilbert!N2433,Rate!$A$4:$A$25,0),MATCH(Gilbert!L2433,Rate!$B$3:$M$3,0))*O2433*0.8,INDEX(Rate!$B$4:$M$25,MATCH(Gilbert!N2433,Rate!$A$4:$A$25,0),MATCH(Gilbert!L2433,Rate!$B$3:$M$3,0))*O2433)),"")</f>
        <v/>
      </c>
      <c r="T2433" s="71" t="str">
        <f t="shared" si="114"/>
        <v/>
      </c>
    </row>
    <row r="2434" spans="16:20">
      <c r="P2434" s="70" t="str">
        <f t="shared" si="112"/>
        <v/>
      </c>
      <c r="Q2434" s="70" t="str">
        <f t="shared" si="113"/>
        <v/>
      </c>
      <c r="R2434" s="70" t="str">
        <f>IFERROR(IF(K2434="handling and wharfage",SUM(P2434:Q2434),IF(OR(K2434="tank",K2434="Boat",K2434="car"),INDEX(Rate!$B$4:$M$25,MATCH(Gilbert!N2434,Rate!$A$4:$A$25,0),MATCH(Gilbert!L2434,Rate!$B$3:$M$3,0))*O2434*0.8,INDEX(Rate!$B$4:$M$25,MATCH(Gilbert!N2434,Rate!$A$4:$A$25,0),MATCH(Gilbert!L2434,Rate!$B$3:$M$3,0))*O2434)),"")</f>
        <v/>
      </c>
      <c r="T2434" s="71" t="str">
        <f t="shared" si="114"/>
        <v/>
      </c>
    </row>
    <row r="2435" spans="16:20">
      <c r="P2435" s="70" t="str">
        <f t="shared" ref="P2435:P2498" si="115">IF(OR(K2435="handling and wharfage",K2435="rau handling and wharfage"),O2435*30,"")</f>
        <v/>
      </c>
      <c r="Q2435" s="70" t="str">
        <f t="shared" ref="Q2435:Q2498" si="116">IF(K2435&lt;&gt;"handling and wharfage","",O2435*3.5)</f>
        <v/>
      </c>
      <c r="R2435" s="70" t="str">
        <f>IFERROR(IF(K2435="handling and wharfage",SUM(P2435:Q2435),IF(OR(K2435="tank",K2435="Boat",K2435="car"),INDEX(Rate!$B$4:$M$25,MATCH(Gilbert!N2435,Rate!$A$4:$A$25,0),MATCH(Gilbert!L2435,Rate!$B$3:$M$3,0))*O2435*0.8,INDEX(Rate!$B$4:$M$25,MATCH(Gilbert!N2435,Rate!$A$4:$A$25,0),MATCH(Gilbert!L2435,Rate!$B$3:$M$3,0))*O2435)),"")</f>
        <v/>
      </c>
      <c r="T2435" s="71" t="str">
        <f t="shared" ref="T2435:T2498" si="117">IF(L2435="","",IF(L2435="General2","F0070000061A","E31250000331"))</f>
        <v/>
      </c>
    </row>
    <row r="2436" spans="16:20">
      <c r="P2436" s="70" t="str">
        <f t="shared" si="115"/>
        <v/>
      </c>
      <c r="Q2436" s="70" t="str">
        <f t="shared" si="116"/>
        <v/>
      </c>
      <c r="R2436" s="70" t="str">
        <f>IFERROR(IF(K2436="handling and wharfage",SUM(P2436:Q2436),IF(OR(K2436="tank",K2436="Boat",K2436="car"),INDEX(Rate!$B$4:$M$25,MATCH(Gilbert!N2436,Rate!$A$4:$A$25,0),MATCH(Gilbert!L2436,Rate!$B$3:$M$3,0))*O2436*0.8,INDEX(Rate!$B$4:$M$25,MATCH(Gilbert!N2436,Rate!$A$4:$A$25,0),MATCH(Gilbert!L2436,Rate!$B$3:$M$3,0))*O2436)),"")</f>
        <v/>
      </c>
      <c r="T2436" s="71" t="str">
        <f t="shared" si="117"/>
        <v/>
      </c>
    </row>
    <row r="2437" spans="16:20">
      <c r="P2437" s="70" t="str">
        <f t="shared" si="115"/>
        <v/>
      </c>
      <c r="Q2437" s="70" t="str">
        <f t="shared" si="116"/>
        <v/>
      </c>
      <c r="R2437" s="70" t="str">
        <f>IFERROR(IF(K2437="handling and wharfage",SUM(P2437:Q2437),IF(OR(K2437="tank",K2437="Boat",K2437="car"),INDEX(Rate!$B$4:$M$25,MATCH(Gilbert!N2437,Rate!$A$4:$A$25,0),MATCH(Gilbert!L2437,Rate!$B$3:$M$3,0))*O2437*0.8,INDEX(Rate!$B$4:$M$25,MATCH(Gilbert!N2437,Rate!$A$4:$A$25,0),MATCH(Gilbert!L2437,Rate!$B$3:$M$3,0))*O2437)),"")</f>
        <v/>
      </c>
      <c r="T2437" s="71" t="str">
        <f t="shared" si="117"/>
        <v/>
      </c>
    </row>
    <row r="2438" spans="16:20">
      <c r="P2438" s="70" t="str">
        <f t="shared" si="115"/>
        <v/>
      </c>
      <c r="Q2438" s="70" t="str">
        <f t="shared" si="116"/>
        <v/>
      </c>
      <c r="R2438" s="70" t="str">
        <f>IFERROR(IF(K2438="handling and wharfage",SUM(P2438:Q2438),IF(OR(K2438="tank",K2438="Boat",K2438="car"),INDEX(Rate!$B$4:$M$25,MATCH(Gilbert!N2438,Rate!$A$4:$A$25,0),MATCH(Gilbert!L2438,Rate!$B$3:$M$3,0))*O2438*0.8,INDEX(Rate!$B$4:$M$25,MATCH(Gilbert!N2438,Rate!$A$4:$A$25,0),MATCH(Gilbert!L2438,Rate!$B$3:$M$3,0))*O2438)),"")</f>
        <v/>
      </c>
      <c r="T2438" s="71" t="str">
        <f t="shared" si="117"/>
        <v/>
      </c>
    </row>
    <row r="2439" spans="16:20">
      <c r="P2439" s="70" t="str">
        <f t="shared" si="115"/>
        <v/>
      </c>
      <c r="Q2439" s="70" t="str">
        <f t="shared" si="116"/>
        <v/>
      </c>
      <c r="R2439" s="70" t="str">
        <f>IFERROR(IF(K2439="handling and wharfage",SUM(P2439:Q2439),IF(OR(K2439="tank",K2439="Boat",K2439="car"),INDEX(Rate!$B$4:$M$25,MATCH(Gilbert!N2439,Rate!$A$4:$A$25,0),MATCH(Gilbert!L2439,Rate!$B$3:$M$3,0))*O2439*0.8,INDEX(Rate!$B$4:$M$25,MATCH(Gilbert!N2439,Rate!$A$4:$A$25,0),MATCH(Gilbert!L2439,Rate!$B$3:$M$3,0))*O2439)),"")</f>
        <v/>
      </c>
      <c r="T2439" s="71" t="str">
        <f t="shared" si="117"/>
        <v/>
      </c>
    </row>
    <row r="2440" spans="16:20">
      <c r="P2440" s="70" t="str">
        <f t="shared" si="115"/>
        <v/>
      </c>
      <c r="Q2440" s="70" t="str">
        <f t="shared" si="116"/>
        <v/>
      </c>
      <c r="R2440" s="70" t="str">
        <f>IFERROR(IF(K2440="handling and wharfage",SUM(P2440:Q2440),IF(OR(K2440="tank",K2440="Boat",K2440="car"),INDEX(Rate!$B$4:$M$25,MATCH(Gilbert!N2440,Rate!$A$4:$A$25,0),MATCH(Gilbert!L2440,Rate!$B$3:$M$3,0))*O2440*0.8,INDEX(Rate!$B$4:$M$25,MATCH(Gilbert!N2440,Rate!$A$4:$A$25,0),MATCH(Gilbert!L2440,Rate!$B$3:$M$3,0))*O2440)),"")</f>
        <v/>
      </c>
      <c r="T2440" s="71" t="str">
        <f t="shared" si="117"/>
        <v/>
      </c>
    </row>
    <row r="2441" spans="16:20">
      <c r="P2441" s="70" t="str">
        <f t="shared" si="115"/>
        <v/>
      </c>
      <c r="Q2441" s="70" t="str">
        <f t="shared" si="116"/>
        <v/>
      </c>
      <c r="R2441" s="70" t="str">
        <f>IFERROR(IF(K2441="handling and wharfage",SUM(P2441:Q2441),IF(OR(K2441="tank",K2441="Boat",K2441="car"),INDEX(Rate!$B$4:$M$25,MATCH(Gilbert!N2441,Rate!$A$4:$A$25,0),MATCH(Gilbert!L2441,Rate!$B$3:$M$3,0))*O2441*0.8,INDEX(Rate!$B$4:$M$25,MATCH(Gilbert!N2441,Rate!$A$4:$A$25,0),MATCH(Gilbert!L2441,Rate!$B$3:$M$3,0))*O2441)),"")</f>
        <v/>
      </c>
      <c r="T2441" s="71" t="str">
        <f t="shared" si="117"/>
        <v/>
      </c>
    </row>
    <row r="2442" spans="16:20">
      <c r="P2442" s="70" t="str">
        <f t="shared" si="115"/>
        <v/>
      </c>
      <c r="Q2442" s="70" t="str">
        <f t="shared" si="116"/>
        <v/>
      </c>
      <c r="R2442" s="70" t="str">
        <f>IFERROR(IF(K2442="handling and wharfage",SUM(P2442:Q2442),IF(OR(K2442="tank",K2442="Boat",K2442="car"),INDEX(Rate!$B$4:$M$25,MATCH(Gilbert!N2442,Rate!$A$4:$A$25,0),MATCH(Gilbert!L2442,Rate!$B$3:$M$3,0))*O2442*0.8,INDEX(Rate!$B$4:$M$25,MATCH(Gilbert!N2442,Rate!$A$4:$A$25,0),MATCH(Gilbert!L2442,Rate!$B$3:$M$3,0))*O2442)),"")</f>
        <v/>
      </c>
      <c r="T2442" s="71" t="str">
        <f t="shared" si="117"/>
        <v/>
      </c>
    </row>
    <row r="2443" spans="16:20">
      <c r="P2443" s="70" t="str">
        <f t="shared" si="115"/>
        <v/>
      </c>
      <c r="Q2443" s="70" t="str">
        <f t="shared" si="116"/>
        <v/>
      </c>
      <c r="R2443" s="70" t="str">
        <f>IFERROR(IF(K2443="handling and wharfage",SUM(P2443:Q2443),IF(OR(K2443="tank",K2443="Boat",K2443="car"),INDEX(Rate!$B$4:$M$25,MATCH(Gilbert!N2443,Rate!$A$4:$A$25,0),MATCH(Gilbert!L2443,Rate!$B$3:$M$3,0))*O2443*0.8,INDEX(Rate!$B$4:$M$25,MATCH(Gilbert!N2443,Rate!$A$4:$A$25,0),MATCH(Gilbert!L2443,Rate!$B$3:$M$3,0))*O2443)),"")</f>
        <v/>
      </c>
      <c r="T2443" s="71" t="str">
        <f t="shared" si="117"/>
        <v/>
      </c>
    </row>
    <row r="2444" spans="16:20">
      <c r="P2444" s="70" t="str">
        <f t="shared" si="115"/>
        <v/>
      </c>
      <c r="Q2444" s="70" t="str">
        <f t="shared" si="116"/>
        <v/>
      </c>
      <c r="R2444" s="70" t="str">
        <f>IFERROR(IF(K2444="handling and wharfage",SUM(P2444:Q2444),IF(OR(K2444="tank",K2444="Boat",K2444="car"),INDEX(Rate!$B$4:$M$25,MATCH(Gilbert!N2444,Rate!$A$4:$A$25,0),MATCH(Gilbert!L2444,Rate!$B$3:$M$3,0))*O2444*0.8,INDEX(Rate!$B$4:$M$25,MATCH(Gilbert!N2444,Rate!$A$4:$A$25,0),MATCH(Gilbert!L2444,Rate!$B$3:$M$3,0))*O2444)),"")</f>
        <v/>
      </c>
      <c r="T2444" s="71" t="str">
        <f t="shared" si="117"/>
        <v/>
      </c>
    </row>
    <row r="2445" spans="16:20">
      <c r="P2445" s="70" t="str">
        <f t="shared" si="115"/>
        <v/>
      </c>
      <c r="Q2445" s="70" t="str">
        <f t="shared" si="116"/>
        <v/>
      </c>
      <c r="R2445" s="70" t="str">
        <f>IFERROR(IF(K2445="handling and wharfage",SUM(P2445:Q2445),IF(OR(K2445="tank",K2445="Boat",K2445="car"),INDEX(Rate!$B$4:$M$25,MATCH(Gilbert!N2445,Rate!$A$4:$A$25,0),MATCH(Gilbert!L2445,Rate!$B$3:$M$3,0))*O2445*0.8,INDEX(Rate!$B$4:$M$25,MATCH(Gilbert!N2445,Rate!$A$4:$A$25,0),MATCH(Gilbert!L2445,Rate!$B$3:$M$3,0))*O2445)),"")</f>
        <v/>
      </c>
      <c r="T2445" s="71" t="str">
        <f t="shared" si="117"/>
        <v/>
      </c>
    </row>
    <row r="2446" spans="16:20">
      <c r="P2446" s="70" t="str">
        <f t="shared" si="115"/>
        <v/>
      </c>
      <c r="Q2446" s="70" t="str">
        <f t="shared" si="116"/>
        <v/>
      </c>
      <c r="R2446" s="70" t="str">
        <f>IFERROR(IF(K2446="handling and wharfage",SUM(P2446:Q2446),IF(OR(K2446="tank",K2446="Boat",K2446="car"),INDEX(Rate!$B$4:$M$25,MATCH(Gilbert!N2446,Rate!$A$4:$A$25,0),MATCH(Gilbert!L2446,Rate!$B$3:$M$3,0))*O2446*0.8,INDEX(Rate!$B$4:$M$25,MATCH(Gilbert!N2446,Rate!$A$4:$A$25,0),MATCH(Gilbert!L2446,Rate!$B$3:$M$3,0))*O2446)),"")</f>
        <v/>
      </c>
      <c r="T2446" s="71" t="str">
        <f t="shared" si="117"/>
        <v/>
      </c>
    </row>
    <row r="2447" spans="16:20">
      <c r="P2447" s="70" t="str">
        <f t="shared" si="115"/>
        <v/>
      </c>
      <c r="Q2447" s="70" t="str">
        <f t="shared" si="116"/>
        <v/>
      </c>
      <c r="R2447" s="70" t="str">
        <f>IFERROR(IF(K2447="handling and wharfage",SUM(P2447:Q2447),IF(OR(K2447="tank",K2447="Boat",K2447="car"),INDEX(Rate!$B$4:$M$25,MATCH(Gilbert!N2447,Rate!$A$4:$A$25,0),MATCH(Gilbert!L2447,Rate!$B$3:$M$3,0))*O2447*0.8,INDEX(Rate!$B$4:$M$25,MATCH(Gilbert!N2447,Rate!$A$4:$A$25,0),MATCH(Gilbert!L2447,Rate!$B$3:$M$3,0))*O2447)),"")</f>
        <v/>
      </c>
      <c r="T2447" s="71" t="str">
        <f t="shared" si="117"/>
        <v/>
      </c>
    </row>
    <row r="2448" spans="16:20">
      <c r="P2448" s="70" t="str">
        <f t="shared" si="115"/>
        <v/>
      </c>
      <c r="Q2448" s="70" t="str">
        <f t="shared" si="116"/>
        <v/>
      </c>
      <c r="R2448" s="70" t="str">
        <f>IFERROR(IF(K2448="handling and wharfage",SUM(P2448:Q2448),IF(OR(K2448="tank",K2448="Boat",K2448="car"),INDEX(Rate!$B$4:$M$25,MATCH(Gilbert!N2448,Rate!$A$4:$A$25,0),MATCH(Gilbert!L2448,Rate!$B$3:$M$3,0))*O2448*0.8,INDEX(Rate!$B$4:$M$25,MATCH(Gilbert!N2448,Rate!$A$4:$A$25,0),MATCH(Gilbert!L2448,Rate!$B$3:$M$3,0))*O2448)),"")</f>
        <v/>
      </c>
      <c r="T2448" s="71" t="str">
        <f t="shared" si="117"/>
        <v/>
      </c>
    </row>
    <row r="2449" spans="16:20">
      <c r="P2449" s="70" t="str">
        <f t="shared" si="115"/>
        <v/>
      </c>
      <c r="Q2449" s="70" t="str">
        <f t="shared" si="116"/>
        <v/>
      </c>
      <c r="R2449" s="70" t="str">
        <f>IFERROR(IF(K2449="handling and wharfage",SUM(P2449:Q2449),IF(OR(K2449="tank",K2449="Boat",K2449="car"),INDEX(Rate!$B$4:$M$25,MATCH(Gilbert!N2449,Rate!$A$4:$A$25,0),MATCH(Gilbert!L2449,Rate!$B$3:$M$3,0))*O2449*0.8,INDEX(Rate!$B$4:$M$25,MATCH(Gilbert!N2449,Rate!$A$4:$A$25,0),MATCH(Gilbert!L2449,Rate!$B$3:$M$3,0))*O2449)),"")</f>
        <v/>
      </c>
      <c r="T2449" s="71" t="str">
        <f t="shared" si="117"/>
        <v/>
      </c>
    </row>
    <row r="2450" spans="16:20">
      <c r="P2450" s="70" t="str">
        <f t="shared" si="115"/>
        <v/>
      </c>
      <c r="Q2450" s="70" t="str">
        <f t="shared" si="116"/>
        <v/>
      </c>
      <c r="R2450" s="70" t="str">
        <f>IFERROR(IF(K2450="handling and wharfage",SUM(P2450:Q2450),IF(OR(K2450="tank",K2450="Boat",K2450="car"),INDEX(Rate!$B$4:$M$25,MATCH(Gilbert!N2450,Rate!$A$4:$A$25,0),MATCH(Gilbert!L2450,Rate!$B$3:$M$3,0))*O2450*0.8,INDEX(Rate!$B$4:$M$25,MATCH(Gilbert!N2450,Rate!$A$4:$A$25,0),MATCH(Gilbert!L2450,Rate!$B$3:$M$3,0))*O2450)),"")</f>
        <v/>
      </c>
      <c r="T2450" s="71" t="str">
        <f t="shared" si="117"/>
        <v/>
      </c>
    </row>
    <row r="2451" spans="16:20">
      <c r="P2451" s="70" t="str">
        <f t="shared" si="115"/>
        <v/>
      </c>
      <c r="Q2451" s="70" t="str">
        <f t="shared" si="116"/>
        <v/>
      </c>
      <c r="R2451" s="70" t="str">
        <f>IFERROR(IF(K2451="handling and wharfage",SUM(P2451:Q2451),IF(OR(K2451="tank",K2451="Boat",K2451="car"),INDEX(Rate!$B$4:$M$25,MATCH(Gilbert!N2451,Rate!$A$4:$A$25,0),MATCH(Gilbert!L2451,Rate!$B$3:$M$3,0))*O2451*0.8,INDEX(Rate!$B$4:$M$25,MATCH(Gilbert!N2451,Rate!$A$4:$A$25,0),MATCH(Gilbert!L2451,Rate!$B$3:$M$3,0))*O2451)),"")</f>
        <v/>
      </c>
      <c r="T2451" s="71" t="str">
        <f t="shared" si="117"/>
        <v/>
      </c>
    </row>
    <row r="2452" spans="16:20">
      <c r="P2452" s="70" t="str">
        <f t="shared" si="115"/>
        <v/>
      </c>
      <c r="Q2452" s="70" t="str">
        <f t="shared" si="116"/>
        <v/>
      </c>
      <c r="R2452" s="70" t="str">
        <f>IFERROR(IF(K2452="handling and wharfage",SUM(P2452:Q2452),IF(OR(K2452="tank",K2452="Boat",K2452="car"),INDEX(Rate!$B$4:$M$25,MATCH(Gilbert!N2452,Rate!$A$4:$A$25,0),MATCH(Gilbert!L2452,Rate!$B$3:$M$3,0))*O2452*0.8,INDEX(Rate!$B$4:$M$25,MATCH(Gilbert!N2452,Rate!$A$4:$A$25,0),MATCH(Gilbert!L2452,Rate!$B$3:$M$3,0))*O2452)),"")</f>
        <v/>
      </c>
      <c r="T2452" s="71" t="str">
        <f t="shared" si="117"/>
        <v/>
      </c>
    </row>
    <row r="2453" spans="16:20">
      <c r="P2453" s="70" t="str">
        <f t="shared" si="115"/>
        <v/>
      </c>
      <c r="Q2453" s="70" t="str">
        <f t="shared" si="116"/>
        <v/>
      </c>
      <c r="R2453" s="70" t="str">
        <f>IFERROR(IF(K2453="handling and wharfage",SUM(P2453:Q2453),IF(OR(K2453="tank",K2453="Boat",K2453="car"),INDEX(Rate!$B$4:$M$25,MATCH(Gilbert!N2453,Rate!$A$4:$A$25,0),MATCH(Gilbert!L2453,Rate!$B$3:$M$3,0))*O2453*0.8,INDEX(Rate!$B$4:$M$25,MATCH(Gilbert!N2453,Rate!$A$4:$A$25,0),MATCH(Gilbert!L2453,Rate!$B$3:$M$3,0))*O2453)),"")</f>
        <v/>
      </c>
      <c r="T2453" s="71" t="str">
        <f t="shared" si="117"/>
        <v/>
      </c>
    </row>
    <row r="2454" spans="16:20">
      <c r="P2454" s="70" t="str">
        <f t="shared" si="115"/>
        <v/>
      </c>
      <c r="Q2454" s="70" t="str">
        <f t="shared" si="116"/>
        <v/>
      </c>
      <c r="R2454" s="70" t="str">
        <f>IFERROR(IF(K2454="handling and wharfage",SUM(P2454:Q2454),IF(OR(K2454="tank",K2454="Boat",K2454="car"),INDEX(Rate!$B$4:$M$25,MATCH(Gilbert!N2454,Rate!$A$4:$A$25,0),MATCH(Gilbert!L2454,Rate!$B$3:$M$3,0))*O2454*0.8,INDEX(Rate!$B$4:$M$25,MATCH(Gilbert!N2454,Rate!$A$4:$A$25,0),MATCH(Gilbert!L2454,Rate!$B$3:$M$3,0))*O2454)),"")</f>
        <v/>
      </c>
      <c r="T2454" s="71" t="str">
        <f t="shared" si="117"/>
        <v/>
      </c>
    </row>
    <row r="2455" spans="16:20">
      <c r="P2455" s="70" t="str">
        <f t="shared" si="115"/>
        <v/>
      </c>
      <c r="Q2455" s="70" t="str">
        <f t="shared" si="116"/>
        <v/>
      </c>
      <c r="R2455" s="70" t="str">
        <f>IFERROR(IF(K2455="handling and wharfage",SUM(P2455:Q2455),IF(OR(K2455="tank",K2455="Boat",K2455="car"),INDEX(Rate!$B$4:$M$25,MATCH(Gilbert!N2455,Rate!$A$4:$A$25,0),MATCH(Gilbert!L2455,Rate!$B$3:$M$3,0))*O2455*0.8,INDEX(Rate!$B$4:$M$25,MATCH(Gilbert!N2455,Rate!$A$4:$A$25,0),MATCH(Gilbert!L2455,Rate!$B$3:$M$3,0))*O2455)),"")</f>
        <v/>
      </c>
      <c r="T2455" s="71" t="str">
        <f t="shared" si="117"/>
        <v/>
      </c>
    </row>
    <row r="2456" spans="16:20">
      <c r="P2456" s="70" t="str">
        <f t="shared" si="115"/>
        <v/>
      </c>
      <c r="Q2456" s="70" t="str">
        <f t="shared" si="116"/>
        <v/>
      </c>
      <c r="R2456" s="70" t="str">
        <f>IFERROR(IF(K2456="handling and wharfage",SUM(P2456:Q2456),IF(OR(K2456="tank",K2456="Boat",K2456="car"),INDEX(Rate!$B$4:$M$25,MATCH(Gilbert!N2456,Rate!$A$4:$A$25,0),MATCH(Gilbert!L2456,Rate!$B$3:$M$3,0))*O2456*0.8,INDEX(Rate!$B$4:$M$25,MATCH(Gilbert!N2456,Rate!$A$4:$A$25,0),MATCH(Gilbert!L2456,Rate!$B$3:$M$3,0))*O2456)),"")</f>
        <v/>
      </c>
      <c r="T2456" s="71" t="str">
        <f t="shared" si="117"/>
        <v/>
      </c>
    </row>
    <row r="2457" spans="16:20">
      <c r="P2457" s="70" t="str">
        <f t="shared" si="115"/>
        <v/>
      </c>
      <c r="Q2457" s="70" t="str">
        <f t="shared" si="116"/>
        <v/>
      </c>
      <c r="R2457" s="70" t="str">
        <f>IFERROR(IF(K2457="handling and wharfage",SUM(P2457:Q2457),IF(OR(K2457="tank",K2457="Boat",K2457="car"),INDEX(Rate!$B$4:$M$25,MATCH(Gilbert!N2457,Rate!$A$4:$A$25,0),MATCH(Gilbert!L2457,Rate!$B$3:$M$3,0))*O2457*0.8,INDEX(Rate!$B$4:$M$25,MATCH(Gilbert!N2457,Rate!$A$4:$A$25,0),MATCH(Gilbert!L2457,Rate!$B$3:$M$3,0))*O2457)),"")</f>
        <v/>
      </c>
      <c r="T2457" s="71" t="str">
        <f t="shared" si="117"/>
        <v/>
      </c>
    </row>
    <row r="2458" spans="16:20">
      <c r="P2458" s="70" t="str">
        <f t="shared" si="115"/>
        <v/>
      </c>
      <c r="Q2458" s="70" t="str">
        <f t="shared" si="116"/>
        <v/>
      </c>
      <c r="R2458" s="70" t="str">
        <f>IFERROR(IF(K2458="handling and wharfage",SUM(P2458:Q2458),IF(OR(K2458="tank",K2458="Boat",K2458="car"),INDEX(Rate!$B$4:$M$25,MATCH(Gilbert!N2458,Rate!$A$4:$A$25,0),MATCH(Gilbert!L2458,Rate!$B$3:$M$3,0))*O2458*0.8,INDEX(Rate!$B$4:$M$25,MATCH(Gilbert!N2458,Rate!$A$4:$A$25,0),MATCH(Gilbert!L2458,Rate!$B$3:$M$3,0))*O2458)),"")</f>
        <v/>
      </c>
      <c r="T2458" s="71" t="str">
        <f t="shared" si="117"/>
        <v/>
      </c>
    </row>
    <row r="2459" spans="16:20">
      <c r="P2459" s="70" t="str">
        <f t="shared" si="115"/>
        <v/>
      </c>
      <c r="Q2459" s="70" t="str">
        <f t="shared" si="116"/>
        <v/>
      </c>
      <c r="R2459" s="70" t="str">
        <f>IFERROR(IF(K2459="handling and wharfage",SUM(P2459:Q2459),IF(OR(K2459="tank",K2459="Boat",K2459="car"),INDEX(Rate!$B$4:$M$25,MATCH(Gilbert!N2459,Rate!$A$4:$A$25,0),MATCH(Gilbert!L2459,Rate!$B$3:$M$3,0))*O2459*0.8,INDEX(Rate!$B$4:$M$25,MATCH(Gilbert!N2459,Rate!$A$4:$A$25,0),MATCH(Gilbert!L2459,Rate!$B$3:$M$3,0))*O2459)),"")</f>
        <v/>
      </c>
      <c r="T2459" s="71" t="str">
        <f t="shared" si="117"/>
        <v/>
      </c>
    </row>
    <row r="2460" spans="16:20">
      <c r="P2460" s="70" t="str">
        <f t="shared" si="115"/>
        <v/>
      </c>
      <c r="Q2460" s="70" t="str">
        <f t="shared" si="116"/>
        <v/>
      </c>
      <c r="R2460" s="70" t="str">
        <f>IFERROR(IF(K2460="handling and wharfage",SUM(P2460:Q2460),IF(OR(K2460="tank",K2460="Boat",K2460="car"),INDEX(Rate!$B$4:$M$25,MATCH(Gilbert!N2460,Rate!$A$4:$A$25,0),MATCH(Gilbert!L2460,Rate!$B$3:$M$3,0))*O2460*0.8,INDEX(Rate!$B$4:$M$25,MATCH(Gilbert!N2460,Rate!$A$4:$A$25,0),MATCH(Gilbert!L2460,Rate!$B$3:$M$3,0))*O2460)),"")</f>
        <v/>
      </c>
      <c r="T2460" s="71" t="str">
        <f t="shared" si="117"/>
        <v/>
      </c>
    </row>
    <row r="2461" spans="16:20">
      <c r="P2461" s="70" t="str">
        <f t="shared" si="115"/>
        <v/>
      </c>
      <c r="Q2461" s="70" t="str">
        <f t="shared" si="116"/>
        <v/>
      </c>
      <c r="R2461" s="70" t="str">
        <f>IFERROR(IF(K2461="handling and wharfage",SUM(P2461:Q2461),IF(OR(K2461="tank",K2461="Boat",K2461="car"),INDEX(Rate!$B$4:$M$25,MATCH(Gilbert!N2461,Rate!$A$4:$A$25,0),MATCH(Gilbert!L2461,Rate!$B$3:$M$3,0))*O2461*0.8,INDEX(Rate!$B$4:$M$25,MATCH(Gilbert!N2461,Rate!$A$4:$A$25,0),MATCH(Gilbert!L2461,Rate!$B$3:$M$3,0))*O2461)),"")</f>
        <v/>
      </c>
      <c r="T2461" s="71" t="str">
        <f t="shared" si="117"/>
        <v/>
      </c>
    </row>
    <row r="2462" spans="16:20">
      <c r="P2462" s="70" t="str">
        <f t="shared" si="115"/>
        <v/>
      </c>
      <c r="Q2462" s="70" t="str">
        <f t="shared" si="116"/>
        <v/>
      </c>
      <c r="R2462" s="70" t="str">
        <f>IFERROR(IF(K2462="handling and wharfage",SUM(P2462:Q2462),IF(OR(K2462="tank",K2462="Boat",K2462="car"),INDEX(Rate!$B$4:$M$25,MATCH(Gilbert!N2462,Rate!$A$4:$A$25,0),MATCH(Gilbert!L2462,Rate!$B$3:$M$3,0))*O2462*0.8,INDEX(Rate!$B$4:$M$25,MATCH(Gilbert!N2462,Rate!$A$4:$A$25,0),MATCH(Gilbert!L2462,Rate!$B$3:$M$3,0))*O2462)),"")</f>
        <v/>
      </c>
      <c r="T2462" s="71" t="str">
        <f t="shared" si="117"/>
        <v/>
      </c>
    </row>
    <row r="2463" spans="16:20">
      <c r="P2463" s="70" t="str">
        <f t="shared" si="115"/>
        <v/>
      </c>
      <c r="Q2463" s="70" t="str">
        <f t="shared" si="116"/>
        <v/>
      </c>
      <c r="R2463" s="70" t="str">
        <f>IFERROR(IF(K2463="handling and wharfage",SUM(P2463:Q2463),IF(OR(K2463="tank",K2463="Boat",K2463="car"),INDEX(Rate!$B$4:$M$25,MATCH(Gilbert!N2463,Rate!$A$4:$A$25,0),MATCH(Gilbert!L2463,Rate!$B$3:$M$3,0))*O2463*0.8,INDEX(Rate!$B$4:$M$25,MATCH(Gilbert!N2463,Rate!$A$4:$A$25,0),MATCH(Gilbert!L2463,Rate!$B$3:$M$3,0))*O2463)),"")</f>
        <v/>
      </c>
      <c r="T2463" s="71" t="str">
        <f t="shared" si="117"/>
        <v/>
      </c>
    </row>
    <row r="2464" spans="16:20">
      <c r="P2464" s="70" t="str">
        <f t="shared" si="115"/>
        <v/>
      </c>
      <c r="Q2464" s="70" t="str">
        <f t="shared" si="116"/>
        <v/>
      </c>
      <c r="R2464" s="70" t="str">
        <f>IFERROR(IF(K2464="handling and wharfage",SUM(P2464:Q2464),IF(OR(K2464="tank",K2464="Boat",K2464="car"),INDEX(Rate!$B$4:$M$25,MATCH(Gilbert!N2464,Rate!$A$4:$A$25,0),MATCH(Gilbert!L2464,Rate!$B$3:$M$3,0))*O2464*0.8,INDEX(Rate!$B$4:$M$25,MATCH(Gilbert!N2464,Rate!$A$4:$A$25,0),MATCH(Gilbert!L2464,Rate!$B$3:$M$3,0))*O2464)),"")</f>
        <v/>
      </c>
      <c r="T2464" s="71" t="str">
        <f t="shared" si="117"/>
        <v/>
      </c>
    </row>
    <row r="2465" spans="16:20">
      <c r="P2465" s="70" t="str">
        <f t="shared" si="115"/>
        <v/>
      </c>
      <c r="Q2465" s="70" t="str">
        <f t="shared" si="116"/>
        <v/>
      </c>
      <c r="R2465" s="70" t="str">
        <f>IFERROR(IF(K2465="handling and wharfage",SUM(P2465:Q2465),IF(OR(K2465="tank",K2465="Boat",K2465="car"),INDEX(Rate!$B$4:$M$25,MATCH(Gilbert!N2465,Rate!$A$4:$A$25,0),MATCH(Gilbert!L2465,Rate!$B$3:$M$3,0))*O2465*0.8,INDEX(Rate!$B$4:$M$25,MATCH(Gilbert!N2465,Rate!$A$4:$A$25,0),MATCH(Gilbert!L2465,Rate!$B$3:$M$3,0))*O2465)),"")</f>
        <v/>
      </c>
      <c r="T2465" s="71" t="str">
        <f t="shared" si="117"/>
        <v/>
      </c>
    </row>
    <row r="2466" spans="16:20">
      <c r="P2466" s="70" t="str">
        <f t="shared" si="115"/>
        <v/>
      </c>
      <c r="Q2466" s="70" t="str">
        <f t="shared" si="116"/>
        <v/>
      </c>
      <c r="R2466" s="70" t="str">
        <f>IFERROR(IF(K2466="handling and wharfage",SUM(P2466:Q2466),IF(OR(K2466="tank",K2466="Boat",K2466="car"),INDEX(Rate!$B$4:$M$25,MATCH(Gilbert!N2466,Rate!$A$4:$A$25,0),MATCH(Gilbert!L2466,Rate!$B$3:$M$3,0))*O2466*0.8,INDEX(Rate!$B$4:$M$25,MATCH(Gilbert!N2466,Rate!$A$4:$A$25,0),MATCH(Gilbert!L2466,Rate!$B$3:$M$3,0))*O2466)),"")</f>
        <v/>
      </c>
      <c r="T2466" s="71" t="str">
        <f t="shared" si="117"/>
        <v/>
      </c>
    </row>
    <row r="2467" spans="16:20">
      <c r="P2467" s="70" t="str">
        <f t="shared" si="115"/>
        <v/>
      </c>
      <c r="Q2467" s="70" t="str">
        <f t="shared" si="116"/>
        <v/>
      </c>
      <c r="R2467" s="70" t="str">
        <f>IFERROR(IF(K2467="handling and wharfage",SUM(P2467:Q2467),IF(OR(K2467="tank",K2467="Boat",K2467="car"),INDEX(Rate!$B$4:$M$25,MATCH(Gilbert!N2467,Rate!$A$4:$A$25,0),MATCH(Gilbert!L2467,Rate!$B$3:$M$3,0))*O2467*0.8,INDEX(Rate!$B$4:$M$25,MATCH(Gilbert!N2467,Rate!$A$4:$A$25,0),MATCH(Gilbert!L2467,Rate!$B$3:$M$3,0))*O2467)),"")</f>
        <v/>
      </c>
      <c r="T2467" s="71" t="str">
        <f t="shared" si="117"/>
        <v/>
      </c>
    </row>
    <row r="2468" spans="16:20">
      <c r="P2468" s="70" t="str">
        <f t="shared" si="115"/>
        <v/>
      </c>
      <c r="Q2468" s="70" t="str">
        <f t="shared" si="116"/>
        <v/>
      </c>
      <c r="R2468" s="70" t="str">
        <f>IFERROR(IF(K2468="handling and wharfage",SUM(P2468:Q2468),IF(OR(K2468="tank",K2468="Boat",K2468="car"),INDEX(Rate!$B$4:$M$25,MATCH(Gilbert!N2468,Rate!$A$4:$A$25,0),MATCH(Gilbert!L2468,Rate!$B$3:$M$3,0))*O2468*0.8,INDEX(Rate!$B$4:$M$25,MATCH(Gilbert!N2468,Rate!$A$4:$A$25,0),MATCH(Gilbert!L2468,Rate!$B$3:$M$3,0))*O2468)),"")</f>
        <v/>
      </c>
      <c r="T2468" s="71" t="str">
        <f t="shared" si="117"/>
        <v/>
      </c>
    </row>
    <row r="2469" spans="16:20">
      <c r="P2469" s="70" t="str">
        <f t="shared" si="115"/>
        <v/>
      </c>
      <c r="Q2469" s="70" t="str">
        <f t="shared" si="116"/>
        <v/>
      </c>
      <c r="R2469" s="70" t="str">
        <f>IFERROR(IF(K2469="handling and wharfage",SUM(P2469:Q2469),IF(OR(K2469="tank",K2469="Boat",K2469="car"),INDEX(Rate!$B$4:$M$25,MATCH(Gilbert!N2469,Rate!$A$4:$A$25,0),MATCH(Gilbert!L2469,Rate!$B$3:$M$3,0))*O2469*0.8,INDEX(Rate!$B$4:$M$25,MATCH(Gilbert!N2469,Rate!$A$4:$A$25,0),MATCH(Gilbert!L2469,Rate!$B$3:$M$3,0))*O2469)),"")</f>
        <v/>
      </c>
      <c r="T2469" s="71" t="str">
        <f t="shared" si="117"/>
        <v/>
      </c>
    </row>
    <row r="2470" spans="16:20">
      <c r="P2470" s="70" t="str">
        <f t="shared" si="115"/>
        <v/>
      </c>
      <c r="Q2470" s="70" t="str">
        <f t="shared" si="116"/>
        <v/>
      </c>
      <c r="R2470" s="70" t="str">
        <f>IFERROR(IF(K2470="handling and wharfage",SUM(P2470:Q2470),IF(OR(K2470="tank",K2470="Boat",K2470="car"),INDEX(Rate!$B$4:$M$25,MATCH(Gilbert!N2470,Rate!$A$4:$A$25,0),MATCH(Gilbert!L2470,Rate!$B$3:$M$3,0))*O2470*0.8,INDEX(Rate!$B$4:$M$25,MATCH(Gilbert!N2470,Rate!$A$4:$A$25,0),MATCH(Gilbert!L2470,Rate!$B$3:$M$3,0))*O2470)),"")</f>
        <v/>
      </c>
      <c r="T2470" s="71" t="str">
        <f t="shared" si="117"/>
        <v/>
      </c>
    </row>
    <row r="2471" spans="16:20">
      <c r="P2471" s="70" t="str">
        <f t="shared" si="115"/>
        <v/>
      </c>
      <c r="Q2471" s="70" t="str">
        <f t="shared" si="116"/>
        <v/>
      </c>
      <c r="R2471" s="70" t="str">
        <f>IFERROR(IF(K2471="handling and wharfage",SUM(P2471:Q2471),IF(OR(K2471="tank",K2471="Boat",K2471="car"),INDEX(Rate!$B$4:$M$25,MATCH(Gilbert!N2471,Rate!$A$4:$A$25,0),MATCH(Gilbert!L2471,Rate!$B$3:$M$3,0))*O2471*0.8,INDEX(Rate!$B$4:$M$25,MATCH(Gilbert!N2471,Rate!$A$4:$A$25,0),MATCH(Gilbert!L2471,Rate!$B$3:$M$3,0))*O2471)),"")</f>
        <v/>
      </c>
      <c r="T2471" s="71" t="str">
        <f t="shared" si="117"/>
        <v/>
      </c>
    </row>
    <row r="2472" spans="16:20">
      <c r="P2472" s="70" t="str">
        <f t="shared" si="115"/>
        <v/>
      </c>
      <c r="Q2472" s="70" t="str">
        <f t="shared" si="116"/>
        <v/>
      </c>
      <c r="R2472" s="70" t="str">
        <f>IFERROR(IF(K2472="handling and wharfage",SUM(P2472:Q2472),IF(OR(K2472="tank",K2472="Boat",K2472="car"),INDEX(Rate!$B$4:$M$25,MATCH(Gilbert!N2472,Rate!$A$4:$A$25,0),MATCH(Gilbert!L2472,Rate!$B$3:$M$3,0))*O2472*0.8,INDEX(Rate!$B$4:$M$25,MATCH(Gilbert!N2472,Rate!$A$4:$A$25,0),MATCH(Gilbert!L2472,Rate!$B$3:$M$3,0))*O2472)),"")</f>
        <v/>
      </c>
      <c r="T2472" s="71" t="str">
        <f t="shared" si="117"/>
        <v/>
      </c>
    </row>
    <row r="2473" spans="16:20">
      <c r="P2473" s="70" t="str">
        <f t="shared" si="115"/>
        <v/>
      </c>
      <c r="Q2473" s="70" t="str">
        <f t="shared" si="116"/>
        <v/>
      </c>
      <c r="R2473" s="70" t="str">
        <f>IFERROR(IF(K2473="handling and wharfage",SUM(P2473:Q2473),IF(OR(K2473="tank",K2473="Boat",K2473="car"),INDEX(Rate!$B$4:$M$25,MATCH(Gilbert!N2473,Rate!$A$4:$A$25,0),MATCH(Gilbert!L2473,Rate!$B$3:$M$3,0))*O2473*0.8,INDEX(Rate!$B$4:$M$25,MATCH(Gilbert!N2473,Rate!$A$4:$A$25,0),MATCH(Gilbert!L2473,Rate!$B$3:$M$3,0))*O2473)),"")</f>
        <v/>
      </c>
      <c r="T2473" s="71" t="str">
        <f t="shared" si="117"/>
        <v/>
      </c>
    </row>
    <row r="2474" spans="16:20">
      <c r="P2474" s="70" t="str">
        <f t="shared" si="115"/>
        <v/>
      </c>
      <c r="Q2474" s="70" t="str">
        <f t="shared" si="116"/>
        <v/>
      </c>
      <c r="R2474" s="70" t="str">
        <f>IFERROR(IF(K2474="handling and wharfage",SUM(P2474:Q2474),IF(OR(K2474="tank",K2474="Boat",K2474="car"),INDEX(Rate!$B$4:$M$25,MATCH(Gilbert!N2474,Rate!$A$4:$A$25,0),MATCH(Gilbert!L2474,Rate!$B$3:$M$3,0))*O2474*0.8,INDEX(Rate!$B$4:$M$25,MATCH(Gilbert!N2474,Rate!$A$4:$A$25,0),MATCH(Gilbert!L2474,Rate!$B$3:$M$3,0))*O2474)),"")</f>
        <v/>
      </c>
      <c r="T2474" s="71" t="str">
        <f t="shared" si="117"/>
        <v/>
      </c>
    </row>
    <row r="2475" spans="16:20">
      <c r="P2475" s="70" t="str">
        <f t="shared" si="115"/>
        <v/>
      </c>
      <c r="Q2475" s="70" t="str">
        <f t="shared" si="116"/>
        <v/>
      </c>
      <c r="R2475" s="70" t="str">
        <f>IFERROR(IF(K2475="handling and wharfage",SUM(P2475:Q2475),IF(OR(K2475="tank",K2475="Boat",K2475="car"),INDEX(Rate!$B$4:$M$25,MATCH(Gilbert!N2475,Rate!$A$4:$A$25,0),MATCH(Gilbert!L2475,Rate!$B$3:$M$3,0))*O2475*0.8,INDEX(Rate!$B$4:$M$25,MATCH(Gilbert!N2475,Rate!$A$4:$A$25,0),MATCH(Gilbert!L2475,Rate!$B$3:$M$3,0))*O2475)),"")</f>
        <v/>
      </c>
      <c r="T2475" s="71" t="str">
        <f t="shared" si="117"/>
        <v/>
      </c>
    </row>
    <row r="2476" spans="16:20">
      <c r="P2476" s="70" t="str">
        <f t="shared" si="115"/>
        <v/>
      </c>
      <c r="Q2476" s="70" t="str">
        <f t="shared" si="116"/>
        <v/>
      </c>
      <c r="R2476" s="70" t="str">
        <f>IFERROR(IF(K2476="handling and wharfage",SUM(P2476:Q2476),IF(OR(K2476="tank",K2476="Boat",K2476="car"),INDEX(Rate!$B$4:$M$25,MATCH(Gilbert!N2476,Rate!$A$4:$A$25,0),MATCH(Gilbert!L2476,Rate!$B$3:$M$3,0))*O2476*0.8,INDEX(Rate!$B$4:$M$25,MATCH(Gilbert!N2476,Rate!$A$4:$A$25,0),MATCH(Gilbert!L2476,Rate!$B$3:$M$3,0))*O2476)),"")</f>
        <v/>
      </c>
      <c r="T2476" s="71" t="str">
        <f t="shared" si="117"/>
        <v/>
      </c>
    </row>
    <row r="2477" spans="16:20">
      <c r="P2477" s="70" t="str">
        <f t="shared" si="115"/>
        <v/>
      </c>
      <c r="Q2477" s="70" t="str">
        <f t="shared" si="116"/>
        <v/>
      </c>
      <c r="R2477" s="70" t="str">
        <f>IFERROR(IF(K2477="handling and wharfage",SUM(P2477:Q2477),IF(OR(K2477="tank",K2477="Boat",K2477="car"),INDEX(Rate!$B$4:$M$25,MATCH(Gilbert!N2477,Rate!$A$4:$A$25,0),MATCH(Gilbert!L2477,Rate!$B$3:$M$3,0))*O2477*0.8,INDEX(Rate!$B$4:$M$25,MATCH(Gilbert!N2477,Rate!$A$4:$A$25,0),MATCH(Gilbert!L2477,Rate!$B$3:$M$3,0))*O2477)),"")</f>
        <v/>
      </c>
      <c r="T2477" s="71" t="str">
        <f t="shared" si="117"/>
        <v/>
      </c>
    </row>
    <row r="2478" spans="16:20">
      <c r="P2478" s="70" t="str">
        <f t="shared" si="115"/>
        <v/>
      </c>
      <c r="Q2478" s="70" t="str">
        <f t="shared" si="116"/>
        <v/>
      </c>
      <c r="R2478" s="70" t="str">
        <f>IFERROR(IF(K2478="handling and wharfage",SUM(P2478:Q2478),IF(OR(K2478="tank",K2478="Boat",K2478="car"),INDEX(Rate!$B$4:$M$25,MATCH(Gilbert!N2478,Rate!$A$4:$A$25,0),MATCH(Gilbert!L2478,Rate!$B$3:$M$3,0))*O2478*0.8,INDEX(Rate!$B$4:$M$25,MATCH(Gilbert!N2478,Rate!$A$4:$A$25,0),MATCH(Gilbert!L2478,Rate!$B$3:$M$3,0))*O2478)),"")</f>
        <v/>
      </c>
      <c r="T2478" s="71" t="str">
        <f t="shared" si="117"/>
        <v/>
      </c>
    </row>
    <row r="2479" spans="16:20">
      <c r="P2479" s="70" t="str">
        <f t="shared" si="115"/>
        <v/>
      </c>
      <c r="Q2479" s="70" t="str">
        <f t="shared" si="116"/>
        <v/>
      </c>
      <c r="R2479" s="70" t="str">
        <f>IFERROR(IF(K2479="handling and wharfage",SUM(P2479:Q2479),IF(OR(K2479="tank",K2479="Boat",K2479="car"),INDEX(Rate!$B$4:$M$25,MATCH(Gilbert!N2479,Rate!$A$4:$A$25,0),MATCH(Gilbert!L2479,Rate!$B$3:$M$3,0))*O2479*0.8,INDEX(Rate!$B$4:$M$25,MATCH(Gilbert!N2479,Rate!$A$4:$A$25,0),MATCH(Gilbert!L2479,Rate!$B$3:$M$3,0))*O2479)),"")</f>
        <v/>
      </c>
      <c r="T2479" s="71" t="str">
        <f t="shared" si="117"/>
        <v/>
      </c>
    </row>
    <row r="2480" spans="16:20">
      <c r="P2480" s="70" t="str">
        <f t="shared" si="115"/>
        <v/>
      </c>
      <c r="Q2480" s="70" t="str">
        <f t="shared" si="116"/>
        <v/>
      </c>
      <c r="R2480" s="70" t="str">
        <f>IFERROR(IF(K2480="handling and wharfage",SUM(P2480:Q2480),IF(OR(K2480="tank",K2480="Boat",K2480="car"),INDEX(Rate!$B$4:$M$25,MATCH(Gilbert!N2480,Rate!$A$4:$A$25,0),MATCH(Gilbert!L2480,Rate!$B$3:$M$3,0))*O2480*0.8,INDEX(Rate!$B$4:$M$25,MATCH(Gilbert!N2480,Rate!$A$4:$A$25,0),MATCH(Gilbert!L2480,Rate!$B$3:$M$3,0))*O2480)),"")</f>
        <v/>
      </c>
      <c r="T2480" s="71" t="str">
        <f t="shared" si="117"/>
        <v/>
      </c>
    </row>
    <row r="2481" spans="16:20">
      <c r="P2481" s="70" t="str">
        <f t="shared" si="115"/>
        <v/>
      </c>
      <c r="Q2481" s="70" t="str">
        <f t="shared" si="116"/>
        <v/>
      </c>
      <c r="R2481" s="70" t="str">
        <f>IFERROR(IF(K2481="handling and wharfage",SUM(P2481:Q2481),IF(OR(K2481="tank",K2481="Boat",K2481="car"),INDEX(Rate!$B$4:$M$25,MATCH(Gilbert!N2481,Rate!$A$4:$A$25,0),MATCH(Gilbert!L2481,Rate!$B$3:$M$3,0))*O2481*0.8,INDEX(Rate!$B$4:$M$25,MATCH(Gilbert!N2481,Rate!$A$4:$A$25,0),MATCH(Gilbert!L2481,Rate!$B$3:$M$3,0))*O2481)),"")</f>
        <v/>
      </c>
      <c r="T2481" s="71" t="str">
        <f t="shared" si="117"/>
        <v/>
      </c>
    </row>
    <row r="2482" spans="16:20">
      <c r="P2482" s="70" t="str">
        <f t="shared" si="115"/>
        <v/>
      </c>
      <c r="Q2482" s="70" t="str">
        <f t="shared" si="116"/>
        <v/>
      </c>
      <c r="R2482" s="70" t="str">
        <f>IFERROR(IF(K2482="handling and wharfage",SUM(P2482:Q2482),IF(OR(K2482="tank",K2482="Boat",K2482="car"),INDEX(Rate!$B$4:$M$25,MATCH(Gilbert!N2482,Rate!$A$4:$A$25,0),MATCH(Gilbert!L2482,Rate!$B$3:$M$3,0))*O2482*0.8,INDEX(Rate!$B$4:$M$25,MATCH(Gilbert!N2482,Rate!$A$4:$A$25,0),MATCH(Gilbert!L2482,Rate!$B$3:$M$3,0))*O2482)),"")</f>
        <v/>
      </c>
      <c r="T2482" s="71" t="str">
        <f t="shared" si="117"/>
        <v/>
      </c>
    </row>
    <row r="2483" spans="16:20">
      <c r="P2483" s="70" t="str">
        <f t="shared" si="115"/>
        <v/>
      </c>
      <c r="Q2483" s="70" t="str">
        <f t="shared" si="116"/>
        <v/>
      </c>
      <c r="R2483" s="70" t="str">
        <f>IFERROR(IF(K2483="handling and wharfage",SUM(P2483:Q2483),IF(OR(K2483="tank",K2483="Boat",K2483="car"),INDEX(Rate!$B$4:$M$25,MATCH(Gilbert!N2483,Rate!$A$4:$A$25,0),MATCH(Gilbert!L2483,Rate!$B$3:$M$3,0))*O2483*0.8,INDEX(Rate!$B$4:$M$25,MATCH(Gilbert!N2483,Rate!$A$4:$A$25,0),MATCH(Gilbert!L2483,Rate!$B$3:$M$3,0))*O2483)),"")</f>
        <v/>
      </c>
      <c r="T2483" s="71" t="str">
        <f t="shared" si="117"/>
        <v/>
      </c>
    </row>
    <row r="2484" spans="16:20">
      <c r="P2484" s="70" t="str">
        <f t="shared" si="115"/>
        <v/>
      </c>
      <c r="Q2484" s="70" t="str">
        <f t="shared" si="116"/>
        <v/>
      </c>
      <c r="R2484" s="70" t="str">
        <f>IFERROR(IF(K2484="handling and wharfage",SUM(P2484:Q2484),IF(OR(K2484="tank",K2484="Boat",K2484="car"),INDEX(Rate!$B$4:$M$25,MATCH(Gilbert!N2484,Rate!$A$4:$A$25,0),MATCH(Gilbert!L2484,Rate!$B$3:$M$3,0))*O2484*0.8,INDEX(Rate!$B$4:$M$25,MATCH(Gilbert!N2484,Rate!$A$4:$A$25,0),MATCH(Gilbert!L2484,Rate!$B$3:$M$3,0))*O2484)),"")</f>
        <v/>
      </c>
      <c r="T2484" s="71" t="str">
        <f t="shared" si="117"/>
        <v/>
      </c>
    </row>
    <row r="2485" spans="16:20">
      <c r="P2485" s="70" t="str">
        <f t="shared" si="115"/>
        <v/>
      </c>
      <c r="Q2485" s="70" t="str">
        <f t="shared" si="116"/>
        <v/>
      </c>
      <c r="R2485" s="70" t="str">
        <f>IFERROR(IF(K2485="handling and wharfage",SUM(P2485:Q2485),IF(OR(K2485="tank",K2485="Boat",K2485="car"),INDEX(Rate!$B$4:$M$25,MATCH(Gilbert!N2485,Rate!$A$4:$A$25,0),MATCH(Gilbert!L2485,Rate!$B$3:$M$3,0))*O2485*0.8,INDEX(Rate!$B$4:$M$25,MATCH(Gilbert!N2485,Rate!$A$4:$A$25,0),MATCH(Gilbert!L2485,Rate!$B$3:$M$3,0))*O2485)),"")</f>
        <v/>
      </c>
      <c r="T2485" s="71" t="str">
        <f t="shared" si="117"/>
        <v/>
      </c>
    </row>
    <row r="2486" spans="16:20">
      <c r="P2486" s="70" t="str">
        <f t="shared" si="115"/>
        <v/>
      </c>
      <c r="Q2486" s="70" t="str">
        <f t="shared" si="116"/>
        <v/>
      </c>
      <c r="R2486" s="70" t="str">
        <f>IFERROR(IF(K2486="handling and wharfage",SUM(P2486:Q2486),IF(OR(K2486="tank",K2486="Boat",K2486="car"),INDEX(Rate!$B$4:$M$25,MATCH(Gilbert!N2486,Rate!$A$4:$A$25,0),MATCH(Gilbert!L2486,Rate!$B$3:$M$3,0))*O2486*0.8,INDEX(Rate!$B$4:$M$25,MATCH(Gilbert!N2486,Rate!$A$4:$A$25,0),MATCH(Gilbert!L2486,Rate!$B$3:$M$3,0))*O2486)),"")</f>
        <v/>
      </c>
      <c r="T2486" s="71" t="str">
        <f t="shared" si="117"/>
        <v/>
      </c>
    </row>
    <row r="2487" spans="16:20">
      <c r="P2487" s="70" t="str">
        <f t="shared" si="115"/>
        <v/>
      </c>
      <c r="Q2487" s="70" t="str">
        <f t="shared" si="116"/>
        <v/>
      </c>
      <c r="R2487" s="70" t="str">
        <f>IFERROR(IF(K2487="handling and wharfage",SUM(P2487:Q2487),IF(OR(K2487="tank",K2487="Boat",K2487="car"),INDEX(Rate!$B$4:$M$25,MATCH(Gilbert!N2487,Rate!$A$4:$A$25,0),MATCH(Gilbert!L2487,Rate!$B$3:$M$3,0))*O2487*0.8,INDEX(Rate!$B$4:$M$25,MATCH(Gilbert!N2487,Rate!$A$4:$A$25,0),MATCH(Gilbert!L2487,Rate!$B$3:$M$3,0))*O2487)),"")</f>
        <v/>
      </c>
      <c r="T2487" s="71" t="str">
        <f t="shared" si="117"/>
        <v/>
      </c>
    </row>
    <row r="2488" spans="16:20">
      <c r="P2488" s="70" t="str">
        <f t="shared" si="115"/>
        <v/>
      </c>
      <c r="Q2488" s="70" t="str">
        <f t="shared" si="116"/>
        <v/>
      </c>
      <c r="R2488" s="70" t="str">
        <f>IFERROR(IF(K2488="handling and wharfage",SUM(P2488:Q2488),IF(OR(K2488="tank",K2488="Boat",K2488="car"),INDEX(Rate!$B$4:$M$25,MATCH(Gilbert!N2488,Rate!$A$4:$A$25,0),MATCH(Gilbert!L2488,Rate!$B$3:$M$3,0))*O2488*0.8,INDEX(Rate!$B$4:$M$25,MATCH(Gilbert!N2488,Rate!$A$4:$A$25,0),MATCH(Gilbert!L2488,Rate!$B$3:$M$3,0))*O2488)),"")</f>
        <v/>
      </c>
      <c r="T2488" s="71" t="str">
        <f t="shared" si="117"/>
        <v/>
      </c>
    </row>
    <row r="2489" spans="16:20">
      <c r="P2489" s="70" t="str">
        <f t="shared" si="115"/>
        <v/>
      </c>
      <c r="Q2489" s="70" t="str">
        <f t="shared" si="116"/>
        <v/>
      </c>
      <c r="R2489" s="70" t="str">
        <f>IFERROR(IF(K2489="handling and wharfage",SUM(P2489:Q2489),IF(OR(K2489="tank",K2489="Boat",K2489="car"),INDEX(Rate!$B$4:$M$25,MATCH(Gilbert!N2489,Rate!$A$4:$A$25,0),MATCH(Gilbert!L2489,Rate!$B$3:$M$3,0))*O2489*0.8,INDEX(Rate!$B$4:$M$25,MATCH(Gilbert!N2489,Rate!$A$4:$A$25,0),MATCH(Gilbert!L2489,Rate!$B$3:$M$3,0))*O2489)),"")</f>
        <v/>
      </c>
      <c r="T2489" s="71" t="str">
        <f t="shared" si="117"/>
        <v/>
      </c>
    </row>
    <row r="2490" spans="16:20">
      <c r="P2490" s="70" t="str">
        <f t="shared" si="115"/>
        <v/>
      </c>
      <c r="Q2490" s="70" t="str">
        <f t="shared" si="116"/>
        <v/>
      </c>
      <c r="R2490" s="70" t="str">
        <f>IFERROR(IF(K2490="handling and wharfage",SUM(P2490:Q2490),IF(OR(K2490="tank",K2490="Boat",K2490="car"),INDEX(Rate!$B$4:$M$25,MATCH(Gilbert!N2490,Rate!$A$4:$A$25,0),MATCH(Gilbert!L2490,Rate!$B$3:$M$3,0))*O2490*0.8,INDEX(Rate!$B$4:$M$25,MATCH(Gilbert!N2490,Rate!$A$4:$A$25,0),MATCH(Gilbert!L2490,Rate!$B$3:$M$3,0))*O2490)),"")</f>
        <v/>
      </c>
      <c r="T2490" s="71" t="str">
        <f t="shared" si="117"/>
        <v/>
      </c>
    </row>
    <row r="2491" spans="16:20">
      <c r="P2491" s="70" t="str">
        <f t="shared" si="115"/>
        <v/>
      </c>
      <c r="Q2491" s="70" t="str">
        <f t="shared" si="116"/>
        <v/>
      </c>
      <c r="R2491" s="70" t="str">
        <f>IFERROR(IF(K2491="handling and wharfage",SUM(P2491:Q2491),IF(OR(K2491="tank",K2491="Boat",K2491="car"),INDEX(Rate!$B$4:$M$25,MATCH(Gilbert!N2491,Rate!$A$4:$A$25,0),MATCH(Gilbert!L2491,Rate!$B$3:$M$3,0))*O2491*0.8,INDEX(Rate!$B$4:$M$25,MATCH(Gilbert!N2491,Rate!$A$4:$A$25,0),MATCH(Gilbert!L2491,Rate!$B$3:$M$3,0))*O2491)),"")</f>
        <v/>
      </c>
      <c r="T2491" s="71" t="str">
        <f t="shared" si="117"/>
        <v/>
      </c>
    </row>
    <row r="2492" spans="16:20">
      <c r="P2492" s="70" t="str">
        <f t="shared" si="115"/>
        <v/>
      </c>
      <c r="Q2492" s="70" t="str">
        <f t="shared" si="116"/>
        <v/>
      </c>
      <c r="R2492" s="70" t="str">
        <f>IFERROR(IF(K2492="handling and wharfage",SUM(P2492:Q2492),IF(OR(K2492="tank",K2492="Boat",K2492="car"),INDEX(Rate!$B$4:$M$25,MATCH(Gilbert!N2492,Rate!$A$4:$A$25,0),MATCH(Gilbert!L2492,Rate!$B$3:$M$3,0))*O2492*0.8,INDEX(Rate!$B$4:$M$25,MATCH(Gilbert!N2492,Rate!$A$4:$A$25,0),MATCH(Gilbert!L2492,Rate!$B$3:$M$3,0))*O2492)),"")</f>
        <v/>
      </c>
      <c r="T2492" s="71" t="str">
        <f t="shared" si="117"/>
        <v/>
      </c>
    </row>
    <row r="2493" spans="16:20">
      <c r="P2493" s="70" t="str">
        <f t="shared" si="115"/>
        <v/>
      </c>
      <c r="Q2493" s="70" t="str">
        <f t="shared" si="116"/>
        <v/>
      </c>
      <c r="R2493" s="70" t="str">
        <f>IFERROR(IF(K2493="handling and wharfage",SUM(P2493:Q2493),IF(OR(K2493="tank",K2493="Boat",K2493="car"),INDEX(Rate!$B$4:$M$25,MATCH(Gilbert!N2493,Rate!$A$4:$A$25,0),MATCH(Gilbert!L2493,Rate!$B$3:$M$3,0))*O2493*0.8,INDEX(Rate!$B$4:$M$25,MATCH(Gilbert!N2493,Rate!$A$4:$A$25,0),MATCH(Gilbert!L2493,Rate!$B$3:$M$3,0))*O2493)),"")</f>
        <v/>
      </c>
      <c r="T2493" s="71" t="str">
        <f t="shared" si="117"/>
        <v/>
      </c>
    </row>
    <row r="2494" spans="16:20">
      <c r="P2494" s="70" t="str">
        <f t="shared" si="115"/>
        <v/>
      </c>
      <c r="Q2494" s="70" t="str">
        <f t="shared" si="116"/>
        <v/>
      </c>
      <c r="R2494" s="70" t="str">
        <f>IFERROR(IF(K2494="handling and wharfage",SUM(P2494:Q2494),IF(OR(K2494="tank",K2494="Boat",K2494="car"),INDEX(Rate!$B$4:$M$25,MATCH(Gilbert!N2494,Rate!$A$4:$A$25,0),MATCH(Gilbert!L2494,Rate!$B$3:$M$3,0))*O2494*0.8,INDEX(Rate!$B$4:$M$25,MATCH(Gilbert!N2494,Rate!$A$4:$A$25,0),MATCH(Gilbert!L2494,Rate!$B$3:$M$3,0))*O2494)),"")</f>
        <v/>
      </c>
      <c r="T2494" s="71" t="str">
        <f t="shared" si="117"/>
        <v/>
      </c>
    </row>
    <row r="2495" spans="16:20">
      <c r="P2495" s="70" t="str">
        <f t="shared" si="115"/>
        <v/>
      </c>
      <c r="Q2495" s="70" t="str">
        <f t="shared" si="116"/>
        <v/>
      </c>
      <c r="R2495" s="70" t="str">
        <f>IFERROR(IF(K2495="handling and wharfage",SUM(P2495:Q2495),IF(OR(K2495="tank",K2495="Boat",K2495="car"),INDEX(Rate!$B$4:$M$25,MATCH(Gilbert!N2495,Rate!$A$4:$A$25,0),MATCH(Gilbert!L2495,Rate!$B$3:$M$3,0))*O2495*0.8,INDEX(Rate!$B$4:$M$25,MATCH(Gilbert!N2495,Rate!$A$4:$A$25,0),MATCH(Gilbert!L2495,Rate!$B$3:$M$3,0))*O2495)),"")</f>
        <v/>
      </c>
      <c r="T2495" s="71" t="str">
        <f t="shared" si="117"/>
        <v/>
      </c>
    </row>
    <row r="2496" spans="16:20">
      <c r="P2496" s="70" t="str">
        <f t="shared" si="115"/>
        <v/>
      </c>
      <c r="Q2496" s="70" t="str">
        <f t="shared" si="116"/>
        <v/>
      </c>
      <c r="R2496" s="70" t="str">
        <f>IFERROR(IF(K2496="handling and wharfage",SUM(P2496:Q2496),IF(OR(K2496="tank",K2496="Boat",K2496="car"),INDEX(Rate!$B$4:$M$25,MATCH(Gilbert!N2496,Rate!$A$4:$A$25,0),MATCH(Gilbert!L2496,Rate!$B$3:$M$3,0))*O2496*0.8,INDEX(Rate!$B$4:$M$25,MATCH(Gilbert!N2496,Rate!$A$4:$A$25,0),MATCH(Gilbert!L2496,Rate!$B$3:$M$3,0))*O2496)),"")</f>
        <v/>
      </c>
      <c r="T2496" s="71" t="str">
        <f t="shared" si="117"/>
        <v/>
      </c>
    </row>
    <row r="2497" spans="16:20">
      <c r="P2497" s="70" t="str">
        <f t="shared" si="115"/>
        <v/>
      </c>
      <c r="Q2497" s="70" t="str">
        <f t="shared" si="116"/>
        <v/>
      </c>
      <c r="R2497" s="70" t="str">
        <f>IFERROR(IF(K2497="handling and wharfage",SUM(P2497:Q2497),IF(OR(K2497="tank",K2497="Boat",K2497="car"),INDEX(Rate!$B$4:$M$25,MATCH(Gilbert!N2497,Rate!$A$4:$A$25,0),MATCH(Gilbert!L2497,Rate!$B$3:$M$3,0))*O2497*0.8,INDEX(Rate!$B$4:$M$25,MATCH(Gilbert!N2497,Rate!$A$4:$A$25,0),MATCH(Gilbert!L2497,Rate!$B$3:$M$3,0))*O2497)),"")</f>
        <v/>
      </c>
      <c r="T2497" s="71" t="str">
        <f t="shared" si="117"/>
        <v/>
      </c>
    </row>
    <row r="2498" spans="16:20">
      <c r="P2498" s="70" t="str">
        <f t="shared" si="115"/>
        <v/>
      </c>
      <c r="Q2498" s="70" t="str">
        <f t="shared" si="116"/>
        <v/>
      </c>
      <c r="R2498" s="70" t="str">
        <f>IFERROR(IF(K2498="handling and wharfage",SUM(P2498:Q2498),IF(OR(K2498="tank",K2498="Boat",K2498="car"),INDEX(Rate!$B$4:$M$25,MATCH(Gilbert!N2498,Rate!$A$4:$A$25,0),MATCH(Gilbert!L2498,Rate!$B$3:$M$3,0))*O2498*0.8,INDEX(Rate!$B$4:$M$25,MATCH(Gilbert!N2498,Rate!$A$4:$A$25,0),MATCH(Gilbert!L2498,Rate!$B$3:$M$3,0))*O2498)),"")</f>
        <v/>
      </c>
      <c r="T2498" s="71" t="str">
        <f t="shared" si="117"/>
        <v/>
      </c>
    </row>
    <row r="2499" spans="16:20">
      <c r="P2499" s="70" t="str">
        <f t="shared" ref="P2499:P2562" si="118">IF(OR(K2499="handling and wharfage",K2499="rau handling and wharfage"),O2499*30,"")</f>
        <v/>
      </c>
      <c r="Q2499" s="70" t="str">
        <f t="shared" ref="Q2499:Q2562" si="119">IF(K2499&lt;&gt;"handling and wharfage","",O2499*3.5)</f>
        <v/>
      </c>
      <c r="R2499" s="70" t="str">
        <f>IFERROR(IF(K2499="handling and wharfage",SUM(P2499:Q2499),IF(OR(K2499="tank",K2499="Boat",K2499="car"),INDEX(Rate!$B$4:$M$25,MATCH(Gilbert!N2499,Rate!$A$4:$A$25,0),MATCH(Gilbert!L2499,Rate!$B$3:$M$3,0))*O2499*0.8,INDEX(Rate!$B$4:$M$25,MATCH(Gilbert!N2499,Rate!$A$4:$A$25,0),MATCH(Gilbert!L2499,Rate!$B$3:$M$3,0))*O2499)),"")</f>
        <v/>
      </c>
      <c r="T2499" s="71" t="str">
        <f t="shared" ref="T2499:T2562" si="120">IF(L2499="","",IF(L2499="General2","F0070000061A","E31250000331"))</f>
        <v/>
      </c>
    </row>
    <row r="2500" spans="16:20">
      <c r="P2500" s="70" t="str">
        <f t="shared" si="118"/>
        <v/>
      </c>
      <c r="Q2500" s="70" t="str">
        <f t="shared" si="119"/>
        <v/>
      </c>
      <c r="R2500" s="70" t="str">
        <f>IFERROR(IF(K2500="handling and wharfage",SUM(P2500:Q2500),IF(OR(K2500="tank",K2500="Boat",K2500="car"),INDEX(Rate!$B$4:$M$25,MATCH(Gilbert!N2500,Rate!$A$4:$A$25,0),MATCH(Gilbert!L2500,Rate!$B$3:$M$3,0))*O2500*0.8,INDEX(Rate!$B$4:$M$25,MATCH(Gilbert!N2500,Rate!$A$4:$A$25,0),MATCH(Gilbert!L2500,Rate!$B$3:$M$3,0))*O2500)),"")</f>
        <v/>
      </c>
      <c r="T2500" s="71" t="str">
        <f t="shared" si="120"/>
        <v/>
      </c>
    </row>
    <row r="2501" spans="16:20">
      <c r="P2501" s="70" t="str">
        <f t="shared" si="118"/>
        <v/>
      </c>
      <c r="Q2501" s="70" t="str">
        <f t="shared" si="119"/>
        <v/>
      </c>
      <c r="R2501" s="70" t="str">
        <f>IFERROR(IF(K2501="handling and wharfage",SUM(P2501:Q2501),IF(OR(K2501="tank",K2501="Boat",K2501="car"),INDEX(Rate!$B$4:$M$25,MATCH(Gilbert!N2501,Rate!$A$4:$A$25,0),MATCH(Gilbert!L2501,Rate!$B$3:$M$3,0))*O2501*0.8,INDEX(Rate!$B$4:$M$25,MATCH(Gilbert!N2501,Rate!$A$4:$A$25,0),MATCH(Gilbert!L2501,Rate!$B$3:$M$3,0))*O2501)),"")</f>
        <v/>
      </c>
      <c r="T2501" s="71" t="str">
        <f t="shared" si="120"/>
        <v/>
      </c>
    </row>
    <row r="2502" spans="16:20">
      <c r="P2502" s="70" t="str">
        <f t="shared" si="118"/>
        <v/>
      </c>
      <c r="Q2502" s="70" t="str">
        <f t="shared" si="119"/>
        <v/>
      </c>
      <c r="R2502" s="70" t="str">
        <f>IFERROR(IF(K2502="handling and wharfage",SUM(P2502:Q2502),IF(OR(K2502="tank",K2502="Boat",K2502="car"),INDEX(Rate!$B$4:$M$25,MATCH(Gilbert!N2502,Rate!$A$4:$A$25,0),MATCH(Gilbert!L2502,Rate!$B$3:$M$3,0))*O2502*0.8,INDEX(Rate!$B$4:$M$25,MATCH(Gilbert!N2502,Rate!$A$4:$A$25,0),MATCH(Gilbert!L2502,Rate!$B$3:$M$3,0))*O2502)),"")</f>
        <v/>
      </c>
      <c r="T2502" s="71" t="str">
        <f t="shared" si="120"/>
        <v/>
      </c>
    </row>
    <row r="2503" spans="16:20">
      <c r="P2503" s="70" t="str">
        <f t="shared" si="118"/>
        <v/>
      </c>
      <c r="Q2503" s="70" t="str">
        <f t="shared" si="119"/>
        <v/>
      </c>
      <c r="R2503" s="70" t="str">
        <f>IFERROR(IF(K2503="handling and wharfage",SUM(P2503:Q2503),IF(OR(K2503="tank",K2503="Boat",K2503="car"),INDEX(Rate!$B$4:$M$25,MATCH(Gilbert!N2503,Rate!$A$4:$A$25,0),MATCH(Gilbert!L2503,Rate!$B$3:$M$3,0))*O2503*0.8,INDEX(Rate!$B$4:$M$25,MATCH(Gilbert!N2503,Rate!$A$4:$A$25,0),MATCH(Gilbert!L2503,Rate!$B$3:$M$3,0))*O2503)),"")</f>
        <v/>
      </c>
      <c r="T2503" s="71" t="str">
        <f t="shared" si="120"/>
        <v/>
      </c>
    </row>
    <row r="2504" spans="16:20">
      <c r="P2504" s="70" t="str">
        <f t="shared" si="118"/>
        <v/>
      </c>
      <c r="Q2504" s="70" t="str">
        <f t="shared" si="119"/>
        <v/>
      </c>
      <c r="R2504" s="70" t="str">
        <f>IFERROR(IF(K2504="handling and wharfage",SUM(P2504:Q2504),IF(OR(K2504="tank",K2504="Boat",K2504="car"),INDEX(Rate!$B$4:$M$25,MATCH(Gilbert!N2504,Rate!$A$4:$A$25,0),MATCH(Gilbert!L2504,Rate!$B$3:$M$3,0))*O2504*0.8,INDEX(Rate!$B$4:$M$25,MATCH(Gilbert!N2504,Rate!$A$4:$A$25,0),MATCH(Gilbert!L2504,Rate!$B$3:$M$3,0))*O2504)),"")</f>
        <v/>
      </c>
      <c r="T2504" s="71" t="str">
        <f t="shared" si="120"/>
        <v/>
      </c>
    </row>
    <row r="2505" spans="16:20">
      <c r="P2505" s="70" t="str">
        <f t="shared" si="118"/>
        <v/>
      </c>
      <c r="Q2505" s="70" t="str">
        <f t="shared" si="119"/>
        <v/>
      </c>
      <c r="R2505" s="70" t="str">
        <f>IFERROR(IF(K2505="handling and wharfage",SUM(P2505:Q2505),IF(OR(K2505="tank",K2505="Boat",K2505="car"),INDEX(Rate!$B$4:$M$25,MATCH(Gilbert!N2505,Rate!$A$4:$A$25,0),MATCH(Gilbert!L2505,Rate!$B$3:$M$3,0))*O2505*0.8,INDEX(Rate!$B$4:$M$25,MATCH(Gilbert!N2505,Rate!$A$4:$A$25,0),MATCH(Gilbert!L2505,Rate!$B$3:$M$3,0))*O2505)),"")</f>
        <v/>
      </c>
      <c r="T2505" s="71" t="str">
        <f t="shared" si="120"/>
        <v/>
      </c>
    </row>
    <row r="2506" spans="16:20">
      <c r="P2506" s="70" t="str">
        <f t="shared" si="118"/>
        <v/>
      </c>
      <c r="Q2506" s="70" t="str">
        <f t="shared" si="119"/>
        <v/>
      </c>
      <c r="R2506" s="70" t="str">
        <f>IFERROR(IF(K2506="handling and wharfage",SUM(P2506:Q2506),IF(OR(K2506="tank",K2506="Boat",K2506="car"),INDEX(Rate!$B$4:$M$25,MATCH(Gilbert!N2506,Rate!$A$4:$A$25,0),MATCH(Gilbert!L2506,Rate!$B$3:$M$3,0))*O2506*0.8,INDEX(Rate!$B$4:$M$25,MATCH(Gilbert!N2506,Rate!$A$4:$A$25,0),MATCH(Gilbert!L2506,Rate!$B$3:$M$3,0))*O2506)),"")</f>
        <v/>
      </c>
      <c r="T2506" s="71" t="str">
        <f t="shared" si="120"/>
        <v/>
      </c>
    </row>
    <row r="2507" spans="16:20">
      <c r="P2507" s="70" t="str">
        <f t="shared" si="118"/>
        <v/>
      </c>
      <c r="Q2507" s="70" t="str">
        <f t="shared" si="119"/>
        <v/>
      </c>
      <c r="R2507" s="70" t="str">
        <f>IFERROR(IF(K2507="handling and wharfage",SUM(P2507:Q2507),IF(OR(K2507="tank",K2507="Boat",K2507="car"),INDEX(Rate!$B$4:$M$25,MATCH(Gilbert!N2507,Rate!$A$4:$A$25,0),MATCH(Gilbert!L2507,Rate!$B$3:$M$3,0))*O2507*0.8,INDEX(Rate!$B$4:$M$25,MATCH(Gilbert!N2507,Rate!$A$4:$A$25,0),MATCH(Gilbert!L2507,Rate!$B$3:$M$3,0))*O2507)),"")</f>
        <v/>
      </c>
      <c r="T2507" s="71" t="str">
        <f t="shared" si="120"/>
        <v/>
      </c>
    </row>
    <row r="2508" spans="16:20">
      <c r="P2508" s="70" t="str">
        <f t="shared" si="118"/>
        <v/>
      </c>
      <c r="Q2508" s="70" t="str">
        <f t="shared" si="119"/>
        <v/>
      </c>
      <c r="R2508" s="70" t="str">
        <f>IFERROR(IF(K2508="handling and wharfage",SUM(P2508:Q2508),IF(OR(K2508="tank",K2508="Boat",K2508="car"),INDEX(Rate!$B$4:$M$25,MATCH(Gilbert!N2508,Rate!$A$4:$A$25,0),MATCH(Gilbert!L2508,Rate!$B$3:$M$3,0))*O2508*0.8,INDEX(Rate!$B$4:$M$25,MATCH(Gilbert!N2508,Rate!$A$4:$A$25,0),MATCH(Gilbert!L2508,Rate!$B$3:$M$3,0))*O2508)),"")</f>
        <v/>
      </c>
      <c r="T2508" s="71" t="str">
        <f t="shared" si="120"/>
        <v/>
      </c>
    </row>
    <row r="2509" spans="16:20">
      <c r="P2509" s="70" t="str">
        <f t="shared" si="118"/>
        <v/>
      </c>
      <c r="Q2509" s="70" t="str">
        <f t="shared" si="119"/>
        <v/>
      </c>
      <c r="R2509" s="70" t="str">
        <f>IFERROR(IF(K2509="handling and wharfage",SUM(P2509:Q2509),IF(OR(K2509="tank",K2509="Boat",K2509="car"),INDEX(Rate!$B$4:$M$25,MATCH(Gilbert!N2509,Rate!$A$4:$A$25,0),MATCH(Gilbert!L2509,Rate!$B$3:$M$3,0))*O2509*0.8,INDEX(Rate!$B$4:$M$25,MATCH(Gilbert!N2509,Rate!$A$4:$A$25,0),MATCH(Gilbert!L2509,Rate!$B$3:$M$3,0))*O2509)),"")</f>
        <v/>
      </c>
      <c r="T2509" s="71" t="str">
        <f t="shared" si="120"/>
        <v/>
      </c>
    </row>
    <row r="2510" spans="16:20">
      <c r="P2510" s="70" t="str">
        <f t="shared" si="118"/>
        <v/>
      </c>
      <c r="Q2510" s="70" t="str">
        <f t="shared" si="119"/>
        <v/>
      </c>
      <c r="R2510" s="70" t="str">
        <f>IFERROR(IF(K2510="handling and wharfage",SUM(P2510:Q2510),IF(OR(K2510="tank",K2510="Boat",K2510="car"),INDEX(Rate!$B$4:$M$25,MATCH(Gilbert!N2510,Rate!$A$4:$A$25,0),MATCH(Gilbert!L2510,Rate!$B$3:$M$3,0))*O2510*0.8,INDEX(Rate!$B$4:$M$25,MATCH(Gilbert!N2510,Rate!$A$4:$A$25,0),MATCH(Gilbert!L2510,Rate!$B$3:$M$3,0))*O2510)),"")</f>
        <v/>
      </c>
      <c r="T2510" s="71" t="str">
        <f t="shared" si="120"/>
        <v/>
      </c>
    </row>
    <row r="2511" spans="16:20">
      <c r="P2511" s="70" t="str">
        <f t="shared" si="118"/>
        <v/>
      </c>
      <c r="Q2511" s="70" t="str">
        <f t="shared" si="119"/>
        <v/>
      </c>
      <c r="R2511" s="70" t="str">
        <f>IFERROR(IF(K2511="handling and wharfage",SUM(P2511:Q2511),IF(OR(K2511="tank",K2511="Boat",K2511="car"),INDEX(Rate!$B$4:$M$25,MATCH(Gilbert!N2511,Rate!$A$4:$A$25,0),MATCH(Gilbert!L2511,Rate!$B$3:$M$3,0))*O2511*0.8,INDEX(Rate!$B$4:$M$25,MATCH(Gilbert!N2511,Rate!$A$4:$A$25,0),MATCH(Gilbert!L2511,Rate!$B$3:$M$3,0))*O2511)),"")</f>
        <v/>
      </c>
      <c r="T2511" s="71" t="str">
        <f t="shared" si="120"/>
        <v/>
      </c>
    </row>
    <row r="2512" spans="16:20">
      <c r="P2512" s="70" t="str">
        <f t="shared" si="118"/>
        <v/>
      </c>
      <c r="Q2512" s="70" t="str">
        <f t="shared" si="119"/>
        <v/>
      </c>
      <c r="R2512" s="70" t="str">
        <f>IFERROR(IF(K2512="handling and wharfage",SUM(P2512:Q2512),IF(OR(K2512="tank",K2512="Boat",K2512="car"),INDEX(Rate!$B$4:$M$25,MATCH(Gilbert!N2512,Rate!$A$4:$A$25,0),MATCH(Gilbert!L2512,Rate!$B$3:$M$3,0))*O2512*0.8,INDEX(Rate!$B$4:$M$25,MATCH(Gilbert!N2512,Rate!$A$4:$A$25,0),MATCH(Gilbert!L2512,Rate!$B$3:$M$3,0))*O2512)),"")</f>
        <v/>
      </c>
      <c r="T2512" s="71" t="str">
        <f t="shared" si="120"/>
        <v/>
      </c>
    </row>
    <row r="2513" spans="16:20">
      <c r="P2513" s="70" t="str">
        <f t="shared" si="118"/>
        <v/>
      </c>
      <c r="Q2513" s="70" t="str">
        <f t="shared" si="119"/>
        <v/>
      </c>
      <c r="R2513" s="70" t="str">
        <f>IFERROR(IF(K2513="handling and wharfage",SUM(P2513:Q2513),IF(OR(K2513="tank",K2513="Boat",K2513="car"),INDEX(Rate!$B$4:$M$25,MATCH(Gilbert!N2513,Rate!$A$4:$A$25,0),MATCH(Gilbert!L2513,Rate!$B$3:$M$3,0))*O2513*0.8,INDEX(Rate!$B$4:$M$25,MATCH(Gilbert!N2513,Rate!$A$4:$A$25,0),MATCH(Gilbert!L2513,Rate!$B$3:$M$3,0))*O2513)),"")</f>
        <v/>
      </c>
      <c r="T2513" s="71" t="str">
        <f t="shared" si="120"/>
        <v/>
      </c>
    </row>
    <row r="2514" spans="16:20">
      <c r="P2514" s="70" t="str">
        <f t="shared" si="118"/>
        <v/>
      </c>
      <c r="Q2514" s="70" t="str">
        <f t="shared" si="119"/>
        <v/>
      </c>
      <c r="R2514" s="70" t="str">
        <f>IFERROR(IF(K2514="handling and wharfage",SUM(P2514:Q2514),IF(OR(K2514="tank",K2514="Boat",K2514="car"),INDEX(Rate!$B$4:$M$25,MATCH(Gilbert!N2514,Rate!$A$4:$A$25,0),MATCH(Gilbert!L2514,Rate!$B$3:$M$3,0))*O2514*0.8,INDEX(Rate!$B$4:$M$25,MATCH(Gilbert!N2514,Rate!$A$4:$A$25,0),MATCH(Gilbert!L2514,Rate!$B$3:$M$3,0))*O2514)),"")</f>
        <v/>
      </c>
      <c r="T2514" s="71" t="str">
        <f t="shared" si="120"/>
        <v/>
      </c>
    </row>
    <row r="2515" spans="16:20">
      <c r="P2515" s="70" t="str">
        <f t="shared" si="118"/>
        <v/>
      </c>
      <c r="Q2515" s="70" t="str">
        <f t="shared" si="119"/>
        <v/>
      </c>
      <c r="R2515" s="70" t="str">
        <f>IFERROR(IF(K2515="handling and wharfage",SUM(P2515:Q2515),IF(OR(K2515="tank",K2515="Boat",K2515="car"),INDEX(Rate!$B$4:$M$25,MATCH(Gilbert!N2515,Rate!$A$4:$A$25,0),MATCH(Gilbert!L2515,Rate!$B$3:$M$3,0))*O2515*0.8,INDEX(Rate!$B$4:$M$25,MATCH(Gilbert!N2515,Rate!$A$4:$A$25,0),MATCH(Gilbert!L2515,Rate!$B$3:$M$3,0))*O2515)),"")</f>
        <v/>
      </c>
      <c r="T2515" s="71" t="str">
        <f t="shared" si="120"/>
        <v/>
      </c>
    </row>
    <row r="2516" spans="16:20">
      <c r="P2516" s="70" t="str">
        <f t="shared" si="118"/>
        <v/>
      </c>
      <c r="Q2516" s="70" t="str">
        <f t="shared" si="119"/>
        <v/>
      </c>
      <c r="R2516" s="70" t="str">
        <f>IFERROR(IF(K2516="handling and wharfage",SUM(P2516:Q2516),IF(OR(K2516="tank",K2516="Boat",K2516="car"),INDEX(Rate!$B$4:$M$25,MATCH(Gilbert!N2516,Rate!$A$4:$A$25,0),MATCH(Gilbert!L2516,Rate!$B$3:$M$3,0))*O2516*0.8,INDEX(Rate!$B$4:$M$25,MATCH(Gilbert!N2516,Rate!$A$4:$A$25,0),MATCH(Gilbert!L2516,Rate!$B$3:$M$3,0))*O2516)),"")</f>
        <v/>
      </c>
      <c r="T2516" s="71" t="str">
        <f t="shared" si="120"/>
        <v/>
      </c>
    </row>
    <row r="2517" spans="16:20">
      <c r="P2517" s="70" t="str">
        <f t="shared" si="118"/>
        <v/>
      </c>
      <c r="Q2517" s="70" t="str">
        <f t="shared" si="119"/>
        <v/>
      </c>
      <c r="R2517" s="70" t="str">
        <f>IFERROR(IF(K2517="handling and wharfage",SUM(P2517:Q2517),IF(OR(K2517="tank",K2517="Boat",K2517="car"),INDEX(Rate!$B$4:$M$25,MATCH(Gilbert!N2517,Rate!$A$4:$A$25,0),MATCH(Gilbert!L2517,Rate!$B$3:$M$3,0))*O2517*0.8,INDEX(Rate!$B$4:$M$25,MATCH(Gilbert!N2517,Rate!$A$4:$A$25,0),MATCH(Gilbert!L2517,Rate!$B$3:$M$3,0))*O2517)),"")</f>
        <v/>
      </c>
      <c r="T2517" s="71" t="str">
        <f t="shared" si="120"/>
        <v/>
      </c>
    </row>
    <row r="2518" spans="16:20">
      <c r="P2518" s="70" t="str">
        <f t="shared" si="118"/>
        <v/>
      </c>
      <c r="Q2518" s="70" t="str">
        <f t="shared" si="119"/>
        <v/>
      </c>
      <c r="R2518" s="70" t="str">
        <f>IFERROR(IF(K2518="handling and wharfage",SUM(P2518:Q2518),IF(OR(K2518="tank",K2518="Boat",K2518="car"),INDEX(Rate!$B$4:$M$25,MATCH(Gilbert!N2518,Rate!$A$4:$A$25,0),MATCH(Gilbert!L2518,Rate!$B$3:$M$3,0))*O2518*0.8,INDEX(Rate!$B$4:$M$25,MATCH(Gilbert!N2518,Rate!$A$4:$A$25,0),MATCH(Gilbert!L2518,Rate!$B$3:$M$3,0))*O2518)),"")</f>
        <v/>
      </c>
      <c r="T2518" s="71" t="str">
        <f t="shared" si="120"/>
        <v/>
      </c>
    </row>
    <row r="2519" spans="16:20">
      <c r="P2519" s="70" t="str">
        <f t="shared" si="118"/>
        <v/>
      </c>
      <c r="Q2519" s="70" t="str">
        <f t="shared" si="119"/>
        <v/>
      </c>
      <c r="R2519" s="70" t="str">
        <f>IFERROR(IF(K2519="handling and wharfage",SUM(P2519:Q2519),IF(OR(K2519="tank",K2519="Boat",K2519="car"),INDEX(Rate!$B$4:$M$25,MATCH(Gilbert!N2519,Rate!$A$4:$A$25,0),MATCH(Gilbert!L2519,Rate!$B$3:$M$3,0))*O2519*0.8,INDEX(Rate!$B$4:$M$25,MATCH(Gilbert!N2519,Rate!$A$4:$A$25,0),MATCH(Gilbert!L2519,Rate!$B$3:$M$3,0))*O2519)),"")</f>
        <v/>
      </c>
      <c r="T2519" s="71" t="str">
        <f t="shared" si="120"/>
        <v/>
      </c>
    </row>
    <row r="2520" spans="16:20">
      <c r="P2520" s="70" t="str">
        <f t="shared" si="118"/>
        <v/>
      </c>
      <c r="Q2520" s="70" t="str">
        <f t="shared" si="119"/>
        <v/>
      </c>
      <c r="R2520" s="70" t="str">
        <f>IFERROR(IF(K2520="handling and wharfage",SUM(P2520:Q2520),IF(OR(K2520="tank",K2520="Boat",K2520="car"),INDEX(Rate!$B$4:$M$25,MATCH(Gilbert!N2520,Rate!$A$4:$A$25,0),MATCH(Gilbert!L2520,Rate!$B$3:$M$3,0))*O2520*0.8,INDEX(Rate!$B$4:$M$25,MATCH(Gilbert!N2520,Rate!$A$4:$A$25,0),MATCH(Gilbert!L2520,Rate!$B$3:$M$3,0))*O2520)),"")</f>
        <v/>
      </c>
      <c r="T2520" s="71" t="str">
        <f t="shared" si="120"/>
        <v/>
      </c>
    </row>
    <row r="2521" spans="16:20">
      <c r="P2521" s="70" t="str">
        <f t="shared" si="118"/>
        <v/>
      </c>
      <c r="Q2521" s="70" t="str">
        <f t="shared" si="119"/>
        <v/>
      </c>
      <c r="R2521" s="70" t="str">
        <f>IFERROR(IF(K2521="handling and wharfage",SUM(P2521:Q2521),IF(OR(K2521="tank",K2521="Boat",K2521="car"),INDEX(Rate!$B$4:$M$25,MATCH(Gilbert!N2521,Rate!$A$4:$A$25,0),MATCH(Gilbert!L2521,Rate!$B$3:$M$3,0))*O2521*0.8,INDEX(Rate!$B$4:$M$25,MATCH(Gilbert!N2521,Rate!$A$4:$A$25,0),MATCH(Gilbert!L2521,Rate!$B$3:$M$3,0))*O2521)),"")</f>
        <v/>
      </c>
      <c r="T2521" s="71" t="str">
        <f t="shared" si="120"/>
        <v/>
      </c>
    </row>
    <row r="2522" spans="16:20">
      <c r="P2522" s="70" t="str">
        <f t="shared" si="118"/>
        <v/>
      </c>
      <c r="Q2522" s="70" t="str">
        <f t="shared" si="119"/>
        <v/>
      </c>
      <c r="R2522" s="70" t="str">
        <f>IFERROR(IF(K2522="handling and wharfage",SUM(P2522:Q2522),IF(OR(K2522="tank",K2522="Boat",K2522="car"),INDEX(Rate!$B$4:$M$25,MATCH(Gilbert!N2522,Rate!$A$4:$A$25,0),MATCH(Gilbert!L2522,Rate!$B$3:$M$3,0))*O2522*0.8,INDEX(Rate!$B$4:$M$25,MATCH(Gilbert!N2522,Rate!$A$4:$A$25,0),MATCH(Gilbert!L2522,Rate!$B$3:$M$3,0))*O2522)),"")</f>
        <v/>
      </c>
      <c r="T2522" s="71" t="str">
        <f t="shared" si="120"/>
        <v/>
      </c>
    </row>
    <row r="2523" spans="16:20">
      <c r="P2523" s="70" t="str">
        <f t="shared" si="118"/>
        <v/>
      </c>
      <c r="Q2523" s="70" t="str">
        <f t="shared" si="119"/>
        <v/>
      </c>
      <c r="R2523" s="70" t="str">
        <f>IFERROR(IF(K2523="handling and wharfage",SUM(P2523:Q2523),IF(OR(K2523="tank",K2523="Boat",K2523="car"),INDEX(Rate!$B$4:$M$25,MATCH(Gilbert!N2523,Rate!$A$4:$A$25,0),MATCH(Gilbert!L2523,Rate!$B$3:$M$3,0))*O2523*0.8,INDEX(Rate!$B$4:$M$25,MATCH(Gilbert!N2523,Rate!$A$4:$A$25,0),MATCH(Gilbert!L2523,Rate!$B$3:$M$3,0))*O2523)),"")</f>
        <v/>
      </c>
      <c r="T2523" s="71" t="str">
        <f t="shared" si="120"/>
        <v/>
      </c>
    </row>
    <row r="2524" spans="16:20">
      <c r="P2524" s="70" t="str">
        <f t="shared" si="118"/>
        <v/>
      </c>
      <c r="Q2524" s="70" t="str">
        <f t="shared" si="119"/>
        <v/>
      </c>
      <c r="R2524" s="70" t="str">
        <f>IFERROR(IF(K2524="handling and wharfage",SUM(P2524:Q2524),IF(OR(K2524="tank",K2524="Boat",K2524="car"),INDEX(Rate!$B$4:$M$25,MATCH(Gilbert!N2524,Rate!$A$4:$A$25,0),MATCH(Gilbert!L2524,Rate!$B$3:$M$3,0))*O2524*0.8,INDEX(Rate!$B$4:$M$25,MATCH(Gilbert!N2524,Rate!$A$4:$A$25,0),MATCH(Gilbert!L2524,Rate!$B$3:$M$3,0))*O2524)),"")</f>
        <v/>
      </c>
      <c r="T2524" s="71" t="str">
        <f t="shared" si="120"/>
        <v/>
      </c>
    </row>
    <row r="2525" spans="16:20">
      <c r="P2525" s="70" t="str">
        <f t="shared" si="118"/>
        <v/>
      </c>
      <c r="Q2525" s="70" t="str">
        <f t="shared" si="119"/>
        <v/>
      </c>
      <c r="R2525" s="70" t="str">
        <f>IFERROR(IF(K2525="handling and wharfage",SUM(P2525:Q2525),IF(OR(K2525="tank",K2525="Boat",K2525="car"),INDEX(Rate!$B$4:$M$25,MATCH(Gilbert!N2525,Rate!$A$4:$A$25,0),MATCH(Gilbert!L2525,Rate!$B$3:$M$3,0))*O2525*0.8,INDEX(Rate!$B$4:$M$25,MATCH(Gilbert!N2525,Rate!$A$4:$A$25,0),MATCH(Gilbert!L2525,Rate!$B$3:$M$3,0))*O2525)),"")</f>
        <v/>
      </c>
      <c r="T2525" s="71" t="str">
        <f t="shared" si="120"/>
        <v/>
      </c>
    </row>
    <row r="2526" spans="16:20">
      <c r="P2526" s="70" t="str">
        <f t="shared" si="118"/>
        <v/>
      </c>
      <c r="Q2526" s="70" t="str">
        <f t="shared" si="119"/>
        <v/>
      </c>
      <c r="R2526" s="70" t="str">
        <f>IFERROR(IF(K2526="handling and wharfage",SUM(P2526:Q2526),IF(OR(K2526="tank",K2526="Boat",K2526="car"),INDEX(Rate!$B$4:$M$25,MATCH(Gilbert!N2526,Rate!$A$4:$A$25,0),MATCH(Gilbert!L2526,Rate!$B$3:$M$3,0))*O2526*0.8,INDEX(Rate!$B$4:$M$25,MATCH(Gilbert!N2526,Rate!$A$4:$A$25,0),MATCH(Gilbert!L2526,Rate!$B$3:$M$3,0))*O2526)),"")</f>
        <v/>
      </c>
      <c r="T2526" s="71" t="str">
        <f t="shared" si="120"/>
        <v/>
      </c>
    </row>
    <row r="2527" spans="16:20">
      <c r="P2527" s="70" t="str">
        <f t="shared" si="118"/>
        <v/>
      </c>
      <c r="Q2527" s="70" t="str">
        <f t="shared" si="119"/>
        <v/>
      </c>
      <c r="R2527" s="70" t="str">
        <f>IFERROR(IF(K2527="handling and wharfage",SUM(P2527:Q2527),IF(OR(K2527="tank",K2527="Boat",K2527="car"),INDEX(Rate!$B$4:$M$25,MATCH(Gilbert!N2527,Rate!$A$4:$A$25,0),MATCH(Gilbert!L2527,Rate!$B$3:$M$3,0))*O2527*0.8,INDEX(Rate!$B$4:$M$25,MATCH(Gilbert!N2527,Rate!$A$4:$A$25,0),MATCH(Gilbert!L2527,Rate!$B$3:$M$3,0))*O2527)),"")</f>
        <v/>
      </c>
      <c r="T2527" s="71" t="str">
        <f t="shared" si="120"/>
        <v/>
      </c>
    </row>
    <row r="2528" spans="16:20">
      <c r="P2528" s="70" t="str">
        <f t="shared" si="118"/>
        <v/>
      </c>
      <c r="Q2528" s="70" t="str">
        <f t="shared" si="119"/>
        <v/>
      </c>
      <c r="R2528" s="70" t="str">
        <f>IFERROR(IF(K2528="handling and wharfage",SUM(P2528:Q2528),IF(OR(K2528="tank",K2528="Boat",K2528="car"),INDEX(Rate!$B$4:$M$25,MATCH(Gilbert!N2528,Rate!$A$4:$A$25,0),MATCH(Gilbert!L2528,Rate!$B$3:$M$3,0))*O2528*0.8,INDEX(Rate!$B$4:$M$25,MATCH(Gilbert!N2528,Rate!$A$4:$A$25,0),MATCH(Gilbert!L2528,Rate!$B$3:$M$3,0))*O2528)),"")</f>
        <v/>
      </c>
      <c r="T2528" s="71" t="str">
        <f t="shared" si="120"/>
        <v/>
      </c>
    </row>
    <row r="2529" spans="16:20">
      <c r="P2529" s="70" t="str">
        <f t="shared" si="118"/>
        <v/>
      </c>
      <c r="Q2529" s="70" t="str">
        <f t="shared" si="119"/>
        <v/>
      </c>
      <c r="R2529" s="70" t="str">
        <f>IFERROR(IF(K2529="handling and wharfage",SUM(P2529:Q2529),IF(OR(K2529="tank",K2529="Boat",K2529="car"),INDEX(Rate!$B$4:$M$25,MATCH(Gilbert!N2529,Rate!$A$4:$A$25,0),MATCH(Gilbert!L2529,Rate!$B$3:$M$3,0))*O2529*0.8,INDEX(Rate!$B$4:$M$25,MATCH(Gilbert!N2529,Rate!$A$4:$A$25,0),MATCH(Gilbert!L2529,Rate!$B$3:$M$3,0))*O2529)),"")</f>
        <v/>
      </c>
      <c r="T2529" s="71" t="str">
        <f t="shared" si="120"/>
        <v/>
      </c>
    </row>
    <row r="2530" spans="16:20">
      <c r="P2530" s="70" t="str">
        <f t="shared" si="118"/>
        <v/>
      </c>
      <c r="Q2530" s="70" t="str">
        <f t="shared" si="119"/>
        <v/>
      </c>
      <c r="R2530" s="70" t="str">
        <f>IFERROR(IF(K2530="handling and wharfage",SUM(P2530:Q2530),IF(OR(K2530="tank",K2530="Boat",K2530="car"),INDEX(Rate!$B$4:$M$25,MATCH(Gilbert!N2530,Rate!$A$4:$A$25,0),MATCH(Gilbert!L2530,Rate!$B$3:$M$3,0))*O2530*0.8,INDEX(Rate!$B$4:$M$25,MATCH(Gilbert!N2530,Rate!$A$4:$A$25,0),MATCH(Gilbert!L2530,Rate!$B$3:$M$3,0))*O2530)),"")</f>
        <v/>
      </c>
      <c r="T2530" s="71" t="str">
        <f t="shared" si="120"/>
        <v/>
      </c>
    </row>
    <row r="2531" spans="16:20">
      <c r="P2531" s="70" t="str">
        <f t="shared" si="118"/>
        <v/>
      </c>
      <c r="Q2531" s="70" t="str">
        <f t="shared" si="119"/>
        <v/>
      </c>
      <c r="R2531" s="70" t="str">
        <f>IFERROR(IF(K2531="handling and wharfage",SUM(P2531:Q2531),IF(OR(K2531="tank",K2531="Boat",K2531="car"),INDEX(Rate!$B$4:$M$25,MATCH(Gilbert!N2531,Rate!$A$4:$A$25,0),MATCH(Gilbert!L2531,Rate!$B$3:$M$3,0))*O2531*0.8,INDEX(Rate!$B$4:$M$25,MATCH(Gilbert!N2531,Rate!$A$4:$A$25,0),MATCH(Gilbert!L2531,Rate!$B$3:$M$3,0))*O2531)),"")</f>
        <v/>
      </c>
      <c r="T2531" s="71" t="str">
        <f t="shared" si="120"/>
        <v/>
      </c>
    </row>
    <row r="2532" spans="16:20">
      <c r="P2532" s="70" t="str">
        <f t="shared" si="118"/>
        <v/>
      </c>
      <c r="Q2532" s="70" t="str">
        <f t="shared" si="119"/>
        <v/>
      </c>
      <c r="R2532" s="70" t="str">
        <f>IFERROR(IF(K2532="handling and wharfage",SUM(P2532:Q2532),IF(OR(K2532="tank",K2532="Boat",K2532="car"),INDEX(Rate!$B$4:$M$25,MATCH(Gilbert!N2532,Rate!$A$4:$A$25,0),MATCH(Gilbert!L2532,Rate!$B$3:$M$3,0))*O2532*0.8,INDEX(Rate!$B$4:$M$25,MATCH(Gilbert!N2532,Rate!$A$4:$A$25,0),MATCH(Gilbert!L2532,Rate!$B$3:$M$3,0))*O2532)),"")</f>
        <v/>
      </c>
      <c r="T2532" s="71" t="str">
        <f t="shared" si="120"/>
        <v/>
      </c>
    </row>
    <row r="2533" spans="16:20">
      <c r="P2533" s="70" t="str">
        <f t="shared" si="118"/>
        <v/>
      </c>
      <c r="Q2533" s="70" t="str">
        <f t="shared" si="119"/>
        <v/>
      </c>
      <c r="R2533" s="70" t="str">
        <f>IFERROR(IF(K2533="handling and wharfage",SUM(P2533:Q2533),IF(OR(K2533="tank",K2533="Boat",K2533="car"),INDEX(Rate!$B$4:$M$25,MATCH(Gilbert!N2533,Rate!$A$4:$A$25,0),MATCH(Gilbert!L2533,Rate!$B$3:$M$3,0))*O2533*0.8,INDEX(Rate!$B$4:$M$25,MATCH(Gilbert!N2533,Rate!$A$4:$A$25,0),MATCH(Gilbert!L2533,Rate!$B$3:$M$3,0))*O2533)),"")</f>
        <v/>
      </c>
      <c r="T2533" s="71" t="str">
        <f t="shared" si="120"/>
        <v/>
      </c>
    </row>
    <row r="2534" spans="16:20">
      <c r="P2534" s="70" t="str">
        <f t="shared" si="118"/>
        <v/>
      </c>
      <c r="Q2534" s="70" t="str">
        <f t="shared" si="119"/>
        <v/>
      </c>
      <c r="R2534" s="70" t="str">
        <f>IFERROR(IF(K2534="handling and wharfage",SUM(P2534:Q2534),IF(OR(K2534="tank",K2534="Boat",K2534="car"),INDEX(Rate!$B$4:$M$25,MATCH(Gilbert!N2534,Rate!$A$4:$A$25,0),MATCH(Gilbert!L2534,Rate!$B$3:$M$3,0))*O2534*0.8,INDEX(Rate!$B$4:$M$25,MATCH(Gilbert!N2534,Rate!$A$4:$A$25,0),MATCH(Gilbert!L2534,Rate!$B$3:$M$3,0))*O2534)),"")</f>
        <v/>
      </c>
      <c r="T2534" s="71" t="str">
        <f t="shared" si="120"/>
        <v/>
      </c>
    </row>
    <row r="2535" spans="16:20">
      <c r="P2535" s="70" t="str">
        <f t="shared" si="118"/>
        <v/>
      </c>
      <c r="Q2535" s="70" t="str">
        <f t="shared" si="119"/>
        <v/>
      </c>
      <c r="R2535" s="70" t="str">
        <f>IFERROR(IF(K2535="handling and wharfage",SUM(P2535:Q2535),IF(OR(K2535="tank",K2535="Boat",K2535="car"),INDEX(Rate!$B$4:$M$25,MATCH(Gilbert!N2535,Rate!$A$4:$A$25,0),MATCH(Gilbert!L2535,Rate!$B$3:$M$3,0))*O2535*0.8,INDEX(Rate!$B$4:$M$25,MATCH(Gilbert!N2535,Rate!$A$4:$A$25,0),MATCH(Gilbert!L2535,Rate!$B$3:$M$3,0))*O2535)),"")</f>
        <v/>
      </c>
      <c r="T2535" s="71" t="str">
        <f t="shared" si="120"/>
        <v/>
      </c>
    </row>
    <row r="2536" spans="16:20">
      <c r="P2536" s="70" t="str">
        <f t="shared" si="118"/>
        <v/>
      </c>
      <c r="Q2536" s="70" t="str">
        <f t="shared" si="119"/>
        <v/>
      </c>
      <c r="R2536" s="70" t="str">
        <f>IFERROR(IF(K2536="handling and wharfage",SUM(P2536:Q2536),IF(OR(K2536="tank",K2536="Boat",K2536="car"),INDEX(Rate!$B$4:$M$25,MATCH(Gilbert!N2536,Rate!$A$4:$A$25,0),MATCH(Gilbert!L2536,Rate!$B$3:$M$3,0))*O2536*0.8,INDEX(Rate!$B$4:$M$25,MATCH(Gilbert!N2536,Rate!$A$4:$A$25,0),MATCH(Gilbert!L2536,Rate!$B$3:$M$3,0))*O2536)),"")</f>
        <v/>
      </c>
      <c r="T2536" s="71" t="str">
        <f t="shared" si="120"/>
        <v/>
      </c>
    </row>
    <row r="2537" spans="16:20">
      <c r="P2537" s="70" t="str">
        <f t="shared" si="118"/>
        <v/>
      </c>
      <c r="Q2537" s="70" t="str">
        <f t="shared" si="119"/>
        <v/>
      </c>
      <c r="R2537" s="70" t="str">
        <f>IFERROR(IF(K2537="handling and wharfage",SUM(P2537:Q2537),IF(OR(K2537="tank",K2537="Boat",K2537="car"),INDEX(Rate!$B$4:$M$25,MATCH(Gilbert!N2537,Rate!$A$4:$A$25,0),MATCH(Gilbert!L2537,Rate!$B$3:$M$3,0))*O2537*0.8,INDEX(Rate!$B$4:$M$25,MATCH(Gilbert!N2537,Rate!$A$4:$A$25,0),MATCH(Gilbert!L2537,Rate!$B$3:$M$3,0))*O2537)),"")</f>
        <v/>
      </c>
      <c r="T2537" s="71" t="str">
        <f t="shared" si="120"/>
        <v/>
      </c>
    </row>
    <row r="2538" spans="16:20">
      <c r="P2538" s="70" t="str">
        <f t="shared" si="118"/>
        <v/>
      </c>
      <c r="Q2538" s="70" t="str">
        <f t="shared" si="119"/>
        <v/>
      </c>
      <c r="R2538" s="70" t="str">
        <f>IFERROR(IF(K2538="handling and wharfage",SUM(P2538:Q2538),IF(OR(K2538="tank",K2538="Boat",K2538="car"),INDEX(Rate!$B$4:$M$25,MATCH(Gilbert!N2538,Rate!$A$4:$A$25,0),MATCH(Gilbert!L2538,Rate!$B$3:$M$3,0))*O2538*0.8,INDEX(Rate!$B$4:$M$25,MATCH(Gilbert!N2538,Rate!$A$4:$A$25,0),MATCH(Gilbert!L2538,Rate!$B$3:$M$3,0))*O2538)),"")</f>
        <v/>
      </c>
      <c r="T2538" s="71" t="str">
        <f t="shared" si="120"/>
        <v/>
      </c>
    </row>
    <row r="2539" spans="16:20">
      <c r="P2539" s="70" t="str">
        <f t="shared" si="118"/>
        <v/>
      </c>
      <c r="Q2539" s="70" t="str">
        <f t="shared" si="119"/>
        <v/>
      </c>
      <c r="R2539" s="70" t="str">
        <f>IFERROR(IF(K2539="handling and wharfage",SUM(P2539:Q2539),IF(OR(K2539="tank",K2539="Boat",K2539="car"),INDEX(Rate!$B$4:$M$25,MATCH(Gilbert!N2539,Rate!$A$4:$A$25,0),MATCH(Gilbert!L2539,Rate!$B$3:$M$3,0))*O2539*0.8,INDEX(Rate!$B$4:$M$25,MATCH(Gilbert!N2539,Rate!$A$4:$A$25,0),MATCH(Gilbert!L2539,Rate!$B$3:$M$3,0))*O2539)),"")</f>
        <v/>
      </c>
      <c r="T2539" s="71" t="str">
        <f t="shared" si="120"/>
        <v/>
      </c>
    </row>
    <row r="2540" spans="16:20">
      <c r="P2540" s="70" t="str">
        <f t="shared" si="118"/>
        <v/>
      </c>
      <c r="Q2540" s="70" t="str">
        <f t="shared" si="119"/>
        <v/>
      </c>
      <c r="R2540" s="70" t="str">
        <f>IFERROR(IF(K2540="handling and wharfage",SUM(P2540:Q2540),IF(OR(K2540="tank",K2540="Boat",K2540="car"),INDEX(Rate!$B$4:$M$25,MATCH(Gilbert!N2540,Rate!$A$4:$A$25,0),MATCH(Gilbert!L2540,Rate!$B$3:$M$3,0))*O2540*0.8,INDEX(Rate!$B$4:$M$25,MATCH(Gilbert!N2540,Rate!$A$4:$A$25,0),MATCH(Gilbert!L2540,Rate!$B$3:$M$3,0))*O2540)),"")</f>
        <v/>
      </c>
      <c r="T2540" s="71" t="str">
        <f t="shared" si="120"/>
        <v/>
      </c>
    </row>
    <row r="2541" spans="16:20">
      <c r="P2541" s="70" t="str">
        <f t="shared" si="118"/>
        <v/>
      </c>
      <c r="Q2541" s="70" t="str">
        <f t="shared" si="119"/>
        <v/>
      </c>
      <c r="R2541" s="70" t="str">
        <f>IFERROR(IF(K2541="handling and wharfage",SUM(P2541:Q2541),IF(OR(K2541="tank",K2541="Boat",K2541="car"),INDEX(Rate!$B$4:$M$25,MATCH(Gilbert!N2541,Rate!$A$4:$A$25,0),MATCH(Gilbert!L2541,Rate!$B$3:$M$3,0))*O2541*0.8,INDEX(Rate!$B$4:$M$25,MATCH(Gilbert!N2541,Rate!$A$4:$A$25,0),MATCH(Gilbert!L2541,Rate!$B$3:$M$3,0))*O2541)),"")</f>
        <v/>
      </c>
      <c r="T2541" s="71" t="str">
        <f t="shared" si="120"/>
        <v/>
      </c>
    </row>
    <row r="2542" spans="16:20">
      <c r="P2542" s="70" t="str">
        <f t="shared" si="118"/>
        <v/>
      </c>
      <c r="Q2542" s="70" t="str">
        <f t="shared" si="119"/>
        <v/>
      </c>
      <c r="R2542" s="70" t="str">
        <f>IFERROR(IF(K2542="handling and wharfage",SUM(P2542:Q2542),IF(OR(K2542="tank",K2542="Boat",K2542="car"),INDEX(Rate!$B$4:$M$25,MATCH(Gilbert!N2542,Rate!$A$4:$A$25,0),MATCH(Gilbert!L2542,Rate!$B$3:$M$3,0))*O2542*0.8,INDEX(Rate!$B$4:$M$25,MATCH(Gilbert!N2542,Rate!$A$4:$A$25,0),MATCH(Gilbert!L2542,Rate!$B$3:$M$3,0))*O2542)),"")</f>
        <v/>
      </c>
      <c r="T2542" s="71" t="str">
        <f t="shared" si="120"/>
        <v/>
      </c>
    </row>
    <row r="2543" spans="16:20">
      <c r="P2543" s="70" t="str">
        <f t="shared" si="118"/>
        <v/>
      </c>
      <c r="Q2543" s="70" t="str">
        <f t="shared" si="119"/>
        <v/>
      </c>
      <c r="R2543" s="70" t="str">
        <f>IFERROR(IF(K2543="handling and wharfage",SUM(P2543:Q2543),IF(OR(K2543="tank",K2543="Boat",K2543="car"),INDEX(Rate!$B$4:$M$25,MATCH(Gilbert!N2543,Rate!$A$4:$A$25,0),MATCH(Gilbert!L2543,Rate!$B$3:$M$3,0))*O2543*0.8,INDEX(Rate!$B$4:$M$25,MATCH(Gilbert!N2543,Rate!$A$4:$A$25,0),MATCH(Gilbert!L2543,Rate!$B$3:$M$3,0))*O2543)),"")</f>
        <v/>
      </c>
      <c r="T2543" s="71" t="str">
        <f t="shared" si="120"/>
        <v/>
      </c>
    </row>
    <row r="2544" spans="16:20">
      <c r="P2544" s="70" t="str">
        <f t="shared" si="118"/>
        <v/>
      </c>
      <c r="Q2544" s="70" t="str">
        <f t="shared" si="119"/>
        <v/>
      </c>
      <c r="R2544" s="70" t="str">
        <f>IFERROR(IF(K2544="handling and wharfage",SUM(P2544:Q2544),IF(OR(K2544="tank",K2544="Boat",K2544="car"),INDEX(Rate!$B$4:$M$25,MATCH(Gilbert!N2544,Rate!$A$4:$A$25,0),MATCH(Gilbert!L2544,Rate!$B$3:$M$3,0))*O2544*0.8,INDEX(Rate!$B$4:$M$25,MATCH(Gilbert!N2544,Rate!$A$4:$A$25,0),MATCH(Gilbert!L2544,Rate!$B$3:$M$3,0))*O2544)),"")</f>
        <v/>
      </c>
      <c r="T2544" s="71" t="str">
        <f t="shared" si="120"/>
        <v/>
      </c>
    </row>
    <row r="2545" spans="16:20">
      <c r="P2545" s="70" t="str">
        <f t="shared" si="118"/>
        <v/>
      </c>
      <c r="Q2545" s="70" t="str">
        <f t="shared" si="119"/>
        <v/>
      </c>
      <c r="R2545" s="70" t="str">
        <f>IFERROR(IF(K2545="handling and wharfage",SUM(P2545:Q2545),IF(OR(K2545="tank",K2545="Boat",K2545="car"),INDEX(Rate!$B$4:$M$25,MATCH(Gilbert!N2545,Rate!$A$4:$A$25,0),MATCH(Gilbert!L2545,Rate!$B$3:$M$3,0))*O2545*0.8,INDEX(Rate!$B$4:$M$25,MATCH(Gilbert!N2545,Rate!$A$4:$A$25,0),MATCH(Gilbert!L2545,Rate!$B$3:$M$3,0))*O2545)),"")</f>
        <v/>
      </c>
      <c r="T2545" s="71" t="str">
        <f t="shared" si="120"/>
        <v/>
      </c>
    </row>
    <row r="2546" spans="16:20">
      <c r="P2546" s="70" t="str">
        <f t="shared" si="118"/>
        <v/>
      </c>
      <c r="Q2546" s="70" t="str">
        <f t="shared" si="119"/>
        <v/>
      </c>
      <c r="R2546" s="70" t="str">
        <f>IFERROR(IF(K2546="handling and wharfage",SUM(P2546:Q2546),IF(OR(K2546="tank",K2546="Boat",K2546="car"),INDEX(Rate!$B$4:$M$25,MATCH(Gilbert!N2546,Rate!$A$4:$A$25,0),MATCH(Gilbert!L2546,Rate!$B$3:$M$3,0))*O2546*0.8,INDEX(Rate!$B$4:$M$25,MATCH(Gilbert!N2546,Rate!$A$4:$A$25,0),MATCH(Gilbert!L2546,Rate!$B$3:$M$3,0))*O2546)),"")</f>
        <v/>
      </c>
      <c r="T2546" s="71" t="str">
        <f t="shared" si="120"/>
        <v/>
      </c>
    </row>
    <row r="2547" spans="16:20">
      <c r="P2547" s="70" t="str">
        <f t="shared" si="118"/>
        <v/>
      </c>
      <c r="Q2547" s="70" t="str">
        <f t="shared" si="119"/>
        <v/>
      </c>
      <c r="R2547" s="70" t="str">
        <f>IFERROR(IF(K2547="handling and wharfage",SUM(P2547:Q2547),IF(OR(K2547="tank",K2547="Boat",K2547="car"),INDEX(Rate!$B$4:$M$25,MATCH(Gilbert!N2547,Rate!$A$4:$A$25,0),MATCH(Gilbert!L2547,Rate!$B$3:$M$3,0))*O2547*0.8,INDEX(Rate!$B$4:$M$25,MATCH(Gilbert!N2547,Rate!$A$4:$A$25,0),MATCH(Gilbert!L2547,Rate!$B$3:$M$3,0))*O2547)),"")</f>
        <v/>
      </c>
      <c r="T2547" s="71" t="str">
        <f t="shared" si="120"/>
        <v/>
      </c>
    </row>
    <row r="2548" spans="16:20">
      <c r="P2548" s="70" t="str">
        <f t="shared" si="118"/>
        <v/>
      </c>
      <c r="Q2548" s="70" t="str">
        <f t="shared" si="119"/>
        <v/>
      </c>
      <c r="R2548" s="70" t="str">
        <f>IFERROR(IF(K2548="handling and wharfage",SUM(P2548:Q2548),IF(OR(K2548="tank",K2548="Boat",K2548="car"),INDEX(Rate!$B$4:$M$25,MATCH(Gilbert!N2548,Rate!$A$4:$A$25,0),MATCH(Gilbert!L2548,Rate!$B$3:$M$3,0))*O2548*0.8,INDEX(Rate!$B$4:$M$25,MATCH(Gilbert!N2548,Rate!$A$4:$A$25,0),MATCH(Gilbert!L2548,Rate!$B$3:$M$3,0))*O2548)),"")</f>
        <v/>
      </c>
      <c r="T2548" s="71" t="str">
        <f t="shared" si="120"/>
        <v/>
      </c>
    </row>
    <row r="2549" spans="16:20">
      <c r="P2549" s="70" t="str">
        <f t="shared" si="118"/>
        <v/>
      </c>
      <c r="Q2549" s="70" t="str">
        <f t="shared" si="119"/>
        <v/>
      </c>
      <c r="R2549" s="70" t="str">
        <f>IFERROR(IF(K2549="handling and wharfage",SUM(P2549:Q2549),IF(OR(K2549="tank",K2549="Boat",K2549="car"),INDEX(Rate!$B$4:$M$25,MATCH(Gilbert!N2549,Rate!$A$4:$A$25,0),MATCH(Gilbert!L2549,Rate!$B$3:$M$3,0))*O2549*0.8,INDEX(Rate!$B$4:$M$25,MATCH(Gilbert!N2549,Rate!$A$4:$A$25,0),MATCH(Gilbert!L2549,Rate!$B$3:$M$3,0))*O2549)),"")</f>
        <v/>
      </c>
      <c r="T2549" s="71" t="str">
        <f t="shared" si="120"/>
        <v/>
      </c>
    </row>
    <row r="2550" spans="16:20">
      <c r="P2550" s="70" t="str">
        <f t="shared" si="118"/>
        <v/>
      </c>
      <c r="Q2550" s="70" t="str">
        <f t="shared" si="119"/>
        <v/>
      </c>
      <c r="R2550" s="70" t="str">
        <f>IFERROR(IF(K2550="handling and wharfage",SUM(P2550:Q2550),IF(OR(K2550="tank",K2550="Boat",K2550="car"),INDEX(Rate!$B$4:$M$25,MATCH(Gilbert!N2550,Rate!$A$4:$A$25,0),MATCH(Gilbert!L2550,Rate!$B$3:$M$3,0))*O2550*0.8,INDEX(Rate!$B$4:$M$25,MATCH(Gilbert!N2550,Rate!$A$4:$A$25,0),MATCH(Gilbert!L2550,Rate!$B$3:$M$3,0))*O2550)),"")</f>
        <v/>
      </c>
      <c r="T2550" s="71" t="str">
        <f t="shared" si="120"/>
        <v/>
      </c>
    </row>
    <row r="2551" spans="16:20">
      <c r="P2551" s="70" t="str">
        <f t="shared" si="118"/>
        <v/>
      </c>
      <c r="Q2551" s="70" t="str">
        <f t="shared" si="119"/>
        <v/>
      </c>
      <c r="R2551" s="70" t="str">
        <f>IFERROR(IF(K2551="handling and wharfage",SUM(P2551:Q2551),IF(OR(K2551="tank",K2551="Boat",K2551="car"),INDEX(Rate!$B$4:$M$25,MATCH(Gilbert!N2551,Rate!$A$4:$A$25,0),MATCH(Gilbert!L2551,Rate!$B$3:$M$3,0))*O2551*0.8,INDEX(Rate!$B$4:$M$25,MATCH(Gilbert!N2551,Rate!$A$4:$A$25,0),MATCH(Gilbert!L2551,Rate!$B$3:$M$3,0))*O2551)),"")</f>
        <v/>
      </c>
      <c r="T2551" s="71" t="str">
        <f t="shared" si="120"/>
        <v/>
      </c>
    </row>
    <row r="2552" spans="16:20">
      <c r="P2552" s="70" t="str">
        <f t="shared" si="118"/>
        <v/>
      </c>
      <c r="Q2552" s="70" t="str">
        <f t="shared" si="119"/>
        <v/>
      </c>
      <c r="R2552" s="70" t="str">
        <f>IFERROR(IF(K2552="handling and wharfage",SUM(P2552:Q2552),IF(OR(K2552="tank",K2552="Boat",K2552="car"),INDEX(Rate!$B$4:$M$25,MATCH(Gilbert!N2552,Rate!$A$4:$A$25,0),MATCH(Gilbert!L2552,Rate!$B$3:$M$3,0))*O2552*0.8,INDEX(Rate!$B$4:$M$25,MATCH(Gilbert!N2552,Rate!$A$4:$A$25,0),MATCH(Gilbert!L2552,Rate!$B$3:$M$3,0))*O2552)),"")</f>
        <v/>
      </c>
      <c r="T2552" s="71" t="str">
        <f t="shared" si="120"/>
        <v/>
      </c>
    </row>
    <row r="2553" spans="16:20">
      <c r="P2553" s="70" t="str">
        <f t="shared" si="118"/>
        <v/>
      </c>
      <c r="Q2553" s="70" t="str">
        <f t="shared" si="119"/>
        <v/>
      </c>
      <c r="R2553" s="70" t="str">
        <f>IFERROR(IF(K2553="handling and wharfage",SUM(P2553:Q2553),IF(OR(K2553="tank",K2553="Boat",K2553="car"),INDEX(Rate!$B$4:$M$25,MATCH(Gilbert!N2553,Rate!$A$4:$A$25,0),MATCH(Gilbert!L2553,Rate!$B$3:$M$3,0))*O2553*0.8,INDEX(Rate!$B$4:$M$25,MATCH(Gilbert!N2553,Rate!$A$4:$A$25,0),MATCH(Gilbert!L2553,Rate!$B$3:$M$3,0))*O2553)),"")</f>
        <v/>
      </c>
      <c r="T2553" s="71" t="str">
        <f t="shared" si="120"/>
        <v/>
      </c>
    </row>
    <row r="2554" spans="16:20">
      <c r="P2554" s="70" t="str">
        <f t="shared" si="118"/>
        <v/>
      </c>
      <c r="Q2554" s="70" t="str">
        <f t="shared" si="119"/>
        <v/>
      </c>
      <c r="R2554" s="70" t="str">
        <f>IFERROR(IF(K2554="handling and wharfage",SUM(P2554:Q2554),IF(OR(K2554="tank",K2554="Boat",K2554="car"),INDEX(Rate!$B$4:$M$25,MATCH(Gilbert!N2554,Rate!$A$4:$A$25,0),MATCH(Gilbert!L2554,Rate!$B$3:$M$3,0))*O2554*0.8,INDEX(Rate!$B$4:$M$25,MATCH(Gilbert!N2554,Rate!$A$4:$A$25,0),MATCH(Gilbert!L2554,Rate!$B$3:$M$3,0))*O2554)),"")</f>
        <v/>
      </c>
      <c r="T2554" s="71" t="str">
        <f t="shared" si="120"/>
        <v/>
      </c>
    </row>
    <row r="2555" spans="16:20">
      <c r="P2555" s="70" t="str">
        <f t="shared" si="118"/>
        <v/>
      </c>
      <c r="Q2555" s="70" t="str">
        <f t="shared" si="119"/>
        <v/>
      </c>
      <c r="R2555" s="70" t="str">
        <f>IFERROR(IF(K2555="handling and wharfage",SUM(P2555:Q2555),IF(OR(K2555="tank",K2555="Boat",K2555="car"),INDEX(Rate!$B$4:$M$25,MATCH(Gilbert!N2555,Rate!$A$4:$A$25,0),MATCH(Gilbert!L2555,Rate!$B$3:$M$3,0))*O2555*0.8,INDEX(Rate!$B$4:$M$25,MATCH(Gilbert!N2555,Rate!$A$4:$A$25,0),MATCH(Gilbert!L2555,Rate!$B$3:$M$3,0))*O2555)),"")</f>
        <v/>
      </c>
      <c r="T2555" s="71" t="str">
        <f t="shared" si="120"/>
        <v/>
      </c>
    </row>
    <row r="2556" spans="16:20">
      <c r="P2556" s="70" t="str">
        <f t="shared" si="118"/>
        <v/>
      </c>
      <c r="Q2556" s="70" t="str">
        <f t="shared" si="119"/>
        <v/>
      </c>
      <c r="R2556" s="70" t="str">
        <f>IFERROR(IF(K2556="handling and wharfage",SUM(P2556:Q2556),IF(OR(K2556="tank",K2556="Boat",K2556="car"),INDEX(Rate!$B$4:$M$25,MATCH(Gilbert!N2556,Rate!$A$4:$A$25,0),MATCH(Gilbert!L2556,Rate!$B$3:$M$3,0))*O2556*0.8,INDEX(Rate!$B$4:$M$25,MATCH(Gilbert!N2556,Rate!$A$4:$A$25,0),MATCH(Gilbert!L2556,Rate!$B$3:$M$3,0))*O2556)),"")</f>
        <v/>
      </c>
      <c r="T2556" s="71" t="str">
        <f t="shared" si="120"/>
        <v/>
      </c>
    </row>
    <row r="2557" spans="16:20">
      <c r="P2557" s="70" t="str">
        <f t="shared" si="118"/>
        <v/>
      </c>
      <c r="Q2557" s="70" t="str">
        <f t="shared" si="119"/>
        <v/>
      </c>
      <c r="R2557" s="70" t="str">
        <f>IFERROR(IF(K2557="handling and wharfage",SUM(P2557:Q2557),IF(OR(K2557="tank",K2557="Boat",K2557="car"),INDEX(Rate!$B$4:$M$25,MATCH(Gilbert!N2557,Rate!$A$4:$A$25,0),MATCH(Gilbert!L2557,Rate!$B$3:$M$3,0))*O2557*0.8,INDEX(Rate!$B$4:$M$25,MATCH(Gilbert!N2557,Rate!$A$4:$A$25,0),MATCH(Gilbert!L2557,Rate!$B$3:$M$3,0))*O2557)),"")</f>
        <v/>
      </c>
      <c r="T2557" s="71" t="str">
        <f t="shared" si="120"/>
        <v/>
      </c>
    </row>
    <row r="2558" spans="16:20">
      <c r="P2558" s="70" t="str">
        <f t="shared" si="118"/>
        <v/>
      </c>
      <c r="Q2558" s="70" t="str">
        <f t="shared" si="119"/>
        <v/>
      </c>
      <c r="R2558" s="70" t="str">
        <f>IFERROR(IF(K2558="handling and wharfage",SUM(P2558:Q2558),IF(OR(K2558="tank",K2558="Boat",K2558="car"),INDEX(Rate!$B$4:$M$25,MATCH(Gilbert!N2558,Rate!$A$4:$A$25,0),MATCH(Gilbert!L2558,Rate!$B$3:$M$3,0))*O2558*0.8,INDEX(Rate!$B$4:$M$25,MATCH(Gilbert!N2558,Rate!$A$4:$A$25,0),MATCH(Gilbert!L2558,Rate!$B$3:$M$3,0))*O2558)),"")</f>
        <v/>
      </c>
      <c r="T2558" s="71" t="str">
        <f t="shared" si="120"/>
        <v/>
      </c>
    </row>
    <row r="2559" spans="16:20">
      <c r="P2559" s="70" t="str">
        <f t="shared" si="118"/>
        <v/>
      </c>
      <c r="Q2559" s="70" t="str">
        <f t="shared" si="119"/>
        <v/>
      </c>
      <c r="R2559" s="70" t="str">
        <f>IFERROR(IF(K2559="handling and wharfage",SUM(P2559:Q2559),IF(OR(K2559="tank",K2559="Boat",K2559="car"),INDEX(Rate!$B$4:$M$25,MATCH(Gilbert!N2559,Rate!$A$4:$A$25,0),MATCH(Gilbert!L2559,Rate!$B$3:$M$3,0))*O2559*0.8,INDEX(Rate!$B$4:$M$25,MATCH(Gilbert!N2559,Rate!$A$4:$A$25,0),MATCH(Gilbert!L2559,Rate!$B$3:$M$3,0))*O2559)),"")</f>
        <v/>
      </c>
      <c r="T2559" s="71" t="str">
        <f t="shared" si="120"/>
        <v/>
      </c>
    </row>
    <row r="2560" spans="16:20">
      <c r="P2560" s="70" t="str">
        <f t="shared" si="118"/>
        <v/>
      </c>
      <c r="Q2560" s="70" t="str">
        <f t="shared" si="119"/>
        <v/>
      </c>
      <c r="R2560" s="70" t="str">
        <f>IFERROR(IF(K2560="handling and wharfage",SUM(P2560:Q2560),IF(OR(K2560="tank",K2560="Boat",K2560="car"),INDEX(Rate!$B$4:$M$25,MATCH(Gilbert!N2560,Rate!$A$4:$A$25,0),MATCH(Gilbert!L2560,Rate!$B$3:$M$3,0))*O2560*0.8,INDEX(Rate!$B$4:$M$25,MATCH(Gilbert!N2560,Rate!$A$4:$A$25,0),MATCH(Gilbert!L2560,Rate!$B$3:$M$3,0))*O2560)),"")</f>
        <v/>
      </c>
      <c r="T2560" s="71" t="str">
        <f t="shared" si="120"/>
        <v/>
      </c>
    </row>
    <row r="2561" spans="16:20">
      <c r="P2561" s="70" t="str">
        <f t="shared" si="118"/>
        <v/>
      </c>
      <c r="Q2561" s="70" t="str">
        <f t="shared" si="119"/>
        <v/>
      </c>
      <c r="R2561" s="70" t="str">
        <f>IFERROR(IF(K2561="handling and wharfage",SUM(P2561:Q2561),IF(OR(K2561="tank",K2561="Boat",K2561="car"),INDEX(Rate!$B$4:$M$25,MATCH(Gilbert!N2561,Rate!$A$4:$A$25,0),MATCH(Gilbert!L2561,Rate!$B$3:$M$3,0))*O2561*0.8,INDEX(Rate!$B$4:$M$25,MATCH(Gilbert!N2561,Rate!$A$4:$A$25,0),MATCH(Gilbert!L2561,Rate!$B$3:$M$3,0))*O2561)),"")</f>
        <v/>
      </c>
      <c r="T2561" s="71" t="str">
        <f t="shared" si="120"/>
        <v/>
      </c>
    </row>
    <row r="2562" spans="16:20">
      <c r="P2562" s="70" t="str">
        <f t="shared" si="118"/>
        <v/>
      </c>
      <c r="Q2562" s="70" t="str">
        <f t="shared" si="119"/>
        <v/>
      </c>
      <c r="R2562" s="70" t="str">
        <f>IFERROR(IF(K2562="handling and wharfage",SUM(P2562:Q2562),IF(OR(K2562="tank",K2562="Boat",K2562="car"),INDEX(Rate!$B$4:$M$25,MATCH(Gilbert!N2562,Rate!$A$4:$A$25,0),MATCH(Gilbert!L2562,Rate!$B$3:$M$3,0))*O2562*0.8,INDEX(Rate!$B$4:$M$25,MATCH(Gilbert!N2562,Rate!$A$4:$A$25,0),MATCH(Gilbert!L2562,Rate!$B$3:$M$3,0))*O2562)),"")</f>
        <v/>
      </c>
      <c r="T2562" s="71" t="str">
        <f t="shared" si="120"/>
        <v/>
      </c>
    </row>
    <row r="2563" spans="16:20">
      <c r="P2563" s="70" t="str">
        <f t="shared" ref="P2563:P2626" si="121">IF(OR(K2563="handling and wharfage",K2563="rau handling and wharfage"),O2563*30,"")</f>
        <v/>
      </c>
      <c r="Q2563" s="70" t="str">
        <f t="shared" ref="Q2563:Q2626" si="122">IF(K2563&lt;&gt;"handling and wharfage","",O2563*3.5)</f>
        <v/>
      </c>
      <c r="R2563" s="70" t="str">
        <f>IFERROR(IF(K2563="handling and wharfage",SUM(P2563:Q2563),IF(OR(K2563="tank",K2563="Boat",K2563="car"),INDEX(Rate!$B$4:$M$25,MATCH(Gilbert!N2563,Rate!$A$4:$A$25,0),MATCH(Gilbert!L2563,Rate!$B$3:$M$3,0))*O2563*0.8,INDEX(Rate!$B$4:$M$25,MATCH(Gilbert!N2563,Rate!$A$4:$A$25,0),MATCH(Gilbert!L2563,Rate!$B$3:$M$3,0))*O2563)),"")</f>
        <v/>
      </c>
      <c r="T2563" s="71" t="str">
        <f t="shared" ref="T2563:T2626" si="123">IF(L2563="","",IF(L2563="General2","F0070000061A","E31250000331"))</f>
        <v/>
      </c>
    </row>
    <row r="2564" spans="16:20">
      <c r="P2564" s="70" t="str">
        <f t="shared" si="121"/>
        <v/>
      </c>
      <c r="Q2564" s="70" t="str">
        <f t="shared" si="122"/>
        <v/>
      </c>
      <c r="R2564" s="70" t="str">
        <f>IFERROR(IF(K2564="handling and wharfage",SUM(P2564:Q2564),IF(OR(K2564="tank",K2564="Boat",K2564="car"),INDEX(Rate!$B$4:$M$25,MATCH(Gilbert!N2564,Rate!$A$4:$A$25,0),MATCH(Gilbert!L2564,Rate!$B$3:$M$3,0))*O2564*0.8,INDEX(Rate!$B$4:$M$25,MATCH(Gilbert!N2564,Rate!$A$4:$A$25,0),MATCH(Gilbert!L2564,Rate!$B$3:$M$3,0))*O2564)),"")</f>
        <v/>
      </c>
      <c r="T2564" s="71" t="str">
        <f t="shared" si="123"/>
        <v/>
      </c>
    </row>
    <row r="2565" spans="16:20">
      <c r="P2565" s="70" t="str">
        <f t="shared" si="121"/>
        <v/>
      </c>
      <c r="Q2565" s="70" t="str">
        <f t="shared" si="122"/>
        <v/>
      </c>
      <c r="R2565" s="70" t="str">
        <f>IFERROR(IF(K2565="handling and wharfage",SUM(P2565:Q2565),IF(OR(K2565="tank",K2565="Boat",K2565="car"),INDEX(Rate!$B$4:$M$25,MATCH(Gilbert!N2565,Rate!$A$4:$A$25,0),MATCH(Gilbert!L2565,Rate!$B$3:$M$3,0))*O2565*0.8,INDEX(Rate!$B$4:$M$25,MATCH(Gilbert!N2565,Rate!$A$4:$A$25,0),MATCH(Gilbert!L2565,Rate!$B$3:$M$3,0))*O2565)),"")</f>
        <v/>
      </c>
      <c r="T2565" s="71" t="str">
        <f t="shared" si="123"/>
        <v/>
      </c>
    </row>
    <row r="2566" spans="16:20">
      <c r="P2566" s="70" t="str">
        <f t="shared" si="121"/>
        <v/>
      </c>
      <c r="Q2566" s="70" t="str">
        <f t="shared" si="122"/>
        <v/>
      </c>
      <c r="R2566" s="70" t="str">
        <f>IFERROR(IF(K2566="handling and wharfage",SUM(P2566:Q2566),IF(OR(K2566="tank",K2566="Boat",K2566="car"),INDEX(Rate!$B$4:$M$25,MATCH(Gilbert!N2566,Rate!$A$4:$A$25,0),MATCH(Gilbert!L2566,Rate!$B$3:$M$3,0))*O2566*0.8,INDEX(Rate!$B$4:$M$25,MATCH(Gilbert!N2566,Rate!$A$4:$A$25,0),MATCH(Gilbert!L2566,Rate!$B$3:$M$3,0))*O2566)),"")</f>
        <v/>
      </c>
      <c r="T2566" s="71" t="str">
        <f t="shared" si="123"/>
        <v/>
      </c>
    </row>
    <row r="2567" spans="16:20">
      <c r="P2567" s="70" t="str">
        <f t="shared" si="121"/>
        <v/>
      </c>
      <c r="Q2567" s="70" t="str">
        <f t="shared" si="122"/>
        <v/>
      </c>
      <c r="R2567" s="70" t="str">
        <f>IFERROR(IF(K2567="handling and wharfage",SUM(P2567:Q2567),IF(OR(K2567="tank",K2567="Boat",K2567="car"),INDEX(Rate!$B$4:$M$25,MATCH(Gilbert!N2567,Rate!$A$4:$A$25,0),MATCH(Gilbert!L2567,Rate!$B$3:$M$3,0))*O2567*0.8,INDEX(Rate!$B$4:$M$25,MATCH(Gilbert!N2567,Rate!$A$4:$A$25,0),MATCH(Gilbert!L2567,Rate!$B$3:$M$3,0))*O2567)),"")</f>
        <v/>
      </c>
      <c r="T2567" s="71" t="str">
        <f t="shared" si="123"/>
        <v/>
      </c>
    </row>
    <row r="2568" spans="16:20">
      <c r="P2568" s="70" t="str">
        <f t="shared" si="121"/>
        <v/>
      </c>
      <c r="Q2568" s="70" t="str">
        <f t="shared" si="122"/>
        <v/>
      </c>
      <c r="R2568" s="70" t="str">
        <f>IFERROR(IF(K2568="handling and wharfage",SUM(P2568:Q2568),IF(OR(K2568="tank",K2568="Boat",K2568="car"),INDEX(Rate!$B$4:$M$25,MATCH(Gilbert!N2568,Rate!$A$4:$A$25,0),MATCH(Gilbert!L2568,Rate!$B$3:$M$3,0))*O2568*0.8,INDEX(Rate!$B$4:$M$25,MATCH(Gilbert!N2568,Rate!$A$4:$A$25,0),MATCH(Gilbert!L2568,Rate!$B$3:$M$3,0))*O2568)),"")</f>
        <v/>
      </c>
      <c r="T2568" s="71" t="str">
        <f t="shared" si="123"/>
        <v/>
      </c>
    </row>
    <row r="2569" spans="16:20">
      <c r="P2569" s="70" t="str">
        <f t="shared" si="121"/>
        <v/>
      </c>
      <c r="Q2569" s="70" t="str">
        <f t="shared" si="122"/>
        <v/>
      </c>
      <c r="R2569" s="70" t="str">
        <f>IFERROR(IF(K2569="handling and wharfage",SUM(P2569:Q2569),IF(OR(K2569="tank",K2569="Boat",K2569="car"),INDEX(Rate!$B$4:$M$25,MATCH(Gilbert!N2569,Rate!$A$4:$A$25,0),MATCH(Gilbert!L2569,Rate!$B$3:$M$3,0))*O2569*0.8,INDEX(Rate!$B$4:$M$25,MATCH(Gilbert!N2569,Rate!$A$4:$A$25,0),MATCH(Gilbert!L2569,Rate!$B$3:$M$3,0))*O2569)),"")</f>
        <v/>
      </c>
      <c r="T2569" s="71" t="str">
        <f t="shared" si="123"/>
        <v/>
      </c>
    </row>
    <row r="2570" spans="16:20">
      <c r="P2570" s="70" t="str">
        <f t="shared" si="121"/>
        <v/>
      </c>
      <c r="Q2570" s="70" t="str">
        <f t="shared" si="122"/>
        <v/>
      </c>
      <c r="R2570" s="70" t="str">
        <f>IFERROR(IF(K2570="handling and wharfage",SUM(P2570:Q2570),IF(OR(K2570="tank",K2570="Boat",K2570="car"),INDEX(Rate!$B$4:$M$25,MATCH(Gilbert!N2570,Rate!$A$4:$A$25,0),MATCH(Gilbert!L2570,Rate!$B$3:$M$3,0))*O2570*0.8,INDEX(Rate!$B$4:$M$25,MATCH(Gilbert!N2570,Rate!$A$4:$A$25,0),MATCH(Gilbert!L2570,Rate!$B$3:$M$3,0))*O2570)),"")</f>
        <v/>
      </c>
      <c r="T2570" s="71" t="str">
        <f t="shared" si="123"/>
        <v/>
      </c>
    </row>
    <row r="2571" spans="16:20">
      <c r="P2571" s="70" t="str">
        <f t="shared" si="121"/>
        <v/>
      </c>
      <c r="Q2571" s="70" t="str">
        <f t="shared" si="122"/>
        <v/>
      </c>
      <c r="R2571" s="70" t="str">
        <f>IFERROR(IF(K2571="handling and wharfage",SUM(P2571:Q2571),IF(OR(K2571="tank",K2571="Boat",K2571="car"),INDEX(Rate!$B$4:$M$25,MATCH(Gilbert!N2571,Rate!$A$4:$A$25,0),MATCH(Gilbert!L2571,Rate!$B$3:$M$3,0))*O2571*0.8,INDEX(Rate!$B$4:$M$25,MATCH(Gilbert!N2571,Rate!$A$4:$A$25,0),MATCH(Gilbert!L2571,Rate!$B$3:$M$3,0))*O2571)),"")</f>
        <v/>
      </c>
      <c r="T2571" s="71" t="str">
        <f t="shared" si="123"/>
        <v/>
      </c>
    </row>
    <row r="2572" spans="16:20">
      <c r="P2572" s="70" t="str">
        <f t="shared" si="121"/>
        <v/>
      </c>
      <c r="Q2572" s="70" t="str">
        <f t="shared" si="122"/>
        <v/>
      </c>
      <c r="R2572" s="70" t="str">
        <f>IFERROR(IF(K2572="handling and wharfage",SUM(P2572:Q2572),IF(OR(K2572="tank",K2572="Boat",K2572="car"),INDEX(Rate!$B$4:$M$25,MATCH(Gilbert!N2572,Rate!$A$4:$A$25,0),MATCH(Gilbert!L2572,Rate!$B$3:$M$3,0))*O2572*0.8,INDEX(Rate!$B$4:$M$25,MATCH(Gilbert!N2572,Rate!$A$4:$A$25,0),MATCH(Gilbert!L2572,Rate!$B$3:$M$3,0))*O2572)),"")</f>
        <v/>
      </c>
      <c r="T2572" s="71" t="str">
        <f t="shared" si="123"/>
        <v/>
      </c>
    </row>
    <row r="2573" spans="16:20">
      <c r="P2573" s="70" t="str">
        <f t="shared" si="121"/>
        <v/>
      </c>
      <c r="Q2573" s="70" t="str">
        <f t="shared" si="122"/>
        <v/>
      </c>
      <c r="R2573" s="70" t="str">
        <f>IFERROR(IF(K2573="handling and wharfage",SUM(P2573:Q2573),IF(OR(K2573="tank",K2573="Boat",K2573="car"),INDEX(Rate!$B$4:$M$25,MATCH(Gilbert!N2573,Rate!$A$4:$A$25,0),MATCH(Gilbert!L2573,Rate!$B$3:$M$3,0))*O2573*0.8,INDEX(Rate!$B$4:$M$25,MATCH(Gilbert!N2573,Rate!$A$4:$A$25,0),MATCH(Gilbert!L2573,Rate!$B$3:$M$3,0))*O2573)),"")</f>
        <v/>
      </c>
      <c r="T2573" s="71" t="str">
        <f t="shared" si="123"/>
        <v/>
      </c>
    </row>
    <row r="2574" spans="16:20">
      <c r="P2574" s="70" t="str">
        <f t="shared" si="121"/>
        <v/>
      </c>
      <c r="Q2574" s="70" t="str">
        <f t="shared" si="122"/>
        <v/>
      </c>
      <c r="R2574" s="70" t="str">
        <f>IFERROR(IF(K2574="handling and wharfage",SUM(P2574:Q2574),IF(OR(K2574="tank",K2574="Boat",K2574="car"),INDEX(Rate!$B$4:$M$25,MATCH(Gilbert!N2574,Rate!$A$4:$A$25,0),MATCH(Gilbert!L2574,Rate!$B$3:$M$3,0))*O2574*0.8,INDEX(Rate!$B$4:$M$25,MATCH(Gilbert!N2574,Rate!$A$4:$A$25,0),MATCH(Gilbert!L2574,Rate!$B$3:$M$3,0))*O2574)),"")</f>
        <v/>
      </c>
      <c r="T2574" s="71" t="str">
        <f t="shared" si="123"/>
        <v/>
      </c>
    </row>
    <row r="2575" spans="16:20">
      <c r="P2575" s="70" t="str">
        <f t="shared" si="121"/>
        <v/>
      </c>
      <c r="Q2575" s="70" t="str">
        <f t="shared" si="122"/>
        <v/>
      </c>
      <c r="R2575" s="70" t="str">
        <f>IFERROR(IF(K2575="handling and wharfage",SUM(P2575:Q2575),IF(OR(K2575="tank",K2575="Boat",K2575="car"),INDEX(Rate!$B$4:$M$25,MATCH(Gilbert!N2575,Rate!$A$4:$A$25,0),MATCH(Gilbert!L2575,Rate!$B$3:$M$3,0))*O2575*0.8,INDEX(Rate!$B$4:$M$25,MATCH(Gilbert!N2575,Rate!$A$4:$A$25,0),MATCH(Gilbert!L2575,Rate!$B$3:$M$3,0))*O2575)),"")</f>
        <v/>
      </c>
      <c r="T2575" s="71" t="str">
        <f t="shared" si="123"/>
        <v/>
      </c>
    </row>
    <row r="2576" spans="16:20">
      <c r="P2576" s="70" t="str">
        <f t="shared" si="121"/>
        <v/>
      </c>
      <c r="Q2576" s="70" t="str">
        <f t="shared" si="122"/>
        <v/>
      </c>
      <c r="R2576" s="70" t="str">
        <f>IFERROR(IF(K2576="handling and wharfage",SUM(P2576:Q2576),IF(OR(K2576="tank",K2576="Boat",K2576="car"),INDEX(Rate!$B$4:$M$25,MATCH(Gilbert!N2576,Rate!$A$4:$A$25,0),MATCH(Gilbert!L2576,Rate!$B$3:$M$3,0))*O2576*0.8,INDEX(Rate!$B$4:$M$25,MATCH(Gilbert!N2576,Rate!$A$4:$A$25,0),MATCH(Gilbert!L2576,Rate!$B$3:$M$3,0))*O2576)),"")</f>
        <v/>
      </c>
      <c r="T2576" s="71" t="str">
        <f t="shared" si="123"/>
        <v/>
      </c>
    </row>
    <row r="2577" spans="16:20">
      <c r="P2577" s="70" t="str">
        <f t="shared" si="121"/>
        <v/>
      </c>
      <c r="Q2577" s="70" t="str">
        <f t="shared" si="122"/>
        <v/>
      </c>
      <c r="R2577" s="70" t="str">
        <f>IFERROR(IF(K2577="handling and wharfage",SUM(P2577:Q2577),IF(OR(K2577="tank",K2577="Boat",K2577="car"),INDEX(Rate!$B$4:$M$25,MATCH(Gilbert!N2577,Rate!$A$4:$A$25,0),MATCH(Gilbert!L2577,Rate!$B$3:$M$3,0))*O2577*0.8,INDEX(Rate!$B$4:$M$25,MATCH(Gilbert!N2577,Rate!$A$4:$A$25,0),MATCH(Gilbert!L2577,Rate!$B$3:$M$3,0))*O2577)),"")</f>
        <v/>
      </c>
      <c r="T2577" s="71" t="str">
        <f t="shared" si="123"/>
        <v/>
      </c>
    </row>
    <row r="2578" spans="16:20">
      <c r="P2578" s="70" t="str">
        <f t="shared" si="121"/>
        <v/>
      </c>
      <c r="Q2578" s="70" t="str">
        <f t="shared" si="122"/>
        <v/>
      </c>
      <c r="R2578" s="70" t="str">
        <f>IFERROR(IF(K2578="handling and wharfage",SUM(P2578:Q2578),IF(OR(K2578="tank",K2578="Boat",K2578="car"),INDEX(Rate!$B$4:$M$25,MATCH(Gilbert!N2578,Rate!$A$4:$A$25,0),MATCH(Gilbert!L2578,Rate!$B$3:$M$3,0))*O2578*0.8,INDEX(Rate!$B$4:$M$25,MATCH(Gilbert!N2578,Rate!$A$4:$A$25,0),MATCH(Gilbert!L2578,Rate!$B$3:$M$3,0))*O2578)),"")</f>
        <v/>
      </c>
      <c r="T2578" s="71" t="str">
        <f t="shared" si="123"/>
        <v/>
      </c>
    </row>
    <row r="2579" spans="16:20">
      <c r="P2579" s="70" t="str">
        <f t="shared" si="121"/>
        <v/>
      </c>
      <c r="Q2579" s="70" t="str">
        <f t="shared" si="122"/>
        <v/>
      </c>
      <c r="R2579" s="70" t="str">
        <f>IFERROR(IF(K2579="handling and wharfage",SUM(P2579:Q2579),IF(OR(K2579="tank",K2579="Boat",K2579="car"),INDEX(Rate!$B$4:$M$25,MATCH(Gilbert!N2579,Rate!$A$4:$A$25,0),MATCH(Gilbert!L2579,Rate!$B$3:$M$3,0))*O2579*0.8,INDEX(Rate!$B$4:$M$25,MATCH(Gilbert!N2579,Rate!$A$4:$A$25,0),MATCH(Gilbert!L2579,Rate!$B$3:$M$3,0))*O2579)),"")</f>
        <v/>
      </c>
      <c r="T2579" s="71" t="str">
        <f t="shared" si="123"/>
        <v/>
      </c>
    </row>
    <row r="2580" spans="16:20">
      <c r="P2580" s="70" t="str">
        <f t="shared" si="121"/>
        <v/>
      </c>
      <c r="Q2580" s="70" t="str">
        <f t="shared" si="122"/>
        <v/>
      </c>
      <c r="R2580" s="70" t="str">
        <f>IFERROR(IF(K2580="handling and wharfage",SUM(P2580:Q2580),IF(OR(K2580="tank",K2580="Boat",K2580="car"),INDEX(Rate!$B$4:$M$25,MATCH(Gilbert!N2580,Rate!$A$4:$A$25,0),MATCH(Gilbert!L2580,Rate!$B$3:$M$3,0))*O2580*0.8,INDEX(Rate!$B$4:$M$25,MATCH(Gilbert!N2580,Rate!$A$4:$A$25,0),MATCH(Gilbert!L2580,Rate!$B$3:$M$3,0))*O2580)),"")</f>
        <v/>
      </c>
      <c r="T2580" s="71" t="str">
        <f t="shared" si="123"/>
        <v/>
      </c>
    </row>
    <row r="2581" spans="16:20">
      <c r="P2581" s="70" t="str">
        <f t="shared" si="121"/>
        <v/>
      </c>
      <c r="Q2581" s="70" t="str">
        <f t="shared" si="122"/>
        <v/>
      </c>
      <c r="R2581" s="70" t="str">
        <f>IFERROR(IF(K2581="handling and wharfage",SUM(P2581:Q2581),IF(OR(K2581="tank",K2581="Boat",K2581="car"),INDEX(Rate!$B$4:$M$25,MATCH(Gilbert!N2581,Rate!$A$4:$A$25,0),MATCH(Gilbert!L2581,Rate!$B$3:$M$3,0))*O2581*0.8,INDEX(Rate!$B$4:$M$25,MATCH(Gilbert!N2581,Rate!$A$4:$A$25,0),MATCH(Gilbert!L2581,Rate!$B$3:$M$3,0))*O2581)),"")</f>
        <v/>
      </c>
      <c r="T2581" s="71" t="str">
        <f t="shared" si="123"/>
        <v/>
      </c>
    </row>
    <row r="2582" spans="16:20">
      <c r="P2582" s="70" t="str">
        <f t="shared" si="121"/>
        <v/>
      </c>
      <c r="Q2582" s="70" t="str">
        <f t="shared" si="122"/>
        <v/>
      </c>
      <c r="R2582" s="70" t="str">
        <f>IFERROR(IF(K2582="handling and wharfage",SUM(P2582:Q2582),IF(OR(K2582="tank",K2582="Boat",K2582="car"),INDEX(Rate!$B$4:$M$25,MATCH(Gilbert!N2582,Rate!$A$4:$A$25,0),MATCH(Gilbert!L2582,Rate!$B$3:$M$3,0))*O2582*0.8,INDEX(Rate!$B$4:$M$25,MATCH(Gilbert!N2582,Rate!$A$4:$A$25,0),MATCH(Gilbert!L2582,Rate!$B$3:$M$3,0))*O2582)),"")</f>
        <v/>
      </c>
      <c r="T2582" s="71" t="str">
        <f t="shared" si="123"/>
        <v/>
      </c>
    </row>
    <row r="2583" spans="16:20">
      <c r="P2583" s="70" t="str">
        <f t="shared" si="121"/>
        <v/>
      </c>
      <c r="Q2583" s="70" t="str">
        <f t="shared" si="122"/>
        <v/>
      </c>
      <c r="R2583" s="70" t="str">
        <f>IFERROR(IF(K2583="handling and wharfage",SUM(P2583:Q2583),IF(OR(K2583="tank",K2583="Boat",K2583="car"),INDEX(Rate!$B$4:$M$25,MATCH(Gilbert!N2583,Rate!$A$4:$A$25,0),MATCH(Gilbert!L2583,Rate!$B$3:$M$3,0))*O2583*0.8,INDEX(Rate!$B$4:$M$25,MATCH(Gilbert!N2583,Rate!$A$4:$A$25,0),MATCH(Gilbert!L2583,Rate!$B$3:$M$3,0))*O2583)),"")</f>
        <v/>
      </c>
      <c r="T2583" s="71" t="str">
        <f t="shared" si="123"/>
        <v/>
      </c>
    </row>
    <row r="2584" spans="16:20">
      <c r="P2584" s="70" t="str">
        <f t="shared" si="121"/>
        <v/>
      </c>
      <c r="Q2584" s="70" t="str">
        <f t="shared" si="122"/>
        <v/>
      </c>
      <c r="R2584" s="70" t="str">
        <f>IFERROR(IF(K2584="handling and wharfage",SUM(P2584:Q2584),IF(OR(K2584="tank",K2584="Boat",K2584="car"),INDEX(Rate!$B$4:$M$25,MATCH(Gilbert!N2584,Rate!$A$4:$A$25,0),MATCH(Gilbert!L2584,Rate!$B$3:$M$3,0))*O2584*0.8,INDEX(Rate!$B$4:$M$25,MATCH(Gilbert!N2584,Rate!$A$4:$A$25,0),MATCH(Gilbert!L2584,Rate!$B$3:$M$3,0))*O2584)),"")</f>
        <v/>
      </c>
      <c r="T2584" s="71" t="str">
        <f t="shared" si="123"/>
        <v/>
      </c>
    </row>
    <row r="2585" spans="16:20">
      <c r="P2585" s="70" t="str">
        <f t="shared" si="121"/>
        <v/>
      </c>
      <c r="Q2585" s="70" t="str">
        <f t="shared" si="122"/>
        <v/>
      </c>
      <c r="R2585" s="70" t="str">
        <f>IFERROR(IF(K2585="handling and wharfage",SUM(P2585:Q2585),IF(OR(K2585="tank",K2585="Boat",K2585="car"),INDEX(Rate!$B$4:$M$25,MATCH(Gilbert!N2585,Rate!$A$4:$A$25,0),MATCH(Gilbert!L2585,Rate!$B$3:$M$3,0))*O2585*0.8,INDEX(Rate!$B$4:$M$25,MATCH(Gilbert!N2585,Rate!$A$4:$A$25,0),MATCH(Gilbert!L2585,Rate!$B$3:$M$3,0))*O2585)),"")</f>
        <v/>
      </c>
      <c r="T2585" s="71" t="str">
        <f t="shared" si="123"/>
        <v/>
      </c>
    </row>
    <row r="2586" spans="16:20">
      <c r="P2586" s="70" t="str">
        <f t="shared" si="121"/>
        <v/>
      </c>
      <c r="Q2586" s="70" t="str">
        <f t="shared" si="122"/>
        <v/>
      </c>
      <c r="R2586" s="70" t="str">
        <f>IFERROR(IF(K2586="handling and wharfage",SUM(P2586:Q2586),IF(OR(K2586="tank",K2586="Boat",K2586="car"),INDEX(Rate!$B$4:$M$25,MATCH(Gilbert!N2586,Rate!$A$4:$A$25,0),MATCH(Gilbert!L2586,Rate!$B$3:$M$3,0))*O2586*0.8,INDEX(Rate!$B$4:$M$25,MATCH(Gilbert!N2586,Rate!$A$4:$A$25,0),MATCH(Gilbert!L2586,Rate!$B$3:$M$3,0))*O2586)),"")</f>
        <v/>
      </c>
      <c r="T2586" s="71" t="str">
        <f t="shared" si="123"/>
        <v/>
      </c>
    </row>
    <row r="2587" spans="16:20">
      <c r="P2587" s="70" t="str">
        <f t="shared" si="121"/>
        <v/>
      </c>
      <c r="Q2587" s="70" t="str">
        <f t="shared" si="122"/>
        <v/>
      </c>
      <c r="R2587" s="70" t="str">
        <f>IFERROR(IF(K2587="handling and wharfage",SUM(P2587:Q2587),IF(OR(K2587="tank",K2587="Boat",K2587="car"),INDEX(Rate!$B$4:$M$25,MATCH(Gilbert!N2587,Rate!$A$4:$A$25,0),MATCH(Gilbert!L2587,Rate!$B$3:$M$3,0))*O2587*0.8,INDEX(Rate!$B$4:$M$25,MATCH(Gilbert!N2587,Rate!$A$4:$A$25,0),MATCH(Gilbert!L2587,Rate!$B$3:$M$3,0))*O2587)),"")</f>
        <v/>
      </c>
      <c r="T2587" s="71" t="str">
        <f t="shared" si="123"/>
        <v/>
      </c>
    </row>
    <row r="2588" spans="16:20">
      <c r="P2588" s="70" t="str">
        <f t="shared" si="121"/>
        <v/>
      </c>
      <c r="Q2588" s="70" t="str">
        <f t="shared" si="122"/>
        <v/>
      </c>
      <c r="R2588" s="70" t="str">
        <f>IFERROR(IF(K2588="handling and wharfage",SUM(P2588:Q2588),IF(OR(K2588="tank",K2588="Boat",K2588="car"),INDEX(Rate!$B$4:$M$25,MATCH(Gilbert!N2588,Rate!$A$4:$A$25,0),MATCH(Gilbert!L2588,Rate!$B$3:$M$3,0))*O2588*0.8,INDEX(Rate!$B$4:$M$25,MATCH(Gilbert!N2588,Rate!$A$4:$A$25,0),MATCH(Gilbert!L2588,Rate!$B$3:$M$3,0))*O2588)),"")</f>
        <v/>
      </c>
      <c r="T2588" s="71" t="str">
        <f t="shared" si="123"/>
        <v/>
      </c>
    </row>
    <row r="2589" spans="16:20">
      <c r="P2589" s="70" t="str">
        <f t="shared" si="121"/>
        <v/>
      </c>
      <c r="Q2589" s="70" t="str">
        <f t="shared" si="122"/>
        <v/>
      </c>
      <c r="R2589" s="70" t="str">
        <f>IFERROR(IF(K2589="handling and wharfage",SUM(P2589:Q2589),IF(OR(K2589="tank",K2589="Boat",K2589="car"),INDEX(Rate!$B$4:$M$25,MATCH(Gilbert!N2589,Rate!$A$4:$A$25,0),MATCH(Gilbert!L2589,Rate!$B$3:$M$3,0))*O2589*0.8,INDEX(Rate!$B$4:$M$25,MATCH(Gilbert!N2589,Rate!$A$4:$A$25,0),MATCH(Gilbert!L2589,Rate!$B$3:$M$3,0))*O2589)),"")</f>
        <v/>
      </c>
      <c r="T2589" s="71" t="str">
        <f t="shared" si="123"/>
        <v/>
      </c>
    </row>
    <row r="2590" spans="16:20">
      <c r="P2590" s="70" t="str">
        <f t="shared" si="121"/>
        <v/>
      </c>
      <c r="Q2590" s="70" t="str">
        <f t="shared" si="122"/>
        <v/>
      </c>
      <c r="R2590" s="70" t="str">
        <f>IFERROR(IF(K2590="handling and wharfage",SUM(P2590:Q2590),IF(OR(K2590="tank",K2590="Boat",K2590="car"),INDEX(Rate!$B$4:$M$25,MATCH(Gilbert!N2590,Rate!$A$4:$A$25,0),MATCH(Gilbert!L2590,Rate!$B$3:$M$3,0))*O2590*0.8,INDEX(Rate!$B$4:$M$25,MATCH(Gilbert!N2590,Rate!$A$4:$A$25,0),MATCH(Gilbert!L2590,Rate!$B$3:$M$3,0))*O2590)),"")</f>
        <v/>
      </c>
      <c r="T2590" s="71" t="str">
        <f t="shared" si="123"/>
        <v/>
      </c>
    </row>
    <row r="2591" spans="16:20">
      <c r="P2591" s="70" t="str">
        <f t="shared" si="121"/>
        <v/>
      </c>
      <c r="Q2591" s="70" t="str">
        <f t="shared" si="122"/>
        <v/>
      </c>
      <c r="R2591" s="70" t="str">
        <f>IFERROR(IF(K2591="handling and wharfage",SUM(P2591:Q2591),IF(OR(K2591="tank",K2591="Boat",K2591="car"),INDEX(Rate!$B$4:$M$25,MATCH(Gilbert!N2591,Rate!$A$4:$A$25,0),MATCH(Gilbert!L2591,Rate!$B$3:$M$3,0))*O2591*0.8,INDEX(Rate!$B$4:$M$25,MATCH(Gilbert!N2591,Rate!$A$4:$A$25,0),MATCH(Gilbert!L2591,Rate!$B$3:$M$3,0))*O2591)),"")</f>
        <v/>
      </c>
      <c r="T2591" s="71" t="str">
        <f t="shared" si="123"/>
        <v/>
      </c>
    </row>
    <row r="2592" spans="16:20">
      <c r="P2592" s="70" t="str">
        <f t="shared" si="121"/>
        <v/>
      </c>
      <c r="Q2592" s="70" t="str">
        <f t="shared" si="122"/>
        <v/>
      </c>
      <c r="R2592" s="70" t="str">
        <f>IFERROR(IF(K2592="handling and wharfage",SUM(P2592:Q2592),IF(OR(K2592="tank",K2592="Boat",K2592="car"),INDEX(Rate!$B$4:$M$25,MATCH(Gilbert!N2592,Rate!$A$4:$A$25,0),MATCH(Gilbert!L2592,Rate!$B$3:$M$3,0))*O2592*0.8,INDEX(Rate!$B$4:$M$25,MATCH(Gilbert!N2592,Rate!$A$4:$A$25,0),MATCH(Gilbert!L2592,Rate!$B$3:$M$3,0))*O2592)),"")</f>
        <v/>
      </c>
      <c r="T2592" s="71" t="str">
        <f t="shared" si="123"/>
        <v/>
      </c>
    </row>
    <row r="2593" spans="16:20">
      <c r="P2593" s="70" t="str">
        <f t="shared" si="121"/>
        <v/>
      </c>
      <c r="Q2593" s="70" t="str">
        <f t="shared" si="122"/>
        <v/>
      </c>
      <c r="R2593" s="70" t="str">
        <f>IFERROR(IF(K2593="handling and wharfage",SUM(P2593:Q2593),IF(OR(K2593="tank",K2593="Boat",K2593="car"),INDEX(Rate!$B$4:$M$25,MATCH(Gilbert!N2593,Rate!$A$4:$A$25,0),MATCH(Gilbert!L2593,Rate!$B$3:$M$3,0))*O2593*0.8,INDEX(Rate!$B$4:$M$25,MATCH(Gilbert!N2593,Rate!$A$4:$A$25,0),MATCH(Gilbert!L2593,Rate!$B$3:$M$3,0))*O2593)),"")</f>
        <v/>
      </c>
      <c r="T2593" s="71" t="str">
        <f t="shared" si="123"/>
        <v/>
      </c>
    </row>
    <row r="2594" spans="16:20">
      <c r="P2594" s="70" t="str">
        <f t="shared" si="121"/>
        <v/>
      </c>
      <c r="Q2594" s="70" t="str">
        <f t="shared" si="122"/>
        <v/>
      </c>
      <c r="R2594" s="70" t="str">
        <f>IFERROR(IF(K2594="handling and wharfage",SUM(P2594:Q2594),IF(OR(K2594="tank",K2594="Boat",K2594="car"),INDEX(Rate!$B$4:$M$25,MATCH(Gilbert!N2594,Rate!$A$4:$A$25,0),MATCH(Gilbert!L2594,Rate!$B$3:$M$3,0))*O2594*0.8,INDEX(Rate!$B$4:$M$25,MATCH(Gilbert!N2594,Rate!$A$4:$A$25,0),MATCH(Gilbert!L2594,Rate!$B$3:$M$3,0))*O2594)),"")</f>
        <v/>
      </c>
      <c r="T2594" s="71" t="str">
        <f t="shared" si="123"/>
        <v/>
      </c>
    </row>
    <row r="2595" spans="16:20">
      <c r="P2595" s="70" t="str">
        <f t="shared" si="121"/>
        <v/>
      </c>
      <c r="Q2595" s="70" t="str">
        <f t="shared" si="122"/>
        <v/>
      </c>
      <c r="R2595" s="70" t="str">
        <f>IFERROR(IF(K2595="handling and wharfage",SUM(P2595:Q2595),IF(OR(K2595="tank",K2595="Boat",K2595="car"),INDEX(Rate!$B$4:$M$25,MATCH(Gilbert!N2595,Rate!$A$4:$A$25,0),MATCH(Gilbert!L2595,Rate!$B$3:$M$3,0))*O2595*0.8,INDEX(Rate!$B$4:$M$25,MATCH(Gilbert!N2595,Rate!$A$4:$A$25,0),MATCH(Gilbert!L2595,Rate!$B$3:$M$3,0))*O2595)),"")</f>
        <v/>
      </c>
      <c r="T2595" s="71" t="str">
        <f t="shared" si="123"/>
        <v/>
      </c>
    </row>
    <row r="2596" spans="16:20">
      <c r="P2596" s="70" t="str">
        <f t="shared" si="121"/>
        <v/>
      </c>
      <c r="Q2596" s="70" t="str">
        <f t="shared" si="122"/>
        <v/>
      </c>
      <c r="R2596" s="70" t="str">
        <f>IFERROR(IF(K2596="handling and wharfage",SUM(P2596:Q2596),IF(OR(K2596="tank",K2596="Boat",K2596="car"),INDEX(Rate!$B$4:$M$25,MATCH(Gilbert!N2596,Rate!$A$4:$A$25,0),MATCH(Gilbert!L2596,Rate!$B$3:$M$3,0))*O2596*0.8,INDEX(Rate!$B$4:$M$25,MATCH(Gilbert!N2596,Rate!$A$4:$A$25,0),MATCH(Gilbert!L2596,Rate!$B$3:$M$3,0))*O2596)),"")</f>
        <v/>
      </c>
      <c r="T2596" s="71" t="str">
        <f t="shared" si="123"/>
        <v/>
      </c>
    </row>
    <row r="2597" spans="16:20">
      <c r="P2597" s="70" t="str">
        <f t="shared" si="121"/>
        <v/>
      </c>
      <c r="Q2597" s="70" t="str">
        <f t="shared" si="122"/>
        <v/>
      </c>
      <c r="R2597" s="70" t="str">
        <f>IFERROR(IF(K2597="handling and wharfage",SUM(P2597:Q2597),IF(OR(K2597="tank",K2597="Boat",K2597="car"),INDEX(Rate!$B$4:$M$25,MATCH(Gilbert!N2597,Rate!$A$4:$A$25,0),MATCH(Gilbert!L2597,Rate!$B$3:$M$3,0))*O2597*0.8,INDEX(Rate!$B$4:$M$25,MATCH(Gilbert!N2597,Rate!$A$4:$A$25,0),MATCH(Gilbert!L2597,Rate!$B$3:$M$3,0))*O2597)),"")</f>
        <v/>
      </c>
      <c r="T2597" s="71" t="str">
        <f t="shared" si="123"/>
        <v/>
      </c>
    </row>
    <row r="2598" spans="16:20">
      <c r="P2598" s="70" t="str">
        <f t="shared" si="121"/>
        <v/>
      </c>
      <c r="Q2598" s="70" t="str">
        <f t="shared" si="122"/>
        <v/>
      </c>
      <c r="R2598" s="70" t="str">
        <f>IFERROR(IF(K2598="handling and wharfage",SUM(P2598:Q2598),IF(OR(K2598="tank",K2598="Boat",K2598="car"),INDEX(Rate!$B$4:$M$25,MATCH(Gilbert!N2598,Rate!$A$4:$A$25,0),MATCH(Gilbert!L2598,Rate!$B$3:$M$3,0))*O2598*0.8,INDEX(Rate!$B$4:$M$25,MATCH(Gilbert!N2598,Rate!$A$4:$A$25,0),MATCH(Gilbert!L2598,Rate!$B$3:$M$3,0))*O2598)),"")</f>
        <v/>
      </c>
      <c r="T2598" s="71" t="str">
        <f t="shared" si="123"/>
        <v/>
      </c>
    </row>
    <row r="2599" spans="16:20">
      <c r="P2599" s="70" t="str">
        <f t="shared" si="121"/>
        <v/>
      </c>
      <c r="Q2599" s="70" t="str">
        <f t="shared" si="122"/>
        <v/>
      </c>
      <c r="R2599" s="70" t="str">
        <f>IFERROR(IF(K2599="handling and wharfage",SUM(P2599:Q2599),IF(OR(K2599="tank",K2599="Boat",K2599="car"),INDEX(Rate!$B$4:$M$25,MATCH(Gilbert!N2599,Rate!$A$4:$A$25,0),MATCH(Gilbert!L2599,Rate!$B$3:$M$3,0))*O2599*0.8,INDEX(Rate!$B$4:$M$25,MATCH(Gilbert!N2599,Rate!$A$4:$A$25,0),MATCH(Gilbert!L2599,Rate!$B$3:$M$3,0))*O2599)),"")</f>
        <v/>
      </c>
      <c r="T2599" s="71" t="str">
        <f t="shared" si="123"/>
        <v/>
      </c>
    </row>
    <row r="2600" spans="16:20">
      <c r="P2600" s="70" t="str">
        <f t="shared" si="121"/>
        <v/>
      </c>
      <c r="Q2600" s="70" t="str">
        <f t="shared" si="122"/>
        <v/>
      </c>
      <c r="R2600" s="70" t="str">
        <f>IFERROR(IF(K2600="handling and wharfage",SUM(P2600:Q2600),IF(OR(K2600="tank",K2600="Boat",K2600="car"),INDEX(Rate!$B$4:$M$25,MATCH(Gilbert!N2600,Rate!$A$4:$A$25,0),MATCH(Gilbert!L2600,Rate!$B$3:$M$3,0))*O2600*0.8,INDEX(Rate!$B$4:$M$25,MATCH(Gilbert!N2600,Rate!$A$4:$A$25,0),MATCH(Gilbert!L2600,Rate!$B$3:$M$3,0))*O2600)),"")</f>
        <v/>
      </c>
      <c r="T2600" s="71" t="str">
        <f t="shared" si="123"/>
        <v/>
      </c>
    </row>
    <row r="2601" spans="16:20">
      <c r="P2601" s="70" t="str">
        <f t="shared" si="121"/>
        <v/>
      </c>
      <c r="Q2601" s="70" t="str">
        <f t="shared" si="122"/>
        <v/>
      </c>
      <c r="R2601" s="70" t="str">
        <f>IFERROR(IF(K2601="handling and wharfage",SUM(P2601:Q2601),IF(OR(K2601="tank",K2601="Boat",K2601="car"),INDEX(Rate!$B$4:$M$25,MATCH(Gilbert!N2601,Rate!$A$4:$A$25,0),MATCH(Gilbert!L2601,Rate!$B$3:$M$3,0))*O2601*0.8,INDEX(Rate!$B$4:$M$25,MATCH(Gilbert!N2601,Rate!$A$4:$A$25,0),MATCH(Gilbert!L2601,Rate!$B$3:$M$3,0))*O2601)),"")</f>
        <v/>
      </c>
      <c r="T2601" s="71" t="str">
        <f t="shared" si="123"/>
        <v/>
      </c>
    </row>
    <row r="2602" spans="16:20">
      <c r="P2602" s="70" t="str">
        <f t="shared" si="121"/>
        <v/>
      </c>
      <c r="Q2602" s="70" t="str">
        <f t="shared" si="122"/>
        <v/>
      </c>
      <c r="R2602" s="70" t="str">
        <f>IFERROR(IF(K2602="handling and wharfage",SUM(P2602:Q2602),IF(OR(K2602="tank",K2602="Boat",K2602="car"),INDEX(Rate!$B$4:$M$25,MATCH(Gilbert!N2602,Rate!$A$4:$A$25,0),MATCH(Gilbert!L2602,Rate!$B$3:$M$3,0))*O2602*0.8,INDEX(Rate!$B$4:$M$25,MATCH(Gilbert!N2602,Rate!$A$4:$A$25,0),MATCH(Gilbert!L2602,Rate!$B$3:$M$3,0))*O2602)),"")</f>
        <v/>
      </c>
      <c r="T2602" s="71" t="str">
        <f t="shared" si="123"/>
        <v/>
      </c>
    </row>
    <row r="2603" spans="16:20">
      <c r="P2603" s="70" t="str">
        <f t="shared" si="121"/>
        <v/>
      </c>
      <c r="Q2603" s="70" t="str">
        <f t="shared" si="122"/>
        <v/>
      </c>
      <c r="R2603" s="70" t="str">
        <f>IFERROR(IF(K2603="handling and wharfage",SUM(P2603:Q2603),IF(OR(K2603="tank",K2603="Boat",K2603="car"),INDEX(Rate!$B$4:$M$25,MATCH(Gilbert!N2603,Rate!$A$4:$A$25,0),MATCH(Gilbert!L2603,Rate!$B$3:$M$3,0))*O2603*0.8,INDEX(Rate!$B$4:$M$25,MATCH(Gilbert!N2603,Rate!$A$4:$A$25,0),MATCH(Gilbert!L2603,Rate!$B$3:$M$3,0))*O2603)),"")</f>
        <v/>
      </c>
      <c r="T2603" s="71" t="str">
        <f t="shared" si="123"/>
        <v/>
      </c>
    </row>
    <row r="2604" spans="16:20">
      <c r="P2604" s="70" t="str">
        <f t="shared" si="121"/>
        <v/>
      </c>
      <c r="Q2604" s="70" t="str">
        <f t="shared" si="122"/>
        <v/>
      </c>
      <c r="R2604" s="70" t="str">
        <f>IFERROR(IF(K2604="handling and wharfage",SUM(P2604:Q2604),IF(OR(K2604="tank",K2604="Boat",K2604="car"),INDEX(Rate!$B$4:$M$25,MATCH(Gilbert!N2604,Rate!$A$4:$A$25,0),MATCH(Gilbert!L2604,Rate!$B$3:$M$3,0))*O2604*0.8,INDEX(Rate!$B$4:$M$25,MATCH(Gilbert!N2604,Rate!$A$4:$A$25,0),MATCH(Gilbert!L2604,Rate!$B$3:$M$3,0))*O2604)),"")</f>
        <v/>
      </c>
      <c r="T2604" s="71" t="str">
        <f t="shared" si="123"/>
        <v/>
      </c>
    </row>
    <row r="2605" spans="16:20">
      <c r="P2605" s="70" t="str">
        <f t="shared" si="121"/>
        <v/>
      </c>
      <c r="Q2605" s="70" t="str">
        <f t="shared" si="122"/>
        <v/>
      </c>
      <c r="R2605" s="70" t="str">
        <f>IFERROR(IF(K2605="handling and wharfage",SUM(P2605:Q2605),IF(OR(K2605="tank",K2605="Boat",K2605="car"),INDEX(Rate!$B$4:$M$25,MATCH(Gilbert!N2605,Rate!$A$4:$A$25,0),MATCH(Gilbert!L2605,Rate!$B$3:$M$3,0))*O2605*0.8,INDEX(Rate!$B$4:$M$25,MATCH(Gilbert!N2605,Rate!$A$4:$A$25,0),MATCH(Gilbert!L2605,Rate!$B$3:$M$3,0))*O2605)),"")</f>
        <v/>
      </c>
      <c r="T2605" s="71" t="str">
        <f t="shared" si="123"/>
        <v/>
      </c>
    </row>
    <row r="2606" spans="16:20">
      <c r="P2606" s="70" t="str">
        <f t="shared" si="121"/>
        <v/>
      </c>
      <c r="Q2606" s="70" t="str">
        <f t="shared" si="122"/>
        <v/>
      </c>
      <c r="R2606" s="70" t="str">
        <f>IFERROR(IF(K2606="handling and wharfage",SUM(P2606:Q2606),IF(OR(K2606="tank",K2606="Boat",K2606="car"),INDEX(Rate!$B$4:$M$25,MATCH(Gilbert!N2606,Rate!$A$4:$A$25,0),MATCH(Gilbert!L2606,Rate!$B$3:$M$3,0))*O2606*0.8,INDEX(Rate!$B$4:$M$25,MATCH(Gilbert!N2606,Rate!$A$4:$A$25,0),MATCH(Gilbert!L2606,Rate!$B$3:$M$3,0))*O2606)),"")</f>
        <v/>
      </c>
      <c r="T2606" s="71" t="str">
        <f t="shared" si="123"/>
        <v/>
      </c>
    </row>
    <row r="2607" spans="16:20">
      <c r="P2607" s="70" t="str">
        <f t="shared" si="121"/>
        <v/>
      </c>
      <c r="Q2607" s="70" t="str">
        <f t="shared" si="122"/>
        <v/>
      </c>
      <c r="R2607" s="70" t="str">
        <f>IFERROR(IF(K2607="handling and wharfage",SUM(P2607:Q2607),IF(OR(K2607="tank",K2607="Boat",K2607="car"),INDEX(Rate!$B$4:$M$25,MATCH(Gilbert!N2607,Rate!$A$4:$A$25,0),MATCH(Gilbert!L2607,Rate!$B$3:$M$3,0))*O2607*0.8,INDEX(Rate!$B$4:$M$25,MATCH(Gilbert!N2607,Rate!$A$4:$A$25,0),MATCH(Gilbert!L2607,Rate!$B$3:$M$3,0))*O2607)),"")</f>
        <v/>
      </c>
      <c r="T2607" s="71" t="str">
        <f t="shared" si="123"/>
        <v/>
      </c>
    </row>
    <row r="2608" spans="16:20">
      <c r="P2608" s="70" t="str">
        <f t="shared" si="121"/>
        <v/>
      </c>
      <c r="Q2608" s="70" t="str">
        <f t="shared" si="122"/>
        <v/>
      </c>
      <c r="R2608" s="70" t="str">
        <f>IFERROR(IF(K2608="handling and wharfage",SUM(P2608:Q2608),IF(OR(K2608="tank",K2608="Boat",K2608="car"),INDEX(Rate!$B$4:$M$25,MATCH(Gilbert!N2608,Rate!$A$4:$A$25,0),MATCH(Gilbert!L2608,Rate!$B$3:$M$3,0))*O2608*0.8,INDEX(Rate!$B$4:$M$25,MATCH(Gilbert!N2608,Rate!$A$4:$A$25,0),MATCH(Gilbert!L2608,Rate!$B$3:$M$3,0))*O2608)),"")</f>
        <v/>
      </c>
      <c r="T2608" s="71" t="str">
        <f t="shared" si="123"/>
        <v/>
      </c>
    </row>
    <row r="2609" spans="16:20">
      <c r="P2609" s="70" t="str">
        <f t="shared" si="121"/>
        <v/>
      </c>
      <c r="Q2609" s="70" t="str">
        <f t="shared" si="122"/>
        <v/>
      </c>
      <c r="R2609" s="70" t="str">
        <f>IFERROR(IF(K2609="handling and wharfage",SUM(P2609:Q2609),IF(OR(K2609="tank",K2609="Boat",K2609="car"),INDEX(Rate!$B$4:$M$25,MATCH(Gilbert!N2609,Rate!$A$4:$A$25,0),MATCH(Gilbert!L2609,Rate!$B$3:$M$3,0))*O2609*0.8,INDEX(Rate!$B$4:$M$25,MATCH(Gilbert!N2609,Rate!$A$4:$A$25,0),MATCH(Gilbert!L2609,Rate!$B$3:$M$3,0))*O2609)),"")</f>
        <v/>
      </c>
      <c r="T2609" s="71" t="str">
        <f t="shared" si="123"/>
        <v/>
      </c>
    </row>
    <row r="2610" spans="16:20">
      <c r="P2610" s="70" t="str">
        <f t="shared" si="121"/>
        <v/>
      </c>
      <c r="Q2610" s="70" t="str">
        <f t="shared" si="122"/>
        <v/>
      </c>
      <c r="R2610" s="70" t="str">
        <f>IFERROR(IF(K2610="handling and wharfage",SUM(P2610:Q2610),IF(OR(K2610="tank",K2610="Boat",K2610="car"),INDEX(Rate!$B$4:$M$25,MATCH(Gilbert!N2610,Rate!$A$4:$A$25,0),MATCH(Gilbert!L2610,Rate!$B$3:$M$3,0))*O2610*0.8,INDEX(Rate!$B$4:$M$25,MATCH(Gilbert!N2610,Rate!$A$4:$A$25,0),MATCH(Gilbert!L2610,Rate!$B$3:$M$3,0))*O2610)),"")</f>
        <v/>
      </c>
      <c r="T2610" s="71" t="str">
        <f t="shared" si="123"/>
        <v/>
      </c>
    </row>
    <row r="2611" spans="16:20">
      <c r="P2611" s="70" t="str">
        <f t="shared" si="121"/>
        <v/>
      </c>
      <c r="Q2611" s="70" t="str">
        <f t="shared" si="122"/>
        <v/>
      </c>
      <c r="R2611" s="70" t="str">
        <f>IFERROR(IF(K2611="handling and wharfage",SUM(P2611:Q2611),IF(OR(K2611="tank",K2611="Boat",K2611="car"),INDEX(Rate!$B$4:$M$25,MATCH(Gilbert!N2611,Rate!$A$4:$A$25,0),MATCH(Gilbert!L2611,Rate!$B$3:$M$3,0))*O2611*0.8,INDEX(Rate!$B$4:$M$25,MATCH(Gilbert!N2611,Rate!$A$4:$A$25,0),MATCH(Gilbert!L2611,Rate!$B$3:$M$3,0))*O2611)),"")</f>
        <v/>
      </c>
      <c r="T2611" s="71" t="str">
        <f t="shared" si="123"/>
        <v/>
      </c>
    </row>
    <row r="2612" spans="16:20">
      <c r="P2612" s="70" t="str">
        <f t="shared" si="121"/>
        <v/>
      </c>
      <c r="Q2612" s="70" t="str">
        <f t="shared" si="122"/>
        <v/>
      </c>
      <c r="R2612" s="70" t="str">
        <f>IFERROR(IF(K2612="handling and wharfage",SUM(P2612:Q2612),IF(OR(K2612="tank",K2612="Boat",K2612="car"),INDEX(Rate!$B$4:$M$25,MATCH(Gilbert!N2612,Rate!$A$4:$A$25,0),MATCH(Gilbert!L2612,Rate!$B$3:$M$3,0))*O2612*0.8,INDEX(Rate!$B$4:$M$25,MATCH(Gilbert!N2612,Rate!$A$4:$A$25,0),MATCH(Gilbert!L2612,Rate!$B$3:$M$3,0))*O2612)),"")</f>
        <v/>
      </c>
      <c r="T2612" s="71" t="str">
        <f t="shared" si="123"/>
        <v/>
      </c>
    </row>
    <row r="2613" spans="16:20">
      <c r="P2613" s="70" t="str">
        <f t="shared" si="121"/>
        <v/>
      </c>
      <c r="Q2613" s="70" t="str">
        <f t="shared" si="122"/>
        <v/>
      </c>
      <c r="R2613" s="70" t="str">
        <f>IFERROR(IF(K2613="handling and wharfage",SUM(P2613:Q2613),IF(OR(K2613="tank",K2613="Boat",K2613="car"),INDEX(Rate!$B$4:$M$25,MATCH(Gilbert!N2613,Rate!$A$4:$A$25,0),MATCH(Gilbert!L2613,Rate!$B$3:$M$3,0))*O2613*0.8,INDEX(Rate!$B$4:$M$25,MATCH(Gilbert!N2613,Rate!$A$4:$A$25,0),MATCH(Gilbert!L2613,Rate!$B$3:$M$3,0))*O2613)),"")</f>
        <v/>
      </c>
      <c r="T2613" s="71" t="str">
        <f t="shared" si="123"/>
        <v/>
      </c>
    </row>
    <row r="2614" spans="16:20">
      <c r="P2614" s="70" t="str">
        <f t="shared" si="121"/>
        <v/>
      </c>
      <c r="Q2614" s="70" t="str">
        <f t="shared" si="122"/>
        <v/>
      </c>
      <c r="R2614" s="70" t="str">
        <f>IFERROR(IF(K2614="handling and wharfage",SUM(P2614:Q2614),IF(OR(K2614="tank",K2614="Boat",K2614="car"),INDEX(Rate!$B$4:$M$25,MATCH(Gilbert!N2614,Rate!$A$4:$A$25,0),MATCH(Gilbert!L2614,Rate!$B$3:$M$3,0))*O2614*0.8,INDEX(Rate!$B$4:$M$25,MATCH(Gilbert!N2614,Rate!$A$4:$A$25,0),MATCH(Gilbert!L2614,Rate!$B$3:$M$3,0))*O2614)),"")</f>
        <v/>
      </c>
      <c r="T2614" s="71" t="str">
        <f t="shared" si="123"/>
        <v/>
      </c>
    </row>
    <row r="2615" spans="16:20">
      <c r="P2615" s="70" t="str">
        <f t="shared" si="121"/>
        <v/>
      </c>
      <c r="Q2615" s="70" t="str">
        <f t="shared" si="122"/>
        <v/>
      </c>
      <c r="R2615" s="70" t="str">
        <f>IFERROR(IF(K2615="handling and wharfage",SUM(P2615:Q2615),IF(OR(K2615="tank",K2615="Boat",K2615="car"),INDEX(Rate!$B$4:$M$25,MATCH(Gilbert!N2615,Rate!$A$4:$A$25,0),MATCH(Gilbert!L2615,Rate!$B$3:$M$3,0))*O2615*0.8,INDEX(Rate!$B$4:$M$25,MATCH(Gilbert!N2615,Rate!$A$4:$A$25,0),MATCH(Gilbert!L2615,Rate!$B$3:$M$3,0))*O2615)),"")</f>
        <v/>
      </c>
      <c r="T2615" s="71" t="str">
        <f t="shared" si="123"/>
        <v/>
      </c>
    </row>
    <row r="2616" spans="16:20">
      <c r="P2616" s="70" t="str">
        <f t="shared" si="121"/>
        <v/>
      </c>
      <c r="Q2616" s="70" t="str">
        <f t="shared" si="122"/>
        <v/>
      </c>
      <c r="R2616" s="70" t="str">
        <f>IFERROR(IF(K2616="handling and wharfage",SUM(P2616:Q2616),IF(OR(K2616="tank",K2616="Boat",K2616="car"),INDEX(Rate!$B$4:$M$25,MATCH(Gilbert!N2616,Rate!$A$4:$A$25,0),MATCH(Gilbert!L2616,Rate!$B$3:$M$3,0))*O2616*0.8,INDEX(Rate!$B$4:$M$25,MATCH(Gilbert!N2616,Rate!$A$4:$A$25,0),MATCH(Gilbert!L2616,Rate!$B$3:$M$3,0))*O2616)),"")</f>
        <v/>
      </c>
      <c r="T2616" s="71" t="str">
        <f t="shared" si="123"/>
        <v/>
      </c>
    </row>
    <row r="2617" spans="16:20">
      <c r="P2617" s="70" t="str">
        <f t="shared" si="121"/>
        <v/>
      </c>
      <c r="Q2617" s="70" t="str">
        <f t="shared" si="122"/>
        <v/>
      </c>
      <c r="R2617" s="70" t="str">
        <f>IFERROR(IF(K2617="handling and wharfage",SUM(P2617:Q2617),IF(OR(K2617="tank",K2617="Boat",K2617="car"),INDEX(Rate!$B$4:$M$25,MATCH(Gilbert!N2617,Rate!$A$4:$A$25,0),MATCH(Gilbert!L2617,Rate!$B$3:$M$3,0))*O2617*0.8,INDEX(Rate!$B$4:$M$25,MATCH(Gilbert!N2617,Rate!$A$4:$A$25,0),MATCH(Gilbert!L2617,Rate!$B$3:$M$3,0))*O2617)),"")</f>
        <v/>
      </c>
      <c r="T2617" s="71" t="str">
        <f t="shared" si="123"/>
        <v/>
      </c>
    </row>
    <row r="2618" s="38" customFormat="1" spans="1:23">
      <c r="A2618" s="52"/>
      <c r="B2618" s="52"/>
      <c r="D2618" s="67"/>
      <c r="G2618" s="76"/>
      <c r="H2618" s="67"/>
      <c r="I2618" s="66"/>
      <c r="J2618" s="78"/>
      <c r="P2618" s="70" t="str">
        <f t="shared" si="121"/>
        <v/>
      </c>
      <c r="Q2618" s="70" t="str">
        <f t="shared" si="122"/>
        <v/>
      </c>
      <c r="R2618" s="70" t="str">
        <f>IFERROR(IF(K2618="handling and wharfage",SUM(P2618:Q2618),IF(OR(K2618="tank",K2618="Boat",K2618="car"),INDEX(Rate!$B$4:$M$25,MATCH(Gilbert!N2618,Rate!$A$4:$A$25,0),MATCH(Gilbert!L2618,Rate!$B$3:$M$3,0))*O2618*0.8,INDEX(Rate!$B$4:$M$25,MATCH(Gilbert!N2618,Rate!$A$4:$A$25,0),MATCH(Gilbert!L2618,Rate!$B$3:$M$3,0))*O2618)),"")</f>
        <v/>
      </c>
      <c r="S2618" s="71"/>
      <c r="T2618" s="71" t="str">
        <f t="shared" si="123"/>
        <v/>
      </c>
      <c r="V2618" s="67"/>
      <c r="W2618" s="67"/>
    </row>
    <row r="2619" s="38" customFormat="1" spans="1:23">
      <c r="A2619" s="52"/>
      <c r="B2619" s="52"/>
      <c r="D2619" s="67"/>
      <c r="G2619" s="76"/>
      <c r="H2619" s="67"/>
      <c r="I2619" s="66"/>
      <c r="J2619" s="78"/>
      <c r="P2619" s="70" t="str">
        <f t="shared" si="121"/>
        <v/>
      </c>
      <c r="Q2619" s="70" t="str">
        <f t="shared" si="122"/>
        <v/>
      </c>
      <c r="R2619" s="70" t="str">
        <f>IFERROR(IF(K2619="handling and wharfage",SUM(P2619:Q2619),IF(OR(K2619="tank",K2619="Boat",K2619="car"),INDEX(Rate!$B$4:$M$25,MATCH(Gilbert!N2619,Rate!$A$4:$A$25,0),MATCH(Gilbert!L2619,Rate!$B$3:$M$3,0))*O2619*0.8,INDEX(Rate!$B$4:$M$25,MATCH(Gilbert!N2619,Rate!$A$4:$A$25,0),MATCH(Gilbert!L2619,Rate!$B$3:$M$3,0))*O2619)),"")</f>
        <v/>
      </c>
      <c r="S2619" s="71"/>
      <c r="T2619" s="71" t="str">
        <f t="shared" si="123"/>
        <v/>
      </c>
      <c r="V2619" s="67"/>
      <c r="W2619" s="67"/>
    </row>
    <row r="2620" s="38" customFormat="1" spans="1:23">
      <c r="A2620" s="52"/>
      <c r="B2620" s="52"/>
      <c r="D2620" s="67"/>
      <c r="G2620" s="76"/>
      <c r="H2620" s="67"/>
      <c r="I2620" s="66"/>
      <c r="J2620" s="78"/>
      <c r="P2620" s="70" t="str">
        <f t="shared" si="121"/>
        <v/>
      </c>
      <c r="Q2620" s="70" t="str">
        <f t="shared" si="122"/>
        <v/>
      </c>
      <c r="R2620" s="70" t="str">
        <f>IFERROR(IF(K2620="handling and wharfage",SUM(P2620:Q2620),IF(OR(K2620="tank",K2620="Boat",K2620="car"),INDEX(Rate!$B$4:$M$25,MATCH(Gilbert!N2620,Rate!$A$4:$A$25,0),MATCH(Gilbert!L2620,Rate!$B$3:$M$3,0))*O2620*0.8,INDEX(Rate!$B$4:$M$25,MATCH(Gilbert!N2620,Rate!$A$4:$A$25,0),MATCH(Gilbert!L2620,Rate!$B$3:$M$3,0))*O2620)),"")</f>
        <v/>
      </c>
      <c r="S2620" s="71"/>
      <c r="T2620" s="71" t="str">
        <f t="shared" si="123"/>
        <v/>
      </c>
      <c r="V2620" s="67"/>
      <c r="W2620" s="67"/>
    </row>
    <row r="2621" s="38" customFormat="1" spans="1:23">
      <c r="A2621" s="52"/>
      <c r="B2621" s="52"/>
      <c r="D2621" s="67"/>
      <c r="G2621" s="76"/>
      <c r="H2621" s="67"/>
      <c r="I2621" s="66"/>
      <c r="J2621" s="78"/>
      <c r="P2621" s="70" t="str">
        <f t="shared" si="121"/>
        <v/>
      </c>
      <c r="Q2621" s="70" t="str">
        <f t="shared" si="122"/>
        <v/>
      </c>
      <c r="R2621" s="70" t="str">
        <f>IFERROR(IF(K2621="handling and wharfage",SUM(P2621:Q2621),IF(OR(K2621="tank",K2621="Boat",K2621="car"),INDEX(Rate!$B$4:$M$25,MATCH(Gilbert!N2621,Rate!$A$4:$A$25,0),MATCH(Gilbert!L2621,Rate!$B$3:$M$3,0))*O2621*0.8,INDEX(Rate!$B$4:$M$25,MATCH(Gilbert!N2621,Rate!$A$4:$A$25,0),MATCH(Gilbert!L2621,Rate!$B$3:$M$3,0))*O2621)),"")</f>
        <v/>
      </c>
      <c r="S2621" s="71"/>
      <c r="T2621" s="71" t="str">
        <f t="shared" si="123"/>
        <v/>
      </c>
      <c r="V2621" s="67"/>
      <c r="W2621" s="67"/>
    </row>
    <row r="2622" s="38" customFormat="1" spans="1:23">
      <c r="A2622" s="52"/>
      <c r="B2622" s="52"/>
      <c r="D2622" s="67"/>
      <c r="G2622" s="76"/>
      <c r="H2622" s="67"/>
      <c r="I2622" s="66"/>
      <c r="J2622" s="78"/>
      <c r="P2622" s="70" t="str">
        <f t="shared" si="121"/>
        <v/>
      </c>
      <c r="Q2622" s="70" t="str">
        <f t="shared" si="122"/>
        <v/>
      </c>
      <c r="R2622" s="70" t="str">
        <f>IFERROR(IF(K2622="handling and wharfage",SUM(P2622:Q2622),IF(OR(K2622="tank",K2622="Boat",K2622="car"),INDEX(Rate!$B$4:$M$25,MATCH(Gilbert!N2622,Rate!$A$4:$A$25,0),MATCH(Gilbert!L2622,Rate!$B$3:$M$3,0))*O2622*0.8,INDEX(Rate!$B$4:$M$25,MATCH(Gilbert!N2622,Rate!$A$4:$A$25,0),MATCH(Gilbert!L2622,Rate!$B$3:$M$3,0))*O2622)),"")</f>
        <v/>
      </c>
      <c r="S2622" s="71"/>
      <c r="T2622" s="71" t="str">
        <f t="shared" si="123"/>
        <v/>
      </c>
      <c r="V2622" s="67"/>
      <c r="W2622" s="67"/>
    </row>
    <row r="2623" spans="16:20">
      <c r="P2623" s="70" t="str">
        <f t="shared" si="121"/>
        <v/>
      </c>
      <c r="Q2623" s="70" t="str">
        <f t="shared" si="122"/>
        <v/>
      </c>
      <c r="R2623" s="70" t="str">
        <f>IFERROR(IF(K2623="handling and wharfage",SUM(P2623:Q2623),IF(OR(K2623="tank",K2623="Boat",K2623="car"),INDEX(Rate!$B$4:$M$25,MATCH(Gilbert!N2623,Rate!$A$4:$A$25,0),MATCH(Gilbert!L2623,Rate!$B$3:$M$3,0))*O2623*0.8,INDEX(Rate!$B$4:$M$25,MATCH(Gilbert!N2623,Rate!$A$4:$A$25,0),MATCH(Gilbert!L2623,Rate!$B$3:$M$3,0))*O2623)),"")</f>
        <v/>
      </c>
      <c r="T2623" s="71" t="str">
        <f t="shared" si="123"/>
        <v/>
      </c>
    </row>
    <row r="2624" spans="16:20">
      <c r="P2624" s="70" t="str">
        <f t="shared" si="121"/>
        <v/>
      </c>
      <c r="Q2624" s="70" t="str">
        <f t="shared" si="122"/>
        <v/>
      </c>
      <c r="R2624" s="70" t="str">
        <f>IFERROR(IF(K2624="handling and wharfage",SUM(P2624:Q2624),IF(OR(K2624="tank",K2624="Boat",K2624="car"),INDEX(Rate!$B$4:$M$25,MATCH(Gilbert!N2624,Rate!$A$4:$A$25,0),MATCH(Gilbert!L2624,Rate!$B$3:$M$3,0))*O2624*0.8,INDEX(Rate!$B$4:$M$25,MATCH(Gilbert!N2624,Rate!$A$4:$A$25,0),MATCH(Gilbert!L2624,Rate!$B$3:$M$3,0))*O2624)),"")</f>
        <v/>
      </c>
      <c r="T2624" s="71" t="str">
        <f t="shared" si="123"/>
        <v/>
      </c>
    </row>
    <row r="2625" spans="16:20">
      <c r="P2625" s="70" t="str">
        <f t="shared" si="121"/>
        <v/>
      </c>
      <c r="Q2625" s="70" t="str">
        <f t="shared" si="122"/>
        <v/>
      </c>
      <c r="R2625" s="70" t="str">
        <f>IFERROR(IF(K2625="handling and wharfage",SUM(P2625:Q2625),IF(OR(K2625="tank",K2625="Boat",K2625="car"),INDEX(Rate!$B$4:$M$25,MATCH(Gilbert!N2625,Rate!$A$4:$A$25,0),MATCH(Gilbert!L2625,Rate!$B$3:$M$3,0))*O2625*0.8,INDEX(Rate!$B$4:$M$25,MATCH(Gilbert!N2625,Rate!$A$4:$A$25,0),MATCH(Gilbert!L2625,Rate!$B$3:$M$3,0))*O2625)),"")</f>
        <v/>
      </c>
      <c r="T2625" s="71" t="str">
        <f t="shared" si="123"/>
        <v/>
      </c>
    </row>
    <row r="2626" spans="16:20">
      <c r="P2626" s="70" t="str">
        <f t="shared" si="121"/>
        <v/>
      </c>
      <c r="Q2626" s="70" t="str">
        <f t="shared" si="122"/>
        <v/>
      </c>
      <c r="R2626" s="70" t="str">
        <f>IFERROR(IF(K2626="handling and wharfage",SUM(P2626:Q2626),IF(OR(K2626="tank",K2626="Boat",K2626="car"),INDEX(Rate!$B$4:$M$25,MATCH(Gilbert!N2626,Rate!$A$4:$A$25,0),MATCH(Gilbert!L2626,Rate!$B$3:$M$3,0))*O2626*0.8,INDEX(Rate!$B$4:$M$25,MATCH(Gilbert!N2626,Rate!$A$4:$A$25,0),MATCH(Gilbert!L2626,Rate!$B$3:$M$3,0))*O2626)),"")</f>
        <v/>
      </c>
      <c r="T2626" s="71" t="str">
        <f t="shared" si="123"/>
        <v/>
      </c>
    </row>
    <row r="2627" spans="16:20">
      <c r="P2627" s="70" t="str">
        <f t="shared" ref="P2627:P2690" si="124">IF(OR(K2627="handling and wharfage",K2627="rau handling and wharfage"),O2627*30,"")</f>
        <v/>
      </c>
      <c r="Q2627" s="70" t="str">
        <f t="shared" ref="Q2627:Q2690" si="125">IF(K2627&lt;&gt;"handling and wharfage","",O2627*3.5)</f>
        <v/>
      </c>
      <c r="R2627" s="70" t="str">
        <f>IFERROR(IF(K2627="handling and wharfage",SUM(P2627:Q2627),IF(OR(K2627="tank",K2627="Boat",K2627="car"),INDEX(Rate!$B$4:$M$25,MATCH(Gilbert!N2627,Rate!$A$4:$A$25,0),MATCH(Gilbert!L2627,Rate!$B$3:$M$3,0))*O2627*0.8,INDEX(Rate!$B$4:$M$25,MATCH(Gilbert!N2627,Rate!$A$4:$A$25,0),MATCH(Gilbert!L2627,Rate!$B$3:$M$3,0))*O2627)),"")</f>
        <v/>
      </c>
      <c r="T2627" s="71" t="str">
        <f t="shared" ref="T2627:T2690" si="126">IF(L2627="","",IF(L2627="General2","F0070000061A","E31250000331"))</f>
        <v/>
      </c>
    </row>
    <row r="2628" spans="16:20">
      <c r="P2628" s="70" t="str">
        <f t="shared" si="124"/>
        <v/>
      </c>
      <c r="Q2628" s="70" t="str">
        <f t="shared" si="125"/>
        <v/>
      </c>
      <c r="R2628" s="70" t="str">
        <f>IFERROR(IF(K2628="handling and wharfage",SUM(P2628:Q2628),IF(OR(K2628="tank",K2628="Boat",K2628="car"),INDEX(Rate!$B$4:$M$25,MATCH(Gilbert!N2628,Rate!$A$4:$A$25,0),MATCH(Gilbert!L2628,Rate!$B$3:$M$3,0))*O2628*0.8,INDEX(Rate!$B$4:$M$25,MATCH(Gilbert!N2628,Rate!$A$4:$A$25,0),MATCH(Gilbert!L2628,Rate!$B$3:$M$3,0))*O2628)),"")</f>
        <v/>
      </c>
      <c r="T2628" s="71" t="str">
        <f t="shared" si="126"/>
        <v/>
      </c>
    </row>
    <row r="2629" spans="16:20">
      <c r="P2629" s="70" t="str">
        <f t="shared" si="124"/>
        <v/>
      </c>
      <c r="Q2629" s="70" t="str">
        <f t="shared" si="125"/>
        <v/>
      </c>
      <c r="R2629" s="70" t="str">
        <f>IFERROR(IF(K2629="handling and wharfage",SUM(P2629:Q2629),IF(OR(K2629="tank",K2629="Boat",K2629="car"),INDEX(Rate!$B$4:$M$25,MATCH(Gilbert!N2629,Rate!$A$4:$A$25,0),MATCH(Gilbert!L2629,Rate!$B$3:$M$3,0))*O2629*0.8,INDEX(Rate!$B$4:$M$25,MATCH(Gilbert!N2629,Rate!$A$4:$A$25,0),MATCH(Gilbert!L2629,Rate!$B$3:$M$3,0))*O2629)),"")</f>
        <v/>
      </c>
      <c r="T2629" s="71" t="str">
        <f t="shared" si="126"/>
        <v/>
      </c>
    </row>
    <row r="2630" spans="16:20">
      <c r="P2630" s="70" t="str">
        <f t="shared" si="124"/>
        <v/>
      </c>
      <c r="Q2630" s="70" t="str">
        <f t="shared" si="125"/>
        <v/>
      </c>
      <c r="R2630" s="70" t="str">
        <f>IFERROR(IF(K2630="handling and wharfage",SUM(P2630:Q2630),IF(OR(K2630="tank",K2630="Boat",K2630="car"),INDEX(Rate!$B$4:$M$25,MATCH(Gilbert!N2630,Rate!$A$4:$A$25,0),MATCH(Gilbert!L2630,Rate!$B$3:$M$3,0))*O2630*0.8,INDEX(Rate!$B$4:$M$25,MATCH(Gilbert!N2630,Rate!$A$4:$A$25,0),MATCH(Gilbert!L2630,Rate!$B$3:$M$3,0))*O2630)),"")</f>
        <v/>
      </c>
      <c r="T2630" s="71" t="str">
        <f t="shared" si="126"/>
        <v/>
      </c>
    </row>
    <row r="2631" spans="16:20">
      <c r="P2631" s="70" t="str">
        <f t="shared" si="124"/>
        <v/>
      </c>
      <c r="Q2631" s="70" t="str">
        <f t="shared" si="125"/>
        <v/>
      </c>
      <c r="R2631" s="70" t="str">
        <f>IFERROR(IF(K2631="handling and wharfage",SUM(P2631:Q2631),IF(OR(K2631="tank",K2631="Boat",K2631="car"),INDEX(Rate!$B$4:$M$25,MATCH(Gilbert!N2631,Rate!$A$4:$A$25,0),MATCH(Gilbert!L2631,Rate!$B$3:$M$3,0))*O2631*0.8,INDEX(Rate!$B$4:$M$25,MATCH(Gilbert!N2631,Rate!$A$4:$A$25,0),MATCH(Gilbert!L2631,Rate!$B$3:$M$3,0))*O2631)),"")</f>
        <v/>
      </c>
      <c r="T2631" s="71" t="str">
        <f t="shared" si="126"/>
        <v/>
      </c>
    </row>
    <row r="2632" spans="16:20">
      <c r="P2632" s="70" t="str">
        <f t="shared" si="124"/>
        <v/>
      </c>
      <c r="Q2632" s="70" t="str">
        <f t="shared" si="125"/>
        <v/>
      </c>
      <c r="R2632" s="70" t="str">
        <f>IFERROR(IF(K2632="handling and wharfage",SUM(P2632:Q2632),IF(OR(K2632="tank",K2632="Boat",K2632="car"),INDEX(Rate!$B$4:$M$25,MATCH(Gilbert!N2632,Rate!$A$4:$A$25,0),MATCH(Gilbert!L2632,Rate!$B$3:$M$3,0))*O2632*0.8,INDEX(Rate!$B$4:$M$25,MATCH(Gilbert!N2632,Rate!$A$4:$A$25,0),MATCH(Gilbert!L2632,Rate!$B$3:$M$3,0))*O2632)),"")</f>
        <v/>
      </c>
      <c r="T2632" s="71" t="str">
        <f t="shared" si="126"/>
        <v/>
      </c>
    </row>
    <row r="2633" spans="16:20">
      <c r="P2633" s="70" t="str">
        <f t="shared" si="124"/>
        <v/>
      </c>
      <c r="Q2633" s="70" t="str">
        <f t="shared" si="125"/>
        <v/>
      </c>
      <c r="R2633" s="70" t="str">
        <f>IFERROR(IF(K2633="handling and wharfage",SUM(P2633:Q2633),IF(OR(K2633="tank",K2633="Boat",K2633="car"),INDEX(Rate!$B$4:$M$25,MATCH(Gilbert!N2633,Rate!$A$4:$A$25,0),MATCH(Gilbert!L2633,Rate!$B$3:$M$3,0))*O2633*0.8,INDEX(Rate!$B$4:$M$25,MATCH(Gilbert!N2633,Rate!$A$4:$A$25,0),MATCH(Gilbert!L2633,Rate!$B$3:$M$3,0))*O2633)),"")</f>
        <v/>
      </c>
      <c r="T2633" s="71" t="str">
        <f t="shared" si="126"/>
        <v/>
      </c>
    </row>
    <row r="2634" spans="16:20">
      <c r="P2634" s="70" t="str">
        <f t="shared" si="124"/>
        <v/>
      </c>
      <c r="Q2634" s="70" t="str">
        <f t="shared" si="125"/>
        <v/>
      </c>
      <c r="R2634" s="70" t="str">
        <f>IFERROR(IF(K2634="handling and wharfage",SUM(P2634:Q2634),IF(OR(K2634="tank",K2634="Boat",K2634="car"),INDEX(Rate!$B$4:$M$25,MATCH(Gilbert!N2634,Rate!$A$4:$A$25,0),MATCH(Gilbert!L2634,Rate!$B$3:$M$3,0))*O2634*0.8,INDEX(Rate!$B$4:$M$25,MATCH(Gilbert!N2634,Rate!$A$4:$A$25,0),MATCH(Gilbert!L2634,Rate!$B$3:$M$3,0))*O2634)),"")</f>
        <v/>
      </c>
      <c r="T2634" s="71" t="str">
        <f t="shared" si="126"/>
        <v/>
      </c>
    </row>
    <row r="2635" spans="16:20">
      <c r="P2635" s="70" t="str">
        <f t="shared" si="124"/>
        <v/>
      </c>
      <c r="Q2635" s="70" t="str">
        <f t="shared" si="125"/>
        <v/>
      </c>
      <c r="R2635" s="70" t="str">
        <f>IFERROR(IF(K2635="handling and wharfage",SUM(P2635:Q2635),IF(OR(K2635="tank",K2635="Boat",K2635="car"),INDEX(Rate!$B$4:$M$25,MATCH(Gilbert!N2635,Rate!$A$4:$A$25,0),MATCH(Gilbert!L2635,Rate!$B$3:$M$3,0))*O2635*0.8,INDEX(Rate!$B$4:$M$25,MATCH(Gilbert!N2635,Rate!$A$4:$A$25,0),MATCH(Gilbert!L2635,Rate!$B$3:$M$3,0))*O2635)),"")</f>
        <v/>
      </c>
      <c r="T2635" s="71" t="str">
        <f t="shared" si="126"/>
        <v/>
      </c>
    </row>
    <row r="2636" spans="16:20">
      <c r="P2636" s="70" t="str">
        <f t="shared" si="124"/>
        <v/>
      </c>
      <c r="Q2636" s="70" t="str">
        <f t="shared" si="125"/>
        <v/>
      </c>
      <c r="R2636" s="70" t="str">
        <f>IFERROR(IF(K2636="handling and wharfage",SUM(P2636:Q2636),IF(OR(K2636="tank",K2636="Boat",K2636="car"),INDEX(Rate!$B$4:$M$25,MATCH(Gilbert!N2636,Rate!$A$4:$A$25,0),MATCH(Gilbert!L2636,Rate!$B$3:$M$3,0))*O2636*0.8,INDEX(Rate!$B$4:$M$25,MATCH(Gilbert!N2636,Rate!$A$4:$A$25,0),MATCH(Gilbert!L2636,Rate!$B$3:$M$3,0))*O2636)),"")</f>
        <v/>
      </c>
      <c r="T2636" s="71" t="str">
        <f t="shared" si="126"/>
        <v/>
      </c>
    </row>
    <row r="2637" spans="16:20">
      <c r="P2637" s="70" t="str">
        <f t="shared" si="124"/>
        <v/>
      </c>
      <c r="Q2637" s="70" t="str">
        <f t="shared" si="125"/>
        <v/>
      </c>
      <c r="R2637" s="70" t="str">
        <f>IFERROR(IF(K2637="handling and wharfage",SUM(P2637:Q2637),IF(OR(K2637="tank",K2637="Boat",K2637="car"),INDEX(Rate!$B$4:$M$25,MATCH(Gilbert!N2637,Rate!$A$4:$A$25,0),MATCH(Gilbert!L2637,Rate!$B$3:$M$3,0))*O2637*0.8,INDEX(Rate!$B$4:$M$25,MATCH(Gilbert!N2637,Rate!$A$4:$A$25,0),MATCH(Gilbert!L2637,Rate!$B$3:$M$3,0))*O2637)),"")</f>
        <v/>
      </c>
      <c r="T2637" s="71" t="str">
        <f t="shared" si="126"/>
        <v/>
      </c>
    </row>
    <row r="2638" spans="16:20">
      <c r="P2638" s="70" t="str">
        <f t="shared" si="124"/>
        <v/>
      </c>
      <c r="Q2638" s="70" t="str">
        <f t="shared" si="125"/>
        <v/>
      </c>
      <c r="R2638" s="70" t="str">
        <f>IFERROR(IF(K2638="handling and wharfage",SUM(P2638:Q2638),IF(OR(K2638="tank",K2638="Boat",K2638="car"),INDEX(Rate!$B$4:$M$25,MATCH(Gilbert!N2638,Rate!$A$4:$A$25,0),MATCH(Gilbert!L2638,Rate!$B$3:$M$3,0))*O2638*0.8,INDEX(Rate!$B$4:$M$25,MATCH(Gilbert!N2638,Rate!$A$4:$A$25,0),MATCH(Gilbert!L2638,Rate!$B$3:$M$3,0))*O2638)),"")</f>
        <v/>
      </c>
      <c r="T2638" s="71" t="str">
        <f t="shared" si="126"/>
        <v/>
      </c>
    </row>
    <row r="2639" spans="16:20">
      <c r="P2639" s="70" t="str">
        <f t="shared" si="124"/>
        <v/>
      </c>
      <c r="Q2639" s="70" t="str">
        <f t="shared" si="125"/>
        <v/>
      </c>
      <c r="R2639" s="70" t="str">
        <f>IFERROR(IF(K2639="handling and wharfage",SUM(P2639:Q2639),IF(OR(K2639="tank",K2639="Boat",K2639="car"),INDEX(Rate!$B$4:$M$25,MATCH(Gilbert!N2639,Rate!$A$4:$A$25,0),MATCH(Gilbert!L2639,Rate!$B$3:$M$3,0))*O2639*0.8,INDEX(Rate!$B$4:$M$25,MATCH(Gilbert!N2639,Rate!$A$4:$A$25,0),MATCH(Gilbert!L2639,Rate!$B$3:$M$3,0))*O2639)),"")</f>
        <v/>
      </c>
      <c r="T2639" s="71" t="str">
        <f t="shared" si="126"/>
        <v/>
      </c>
    </row>
    <row r="2640" spans="16:20">
      <c r="P2640" s="70" t="str">
        <f t="shared" si="124"/>
        <v/>
      </c>
      <c r="Q2640" s="70" t="str">
        <f t="shared" si="125"/>
        <v/>
      </c>
      <c r="R2640" s="70" t="str">
        <f>IFERROR(IF(K2640="handling and wharfage",SUM(P2640:Q2640),IF(OR(K2640="tank",K2640="Boat",K2640="car"),INDEX(Rate!$B$4:$M$25,MATCH(Gilbert!N2640,Rate!$A$4:$A$25,0),MATCH(Gilbert!L2640,Rate!$B$3:$M$3,0))*O2640*0.8,INDEX(Rate!$B$4:$M$25,MATCH(Gilbert!N2640,Rate!$A$4:$A$25,0),MATCH(Gilbert!L2640,Rate!$B$3:$M$3,0))*O2640)),"")</f>
        <v/>
      </c>
      <c r="T2640" s="71" t="str">
        <f t="shared" si="126"/>
        <v/>
      </c>
    </row>
    <row r="2641" spans="16:20">
      <c r="P2641" s="70" t="str">
        <f t="shared" si="124"/>
        <v/>
      </c>
      <c r="Q2641" s="70" t="str">
        <f t="shared" si="125"/>
        <v/>
      </c>
      <c r="R2641" s="70" t="str">
        <f>IFERROR(IF(K2641="handling and wharfage",SUM(P2641:Q2641),IF(OR(K2641="tank",K2641="Boat",K2641="car"),INDEX(Rate!$B$4:$M$25,MATCH(Gilbert!N2641,Rate!$A$4:$A$25,0),MATCH(Gilbert!L2641,Rate!$B$3:$M$3,0))*O2641*0.8,INDEX(Rate!$B$4:$M$25,MATCH(Gilbert!N2641,Rate!$A$4:$A$25,0),MATCH(Gilbert!L2641,Rate!$B$3:$M$3,0))*O2641)),"")</f>
        <v/>
      </c>
      <c r="T2641" s="71" t="str">
        <f t="shared" si="126"/>
        <v/>
      </c>
    </row>
    <row r="2642" spans="16:20">
      <c r="P2642" s="70" t="str">
        <f t="shared" si="124"/>
        <v/>
      </c>
      <c r="Q2642" s="70" t="str">
        <f t="shared" si="125"/>
        <v/>
      </c>
      <c r="R2642" s="70" t="str">
        <f>IFERROR(IF(K2642="handling and wharfage",SUM(P2642:Q2642),IF(OR(K2642="tank",K2642="Boat",K2642="car"),INDEX(Rate!$B$4:$M$25,MATCH(Gilbert!N2642,Rate!$A$4:$A$25,0),MATCH(Gilbert!L2642,Rate!$B$3:$M$3,0))*O2642*0.8,INDEX(Rate!$B$4:$M$25,MATCH(Gilbert!N2642,Rate!$A$4:$A$25,0),MATCH(Gilbert!L2642,Rate!$B$3:$M$3,0))*O2642)),"")</f>
        <v/>
      </c>
      <c r="T2642" s="71" t="str">
        <f t="shared" si="126"/>
        <v/>
      </c>
    </row>
    <row r="2643" spans="16:20">
      <c r="P2643" s="70" t="str">
        <f t="shared" si="124"/>
        <v/>
      </c>
      <c r="Q2643" s="70" t="str">
        <f t="shared" si="125"/>
        <v/>
      </c>
      <c r="R2643" s="70" t="str">
        <f>IFERROR(IF(K2643="handling and wharfage",SUM(P2643:Q2643),IF(OR(K2643="tank",K2643="Boat",K2643="car"),INDEX(Rate!$B$4:$M$25,MATCH(Gilbert!N2643,Rate!$A$4:$A$25,0),MATCH(Gilbert!L2643,Rate!$B$3:$M$3,0))*O2643*0.8,INDEX(Rate!$B$4:$M$25,MATCH(Gilbert!N2643,Rate!$A$4:$A$25,0),MATCH(Gilbert!L2643,Rate!$B$3:$M$3,0))*O2643)),"")</f>
        <v/>
      </c>
      <c r="T2643" s="71" t="str">
        <f t="shared" si="126"/>
        <v/>
      </c>
    </row>
    <row r="2644" spans="16:20">
      <c r="P2644" s="70" t="str">
        <f t="shared" si="124"/>
        <v/>
      </c>
      <c r="Q2644" s="70" t="str">
        <f t="shared" si="125"/>
        <v/>
      </c>
      <c r="R2644" s="70" t="str">
        <f>IFERROR(IF(K2644="handling and wharfage",SUM(P2644:Q2644),IF(OR(K2644="tank",K2644="Boat",K2644="car"),INDEX(Rate!$B$4:$M$25,MATCH(Gilbert!N2644,Rate!$A$4:$A$25,0),MATCH(Gilbert!L2644,Rate!$B$3:$M$3,0))*O2644*0.8,INDEX(Rate!$B$4:$M$25,MATCH(Gilbert!N2644,Rate!$A$4:$A$25,0),MATCH(Gilbert!L2644,Rate!$B$3:$M$3,0))*O2644)),"")</f>
        <v/>
      </c>
      <c r="T2644" s="71" t="str">
        <f t="shared" si="126"/>
        <v/>
      </c>
    </row>
    <row r="2645" spans="16:20">
      <c r="P2645" s="70" t="str">
        <f t="shared" si="124"/>
        <v/>
      </c>
      <c r="Q2645" s="70" t="str">
        <f t="shared" si="125"/>
        <v/>
      </c>
      <c r="R2645" s="70" t="str">
        <f>IFERROR(IF(K2645="handling and wharfage",SUM(P2645:Q2645),IF(OR(K2645="tank",K2645="Boat",K2645="car"),INDEX(Rate!$B$4:$M$25,MATCH(Gilbert!N2645,Rate!$A$4:$A$25,0),MATCH(Gilbert!L2645,Rate!$B$3:$M$3,0))*O2645*0.8,INDEX(Rate!$B$4:$M$25,MATCH(Gilbert!N2645,Rate!$A$4:$A$25,0),MATCH(Gilbert!L2645,Rate!$B$3:$M$3,0))*O2645)),"")</f>
        <v/>
      </c>
      <c r="T2645" s="71" t="str">
        <f t="shared" si="126"/>
        <v/>
      </c>
    </row>
    <row r="2646" spans="16:20">
      <c r="P2646" s="70" t="str">
        <f t="shared" si="124"/>
        <v/>
      </c>
      <c r="Q2646" s="70" t="str">
        <f t="shared" si="125"/>
        <v/>
      </c>
      <c r="R2646" s="70" t="str">
        <f>IFERROR(IF(K2646="handling and wharfage",SUM(P2646:Q2646),IF(OR(K2646="tank",K2646="Boat",K2646="car"),INDEX(Rate!$B$4:$M$25,MATCH(Gilbert!N2646,Rate!$A$4:$A$25,0),MATCH(Gilbert!L2646,Rate!$B$3:$M$3,0))*O2646*0.8,INDEX(Rate!$B$4:$M$25,MATCH(Gilbert!N2646,Rate!$A$4:$A$25,0),MATCH(Gilbert!L2646,Rate!$B$3:$M$3,0))*O2646)),"")</f>
        <v/>
      </c>
      <c r="T2646" s="71" t="str">
        <f t="shared" si="126"/>
        <v/>
      </c>
    </row>
    <row r="2647" spans="16:20">
      <c r="P2647" s="70" t="str">
        <f t="shared" si="124"/>
        <v/>
      </c>
      <c r="Q2647" s="70" t="str">
        <f t="shared" si="125"/>
        <v/>
      </c>
      <c r="R2647" s="70" t="str">
        <f>IFERROR(IF(K2647="handling and wharfage",SUM(P2647:Q2647),IF(OR(K2647="tank",K2647="Boat",K2647="car"),INDEX(Rate!$B$4:$M$25,MATCH(Gilbert!N2647,Rate!$A$4:$A$25,0),MATCH(Gilbert!L2647,Rate!$B$3:$M$3,0))*O2647*0.8,INDEX(Rate!$B$4:$M$25,MATCH(Gilbert!N2647,Rate!$A$4:$A$25,0),MATCH(Gilbert!L2647,Rate!$B$3:$M$3,0))*O2647)),"")</f>
        <v/>
      </c>
      <c r="T2647" s="71" t="str">
        <f t="shared" si="126"/>
        <v/>
      </c>
    </row>
    <row r="2648" spans="16:20">
      <c r="P2648" s="70" t="str">
        <f t="shared" si="124"/>
        <v/>
      </c>
      <c r="Q2648" s="70" t="str">
        <f t="shared" si="125"/>
        <v/>
      </c>
      <c r="R2648" s="70" t="str">
        <f>IFERROR(IF(K2648="handling and wharfage",SUM(P2648:Q2648),IF(OR(K2648="tank",K2648="Boat",K2648="car"),INDEX(Rate!$B$4:$M$25,MATCH(Gilbert!N2648,Rate!$A$4:$A$25,0),MATCH(Gilbert!L2648,Rate!$B$3:$M$3,0))*O2648*0.8,INDEX(Rate!$B$4:$M$25,MATCH(Gilbert!N2648,Rate!$A$4:$A$25,0),MATCH(Gilbert!L2648,Rate!$B$3:$M$3,0))*O2648)),"")</f>
        <v/>
      </c>
      <c r="T2648" s="71" t="str">
        <f t="shared" si="126"/>
        <v/>
      </c>
    </row>
    <row r="2649" spans="16:20">
      <c r="P2649" s="70" t="str">
        <f t="shared" si="124"/>
        <v/>
      </c>
      <c r="Q2649" s="70" t="str">
        <f t="shared" si="125"/>
        <v/>
      </c>
      <c r="R2649" s="70" t="str">
        <f>IFERROR(IF(K2649="handling and wharfage",SUM(P2649:Q2649),IF(OR(K2649="tank",K2649="Boat",K2649="car"),INDEX(Rate!$B$4:$M$25,MATCH(Gilbert!N2649,Rate!$A$4:$A$25,0),MATCH(Gilbert!L2649,Rate!$B$3:$M$3,0))*O2649*0.8,INDEX(Rate!$B$4:$M$25,MATCH(Gilbert!N2649,Rate!$A$4:$A$25,0),MATCH(Gilbert!L2649,Rate!$B$3:$M$3,0))*O2649)),"")</f>
        <v/>
      </c>
      <c r="T2649" s="71" t="str">
        <f t="shared" si="126"/>
        <v/>
      </c>
    </row>
    <row r="2650" spans="16:20">
      <c r="P2650" s="70" t="str">
        <f t="shared" si="124"/>
        <v/>
      </c>
      <c r="Q2650" s="70" t="str">
        <f t="shared" si="125"/>
        <v/>
      </c>
      <c r="R2650" s="70" t="str">
        <f>IFERROR(IF(K2650="handling and wharfage",SUM(P2650:Q2650),IF(OR(K2650="tank",K2650="Boat",K2650="car"),INDEX(Rate!$B$4:$M$25,MATCH(Gilbert!N2650,Rate!$A$4:$A$25,0),MATCH(Gilbert!L2650,Rate!$B$3:$M$3,0))*O2650*0.8,INDEX(Rate!$B$4:$M$25,MATCH(Gilbert!N2650,Rate!$A$4:$A$25,0),MATCH(Gilbert!L2650,Rate!$B$3:$M$3,0))*O2650)),"")</f>
        <v/>
      </c>
      <c r="T2650" s="71" t="str">
        <f t="shared" si="126"/>
        <v/>
      </c>
    </row>
    <row r="2651" spans="16:20">
      <c r="P2651" s="70" t="str">
        <f t="shared" si="124"/>
        <v/>
      </c>
      <c r="Q2651" s="70" t="str">
        <f t="shared" si="125"/>
        <v/>
      </c>
      <c r="R2651" s="70" t="str">
        <f>IFERROR(IF(K2651="handling and wharfage",SUM(P2651:Q2651),IF(OR(K2651="tank",K2651="Boat",K2651="car"),INDEX(Rate!$B$4:$M$25,MATCH(Gilbert!N2651,Rate!$A$4:$A$25,0),MATCH(Gilbert!L2651,Rate!$B$3:$M$3,0))*O2651*0.8,INDEX(Rate!$B$4:$M$25,MATCH(Gilbert!N2651,Rate!$A$4:$A$25,0),MATCH(Gilbert!L2651,Rate!$B$3:$M$3,0))*O2651)),"")</f>
        <v/>
      </c>
      <c r="T2651" s="71" t="str">
        <f t="shared" si="126"/>
        <v/>
      </c>
    </row>
    <row r="2652" spans="16:20">
      <c r="P2652" s="70" t="str">
        <f t="shared" si="124"/>
        <v/>
      </c>
      <c r="Q2652" s="70" t="str">
        <f t="shared" si="125"/>
        <v/>
      </c>
      <c r="R2652" s="70" t="str">
        <f>IFERROR(IF(K2652="handling and wharfage",SUM(P2652:Q2652),IF(OR(K2652="tank",K2652="Boat",K2652="car"),INDEX(Rate!$B$4:$M$25,MATCH(Gilbert!N2652,Rate!$A$4:$A$25,0),MATCH(Gilbert!L2652,Rate!$B$3:$M$3,0))*O2652*0.8,INDEX(Rate!$B$4:$M$25,MATCH(Gilbert!N2652,Rate!$A$4:$A$25,0),MATCH(Gilbert!L2652,Rate!$B$3:$M$3,0))*O2652)),"")</f>
        <v/>
      </c>
      <c r="T2652" s="71" t="str">
        <f t="shared" si="126"/>
        <v/>
      </c>
    </row>
    <row r="2653" spans="16:20">
      <c r="P2653" s="70" t="str">
        <f t="shared" si="124"/>
        <v/>
      </c>
      <c r="Q2653" s="70" t="str">
        <f t="shared" si="125"/>
        <v/>
      </c>
      <c r="R2653" s="70" t="str">
        <f>IFERROR(IF(K2653="handling and wharfage",SUM(P2653:Q2653),IF(OR(K2653="tank",K2653="Boat",K2653="car"),INDEX(Rate!$B$4:$M$25,MATCH(Gilbert!N2653,Rate!$A$4:$A$25,0),MATCH(Gilbert!L2653,Rate!$B$3:$M$3,0))*O2653*0.8,INDEX(Rate!$B$4:$M$25,MATCH(Gilbert!N2653,Rate!$A$4:$A$25,0),MATCH(Gilbert!L2653,Rate!$B$3:$M$3,0))*O2653)),"")</f>
        <v/>
      </c>
      <c r="T2653" s="71" t="str">
        <f t="shared" si="126"/>
        <v/>
      </c>
    </row>
    <row r="2654" spans="16:20">
      <c r="P2654" s="70" t="str">
        <f t="shared" si="124"/>
        <v/>
      </c>
      <c r="Q2654" s="70" t="str">
        <f t="shared" si="125"/>
        <v/>
      </c>
      <c r="R2654" s="70" t="str">
        <f>IFERROR(IF(K2654="handling and wharfage",SUM(P2654:Q2654),IF(OR(K2654="tank",K2654="Boat",K2654="car"),INDEX(Rate!$B$4:$M$25,MATCH(Gilbert!N2654,Rate!$A$4:$A$25,0),MATCH(Gilbert!L2654,Rate!$B$3:$M$3,0))*O2654*0.8,INDEX(Rate!$B$4:$M$25,MATCH(Gilbert!N2654,Rate!$A$4:$A$25,0),MATCH(Gilbert!L2654,Rate!$B$3:$M$3,0))*O2654)),"")</f>
        <v/>
      </c>
      <c r="T2654" s="71" t="str">
        <f t="shared" si="126"/>
        <v/>
      </c>
    </row>
    <row r="2655" spans="16:20">
      <c r="P2655" s="70" t="str">
        <f t="shared" si="124"/>
        <v/>
      </c>
      <c r="Q2655" s="70" t="str">
        <f t="shared" si="125"/>
        <v/>
      </c>
      <c r="R2655" s="70" t="str">
        <f>IFERROR(IF(K2655="handling and wharfage",SUM(P2655:Q2655),IF(OR(K2655="tank",K2655="Boat",K2655="car"),INDEX(Rate!$B$4:$M$25,MATCH(Gilbert!N2655,Rate!$A$4:$A$25,0),MATCH(Gilbert!L2655,Rate!$B$3:$M$3,0))*O2655*0.8,INDEX(Rate!$B$4:$M$25,MATCH(Gilbert!N2655,Rate!$A$4:$A$25,0),MATCH(Gilbert!L2655,Rate!$B$3:$M$3,0))*O2655)),"")</f>
        <v/>
      </c>
      <c r="T2655" s="71" t="str">
        <f t="shared" si="126"/>
        <v/>
      </c>
    </row>
    <row r="2656" spans="16:20">
      <c r="P2656" s="70" t="str">
        <f t="shared" si="124"/>
        <v/>
      </c>
      <c r="Q2656" s="70" t="str">
        <f t="shared" si="125"/>
        <v/>
      </c>
      <c r="R2656" s="70" t="str">
        <f>IFERROR(IF(K2656="handling and wharfage",SUM(P2656:Q2656),IF(OR(K2656="tank",K2656="Boat",K2656="car"),INDEX(Rate!$B$4:$M$25,MATCH(Gilbert!N2656,Rate!$A$4:$A$25,0),MATCH(Gilbert!L2656,Rate!$B$3:$M$3,0))*O2656*0.8,INDEX(Rate!$B$4:$M$25,MATCH(Gilbert!N2656,Rate!$A$4:$A$25,0),MATCH(Gilbert!L2656,Rate!$B$3:$M$3,0))*O2656)),"")</f>
        <v/>
      </c>
      <c r="T2656" s="71" t="str">
        <f t="shared" si="126"/>
        <v/>
      </c>
    </row>
    <row r="2657" spans="16:20">
      <c r="P2657" s="70" t="str">
        <f t="shared" si="124"/>
        <v/>
      </c>
      <c r="Q2657" s="70" t="str">
        <f t="shared" si="125"/>
        <v/>
      </c>
      <c r="R2657" s="70" t="str">
        <f>IFERROR(IF(K2657="handling and wharfage",SUM(P2657:Q2657),IF(OR(K2657="tank",K2657="Boat",K2657="car"),INDEX(Rate!$B$4:$M$25,MATCH(Gilbert!N2657,Rate!$A$4:$A$25,0),MATCH(Gilbert!L2657,Rate!$B$3:$M$3,0))*O2657*0.8,INDEX(Rate!$B$4:$M$25,MATCH(Gilbert!N2657,Rate!$A$4:$A$25,0),MATCH(Gilbert!L2657,Rate!$B$3:$M$3,0))*O2657)),"")</f>
        <v/>
      </c>
      <c r="T2657" s="71" t="str">
        <f t="shared" si="126"/>
        <v/>
      </c>
    </row>
    <row r="2658" spans="16:20">
      <c r="P2658" s="70" t="str">
        <f t="shared" si="124"/>
        <v/>
      </c>
      <c r="Q2658" s="70" t="str">
        <f t="shared" si="125"/>
        <v/>
      </c>
      <c r="R2658" s="70" t="str">
        <f>IFERROR(IF(K2658="handling and wharfage",SUM(P2658:Q2658),IF(OR(K2658="tank",K2658="Boat",K2658="car"),INDEX(Rate!$B$4:$M$25,MATCH(Gilbert!N2658,Rate!$A$4:$A$25,0),MATCH(Gilbert!L2658,Rate!$B$3:$M$3,0))*O2658*0.8,INDEX(Rate!$B$4:$M$25,MATCH(Gilbert!N2658,Rate!$A$4:$A$25,0),MATCH(Gilbert!L2658,Rate!$B$3:$M$3,0))*O2658)),"")</f>
        <v/>
      </c>
      <c r="T2658" s="71" t="str">
        <f t="shared" si="126"/>
        <v/>
      </c>
    </row>
    <row r="2659" spans="16:20">
      <c r="P2659" s="70" t="str">
        <f t="shared" si="124"/>
        <v/>
      </c>
      <c r="Q2659" s="70" t="str">
        <f t="shared" si="125"/>
        <v/>
      </c>
      <c r="R2659" s="70" t="str">
        <f>IFERROR(IF(K2659="handling and wharfage",SUM(P2659:Q2659),IF(OR(K2659="tank",K2659="Boat",K2659="car"),INDEX(Rate!$B$4:$M$25,MATCH(Gilbert!N2659,Rate!$A$4:$A$25,0),MATCH(Gilbert!L2659,Rate!$B$3:$M$3,0))*O2659*0.8,INDEX(Rate!$B$4:$M$25,MATCH(Gilbert!N2659,Rate!$A$4:$A$25,0),MATCH(Gilbert!L2659,Rate!$B$3:$M$3,0))*O2659)),"")</f>
        <v/>
      </c>
      <c r="T2659" s="71" t="str">
        <f t="shared" si="126"/>
        <v/>
      </c>
    </row>
    <row r="2660" spans="16:20">
      <c r="P2660" s="70" t="str">
        <f t="shared" si="124"/>
        <v/>
      </c>
      <c r="Q2660" s="70" t="str">
        <f t="shared" si="125"/>
        <v/>
      </c>
      <c r="R2660" s="70" t="str">
        <f>IFERROR(IF(K2660="handling and wharfage",SUM(P2660:Q2660),IF(OR(K2660="tank",K2660="Boat",K2660="car"),INDEX(Rate!$B$4:$M$25,MATCH(Gilbert!N2660,Rate!$A$4:$A$25,0),MATCH(Gilbert!L2660,Rate!$B$3:$M$3,0))*O2660*0.8,INDEX(Rate!$B$4:$M$25,MATCH(Gilbert!N2660,Rate!$A$4:$A$25,0),MATCH(Gilbert!L2660,Rate!$B$3:$M$3,0))*O2660)),"")</f>
        <v/>
      </c>
      <c r="T2660" s="71" t="str">
        <f t="shared" si="126"/>
        <v/>
      </c>
    </row>
    <row r="2661" spans="16:20">
      <c r="P2661" s="70" t="str">
        <f t="shared" si="124"/>
        <v/>
      </c>
      <c r="Q2661" s="70" t="str">
        <f t="shared" si="125"/>
        <v/>
      </c>
      <c r="R2661" s="70" t="str">
        <f>IFERROR(IF(K2661="handling and wharfage",SUM(P2661:Q2661),IF(OR(K2661="tank",K2661="Boat",K2661="car"),INDEX(Rate!$B$4:$M$25,MATCH(Gilbert!N2661,Rate!$A$4:$A$25,0),MATCH(Gilbert!L2661,Rate!$B$3:$M$3,0))*O2661*0.8,INDEX(Rate!$B$4:$M$25,MATCH(Gilbert!N2661,Rate!$A$4:$A$25,0),MATCH(Gilbert!L2661,Rate!$B$3:$M$3,0))*O2661)),"")</f>
        <v/>
      </c>
      <c r="T2661" s="71" t="str">
        <f t="shared" si="126"/>
        <v/>
      </c>
    </row>
    <row r="2662" spans="16:20">
      <c r="P2662" s="70" t="str">
        <f t="shared" si="124"/>
        <v/>
      </c>
      <c r="Q2662" s="70" t="str">
        <f t="shared" si="125"/>
        <v/>
      </c>
      <c r="R2662" s="70" t="str">
        <f>IFERROR(IF(K2662="handling and wharfage",SUM(P2662:Q2662),IF(OR(K2662="tank",K2662="Boat",K2662="car"),INDEX(Rate!$B$4:$M$25,MATCH(Gilbert!N2662,Rate!$A$4:$A$25,0),MATCH(Gilbert!L2662,Rate!$B$3:$M$3,0))*O2662*0.8,INDEX(Rate!$B$4:$M$25,MATCH(Gilbert!N2662,Rate!$A$4:$A$25,0),MATCH(Gilbert!L2662,Rate!$B$3:$M$3,0))*O2662)),"")</f>
        <v/>
      </c>
      <c r="T2662" s="71" t="str">
        <f t="shared" si="126"/>
        <v/>
      </c>
    </row>
    <row r="2663" spans="16:20">
      <c r="P2663" s="70" t="str">
        <f t="shared" si="124"/>
        <v/>
      </c>
      <c r="Q2663" s="70" t="str">
        <f t="shared" si="125"/>
        <v/>
      </c>
      <c r="R2663" s="70" t="str">
        <f>IFERROR(IF(K2663="handling and wharfage",SUM(P2663:Q2663),IF(OR(K2663="tank",K2663="Boat",K2663="car"),INDEX(Rate!$B$4:$M$25,MATCH(Gilbert!N2663,Rate!$A$4:$A$25,0),MATCH(Gilbert!L2663,Rate!$B$3:$M$3,0))*O2663*0.8,INDEX(Rate!$B$4:$M$25,MATCH(Gilbert!N2663,Rate!$A$4:$A$25,0),MATCH(Gilbert!L2663,Rate!$B$3:$M$3,0))*O2663)),"")</f>
        <v/>
      </c>
      <c r="T2663" s="71" t="str">
        <f t="shared" si="126"/>
        <v/>
      </c>
    </row>
    <row r="2664" spans="16:20">
      <c r="P2664" s="70" t="str">
        <f t="shared" si="124"/>
        <v/>
      </c>
      <c r="Q2664" s="70" t="str">
        <f t="shared" si="125"/>
        <v/>
      </c>
      <c r="R2664" s="70" t="str">
        <f>IFERROR(IF(K2664="handling and wharfage",SUM(P2664:Q2664),IF(OR(K2664="tank",K2664="Boat",K2664="car"),INDEX(Rate!$B$4:$M$25,MATCH(Gilbert!N2664,Rate!$A$4:$A$25,0),MATCH(Gilbert!L2664,Rate!$B$3:$M$3,0))*O2664*0.8,INDEX(Rate!$B$4:$M$25,MATCH(Gilbert!N2664,Rate!$A$4:$A$25,0),MATCH(Gilbert!L2664,Rate!$B$3:$M$3,0))*O2664)),"")</f>
        <v/>
      </c>
      <c r="T2664" s="71" t="str">
        <f t="shared" si="126"/>
        <v/>
      </c>
    </row>
    <row r="2665" spans="16:20">
      <c r="P2665" s="70" t="str">
        <f t="shared" si="124"/>
        <v/>
      </c>
      <c r="Q2665" s="70" t="str">
        <f t="shared" si="125"/>
        <v/>
      </c>
      <c r="R2665" s="70" t="str">
        <f>IFERROR(IF(K2665="handling and wharfage",SUM(P2665:Q2665),IF(OR(K2665="tank",K2665="Boat",K2665="car"),INDEX(Rate!$B$4:$M$25,MATCH(Gilbert!N2665,Rate!$A$4:$A$25,0),MATCH(Gilbert!L2665,Rate!$B$3:$M$3,0))*O2665*0.8,INDEX(Rate!$B$4:$M$25,MATCH(Gilbert!N2665,Rate!$A$4:$A$25,0),MATCH(Gilbert!L2665,Rate!$B$3:$M$3,0))*O2665)),"")</f>
        <v/>
      </c>
      <c r="T2665" s="71" t="str">
        <f t="shared" si="126"/>
        <v/>
      </c>
    </row>
    <row r="2666" spans="16:20">
      <c r="P2666" s="70" t="str">
        <f t="shared" si="124"/>
        <v/>
      </c>
      <c r="Q2666" s="70" t="str">
        <f t="shared" si="125"/>
        <v/>
      </c>
      <c r="R2666" s="70" t="str">
        <f>IFERROR(IF(K2666="handling and wharfage",SUM(P2666:Q2666),IF(OR(K2666="tank",K2666="Boat",K2666="car"),INDEX(Rate!$B$4:$M$25,MATCH(Gilbert!N2666,Rate!$A$4:$A$25,0),MATCH(Gilbert!L2666,Rate!$B$3:$M$3,0))*O2666*0.8,INDEX(Rate!$B$4:$M$25,MATCH(Gilbert!N2666,Rate!$A$4:$A$25,0),MATCH(Gilbert!L2666,Rate!$B$3:$M$3,0))*O2666)),"")</f>
        <v/>
      </c>
      <c r="T2666" s="71" t="str">
        <f t="shared" si="126"/>
        <v/>
      </c>
    </row>
    <row r="2667" spans="16:20">
      <c r="P2667" s="70" t="str">
        <f t="shared" si="124"/>
        <v/>
      </c>
      <c r="Q2667" s="70" t="str">
        <f t="shared" si="125"/>
        <v/>
      </c>
      <c r="R2667" s="70" t="str">
        <f>IFERROR(IF(K2667="handling and wharfage",SUM(P2667:Q2667),IF(OR(K2667="tank",K2667="Boat",K2667="car"),INDEX(Rate!$B$4:$M$25,MATCH(Gilbert!N2667,Rate!$A$4:$A$25,0),MATCH(Gilbert!L2667,Rate!$B$3:$M$3,0))*O2667*0.8,INDEX(Rate!$B$4:$M$25,MATCH(Gilbert!N2667,Rate!$A$4:$A$25,0),MATCH(Gilbert!L2667,Rate!$B$3:$M$3,0))*O2667)),"")</f>
        <v/>
      </c>
      <c r="T2667" s="71" t="str">
        <f t="shared" si="126"/>
        <v/>
      </c>
    </row>
    <row r="2668" spans="16:20">
      <c r="P2668" s="70" t="str">
        <f t="shared" si="124"/>
        <v/>
      </c>
      <c r="Q2668" s="70" t="str">
        <f t="shared" si="125"/>
        <v/>
      </c>
      <c r="R2668" s="70" t="str">
        <f>IFERROR(IF(K2668="handling and wharfage",SUM(P2668:Q2668),IF(OR(K2668="tank",K2668="Boat",K2668="car"),INDEX(Rate!$B$4:$M$25,MATCH(Gilbert!N2668,Rate!$A$4:$A$25,0),MATCH(Gilbert!L2668,Rate!$B$3:$M$3,0))*O2668*0.8,INDEX(Rate!$B$4:$M$25,MATCH(Gilbert!N2668,Rate!$A$4:$A$25,0),MATCH(Gilbert!L2668,Rate!$B$3:$M$3,0))*O2668)),"")</f>
        <v/>
      </c>
      <c r="T2668" s="71" t="str">
        <f t="shared" si="126"/>
        <v/>
      </c>
    </row>
    <row r="2669" spans="16:20">
      <c r="P2669" s="70" t="str">
        <f t="shared" si="124"/>
        <v/>
      </c>
      <c r="Q2669" s="70" t="str">
        <f t="shared" si="125"/>
        <v/>
      </c>
      <c r="R2669" s="70" t="str">
        <f>IFERROR(IF(K2669="handling and wharfage",SUM(P2669:Q2669),IF(OR(K2669="tank",K2669="Boat",K2669="car"),INDEX(Rate!$B$4:$M$25,MATCH(Gilbert!N2669,Rate!$A$4:$A$25,0),MATCH(Gilbert!L2669,Rate!$B$3:$M$3,0))*O2669*0.8,INDEX(Rate!$B$4:$M$25,MATCH(Gilbert!N2669,Rate!$A$4:$A$25,0),MATCH(Gilbert!L2669,Rate!$B$3:$M$3,0))*O2669)),"")</f>
        <v/>
      </c>
      <c r="T2669" s="71" t="str">
        <f t="shared" si="126"/>
        <v/>
      </c>
    </row>
    <row r="2670" spans="16:20">
      <c r="P2670" s="70" t="str">
        <f t="shared" si="124"/>
        <v/>
      </c>
      <c r="Q2670" s="70" t="str">
        <f t="shared" si="125"/>
        <v/>
      </c>
      <c r="R2670" s="70" t="str">
        <f>IFERROR(IF(K2670="handling and wharfage",SUM(P2670:Q2670),IF(OR(K2670="tank",K2670="Boat",K2670="car"),INDEX(Rate!$B$4:$M$25,MATCH(Gilbert!N2670,Rate!$A$4:$A$25,0),MATCH(Gilbert!L2670,Rate!$B$3:$M$3,0))*O2670*0.8,INDEX(Rate!$B$4:$M$25,MATCH(Gilbert!N2670,Rate!$A$4:$A$25,0),MATCH(Gilbert!L2670,Rate!$B$3:$M$3,0))*O2670)),"")</f>
        <v/>
      </c>
      <c r="T2670" s="71" t="str">
        <f t="shared" si="126"/>
        <v/>
      </c>
    </row>
    <row r="2671" spans="16:20">
      <c r="P2671" s="70" t="str">
        <f t="shared" si="124"/>
        <v/>
      </c>
      <c r="Q2671" s="70" t="str">
        <f t="shared" si="125"/>
        <v/>
      </c>
      <c r="R2671" s="70" t="str">
        <f>IFERROR(IF(K2671="handling and wharfage",SUM(P2671:Q2671),IF(OR(K2671="tank",K2671="Boat",K2671="car"),INDEX(Rate!$B$4:$M$25,MATCH(Gilbert!N2671,Rate!$A$4:$A$25,0),MATCH(Gilbert!L2671,Rate!$B$3:$M$3,0))*O2671*0.8,INDEX(Rate!$B$4:$M$25,MATCH(Gilbert!N2671,Rate!$A$4:$A$25,0),MATCH(Gilbert!L2671,Rate!$B$3:$M$3,0))*O2671)),"")</f>
        <v/>
      </c>
      <c r="T2671" s="71" t="str">
        <f t="shared" si="126"/>
        <v/>
      </c>
    </row>
    <row r="2672" spans="16:20">
      <c r="P2672" s="70" t="str">
        <f t="shared" si="124"/>
        <v/>
      </c>
      <c r="Q2672" s="70" t="str">
        <f t="shared" si="125"/>
        <v/>
      </c>
      <c r="R2672" s="70" t="str">
        <f>IFERROR(IF(K2672="handling and wharfage",SUM(P2672:Q2672),IF(OR(K2672="tank",K2672="Boat",K2672="car"),INDEX(Rate!$B$4:$M$25,MATCH(Gilbert!N2672,Rate!$A$4:$A$25,0),MATCH(Gilbert!L2672,Rate!$B$3:$M$3,0))*O2672*0.8,INDEX(Rate!$B$4:$M$25,MATCH(Gilbert!N2672,Rate!$A$4:$A$25,0),MATCH(Gilbert!L2672,Rate!$B$3:$M$3,0))*O2672)),"")</f>
        <v/>
      </c>
      <c r="T2672" s="71" t="str">
        <f t="shared" si="126"/>
        <v/>
      </c>
    </row>
    <row r="2673" spans="16:20">
      <c r="P2673" s="70" t="str">
        <f t="shared" si="124"/>
        <v/>
      </c>
      <c r="Q2673" s="70" t="str">
        <f t="shared" si="125"/>
        <v/>
      </c>
      <c r="R2673" s="70" t="str">
        <f>IFERROR(IF(K2673="handling and wharfage",SUM(P2673:Q2673),IF(OR(K2673="tank",K2673="Boat",K2673="car"),INDEX(Rate!$B$4:$M$25,MATCH(Gilbert!N2673,Rate!$A$4:$A$25,0),MATCH(Gilbert!L2673,Rate!$B$3:$M$3,0))*O2673*0.8,INDEX(Rate!$B$4:$M$25,MATCH(Gilbert!N2673,Rate!$A$4:$A$25,0),MATCH(Gilbert!L2673,Rate!$B$3:$M$3,0))*O2673)),"")</f>
        <v/>
      </c>
      <c r="T2673" s="71" t="str">
        <f t="shared" si="126"/>
        <v/>
      </c>
    </row>
    <row r="2674" spans="16:20">
      <c r="P2674" s="70" t="str">
        <f t="shared" si="124"/>
        <v/>
      </c>
      <c r="Q2674" s="70" t="str">
        <f t="shared" si="125"/>
        <v/>
      </c>
      <c r="R2674" s="70" t="str">
        <f>IFERROR(IF(K2674="handling and wharfage",SUM(P2674:Q2674),IF(OR(K2674="tank",K2674="Boat",K2674="car"),INDEX(Rate!$B$4:$M$25,MATCH(Gilbert!N2674,Rate!$A$4:$A$25,0),MATCH(Gilbert!L2674,Rate!$B$3:$M$3,0))*O2674*0.8,INDEX(Rate!$B$4:$M$25,MATCH(Gilbert!N2674,Rate!$A$4:$A$25,0),MATCH(Gilbert!L2674,Rate!$B$3:$M$3,0))*O2674)),"")</f>
        <v/>
      </c>
      <c r="T2674" s="71" t="str">
        <f t="shared" si="126"/>
        <v/>
      </c>
    </row>
    <row r="2675" spans="16:20">
      <c r="P2675" s="70" t="str">
        <f t="shared" si="124"/>
        <v/>
      </c>
      <c r="Q2675" s="70" t="str">
        <f t="shared" si="125"/>
        <v/>
      </c>
      <c r="R2675" s="70" t="str">
        <f>IFERROR(IF(K2675="handling and wharfage",SUM(P2675:Q2675),IF(OR(K2675="tank",K2675="Boat",K2675="car"),INDEX(Rate!$B$4:$M$25,MATCH(Gilbert!N2675,Rate!$A$4:$A$25,0),MATCH(Gilbert!L2675,Rate!$B$3:$M$3,0))*O2675*0.8,INDEX(Rate!$B$4:$M$25,MATCH(Gilbert!N2675,Rate!$A$4:$A$25,0),MATCH(Gilbert!L2675,Rate!$B$3:$M$3,0))*O2675)),"")</f>
        <v/>
      </c>
      <c r="T2675" s="71" t="str">
        <f t="shared" si="126"/>
        <v/>
      </c>
    </row>
    <row r="2676" spans="16:20">
      <c r="P2676" s="70" t="str">
        <f t="shared" si="124"/>
        <v/>
      </c>
      <c r="Q2676" s="70" t="str">
        <f t="shared" si="125"/>
        <v/>
      </c>
      <c r="R2676" s="70" t="str">
        <f>IFERROR(IF(K2676="handling and wharfage",SUM(P2676:Q2676),IF(OR(K2676="tank",K2676="Boat",K2676="car"),INDEX(Rate!$B$4:$M$25,MATCH(Gilbert!N2676,Rate!$A$4:$A$25,0),MATCH(Gilbert!L2676,Rate!$B$3:$M$3,0))*O2676*0.8,INDEX(Rate!$B$4:$M$25,MATCH(Gilbert!N2676,Rate!$A$4:$A$25,0),MATCH(Gilbert!L2676,Rate!$B$3:$M$3,0))*O2676)),"")</f>
        <v/>
      </c>
      <c r="T2676" s="71" t="str">
        <f t="shared" si="126"/>
        <v/>
      </c>
    </row>
    <row r="2677" spans="16:20">
      <c r="P2677" s="70" t="str">
        <f t="shared" si="124"/>
        <v/>
      </c>
      <c r="Q2677" s="70" t="str">
        <f t="shared" si="125"/>
        <v/>
      </c>
      <c r="R2677" s="70" t="str">
        <f>IFERROR(IF(K2677="handling and wharfage",SUM(P2677:Q2677),IF(OR(K2677="tank",K2677="Boat",K2677="car"),INDEX(Rate!$B$4:$M$25,MATCH(Gilbert!N2677,Rate!$A$4:$A$25,0),MATCH(Gilbert!L2677,Rate!$B$3:$M$3,0))*O2677*0.8,INDEX(Rate!$B$4:$M$25,MATCH(Gilbert!N2677,Rate!$A$4:$A$25,0),MATCH(Gilbert!L2677,Rate!$B$3:$M$3,0))*O2677)),"")</f>
        <v/>
      </c>
      <c r="T2677" s="71" t="str">
        <f t="shared" si="126"/>
        <v/>
      </c>
    </row>
    <row r="2678" spans="16:20">
      <c r="P2678" s="70" t="str">
        <f t="shared" si="124"/>
        <v/>
      </c>
      <c r="Q2678" s="70" t="str">
        <f t="shared" si="125"/>
        <v/>
      </c>
      <c r="R2678" s="70" t="str">
        <f>IFERROR(IF(K2678="handling and wharfage",SUM(P2678:Q2678),IF(OR(K2678="tank",K2678="Boat",K2678="car"),INDEX(Rate!$B$4:$M$25,MATCH(Gilbert!N2678,Rate!$A$4:$A$25,0),MATCH(Gilbert!L2678,Rate!$B$3:$M$3,0))*O2678*0.8,INDEX(Rate!$B$4:$M$25,MATCH(Gilbert!N2678,Rate!$A$4:$A$25,0),MATCH(Gilbert!L2678,Rate!$B$3:$M$3,0))*O2678)),"")</f>
        <v/>
      </c>
      <c r="T2678" s="71" t="str">
        <f t="shared" si="126"/>
        <v/>
      </c>
    </row>
    <row r="2679" spans="16:20">
      <c r="P2679" s="70" t="str">
        <f t="shared" si="124"/>
        <v/>
      </c>
      <c r="Q2679" s="70" t="str">
        <f t="shared" si="125"/>
        <v/>
      </c>
      <c r="R2679" s="70" t="str">
        <f>IFERROR(IF(K2679="handling and wharfage",SUM(P2679:Q2679),IF(OR(K2679="tank",K2679="Boat",K2679="car"),INDEX(Rate!$B$4:$M$25,MATCH(Gilbert!N2679,Rate!$A$4:$A$25,0),MATCH(Gilbert!L2679,Rate!$B$3:$M$3,0))*O2679*0.8,INDEX(Rate!$B$4:$M$25,MATCH(Gilbert!N2679,Rate!$A$4:$A$25,0),MATCH(Gilbert!L2679,Rate!$B$3:$M$3,0))*O2679)),"")</f>
        <v/>
      </c>
      <c r="T2679" s="71" t="str">
        <f t="shared" si="126"/>
        <v/>
      </c>
    </row>
    <row r="2680" spans="16:20">
      <c r="P2680" s="70" t="str">
        <f t="shared" si="124"/>
        <v/>
      </c>
      <c r="Q2680" s="70" t="str">
        <f t="shared" si="125"/>
        <v/>
      </c>
      <c r="R2680" s="70" t="str">
        <f>IFERROR(IF(K2680="handling and wharfage",SUM(P2680:Q2680),IF(OR(K2680="tank",K2680="Boat",K2680="car"),INDEX(Rate!$B$4:$M$25,MATCH(Gilbert!N2680,Rate!$A$4:$A$25,0),MATCH(Gilbert!L2680,Rate!$B$3:$M$3,0))*O2680*0.8,INDEX(Rate!$B$4:$M$25,MATCH(Gilbert!N2680,Rate!$A$4:$A$25,0),MATCH(Gilbert!L2680,Rate!$B$3:$M$3,0))*O2680)),"")</f>
        <v/>
      </c>
      <c r="T2680" s="71" t="str">
        <f t="shared" si="126"/>
        <v/>
      </c>
    </row>
    <row r="2681" spans="16:20">
      <c r="P2681" s="70" t="str">
        <f t="shared" si="124"/>
        <v/>
      </c>
      <c r="Q2681" s="70" t="str">
        <f t="shared" si="125"/>
        <v/>
      </c>
      <c r="R2681" s="70" t="str">
        <f>IFERROR(IF(K2681="handling and wharfage",SUM(P2681:Q2681),IF(OR(K2681="tank",K2681="Boat",K2681="car"),INDEX(Rate!$B$4:$M$25,MATCH(Gilbert!N2681,Rate!$A$4:$A$25,0),MATCH(Gilbert!L2681,Rate!$B$3:$M$3,0))*O2681*0.8,INDEX(Rate!$B$4:$M$25,MATCH(Gilbert!N2681,Rate!$A$4:$A$25,0),MATCH(Gilbert!L2681,Rate!$B$3:$M$3,0))*O2681)),"")</f>
        <v/>
      </c>
      <c r="T2681" s="71" t="str">
        <f t="shared" si="126"/>
        <v/>
      </c>
    </row>
    <row r="2682" spans="16:20">
      <c r="P2682" s="70" t="str">
        <f t="shared" si="124"/>
        <v/>
      </c>
      <c r="Q2682" s="70" t="str">
        <f t="shared" si="125"/>
        <v/>
      </c>
      <c r="R2682" s="70" t="str">
        <f>IFERROR(IF(K2682="handling and wharfage",SUM(P2682:Q2682),IF(OR(K2682="tank",K2682="Boat",K2682="car"),INDEX(Rate!$B$4:$M$25,MATCH(Gilbert!N2682,Rate!$A$4:$A$25,0),MATCH(Gilbert!L2682,Rate!$B$3:$M$3,0))*O2682*0.8,INDEX(Rate!$B$4:$M$25,MATCH(Gilbert!N2682,Rate!$A$4:$A$25,0),MATCH(Gilbert!L2682,Rate!$B$3:$M$3,0))*O2682)),"")</f>
        <v/>
      </c>
      <c r="T2682" s="71" t="str">
        <f t="shared" si="126"/>
        <v/>
      </c>
    </row>
    <row r="2683" spans="16:20">
      <c r="P2683" s="70" t="str">
        <f t="shared" si="124"/>
        <v/>
      </c>
      <c r="Q2683" s="70" t="str">
        <f t="shared" si="125"/>
        <v/>
      </c>
      <c r="R2683" s="70" t="str">
        <f>IFERROR(IF(K2683="handling and wharfage",SUM(P2683:Q2683),IF(OR(K2683="tank",K2683="Boat",K2683="car"),INDEX(Rate!$B$4:$M$25,MATCH(Gilbert!N2683,Rate!$A$4:$A$25,0),MATCH(Gilbert!L2683,Rate!$B$3:$M$3,0))*O2683*0.8,INDEX(Rate!$B$4:$M$25,MATCH(Gilbert!N2683,Rate!$A$4:$A$25,0),MATCH(Gilbert!L2683,Rate!$B$3:$M$3,0))*O2683)),"")</f>
        <v/>
      </c>
      <c r="T2683" s="71" t="str">
        <f t="shared" si="126"/>
        <v/>
      </c>
    </row>
    <row r="2684" spans="16:20">
      <c r="P2684" s="70" t="str">
        <f t="shared" si="124"/>
        <v/>
      </c>
      <c r="Q2684" s="70" t="str">
        <f t="shared" si="125"/>
        <v/>
      </c>
      <c r="R2684" s="70" t="str">
        <f>IFERROR(IF(K2684="handling and wharfage",SUM(P2684:Q2684),IF(OR(K2684="tank",K2684="Boat",K2684="car"),INDEX(Rate!$B$4:$M$25,MATCH(Gilbert!N2684,Rate!$A$4:$A$25,0),MATCH(Gilbert!L2684,Rate!$B$3:$M$3,0))*O2684*0.8,INDEX(Rate!$B$4:$M$25,MATCH(Gilbert!N2684,Rate!$A$4:$A$25,0),MATCH(Gilbert!L2684,Rate!$B$3:$M$3,0))*O2684)),"")</f>
        <v/>
      </c>
      <c r="T2684" s="71" t="str">
        <f t="shared" si="126"/>
        <v/>
      </c>
    </row>
    <row r="2685" spans="16:20">
      <c r="P2685" s="70" t="str">
        <f t="shared" si="124"/>
        <v/>
      </c>
      <c r="Q2685" s="70" t="str">
        <f t="shared" si="125"/>
        <v/>
      </c>
      <c r="R2685" s="70" t="str">
        <f>IFERROR(IF(K2685="handling and wharfage",SUM(P2685:Q2685),IF(OR(K2685="tank",K2685="Boat",K2685="car"),INDEX(Rate!$B$4:$M$25,MATCH(Gilbert!N2685,Rate!$A$4:$A$25,0),MATCH(Gilbert!L2685,Rate!$B$3:$M$3,0))*O2685*0.8,INDEX(Rate!$B$4:$M$25,MATCH(Gilbert!N2685,Rate!$A$4:$A$25,0),MATCH(Gilbert!L2685,Rate!$B$3:$M$3,0))*O2685)),"")</f>
        <v/>
      </c>
      <c r="T2685" s="71" t="str">
        <f t="shared" si="126"/>
        <v/>
      </c>
    </row>
    <row r="2686" spans="16:20">
      <c r="P2686" s="70" t="str">
        <f t="shared" si="124"/>
        <v/>
      </c>
      <c r="Q2686" s="70" t="str">
        <f t="shared" si="125"/>
        <v/>
      </c>
      <c r="R2686" s="70" t="str">
        <f>IFERROR(IF(K2686="handling and wharfage",SUM(P2686:Q2686),IF(OR(K2686="tank",K2686="Boat",K2686="car"),INDEX(Rate!$B$4:$M$25,MATCH(Gilbert!N2686,Rate!$A$4:$A$25,0),MATCH(Gilbert!L2686,Rate!$B$3:$M$3,0))*O2686*0.8,INDEX(Rate!$B$4:$M$25,MATCH(Gilbert!N2686,Rate!$A$4:$A$25,0),MATCH(Gilbert!L2686,Rate!$B$3:$M$3,0))*O2686)),"")</f>
        <v/>
      </c>
      <c r="T2686" s="71" t="str">
        <f t="shared" si="126"/>
        <v/>
      </c>
    </row>
    <row r="2687" spans="16:20">
      <c r="P2687" s="70" t="str">
        <f t="shared" si="124"/>
        <v/>
      </c>
      <c r="Q2687" s="70" t="str">
        <f t="shared" si="125"/>
        <v/>
      </c>
      <c r="R2687" s="70" t="str">
        <f>IFERROR(IF(K2687="handling and wharfage",SUM(P2687:Q2687),IF(OR(K2687="tank",K2687="Boat",K2687="car"),INDEX(Rate!$B$4:$M$25,MATCH(Gilbert!N2687,Rate!$A$4:$A$25,0),MATCH(Gilbert!L2687,Rate!$B$3:$M$3,0))*O2687*0.8,INDEX(Rate!$B$4:$M$25,MATCH(Gilbert!N2687,Rate!$A$4:$A$25,0),MATCH(Gilbert!L2687,Rate!$B$3:$M$3,0))*O2687)),"")</f>
        <v/>
      </c>
      <c r="T2687" s="71" t="str">
        <f t="shared" si="126"/>
        <v/>
      </c>
    </row>
    <row r="2688" spans="16:20">
      <c r="P2688" s="70" t="str">
        <f t="shared" si="124"/>
        <v/>
      </c>
      <c r="Q2688" s="70" t="str">
        <f t="shared" si="125"/>
        <v/>
      </c>
      <c r="R2688" s="70" t="str">
        <f>IFERROR(IF(K2688="handling and wharfage",SUM(P2688:Q2688),IF(OR(K2688="tank",K2688="Boat",K2688="car"),INDEX(Rate!$B$4:$M$25,MATCH(Gilbert!N2688,Rate!$A$4:$A$25,0),MATCH(Gilbert!L2688,Rate!$B$3:$M$3,0))*O2688*0.8,INDEX(Rate!$B$4:$M$25,MATCH(Gilbert!N2688,Rate!$A$4:$A$25,0),MATCH(Gilbert!L2688,Rate!$B$3:$M$3,0))*O2688)),"")</f>
        <v/>
      </c>
      <c r="T2688" s="71" t="str">
        <f t="shared" si="126"/>
        <v/>
      </c>
    </row>
    <row r="2689" spans="16:20">
      <c r="P2689" s="70" t="str">
        <f t="shared" si="124"/>
        <v/>
      </c>
      <c r="Q2689" s="70" t="str">
        <f t="shared" si="125"/>
        <v/>
      </c>
      <c r="R2689" s="70" t="str">
        <f>IFERROR(IF(K2689="handling and wharfage",SUM(P2689:Q2689),IF(OR(K2689="tank",K2689="Boat",K2689="car"),INDEX(Rate!$B$4:$M$25,MATCH(Gilbert!N2689,Rate!$A$4:$A$25,0),MATCH(Gilbert!L2689,Rate!$B$3:$M$3,0))*O2689*0.8,INDEX(Rate!$B$4:$M$25,MATCH(Gilbert!N2689,Rate!$A$4:$A$25,0),MATCH(Gilbert!L2689,Rate!$B$3:$M$3,0))*O2689)),"")</f>
        <v/>
      </c>
      <c r="T2689" s="71" t="str">
        <f t="shared" si="126"/>
        <v/>
      </c>
    </row>
    <row r="2690" spans="16:20">
      <c r="P2690" s="70" t="str">
        <f t="shared" si="124"/>
        <v/>
      </c>
      <c r="Q2690" s="70" t="str">
        <f t="shared" si="125"/>
        <v/>
      </c>
      <c r="R2690" s="70" t="str">
        <f>IFERROR(IF(K2690="handling and wharfage",SUM(P2690:Q2690),IF(OR(K2690="tank",K2690="Boat",K2690="car"),INDEX(Rate!$B$4:$M$25,MATCH(Gilbert!N2690,Rate!$A$4:$A$25,0),MATCH(Gilbert!L2690,Rate!$B$3:$M$3,0))*O2690*0.8,INDEX(Rate!$B$4:$M$25,MATCH(Gilbert!N2690,Rate!$A$4:$A$25,0),MATCH(Gilbert!L2690,Rate!$B$3:$M$3,0))*O2690)),"")</f>
        <v/>
      </c>
      <c r="T2690" s="71" t="str">
        <f t="shared" si="126"/>
        <v/>
      </c>
    </row>
    <row r="2691" s="38" customFormat="1" spans="1:23">
      <c r="A2691" s="52"/>
      <c r="B2691" s="52"/>
      <c r="D2691" s="67"/>
      <c r="G2691" s="76"/>
      <c r="H2691" s="67"/>
      <c r="I2691" s="66"/>
      <c r="J2691" s="78"/>
      <c r="P2691" s="70" t="str">
        <f t="shared" ref="P2691:P2754" si="127">IF(OR(K2691="handling and wharfage",K2691="rau handling and wharfage"),O2691*30,"")</f>
        <v/>
      </c>
      <c r="Q2691" s="70" t="str">
        <f t="shared" ref="Q2691:Q2754" si="128">IF(K2691&lt;&gt;"handling and wharfage","",O2691*3.5)</f>
        <v/>
      </c>
      <c r="R2691" s="70" t="str">
        <f>IFERROR(IF(K2691="handling and wharfage",SUM(P2691:Q2691),IF(OR(K2691="tank",K2691="Boat",K2691="car"),INDEX(Rate!$B$4:$M$25,MATCH(Gilbert!N2691,Rate!$A$4:$A$25,0),MATCH(Gilbert!L2691,Rate!$B$3:$M$3,0))*O2691*0.8,INDEX(Rate!$B$4:$M$25,MATCH(Gilbert!N2691,Rate!$A$4:$A$25,0),MATCH(Gilbert!L2691,Rate!$B$3:$M$3,0))*O2691)),"")</f>
        <v/>
      </c>
      <c r="S2691" s="71"/>
      <c r="T2691" s="71" t="str">
        <f t="shared" ref="T2691:T2754" si="129">IF(L2691="","",IF(L2691="General2","F0070000061A","E31250000331"))</f>
        <v/>
      </c>
      <c r="V2691" s="67"/>
      <c r="W2691" s="67"/>
    </row>
    <row r="2692" s="38" customFormat="1" spans="1:23">
      <c r="A2692" s="52"/>
      <c r="B2692" s="52"/>
      <c r="D2692" s="67"/>
      <c r="G2692" s="76"/>
      <c r="H2692" s="67"/>
      <c r="I2692" s="66"/>
      <c r="J2692" s="78"/>
      <c r="P2692" s="70" t="str">
        <f t="shared" si="127"/>
        <v/>
      </c>
      <c r="Q2692" s="70" t="str">
        <f t="shared" si="128"/>
        <v/>
      </c>
      <c r="R2692" s="70" t="str">
        <f>IFERROR(IF(K2692="handling and wharfage",SUM(P2692:Q2692),IF(OR(K2692="tank",K2692="Boat",K2692="car"),INDEX(Rate!$B$4:$M$25,MATCH(Gilbert!N2692,Rate!$A$4:$A$25,0),MATCH(Gilbert!L2692,Rate!$B$3:$M$3,0))*O2692*0.8,INDEX(Rate!$B$4:$M$25,MATCH(Gilbert!N2692,Rate!$A$4:$A$25,0),MATCH(Gilbert!L2692,Rate!$B$3:$M$3,0))*O2692)),"")</f>
        <v/>
      </c>
      <c r="S2692" s="71"/>
      <c r="T2692" s="71" t="str">
        <f t="shared" si="129"/>
        <v/>
      </c>
      <c r="V2692" s="67"/>
      <c r="W2692" s="67"/>
    </row>
    <row r="2693" spans="16:20">
      <c r="P2693" s="70" t="str">
        <f t="shared" si="127"/>
        <v/>
      </c>
      <c r="Q2693" s="70" t="str">
        <f t="shared" si="128"/>
        <v/>
      </c>
      <c r="R2693" s="70" t="str">
        <f>IFERROR(IF(K2693="handling and wharfage",SUM(P2693:Q2693),IF(OR(K2693="tank",K2693="Boat",K2693="car"),INDEX(Rate!$B$4:$M$25,MATCH(Gilbert!N2693,Rate!$A$4:$A$25,0),MATCH(Gilbert!L2693,Rate!$B$3:$M$3,0))*O2693*0.8,INDEX(Rate!$B$4:$M$25,MATCH(Gilbert!N2693,Rate!$A$4:$A$25,0),MATCH(Gilbert!L2693,Rate!$B$3:$M$3,0))*O2693)),"")</f>
        <v/>
      </c>
      <c r="T2693" s="71" t="str">
        <f t="shared" si="129"/>
        <v/>
      </c>
    </row>
    <row r="2694" spans="16:20">
      <c r="P2694" s="70" t="str">
        <f t="shared" si="127"/>
        <v/>
      </c>
      <c r="Q2694" s="70" t="str">
        <f t="shared" si="128"/>
        <v/>
      </c>
      <c r="R2694" s="70" t="str">
        <f>IFERROR(IF(K2694="handling and wharfage",SUM(P2694:Q2694),IF(OR(K2694="tank",K2694="Boat",K2694="car"),INDEX(Rate!$B$4:$M$25,MATCH(Gilbert!N2694,Rate!$A$4:$A$25,0),MATCH(Gilbert!L2694,Rate!$B$3:$M$3,0))*O2694*0.8,INDEX(Rate!$B$4:$M$25,MATCH(Gilbert!N2694,Rate!$A$4:$A$25,0),MATCH(Gilbert!L2694,Rate!$B$3:$M$3,0))*O2694)),"")</f>
        <v/>
      </c>
      <c r="T2694" s="71" t="str">
        <f t="shared" si="129"/>
        <v/>
      </c>
    </row>
    <row r="2695" spans="16:20">
      <c r="P2695" s="70" t="str">
        <f t="shared" si="127"/>
        <v/>
      </c>
      <c r="Q2695" s="70" t="str">
        <f t="shared" si="128"/>
        <v/>
      </c>
      <c r="R2695" s="70" t="str">
        <f>IFERROR(IF(K2695="handling and wharfage",SUM(P2695:Q2695),IF(OR(K2695="tank",K2695="Boat",K2695="car"),INDEX(Rate!$B$4:$M$25,MATCH(Gilbert!N2695,Rate!$A$4:$A$25,0),MATCH(Gilbert!L2695,Rate!$B$3:$M$3,0))*O2695*0.8,INDEX(Rate!$B$4:$M$25,MATCH(Gilbert!N2695,Rate!$A$4:$A$25,0),MATCH(Gilbert!L2695,Rate!$B$3:$M$3,0))*O2695)),"")</f>
        <v/>
      </c>
      <c r="T2695" s="71" t="str">
        <f t="shared" si="129"/>
        <v/>
      </c>
    </row>
    <row r="2696" spans="16:20">
      <c r="P2696" s="70" t="str">
        <f t="shared" si="127"/>
        <v/>
      </c>
      <c r="Q2696" s="70" t="str">
        <f t="shared" si="128"/>
        <v/>
      </c>
      <c r="R2696" s="70" t="str">
        <f>IFERROR(IF(K2696="handling and wharfage",SUM(P2696:Q2696),IF(OR(K2696="tank",K2696="Boat",K2696="car"),INDEX(Rate!$B$4:$M$25,MATCH(Gilbert!N2696,Rate!$A$4:$A$25,0),MATCH(Gilbert!L2696,Rate!$B$3:$M$3,0))*O2696*0.8,INDEX(Rate!$B$4:$M$25,MATCH(Gilbert!N2696,Rate!$A$4:$A$25,0),MATCH(Gilbert!L2696,Rate!$B$3:$M$3,0))*O2696)),"")</f>
        <v/>
      </c>
      <c r="T2696" s="71" t="str">
        <f t="shared" si="129"/>
        <v/>
      </c>
    </row>
    <row r="2697" spans="16:20">
      <c r="P2697" s="70" t="str">
        <f t="shared" si="127"/>
        <v/>
      </c>
      <c r="Q2697" s="70" t="str">
        <f t="shared" si="128"/>
        <v/>
      </c>
      <c r="R2697" s="70" t="str">
        <f>IFERROR(IF(K2697="handling and wharfage",SUM(P2697:Q2697),IF(OR(K2697="tank",K2697="Boat",K2697="car"),INDEX(Rate!$B$4:$M$25,MATCH(Gilbert!N2697,Rate!$A$4:$A$25,0),MATCH(Gilbert!L2697,Rate!$B$3:$M$3,0))*O2697*0.8,INDEX(Rate!$B$4:$M$25,MATCH(Gilbert!N2697,Rate!$A$4:$A$25,0),MATCH(Gilbert!L2697,Rate!$B$3:$M$3,0))*O2697)),"")</f>
        <v/>
      </c>
      <c r="T2697" s="71" t="str">
        <f t="shared" si="129"/>
        <v/>
      </c>
    </row>
    <row r="2698" spans="16:20">
      <c r="P2698" s="70" t="str">
        <f t="shared" si="127"/>
        <v/>
      </c>
      <c r="Q2698" s="70" t="str">
        <f t="shared" si="128"/>
        <v/>
      </c>
      <c r="R2698" s="70" t="str">
        <f>IFERROR(IF(K2698="handling and wharfage",SUM(P2698:Q2698),IF(OR(K2698="tank",K2698="Boat",K2698="car"),INDEX(Rate!$B$4:$M$25,MATCH(Gilbert!N2698,Rate!$A$4:$A$25,0),MATCH(Gilbert!L2698,Rate!$B$3:$M$3,0))*O2698*0.8,INDEX(Rate!$B$4:$M$25,MATCH(Gilbert!N2698,Rate!$A$4:$A$25,0),MATCH(Gilbert!L2698,Rate!$B$3:$M$3,0))*O2698)),"")</f>
        <v/>
      </c>
      <c r="T2698" s="71" t="str">
        <f t="shared" si="129"/>
        <v/>
      </c>
    </row>
    <row r="2699" spans="16:20">
      <c r="P2699" s="70" t="str">
        <f t="shared" si="127"/>
        <v/>
      </c>
      <c r="Q2699" s="70" t="str">
        <f t="shared" si="128"/>
        <v/>
      </c>
      <c r="R2699" s="70" t="str">
        <f>IFERROR(IF(K2699="handling and wharfage",SUM(P2699:Q2699),IF(OR(K2699="tank",K2699="Boat",K2699="car"),INDEX(Rate!$B$4:$M$25,MATCH(Gilbert!N2699,Rate!$A$4:$A$25,0),MATCH(Gilbert!L2699,Rate!$B$3:$M$3,0))*O2699*0.8,INDEX(Rate!$B$4:$M$25,MATCH(Gilbert!N2699,Rate!$A$4:$A$25,0),MATCH(Gilbert!L2699,Rate!$B$3:$M$3,0))*O2699)),"")</f>
        <v/>
      </c>
      <c r="T2699" s="71" t="str">
        <f t="shared" si="129"/>
        <v/>
      </c>
    </row>
    <row r="2700" spans="16:20">
      <c r="P2700" s="70" t="str">
        <f t="shared" si="127"/>
        <v/>
      </c>
      <c r="Q2700" s="70" t="str">
        <f t="shared" si="128"/>
        <v/>
      </c>
      <c r="R2700" s="70" t="str">
        <f>IFERROR(IF(K2700="handling and wharfage",SUM(P2700:Q2700),IF(OR(K2700="tank",K2700="Boat",K2700="car"),INDEX(Rate!$B$4:$M$25,MATCH(Gilbert!N2700,Rate!$A$4:$A$25,0),MATCH(Gilbert!L2700,Rate!$B$3:$M$3,0))*O2700*0.8,INDEX(Rate!$B$4:$M$25,MATCH(Gilbert!N2700,Rate!$A$4:$A$25,0),MATCH(Gilbert!L2700,Rate!$B$3:$M$3,0))*O2700)),"")</f>
        <v/>
      </c>
      <c r="T2700" s="71" t="str">
        <f t="shared" si="129"/>
        <v/>
      </c>
    </row>
    <row r="2701" spans="16:20">
      <c r="P2701" s="70" t="str">
        <f t="shared" si="127"/>
        <v/>
      </c>
      <c r="Q2701" s="70" t="str">
        <f t="shared" si="128"/>
        <v/>
      </c>
      <c r="R2701" s="70" t="str">
        <f>IFERROR(IF(K2701="handling and wharfage",SUM(P2701:Q2701),IF(OR(K2701="tank",K2701="Boat",K2701="car"),INDEX(Rate!$B$4:$M$25,MATCH(Gilbert!N2701,Rate!$A$4:$A$25,0),MATCH(Gilbert!L2701,Rate!$B$3:$M$3,0))*O2701*0.8,INDEX(Rate!$B$4:$M$25,MATCH(Gilbert!N2701,Rate!$A$4:$A$25,0),MATCH(Gilbert!L2701,Rate!$B$3:$M$3,0))*O2701)),"")</f>
        <v/>
      </c>
      <c r="T2701" s="71" t="str">
        <f t="shared" si="129"/>
        <v/>
      </c>
    </row>
    <row r="2702" spans="16:20">
      <c r="P2702" s="70" t="str">
        <f t="shared" si="127"/>
        <v/>
      </c>
      <c r="Q2702" s="70" t="str">
        <f t="shared" si="128"/>
        <v/>
      </c>
      <c r="R2702" s="70" t="str">
        <f>IFERROR(IF(K2702="handling and wharfage",SUM(P2702:Q2702),IF(OR(K2702="tank",K2702="Boat",K2702="car"),INDEX(Rate!$B$4:$M$25,MATCH(Gilbert!N2702,Rate!$A$4:$A$25,0),MATCH(Gilbert!L2702,Rate!$B$3:$M$3,0))*O2702*0.8,INDEX(Rate!$B$4:$M$25,MATCH(Gilbert!N2702,Rate!$A$4:$A$25,0),MATCH(Gilbert!L2702,Rate!$B$3:$M$3,0))*O2702)),"")</f>
        <v/>
      </c>
      <c r="T2702" s="71" t="str">
        <f t="shared" si="129"/>
        <v/>
      </c>
    </row>
    <row r="2703" spans="16:20">
      <c r="P2703" s="70" t="str">
        <f t="shared" si="127"/>
        <v/>
      </c>
      <c r="Q2703" s="70" t="str">
        <f t="shared" si="128"/>
        <v/>
      </c>
      <c r="R2703" s="70" t="str">
        <f>IFERROR(IF(K2703="handling and wharfage",SUM(P2703:Q2703),IF(OR(K2703="tank",K2703="Boat",K2703="car"),INDEX(Rate!$B$4:$M$25,MATCH(Gilbert!N2703,Rate!$A$4:$A$25,0),MATCH(Gilbert!L2703,Rate!$B$3:$M$3,0))*O2703*0.8,INDEX(Rate!$B$4:$M$25,MATCH(Gilbert!N2703,Rate!$A$4:$A$25,0),MATCH(Gilbert!L2703,Rate!$B$3:$M$3,0))*O2703)),"")</f>
        <v/>
      </c>
      <c r="T2703" s="71" t="str">
        <f t="shared" si="129"/>
        <v/>
      </c>
    </row>
    <row r="2704" spans="16:20">
      <c r="P2704" s="70" t="str">
        <f t="shared" si="127"/>
        <v/>
      </c>
      <c r="Q2704" s="70" t="str">
        <f t="shared" si="128"/>
        <v/>
      </c>
      <c r="R2704" s="70" t="str">
        <f>IFERROR(IF(K2704="handling and wharfage",SUM(P2704:Q2704),IF(OR(K2704="tank",K2704="Boat",K2704="car"),INDEX(Rate!$B$4:$M$25,MATCH(Gilbert!N2704,Rate!$A$4:$A$25,0),MATCH(Gilbert!L2704,Rate!$B$3:$M$3,0))*O2704*0.8,INDEX(Rate!$B$4:$M$25,MATCH(Gilbert!N2704,Rate!$A$4:$A$25,0),MATCH(Gilbert!L2704,Rate!$B$3:$M$3,0))*O2704)),"")</f>
        <v/>
      </c>
      <c r="T2704" s="71" t="str">
        <f t="shared" si="129"/>
        <v/>
      </c>
    </row>
    <row r="2705" spans="16:20">
      <c r="P2705" s="70" t="str">
        <f t="shared" si="127"/>
        <v/>
      </c>
      <c r="Q2705" s="70" t="str">
        <f t="shared" si="128"/>
        <v/>
      </c>
      <c r="R2705" s="70" t="str">
        <f>IFERROR(IF(K2705="handling and wharfage",SUM(P2705:Q2705),IF(OR(K2705="tank",K2705="Boat",K2705="car"),INDEX(Rate!$B$4:$M$25,MATCH(Gilbert!N2705,Rate!$A$4:$A$25,0),MATCH(Gilbert!L2705,Rate!$B$3:$M$3,0))*O2705*0.8,INDEX(Rate!$B$4:$M$25,MATCH(Gilbert!N2705,Rate!$A$4:$A$25,0),MATCH(Gilbert!L2705,Rate!$B$3:$M$3,0))*O2705)),"")</f>
        <v/>
      </c>
      <c r="T2705" s="71" t="str">
        <f t="shared" si="129"/>
        <v/>
      </c>
    </row>
    <row r="2706" spans="16:20">
      <c r="P2706" s="70" t="str">
        <f t="shared" si="127"/>
        <v/>
      </c>
      <c r="Q2706" s="70" t="str">
        <f t="shared" si="128"/>
        <v/>
      </c>
      <c r="R2706" s="70" t="str">
        <f>IFERROR(IF(K2706="handling and wharfage",SUM(P2706:Q2706),IF(OR(K2706="tank",K2706="Boat",K2706="car"),INDEX(Rate!$B$4:$M$25,MATCH(Gilbert!N2706,Rate!$A$4:$A$25,0),MATCH(Gilbert!L2706,Rate!$B$3:$M$3,0))*O2706*0.8,INDEX(Rate!$B$4:$M$25,MATCH(Gilbert!N2706,Rate!$A$4:$A$25,0),MATCH(Gilbert!L2706,Rate!$B$3:$M$3,0))*O2706)),"")</f>
        <v/>
      </c>
      <c r="T2706" s="71" t="str">
        <f t="shared" si="129"/>
        <v/>
      </c>
    </row>
    <row r="2707" spans="16:20">
      <c r="P2707" s="70" t="str">
        <f t="shared" si="127"/>
        <v/>
      </c>
      <c r="Q2707" s="70" t="str">
        <f t="shared" si="128"/>
        <v/>
      </c>
      <c r="R2707" s="70" t="str">
        <f>IFERROR(IF(K2707="handling and wharfage",SUM(P2707:Q2707),IF(OR(K2707="tank",K2707="Boat",K2707="car"),INDEX(Rate!$B$4:$M$25,MATCH(Gilbert!N2707,Rate!$A$4:$A$25,0),MATCH(Gilbert!L2707,Rate!$B$3:$M$3,0))*O2707*0.8,INDEX(Rate!$B$4:$M$25,MATCH(Gilbert!N2707,Rate!$A$4:$A$25,0),MATCH(Gilbert!L2707,Rate!$B$3:$M$3,0))*O2707)),"")</f>
        <v/>
      </c>
      <c r="T2707" s="71" t="str">
        <f t="shared" si="129"/>
        <v/>
      </c>
    </row>
    <row r="2708" spans="16:21">
      <c r="P2708" s="70" t="str">
        <f t="shared" si="127"/>
        <v/>
      </c>
      <c r="Q2708" s="70" t="str">
        <f t="shared" si="128"/>
        <v/>
      </c>
      <c r="R2708" s="70" t="str">
        <f>IFERROR(IF(K2708="handling and wharfage",SUM(P2708:Q2708),IF(OR(K2708="tank",K2708="Boat",K2708="car"),INDEX(Rate!$B$4:$M$25,MATCH(Gilbert!N2708,Rate!$A$4:$A$25,0),MATCH(Gilbert!L2708,Rate!$B$3:$M$3,0))*O2708*0.8,INDEX(Rate!$B$4:$M$25,MATCH(Gilbert!N2708,Rate!$A$4:$A$25,0),MATCH(Gilbert!L2708,Rate!$B$3:$M$3,0))*O2708)),"")</f>
        <v/>
      </c>
      <c r="T2708" s="71" t="str">
        <f t="shared" si="129"/>
        <v/>
      </c>
      <c r="U2708" s="67"/>
    </row>
    <row r="2709" spans="16:20">
      <c r="P2709" s="70" t="str">
        <f t="shared" si="127"/>
        <v/>
      </c>
      <c r="Q2709" s="70" t="str">
        <f t="shared" si="128"/>
        <v/>
      </c>
      <c r="R2709" s="70" t="str">
        <f>IFERROR(IF(K2709="handling and wharfage",SUM(P2709:Q2709),IF(OR(K2709="tank",K2709="Boat",K2709="car"),INDEX(Rate!$B$4:$M$25,MATCH(Gilbert!N2709,Rate!$A$4:$A$25,0),MATCH(Gilbert!L2709,Rate!$B$3:$M$3,0))*O2709*0.8,INDEX(Rate!$B$4:$M$25,MATCH(Gilbert!N2709,Rate!$A$4:$A$25,0),MATCH(Gilbert!L2709,Rate!$B$3:$M$3,0))*O2709)),"")</f>
        <v/>
      </c>
      <c r="T2709" s="71" t="str">
        <f t="shared" si="129"/>
        <v/>
      </c>
    </row>
    <row r="2710" spans="16:20">
      <c r="P2710" s="70" t="str">
        <f t="shared" si="127"/>
        <v/>
      </c>
      <c r="Q2710" s="70" t="str">
        <f t="shared" si="128"/>
        <v/>
      </c>
      <c r="R2710" s="70" t="str">
        <f>IFERROR(IF(K2710="handling and wharfage",SUM(P2710:Q2710),IF(OR(K2710="tank",K2710="Boat",K2710="car"),INDEX(Rate!$B$4:$M$25,MATCH(Gilbert!N2710,Rate!$A$4:$A$25,0),MATCH(Gilbert!L2710,Rate!$B$3:$M$3,0))*O2710*0.8,INDEX(Rate!$B$4:$M$25,MATCH(Gilbert!N2710,Rate!$A$4:$A$25,0),MATCH(Gilbert!L2710,Rate!$B$3:$M$3,0))*O2710)),"")</f>
        <v/>
      </c>
      <c r="T2710" s="71" t="str">
        <f t="shared" si="129"/>
        <v/>
      </c>
    </row>
    <row r="2711" spans="16:20">
      <c r="P2711" s="70" t="str">
        <f t="shared" si="127"/>
        <v/>
      </c>
      <c r="Q2711" s="70" t="str">
        <f t="shared" si="128"/>
        <v/>
      </c>
      <c r="R2711" s="70" t="str">
        <f>IFERROR(IF(K2711="handling and wharfage",SUM(P2711:Q2711),IF(OR(K2711="tank",K2711="Boat",K2711="car"),INDEX(Rate!$B$4:$M$25,MATCH(Gilbert!N2711,Rate!$A$4:$A$25,0),MATCH(Gilbert!L2711,Rate!$B$3:$M$3,0))*O2711*0.8,INDEX(Rate!$B$4:$M$25,MATCH(Gilbert!N2711,Rate!$A$4:$A$25,0),MATCH(Gilbert!L2711,Rate!$B$3:$M$3,0))*O2711)),"")</f>
        <v/>
      </c>
      <c r="T2711" s="71" t="str">
        <f t="shared" si="129"/>
        <v/>
      </c>
    </row>
    <row r="2712" spans="16:20">
      <c r="P2712" s="70" t="str">
        <f t="shared" si="127"/>
        <v/>
      </c>
      <c r="Q2712" s="70" t="str">
        <f t="shared" si="128"/>
        <v/>
      </c>
      <c r="R2712" s="70" t="str">
        <f>IFERROR(IF(K2712="handling and wharfage",SUM(P2712:Q2712),IF(OR(K2712="tank",K2712="Boat",K2712="car"),INDEX(Rate!$B$4:$M$25,MATCH(Gilbert!N2712,Rate!$A$4:$A$25,0),MATCH(Gilbert!L2712,Rate!$B$3:$M$3,0))*O2712*0.8,INDEX(Rate!$B$4:$M$25,MATCH(Gilbert!N2712,Rate!$A$4:$A$25,0),MATCH(Gilbert!L2712,Rate!$B$3:$M$3,0))*O2712)),"")</f>
        <v/>
      </c>
      <c r="T2712" s="71" t="str">
        <f t="shared" si="129"/>
        <v/>
      </c>
    </row>
    <row r="2713" spans="16:20">
      <c r="P2713" s="70" t="str">
        <f t="shared" si="127"/>
        <v/>
      </c>
      <c r="Q2713" s="70" t="str">
        <f t="shared" si="128"/>
        <v/>
      </c>
      <c r="R2713" s="70" t="str">
        <f>IFERROR(IF(K2713="handling and wharfage",SUM(P2713:Q2713),IF(OR(K2713="tank",K2713="Boat",K2713="car"),INDEX(Rate!$B$4:$M$25,MATCH(Gilbert!N2713,Rate!$A$4:$A$25,0),MATCH(Gilbert!L2713,Rate!$B$3:$M$3,0))*O2713*0.8,INDEX(Rate!$B$4:$M$25,MATCH(Gilbert!N2713,Rate!$A$4:$A$25,0),MATCH(Gilbert!L2713,Rate!$B$3:$M$3,0))*O2713)),"")</f>
        <v/>
      </c>
      <c r="T2713" s="71" t="str">
        <f t="shared" si="129"/>
        <v/>
      </c>
    </row>
    <row r="2714" spans="16:20">
      <c r="P2714" s="70" t="str">
        <f t="shared" si="127"/>
        <v/>
      </c>
      <c r="Q2714" s="70" t="str">
        <f t="shared" si="128"/>
        <v/>
      </c>
      <c r="R2714" s="70" t="str">
        <f>IFERROR(IF(K2714="handling and wharfage",SUM(P2714:Q2714),IF(OR(K2714="tank",K2714="Boat",K2714="car"),INDEX(Rate!$B$4:$M$25,MATCH(Gilbert!N2714,Rate!$A$4:$A$25,0),MATCH(Gilbert!L2714,Rate!$B$3:$M$3,0))*O2714*0.8,INDEX(Rate!$B$4:$M$25,MATCH(Gilbert!N2714,Rate!$A$4:$A$25,0),MATCH(Gilbert!L2714,Rate!$B$3:$M$3,0))*O2714)),"")</f>
        <v/>
      </c>
      <c r="T2714" s="71" t="str">
        <f t="shared" si="129"/>
        <v/>
      </c>
    </row>
    <row r="2715" spans="16:20">
      <c r="P2715" s="70" t="str">
        <f t="shared" si="127"/>
        <v/>
      </c>
      <c r="Q2715" s="70" t="str">
        <f t="shared" si="128"/>
        <v/>
      </c>
      <c r="R2715" s="70" t="str">
        <f>IFERROR(IF(K2715="handling and wharfage",SUM(P2715:Q2715),IF(OR(K2715="tank",K2715="Boat",K2715="car"),INDEX(Rate!$B$4:$M$25,MATCH(Gilbert!N2715,Rate!$A$4:$A$25,0),MATCH(Gilbert!L2715,Rate!$B$3:$M$3,0))*O2715*0.8,INDEX(Rate!$B$4:$M$25,MATCH(Gilbert!N2715,Rate!$A$4:$A$25,0),MATCH(Gilbert!L2715,Rate!$B$3:$M$3,0))*O2715)),"")</f>
        <v/>
      </c>
      <c r="T2715" s="71" t="str">
        <f t="shared" si="129"/>
        <v/>
      </c>
    </row>
    <row r="2716" spans="16:20">
      <c r="P2716" s="70" t="str">
        <f t="shared" si="127"/>
        <v/>
      </c>
      <c r="Q2716" s="70" t="str">
        <f t="shared" si="128"/>
        <v/>
      </c>
      <c r="R2716" s="70" t="str">
        <f>IFERROR(IF(K2716="handling and wharfage",SUM(P2716:Q2716),IF(OR(K2716="tank",K2716="Boat",K2716="car"),INDEX(Rate!$B$4:$M$25,MATCH(Gilbert!N2716,Rate!$A$4:$A$25,0),MATCH(Gilbert!L2716,Rate!$B$3:$M$3,0))*O2716*0.8,INDEX(Rate!$B$4:$M$25,MATCH(Gilbert!N2716,Rate!$A$4:$A$25,0),MATCH(Gilbert!L2716,Rate!$B$3:$M$3,0))*O2716)),"")</f>
        <v/>
      </c>
      <c r="T2716" s="71" t="str">
        <f t="shared" si="129"/>
        <v/>
      </c>
    </row>
    <row r="2717" spans="16:20">
      <c r="P2717" s="70" t="str">
        <f t="shared" si="127"/>
        <v/>
      </c>
      <c r="Q2717" s="70" t="str">
        <f t="shared" si="128"/>
        <v/>
      </c>
      <c r="R2717" s="70" t="str">
        <f>IFERROR(IF(K2717="handling and wharfage",SUM(P2717:Q2717),IF(OR(K2717="tank",K2717="Boat",K2717="car"),INDEX(Rate!$B$4:$M$25,MATCH(Gilbert!N2717,Rate!$A$4:$A$25,0),MATCH(Gilbert!L2717,Rate!$B$3:$M$3,0))*O2717*0.8,INDEX(Rate!$B$4:$M$25,MATCH(Gilbert!N2717,Rate!$A$4:$A$25,0),MATCH(Gilbert!L2717,Rate!$B$3:$M$3,0))*O2717)),"")</f>
        <v/>
      </c>
      <c r="T2717" s="71" t="str">
        <f t="shared" si="129"/>
        <v/>
      </c>
    </row>
    <row r="2718" spans="16:20">
      <c r="P2718" s="70" t="str">
        <f t="shared" si="127"/>
        <v/>
      </c>
      <c r="Q2718" s="70" t="str">
        <f t="shared" si="128"/>
        <v/>
      </c>
      <c r="R2718" s="70" t="str">
        <f>IFERROR(IF(K2718="handling and wharfage",SUM(P2718:Q2718),IF(OR(K2718="tank",K2718="Boat",K2718="car"),INDEX(Rate!$B$4:$M$25,MATCH(Gilbert!N2718,Rate!$A$4:$A$25,0),MATCH(Gilbert!L2718,Rate!$B$3:$M$3,0))*O2718*0.8,INDEX(Rate!$B$4:$M$25,MATCH(Gilbert!N2718,Rate!$A$4:$A$25,0),MATCH(Gilbert!L2718,Rate!$B$3:$M$3,0))*O2718)),"")</f>
        <v/>
      </c>
      <c r="T2718" s="71" t="str">
        <f t="shared" si="129"/>
        <v/>
      </c>
    </row>
    <row r="2719" spans="16:20">
      <c r="P2719" s="70" t="str">
        <f t="shared" si="127"/>
        <v/>
      </c>
      <c r="Q2719" s="70" t="str">
        <f t="shared" si="128"/>
        <v/>
      </c>
      <c r="R2719" s="70" t="str">
        <f>IFERROR(IF(K2719="handling and wharfage",SUM(P2719:Q2719),IF(OR(K2719="tank",K2719="Boat",K2719="car"),INDEX(Rate!$B$4:$M$25,MATCH(Gilbert!N2719,Rate!$A$4:$A$25,0),MATCH(Gilbert!L2719,Rate!$B$3:$M$3,0))*O2719*0.8,INDEX(Rate!$B$4:$M$25,MATCH(Gilbert!N2719,Rate!$A$4:$A$25,0),MATCH(Gilbert!L2719,Rate!$B$3:$M$3,0))*O2719)),"")</f>
        <v/>
      </c>
      <c r="T2719" s="71" t="str">
        <f t="shared" si="129"/>
        <v/>
      </c>
    </row>
    <row r="2720" spans="16:20">
      <c r="P2720" s="70" t="str">
        <f t="shared" si="127"/>
        <v/>
      </c>
      <c r="Q2720" s="70" t="str">
        <f t="shared" si="128"/>
        <v/>
      </c>
      <c r="R2720" s="70" t="str">
        <f>IFERROR(IF(K2720="handling and wharfage",SUM(P2720:Q2720),IF(OR(K2720="tank",K2720="Boat",K2720="car"),INDEX(Rate!$B$4:$M$25,MATCH(Gilbert!N2720,Rate!$A$4:$A$25,0),MATCH(Gilbert!L2720,Rate!$B$3:$M$3,0))*O2720*0.8,INDEX(Rate!$B$4:$M$25,MATCH(Gilbert!N2720,Rate!$A$4:$A$25,0),MATCH(Gilbert!L2720,Rate!$B$3:$M$3,0))*O2720)),"")</f>
        <v/>
      </c>
      <c r="T2720" s="71" t="str">
        <f t="shared" si="129"/>
        <v/>
      </c>
    </row>
    <row r="2721" spans="16:20">
      <c r="P2721" s="70" t="str">
        <f t="shared" si="127"/>
        <v/>
      </c>
      <c r="Q2721" s="70" t="str">
        <f t="shared" si="128"/>
        <v/>
      </c>
      <c r="R2721" s="70" t="str">
        <f>IFERROR(IF(K2721="handling and wharfage",SUM(P2721:Q2721),IF(OR(K2721="tank",K2721="Boat",K2721="car"),INDEX(Rate!$B$4:$M$25,MATCH(Gilbert!N2721,Rate!$A$4:$A$25,0),MATCH(Gilbert!L2721,Rate!$B$3:$M$3,0))*O2721*0.8,INDEX(Rate!$B$4:$M$25,MATCH(Gilbert!N2721,Rate!$A$4:$A$25,0),MATCH(Gilbert!L2721,Rate!$B$3:$M$3,0))*O2721)),"")</f>
        <v/>
      </c>
      <c r="T2721" s="71" t="str">
        <f t="shared" si="129"/>
        <v/>
      </c>
    </row>
    <row r="2722" spans="16:20">
      <c r="P2722" s="70" t="str">
        <f t="shared" si="127"/>
        <v/>
      </c>
      <c r="Q2722" s="70" t="str">
        <f t="shared" si="128"/>
        <v/>
      </c>
      <c r="R2722" s="70" t="str">
        <f>IFERROR(IF(K2722="handling and wharfage",SUM(P2722:Q2722),IF(OR(K2722="tank",K2722="Boat",K2722="car"),INDEX(Rate!$B$4:$M$25,MATCH(Gilbert!N2722,Rate!$A$4:$A$25,0),MATCH(Gilbert!L2722,Rate!$B$3:$M$3,0))*O2722*0.8,INDEX(Rate!$B$4:$M$25,MATCH(Gilbert!N2722,Rate!$A$4:$A$25,0),MATCH(Gilbert!L2722,Rate!$B$3:$M$3,0))*O2722)),"")</f>
        <v/>
      </c>
      <c r="T2722" s="71" t="str">
        <f t="shared" si="129"/>
        <v/>
      </c>
    </row>
    <row r="2723" spans="16:20">
      <c r="P2723" s="70" t="str">
        <f t="shared" si="127"/>
        <v/>
      </c>
      <c r="Q2723" s="70" t="str">
        <f t="shared" si="128"/>
        <v/>
      </c>
      <c r="R2723" s="70" t="str">
        <f>IFERROR(IF(K2723="handling and wharfage",SUM(P2723:Q2723),IF(OR(K2723="tank",K2723="Boat",K2723="car"),INDEX(Rate!$B$4:$M$25,MATCH(Gilbert!N2723,Rate!$A$4:$A$25,0),MATCH(Gilbert!L2723,Rate!$B$3:$M$3,0))*O2723*0.8,INDEX(Rate!$B$4:$M$25,MATCH(Gilbert!N2723,Rate!$A$4:$A$25,0),MATCH(Gilbert!L2723,Rate!$B$3:$M$3,0))*O2723)),"")</f>
        <v/>
      </c>
      <c r="T2723" s="71" t="str">
        <f t="shared" si="129"/>
        <v/>
      </c>
    </row>
    <row r="2724" spans="16:20">
      <c r="P2724" s="70" t="str">
        <f t="shared" si="127"/>
        <v/>
      </c>
      <c r="Q2724" s="70" t="str">
        <f t="shared" si="128"/>
        <v/>
      </c>
      <c r="R2724" s="70" t="str">
        <f>IFERROR(IF(K2724="handling and wharfage",SUM(P2724:Q2724),IF(OR(K2724="tank",K2724="Boat",K2724="car"),INDEX(Rate!$B$4:$M$25,MATCH(Gilbert!N2724,Rate!$A$4:$A$25,0),MATCH(Gilbert!L2724,Rate!$B$3:$M$3,0))*O2724*0.8,INDEX(Rate!$B$4:$M$25,MATCH(Gilbert!N2724,Rate!$A$4:$A$25,0),MATCH(Gilbert!L2724,Rate!$B$3:$M$3,0))*O2724)),"")</f>
        <v/>
      </c>
      <c r="T2724" s="71" t="str">
        <f t="shared" si="129"/>
        <v/>
      </c>
    </row>
    <row r="2725" spans="16:20">
      <c r="P2725" s="70" t="str">
        <f t="shared" si="127"/>
        <v/>
      </c>
      <c r="Q2725" s="70" t="str">
        <f t="shared" si="128"/>
        <v/>
      </c>
      <c r="R2725" s="70" t="str">
        <f>IFERROR(IF(K2725="handling and wharfage",SUM(P2725:Q2725),IF(OR(K2725="tank",K2725="Boat",K2725="car"),INDEX(Rate!$B$4:$M$25,MATCH(Gilbert!N2725,Rate!$A$4:$A$25,0),MATCH(Gilbert!L2725,Rate!$B$3:$M$3,0))*O2725*0.8,INDEX(Rate!$B$4:$M$25,MATCH(Gilbert!N2725,Rate!$A$4:$A$25,0),MATCH(Gilbert!L2725,Rate!$B$3:$M$3,0))*O2725)),"")</f>
        <v/>
      </c>
      <c r="T2725" s="71" t="str">
        <f t="shared" si="129"/>
        <v/>
      </c>
    </row>
    <row r="2726" spans="16:20">
      <c r="P2726" s="70" t="str">
        <f t="shared" si="127"/>
        <v/>
      </c>
      <c r="Q2726" s="70" t="str">
        <f t="shared" si="128"/>
        <v/>
      </c>
      <c r="R2726" s="70" t="str">
        <f>IFERROR(IF(K2726="handling and wharfage",SUM(P2726:Q2726),IF(OR(K2726="tank",K2726="Boat",K2726="car"),INDEX(Rate!$B$4:$M$25,MATCH(Gilbert!N2726,Rate!$A$4:$A$25,0),MATCH(Gilbert!L2726,Rate!$B$3:$M$3,0))*O2726*0.8,INDEX(Rate!$B$4:$M$25,MATCH(Gilbert!N2726,Rate!$A$4:$A$25,0),MATCH(Gilbert!L2726,Rate!$B$3:$M$3,0))*O2726)),"")</f>
        <v/>
      </c>
      <c r="T2726" s="71" t="str">
        <f t="shared" si="129"/>
        <v/>
      </c>
    </row>
    <row r="2727" spans="16:20">
      <c r="P2727" s="70" t="str">
        <f t="shared" si="127"/>
        <v/>
      </c>
      <c r="Q2727" s="70" t="str">
        <f t="shared" si="128"/>
        <v/>
      </c>
      <c r="R2727" s="70" t="str">
        <f>IFERROR(IF(K2727="handling and wharfage",SUM(P2727:Q2727),IF(OR(K2727="tank",K2727="Boat",K2727="car"),INDEX(Rate!$B$4:$M$25,MATCH(Gilbert!N2727,Rate!$A$4:$A$25,0),MATCH(Gilbert!L2727,Rate!$B$3:$M$3,0))*O2727*0.8,INDEX(Rate!$B$4:$M$25,MATCH(Gilbert!N2727,Rate!$A$4:$A$25,0),MATCH(Gilbert!L2727,Rate!$B$3:$M$3,0))*O2727)),"")</f>
        <v/>
      </c>
      <c r="T2727" s="71" t="str">
        <f t="shared" si="129"/>
        <v/>
      </c>
    </row>
    <row r="2728" spans="16:20">
      <c r="P2728" s="70" t="str">
        <f t="shared" si="127"/>
        <v/>
      </c>
      <c r="Q2728" s="70" t="str">
        <f t="shared" si="128"/>
        <v/>
      </c>
      <c r="R2728" s="70" t="str">
        <f>IFERROR(IF(K2728="handling and wharfage",SUM(P2728:Q2728),IF(OR(K2728="tank",K2728="Boat",K2728="car"),INDEX(Rate!$B$4:$M$25,MATCH(Gilbert!N2728,Rate!$A$4:$A$25,0),MATCH(Gilbert!L2728,Rate!$B$3:$M$3,0))*O2728*0.8,INDEX(Rate!$B$4:$M$25,MATCH(Gilbert!N2728,Rate!$A$4:$A$25,0),MATCH(Gilbert!L2728,Rate!$B$3:$M$3,0))*O2728)),"")</f>
        <v/>
      </c>
      <c r="T2728" s="71" t="str">
        <f t="shared" si="129"/>
        <v/>
      </c>
    </row>
    <row r="2729" spans="16:20">
      <c r="P2729" s="70" t="str">
        <f t="shared" si="127"/>
        <v/>
      </c>
      <c r="Q2729" s="70" t="str">
        <f t="shared" si="128"/>
        <v/>
      </c>
      <c r="R2729" s="70" t="str">
        <f>IFERROR(IF(K2729="handling and wharfage",SUM(P2729:Q2729),IF(OR(K2729="tank",K2729="Boat",K2729="car"),INDEX(Rate!$B$4:$M$25,MATCH(Gilbert!N2729,Rate!$A$4:$A$25,0),MATCH(Gilbert!L2729,Rate!$B$3:$M$3,0))*O2729*0.8,INDEX(Rate!$B$4:$M$25,MATCH(Gilbert!N2729,Rate!$A$4:$A$25,0),MATCH(Gilbert!L2729,Rate!$B$3:$M$3,0))*O2729)),"")</f>
        <v/>
      </c>
      <c r="T2729" s="71" t="str">
        <f t="shared" si="129"/>
        <v/>
      </c>
    </row>
    <row r="2730" spans="16:20">
      <c r="P2730" s="70" t="str">
        <f t="shared" si="127"/>
        <v/>
      </c>
      <c r="Q2730" s="70" t="str">
        <f t="shared" si="128"/>
        <v/>
      </c>
      <c r="R2730" s="70" t="str">
        <f>IFERROR(IF(K2730="handling and wharfage",SUM(P2730:Q2730),IF(OR(K2730="tank",K2730="Boat",K2730="car"),INDEX(Rate!$B$4:$M$25,MATCH(Gilbert!N2730,Rate!$A$4:$A$25,0),MATCH(Gilbert!L2730,Rate!$B$3:$M$3,0))*O2730*0.8,INDEX(Rate!$B$4:$M$25,MATCH(Gilbert!N2730,Rate!$A$4:$A$25,0),MATCH(Gilbert!L2730,Rate!$B$3:$M$3,0))*O2730)),"")</f>
        <v/>
      </c>
      <c r="T2730" s="71" t="str">
        <f t="shared" si="129"/>
        <v/>
      </c>
    </row>
    <row r="2731" spans="16:20">
      <c r="P2731" s="70" t="str">
        <f t="shared" si="127"/>
        <v/>
      </c>
      <c r="Q2731" s="70" t="str">
        <f t="shared" si="128"/>
        <v/>
      </c>
      <c r="R2731" s="70" t="str">
        <f>IFERROR(IF(K2731="handling and wharfage",SUM(P2731:Q2731),IF(OR(K2731="tank",K2731="Boat",K2731="car"),INDEX(Rate!$B$4:$M$25,MATCH(Gilbert!N2731,Rate!$A$4:$A$25,0),MATCH(Gilbert!L2731,Rate!$B$3:$M$3,0))*O2731*0.8,INDEX(Rate!$B$4:$M$25,MATCH(Gilbert!N2731,Rate!$A$4:$A$25,0),MATCH(Gilbert!L2731,Rate!$B$3:$M$3,0))*O2731)),"")</f>
        <v/>
      </c>
      <c r="T2731" s="71" t="str">
        <f t="shared" si="129"/>
        <v/>
      </c>
    </row>
    <row r="2732" spans="16:20">
      <c r="P2732" s="70" t="str">
        <f t="shared" si="127"/>
        <v/>
      </c>
      <c r="Q2732" s="70" t="str">
        <f t="shared" si="128"/>
        <v/>
      </c>
      <c r="R2732" s="70" t="str">
        <f>IFERROR(IF(K2732="handling and wharfage",SUM(P2732:Q2732),IF(OR(K2732="tank",K2732="Boat",K2732="car"),INDEX(Rate!$B$4:$M$25,MATCH(Gilbert!N2732,Rate!$A$4:$A$25,0),MATCH(Gilbert!L2732,Rate!$B$3:$M$3,0))*O2732*0.8,INDEX(Rate!$B$4:$M$25,MATCH(Gilbert!N2732,Rate!$A$4:$A$25,0),MATCH(Gilbert!L2732,Rate!$B$3:$M$3,0))*O2732)),"")</f>
        <v/>
      </c>
      <c r="T2732" s="71" t="str">
        <f t="shared" si="129"/>
        <v/>
      </c>
    </row>
    <row r="2733" spans="16:20">
      <c r="P2733" s="70" t="str">
        <f t="shared" si="127"/>
        <v/>
      </c>
      <c r="Q2733" s="70" t="str">
        <f t="shared" si="128"/>
        <v/>
      </c>
      <c r="R2733" s="70" t="str">
        <f>IFERROR(IF(K2733="handling and wharfage",SUM(P2733:Q2733),IF(OR(K2733="tank",K2733="Boat",K2733="car"),INDEX(Rate!$B$4:$M$25,MATCH(Gilbert!N2733,Rate!$A$4:$A$25,0),MATCH(Gilbert!L2733,Rate!$B$3:$M$3,0))*O2733*0.8,INDEX(Rate!$B$4:$M$25,MATCH(Gilbert!N2733,Rate!$A$4:$A$25,0),MATCH(Gilbert!L2733,Rate!$B$3:$M$3,0))*O2733)),"")</f>
        <v/>
      </c>
      <c r="T2733" s="71" t="str">
        <f t="shared" si="129"/>
        <v/>
      </c>
    </row>
    <row r="2734" spans="16:20">
      <c r="P2734" s="70" t="str">
        <f t="shared" si="127"/>
        <v/>
      </c>
      <c r="Q2734" s="70" t="str">
        <f t="shared" si="128"/>
        <v/>
      </c>
      <c r="R2734" s="70" t="str">
        <f>IFERROR(IF(K2734="handling and wharfage",SUM(P2734:Q2734),IF(OR(K2734="tank",K2734="Boat",K2734="car"),INDEX(Rate!$B$4:$M$25,MATCH(Gilbert!N2734,Rate!$A$4:$A$25,0),MATCH(Gilbert!L2734,Rate!$B$3:$M$3,0))*O2734*0.8,INDEX(Rate!$B$4:$M$25,MATCH(Gilbert!N2734,Rate!$A$4:$A$25,0),MATCH(Gilbert!L2734,Rate!$B$3:$M$3,0))*O2734)),"")</f>
        <v/>
      </c>
      <c r="T2734" s="71" t="str">
        <f t="shared" si="129"/>
        <v/>
      </c>
    </row>
    <row r="2735" spans="16:20">
      <c r="P2735" s="70" t="str">
        <f t="shared" si="127"/>
        <v/>
      </c>
      <c r="Q2735" s="70" t="str">
        <f t="shared" si="128"/>
        <v/>
      </c>
      <c r="R2735" s="70" t="str">
        <f>IFERROR(IF(K2735="handling and wharfage",SUM(P2735:Q2735),IF(OR(K2735="tank",K2735="Boat",K2735="car"),INDEX(Rate!$B$4:$M$25,MATCH(Gilbert!N2735,Rate!$A$4:$A$25,0),MATCH(Gilbert!L2735,Rate!$B$3:$M$3,0))*O2735*0.8,INDEX(Rate!$B$4:$M$25,MATCH(Gilbert!N2735,Rate!$A$4:$A$25,0),MATCH(Gilbert!L2735,Rate!$B$3:$M$3,0))*O2735)),"")</f>
        <v/>
      </c>
      <c r="T2735" s="71" t="str">
        <f t="shared" si="129"/>
        <v/>
      </c>
    </row>
    <row r="2736" spans="16:20">
      <c r="P2736" s="70" t="str">
        <f t="shared" si="127"/>
        <v/>
      </c>
      <c r="Q2736" s="70" t="str">
        <f t="shared" si="128"/>
        <v/>
      </c>
      <c r="R2736" s="70" t="str">
        <f>IFERROR(IF(K2736="handling and wharfage",SUM(P2736:Q2736),IF(OR(K2736="tank",K2736="Boat",K2736="car"),INDEX(Rate!$B$4:$M$25,MATCH(Gilbert!N2736,Rate!$A$4:$A$25,0),MATCH(Gilbert!L2736,Rate!$B$3:$M$3,0))*O2736*0.8,INDEX(Rate!$B$4:$M$25,MATCH(Gilbert!N2736,Rate!$A$4:$A$25,0),MATCH(Gilbert!L2736,Rate!$B$3:$M$3,0))*O2736)),"")</f>
        <v/>
      </c>
      <c r="T2736" s="71" t="str">
        <f t="shared" si="129"/>
        <v/>
      </c>
    </row>
    <row r="2737" spans="16:20">
      <c r="P2737" s="70" t="str">
        <f t="shared" si="127"/>
        <v/>
      </c>
      <c r="Q2737" s="70" t="str">
        <f t="shared" si="128"/>
        <v/>
      </c>
      <c r="R2737" s="70" t="str">
        <f>IFERROR(IF(K2737="handling and wharfage",SUM(P2737:Q2737),IF(OR(K2737="tank",K2737="Boat",K2737="car"),INDEX(Rate!$B$4:$M$25,MATCH(Gilbert!N2737,Rate!$A$4:$A$25,0),MATCH(Gilbert!L2737,Rate!$B$3:$M$3,0))*O2737*0.8,INDEX(Rate!$B$4:$M$25,MATCH(Gilbert!N2737,Rate!$A$4:$A$25,0),MATCH(Gilbert!L2737,Rate!$B$3:$M$3,0))*O2737)),"")</f>
        <v/>
      </c>
      <c r="T2737" s="71" t="str">
        <f t="shared" si="129"/>
        <v/>
      </c>
    </row>
    <row r="2738" spans="16:20">
      <c r="P2738" s="70" t="str">
        <f t="shared" si="127"/>
        <v/>
      </c>
      <c r="Q2738" s="70" t="str">
        <f t="shared" si="128"/>
        <v/>
      </c>
      <c r="R2738" s="70" t="str">
        <f>IFERROR(IF(K2738="handling and wharfage",SUM(P2738:Q2738),IF(OR(K2738="tank",K2738="Boat",K2738="car"),INDEX(Rate!$B$4:$M$25,MATCH(Gilbert!N2738,Rate!$A$4:$A$25,0),MATCH(Gilbert!L2738,Rate!$B$3:$M$3,0))*O2738*0.8,INDEX(Rate!$B$4:$M$25,MATCH(Gilbert!N2738,Rate!$A$4:$A$25,0),MATCH(Gilbert!L2738,Rate!$B$3:$M$3,0))*O2738)),"")</f>
        <v/>
      </c>
      <c r="T2738" s="71" t="str">
        <f t="shared" si="129"/>
        <v/>
      </c>
    </row>
    <row r="2739" spans="16:20">
      <c r="P2739" s="70" t="str">
        <f t="shared" si="127"/>
        <v/>
      </c>
      <c r="Q2739" s="70" t="str">
        <f t="shared" si="128"/>
        <v/>
      </c>
      <c r="R2739" s="70" t="str">
        <f>IFERROR(IF(K2739="handling and wharfage",SUM(P2739:Q2739),IF(OR(K2739="tank",K2739="Boat",K2739="car"),INDEX(Rate!$B$4:$M$25,MATCH(Gilbert!N2739,Rate!$A$4:$A$25,0),MATCH(Gilbert!L2739,Rate!$B$3:$M$3,0))*O2739*0.8,INDEX(Rate!$B$4:$M$25,MATCH(Gilbert!N2739,Rate!$A$4:$A$25,0),MATCH(Gilbert!L2739,Rate!$B$3:$M$3,0))*O2739)),"")</f>
        <v/>
      </c>
      <c r="T2739" s="71" t="str">
        <f t="shared" si="129"/>
        <v/>
      </c>
    </row>
    <row r="2740" spans="16:20">
      <c r="P2740" s="70" t="str">
        <f t="shared" si="127"/>
        <v/>
      </c>
      <c r="Q2740" s="70" t="str">
        <f t="shared" si="128"/>
        <v/>
      </c>
      <c r="R2740" s="70" t="str">
        <f>IFERROR(IF(K2740="handling and wharfage",SUM(P2740:Q2740),IF(OR(K2740="tank",K2740="Boat",K2740="car"),INDEX(Rate!$B$4:$M$25,MATCH(Gilbert!N2740,Rate!$A$4:$A$25,0),MATCH(Gilbert!L2740,Rate!$B$3:$M$3,0))*O2740*0.8,INDEX(Rate!$B$4:$M$25,MATCH(Gilbert!N2740,Rate!$A$4:$A$25,0),MATCH(Gilbert!L2740,Rate!$B$3:$M$3,0))*O2740)),"")</f>
        <v/>
      </c>
      <c r="T2740" s="71" t="str">
        <f t="shared" si="129"/>
        <v/>
      </c>
    </row>
    <row r="2741" spans="16:20">
      <c r="P2741" s="70" t="str">
        <f t="shared" si="127"/>
        <v/>
      </c>
      <c r="Q2741" s="70" t="str">
        <f t="shared" si="128"/>
        <v/>
      </c>
      <c r="R2741" s="70" t="str">
        <f>IFERROR(IF(K2741="handling and wharfage",SUM(P2741:Q2741),IF(OR(K2741="tank",K2741="Boat",K2741="car"),INDEX(Rate!$B$4:$M$25,MATCH(Gilbert!N2741,Rate!$A$4:$A$25,0),MATCH(Gilbert!L2741,Rate!$B$3:$M$3,0))*O2741*0.8,INDEX(Rate!$B$4:$M$25,MATCH(Gilbert!N2741,Rate!$A$4:$A$25,0),MATCH(Gilbert!L2741,Rate!$B$3:$M$3,0))*O2741)),"")</f>
        <v/>
      </c>
      <c r="T2741" s="71" t="str">
        <f t="shared" si="129"/>
        <v/>
      </c>
    </row>
    <row r="2742" spans="16:20">
      <c r="P2742" s="70" t="str">
        <f t="shared" si="127"/>
        <v/>
      </c>
      <c r="Q2742" s="70" t="str">
        <f t="shared" si="128"/>
        <v/>
      </c>
      <c r="R2742" s="70" t="str">
        <f>IFERROR(IF(K2742="handling and wharfage",SUM(P2742:Q2742),IF(OR(K2742="tank",K2742="Boat",K2742="car"),INDEX(Rate!$B$4:$M$25,MATCH(Gilbert!N2742,Rate!$A$4:$A$25,0),MATCH(Gilbert!L2742,Rate!$B$3:$M$3,0))*O2742*0.8,INDEX(Rate!$B$4:$M$25,MATCH(Gilbert!N2742,Rate!$A$4:$A$25,0),MATCH(Gilbert!L2742,Rate!$B$3:$M$3,0))*O2742)),"")</f>
        <v/>
      </c>
      <c r="T2742" s="71" t="str">
        <f t="shared" si="129"/>
        <v/>
      </c>
    </row>
    <row r="2743" spans="16:20">
      <c r="P2743" s="70" t="str">
        <f t="shared" si="127"/>
        <v/>
      </c>
      <c r="Q2743" s="70" t="str">
        <f t="shared" si="128"/>
        <v/>
      </c>
      <c r="R2743" s="70" t="str">
        <f>IFERROR(IF(K2743="handling and wharfage",SUM(P2743:Q2743),IF(OR(K2743="tank",K2743="Boat",K2743="car"),INDEX(Rate!$B$4:$M$25,MATCH(Gilbert!N2743,Rate!$A$4:$A$25,0),MATCH(Gilbert!L2743,Rate!$B$3:$M$3,0))*O2743*0.8,INDEX(Rate!$B$4:$M$25,MATCH(Gilbert!N2743,Rate!$A$4:$A$25,0),MATCH(Gilbert!L2743,Rate!$B$3:$M$3,0))*O2743)),"")</f>
        <v/>
      </c>
      <c r="T2743" s="71" t="str">
        <f t="shared" si="129"/>
        <v/>
      </c>
    </row>
    <row r="2744" spans="16:20">
      <c r="P2744" s="70" t="str">
        <f t="shared" si="127"/>
        <v/>
      </c>
      <c r="Q2744" s="70" t="str">
        <f t="shared" si="128"/>
        <v/>
      </c>
      <c r="R2744" s="70" t="str">
        <f>IFERROR(IF(K2744="handling and wharfage",SUM(P2744:Q2744),IF(OR(K2744="tank",K2744="Boat",K2744="car"),INDEX(Rate!$B$4:$M$25,MATCH(Gilbert!N2744,Rate!$A$4:$A$25,0),MATCH(Gilbert!L2744,Rate!$B$3:$M$3,0))*O2744*0.8,INDEX(Rate!$B$4:$M$25,MATCH(Gilbert!N2744,Rate!$A$4:$A$25,0),MATCH(Gilbert!L2744,Rate!$B$3:$M$3,0))*O2744)),"")</f>
        <v/>
      </c>
      <c r="T2744" s="71" t="str">
        <f t="shared" si="129"/>
        <v/>
      </c>
    </row>
    <row r="2745" spans="16:20">
      <c r="P2745" s="70" t="str">
        <f t="shared" si="127"/>
        <v/>
      </c>
      <c r="Q2745" s="70" t="str">
        <f t="shared" si="128"/>
        <v/>
      </c>
      <c r="R2745" s="70" t="str">
        <f>IFERROR(IF(K2745="handling and wharfage",SUM(P2745:Q2745),IF(OR(K2745="tank",K2745="Boat",K2745="car"),INDEX(Rate!$B$4:$M$25,MATCH(Gilbert!N2745,Rate!$A$4:$A$25,0),MATCH(Gilbert!L2745,Rate!$B$3:$M$3,0))*O2745*0.8,INDEX(Rate!$B$4:$M$25,MATCH(Gilbert!N2745,Rate!$A$4:$A$25,0),MATCH(Gilbert!L2745,Rate!$B$3:$M$3,0))*O2745)),"")</f>
        <v/>
      </c>
      <c r="T2745" s="71" t="str">
        <f t="shared" si="129"/>
        <v/>
      </c>
    </row>
    <row r="2746" spans="16:20">
      <c r="P2746" s="70" t="str">
        <f t="shared" si="127"/>
        <v/>
      </c>
      <c r="Q2746" s="70" t="str">
        <f t="shared" si="128"/>
        <v/>
      </c>
      <c r="R2746" s="70" t="str">
        <f>IFERROR(IF(K2746="handling and wharfage",SUM(P2746:Q2746),IF(OR(K2746="tank",K2746="Boat",K2746="car"),INDEX(Rate!$B$4:$M$25,MATCH(Gilbert!N2746,Rate!$A$4:$A$25,0),MATCH(Gilbert!L2746,Rate!$B$3:$M$3,0))*O2746*0.8,INDEX(Rate!$B$4:$M$25,MATCH(Gilbert!N2746,Rate!$A$4:$A$25,0),MATCH(Gilbert!L2746,Rate!$B$3:$M$3,0))*O2746)),"")</f>
        <v/>
      </c>
      <c r="T2746" s="71" t="str">
        <f t="shared" si="129"/>
        <v/>
      </c>
    </row>
    <row r="2747" spans="16:20">
      <c r="P2747" s="70" t="str">
        <f t="shared" si="127"/>
        <v/>
      </c>
      <c r="Q2747" s="70" t="str">
        <f t="shared" si="128"/>
        <v/>
      </c>
      <c r="R2747" s="70" t="str">
        <f>IFERROR(IF(K2747="handling and wharfage",SUM(P2747:Q2747),IF(OR(K2747="tank",K2747="Boat",K2747="car"),INDEX(Rate!$B$4:$M$25,MATCH(Gilbert!N2747,Rate!$A$4:$A$25,0),MATCH(Gilbert!L2747,Rate!$B$3:$M$3,0))*O2747*0.8,INDEX(Rate!$B$4:$M$25,MATCH(Gilbert!N2747,Rate!$A$4:$A$25,0),MATCH(Gilbert!L2747,Rate!$B$3:$M$3,0))*O2747)),"")</f>
        <v/>
      </c>
      <c r="T2747" s="71" t="str">
        <f t="shared" si="129"/>
        <v/>
      </c>
    </row>
    <row r="2748" spans="16:20">
      <c r="P2748" s="70" t="str">
        <f t="shared" si="127"/>
        <v/>
      </c>
      <c r="Q2748" s="70" t="str">
        <f t="shared" si="128"/>
        <v/>
      </c>
      <c r="R2748" s="70" t="str">
        <f>IFERROR(IF(K2748="handling and wharfage",SUM(P2748:Q2748),IF(OR(K2748="tank",K2748="Boat",K2748="car"),INDEX(Rate!$B$4:$M$25,MATCH(Gilbert!N2748,Rate!$A$4:$A$25,0),MATCH(Gilbert!L2748,Rate!$B$3:$M$3,0))*O2748*0.8,INDEX(Rate!$B$4:$M$25,MATCH(Gilbert!N2748,Rate!$A$4:$A$25,0),MATCH(Gilbert!L2748,Rate!$B$3:$M$3,0))*O2748)),"")</f>
        <v/>
      </c>
      <c r="T2748" s="71" t="str">
        <f t="shared" si="129"/>
        <v/>
      </c>
    </row>
    <row r="2749" spans="16:20">
      <c r="P2749" s="70" t="str">
        <f t="shared" si="127"/>
        <v/>
      </c>
      <c r="Q2749" s="70" t="str">
        <f t="shared" si="128"/>
        <v/>
      </c>
      <c r="R2749" s="70" t="str">
        <f>IFERROR(IF(K2749="handling and wharfage",SUM(P2749:Q2749),IF(OR(K2749="tank",K2749="Boat",K2749="car"),INDEX(Rate!$B$4:$M$25,MATCH(Gilbert!N2749,Rate!$A$4:$A$25,0),MATCH(Gilbert!L2749,Rate!$B$3:$M$3,0))*O2749*0.8,INDEX(Rate!$B$4:$M$25,MATCH(Gilbert!N2749,Rate!$A$4:$A$25,0),MATCH(Gilbert!L2749,Rate!$B$3:$M$3,0))*O2749)),"")</f>
        <v/>
      </c>
      <c r="T2749" s="71" t="str">
        <f t="shared" si="129"/>
        <v/>
      </c>
    </row>
    <row r="2750" spans="16:20">
      <c r="P2750" s="70" t="str">
        <f t="shared" si="127"/>
        <v/>
      </c>
      <c r="Q2750" s="70" t="str">
        <f t="shared" si="128"/>
        <v/>
      </c>
      <c r="R2750" s="70" t="str">
        <f>IFERROR(IF(K2750="handling and wharfage",SUM(P2750:Q2750),IF(OR(K2750="tank",K2750="Boat",K2750="car"),INDEX(Rate!$B$4:$M$25,MATCH(Gilbert!N2750,Rate!$A$4:$A$25,0),MATCH(Gilbert!L2750,Rate!$B$3:$M$3,0))*O2750*0.8,INDEX(Rate!$B$4:$M$25,MATCH(Gilbert!N2750,Rate!$A$4:$A$25,0),MATCH(Gilbert!L2750,Rate!$B$3:$M$3,0))*O2750)),"")</f>
        <v/>
      </c>
      <c r="T2750" s="71" t="str">
        <f t="shared" si="129"/>
        <v/>
      </c>
    </row>
    <row r="2751" spans="16:20">
      <c r="P2751" s="70" t="str">
        <f t="shared" si="127"/>
        <v/>
      </c>
      <c r="Q2751" s="70" t="str">
        <f t="shared" si="128"/>
        <v/>
      </c>
      <c r="R2751" s="70" t="str">
        <f>IFERROR(IF(K2751="handling and wharfage",SUM(P2751:Q2751),IF(OR(K2751="tank",K2751="Boat",K2751="car"),INDEX(Rate!$B$4:$M$25,MATCH(Gilbert!N2751,Rate!$A$4:$A$25,0),MATCH(Gilbert!L2751,Rate!$B$3:$M$3,0))*O2751*0.8,INDEX(Rate!$B$4:$M$25,MATCH(Gilbert!N2751,Rate!$A$4:$A$25,0),MATCH(Gilbert!L2751,Rate!$B$3:$M$3,0))*O2751)),"")</f>
        <v/>
      </c>
      <c r="T2751" s="71" t="str">
        <f t="shared" si="129"/>
        <v/>
      </c>
    </row>
    <row r="2752" spans="16:20">
      <c r="P2752" s="70" t="str">
        <f t="shared" si="127"/>
        <v/>
      </c>
      <c r="Q2752" s="70" t="str">
        <f t="shared" si="128"/>
        <v/>
      </c>
      <c r="R2752" s="70" t="str">
        <f>IFERROR(IF(K2752="handling and wharfage",SUM(P2752:Q2752),IF(OR(K2752="tank",K2752="Boat",K2752="car"),INDEX(Rate!$B$4:$M$25,MATCH(Gilbert!N2752,Rate!$A$4:$A$25,0),MATCH(Gilbert!L2752,Rate!$B$3:$M$3,0))*O2752*0.8,INDEX(Rate!$B$4:$M$25,MATCH(Gilbert!N2752,Rate!$A$4:$A$25,0),MATCH(Gilbert!L2752,Rate!$B$3:$M$3,0))*O2752)),"")</f>
        <v/>
      </c>
      <c r="T2752" s="71" t="str">
        <f t="shared" si="129"/>
        <v/>
      </c>
    </row>
    <row r="2753" spans="16:20">
      <c r="P2753" s="70" t="str">
        <f t="shared" si="127"/>
        <v/>
      </c>
      <c r="Q2753" s="70" t="str">
        <f t="shared" si="128"/>
        <v/>
      </c>
      <c r="R2753" s="70" t="str">
        <f>IFERROR(IF(K2753="handling and wharfage",SUM(P2753:Q2753),IF(OR(K2753="tank",K2753="Boat",K2753="car"),INDEX(Rate!$B$4:$M$25,MATCH(Gilbert!N2753,Rate!$A$4:$A$25,0),MATCH(Gilbert!L2753,Rate!$B$3:$M$3,0))*O2753*0.8,INDEX(Rate!$B$4:$M$25,MATCH(Gilbert!N2753,Rate!$A$4:$A$25,0),MATCH(Gilbert!L2753,Rate!$B$3:$M$3,0))*O2753)),"")</f>
        <v/>
      </c>
      <c r="T2753" s="71" t="str">
        <f t="shared" si="129"/>
        <v/>
      </c>
    </row>
    <row r="2754" spans="16:20">
      <c r="P2754" s="70" t="str">
        <f t="shared" si="127"/>
        <v/>
      </c>
      <c r="Q2754" s="70" t="str">
        <f t="shared" si="128"/>
        <v/>
      </c>
      <c r="R2754" s="70" t="str">
        <f>IFERROR(IF(K2754="handling and wharfage",SUM(P2754:Q2754),IF(OR(K2754="tank",K2754="Boat",K2754="car"),INDEX(Rate!$B$4:$M$25,MATCH(Gilbert!N2754,Rate!$A$4:$A$25,0),MATCH(Gilbert!L2754,Rate!$B$3:$M$3,0))*O2754*0.8,INDEX(Rate!$B$4:$M$25,MATCH(Gilbert!N2754,Rate!$A$4:$A$25,0),MATCH(Gilbert!L2754,Rate!$B$3:$M$3,0))*O2754)),"")</f>
        <v/>
      </c>
      <c r="T2754" s="71" t="str">
        <f t="shared" si="129"/>
        <v/>
      </c>
    </row>
    <row r="2755" spans="16:20">
      <c r="P2755" s="70" t="str">
        <f t="shared" ref="P2755:P2818" si="130">IF(OR(K2755="handling and wharfage",K2755="rau handling and wharfage"),O2755*30,"")</f>
        <v/>
      </c>
      <c r="Q2755" s="70" t="str">
        <f t="shared" ref="Q2755:Q2818" si="131">IF(K2755&lt;&gt;"handling and wharfage","",O2755*3.5)</f>
        <v/>
      </c>
      <c r="R2755" s="70" t="str">
        <f>IFERROR(IF(K2755="handling and wharfage",SUM(P2755:Q2755),IF(OR(K2755="tank",K2755="Boat",K2755="car"),INDEX(Rate!$B$4:$M$25,MATCH(Gilbert!N2755,Rate!$A$4:$A$25,0),MATCH(Gilbert!L2755,Rate!$B$3:$M$3,0))*O2755*0.8,INDEX(Rate!$B$4:$M$25,MATCH(Gilbert!N2755,Rate!$A$4:$A$25,0),MATCH(Gilbert!L2755,Rate!$B$3:$M$3,0))*O2755)),"")</f>
        <v/>
      </c>
      <c r="T2755" s="71" t="str">
        <f t="shared" ref="T2755:T2818" si="132">IF(L2755="","",IF(L2755="General2","F0070000061A","E31250000331"))</f>
        <v/>
      </c>
    </row>
    <row r="2756" spans="16:20">
      <c r="P2756" s="70" t="str">
        <f t="shared" si="130"/>
        <v/>
      </c>
      <c r="Q2756" s="70" t="str">
        <f t="shared" si="131"/>
        <v/>
      </c>
      <c r="R2756" s="70" t="str">
        <f>IFERROR(IF(K2756="handling and wharfage",SUM(P2756:Q2756),IF(OR(K2756="tank",K2756="Boat",K2756="car"),INDEX(Rate!$B$4:$M$25,MATCH(Gilbert!N2756,Rate!$A$4:$A$25,0),MATCH(Gilbert!L2756,Rate!$B$3:$M$3,0))*O2756*0.8,INDEX(Rate!$B$4:$M$25,MATCH(Gilbert!N2756,Rate!$A$4:$A$25,0),MATCH(Gilbert!L2756,Rate!$B$3:$M$3,0))*O2756)),"")</f>
        <v/>
      </c>
      <c r="T2756" s="71" t="str">
        <f t="shared" si="132"/>
        <v/>
      </c>
    </row>
    <row r="2757" spans="16:20">
      <c r="P2757" s="70" t="str">
        <f t="shared" si="130"/>
        <v/>
      </c>
      <c r="Q2757" s="70" t="str">
        <f t="shared" si="131"/>
        <v/>
      </c>
      <c r="R2757" s="70" t="str">
        <f>IFERROR(IF(K2757="handling and wharfage",SUM(P2757:Q2757),IF(OR(K2757="tank",K2757="Boat",K2757="car"),INDEX(Rate!$B$4:$M$25,MATCH(Gilbert!N2757,Rate!$A$4:$A$25,0),MATCH(Gilbert!L2757,Rate!$B$3:$M$3,0))*O2757*0.8,INDEX(Rate!$B$4:$M$25,MATCH(Gilbert!N2757,Rate!$A$4:$A$25,0),MATCH(Gilbert!L2757,Rate!$B$3:$M$3,0))*O2757)),"")</f>
        <v/>
      </c>
      <c r="T2757" s="71" t="str">
        <f t="shared" si="132"/>
        <v/>
      </c>
    </row>
    <row r="2758" spans="16:20">
      <c r="P2758" s="70" t="str">
        <f t="shared" si="130"/>
        <v/>
      </c>
      <c r="Q2758" s="70" t="str">
        <f t="shared" si="131"/>
        <v/>
      </c>
      <c r="R2758" s="70" t="str">
        <f>IFERROR(IF(K2758="handling and wharfage",SUM(P2758:Q2758),IF(OR(K2758="tank",K2758="Boat",K2758="car"),INDEX(Rate!$B$4:$M$25,MATCH(Gilbert!N2758,Rate!$A$4:$A$25,0),MATCH(Gilbert!L2758,Rate!$B$3:$M$3,0))*O2758*0.8,INDEX(Rate!$B$4:$M$25,MATCH(Gilbert!N2758,Rate!$A$4:$A$25,0),MATCH(Gilbert!L2758,Rate!$B$3:$M$3,0))*O2758)),"")</f>
        <v/>
      </c>
      <c r="T2758" s="71" t="str">
        <f t="shared" si="132"/>
        <v/>
      </c>
    </row>
    <row r="2759" spans="16:20">
      <c r="P2759" s="70" t="str">
        <f t="shared" si="130"/>
        <v/>
      </c>
      <c r="Q2759" s="70" t="str">
        <f t="shared" si="131"/>
        <v/>
      </c>
      <c r="R2759" s="70" t="str">
        <f>IFERROR(IF(K2759="handling and wharfage",SUM(P2759:Q2759),IF(OR(K2759="tank",K2759="Boat",K2759="car"),INDEX(Rate!$B$4:$M$25,MATCH(Gilbert!N2759,Rate!$A$4:$A$25,0),MATCH(Gilbert!L2759,Rate!$B$3:$M$3,0))*O2759*0.8,INDEX(Rate!$B$4:$M$25,MATCH(Gilbert!N2759,Rate!$A$4:$A$25,0),MATCH(Gilbert!L2759,Rate!$B$3:$M$3,0))*O2759)),"")</f>
        <v/>
      </c>
      <c r="T2759" s="71" t="str">
        <f t="shared" si="132"/>
        <v/>
      </c>
    </row>
    <row r="2760" spans="16:20">
      <c r="P2760" s="70" t="str">
        <f t="shared" si="130"/>
        <v/>
      </c>
      <c r="Q2760" s="70" t="str">
        <f t="shared" si="131"/>
        <v/>
      </c>
      <c r="R2760" s="70" t="str">
        <f>IFERROR(IF(K2760="handling and wharfage",SUM(P2760:Q2760),IF(OR(K2760="tank",K2760="Boat",K2760="car"),INDEX(Rate!$B$4:$M$25,MATCH(Gilbert!N2760,Rate!$A$4:$A$25,0),MATCH(Gilbert!L2760,Rate!$B$3:$M$3,0))*O2760*0.8,INDEX(Rate!$B$4:$M$25,MATCH(Gilbert!N2760,Rate!$A$4:$A$25,0),MATCH(Gilbert!L2760,Rate!$B$3:$M$3,0))*O2760)),"")</f>
        <v/>
      </c>
      <c r="T2760" s="71" t="str">
        <f t="shared" si="132"/>
        <v/>
      </c>
    </row>
    <row r="2761" spans="16:20">
      <c r="P2761" s="70" t="str">
        <f t="shared" si="130"/>
        <v/>
      </c>
      <c r="Q2761" s="70" t="str">
        <f t="shared" si="131"/>
        <v/>
      </c>
      <c r="R2761" s="70" t="str">
        <f>IFERROR(IF(K2761="handling and wharfage",SUM(P2761:Q2761),IF(OR(K2761="tank",K2761="Boat",K2761="car"),INDEX(Rate!$B$4:$M$25,MATCH(Gilbert!N2761,Rate!$A$4:$A$25,0),MATCH(Gilbert!L2761,Rate!$B$3:$M$3,0))*O2761*0.8,INDEX(Rate!$B$4:$M$25,MATCH(Gilbert!N2761,Rate!$A$4:$A$25,0),MATCH(Gilbert!L2761,Rate!$B$3:$M$3,0))*O2761)),"")</f>
        <v/>
      </c>
      <c r="T2761" s="71" t="str">
        <f t="shared" si="132"/>
        <v/>
      </c>
    </row>
    <row r="2762" spans="16:20">
      <c r="P2762" s="70" t="str">
        <f t="shared" si="130"/>
        <v/>
      </c>
      <c r="Q2762" s="70" t="str">
        <f t="shared" si="131"/>
        <v/>
      </c>
      <c r="R2762" s="70" t="str">
        <f>IFERROR(IF(K2762="handling and wharfage",SUM(P2762:Q2762),IF(OR(K2762="tank",K2762="Boat",K2762="car"),INDEX(Rate!$B$4:$M$25,MATCH(Gilbert!N2762,Rate!$A$4:$A$25,0),MATCH(Gilbert!L2762,Rate!$B$3:$M$3,0))*O2762*0.8,INDEX(Rate!$B$4:$M$25,MATCH(Gilbert!N2762,Rate!$A$4:$A$25,0),MATCH(Gilbert!L2762,Rate!$B$3:$M$3,0))*O2762)),"")</f>
        <v/>
      </c>
      <c r="T2762" s="71" t="str">
        <f t="shared" si="132"/>
        <v/>
      </c>
    </row>
    <row r="2763" spans="16:20">
      <c r="P2763" s="70" t="str">
        <f t="shared" si="130"/>
        <v/>
      </c>
      <c r="Q2763" s="70" t="str">
        <f t="shared" si="131"/>
        <v/>
      </c>
      <c r="R2763" s="70" t="str">
        <f>IFERROR(IF(K2763="handling and wharfage",SUM(P2763:Q2763),IF(OR(K2763="tank",K2763="Boat",K2763="car"),INDEX(Rate!$B$4:$M$25,MATCH(Gilbert!N2763,Rate!$A$4:$A$25,0),MATCH(Gilbert!L2763,Rate!$B$3:$M$3,0))*O2763*0.8,INDEX(Rate!$B$4:$M$25,MATCH(Gilbert!N2763,Rate!$A$4:$A$25,0),MATCH(Gilbert!L2763,Rate!$B$3:$M$3,0))*O2763)),"")</f>
        <v/>
      </c>
      <c r="T2763" s="71" t="str">
        <f t="shared" si="132"/>
        <v/>
      </c>
    </row>
    <row r="2764" spans="16:20">
      <c r="P2764" s="70" t="str">
        <f t="shared" si="130"/>
        <v/>
      </c>
      <c r="Q2764" s="70" t="str">
        <f t="shared" si="131"/>
        <v/>
      </c>
      <c r="R2764" s="70" t="str">
        <f>IFERROR(IF(K2764="handling and wharfage",SUM(P2764:Q2764),IF(OR(K2764="tank",K2764="Boat",K2764="car"),INDEX(Rate!$B$4:$M$25,MATCH(Gilbert!N2764,Rate!$A$4:$A$25,0),MATCH(Gilbert!L2764,Rate!$B$3:$M$3,0))*O2764*0.8,INDEX(Rate!$B$4:$M$25,MATCH(Gilbert!N2764,Rate!$A$4:$A$25,0),MATCH(Gilbert!L2764,Rate!$B$3:$M$3,0))*O2764)),"")</f>
        <v/>
      </c>
      <c r="T2764" s="71" t="str">
        <f t="shared" si="132"/>
        <v/>
      </c>
    </row>
    <row r="2765" spans="16:20">
      <c r="P2765" s="70" t="str">
        <f t="shared" si="130"/>
        <v/>
      </c>
      <c r="Q2765" s="70" t="str">
        <f t="shared" si="131"/>
        <v/>
      </c>
      <c r="R2765" s="70" t="str">
        <f>IFERROR(IF(K2765="handling and wharfage",SUM(P2765:Q2765),IF(OR(K2765="tank",K2765="Boat",K2765="car"),INDEX(Rate!$B$4:$M$25,MATCH(Gilbert!N2765,Rate!$A$4:$A$25,0),MATCH(Gilbert!L2765,Rate!$B$3:$M$3,0))*O2765*0.8,INDEX(Rate!$B$4:$M$25,MATCH(Gilbert!N2765,Rate!$A$4:$A$25,0),MATCH(Gilbert!L2765,Rate!$B$3:$M$3,0))*O2765)),"")</f>
        <v/>
      </c>
      <c r="T2765" s="71" t="str">
        <f t="shared" si="132"/>
        <v/>
      </c>
    </row>
    <row r="2766" spans="16:20">
      <c r="P2766" s="70" t="str">
        <f t="shared" si="130"/>
        <v/>
      </c>
      <c r="Q2766" s="70" t="str">
        <f t="shared" si="131"/>
        <v/>
      </c>
      <c r="R2766" s="70" t="str">
        <f>IFERROR(IF(K2766="handling and wharfage",SUM(P2766:Q2766),IF(OR(K2766="tank",K2766="Boat",K2766="car"),INDEX(Rate!$B$4:$M$25,MATCH(Gilbert!N2766,Rate!$A$4:$A$25,0),MATCH(Gilbert!L2766,Rate!$B$3:$M$3,0))*O2766*0.8,INDEX(Rate!$B$4:$M$25,MATCH(Gilbert!N2766,Rate!$A$4:$A$25,0),MATCH(Gilbert!L2766,Rate!$B$3:$M$3,0))*O2766)),"")</f>
        <v/>
      </c>
      <c r="T2766" s="71" t="str">
        <f t="shared" si="132"/>
        <v/>
      </c>
    </row>
    <row r="2767" spans="16:20">
      <c r="P2767" s="70" t="str">
        <f t="shared" si="130"/>
        <v/>
      </c>
      <c r="Q2767" s="70" t="str">
        <f t="shared" si="131"/>
        <v/>
      </c>
      <c r="R2767" s="70" t="str">
        <f>IFERROR(IF(K2767="handling and wharfage",SUM(P2767:Q2767),IF(OR(K2767="tank",K2767="Boat",K2767="car"),INDEX(Rate!$B$4:$M$25,MATCH(Gilbert!N2767,Rate!$A$4:$A$25,0),MATCH(Gilbert!L2767,Rate!$B$3:$M$3,0))*O2767*0.8,INDEX(Rate!$B$4:$M$25,MATCH(Gilbert!N2767,Rate!$A$4:$A$25,0),MATCH(Gilbert!L2767,Rate!$B$3:$M$3,0))*O2767)),"")</f>
        <v/>
      </c>
      <c r="T2767" s="71" t="str">
        <f t="shared" si="132"/>
        <v/>
      </c>
    </row>
    <row r="2768" spans="16:20">
      <c r="P2768" s="70" t="str">
        <f t="shared" si="130"/>
        <v/>
      </c>
      <c r="Q2768" s="70" t="str">
        <f t="shared" si="131"/>
        <v/>
      </c>
      <c r="R2768" s="70" t="str">
        <f>IFERROR(IF(K2768="handling and wharfage",SUM(P2768:Q2768),IF(OR(K2768="tank",K2768="Boat",K2768="car"),INDEX(Rate!$B$4:$M$25,MATCH(Gilbert!N2768,Rate!$A$4:$A$25,0),MATCH(Gilbert!L2768,Rate!$B$3:$M$3,0))*O2768*0.8,INDEX(Rate!$B$4:$M$25,MATCH(Gilbert!N2768,Rate!$A$4:$A$25,0),MATCH(Gilbert!L2768,Rate!$B$3:$M$3,0))*O2768)),"")</f>
        <v/>
      </c>
      <c r="T2768" s="71" t="str">
        <f t="shared" si="132"/>
        <v/>
      </c>
    </row>
    <row r="2769" spans="16:20">
      <c r="P2769" s="70" t="str">
        <f t="shared" si="130"/>
        <v/>
      </c>
      <c r="Q2769" s="70" t="str">
        <f t="shared" si="131"/>
        <v/>
      </c>
      <c r="R2769" s="70" t="str">
        <f>IFERROR(IF(K2769="handling and wharfage",SUM(P2769:Q2769),IF(OR(K2769="tank",K2769="Boat",K2769="car"),INDEX(Rate!$B$4:$M$25,MATCH(Gilbert!N2769,Rate!$A$4:$A$25,0),MATCH(Gilbert!L2769,Rate!$B$3:$M$3,0))*O2769*0.8,INDEX(Rate!$B$4:$M$25,MATCH(Gilbert!N2769,Rate!$A$4:$A$25,0),MATCH(Gilbert!L2769,Rate!$B$3:$M$3,0))*O2769)),"")</f>
        <v/>
      </c>
      <c r="T2769" s="71" t="str">
        <f t="shared" si="132"/>
        <v/>
      </c>
    </row>
    <row r="2770" spans="16:20">
      <c r="P2770" s="70" t="str">
        <f t="shared" si="130"/>
        <v/>
      </c>
      <c r="Q2770" s="70" t="str">
        <f t="shared" si="131"/>
        <v/>
      </c>
      <c r="R2770" s="70" t="str">
        <f>IFERROR(IF(K2770="handling and wharfage",SUM(P2770:Q2770),IF(OR(K2770="tank",K2770="Boat",K2770="car"),INDEX(Rate!$B$4:$M$25,MATCH(Gilbert!N2770,Rate!$A$4:$A$25,0),MATCH(Gilbert!L2770,Rate!$B$3:$M$3,0))*O2770*0.8,INDEX(Rate!$B$4:$M$25,MATCH(Gilbert!N2770,Rate!$A$4:$A$25,0),MATCH(Gilbert!L2770,Rate!$B$3:$M$3,0))*O2770)),"")</f>
        <v/>
      </c>
      <c r="T2770" s="71" t="str">
        <f t="shared" si="132"/>
        <v/>
      </c>
    </row>
    <row r="2771" spans="16:20">
      <c r="P2771" s="70" t="str">
        <f t="shared" si="130"/>
        <v/>
      </c>
      <c r="Q2771" s="70" t="str">
        <f t="shared" si="131"/>
        <v/>
      </c>
      <c r="R2771" s="70" t="str">
        <f>IFERROR(IF(K2771="handling and wharfage",SUM(P2771:Q2771),IF(OR(K2771="tank",K2771="Boat",K2771="car"),INDEX(Rate!$B$4:$M$25,MATCH(Gilbert!N2771,Rate!$A$4:$A$25,0),MATCH(Gilbert!L2771,Rate!$B$3:$M$3,0))*O2771*0.8,INDEX(Rate!$B$4:$M$25,MATCH(Gilbert!N2771,Rate!$A$4:$A$25,0),MATCH(Gilbert!L2771,Rate!$B$3:$M$3,0))*O2771)),"")</f>
        <v/>
      </c>
      <c r="T2771" s="71" t="str">
        <f t="shared" si="132"/>
        <v/>
      </c>
    </row>
    <row r="2772" spans="16:20">
      <c r="P2772" s="70" t="str">
        <f t="shared" si="130"/>
        <v/>
      </c>
      <c r="Q2772" s="70" t="str">
        <f t="shared" si="131"/>
        <v/>
      </c>
      <c r="R2772" s="70" t="str">
        <f>IFERROR(IF(K2772="handling and wharfage",SUM(P2772:Q2772),IF(OR(K2772="tank",K2772="Boat",K2772="car"),INDEX(Rate!$B$4:$M$25,MATCH(Gilbert!N2772,Rate!$A$4:$A$25,0),MATCH(Gilbert!L2772,Rate!$B$3:$M$3,0))*O2772*0.8,INDEX(Rate!$B$4:$M$25,MATCH(Gilbert!N2772,Rate!$A$4:$A$25,0),MATCH(Gilbert!L2772,Rate!$B$3:$M$3,0))*O2772)),"")</f>
        <v/>
      </c>
      <c r="T2772" s="71" t="str">
        <f t="shared" si="132"/>
        <v/>
      </c>
    </row>
    <row r="2773" spans="16:20">
      <c r="P2773" s="70" t="str">
        <f t="shared" si="130"/>
        <v/>
      </c>
      <c r="Q2773" s="70" t="str">
        <f t="shared" si="131"/>
        <v/>
      </c>
      <c r="R2773" s="70" t="str">
        <f>IFERROR(IF(K2773="handling and wharfage",SUM(P2773:Q2773),IF(OR(K2773="tank",K2773="Boat",K2773="car"),INDEX(Rate!$B$4:$M$25,MATCH(Gilbert!N2773,Rate!$A$4:$A$25,0),MATCH(Gilbert!L2773,Rate!$B$3:$M$3,0))*O2773*0.8,INDEX(Rate!$B$4:$M$25,MATCH(Gilbert!N2773,Rate!$A$4:$A$25,0),MATCH(Gilbert!L2773,Rate!$B$3:$M$3,0))*O2773)),"")</f>
        <v/>
      </c>
      <c r="T2773" s="71" t="str">
        <f t="shared" si="132"/>
        <v/>
      </c>
    </row>
    <row r="2774" spans="16:20">
      <c r="P2774" s="70" t="str">
        <f t="shared" si="130"/>
        <v/>
      </c>
      <c r="Q2774" s="70" t="str">
        <f t="shared" si="131"/>
        <v/>
      </c>
      <c r="R2774" s="70" t="str">
        <f>IFERROR(IF(K2774="handling and wharfage",SUM(P2774:Q2774),IF(OR(K2774="tank",K2774="Boat",K2774="car"),INDEX(Rate!$B$4:$M$25,MATCH(Gilbert!N2774,Rate!$A$4:$A$25,0),MATCH(Gilbert!L2774,Rate!$B$3:$M$3,0))*O2774*0.8,INDEX(Rate!$B$4:$M$25,MATCH(Gilbert!N2774,Rate!$A$4:$A$25,0),MATCH(Gilbert!L2774,Rate!$B$3:$M$3,0))*O2774)),"")</f>
        <v/>
      </c>
      <c r="T2774" s="71" t="str">
        <f t="shared" si="132"/>
        <v/>
      </c>
    </row>
    <row r="2775" spans="16:20">
      <c r="P2775" s="70" t="str">
        <f t="shared" si="130"/>
        <v/>
      </c>
      <c r="Q2775" s="70" t="str">
        <f t="shared" si="131"/>
        <v/>
      </c>
      <c r="R2775" s="70" t="str">
        <f>IFERROR(IF(K2775="handling and wharfage",SUM(P2775:Q2775),IF(OR(K2775="tank",K2775="Boat",K2775="car"),INDEX(Rate!$B$4:$M$25,MATCH(Gilbert!N2775,Rate!$A$4:$A$25,0),MATCH(Gilbert!L2775,Rate!$B$3:$M$3,0))*O2775*0.8,INDEX(Rate!$B$4:$M$25,MATCH(Gilbert!N2775,Rate!$A$4:$A$25,0),MATCH(Gilbert!L2775,Rate!$B$3:$M$3,0))*O2775)),"")</f>
        <v/>
      </c>
      <c r="T2775" s="71" t="str">
        <f t="shared" si="132"/>
        <v/>
      </c>
    </row>
    <row r="2776" spans="16:20">
      <c r="P2776" s="70" t="str">
        <f t="shared" si="130"/>
        <v/>
      </c>
      <c r="Q2776" s="70" t="str">
        <f t="shared" si="131"/>
        <v/>
      </c>
      <c r="R2776" s="70" t="str">
        <f>IFERROR(IF(K2776="handling and wharfage",SUM(P2776:Q2776),IF(OR(K2776="tank",K2776="Boat",K2776="car"),INDEX(Rate!$B$4:$M$25,MATCH(Gilbert!N2776,Rate!$A$4:$A$25,0),MATCH(Gilbert!L2776,Rate!$B$3:$M$3,0))*O2776*0.8,INDEX(Rate!$B$4:$M$25,MATCH(Gilbert!N2776,Rate!$A$4:$A$25,0),MATCH(Gilbert!L2776,Rate!$B$3:$M$3,0))*O2776)),"")</f>
        <v/>
      </c>
      <c r="T2776" s="71" t="str">
        <f t="shared" si="132"/>
        <v/>
      </c>
    </row>
    <row r="2777" spans="16:20">
      <c r="P2777" s="70" t="str">
        <f t="shared" si="130"/>
        <v/>
      </c>
      <c r="Q2777" s="70" t="str">
        <f t="shared" si="131"/>
        <v/>
      </c>
      <c r="R2777" s="70" t="str">
        <f>IFERROR(IF(K2777="handling and wharfage",SUM(P2777:Q2777),IF(OR(K2777="tank",K2777="Boat",K2777="car"),INDEX(Rate!$B$4:$M$25,MATCH(Gilbert!N2777,Rate!$A$4:$A$25,0),MATCH(Gilbert!L2777,Rate!$B$3:$M$3,0))*O2777*0.8,INDEX(Rate!$B$4:$M$25,MATCH(Gilbert!N2777,Rate!$A$4:$A$25,0),MATCH(Gilbert!L2777,Rate!$B$3:$M$3,0))*O2777)),"")</f>
        <v/>
      </c>
      <c r="T2777" s="71" t="str">
        <f t="shared" si="132"/>
        <v/>
      </c>
    </row>
    <row r="2778" spans="16:20">
      <c r="P2778" s="70" t="str">
        <f t="shared" si="130"/>
        <v/>
      </c>
      <c r="Q2778" s="70" t="str">
        <f t="shared" si="131"/>
        <v/>
      </c>
      <c r="R2778" s="70" t="str">
        <f>IFERROR(IF(K2778="handling and wharfage",SUM(P2778:Q2778),IF(OR(K2778="tank",K2778="Boat",K2778="car"),INDEX(Rate!$B$4:$M$25,MATCH(Gilbert!N2778,Rate!$A$4:$A$25,0),MATCH(Gilbert!L2778,Rate!$B$3:$M$3,0))*O2778*0.8,INDEX(Rate!$B$4:$M$25,MATCH(Gilbert!N2778,Rate!$A$4:$A$25,0),MATCH(Gilbert!L2778,Rate!$B$3:$M$3,0))*O2778)),"")</f>
        <v/>
      </c>
      <c r="T2778" s="71" t="str">
        <f t="shared" si="132"/>
        <v/>
      </c>
    </row>
    <row r="2779" spans="16:20">
      <c r="P2779" s="70" t="str">
        <f t="shared" si="130"/>
        <v/>
      </c>
      <c r="Q2779" s="70" t="str">
        <f t="shared" si="131"/>
        <v/>
      </c>
      <c r="R2779" s="70" t="str">
        <f>IFERROR(IF(K2779="handling and wharfage",SUM(P2779:Q2779),IF(OR(K2779="tank",K2779="Boat",K2779="car"),INDEX(Rate!$B$4:$M$25,MATCH(Gilbert!N2779,Rate!$A$4:$A$25,0),MATCH(Gilbert!L2779,Rate!$B$3:$M$3,0))*O2779*0.8,INDEX(Rate!$B$4:$M$25,MATCH(Gilbert!N2779,Rate!$A$4:$A$25,0),MATCH(Gilbert!L2779,Rate!$B$3:$M$3,0))*O2779)),"")</f>
        <v/>
      </c>
      <c r="T2779" s="71" t="str">
        <f t="shared" si="132"/>
        <v/>
      </c>
    </row>
    <row r="2780" spans="16:20">
      <c r="P2780" s="70" t="str">
        <f t="shared" si="130"/>
        <v/>
      </c>
      <c r="Q2780" s="70" t="str">
        <f t="shared" si="131"/>
        <v/>
      </c>
      <c r="R2780" s="70" t="str">
        <f>IFERROR(IF(K2780="handling and wharfage",SUM(P2780:Q2780),IF(OR(K2780="tank",K2780="Boat",K2780="car"),INDEX(Rate!$B$4:$M$25,MATCH(Gilbert!N2780,Rate!$A$4:$A$25,0),MATCH(Gilbert!L2780,Rate!$B$3:$M$3,0))*O2780*0.8,INDEX(Rate!$B$4:$M$25,MATCH(Gilbert!N2780,Rate!$A$4:$A$25,0),MATCH(Gilbert!L2780,Rate!$B$3:$M$3,0))*O2780)),"")</f>
        <v/>
      </c>
      <c r="T2780" s="71" t="str">
        <f t="shared" si="132"/>
        <v/>
      </c>
    </row>
    <row r="2781" spans="16:20">
      <c r="P2781" s="70" t="str">
        <f t="shared" si="130"/>
        <v/>
      </c>
      <c r="Q2781" s="70" t="str">
        <f t="shared" si="131"/>
        <v/>
      </c>
      <c r="R2781" s="70" t="str">
        <f>IFERROR(IF(K2781="handling and wharfage",SUM(P2781:Q2781),IF(OR(K2781="tank",K2781="Boat",K2781="car"),INDEX(Rate!$B$4:$M$25,MATCH(Gilbert!N2781,Rate!$A$4:$A$25,0),MATCH(Gilbert!L2781,Rate!$B$3:$M$3,0))*O2781*0.8,INDEX(Rate!$B$4:$M$25,MATCH(Gilbert!N2781,Rate!$A$4:$A$25,0),MATCH(Gilbert!L2781,Rate!$B$3:$M$3,0))*O2781)),"")</f>
        <v/>
      </c>
      <c r="T2781" s="71" t="str">
        <f t="shared" si="132"/>
        <v/>
      </c>
    </row>
    <row r="2782" spans="16:20">
      <c r="P2782" s="70" t="str">
        <f t="shared" si="130"/>
        <v/>
      </c>
      <c r="Q2782" s="70" t="str">
        <f t="shared" si="131"/>
        <v/>
      </c>
      <c r="R2782" s="70" t="str">
        <f>IFERROR(IF(K2782="handling and wharfage",SUM(P2782:Q2782),IF(OR(K2782="tank",K2782="Boat",K2782="car"),INDEX(Rate!$B$4:$M$25,MATCH(Gilbert!N2782,Rate!$A$4:$A$25,0),MATCH(Gilbert!L2782,Rate!$B$3:$M$3,0))*O2782*0.8,INDEX(Rate!$B$4:$M$25,MATCH(Gilbert!N2782,Rate!$A$4:$A$25,0),MATCH(Gilbert!L2782,Rate!$B$3:$M$3,0))*O2782)),"")</f>
        <v/>
      </c>
      <c r="T2782" s="71" t="str">
        <f t="shared" si="132"/>
        <v/>
      </c>
    </row>
    <row r="2783" spans="16:20">
      <c r="P2783" s="70" t="str">
        <f t="shared" si="130"/>
        <v/>
      </c>
      <c r="Q2783" s="70" t="str">
        <f t="shared" si="131"/>
        <v/>
      </c>
      <c r="R2783" s="70" t="str">
        <f>IFERROR(IF(K2783="handling and wharfage",SUM(P2783:Q2783),IF(OR(K2783="tank",K2783="Boat",K2783="car"),INDEX(Rate!$B$4:$M$25,MATCH(Gilbert!N2783,Rate!$A$4:$A$25,0),MATCH(Gilbert!L2783,Rate!$B$3:$M$3,0))*O2783*0.8,INDEX(Rate!$B$4:$M$25,MATCH(Gilbert!N2783,Rate!$A$4:$A$25,0),MATCH(Gilbert!L2783,Rate!$B$3:$M$3,0))*O2783)),"")</f>
        <v/>
      </c>
      <c r="T2783" s="71" t="str">
        <f t="shared" si="132"/>
        <v/>
      </c>
    </row>
    <row r="2784" spans="16:20">
      <c r="P2784" s="70" t="str">
        <f t="shared" si="130"/>
        <v/>
      </c>
      <c r="Q2784" s="70" t="str">
        <f t="shared" si="131"/>
        <v/>
      </c>
      <c r="R2784" s="70" t="str">
        <f>IFERROR(IF(K2784="handling and wharfage",SUM(P2784:Q2784),IF(OR(K2784="tank",K2784="Boat",K2784="car"),INDEX(Rate!$B$4:$M$25,MATCH(Gilbert!N2784,Rate!$A$4:$A$25,0),MATCH(Gilbert!L2784,Rate!$B$3:$M$3,0))*O2784*0.8,INDEX(Rate!$B$4:$M$25,MATCH(Gilbert!N2784,Rate!$A$4:$A$25,0),MATCH(Gilbert!L2784,Rate!$B$3:$M$3,0))*O2784)),"")</f>
        <v/>
      </c>
      <c r="T2784" s="71" t="str">
        <f t="shared" si="132"/>
        <v/>
      </c>
    </row>
    <row r="2785" spans="16:20">
      <c r="P2785" s="70" t="str">
        <f t="shared" si="130"/>
        <v/>
      </c>
      <c r="Q2785" s="70" t="str">
        <f t="shared" si="131"/>
        <v/>
      </c>
      <c r="R2785" s="70" t="str">
        <f>IFERROR(IF(K2785="handling and wharfage",SUM(P2785:Q2785),IF(OR(K2785="tank",K2785="Boat",K2785="car"),INDEX(Rate!$B$4:$M$25,MATCH(Gilbert!N2785,Rate!$A$4:$A$25,0),MATCH(Gilbert!L2785,Rate!$B$3:$M$3,0))*O2785*0.8,INDEX(Rate!$B$4:$M$25,MATCH(Gilbert!N2785,Rate!$A$4:$A$25,0),MATCH(Gilbert!L2785,Rate!$B$3:$M$3,0))*O2785)),"")</f>
        <v/>
      </c>
      <c r="T2785" s="71" t="str">
        <f t="shared" si="132"/>
        <v/>
      </c>
    </row>
    <row r="2786" spans="16:20">
      <c r="P2786" s="70" t="str">
        <f t="shared" si="130"/>
        <v/>
      </c>
      <c r="Q2786" s="70" t="str">
        <f t="shared" si="131"/>
        <v/>
      </c>
      <c r="R2786" s="70" t="str">
        <f>IFERROR(IF(K2786="handling and wharfage",SUM(P2786:Q2786),IF(OR(K2786="tank",K2786="Boat",K2786="car"),INDEX(Rate!$B$4:$M$25,MATCH(Gilbert!N2786,Rate!$A$4:$A$25,0),MATCH(Gilbert!L2786,Rate!$B$3:$M$3,0))*O2786*0.8,INDEX(Rate!$B$4:$M$25,MATCH(Gilbert!N2786,Rate!$A$4:$A$25,0),MATCH(Gilbert!L2786,Rate!$B$3:$M$3,0))*O2786)),"")</f>
        <v/>
      </c>
      <c r="T2786" s="71" t="str">
        <f t="shared" si="132"/>
        <v/>
      </c>
    </row>
    <row r="2787" spans="16:20">
      <c r="P2787" s="70" t="str">
        <f t="shared" si="130"/>
        <v/>
      </c>
      <c r="Q2787" s="70" t="str">
        <f t="shared" si="131"/>
        <v/>
      </c>
      <c r="R2787" s="70" t="str">
        <f>IFERROR(IF(K2787="handling and wharfage",SUM(P2787:Q2787),IF(OR(K2787="tank",K2787="Boat",K2787="car"),INDEX(Rate!$B$4:$M$25,MATCH(Gilbert!N2787,Rate!$A$4:$A$25,0),MATCH(Gilbert!L2787,Rate!$B$3:$M$3,0))*O2787*0.8,INDEX(Rate!$B$4:$M$25,MATCH(Gilbert!N2787,Rate!$A$4:$A$25,0),MATCH(Gilbert!L2787,Rate!$B$3:$M$3,0))*O2787)),"")</f>
        <v/>
      </c>
      <c r="T2787" s="71" t="str">
        <f t="shared" si="132"/>
        <v/>
      </c>
    </row>
    <row r="2788" spans="16:20">
      <c r="P2788" s="70" t="str">
        <f t="shared" si="130"/>
        <v/>
      </c>
      <c r="Q2788" s="70" t="str">
        <f t="shared" si="131"/>
        <v/>
      </c>
      <c r="R2788" s="70" t="str">
        <f>IFERROR(IF(K2788="handling and wharfage",SUM(P2788:Q2788),IF(OR(K2788="tank",K2788="Boat",K2788="car"),INDEX(Rate!$B$4:$M$25,MATCH(Gilbert!N2788,Rate!$A$4:$A$25,0),MATCH(Gilbert!L2788,Rate!$B$3:$M$3,0))*O2788*0.8,INDEX(Rate!$B$4:$M$25,MATCH(Gilbert!N2788,Rate!$A$4:$A$25,0),MATCH(Gilbert!L2788,Rate!$B$3:$M$3,0))*O2788)),"")</f>
        <v/>
      </c>
      <c r="T2788" s="71" t="str">
        <f t="shared" si="132"/>
        <v/>
      </c>
    </row>
    <row r="2789" spans="16:20">
      <c r="P2789" s="70" t="str">
        <f t="shared" si="130"/>
        <v/>
      </c>
      <c r="Q2789" s="70" t="str">
        <f t="shared" si="131"/>
        <v/>
      </c>
      <c r="R2789" s="70" t="str">
        <f>IFERROR(IF(K2789="handling and wharfage",SUM(P2789:Q2789),IF(OR(K2789="tank",K2789="Boat",K2789="car"),INDEX(Rate!$B$4:$M$25,MATCH(Gilbert!N2789,Rate!$A$4:$A$25,0),MATCH(Gilbert!L2789,Rate!$B$3:$M$3,0))*O2789*0.8,INDEX(Rate!$B$4:$M$25,MATCH(Gilbert!N2789,Rate!$A$4:$A$25,0),MATCH(Gilbert!L2789,Rate!$B$3:$M$3,0))*O2789)),"")</f>
        <v/>
      </c>
      <c r="T2789" s="71" t="str">
        <f t="shared" si="132"/>
        <v/>
      </c>
    </row>
    <row r="2790" spans="16:20">
      <c r="P2790" s="70" t="str">
        <f t="shared" si="130"/>
        <v/>
      </c>
      <c r="Q2790" s="70" t="str">
        <f t="shared" si="131"/>
        <v/>
      </c>
      <c r="R2790" s="70" t="str">
        <f>IFERROR(IF(K2790="handling and wharfage",SUM(P2790:Q2790),IF(OR(K2790="tank",K2790="Boat",K2790="car"),INDEX(Rate!$B$4:$M$25,MATCH(Gilbert!N2790,Rate!$A$4:$A$25,0),MATCH(Gilbert!L2790,Rate!$B$3:$M$3,0))*O2790*0.8,INDEX(Rate!$B$4:$M$25,MATCH(Gilbert!N2790,Rate!$A$4:$A$25,0),MATCH(Gilbert!L2790,Rate!$B$3:$M$3,0))*O2790)),"")</f>
        <v/>
      </c>
      <c r="T2790" s="71" t="str">
        <f t="shared" si="132"/>
        <v/>
      </c>
    </row>
    <row r="2791" spans="16:20">
      <c r="P2791" s="70" t="str">
        <f t="shared" si="130"/>
        <v/>
      </c>
      <c r="Q2791" s="70" t="str">
        <f t="shared" si="131"/>
        <v/>
      </c>
      <c r="R2791" s="70" t="str">
        <f>IFERROR(IF(K2791="handling and wharfage",SUM(P2791:Q2791),IF(OR(K2791="tank",K2791="Boat",K2791="car"),INDEX(Rate!$B$4:$M$25,MATCH(Gilbert!N2791,Rate!$A$4:$A$25,0),MATCH(Gilbert!L2791,Rate!$B$3:$M$3,0))*O2791*0.8,INDEX(Rate!$B$4:$M$25,MATCH(Gilbert!N2791,Rate!$A$4:$A$25,0),MATCH(Gilbert!L2791,Rate!$B$3:$M$3,0))*O2791)),"")</f>
        <v/>
      </c>
      <c r="T2791" s="71" t="str">
        <f t="shared" si="132"/>
        <v/>
      </c>
    </row>
    <row r="2792" spans="16:20">
      <c r="P2792" s="70" t="str">
        <f t="shared" si="130"/>
        <v/>
      </c>
      <c r="Q2792" s="70" t="str">
        <f t="shared" si="131"/>
        <v/>
      </c>
      <c r="R2792" s="70" t="str">
        <f>IFERROR(IF(K2792="handling and wharfage",SUM(P2792:Q2792),IF(OR(K2792="tank",K2792="Boat",K2792="car"),INDEX(Rate!$B$4:$M$25,MATCH(Gilbert!N2792,Rate!$A$4:$A$25,0),MATCH(Gilbert!L2792,Rate!$B$3:$M$3,0))*O2792*0.8,INDEX(Rate!$B$4:$M$25,MATCH(Gilbert!N2792,Rate!$A$4:$A$25,0),MATCH(Gilbert!L2792,Rate!$B$3:$M$3,0))*O2792)),"")</f>
        <v/>
      </c>
      <c r="T2792" s="71" t="str">
        <f t="shared" si="132"/>
        <v/>
      </c>
    </row>
    <row r="2793" spans="16:20">
      <c r="P2793" s="70" t="str">
        <f t="shared" si="130"/>
        <v/>
      </c>
      <c r="Q2793" s="70" t="str">
        <f t="shared" si="131"/>
        <v/>
      </c>
      <c r="R2793" s="70" t="str">
        <f>IFERROR(IF(K2793="handling and wharfage",SUM(P2793:Q2793),IF(OR(K2793="tank",K2793="Boat",K2793="car"),INDEX(Rate!$B$4:$M$25,MATCH(Gilbert!N2793,Rate!$A$4:$A$25,0),MATCH(Gilbert!L2793,Rate!$B$3:$M$3,0))*O2793*0.8,INDEX(Rate!$B$4:$M$25,MATCH(Gilbert!N2793,Rate!$A$4:$A$25,0),MATCH(Gilbert!L2793,Rate!$B$3:$M$3,0))*O2793)),"")</f>
        <v/>
      </c>
      <c r="T2793" s="71" t="str">
        <f t="shared" si="132"/>
        <v/>
      </c>
    </row>
    <row r="2794" spans="16:20">
      <c r="P2794" s="70" t="str">
        <f t="shared" si="130"/>
        <v/>
      </c>
      <c r="Q2794" s="70" t="str">
        <f t="shared" si="131"/>
        <v/>
      </c>
      <c r="R2794" s="70" t="str">
        <f>IFERROR(IF(K2794="handling and wharfage",SUM(P2794:Q2794),IF(OR(K2794="tank",K2794="Boat",K2794="car"),INDEX(Rate!$B$4:$M$25,MATCH(Gilbert!N2794,Rate!$A$4:$A$25,0),MATCH(Gilbert!L2794,Rate!$B$3:$M$3,0))*O2794*0.8,INDEX(Rate!$B$4:$M$25,MATCH(Gilbert!N2794,Rate!$A$4:$A$25,0),MATCH(Gilbert!L2794,Rate!$B$3:$M$3,0))*O2794)),"")</f>
        <v/>
      </c>
      <c r="T2794" s="71" t="str">
        <f t="shared" si="132"/>
        <v/>
      </c>
    </row>
    <row r="2795" spans="16:20">
      <c r="P2795" s="70" t="str">
        <f t="shared" si="130"/>
        <v/>
      </c>
      <c r="Q2795" s="70" t="str">
        <f t="shared" si="131"/>
        <v/>
      </c>
      <c r="R2795" s="70" t="str">
        <f>IFERROR(IF(K2795="handling and wharfage",SUM(P2795:Q2795),IF(OR(K2795="tank",K2795="Boat",K2795="car"),INDEX(Rate!$B$4:$M$25,MATCH(Gilbert!N2795,Rate!$A$4:$A$25,0),MATCH(Gilbert!L2795,Rate!$B$3:$M$3,0))*O2795*0.8,INDEX(Rate!$B$4:$M$25,MATCH(Gilbert!N2795,Rate!$A$4:$A$25,0),MATCH(Gilbert!L2795,Rate!$B$3:$M$3,0))*O2795)),"")</f>
        <v/>
      </c>
      <c r="T2795" s="71" t="str">
        <f t="shared" si="132"/>
        <v/>
      </c>
    </row>
    <row r="2796" spans="16:20">
      <c r="P2796" s="70" t="str">
        <f t="shared" si="130"/>
        <v/>
      </c>
      <c r="Q2796" s="70" t="str">
        <f t="shared" si="131"/>
        <v/>
      </c>
      <c r="R2796" s="70" t="str">
        <f>IFERROR(IF(K2796="handling and wharfage",SUM(P2796:Q2796),IF(OR(K2796="tank",K2796="Boat",K2796="car"),INDEX(Rate!$B$4:$M$25,MATCH(Gilbert!N2796,Rate!$A$4:$A$25,0),MATCH(Gilbert!L2796,Rate!$B$3:$M$3,0))*O2796*0.8,INDEX(Rate!$B$4:$M$25,MATCH(Gilbert!N2796,Rate!$A$4:$A$25,0),MATCH(Gilbert!L2796,Rate!$B$3:$M$3,0))*O2796)),"")</f>
        <v/>
      </c>
      <c r="T2796" s="71" t="str">
        <f t="shared" si="132"/>
        <v/>
      </c>
    </row>
    <row r="2797" spans="16:20">
      <c r="P2797" s="70" t="str">
        <f t="shared" si="130"/>
        <v/>
      </c>
      <c r="Q2797" s="70" t="str">
        <f t="shared" si="131"/>
        <v/>
      </c>
      <c r="R2797" s="70" t="str">
        <f>IFERROR(IF(K2797="handling and wharfage",SUM(P2797:Q2797),IF(OR(K2797="tank",K2797="Boat",K2797="car"),INDEX(Rate!$B$4:$M$25,MATCH(Gilbert!N2797,Rate!$A$4:$A$25,0),MATCH(Gilbert!L2797,Rate!$B$3:$M$3,0))*O2797*0.8,INDEX(Rate!$B$4:$M$25,MATCH(Gilbert!N2797,Rate!$A$4:$A$25,0),MATCH(Gilbert!L2797,Rate!$B$3:$M$3,0))*O2797)),"")</f>
        <v/>
      </c>
      <c r="T2797" s="71" t="str">
        <f t="shared" si="132"/>
        <v/>
      </c>
    </row>
    <row r="2798" spans="16:20">
      <c r="P2798" s="70" t="str">
        <f t="shared" si="130"/>
        <v/>
      </c>
      <c r="Q2798" s="70" t="str">
        <f t="shared" si="131"/>
        <v/>
      </c>
      <c r="R2798" s="70" t="str">
        <f>IFERROR(IF(K2798="handling and wharfage",SUM(P2798:Q2798),IF(OR(K2798="tank",K2798="Boat",K2798="car"),INDEX(Rate!$B$4:$M$25,MATCH(Gilbert!N2798,Rate!$A$4:$A$25,0),MATCH(Gilbert!L2798,Rate!$B$3:$M$3,0))*O2798*0.8,INDEX(Rate!$B$4:$M$25,MATCH(Gilbert!N2798,Rate!$A$4:$A$25,0),MATCH(Gilbert!L2798,Rate!$B$3:$M$3,0))*O2798)),"")</f>
        <v/>
      </c>
      <c r="T2798" s="71" t="str">
        <f t="shared" si="132"/>
        <v/>
      </c>
    </row>
    <row r="2799" spans="16:20">
      <c r="P2799" s="70" t="str">
        <f t="shared" si="130"/>
        <v/>
      </c>
      <c r="Q2799" s="70" t="str">
        <f t="shared" si="131"/>
        <v/>
      </c>
      <c r="R2799" s="70" t="str">
        <f>IFERROR(IF(K2799="handling and wharfage",SUM(P2799:Q2799),IF(OR(K2799="tank",K2799="Boat",K2799="car"),INDEX(Rate!$B$4:$M$25,MATCH(Gilbert!N2799,Rate!$A$4:$A$25,0),MATCH(Gilbert!L2799,Rate!$B$3:$M$3,0))*O2799*0.8,INDEX(Rate!$B$4:$M$25,MATCH(Gilbert!N2799,Rate!$A$4:$A$25,0),MATCH(Gilbert!L2799,Rate!$B$3:$M$3,0))*O2799)),"")</f>
        <v/>
      </c>
      <c r="T2799" s="71" t="str">
        <f t="shared" si="132"/>
        <v/>
      </c>
    </row>
    <row r="2800" spans="16:20">
      <c r="P2800" s="70" t="str">
        <f t="shared" si="130"/>
        <v/>
      </c>
      <c r="Q2800" s="70" t="str">
        <f t="shared" si="131"/>
        <v/>
      </c>
      <c r="R2800" s="70" t="str">
        <f>IFERROR(IF(K2800="handling and wharfage",SUM(P2800:Q2800),IF(OR(K2800="tank",K2800="Boat",K2800="car"),INDEX(Rate!$B$4:$M$25,MATCH(Gilbert!N2800,Rate!$A$4:$A$25,0),MATCH(Gilbert!L2800,Rate!$B$3:$M$3,0))*O2800*0.8,INDEX(Rate!$B$4:$M$25,MATCH(Gilbert!N2800,Rate!$A$4:$A$25,0),MATCH(Gilbert!L2800,Rate!$B$3:$M$3,0))*O2800)),"")</f>
        <v/>
      </c>
      <c r="T2800" s="71" t="str">
        <f t="shared" si="132"/>
        <v/>
      </c>
    </row>
    <row r="2801" spans="16:20">
      <c r="P2801" s="70" t="str">
        <f t="shared" si="130"/>
        <v/>
      </c>
      <c r="Q2801" s="70" t="str">
        <f t="shared" si="131"/>
        <v/>
      </c>
      <c r="R2801" s="70" t="str">
        <f>IFERROR(IF(K2801="handling and wharfage",SUM(P2801:Q2801),IF(OR(K2801="tank",K2801="Boat",K2801="car"),INDEX(Rate!$B$4:$M$25,MATCH(Gilbert!N2801,Rate!$A$4:$A$25,0),MATCH(Gilbert!L2801,Rate!$B$3:$M$3,0))*O2801*0.8,INDEX(Rate!$B$4:$M$25,MATCH(Gilbert!N2801,Rate!$A$4:$A$25,0),MATCH(Gilbert!L2801,Rate!$B$3:$M$3,0))*O2801)),"")</f>
        <v/>
      </c>
      <c r="T2801" s="71" t="str">
        <f t="shared" si="132"/>
        <v/>
      </c>
    </row>
    <row r="2802" spans="16:20">
      <c r="P2802" s="70" t="str">
        <f t="shared" si="130"/>
        <v/>
      </c>
      <c r="Q2802" s="70" t="str">
        <f t="shared" si="131"/>
        <v/>
      </c>
      <c r="R2802" s="70" t="str">
        <f>IFERROR(IF(K2802="handling and wharfage",SUM(P2802:Q2802),IF(OR(K2802="tank",K2802="Boat",K2802="car"),INDEX(Rate!$B$4:$M$25,MATCH(Gilbert!N2802,Rate!$A$4:$A$25,0),MATCH(Gilbert!L2802,Rate!$B$3:$M$3,0))*O2802*0.8,INDEX(Rate!$B$4:$M$25,MATCH(Gilbert!N2802,Rate!$A$4:$A$25,0),MATCH(Gilbert!L2802,Rate!$B$3:$M$3,0))*O2802)),"")</f>
        <v/>
      </c>
      <c r="T2802" s="71" t="str">
        <f t="shared" si="132"/>
        <v/>
      </c>
    </row>
    <row r="2803" spans="16:20">
      <c r="P2803" s="70" t="str">
        <f t="shared" si="130"/>
        <v/>
      </c>
      <c r="Q2803" s="70" t="str">
        <f t="shared" si="131"/>
        <v/>
      </c>
      <c r="R2803" s="70" t="str">
        <f>IFERROR(IF(K2803="handling and wharfage",SUM(P2803:Q2803),IF(OR(K2803="tank",K2803="Boat",K2803="car"),INDEX(Rate!$B$4:$M$25,MATCH(Gilbert!N2803,Rate!$A$4:$A$25,0),MATCH(Gilbert!L2803,Rate!$B$3:$M$3,0))*O2803*0.8,INDEX(Rate!$B$4:$M$25,MATCH(Gilbert!N2803,Rate!$A$4:$A$25,0),MATCH(Gilbert!L2803,Rate!$B$3:$M$3,0))*O2803)),"")</f>
        <v/>
      </c>
      <c r="T2803" s="71" t="str">
        <f t="shared" si="132"/>
        <v/>
      </c>
    </row>
    <row r="2804" spans="16:20">
      <c r="P2804" s="70" t="str">
        <f t="shared" si="130"/>
        <v/>
      </c>
      <c r="Q2804" s="70" t="str">
        <f t="shared" si="131"/>
        <v/>
      </c>
      <c r="R2804" s="70" t="str">
        <f>IFERROR(IF(K2804="handling and wharfage",SUM(P2804:Q2804),IF(OR(K2804="tank",K2804="Boat",K2804="car"),INDEX(Rate!$B$4:$M$25,MATCH(Gilbert!N2804,Rate!$A$4:$A$25,0),MATCH(Gilbert!L2804,Rate!$B$3:$M$3,0))*O2804*0.8,INDEX(Rate!$B$4:$M$25,MATCH(Gilbert!N2804,Rate!$A$4:$A$25,0),MATCH(Gilbert!L2804,Rate!$B$3:$M$3,0))*O2804)),"")</f>
        <v/>
      </c>
      <c r="T2804" s="71" t="str">
        <f t="shared" si="132"/>
        <v/>
      </c>
    </row>
    <row r="2805" spans="16:20">
      <c r="P2805" s="70" t="str">
        <f t="shared" si="130"/>
        <v/>
      </c>
      <c r="Q2805" s="70" t="str">
        <f t="shared" si="131"/>
        <v/>
      </c>
      <c r="R2805" s="70" t="str">
        <f>IFERROR(IF(K2805="handling and wharfage",SUM(P2805:Q2805),IF(OR(K2805="tank",K2805="Boat",K2805="car"),INDEX(Rate!$B$4:$M$25,MATCH(Gilbert!N2805,Rate!$A$4:$A$25,0),MATCH(Gilbert!L2805,Rate!$B$3:$M$3,0))*O2805*0.8,INDEX(Rate!$B$4:$M$25,MATCH(Gilbert!N2805,Rate!$A$4:$A$25,0),MATCH(Gilbert!L2805,Rate!$B$3:$M$3,0))*O2805)),"")</f>
        <v/>
      </c>
      <c r="T2805" s="71" t="str">
        <f t="shared" si="132"/>
        <v/>
      </c>
    </row>
    <row r="2806" spans="16:20">
      <c r="P2806" s="70" t="str">
        <f t="shared" si="130"/>
        <v/>
      </c>
      <c r="Q2806" s="70" t="str">
        <f t="shared" si="131"/>
        <v/>
      </c>
      <c r="R2806" s="70" t="str">
        <f>IFERROR(IF(K2806="handling and wharfage",SUM(P2806:Q2806),IF(OR(K2806="tank",K2806="Boat",K2806="car"),INDEX(Rate!$B$4:$M$25,MATCH(Gilbert!N2806,Rate!$A$4:$A$25,0),MATCH(Gilbert!L2806,Rate!$B$3:$M$3,0))*O2806*0.8,INDEX(Rate!$B$4:$M$25,MATCH(Gilbert!N2806,Rate!$A$4:$A$25,0),MATCH(Gilbert!L2806,Rate!$B$3:$M$3,0))*O2806)),"")</f>
        <v/>
      </c>
      <c r="T2806" s="71" t="str">
        <f t="shared" si="132"/>
        <v/>
      </c>
    </row>
    <row r="2807" spans="16:20">
      <c r="P2807" s="70" t="str">
        <f t="shared" si="130"/>
        <v/>
      </c>
      <c r="Q2807" s="70" t="str">
        <f t="shared" si="131"/>
        <v/>
      </c>
      <c r="R2807" s="70" t="str">
        <f>IFERROR(IF(K2807="handling and wharfage",SUM(P2807:Q2807),IF(OR(K2807="tank",K2807="Boat",K2807="car"),INDEX(Rate!$B$4:$M$25,MATCH(Gilbert!N2807,Rate!$A$4:$A$25,0),MATCH(Gilbert!L2807,Rate!$B$3:$M$3,0))*O2807*0.8,INDEX(Rate!$B$4:$M$25,MATCH(Gilbert!N2807,Rate!$A$4:$A$25,0),MATCH(Gilbert!L2807,Rate!$B$3:$M$3,0))*O2807)),"")</f>
        <v/>
      </c>
      <c r="T2807" s="71" t="str">
        <f t="shared" si="132"/>
        <v/>
      </c>
    </row>
    <row r="2808" spans="16:20">
      <c r="P2808" s="70" t="str">
        <f t="shared" si="130"/>
        <v/>
      </c>
      <c r="Q2808" s="70" t="str">
        <f t="shared" si="131"/>
        <v/>
      </c>
      <c r="R2808" s="70" t="str">
        <f>IFERROR(IF(K2808="handling and wharfage",SUM(P2808:Q2808),IF(OR(K2808="tank",K2808="Boat",K2808="car"),INDEX(Rate!$B$4:$M$25,MATCH(Gilbert!N2808,Rate!$A$4:$A$25,0),MATCH(Gilbert!L2808,Rate!$B$3:$M$3,0))*O2808*0.8,INDEX(Rate!$B$4:$M$25,MATCH(Gilbert!N2808,Rate!$A$4:$A$25,0),MATCH(Gilbert!L2808,Rate!$B$3:$M$3,0))*O2808)),"")</f>
        <v/>
      </c>
      <c r="T2808" s="71" t="str">
        <f t="shared" si="132"/>
        <v/>
      </c>
    </row>
    <row r="2809" spans="16:20">
      <c r="P2809" s="70" t="str">
        <f t="shared" si="130"/>
        <v/>
      </c>
      <c r="Q2809" s="70" t="str">
        <f t="shared" si="131"/>
        <v/>
      </c>
      <c r="R2809" s="70" t="str">
        <f>IFERROR(IF(K2809="handling and wharfage",SUM(P2809:Q2809),IF(OR(K2809="tank",K2809="Boat",K2809="car"),INDEX(Rate!$B$4:$M$25,MATCH(Gilbert!N2809,Rate!$A$4:$A$25,0),MATCH(Gilbert!L2809,Rate!$B$3:$M$3,0))*O2809*0.8,INDEX(Rate!$B$4:$M$25,MATCH(Gilbert!N2809,Rate!$A$4:$A$25,0),MATCH(Gilbert!L2809,Rate!$B$3:$M$3,0))*O2809)),"")</f>
        <v/>
      </c>
      <c r="T2809" s="71" t="str">
        <f t="shared" si="132"/>
        <v/>
      </c>
    </row>
    <row r="2810" spans="16:20">
      <c r="P2810" s="70" t="str">
        <f t="shared" si="130"/>
        <v/>
      </c>
      <c r="Q2810" s="70" t="str">
        <f t="shared" si="131"/>
        <v/>
      </c>
      <c r="R2810" s="70" t="str">
        <f>IFERROR(IF(K2810="handling and wharfage",SUM(P2810:Q2810),IF(OR(K2810="tank",K2810="Boat",K2810="car"),INDEX(Rate!$B$4:$M$25,MATCH(Gilbert!N2810,Rate!$A$4:$A$25,0),MATCH(Gilbert!L2810,Rate!$B$3:$M$3,0))*O2810*0.8,INDEX(Rate!$B$4:$M$25,MATCH(Gilbert!N2810,Rate!$A$4:$A$25,0),MATCH(Gilbert!L2810,Rate!$B$3:$M$3,0))*O2810)),"")</f>
        <v/>
      </c>
      <c r="T2810" s="71" t="str">
        <f t="shared" si="132"/>
        <v/>
      </c>
    </row>
    <row r="2811" spans="16:20">
      <c r="P2811" s="70" t="str">
        <f t="shared" si="130"/>
        <v/>
      </c>
      <c r="Q2811" s="70" t="str">
        <f t="shared" si="131"/>
        <v/>
      </c>
      <c r="R2811" s="70" t="str">
        <f>IFERROR(IF(K2811="handling and wharfage",SUM(P2811:Q2811),IF(OR(K2811="tank",K2811="Boat",K2811="car"),INDEX(Rate!$B$4:$M$25,MATCH(Gilbert!N2811,Rate!$A$4:$A$25,0),MATCH(Gilbert!L2811,Rate!$B$3:$M$3,0))*O2811*0.8,INDEX(Rate!$B$4:$M$25,MATCH(Gilbert!N2811,Rate!$A$4:$A$25,0),MATCH(Gilbert!L2811,Rate!$B$3:$M$3,0))*O2811)),"")</f>
        <v/>
      </c>
      <c r="T2811" s="71" t="str">
        <f t="shared" si="132"/>
        <v/>
      </c>
    </row>
    <row r="2812" spans="16:20">
      <c r="P2812" s="70" t="str">
        <f t="shared" si="130"/>
        <v/>
      </c>
      <c r="Q2812" s="70" t="str">
        <f t="shared" si="131"/>
        <v/>
      </c>
      <c r="R2812" s="70" t="str">
        <f>IFERROR(IF(K2812="handling and wharfage",SUM(P2812:Q2812),IF(OR(K2812="tank",K2812="Boat",K2812="car"),INDEX(Rate!$B$4:$M$25,MATCH(Gilbert!N2812,Rate!$A$4:$A$25,0),MATCH(Gilbert!L2812,Rate!$B$3:$M$3,0))*O2812*0.8,INDEX(Rate!$B$4:$M$25,MATCH(Gilbert!N2812,Rate!$A$4:$A$25,0),MATCH(Gilbert!L2812,Rate!$B$3:$M$3,0))*O2812)),"")</f>
        <v/>
      </c>
      <c r="T2812" s="71" t="str">
        <f t="shared" si="132"/>
        <v/>
      </c>
    </row>
    <row r="2813" spans="16:20">
      <c r="P2813" s="70" t="str">
        <f t="shared" si="130"/>
        <v/>
      </c>
      <c r="Q2813" s="70" t="str">
        <f t="shared" si="131"/>
        <v/>
      </c>
      <c r="R2813" s="70" t="str">
        <f>IFERROR(IF(K2813="handling and wharfage",SUM(P2813:Q2813),IF(OR(K2813="tank",K2813="Boat",K2813="car"),INDEX(Rate!$B$4:$M$25,MATCH(Gilbert!N2813,Rate!$A$4:$A$25,0),MATCH(Gilbert!L2813,Rate!$B$3:$M$3,0))*O2813*0.8,INDEX(Rate!$B$4:$M$25,MATCH(Gilbert!N2813,Rate!$A$4:$A$25,0),MATCH(Gilbert!L2813,Rate!$B$3:$M$3,0))*O2813)),"")</f>
        <v/>
      </c>
      <c r="T2813" s="71" t="str">
        <f t="shared" si="132"/>
        <v/>
      </c>
    </row>
    <row r="2814" spans="16:20">
      <c r="P2814" s="70" t="str">
        <f t="shared" si="130"/>
        <v/>
      </c>
      <c r="Q2814" s="70" t="str">
        <f t="shared" si="131"/>
        <v/>
      </c>
      <c r="R2814" s="70" t="str">
        <f>IFERROR(IF(K2814="handling and wharfage",SUM(P2814:Q2814),IF(OR(K2814="tank",K2814="Boat",K2814="car"),INDEX(Rate!$B$4:$M$25,MATCH(Gilbert!N2814,Rate!$A$4:$A$25,0),MATCH(Gilbert!L2814,Rate!$B$3:$M$3,0))*O2814*0.8,INDEX(Rate!$B$4:$M$25,MATCH(Gilbert!N2814,Rate!$A$4:$A$25,0),MATCH(Gilbert!L2814,Rate!$B$3:$M$3,0))*O2814)),"")</f>
        <v/>
      </c>
      <c r="T2814" s="71" t="str">
        <f t="shared" si="132"/>
        <v/>
      </c>
    </row>
    <row r="2815" spans="16:20">
      <c r="P2815" s="70" t="str">
        <f t="shared" si="130"/>
        <v/>
      </c>
      <c r="Q2815" s="70" t="str">
        <f t="shared" si="131"/>
        <v/>
      </c>
      <c r="R2815" s="70" t="str">
        <f>IFERROR(IF(K2815="handling and wharfage",SUM(P2815:Q2815),IF(OR(K2815="tank",K2815="Boat",K2815="car"),INDEX(Rate!$B$4:$M$25,MATCH(Gilbert!N2815,Rate!$A$4:$A$25,0),MATCH(Gilbert!L2815,Rate!$B$3:$M$3,0))*O2815*0.8,INDEX(Rate!$B$4:$M$25,MATCH(Gilbert!N2815,Rate!$A$4:$A$25,0),MATCH(Gilbert!L2815,Rate!$B$3:$M$3,0))*O2815)),"")</f>
        <v/>
      </c>
      <c r="T2815" s="71" t="str">
        <f t="shared" si="132"/>
        <v/>
      </c>
    </row>
    <row r="2816" spans="16:20">
      <c r="P2816" s="70" t="str">
        <f t="shared" si="130"/>
        <v/>
      </c>
      <c r="Q2816" s="70" t="str">
        <f t="shared" si="131"/>
        <v/>
      </c>
      <c r="R2816" s="70" t="str">
        <f>IFERROR(IF(K2816="handling and wharfage",SUM(P2816:Q2816),IF(OR(K2816="tank",K2816="Boat",K2816="car"),INDEX(Rate!$B$4:$M$25,MATCH(Gilbert!N2816,Rate!$A$4:$A$25,0),MATCH(Gilbert!L2816,Rate!$B$3:$M$3,0))*O2816*0.8,INDEX(Rate!$B$4:$M$25,MATCH(Gilbert!N2816,Rate!$A$4:$A$25,0),MATCH(Gilbert!L2816,Rate!$B$3:$M$3,0))*O2816)),"")</f>
        <v/>
      </c>
      <c r="T2816" s="71" t="str">
        <f t="shared" si="132"/>
        <v/>
      </c>
    </row>
    <row r="2817" spans="16:20">
      <c r="P2817" s="70" t="str">
        <f t="shared" si="130"/>
        <v/>
      </c>
      <c r="Q2817" s="70" t="str">
        <f t="shared" si="131"/>
        <v/>
      </c>
      <c r="R2817" s="70" t="str">
        <f>IFERROR(IF(K2817="handling and wharfage",SUM(P2817:Q2817),IF(OR(K2817="tank",K2817="Boat",K2817="car"),INDEX(Rate!$B$4:$M$25,MATCH(Gilbert!N2817,Rate!$A$4:$A$25,0),MATCH(Gilbert!L2817,Rate!$B$3:$M$3,0))*O2817*0.8,INDEX(Rate!$B$4:$M$25,MATCH(Gilbert!N2817,Rate!$A$4:$A$25,0),MATCH(Gilbert!L2817,Rate!$B$3:$M$3,0))*O2817)),"")</f>
        <v/>
      </c>
      <c r="T2817" s="71" t="str">
        <f t="shared" si="132"/>
        <v/>
      </c>
    </row>
    <row r="2818" spans="16:20">
      <c r="P2818" s="70" t="str">
        <f t="shared" si="130"/>
        <v/>
      </c>
      <c r="Q2818" s="70" t="str">
        <f t="shared" si="131"/>
        <v/>
      </c>
      <c r="R2818" s="70" t="str">
        <f>IFERROR(IF(K2818="handling and wharfage",SUM(P2818:Q2818),IF(OR(K2818="tank",K2818="Boat",K2818="car"),INDEX(Rate!$B$4:$M$25,MATCH(Gilbert!N2818,Rate!$A$4:$A$25,0),MATCH(Gilbert!L2818,Rate!$B$3:$M$3,0))*O2818*0.8,INDEX(Rate!$B$4:$M$25,MATCH(Gilbert!N2818,Rate!$A$4:$A$25,0),MATCH(Gilbert!L2818,Rate!$B$3:$M$3,0))*O2818)),"")</f>
        <v/>
      </c>
      <c r="T2818" s="71" t="str">
        <f t="shared" si="132"/>
        <v/>
      </c>
    </row>
    <row r="2819" spans="16:20">
      <c r="P2819" s="70" t="str">
        <f t="shared" ref="P2819:P2882" si="133">IF(OR(K2819="handling and wharfage",K2819="rau handling and wharfage"),O2819*30,"")</f>
        <v/>
      </c>
      <c r="Q2819" s="70" t="str">
        <f t="shared" ref="Q2819:Q2882" si="134">IF(K2819&lt;&gt;"handling and wharfage","",O2819*3.5)</f>
        <v/>
      </c>
      <c r="R2819" s="70" t="str">
        <f>IFERROR(IF(K2819="handling and wharfage",SUM(P2819:Q2819),IF(OR(K2819="tank",K2819="Boat",K2819="car"),INDEX(Rate!$B$4:$M$25,MATCH(Gilbert!N2819,Rate!$A$4:$A$25,0),MATCH(Gilbert!L2819,Rate!$B$3:$M$3,0))*O2819*0.8,INDEX(Rate!$B$4:$M$25,MATCH(Gilbert!N2819,Rate!$A$4:$A$25,0),MATCH(Gilbert!L2819,Rate!$B$3:$M$3,0))*O2819)),"")</f>
        <v/>
      </c>
      <c r="T2819" s="71" t="str">
        <f t="shared" ref="T2819:T2882" si="135">IF(L2819="","",IF(L2819="General2","F0070000061A","E31250000331"))</f>
        <v/>
      </c>
    </row>
    <row r="2820" spans="16:20">
      <c r="P2820" s="70" t="str">
        <f t="shared" si="133"/>
        <v/>
      </c>
      <c r="Q2820" s="70" t="str">
        <f t="shared" si="134"/>
        <v/>
      </c>
      <c r="R2820" s="70" t="str">
        <f>IFERROR(IF(K2820="handling and wharfage",SUM(P2820:Q2820),IF(OR(K2820="tank",K2820="Boat",K2820="car"),INDEX(Rate!$B$4:$M$25,MATCH(Gilbert!N2820,Rate!$A$4:$A$25,0),MATCH(Gilbert!L2820,Rate!$B$3:$M$3,0))*O2820*0.8,INDEX(Rate!$B$4:$M$25,MATCH(Gilbert!N2820,Rate!$A$4:$A$25,0),MATCH(Gilbert!L2820,Rate!$B$3:$M$3,0))*O2820)),"")</f>
        <v/>
      </c>
      <c r="T2820" s="71" t="str">
        <f t="shared" si="135"/>
        <v/>
      </c>
    </row>
    <row r="2821" spans="16:20">
      <c r="P2821" s="70" t="str">
        <f t="shared" si="133"/>
        <v/>
      </c>
      <c r="Q2821" s="70" t="str">
        <f t="shared" si="134"/>
        <v/>
      </c>
      <c r="R2821" s="70" t="str">
        <f>IFERROR(IF(K2821="handling and wharfage",SUM(P2821:Q2821),IF(OR(K2821="tank",K2821="Boat",K2821="car"),INDEX(Rate!$B$4:$M$25,MATCH(Gilbert!N2821,Rate!$A$4:$A$25,0),MATCH(Gilbert!L2821,Rate!$B$3:$M$3,0))*O2821*0.8,INDEX(Rate!$B$4:$M$25,MATCH(Gilbert!N2821,Rate!$A$4:$A$25,0),MATCH(Gilbert!L2821,Rate!$B$3:$M$3,0))*O2821)),"")</f>
        <v/>
      </c>
      <c r="T2821" s="71" t="str">
        <f t="shared" si="135"/>
        <v/>
      </c>
    </row>
    <row r="2822" spans="16:20">
      <c r="P2822" s="70" t="str">
        <f t="shared" si="133"/>
        <v/>
      </c>
      <c r="Q2822" s="70" t="str">
        <f t="shared" si="134"/>
        <v/>
      </c>
      <c r="R2822" s="70" t="str">
        <f>IFERROR(IF(K2822="handling and wharfage",SUM(P2822:Q2822),IF(OR(K2822="tank",K2822="Boat",K2822="car"),INDEX(Rate!$B$4:$M$25,MATCH(Gilbert!N2822,Rate!$A$4:$A$25,0),MATCH(Gilbert!L2822,Rate!$B$3:$M$3,0))*O2822*0.8,INDEX(Rate!$B$4:$M$25,MATCH(Gilbert!N2822,Rate!$A$4:$A$25,0),MATCH(Gilbert!L2822,Rate!$B$3:$M$3,0))*O2822)),"")</f>
        <v/>
      </c>
      <c r="T2822" s="71" t="str">
        <f t="shared" si="135"/>
        <v/>
      </c>
    </row>
    <row r="2823" spans="16:20">
      <c r="P2823" s="70" t="str">
        <f t="shared" si="133"/>
        <v/>
      </c>
      <c r="Q2823" s="70" t="str">
        <f t="shared" si="134"/>
        <v/>
      </c>
      <c r="R2823" s="70" t="str">
        <f>IFERROR(IF(K2823="handling and wharfage",SUM(P2823:Q2823),IF(OR(K2823="tank",K2823="Boat",K2823="car"),INDEX(Rate!$B$4:$M$25,MATCH(Gilbert!N2823,Rate!$A$4:$A$25,0),MATCH(Gilbert!L2823,Rate!$B$3:$M$3,0))*O2823*0.8,INDEX(Rate!$B$4:$M$25,MATCH(Gilbert!N2823,Rate!$A$4:$A$25,0),MATCH(Gilbert!L2823,Rate!$B$3:$M$3,0))*O2823)),"")</f>
        <v/>
      </c>
      <c r="T2823" s="71" t="str">
        <f t="shared" si="135"/>
        <v/>
      </c>
    </row>
    <row r="2824" spans="16:20">
      <c r="P2824" s="70" t="str">
        <f t="shared" si="133"/>
        <v/>
      </c>
      <c r="Q2824" s="70" t="str">
        <f t="shared" si="134"/>
        <v/>
      </c>
      <c r="R2824" s="70" t="str">
        <f>IFERROR(IF(K2824="handling and wharfage",SUM(P2824:Q2824),IF(OR(K2824="tank",K2824="Boat",K2824="car"),INDEX(Rate!$B$4:$M$25,MATCH(Gilbert!N2824,Rate!$A$4:$A$25,0),MATCH(Gilbert!L2824,Rate!$B$3:$M$3,0))*O2824*0.8,INDEX(Rate!$B$4:$M$25,MATCH(Gilbert!N2824,Rate!$A$4:$A$25,0),MATCH(Gilbert!L2824,Rate!$B$3:$M$3,0))*O2824)),"")</f>
        <v/>
      </c>
      <c r="T2824" s="71" t="str">
        <f t="shared" si="135"/>
        <v/>
      </c>
    </row>
    <row r="2825" spans="16:20">
      <c r="P2825" s="70" t="str">
        <f t="shared" si="133"/>
        <v/>
      </c>
      <c r="Q2825" s="70" t="str">
        <f t="shared" si="134"/>
        <v/>
      </c>
      <c r="R2825" s="70" t="str">
        <f>IFERROR(IF(K2825="handling and wharfage",SUM(P2825:Q2825),IF(OR(K2825="tank",K2825="Boat",K2825="car"),INDEX(Rate!$B$4:$M$25,MATCH(Gilbert!N2825,Rate!$A$4:$A$25,0),MATCH(Gilbert!L2825,Rate!$B$3:$M$3,0))*O2825*0.8,INDEX(Rate!$B$4:$M$25,MATCH(Gilbert!N2825,Rate!$A$4:$A$25,0),MATCH(Gilbert!L2825,Rate!$B$3:$M$3,0))*O2825)),"")</f>
        <v/>
      </c>
      <c r="T2825" s="71" t="str">
        <f t="shared" si="135"/>
        <v/>
      </c>
    </row>
    <row r="2826" spans="16:20">
      <c r="P2826" s="70" t="str">
        <f t="shared" si="133"/>
        <v/>
      </c>
      <c r="Q2826" s="70" t="str">
        <f t="shared" si="134"/>
        <v/>
      </c>
      <c r="R2826" s="70" t="str">
        <f>IFERROR(IF(K2826="handling and wharfage",SUM(P2826:Q2826),IF(OR(K2826="tank",K2826="Boat",K2826="car"),INDEX(Rate!$B$4:$M$25,MATCH(Gilbert!N2826,Rate!$A$4:$A$25,0),MATCH(Gilbert!L2826,Rate!$B$3:$M$3,0))*O2826*0.8,INDEX(Rate!$B$4:$M$25,MATCH(Gilbert!N2826,Rate!$A$4:$A$25,0),MATCH(Gilbert!L2826,Rate!$B$3:$M$3,0))*O2826)),"")</f>
        <v/>
      </c>
      <c r="T2826" s="71" t="str">
        <f t="shared" si="135"/>
        <v/>
      </c>
    </row>
    <row r="2827" spans="16:20">
      <c r="P2827" s="70" t="str">
        <f t="shared" si="133"/>
        <v/>
      </c>
      <c r="Q2827" s="70" t="str">
        <f t="shared" si="134"/>
        <v/>
      </c>
      <c r="R2827" s="70" t="str">
        <f>IFERROR(IF(K2827="handling and wharfage",SUM(P2827:Q2827),IF(OR(K2827="tank",K2827="Boat",K2827="car"),INDEX(Rate!$B$4:$M$25,MATCH(Gilbert!N2827,Rate!$A$4:$A$25,0),MATCH(Gilbert!L2827,Rate!$B$3:$M$3,0))*O2827*0.8,INDEX(Rate!$B$4:$M$25,MATCH(Gilbert!N2827,Rate!$A$4:$A$25,0),MATCH(Gilbert!L2827,Rate!$B$3:$M$3,0))*O2827)),"")</f>
        <v/>
      </c>
      <c r="T2827" s="71" t="str">
        <f t="shared" si="135"/>
        <v/>
      </c>
    </row>
    <row r="2828" spans="16:20">
      <c r="P2828" s="70" t="str">
        <f t="shared" si="133"/>
        <v/>
      </c>
      <c r="Q2828" s="70" t="str">
        <f t="shared" si="134"/>
        <v/>
      </c>
      <c r="R2828" s="70" t="str">
        <f>IFERROR(IF(K2828="handling and wharfage",SUM(P2828:Q2828),IF(OR(K2828="tank",K2828="Boat",K2828="car"),INDEX(Rate!$B$4:$M$25,MATCH(Gilbert!N2828,Rate!$A$4:$A$25,0),MATCH(Gilbert!L2828,Rate!$B$3:$M$3,0))*O2828*0.8,INDEX(Rate!$B$4:$M$25,MATCH(Gilbert!N2828,Rate!$A$4:$A$25,0),MATCH(Gilbert!L2828,Rate!$B$3:$M$3,0))*O2828)),"")</f>
        <v/>
      </c>
      <c r="T2828" s="71" t="str">
        <f t="shared" si="135"/>
        <v/>
      </c>
    </row>
    <row r="2829" spans="16:20">
      <c r="P2829" s="70" t="str">
        <f t="shared" si="133"/>
        <v/>
      </c>
      <c r="Q2829" s="70" t="str">
        <f t="shared" si="134"/>
        <v/>
      </c>
      <c r="R2829" s="70" t="str">
        <f>IFERROR(IF(K2829="handling and wharfage",SUM(P2829:Q2829),IF(OR(K2829="tank",K2829="Boat",K2829="car"),INDEX(Rate!$B$4:$M$25,MATCH(Gilbert!N2829,Rate!$A$4:$A$25,0),MATCH(Gilbert!L2829,Rate!$B$3:$M$3,0))*O2829*0.8,INDEX(Rate!$B$4:$M$25,MATCH(Gilbert!N2829,Rate!$A$4:$A$25,0),MATCH(Gilbert!L2829,Rate!$B$3:$M$3,0))*O2829)),"")</f>
        <v/>
      </c>
      <c r="T2829" s="71" t="str">
        <f t="shared" si="135"/>
        <v/>
      </c>
    </row>
    <row r="2830" spans="16:20">
      <c r="P2830" s="70" t="str">
        <f t="shared" si="133"/>
        <v/>
      </c>
      <c r="Q2830" s="70" t="str">
        <f t="shared" si="134"/>
        <v/>
      </c>
      <c r="R2830" s="70" t="str">
        <f>IFERROR(IF(K2830="handling and wharfage",SUM(P2830:Q2830),IF(OR(K2830="tank",K2830="Boat",K2830="car"),INDEX(Rate!$B$4:$M$25,MATCH(Gilbert!N2830,Rate!$A$4:$A$25,0),MATCH(Gilbert!L2830,Rate!$B$3:$M$3,0))*O2830*0.8,INDEX(Rate!$B$4:$M$25,MATCH(Gilbert!N2830,Rate!$A$4:$A$25,0),MATCH(Gilbert!L2830,Rate!$B$3:$M$3,0))*O2830)),"")</f>
        <v/>
      </c>
      <c r="T2830" s="71" t="str">
        <f t="shared" si="135"/>
        <v/>
      </c>
    </row>
    <row r="2831" spans="16:20">
      <c r="P2831" s="70" t="str">
        <f t="shared" si="133"/>
        <v/>
      </c>
      <c r="Q2831" s="70" t="str">
        <f t="shared" si="134"/>
        <v/>
      </c>
      <c r="R2831" s="70" t="str">
        <f>IFERROR(IF(K2831="handling and wharfage",SUM(P2831:Q2831),IF(OR(K2831="tank",K2831="Boat",K2831="car"),INDEX(Rate!$B$4:$M$25,MATCH(Gilbert!N2831,Rate!$A$4:$A$25,0),MATCH(Gilbert!L2831,Rate!$B$3:$M$3,0))*O2831*0.8,INDEX(Rate!$B$4:$M$25,MATCH(Gilbert!N2831,Rate!$A$4:$A$25,0),MATCH(Gilbert!L2831,Rate!$B$3:$M$3,0))*O2831)),"")</f>
        <v/>
      </c>
      <c r="T2831" s="71" t="str">
        <f t="shared" si="135"/>
        <v/>
      </c>
    </row>
    <row r="2832" spans="16:20">
      <c r="P2832" s="70" t="str">
        <f t="shared" si="133"/>
        <v/>
      </c>
      <c r="Q2832" s="70" t="str">
        <f t="shared" si="134"/>
        <v/>
      </c>
      <c r="R2832" s="70" t="str">
        <f>IFERROR(IF(K2832="handling and wharfage",SUM(P2832:Q2832),IF(OR(K2832="tank",K2832="Boat",K2832="car"),INDEX(Rate!$B$4:$M$25,MATCH(Gilbert!N2832,Rate!$A$4:$A$25,0),MATCH(Gilbert!L2832,Rate!$B$3:$M$3,0))*O2832*0.8,INDEX(Rate!$B$4:$M$25,MATCH(Gilbert!N2832,Rate!$A$4:$A$25,0),MATCH(Gilbert!L2832,Rate!$B$3:$M$3,0))*O2832)),"")</f>
        <v/>
      </c>
      <c r="T2832" s="71" t="str">
        <f t="shared" si="135"/>
        <v/>
      </c>
    </row>
    <row r="2833" spans="16:20">
      <c r="P2833" s="70" t="str">
        <f t="shared" si="133"/>
        <v/>
      </c>
      <c r="Q2833" s="70" t="str">
        <f t="shared" si="134"/>
        <v/>
      </c>
      <c r="R2833" s="70" t="str">
        <f>IFERROR(IF(K2833="handling and wharfage",SUM(P2833:Q2833),IF(OR(K2833="tank",K2833="Boat",K2833="car"),INDEX(Rate!$B$4:$M$25,MATCH(Gilbert!N2833,Rate!$A$4:$A$25,0),MATCH(Gilbert!L2833,Rate!$B$3:$M$3,0))*O2833*0.8,INDEX(Rate!$B$4:$M$25,MATCH(Gilbert!N2833,Rate!$A$4:$A$25,0),MATCH(Gilbert!L2833,Rate!$B$3:$M$3,0))*O2833)),"")</f>
        <v/>
      </c>
      <c r="T2833" s="71" t="str">
        <f t="shared" si="135"/>
        <v/>
      </c>
    </row>
    <row r="2834" spans="16:20">
      <c r="P2834" s="70" t="str">
        <f t="shared" si="133"/>
        <v/>
      </c>
      <c r="Q2834" s="70" t="str">
        <f t="shared" si="134"/>
        <v/>
      </c>
      <c r="R2834" s="70" t="str">
        <f>IFERROR(IF(K2834="handling and wharfage",SUM(P2834:Q2834),IF(OR(K2834="tank",K2834="Boat",K2834="car"),INDEX(Rate!$B$4:$M$25,MATCH(Gilbert!N2834,Rate!$A$4:$A$25,0),MATCH(Gilbert!L2834,Rate!$B$3:$M$3,0))*O2834*0.8,INDEX(Rate!$B$4:$M$25,MATCH(Gilbert!N2834,Rate!$A$4:$A$25,0),MATCH(Gilbert!L2834,Rate!$B$3:$M$3,0))*O2834)),"")</f>
        <v/>
      </c>
      <c r="T2834" s="71" t="str">
        <f t="shared" si="135"/>
        <v/>
      </c>
    </row>
    <row r="2835" spans="16:20">
      <c r="P2835" s="70" t="str">
        <f t="shared" si="133"/>
        <v/>
      </c>
      <c r="Q2835" s="70" t="str">
        <f t="shared" si="134"/>
        <v/>
      </c>
      <c r="R2835" s="70" t="str">
        <f>IFERROR(IF(K2835="handling and wharfage",SUM(P2835:Q2835),IF(OR(K2835="tank",K2835="Boat",K2835="car"),INDEX(Rate!$B$4:$M$25,MATCH(Gilbert!N2835,Rate!$A$4:$A$25,0),MATCH(Gilbert!L2835,Rate!$B$3:$M$3,0))*O2835*0.8,INDEX(Rate!$B$4:$M$25,MATCH(Gilbert!N2835,Rate!$A$4:$A$25,0),MATCH(Gilbert!L2835,Rate!$B$3:$M$3,0))*O2835)),"")</f>
        <v/>
      </c>
      <c r="T2835" s="71" t="str">
        <f t="shared" si="135"/>
        <v/>
      </c>
    </row>
    <row r="2836" spans="16:20">
      <c r="P2836" s="70" t="str">
        <f t="shared" si="133"/>
        <v/>
      </c>
      <c r="Q2836" s="70" t="str">
        <f t="shared" si="134"/>
        <v/>
      </c>
      <c r="R2836" s="70" t="str">
        <f>IFERROR(IF(K2836="handling and wharfage",SUM(P2836:Q2836),IF(OR(K2836="tank",K2836="Boat",K2836="car"),INDEX(Rate!$B$4:$M$25,MATCH(Gilbert!N2836,Rate!$A$4:$A$25,0),MATCH(Gilbert!L2836,Rate!$B$3:$M$3,0))*O2836*0.8,INDEX(Rate!$B$4:$M$25,MATCH(Gilbert!N2836,Rate!$A$4:$A$25,0),MATCH(Gilbert!L2836,Rate!$B$3:$M$3,0))*O2836)),"")</f>
        <v/>
      </c>
      <c r="T2836" s="71" t="str">
        <f t="shared" si="135"/>
        <v/>
      </c>
    </row>
    <row r="2837" spans="16:20">
      <c r="P2837" s="70" t="str">
        <f t="shared" si="133"/>
        <v/>
      </c>
      <c r="Q2837" s="70" t="str">
        <f t="shared" si="134"/>
        <v/>
      </c>
      <c r="R2837" s="70" t="str">
        <f>IFERROR(IF(K2837="handling and wharfage",SUM(P2837:Q2837),IF(OR(K2837="tank",K2837="Boat",K2837="car"),INDEX(Rate!$B$4:$M$25,MATCH(Gilbert!N2837,Rate!$A$4:$A$25,0),MATCH(Gilbert!L2837,Rate!$B$3:$M$3,0))*O2837*0.8,INDEX(Rate!$B$4:$M$25,MATCH(Gilbert!N2837,Rate!$A$4:$A$25,0),MATCH(Gilbert!L2837,Rate!$B$3:$M$3,0))*O2837)),"")</f>
        <v/>
      </c>
      <c r="T2837" s="71" t="str">
        <f t="shared" si="135"/>
        <v/>
      </c>
    </row>
    <row r="2838" spans="16:20">
      <c r="P2838" s="70" t="str">
        <f t="shared" si="133"/>
        <v/>
      </c>
      <c r="Q2838" s="70" t="str">
        <f t="shared" si="134"/>
        <v/>
      </c>
      <c r="R2838" s="70" t="str">
        <f>IFERROR(IF(K2838="handling and wharfage",SUM(P2838:Q2838),IF(OR(K2838="tank",K2838="Boat",K2838="car"),INDEX(Rate!$B$4:$M$25,MATCH(Gilbert!N2838,Rate!$A$4:$A$25,0),MATCH(Gilbert!L2838,Rate!$B$3:$M$3,0))*O2838*0.8,INDEX(Rate!$B$4:$M$25,MATCH(Gilbert!N2838,Rate!$A$4:$A$25,0),MATCH(Gilbert!L2838,Rate!$B$3:$M$3,0))*O2838)),"")</f>
        <v/>
      </c>
      <c r="T2838" s="71" t="str">
        <f t="shared" si="135"/>
        <v/>
      </c>
    </row>
    <row r="2839" spans="16:20">
      <c r="P2839" s="70" t="str">
        <f t="shared" si="133"/>
        <v/>
      </c>
      <c r="Q2839" s="70" t="str">
        <f t="shared" si="134"/>
        <v/>
      </c>
      <c r="R2839" s="70" t="str">
        <f>IFERROR(IF(K2839="handling and wharfage",SUM(P2839:Q2839),IF(OR(K2839="tank",K2839="Boat",K2839="car"),INDEX(Rate!$B$4:$M$25,MATCH(Gilbert!N2839,Rate!$A$4:$A$25,0),MATCH(Gilbert!L2839,Rate!$B$3:$M$3,0))*O2839*0.8,INDEX(Rate!$B$4:$M$25,MATCH(Gilbert!N2839,Rate!$A$4:$A$25,0),MATCH(Gilbert!L2839,Rate!$B$3:$M$3,0))*O2839)),"")</f>
        <v/>
      </c>
      <c r="T2839" s="71" t="str">
        <f t="shared" si="135"/>
        <v/>
      </c>
    </row>
    <row r="2840" spans="16:20">
      <c r="P2840" s="70" t="str">
        <f t="shared" si="133"/>
        <v/>
      </c>
      <c r="Q2840" s="70" t="str">
        <f t="shared" si="134"/>
        <v/>
      </c>
      <c r="R2840" s="70" t="str">
        <f>IFERROR(IF(K2840="handling and wharfage",SUM(P2840:Q2840),IF(OR(K2840="tank",K2840="Boat",K2840="car"),INDEX(Rate!$B$4:$M$25,MATCH(Gilbert!N2840,Rate!$A$4:$A$25,0),MATCH(Gilbert!L2840,Rate!$B$3:$M$3,0))*O2840*0.8,INDEX(Rate!$B$4:$M$25,MATCH(Gilbert!N2840,Rate!$A$4:$A$25,0),MATCH(Gilbert!L2840,Rate!$B$3:$M$3,0))*O2840)),"")</f>
        <v/>
      </c>
      <c r="T2840" s="71" t="str">
        <f t="shared" si="135"/>
        <v/>
      </c>
    </row>
    <row r="2841" spans="16:20">
      <c r="P2841" s="70" t="str">
        <f t="shared" si="133"/>
        <v/>
      </c>
      <c r="Q2841" s="70" t="str">
        <f t="shared" si="134"/>
        <v/>
      </c>
      <c r="R2841" s="70" t="str">
        <f>IFERROR(IF(K2841="handling and wharfage",SUM(P2841:Q2841),IF(OR(K2841="tank",K2841="Boat",K2841="car"),INDEX(Rate!$B$4:$M$25,MATCH(Gilbert!N2841,Rate!$A$4:$A$25,0),MATCH(Gilbert!L2841,Rate!$B$3:$M$3,0))*O2841*0.8,INDEX(Rate!$B$4:$M$25,MATCH(Gilbert!N2841,Rate!$A$4:$A$25,0),MATCH(Gilbert!L2841,Rate!$B$3:$M$3,0))*O2841)),"")</f>
        <v/>
      </c>
      <c r="T2841" s="71" t="str">
        <f t="shared" si="135"/>
        <v/>
      </c>
    </row>
    <row r="2842" spans="16:20">
      <c r="P2842" s="70" t="str">
        <f t="shared" si="133"/>
        <v/>
      </c>
      <c r="Q2842" s="70" t="str">
        <f t="shared" si="134"/>
        <v/>
      </c>
      <c r="R2842" s="70" t="str">
        <f>IFERROR(IF(K2842="handling and wharfage",SUM(P2842:Q2842),IF(OR(K2842="tank",K2842="Boat",K2842="car"),INDEX(Rate!$B$4:$M$25,MATCH(Gilbert!N2842,Rate!$A$4:$A$25,0),MATCH(Gilbert!L2842,Rate!$B$3:$M$3,0))*O2842*0.8,INDEX(Rate!$B$4:$M$25,MATCH(Gilbert!N2842,Rate!$A$4:$A$25,0),MATCH(Gilbert!L2842,Rate!$B$3:$M$3,0))*O2842)),"")</f>
        <v/>
      </c>
      <c r="T2842" s="71" t="str">
        <f t="shared" si="135"/>
        <v/>
      </c>
    </row>
    <row r="2843" spans="16:20">
      <c r="P2843" s="70" t="str">
        <f t="shared" si="133"/>
        <v/>
      </c>
      <c r="Q2843" s="70" t="str">
        <f t="shared" si="134"/>
        <v/>
      </c>
      <c r="R2843" s="70" t="str">
        <f>IFERROR(IF(K2843="handling and wharfage",SUM(P2843:Q2843),IF(OR(K2843="tank",K2843="Boat",K2843="car"),INDEX(Rate!$B$4:$M$25,MATCH(Gilbert!N2843,Rate!$A$4:$A$25,0),MATCH(Gilbert!L2843,Rate!$B$3:$M$3,0))*O2843*0.8,INDEX(Rate!$B$4:$M$25,MATCH(Gilbert!N2843,Rate!$A$4:$A$25,0),MATCH(Gilbert!L2843,Rate!$B$3:$M$3,0))*O2843)),"")</f>
        <v/>
      </c>
      <c r="T2843" s="71" t="str">
        <f t="shared" si="135"/>
        <v/>
      </c>
    </row>
    <row r="2844" spans="16:20">
      <c r="P2844" s="70" t="str">
        <f t="shared" si="133"/>
        <v/>
      </c>
      <c r="Q2844" s="70" t="str">
        <f t="shared" si="134"/>
        <v/>
      </c>
      <c r="R2844" s="70" t="str">
        <f>IFERROR(IF(K2844="handling and wharfage",SUM(P2844:Q2844),IF(OR(K2844="tank",K2844="Boat",K2844="car"),INDEX(Rate!$B$4:$M$25,MATCH(Gilbert!N2844,Rate!$A$4:$A$25,0),MATCH(Gilbert!L2844,Rate!$B$3:$M$3,0))*O2844*0.8,INDEX(Rate!$B$4:$M$25,MATCH(Gilbert!N2844,Rate!$A$4:$A$25,0),MATCH(Gilbert!L2844,Rate!$B$3:$M$3,0))*O2844)),"")</f>
        <v/>
      </c>
      <c r="T2844" s="71" t="str">
        <f t="shared" si="135"/>
        <v/>
      </c>
    </row>
    <row r="2845" spans="16:20">
      <c r="P2845" s="70" t="str">
        <f t="shared" si="133"/>
        <v/>
      </c>
      <c r="Q2845" s="70" t="str">
        <f t="shared" si="134"/>
        <v/>
      </c>
      <c r="R2845" s="70" t="str">
        <f>IFERROR(IF(K2845="handling and wharfage",SUM(P2845:Q2845),IF(OR(K2845="tank",K2845="Boat",K2845="car"),INDEX(Rate!$B$4:$M$25,MATCH(Gilbert!N2845,Rate!$A$4:$A$25,0),MATCH(Gilbert!L2845,Rate!$B$3:$M$3,0))*O2845*0.8,INDEX(Rate!$B$4:$M$25,MATCH(Gilbert!N2845,Rate!$A$4:$A$25,0),MATCH(Gilbert!L2845,Rate!$B$3:$M$3,0))*O2845)),"")</f>
        <v/>
      </c>
      <c r="T2845" s="71" t="str">
        <f t="shared" si="135"/>
        <v/>
      </c>
    </row>
    <row r="2846" spans="16:20">
      <c r="P2846" s="70" t="str">
        <f t="shared" si="133"/>
        <v/>
      </c>
      <c r="Q2846" s="70" t="str">
        <f t="shared" si="134"/>
        <v/>
      </c>
      <c r="R2846" s="70" t="str">
        <f>IFERROR(IF(K2846="handling and wharfage",SUM(P2846:Q2846),IF(OR(K2846="tank",K2846="Boat",K2846="car"),INDEX(Rate!$B$4:$M$25,MATCH(Gilbert!N2846,Rate!$A$4:$A$25,0),MATCH(Gilbert!L2846,Rate!$B$3:$M$3,0))*O2846*0.8,INDEX(Rate!$B$4:$M$25,MATCH(Gilbert!N2846,Rate!$A$4:$A$25,0),MATCH(Gilbert!L2846,Rate!$B$3:$M$3,0))*O2846)),"")</f>
        <v/>
      </c>
      <c r="T2846" s="71" t="str">
        <f t="shared" si="135"/>
        <v/>
      </c>
    </row>
    <row r="2847" spans="16:20">
      <c r="P2847" s="70" t="str">
        <f t="shared" si="133"/>
        <v/>
      </c>
      <c r="Q2847" s="70" t="str">
        <f t="shared" si="134"/>
        <v/>
      </c>
      <c r="R2847" s="70" t="str">
        <f>IFERROR(IF(K2847="handling and wharfage",SUM(P2847:Q2847),IF(OR(K2847="tank",K2847="Boat",K2847="car"),INDEX(Rate!$B$4:$M$25,MATCH(Gilbert!N2847,Rate!$A$4:$A$25,0),MATCH(Gilbert!L2847,Rate!$B$3:$M$3,0))*O2847*0.8,INDEX(Rate!$B$4:$M$25,MATCH(Gilbert!N2847,Rate!$A$4:$A$25,0),MATCH(Gilbert!L2847,Rate!$B$3:$M$3,0))*O2847)),"")</f>
        <v/>
      </c>
      <c r="T2847" s="71" t="str">
        <f t="shared" si="135"/>
        <v/>
      </c>
    </row>
    <row r="2848" spans="16:20">
      <c r="P2848" s="70" t="str">
        <f t="shared" si="133"/>
        <v/>
      </c>
      <c r="Q2848" s="70" t="str">
        <f t="shared" si="134"/>
        <v/>
      </c>
      <c r="R2848" s="70" t="str">
        <f>IFERROR(IF(K2848="handling and wharfage",SUM(P2848:Q2848),IF(OR(K2848="tank",K2848="Boat",K2848="car"),INDEX(Rate!$B$4:$M$25,MATCH(Gilbert!N2848,Rate!$A$4:$A$25,0),MATCH(Gilbert!L2848,Rate!$B$3:$M$3,0))*O2848*0.8,INDEX(Rate!$B$4:$M$25,MATCH(Gilbert!N2848,Rate!$A$4:$A$25,0),MATCH(Gilbert!L2848,Rate!$B$3:$M$3,0))*O2848)),"")</f>
        <v/>
      </c>
      <c r="T2848" s="71" t="str">
        <f t="shared" si="135"/>
        <v/>
      </c>
    </row>
    <row r="2849" spans="16:20">
      <c r="P2849" s="70" t="str">
        <f t="shared" si="133"/>
        <v/>
      </c>
      <c r="Q2849" s="70" t="str">
        <f t="shared" si="134"/>
        <v/>
      </c>
      <c r="R2849" s="70" t="str">
        <f>IFERROR(IF(K2849="handling and wharfage",SUM(P2849:Q2849),IF(OR(K2849="tank",K2849="Boat",K2849="car"),INDEX(Rate!$B$4:$M$25,MATCH(Gilbert!N2849,Rate!$A$4:$A$25,0),MATCH(Gilbert!L2849,Rate!$B$3:$M$3,0))*O2849*0.8,INDEX(Rate!$B$4:$M$25,MATCH(Gilbert!N2849,Rate!$A$4:$A$25,0),MATCH(Gilbert!L2849,Rate!$B$3:$M$3,0))*O2849)),"")</f>
        <v/>
      </c>
      <c r="T2849" s="71" t="str">
        <f t="shared" si="135"/>
        <v/>
      </c>
    </row>
    <row r="2850" spans="16:20">
      <c r="P2850" s="70" t="str">
        <f t="shared" si="133"/>
        <v/>
      </c>
      <c r="Q2850" s="70" t="str">
        <f t="shared" si="134"/>
        <v/>
      </c>
      <c r="R2850" s="70" t="str">
        <f>IFERROR(IF(K2850="handling and wharfage",SUM(P2850:Q2850),IF(OR(K2850="tank",K2850="Boat",K2850="car"),INDEX(Rate!$B$4:$M$25,MATCH(Gilbert!N2850,Rate!$A$4:$A$25,0),MATCH(Gilbert!L2850,Rate!$B$3:$M$3,0))*O2850*0.8,INDEX(Rate!$B$4:$M$25,MATCH(Gilbert!N2850,Rate!$A$4:$A$25,0),MATCH(Gilbert!L2850,Rate!$B$3:$M$3,0))*O2850)),"")</f>
        <v/>
      </c>
      <c r="T2850" s="71" t="str">
        <f t="shared" si="135"/>
        <v/>
      </c>
    </row>
    <row r="2851" spans="16:20">
      <c r="P2851" s="70" t="str">
        <f t="shared" si="133"/>
        <v/>
      </c>
      <c r="Q2851" s="70" t="str">
        <f t="shared" si="134"/>
        <v/>
      </c>
      <c r="R2851" s="70" t="str">
        <f>IFERROR(IF(K2851="handling and wharfage",SUM(P2851:Q2851),IF(OR(K2851="tank",K2851="Boat",K2851="car"),INDEX(Rate!$B$4:$M$25,MATCH(Gilbert!N2851,Rate!$A$4:$A$25,0),MATCH(Gilbert!L2851,Rate!$B$3:$M$3,0))*O2851*0.8,INDEX(Rate!$B$4:$M$25,MATCH(Gilbert!N2851,Rate!$A$4:$A$25,0),MATCH(Gilbert!L2851,Rate!$B$3:$M$3,0))*O2851)),"")</f>
        <v/>
      </c>
      <c r="T2851" s="71" t="str">
        <f t="shared" si="135"/>
        <v/>
      </c>
    </row>
    <row r="2852" spans="16:20">
      <c r="P2852" s="70" t="str">
        <f t="shared" si="133"/>
        <v/>
      </c>
      <c r="Q2852" s="70" t="str">
        <f t="shared" si="134"/>
        <v/>
      </c>
      <c r="R2852" s="70" t="str">
        <f>IFERROR(IF(K2852="handling and wharfage",SUM(P2852:Q2852),IF(OR(K2852="tank",K2852="Boat",K2852="car"),INDEX(Rate!$B$4:$M$25,MATCH(Gilbert!N2852,Rate!$A$4:$A$25,0),MATCH(Gilbert!L2852,Rate!$B$3:$M$3,0))*O2852*0.8,INDEX(Rate!$B$4:$M$25,MATCH(Gilbert!N2852,Rate!$A$4:$A$25,0),MATCH(Gilbert!L2852,Rate!$B$3:$M$3,0))*O2852)),"")</f>
        <v/>
      </c>
      <c r="T2852" s="71" t="str">
        <f t="shared" si="135"/>
        <v/>
      </c>
    </row>
    <row r="2853" spans="16:20">
      <c r="P2853" s="70" t="str">
        <f t="shared" si="133"/>
        <v/>
      </c>
      <c r="Q2853" s="70" t="str">
        <f t="shared" si="134"/>
        <v/>
      </c>
      <c r="R2853" s="70" t="str">
        <f>IFERROR(IF(K2853="handling and wharfage",SUM(P2853:Q2853),IF(OR(K2853="tank",K2853="Boat",K2853="car"),INDEX(Rate!$B$4:$M$25,MATCH(Gilbert!N2853,Rate!$A$4:$A$25,0),MATCH(Gilbert!L2853,Rate!$B$3:$M$3,0))*O2853*0.8,INDEX(Rate!$B$4:$M$25,MATCH(Gilbert!N2853,Rate!$A$4:$A$25,0),MATCH(Gilbert!L2853,Rate!$B$3:$M$3,0))*O2853)),"")</f>
        <v/>
      </c>
      <c r="T2853" s="71" t="str">
        <f t="shared" si="135"/>
        <v/>
      </c>
    </row>
    <row r="2854" spans="16:20">
      <c r="P2854" s="70" t="str">
        <f t="shared" si="133"/>
        <v/>
      </c>
      <c r="Q2854" s="70" t="str">
        <f t="shared" si="134"/>
        <v/>
      </c>
      <c r="R2854" s="70" t="str">
        <f>IFERROR(IF(K2854="handling and wharfage",SUM(P2854:Q2854),IF(OR(K2854="tank",K2854="Boat",K2854="car"),INDEX(Rate!$B$4:$M$25,MATCH(Gilbert!N2854,Rate!$A$4:$A$25,0),MATCH(Gilbert!L2854,Rate!$B$3:$M$3,0))*O2854*0.8,INDEX(Rate!$B$4:$M$25,MATCH(Gilbert!N2854,Rate!$A$4:$A$25,0),MATCH(Gilbert!L2854,Rate!$B$3:$M$3,0))*O2854)),"")</f>
        <v/>
      </c>
      <c r="T2854" s="71" t="str">
        <f t="shared" si="135"/>
        <v/>
      </c>
    </row>
    <row r="2855" spans="16:20">
      <c r="P2855" s="70" t="str">
        <f t="shared" si="133"/>
        <v/>
      </c>
      <c r="Q2855" s="70" t="str">
        <f t="shared" si="134"/>
        <v/>
      </c>
      <c r="R2855" s="70" t="str">
        <f>IFERROR(IF(K2855="handling and wharfage",SUM(P2855:Q2855),IF(OR(K2855="tank",K2855="Boat",K2855="car"),INDEX(Rate!$B$4:$M$25,MATCH(Gilbert!N2855,Rate!$A$4:$A$25,0),MATCH(Gilbert!L2855,Rate!$B$3:$M$3,0))*O2855*0.8,INDEX(Rate!$B$4:$M$25,MATCH(Gilbert!N2855,Rate!$A$4:$A$25,0),MATCH(Gilbert!L2855,Rate!$B$3:$M$3,0))*O2855)),"")</f>
        <v/>
      </c>
      <c r="T2855" s="71" t="str">
        <f t="shared" si="135"/>
        <v/>
      </c>
    </row>
    <row r="2856" spans="16:20">
      <c r="P2856" s="70" t="str">
        <f t="shared" si="133"/>
        <v/>
      </c>
      <c r="Q2856" s="70" t="str">
        <f t="shared" si="134"/>
        <v/>
      </c>
      <c r="R2856" s="70" t="str">
        <f>IFERROR(IF(K2856="handling and wharfage",SUM(P2856:Q2856),IF(OR(K2856="tank",K2856="Boat",K2856="car"),INDEX(Rate!$B$4:$M$25,MATCH(Gilbert!N2856,Rate!$A$4:$A$25,0),MATCH(Gilbert!L2856,Rate!$B$3:$M$3,0))*O2856*0.8,INDEX(Rate!$B$4:$M$25,MATCH(Gilbert!N2856,Rate!$A$4:$A$25,0),MATCH(Gilbert!L2856,Rate!$B$3:$M$3,0))*O2856)),"")</f>
        <v/>
      </c>
      <c r="T2856" s="71" t="str">
        <f t="shared" si="135"/>
        <v/>
      </c>
    </row>
    <row r="2857" spans="16:20">
      <c r="P2857" s="70" t="str">
        <f t="shared" si="133"/>
        <v/>
      </c>
      <c r="Q2857" s="70" t="str">
        <f t="shared" si="134"/>
        <v/>
      </c>
      <c r="R2857" s="70" t="str">
        <f>IFERROR(IF(K2857="handling and wharfage",SUM(P2857:Q2857),IF(OR(K2857="tank",K2857="Boat",K2857="car"),INDEX(Rate!$B$4:$M$25,MATCH(Gilbert!N2857,Rate!$A$4:$A$25,0),MATCH(Gilbert!L2857,Rate!$B$3:$M$3,0))*O2857*0.8,INDEX(Rate!$B$4:$M$25,MATCH(Gilbert!N2857,Rate!$A$4:$A$25,0),MATCH(Gilbert!L2857,Rate!$B$3:$M$3,0))*O2857)),"")</f>
        <v/>
      </c>
      <c r="T2857" s="71" t="str">
        <f t="shared" si="135"/>
        <v/>
      </c>
    </row>
    <row r="2858" spans="16:20">
      <c r="P2858" s="70" t="str">
        <f t="shared" si="133"/>
        <v/>
      </c>
      <c r="Q2858" s="70" t="str">
        <f t="shared" si="134"/>
        <v/>
      </c>
      <c r="R2858" s="70" t="str">
        <f>IFERROR(IF(K2858="handling and wharfage",SUM(P2858:Q2858),IF(OR(K2858="tank",K2858="Boat",K2858="car"),INDEX(Rate!$B$4:$M$25,MATCH(Gilbert!N2858,Rate!$A$4:$A$25,0),MATCH(Gilbert!L2858,Rate!$B$3:$M$3,0))*O2858*0.8,INDEX(Rate!$B$4:$M$25,MATCH(Gilbert!N2858,Rate!$A$4:$A$25,0),MATCH(Gilbert!L2858,Rate!$B$3:$M$3,0))*O2858)),"")</f>
        <v/>
      </c>
      <c r="T2858" s="71" t="str">
        <f t="shared" si="135"/>
        <v/>
      </c>
    </row>
    <row r="2859" spans="16:20">
      <c r="P2859" s="70" t="str">
        <f t="shared" si="133"/>
        <v/>
      </c>
      <c r="Q2859" s="70" t="str">
        <f t="shared" si="134"/>
        <v/>
      </c>
      <c r="R2859" s="70" t="str">
        <f>IFERROR(IF(K2859="handling and wharfage",SUM(P2859:Q2859),IF(OR(K2859="tank",K2859="Boat",K2859="car"),INDEX(Rate!$B$4:$M$25,MATCH(Gilbert!N2859,Rate!$A$4:$A$25,0),MATCH(Gilbert!L2859,Rate!$B$3:$M$3,0))*O2859*0.8,INDEX(Rate!$B$4:$M$25,MATCH(Gilbert!N2859,Rate!$A$4:$A$25,0),MATCH(Gilbert!L2859,Rate!$B$3:$M$3,0))*O2859)),"")</f>
        <v/>
      </c>
      <c r="T2859" s="71" t="str">
        <f t="shared" si="135"/>
        <v/>
      </c>
    </row>
    <row r="2860" spans="16:20">
      <c r="P2860" s="70" t="str">
        <f t="shared" si="133"/>
        <v/>
      </c>
      <c r="Q2860" s="70" t="str">
        <f t="shared" si="134"/>
        <v/>
      </c>
      <c r="R2860" s="70" t="str">
        <f>IFERROR(IF(K2860="handling and wharfage",SUM(P2860:Q2860),IF(OR(K2860="tank",K2860="Boat",K2860="car"),INDEX(Rate!$B$4:$M$25,MATCH(Gilbert!N2860,Rate!$A$4:$A$25,0),MATCH(Gilbert!L2860,Rate!$B$3:$M$3,0))*O2860*0.8,INDEX(Rate!$B$4:$M$25,MATCH(Gilbert!N2860,Rate!$A$4:$A$25,0),MATCH(Gilbert!L2860,Rate!$B$3:$M$3,0))*O2860)),"")</f>
        <v/>
      </c>
      <c r="T2860" s="71" t="str">
        <f t="shared" si="135"/>
        <v/>
      </c>
    </row>
    <row r="2861" spans="16:20">
      <c r="P2861" s="70" t="str">
        <f t="shared" si="133"/>
        <v/>
      </c>
      <c r="Q2861" s="70" t="str">
        <f t="shared" si="134"/>
        <v/>
      </c>
      <c r="R2861" s="70" t="str">
        <f>IFERROR(IF(K2861="handling and wharfage",SUM(P2861:Q2861),IF(OR(K2861="tank",K2861="Boat",K2861="car"),INDEX(Rate!$B$4:$M$25,MATCH(Gilbert!N2861,Rate!$A$4:$A$25,0),MATCH(Gilbert!L2861,Rate!$B$3:$M$3,0))*O2861*0.8,INDEX(Rate!$B$4:$M$25,MATCH(Gilbert!N2861,Rate!$A$4:$A$25,0),MATCH(Gilbert!L2861,Rate!$B$3:$M$3,0))*O2861)),"")</f>
        <v/>
      </c>
      <c r="T2861" s="71" t="str">
        <f t="shared" si="135"/>
        <v/>
      </c>
    </row>
    <row r="2862" spans="16:20">
      <c r="P2862" s="70" t="str">
        <f t="shared" si="133"/>
        <v/>
      </c>
      <c r="Q2862" s="70" t="str">
        <f t="shared" si="134"/>
        <v/>
      </c>
      <c r="R2862" s="70" t="str">
        <f>IFERROR(IF(K2862="handling and wharfage",SUM(P2862:Q2862),IF(OR(K2862="tank",K2862="Boat",K2862="car"),INDEX(Rate!$B$4:$M$25,MATCH(Gilbert!N2862,Rate!$A$4:$A$25,0),MATCH(Gilbert!L2862,Rate!$B$3:$M$3,0))*O2862*0.8,INDEX(Rate!$B$4:$M$25,MATCH(Gilbert!N2862,Rate!$A$4:$A$25,0),MATCH(Gilbert!L2862,Rate!$B$3:$M$3,0))*O2862)),"")</f>
        <v/>
      </c>
      <c r="T2862" s="71" t="str">
        <f t="shared" si="135"/>
        <v/>
      </c>
    </row>
    <row r="2863" spans="16:20">
      <c r="P2863" s="70" t="str">
        <f t="shared" si="133"/>
        <v/>
      </c>
      <c r="Q2863" s="70" t="str">
        <f t="shared" si="134"/>
        <v/>
      </c>
      <c r="R2863" s="70" t="str">
        <f>IFERROR(IF(K2863="handling and wharfage",SUM(P2863:Q2863),IF(OR(K2863="tank",K2863="Boat",K2863="car"),INDEX(Rate!$B$4:$M$25,MATCH(Gilbert!N2863,Rate!$A$4:$A$25,0),MATCH(Gilbert!L2863,Rate!$B$3:$M$3,0))*O2863*0.8,INDEX(Rate!$B$4:$M$25,MATCH(Gilbert!N2863,Rate!$A$4:$A$25,0),MATCH(Gilbert!L2863,Rate!$B$3:$M$3,0))*O2863)),"")</f>
        <v/>
      </c>
      <c r="T2863" s="71" t="str">
        <f t="shared" si="135"/>
        <v/>
      </c>
    </row>
    <row r="2864" spans="16:20">
      <c r="P2864" s="70" t="str">
        <f t="shared" si="133"/>
        <v/>
      </c>
      <c r="Q2864" s="70" t="str">
        <f t="shared" si="134"/>
        <v/>
      </c>
      <c r="R2864" s="70" t="str">
        <f>IFERROR(IF(K2864="handling and wharfage",SUM(P2864:Q2864),IF(OR(K2864="tank",K2864="Boat",K2864="car"),INDEX(Rate!$B$4:$M$25,MATCH(Gilbert!N2864,Rate!$A$4:$A$25,0),MATCH(Gilbert!L2864,Rate!$B$3:$M$3,0))*O2864*0.8,INDEX(Rate!$B$4:$M$25,MATCH(Gilbert!N2864,Rate!$A$4:$A$25,0),MATCH(Gilbert!L2864,Rate!$B$3:$M$3,0))*O2864)),"")</f>
        <v/>
      </c>
      <c r="T2864" s="71" t="str">
        <f t="shared" si="135"/>
        <v/>
      </c>
    </row>
    <row r="2865" spans="16:20">
      <c r="P2865" s="70" t="str">
        <f t="shared" si="133"/>
        <v/>
      </c>
      <c r="Q2865" s="70" t="str">
        <f t="shared" si="134"/>
        <v/>
      </c>
      <c r="R2865" s="70" t="str">
        <f>IFERROR(IF(K2865="handling and wharfage",SUM(P2865:Q2865),IF(OR(K2865="tank",K2865="Boat",K2865="car"),INDEX(Rate!$B$4:$M$25,MATCH(Gilbert!N2865,Rate!$A$4:$A$25,0),MATCH(Gilbert!L2865,Rate!$B$3:$M$3,0))*O2865*0.8,INDEX(Rate!$B$4:$M$25,MATCH(Gilbert!N2865,Rate!$A$4:$A$25,0),MATCH(Gilbert!L2865,Rate!$B$3:$M$3,0))*O2865)),"")</f>
        <v/>
      </c>
      <c r="T2865" s="71" t="str">
        <f t="shared" si="135"/>
        <v/>
      </c>
    </row>
    <row r="2866" spans="16:20">
      <c r="P2866" s="70" t="str">
        <f t="shared" si="133"/>
        <v/>
      </c>
      <c r="Q2866" s="70" t="str">
        <f t="shared" si="134"/>
        <v/>
      </c>
      <c r="R2866" s="70" t="str">
        <f>IFERROR(IF(K2866="handling and wharfage",SUM(P2866:Q2866),IF(OR(K2866="tank",K2866="Boat",K2866="car"),INDEX(Rate!$B$4:$M$25,MATCH(Gilbert!N2866,Rate!$A$4:$A$25,0),MATCH(Gilbert!L2866,Rate!$B$3:$M$3,0))*O2866*0.8,INDEX(Rate!$B$4:$M$25,MATCH(Gilbert!N2866,Rate!$A$4:$A$25,0),MATCH(Gilbert!L2866,Rate!$B$3:$M$3,0))*O2866)),"")</f>
        <v/>
      </c>
      <c r="T2866" s="71" t="str">
        <f t="shared" si="135"/>
        <v/>
      </c>
    </row>
    <row r="2867" spans="16:20">
      <c r="P2867" s="70" t="str">
        <f t="shared" si="133"/>
        <v/>
      </c>
      <c r="Q2867" s="70" t="str">
        <f t="shared" si="134"/>
        <v/>
      </c>
      <c r="R2867" s="70" t="str">
        <f>IFERROR(IF(K2867="handling and wharfage",SUM(P2867:Q2867),IF(OR(K2867="tank",K2867="Boat",K2867="car"),INDEX(Rate!$B$4:$M$25,MATCH(Gilbert!N2867,Rate!$A$4:$A$25,0),MATCH(Gilbert!L2867,Rate!$B$3:$M$3,0))*O2867*0.8,INDEX(Rate!$B$4:$M$25,MATCH(Gilbert!N2867,Rate!$A$4:$A$25,0),MATCH(Gilbert!L2867,Rate!$B$3:$M$3,0))*O2867)),"")</f>
        <v/>
      </c>
      <c r="T2867" s="71" t="str">
        <f t="shared" si="135"/>
        <v/>
      </c>
    </row>
    <row r="2868" spans="16:20">
      <c r="P2868" s="70" t="str">
        <f t="shared" si="133"/>
        <v/>
      </c>
      <c r="Q2868" s="70" t="str">
        <f t="shared" si="134"/>
        <v/>
      </c>
      <c r="R2868" s="70" t="str">
        <f>IFERROR(IF(K2868="handling and wharfage",SUM(P2868:Q2868),IF(OR(K2868="tank",K2868="Boat",K2868="car"),INDEX(Rate!$B$4:$M$25,MATCH(Gilbert!N2868,Rate!$A$4:$A$25,0),MATCH(Gilbert!L2868,Rate!$B$3:$M$3,0))*O2868*0.8,INDEX(Rate!$B$4:$M$25,MATCH(Gilbert!N2868,Rate!$A$4:$A$25,0),MATCH(Gilbert!L2868,Rate!$B$3:$M$3,0))*O2868)),"")</f>
        <v/>
      </c>
      <c r="T2868" s="71" t="str">
        <f t="shared" si="135"/>
        <v/>
      </c>
    </row>
    <row r="2869" spans="16:20">
      <c r="P2869" s="70" t="str">
        <f t="shared" si="133"/>
        <v/>
      </c>
      <c r="Q2869" s="70" t="str">
        <f t="shared" si="134"/>
        <v/>
      </c>
      <c r="R2869" s="70" t="str">
        <f>IFERROR(IF(K2869="handling and wharfage",SUM(P2869:Q2869),IF(OR(K2869="tank",K2869="Boat",K2869="car"),INDEX(Rate!$B$4:$M$25,MATCH(Gilbert!N2869,Rate!$A$4:$A$25,0),MATCH(Gilbert!L2869,Rate!$B$3:$M$3,0))*O2869*0.8,INDEX(Rate!$B$4:$M$25,MATCH(Gilbert!N2869,Rate!$A$4:$A$25,0),MATCH(Gilbert!L2869,Rate!$B$3:$M$3,0))*O2869)),"")</f>
        <v/>
      </c>
      <c r="T2869" s="71" t="str">
        <f t="shared" si="135"/>
        <v/>
      </c>
    </row>
    <row r="2870" spans="16:20">
      <c r="P2870" s="70" t="str">
        <f t="shared" si="133"/>
        <v/>
      </c>
      <c r="Q2870" s="70" t="str">
        <f t="shared" si="134"/>
        <v/>
      </c>
      <c r="R2870" s="70" t="str">
        <f>IFERROR(IF(K2870="handling and wharfage",SUM(P2870:Q2870),IF(OR(K2870="tank",K2870="Boat",K2870="car"),INDEX(Rate!$B$4:$M$25,MATCH(Gilbert!N2870,Rate!$A$4:$A$25,0),MATCH(Gilbert!L2870,Rate!$B$3:$M$3,0))*O2870*0.8,INDEX(Rate!$B$4:$M$25,MATCH(Gilbert!N2870,Rate!$A$4:$A$25,0),MATCH(Gilbert!L2870,Rate!$B$3:$M$3,0))*O2870)),"")</f>
        <v/>
      </c>
      <c r="T2870" s="71" t="str">
        <f t="shared" si="135"/>
        <v/>
      </c>
    </row>
    <row r="2871" spans="16:20">
      <c r="P2871" s="70" t="str">
        <f t="shared" si="133"/>
        <v/>
      </c>
      <c r="Q2871" s="70" t="str">
        <f t="shared" si="134"/>
        <v/>
      </c>
      <c r="R2871" s="70" t="str">
        <f>IFERROR(IF(K2871="handling and wharfage",SUM(P2871:Q2871),IF(OR(K2871="tank",K2871="Boat",K2871="car"),INDEX(Rate!$B$4:$M$25,MATCH(Gilbert!N2871,Rate!$A$4:$A$25,0),MATCH(Gilbert!L2871,Rate!$B$3:$M$3,0))*O2871*0.8,INDEX(Rate!$B$4:$M$25,MATCH(Gilbert!N2871,Rate!$A$4:$A$25,0),MATCH(Gilbert!L2871,Rate!$B$3:$M$3,0))*O2871)),"")</f>
        <v/>
      </c>
      <c r="T2871" s="71" t="str">
        <f t="shared" si="135"/>
        <v/>
      </c>
    </row>
    <row r="2872" spans="16:20">
      <c r="P2872" s="70" t="str">
        <f t="shared" si="133"/>
        <v/>
      </c>
      <c r="Q2872" s="70" t="str">
        <f t="shared" si="134"/>
        <v/>
      </c>
      <c r="R2872" s="70" t="str">
        <f>IFERROR(IF(K2872="handling and wharfage",SUM(P2872:Q2872),IF(OR(K2872="tank",K2872="Boat",K2872="car"),INDEX(Rate!$B$4:$M$25,MATCH(Gilbert!N2872,Rate!$A$4:$A$25,0),MATCH(Gilbert!L2872,Rate!$B$3:$M$3,0))*O2872*0.8,INDEX(Rate!$B$4:$M$25,MATCH(Gilbert!N2872,Rate!$A$4:$A$25,0),MATCH(Gilbert!L2872,Rate!$B$3:$M$3,0))*O2872)),"")</f>
        <v/>
      </c>
      <c r="T2872" s="71" t="str">
        <f t="shared" si="135"/>
        <v/>
      </c>
    </row>
    <row r="2873" spans="16:20">
      <c r="P2873" s="70" t="str">
        <f t="shared" si="133"/>
        <v/>
      </c>
      <c r="Q2873" s="70" t="str">
        <f t="shared" si="134"/>
        <v/>
      </c>
      <c r="R2873" s="70" t="str">
        <f>IFERROR(IF(K2873="handling and wharfage",SUM(P2873:Q2873),IF(OR(K2873="tank",K2873="Boat",K2873="car"),INDEX(Rate!$B$4:$M$25,MATCH(Gilbert!N2873,Rate!$A$4:$A$25,0),MATCH(Gilbert!L2873,Rate!$B$3:$M$3,0))*O2873*0.8,INDEX(Rate!$B$4:$M$25,MATCH(Gilbert!N2873,Rate!$A$4:$A$25,0),MATCH(Gilbert!L2873,Rate!$B$3:$M$3,0))*O2873)),"")</f>
        <v/>
      </c>
      <c r="T2873" s="71" t="str">
        <f t="shared" si="135"/>
        <v/>
      </c>
    </row>
    <row r="2874" spans="16:20">
      <c r="P2874" s="70" t="str">
        <f t="shared" si="133"/>
        <v/>
      </c>
      <c r="Q2874" s="70" t="str">
        <f t="shared" si="134"/>
        <v/>
      </c>
      <c r="R2874" s="70" t="str">
        <f>IFERROR(IF(K2874="handling and wharfage",SUM(P2874:Q2874),IF(OR(K2874="tank",K2874="Boat",K2874="car"),INDEX(Rate!$B$4:$M$25,MATCH(Gilbert!N2874,Rate!$A$4:$A$25,0),MATCH(Gilbert!L2874,Rate!$B$3:$M$3,0))*O2874*0.8,INDEX(Rate!$B$4:$M$25,MATCH(Gilbert!N2874,Rate!$A$4:$A$25,0),MATCH(Gilbert!L2874,Rate!$B$3:$M$3,0))*O2874)),"")</f>
        <v/>
      </c>
      <c r="T2874" s="71" t="str">
        <f t="shared" si="135"/>
        <v/>
      </c>
    </row>
    <row r="2875" spans="16:20">
      <c r="P2875" s="70" t="str">
        <f t="shared" si="133"/>
        <v/>
      </c>
      <c r="Q2875" s="70" t="str">
        <f t="shared" si="134"/>
        <v/>
      </c>
      <c r="R2875" s="70" t="str">
        <f>IFERROR(IF(K2875="handling and wharfage",SUM(P2875:Q2875),IF(OR(K2875="tank",K2875="Boat",K2875="car"),INDEX(Rate!$B$4:$M$25,MATCH(Gilbert!N2875,Rate!$A$4:$A$25,0),MATCH(Gilbert!L2875,Rate!$B$3:$M$3,0))*O2875*0.8,INDEX(Rate!$B$4:$M$25,MATCH(Gilbert!N2875,Rate!$A$4:$A$25,0),MATCH(Gilbert!L2875,Rate!$B$3:$M$3,0))*O2875)),"")</f>
        <v/>
      </c>
      <c r="T2875" s="71" t="str">
        <f t="shared" si="135"/>
        <v/>
      </c>
    </row>
    <row r="2876" spans="16:20">
      <c r="P2876" s="70" t="str">
        <f t="shared" si="133"/>
        <v/>
      </c>
      <c r="Q2876" s="70" t="str">
        <f t="shared" si="134"/>
        <v/>
      </c>
      <c r="R2876" s="70" t="str">
        <f>IFERROR(IF(K2876="handling and wharfage",SUM(P2876:Q2876),IF(OR(K2876="tank",K2876="Boat",K2876="car"),INDEX(Rate!$B$4:$M$25,MATCH(Gilbert!N2876,Rate!$A$4:$A$25,0),MATCH(Gilbert!L2876,Rate!$B$3:$M$3,0))*O2876*0.8,INDEX(Rate!$B$4:$M$25,MATCH(Gilbert!N2876,Rate!$A$4:$A$25,0),MATCH(Gilbert!L2876,Rate!$B$3:$M$3,0))*O2876)),"")</f>
        <v/>
      </c>
      <c r="T2876" s="71" t="str">
        <f t="shared" si="135"/>
        <v/>
      </c>
    </row>
    <row r="2877" spans="16:20">
      <c r="P2877" s="70" t="str">
        <f t="shared" si="133"/>
        <v/>
      </c>
      <c r="Q2877" s="70" t="str">
        <f t="shared" si="134"/>
        <v/>
      </c>
      <c r="R2877" s="70" t="str">
        <f>IFERROR(IF(K2877="handling and wharfage",SUM(P2877:Q2877),IF(OR(K2877="tank",K2877="Boat",K2877="car"),INDEX(Rate!$B$4:$M$25,MATCH(Gilbert!N2877,Rate!$A$4:$A$25,0),MATCH(Gilbert!L2877,Rate!$B$3:$M$3,0))*O2877*0.8,INDEX(Rate!$B$4:$M$25,MATCH(Gilbert!N2877,Rate!$A$4:$A$25,0),MATCH(Gilbert!L2877,Rate!$B$3:$M$3,0))*O2877)),"")</f>
        <v/>
      </c>
      <c r="T2877" s="71" t="str">
        <f t="shared" si="135"/>
        <v/>
      </c>
    </row>
    <row r="2878" spans="16:20">
      <c r="P2878" s="70" t="str">
        <f t="shared" si="133"/>
        <v/>
      </c>
      <c r="Q2878" s="70" t="str">
        <f t="shared" si="134"/>
        <v/>
      </c>
      <c r="R2878" s="70" t="str">
        <f>IFERROR(IF(K2878="handling and wharfage",SUM(P2878:Q2878),IF(OR(K2878="tank",K2878="Boat",K2878="car"),INDEX(Rate!$B$4:$M$25,MATCH(Gilbert!N2878,Rate!$A$4:$A$25,0),MATCH(Gilbert!L2878,Rate!$B$3:$M$3,0))*O2878*0.8,INDEX(Rate!$B$4:$M$25,MATCH(Gilbert!N2878,Rate!$A$4:$A$25,0),MATCH(Gilbert!L2878,Rate!$B$3:$M$3,0))*O2878)),"")</f>
        <v/>
      </c>
      <c r="T2878" s="71" t="str">
        <f t="shared" si="135"/>
        <v/>
      </c>
    </row>
    <row r="2879" spans="16:20">
      <c r="P2879" s="70" t="str">
        <f t="shared" si="133"/>
        <v/>
      </c>
      <c r="Q2879" s="70" t="str">
        <f t="shared" si="134"/>
        <v/>
      </c>
      <c r="R2879" s="70" t="str">
        <f>IFERROR(IF(K2879="handling and wharfage",SUM(P2879:Q2879),IF(OR(K2879="tank",K2879="Boat",K2879="car"),INDEX(Rate!$B$4:$M$25,MATCH(Gilbert!N2879,Rate!$A$4:$A$25,0),MATCH(Gilbert!L2879,Rate!$B$3:$M$3,0))*O2879*0.8,INDEX(Rate!$B$4:$M$25,MATCH(Gilbert!N2879,Rate!$A$4:$A$25,0),MATCH(Gilbert!L2879,Rate!$B$3:$M$3,0))*O2879)),"")</f>
        <v/>
      </c>
      <c r="T2879" s="71" t="str">
        <f t="shared" si="135"/>
        <v/>
      </c>
    </row>
    <row r="2880" spans="16:20">
      <c r="P2880" s="70" t="str">
        <f t="shared" si="133"/>
        <v/>
      </c>
      <c r="Q2880" s="70" t="str">
        <f t="shared" si="134"/>
        <v/>
      </c>
      <c r="R2880" s="70" t="str">
        <f>IFERROR(IF(K2880="handling and wharfage",SUM(P2880:Q2880),IF(OR(K2880="tank",K2880="Boat",K2880="car"),INDEX(Rate!$B$4:$M$25,MATCH(Gilbert!N2880,Rate!$A$4:$A$25,0),MATCH(Gilbert!L2880,Rate!$B$3:$M$3,0))*O2880*0.8,INDEX(Rate!$B$4:$M$25,MATCH(Gilbert!N2880,Rate!$A$4:$A$25,0),MATCH(Gilbert!L2880,Rate!$B$3:$M$3,0))*O2880)),"")</f>
        <v/>
      </c>
      <c r="T2880" s="71" t="str">
        <f t="shared" si="135"/>
        <v/>
      </c>
    </row>
    <row r="2881" spans="16:20">
      <c r="P2881" s="70" t="str">
        <f t="shared" si="133"/>
        <v/>
      </c>
      <c r="Q2881" s="70" t="str">
        <f t="shared" si="134"/>
        <v/>
      </c>
      <c r="R2881" s="70" t="str">
        <f>IFERROR(IF(K2881="handling and wharfage",SUM(P2881:Q2881),IF(OR(K2881="tank",K2881="Boat",K2881="car"),INDEX(Rate!$B$4:$M$25,MATCH(Gilbert!N2881,Rate!$A$4:$A$25,0),MATCH(Gilbert!L2881,Rate!$B$3:$M$3,0))*O2881*0.8,INDEX(Rate!$B$4:$M$25,MATCH(Gilbert!N2881,Rate!$A$4:$A$25,0),MATCH(Gilbert!L2881,Rate!$B$3:$M$3,0))*O2881)),"")</f>
        <v/>
      </c>
      <c r="T2881" s="71" t="str">
        <f t="shared" si="135"/>
        <v/>
      </c>
    </row>
    <row r="2882" spans="16:20">
      <c r="P2882" s="70" t="str">
        <f t="shared" si="133"/>
        <v/>
      </c>
      <c r="Q2882" s="70" t="str">
        <f t="shared" si="134"/>
        <v/>
      </c>
      <c r="R2882" s="70" t="str">
        <f>IFERROR(IF(K2882="handling and wharfage",SUM(P2882:Q2882),IF(OR(K2882="tank",K2882="Boat",K2882="car"),INDEX(Rate!$B$4:$M$25,MATCH(Gilbert!N2882,Rate!$A$4:$A$25,0),MATCH(Gilbert!L2882,Rate!$B$3:$M$3,0))*O2882*0.8,INDEX(Rate!$B$4:$M$25,MATCH(Gilbert!N2882,Rate!$A$4:$A$25,0),MATCH(Gilbert!L2882,Rate!$B$3:$M$3,0))*O2882)),"")</f>
        <v/>
      </c>
      <c r="T2882" s="71" t="str">
        <f t="shared" si="135"/>
        <v/>
      </c>
    </row>
    <row r="2883" spans="16:20">
      <c r="P2883" s="70" t="str">
        <f t="shared" ref="P2883:P2946" si="136">IF(OR(K2883="handling and wharfage",K2883="rau handling and wharfage"),O2883*30,"")</f>
        <v/>
      </c>
      <c r="Q2883" s="70" t="str">
        <f t="shared" ref="Q2883:Q2946" si="137">IF(K2883&lt;&gt;"handling and wharfage","",O2883*3.5)</f>
        <v/>
      </c>
      <c r="R2883" s="70" t="str">
        <f>IFERROR(IF(K2883="handling and wharfage",SUM(P2883:Q2883),IF(OR(K2883="tank",K2883="Boat",K2883="car"),INDEX(Rate!$B$4:$M$25,MATCH(Gilbert!N2883,Rate!$A$4:$A$25,0),MATCH(Gilbert!L2883,Rate!$B$3:$M$3,0))*O2883*0.8,INDEX(Rate!$B$4:$M$25,MATCH(Gilbert!N2883,Rate!$A$4:$A$25,0),MATCH(Gilbert!L2883,Rate!$B$3:$M$3,0))*O2883)),"")</f>
        <v/>
      </c>
      <c r="T2883" s="71" t="str">
        <f t="shared" ref="T2883:T2946" si="138">IF(L2883="","",IF(L2883="General2","F0070000061A","E31250000331"))</f>
        <v/>
      </c>
    </row>
    <row r="2884" spans="16:20">
      <c r="P2884" s="70" t="str">
        <f t="shared" si="136"/>
        <v/>
      </c>
      <c r="Q2884" s="70" t="str">
        <f t="shared" si="137"/>
        <v/>
      </c>
      <c r="R2884" s="70" t="str">
        <f>IFERROR(IF(K2884="handling and wharfage",SUM(P2884:Q2884),IF(OR(K2884="tank",K2884="Boat",K2884="car"),INDEX(Rate!$B$4:$M$25,MATCH(Gilbert!N2884,Rate!$A$4:$A$25,0),MATCH(Gilbert!L2884,Rate!$B$3:$M$3,0))*O2884*0.8,INDEX(Rate!$B$4:$M$25,MATCH(Gilbert!N2884,Rate!$A$4:$A$25,0),MATCH(Gilbert!L2884,Rate!$B$3:$M$3,0))*O2884)),"")</f>
        <v/>
      </c>
      <c r="T2884" s="71" t="str">
        <f t="shared" si="138"/>
        <v/>
      </c>
    </row>
    <row r="2885" spans="16:20">
      <c r="P2885" s="70" t="str">
        <f t="shared" si="136"/>
        <v/>
      </c>
      <c r="Q2885" s="70" t="str">
        <f t="shared" si="137"/>
        <v/>
      </c>
      <c r="R2885" s="70" t="str">
        <f>IFERROR(IF(K2885="handling and wharfage",SUM(P2885:Q2885),IF(OR(K2885="tank",K2885="Boat",K2885="car"),INDEX(Rate!$B$4:$M$25,MATCH(Gilbert!N2885,Rate!$A$4:$A$25,0),MATCH(Gilbert!L2885,Rate!$B$3:$M$3,0))*O2885*0.8,INDEX(Rate!$B$4:$M$25,MATCH(Gilbert!N2885,Rate!$A$4:$A$25,0),MATCH(Gilbert!L2885,Rate!$B$3:$M$3,0))*O2885)),"")</f>
        <v/>
      </c>
      <c r="T2885" s="71" t="str">
        <f t="shared" si="138"/>
        <v/>
      </c>
    </row>
    <row r="2886" spans="16:20">
      <c r="P2886" s="70" t="str">
        <f t="shared" si="136"/>
        <v/>
      </c>
      <c r="Q2886" s="70" t="str">
        <f t="shared" si="137"/>
        <v/>
      </c>
      <c r="R2886" s="70" t="str">
        <f>IFERROR(IF(K2886="handling and wharfage",SUM(P2886:Q2886),IF(OR(K2886="tank",K2886="Boat",K2886="car"),INDEX(Rate!$B$4:$M$25,MATCH(Gilbert!N2886,Rate!$A$4:$A$25,0),MATCH(Gilbert!L2886,Rate!$B$3:$M$3,0))*O2886*0.8,INDEX(Rate!$B$4:$M$25,MATCH(Gilbert!N2886,Rate!$A$4:$A$25,0),MATCH(Gilbert!L2886,Rate!$B$3:$M$3,0))*O2886)),"")</f>
        <v/>
      </c>
      <c r="T2886" s="71" t="str">
        <f t="shared" si="138"/>
        <v/>
      </c>
    </row>
    <row r="2887" spans="16:20">
      <c r="P2887" s="70" t="str">
        <f t="shared" si="136"/>
        <v/>
      </c>
      <c r="Q2887" s="70" t="str">
        <f t="shared" si="137"/>
        <v/>
      </c>
      <c r="R2887" s="70" t="str">
        <f>IFERROR(IF(K2887="handling and wharfage",SUM(P2887:Q2887),IF(OR(K2887="tank",K2887="Boat",K2887="car"),INDEX(Rate!$B$4:$M$25,MATCH(Gilbert!N2887,Rate!$A$4:$A$25,0),MATCH(Gilbert!L2887,Rate!$B$3:$M$3,0))*O2887*0.8,INDEX(Rate!$B$4:$M$25,MATCH(Gilbert!N2887,Rate!$A$4:$A$25,0),MATCH(Gilbert!L2887,Rate!$B$3:$M$3,0))*O2887)),"")</f>
        <v/>
      </c>
      <c r="T2887" s="71" t="str">
        <f t="shared" si="138"/>
        <v/>
      </c>
    </row>
    <row r="2888" spans="16:20">
      <c r="P2888" s="70" t="str">
        <f t="shared" si="136"/>
        <v/>
      </c>
      <c r="Q2888" s="70" t="str">
        <f t="shared" si="137"/>
        <v/>
      </c>
      <c r="R2888" s="70" t="str">
        <f>IFERROR(IF(K2888="handling and wharfage",SUM(P2888:Q2888),IF(OR(K2888="tank",K2888="Boat",K2888="car"),INDEX(Rate!$B$4:$M$25,MATCH(Gilbert!N2888,Rate!$A$4:$A$25,0),MATCH(Gilbert!L2888,Rate!$B$3:$M$3,0))*O2888*0.8,INDEX(Rate!$B$4:$M$25,MATCH(Gilbert!N2888,Rate!$A$4:$A$25,0),MATCH(Gilbert!L2888,Rate!$B$3:$M$3,0))*O2888)),"")</f>
        <v/>
      </c>
      <c r="T2888" s="71" t="str">
        <f t="shared" si="138"/>
        <v/>
      </c>
    </row>
    <row r="2889" spans="16:20">
      <c r="P2889" s="70" t="str">
        <f t="shared" si="136"/>
        <v/>
      </c>
      <c r="Q2889" s="70" t="str">
        <f t="shared" si="137"/>
        <v/>
      </c>
      <c r="R2889" s="70" t="str">
        <f>IFERROR(IF(K2889="handling and wharfage",SUM(P2889:Q2889),IF(OR(K2889="tank",K2889="Boat",K2889="car"),INDEX(Rate!$B$4:$M$25,MATCH(Gilbert!N2889,Rate!$A$4:$A$25,0),MATCH(Gilbert!L2889,Rate!$B$3:$M$3,0))*O2889*0.8,INDEX(Rate!$B$4:$M$25,MATCH(Gilbert!N2889,Rate!$A$4:$A$25,0),MATCH(Gilbert!L2889,Rate!$B$3:$M$3,0))*O2889)),"")</f>
        <v/>
      </c>
      <c r="T2889" s="71" t="str">
        <f t="shared" si="138"/>
        <v/>
      </c>
    </row>
    <row r="2890" spans="16:20">
      <c r="P2890" s="70" t="str">
        <f t="shared" si="136"/>
        <v/>
      </c>
      <c r="Q2890" s="70" t="str">
        <f t="shared" si="137"/>
        <v/>
      </c>
      <c r="R2890" s="70" t="str">
        <f>IFERROR(IF(K2890="handling and wharfage",SUM(P2890:Q2890),IF(OR(K2890="tank",K2890="Boat",K2890="car"),INDEX(Rate!$B$4:$M$25,MATCH(Gilbert!N2890,Rate!$A$4:$A$25,0),MATCH(Gilbert!L2890,Rate!$B$3:$M$3,0))*O2890*0.8,INDEX(Rate!$B$4:$M$25,MATCH(Gilbert!N2890,Rate!$A$4:$A$25,0),MATCH(Gilbert!L2890,Rate!$B$3:$M$3,0))*O2890)),"")</f>
        <v/>
      </c>
      <c r="T2890" s="71" t="str">
        <f t="shared" si="138"/>
        <v/>
      </c>
    </row>
    <row r="2891" spans="16:20">
      <c r="P2891" s="70" t="str">
        <f t="shared" si="136"/>
        <v/>
      </c>
      <c r="Q2891" s="70" t="str">
        <f t="shared" si="137"/>
        <v/>
      </c>
      <c r="R2891" s="70" t="str">
        <f>IFERROR(IF(K2891="handling and wharfage",SUM(P2891:Q2891),IF(OR(K2891="tank",K2891="Boat",K2891="car"),INDEX(Rate!$B$4:$M$25,MATCH(Gilbert!N2891,Rate!$A$4:$A$25,0),MATCH(Gilbert!L2891,Rate!$B$3:$M$3,0))*O2891*0.8,INDEX(Rate!$B$4:$M$25,MATCH(Gilbert!N2891,Rate!$A$4:$A$25,0),MATCH(Gilbert!L2891,Rate!$B$3:$M$3,0))*O2891)),"")</f>
        <v/>
      </c>
      <c r="T2891" s="71" t="str">
        <f t="shared" si="138"/>
        <v/>
      </c>
    </row>
    <row r="2892" spans="16:20">
      <c r="P2892" s="70" t="str">
        <f t="shared" si="136"/>
        <v/>
      </c>
      <c r="Q2892" s="70" t="str">
        <f t="shared" si="137"/>
        <v/>
      </c>
      <c r="R2892" s="70" t="str">
        <f>IFERROR(IF(K2892="handling and wharfage",SUM(P2892:Q2892),IF(OR(K2892="tank",K2892="Boat",K2892="car"),INDEX(Rate!$B$4:$M$25,MATCH(Gilbert!N2892,Rate!$A$4:$A$25,0),MATCH(Gilbert!L2892,Rate!$B$3:$M$3,0))*O2892*0.8,INDEX(Rate!$B$4:$M$25,MATCH(Gilbert!N2892,Rate!$A$4:$A$25,0),MATCH(Gilbert!L2892,Rate!$B$3:$M$3,0))*O2892)),"")</f>
        <v/>
      </c>
      <c r="T2892" s="71" t="str">
        <f t="shared" si="138"/>
        <v/>
      </c>
    </row>
    <row r="2893" spans="16:20">
      <c r="P2893" s="70" t="str">
        <f t="shared" si="136"/>
        <v/>
      </c>
      <c r="Q2893" s="70" t="str">
        <f t="shared" si="137"/>
        <v/>
      </c>
      <c r="R2893" s="70" t="str">
        <f>IFERROR(IF(K2893="handling and wharfage",SUM(P2893:Q2893),IF(OR(K2893="tank",K2893="Boat",K2893="car"),INDEX(Rate!$B$4:$M$25,MATCH(Gilbert!N2893,Rate!$A$4:$A$25,0),MATCH(Gilbert!L2893,Rate!$B$3:$M$3,0))*O2893*0.8,INDEX(Rate!$B$4:$M$25,MATCH(Gilbert!N2893,Rate!$A$4:$A$25,0),MATCH(Gilbert!L2893,Rate!$B$3:$M$3,0))*O2893)),"")</f>
        <v/>
      </c>
      <c r="T2893" s="71" t="str">
        <f t="shared" si="138"/>
        <v/>
      </c>
    </row>
    <row r="2894" spans="16:20">
      <c r="P2894" s="70" t="str">
        <f t="shared" si="136"/>
        <v/>
      </c>
      <c r="Q2894" s="70" t="str">
        <f t="shared" si="137"/>
        <v/>
      </c>
      <c r="R2894" s="70" t="str">
        <f>IFERROR(IF(K2894="handling and wharfage",SUM(P2894:Q2894),IF(OR(K2894="tank",K2894="Boat",K2894="car"),INDEX(Rate!$B$4:$M$25,MATCH(Gilbert!N2894,Rate!$A$4:$A$25,0),MATCH(Gilbert!L2894,Rate!$B$3:$M$3,0))*O2894*0.8,INDEX(Rate!$B$4:$M$25,MATCH(Gilbert!N2894,Rate!$A$4:$A$25,0),MATCH(Gilbert!L2894,Rate!$B$3:$M$3,0))*O2894)),"")</f>
        <v/>
      </c>
      <c r="T2894" s="71" t="str">
        <f t="shared" si="138"/>
        <v/>
      </c>
    </row>
    <row r="2895" spans="16:20">
      <c r="P2895" s="70" t="str">
        <f t="shared" si="136"/>
        <v/>
      </c>
      <c r="Q2895" s="70" t="str">
        <f t="shared" si="137"/>
        <v/>
      </c>
      <c r="R2895" s="70" t="str">
        <f>IFERROR(IF(K2895="handling and wharfage",SUM(P2895:Q2895),IF(OR(K2895="tank",K2895="Boat",K2895="car"),INDEX(Rate!$B$4:$M$25,MATCH(Gilbert!N2895,Rate!$A$4:$A$25,0),MATCH(Gilbert!L2895,Rate!$B$3:$M$3,0))*O2895*0.8,INDEX(Rate!$B$4:$M$25,MATCH(Gilbert!N2895,Rate!$A$4:$A$25,0),MATCH(Gilbert!L2895,Rate!$B$3:$M$3,0))*O2895)),"")</f>
        <v/>
      </c>
      <c r="T2895" s="71" t="str">
        <f t="shared" si="138"/>
        <v/>
      </c>
    </row>
    <row r="2896" spans="16:20">
      <c r="P2896" s="70" t="str">
        <f t="shared" si="136"/>
        <v/>
      </c>
      <c r="Q2896" s="70" t="str">
        <f t="shared" si="137"/>
        <v/>
      </c>
      <c r="R2896" s="70" t="str">
        <f>IFERROR(IF(K2896="handling and wharfage",SUM(P2896:Q2896),IF(OR(K2896="tank",K2896="Boat",K2896="car"),INDEX(Rate!$B$4:$M$25,MATCH(Gilbert!N2896,Rate!$A$4:$A$25,0),MATCH(Gilbert!L2896,Rate!$B$3:$M$3,0))*O2896*0.8,INDEX(Rate!$B$4:$M$25,MATCH(Gilbert!N2896,Rate!$A$4:$A$25,0),MATCH(Gilbert!L2896,Rate!$B$3:$M$3,0))*O2896)),"")</f>
        <v/>
      </c>
      <c r="T2896" s="71" t="str">
        <f t="shared" si="138"/>
        <v/>
      </c>
    </row>
    <row r="2897" spans="16:20">
      <c r="P2897" s="70" t="str">
        <f t="shared" si="136"/>
        <v/>
      </c>
      <c r="Q2897" s="70" t="str">
        <f t="shared" si="137"/>
        <v/>
      </c>
      <c r="R2897" s="70" t="str">
        <f>IFERROR(IF(K2897="handling and wharfage",SUM(P2897:Q2897),IF(OR(K2897="tank",K2897="Boat",K2897="car"),INDEX(Rate!$B$4:$M$25,MATCH(Gilbert!N2897,Rate!$A$4:$A$25,0),MATCH(Gilbert!L2897,Rate!$B$3:$M$3,0))*O2897*0.8,INDEX(Rate!$B$4:$M$25,MATCH(Gilbert!N2897,Rate!$A$4:$A$25,0),MATCH(Gilbert!L2897,Rate!$B$3:$M$3,0))*O2897)),"")</f>
        <v/>
      </c>
      <c r="T2897" s="71" t="str">
        <f t="shared" si="138"/>
        <v/>
      </c>
    </row>
    <row r="2898" s="60" customFormat="1" spans="1:23">
      <c r="A2898" s="89"/>
      <c r="B2898" s="89"/>
      <c r="D2898" s="67"/>
      <c r="G2898" s="91"/>
      <c r="H2898" s="90"/>
      <c r="J2898" s="92"/>
      <c r="P2898" s="70" t="str">
        <f t="shared" si="136"/>
        <v/>
      </c>
      <c r="Q2898" s="70" t="str">
        <f t="shared" si="137"/>
        <v/>
      </c>
      <c r="R2898" s="70" t="str">
        <f>IFERROR(IF(K2898="handling and wharfage",SUM(P2898:Q2898),IF(OR(K2898="tank",K2898="Boat",K2898="car"),INDEX(Rate!$B$4:$M$25,MATCH(Gilbert!N2898,Rate!$A$4:$A$25,0),MATCH(Gilbert!L2898,Rate!$B$3:$M$3,0))*O2898*0.8,INDEX(Rate!$B$4:$M$25,MATCH(Gilbert!N2898,Rate!$A$4:$A$25,0),MATCH(Gilbert!L2898,Rate!$B$3:$M$3,0))*O2898)),"")</f>
        <v/>
      </c>
      <c r="S2898" s="71"/>
      <c r="T2898" s="71" t="str">
        <f t="shared" si="138"/>
        <v/>
      </c>
      <c r="V2898" s="90"/>
      <c r="W2898" s="90"/>
    </row>
    <row r="2899" s="60" customFormat="1" spans="1:23">
      <c r="A2899" s="89"/>
      <c r="B2899" s="89"/>
      <c r="D2899" s="67"/>
      <c r="G2899" s="91"/>
      <c r="H2899" s="90"/>
      <c r="J2899" s="92"/>
      <c r="P2899" s="70" t="str">
        <f t="shared" si="136"/>
        <v/>
      </c>
      <c r="Q2899" s="70" t="str">
        <f t="shared" si="137"/>
        <v/>
      </c>
      <c r="R2899" s="70" t="str">
        <f>IFERROR(IF(K2899="handling and wharfage",SUM(P2899:Q2899),IF(OR(K2899="tank",K2899="Boat",K2899="car"),INDEX(Rate!$B$4:$M$25,MATCH(Gilbert!N2899,Rate!$A$4:$A$25,0),MATCH(Gilbert!L2899,Rate!$B$3:$M$3,0))*O2899*0.8,INDEX(Rate!$B$4:$M$25,MATCH(Gilbert!N2899,Rate!$A$4:$A$25,0),MATCH(Gilbert!L2899,Rate!$B$3:$M$3,0))*O2899)),"")</f>
        <v/>
      </c>
      <c r="S2899" s="71"/>
      <c r="T2899" s="71" t="str">
        <f t="shared" si="138"/>
        <v/>
      </c>
      <c r="V2899" s="90"/>
      <c r="W2899" s="90"/>
    </row>
    <row r="2900" s="60" customFormat="1" spans="1:23">
      <c r="A2900" s="89"/>
      <c r="B2900" s="89"/>
      <c r="D2900" s="67"/>
      <c r="G2900" s="91"/>
      <c r="H2900" s="90"/>
      <c r="J2900" s="92"/>
      <c r="P2900" s="70" t="str">
        <f t="shared" si="136"/>
        <v/>
      </c>
      <c r="Q2900" s="70" t="str">
        <f t="shared" si="137"/>
        <v/>
      </c>
      <c r="R2900" s="70" t="str">
        <f>IFERROR(IF(K2900="handling and wharfage",SUM(P2900:Q2900),IF(OR(K2900="tank",K2900="Boat",K2900="car"),INDEX(Rate!$B$4:$M$25,MATCH(Gilbert!N2900,Rate!$A$4:$A$25,0),MATCH(Gilbert!L2900,Rate!$B$3:$M$3,0))*O2900*0.8,INDEX(Rate!$B$4:$M$25,MATCH(Gilbert!N2900,Rate!$A$4:$A$25,0),MATCH(Gilbert!L2900,Rate!$B$3:$M$3,0))*O2900)),"")</f>
        <v/>
      </c>
      <c r="S2900" s="71"/>
      <c r="T2900" s="71" t="str">
        <f t="shared" si="138"/>
        <v/>
      </c>
      <c r="V2900" s="90"/>
      <c r="W2900" s="90"/>
    </row>
    <row r="2901" s="60" customFormat="1" spans="1:23">
      <c r="A2901" s="89"/>
      <c r="B2901" s="89"/>
      <c r="D2901" s="67"/>
      <c r="G2901" s="91"/>
      <c r="H2901" s="90"/>
      <c r="J2901" s="92"/>
      <c r="P2901" s="70" t="str">
        <f t="shared" si="136"/>
        <v/>
      </c>
      <c r="Q2901" s="70" t="str">
        <f t="shared" si="137"/>
        <v/>
      </c>
      <c r="R2901" s="70" t="str">
        <f>IFERROR(IF(K2901="handling and wharfage",SUM(P2901:Q2901),IF(OR(K2901="tank",K2901="Boat",K2901="car"),INDEX(Rate!$B$4:$M$25,MATCH(Gilbert!N2901,Rate!$A$4:$A$25,0),MATCH(Gilbert!L2901,Rate!$B$3:$M$3,0))*O2901*0.8,INDEX(Rate!$B$4:$M$25,MATCH(Gilbert!N2901,Rate!$A$4:$A$25,0),MATCH(Gilbert!L2901,Rate!$B$3:$M$3,0))*O2901)),"")</f>
        <v/>
      </c>
      <c r="S2901" s="71"/>
      <c r="T2901" s="71" t="str">
        <f t="shared" si="138"/>
        <v/>
      </c>
      <c r="V2901" s="90"/>
      <c r="W2901" s="90"/>
    </row>
    <row r="2902" spans="16:20">
      <c r="P2902" s="70" t="str">
        <f t="shared" si="136"/>
        <v/>
      </c>
      <c r="Q2902" s="70" t="str">
        <f t="shared" si="137"/>
        <v/>
      </c>
      <c r="R2902" s="70" t="str">
        <f>IFERROR(IF(K2902="handling and wharfage",SUM(P2902:Q2902),IF(OR(K2902="tank",K2902="Boat",K2902="car"),INDEX(Rate!$B$4:$M$25,MATCH(Gilbert!N2902,Rate!$A$4:$A$25,0),MATCH(Gilbert!L2902,Rate!$B$3:$M$3,0))*O2902*0.8,INDEX(Rate!$B$4:$M$25,MATCH(Gilbert!N2902,Rate!$A$4:$A$25,0),MATCH(Gilbert!L2902,Rate!$B$3:$M$3,0))*O2902)),"")</f>
        <v/>
      </c>
      <c r="T2902" s="71" t="str">
        <f t="shared" si="138"/>
        <v/>
      </c>
    </row>
    <row r="2903" spans="16:20">
      <c r="P2903" s="70" t="str">
        <f t="shared" si="136"/>
        <v/>
      </c>
      <c r="Q2903" s="70" t="str">
        <f t="shared" si="137"/>
        <v/>
      </c>
      <c r="R2903" s="70" t="str">
        <f>IFERROR(IF(K2903="handling and wharfage",SUM(P2903:Q2903),IF(OR(K2903="tank",K2903="Boat",K2903="car"),INDEX(Rate!$B$4:$M$25,MATCH(Gilbert!N2903,Rate!$A$4:$A$25,0),MATCH(Gilbert!L2903,Rate!$B$3:$M$3,0))*O2903*0.8,INDEX(Rate!$B$4:$M$25,MATCH(Gilbert!N2903,Rate!$A$4:$A$25,0),MATCH(Gilbert!L2903,Rate!$B$3:$M$3,0))*O2903)),"")</f>
        <v/>
      </c>
      <c r="T2903" s="71" t="str">
        <f t="shared" si="138"/>
        <v/>
      </c>
    </row>
    <row r="2904" spans="16:20">
      <c r="P2904" s="70" t="str">
        <f t="shared" si="136"/>
        <v/>
      </c>
      <c r="Q2904" s="70" t="str">
        <f t="shared" si="137"/>
        <v/>
      </c>
      <c r="R2904" s="70" t="str">
        <f>IFERROR(IF(K2904="handling and wharfage",SUM(P2904:Q2904),IF(OR(K2904="tank",K2904="Boat",K2904="car"),INDEX(Rate!$B$4:$M$25,MATCH(Gilbert!N2904,Rate!$A$4:$A$25,0),MATCH(Gilbert!L2904,Rate!$B$3:$M$3,0))*O2904*0.8,INDEX(Rate!$B$4:$M$25,MATCH(Gilbert!N2904,Rate!$A$4:$A$25,0),MATCH(Gilbert!L2904,Rate!$B$3:$M$3,0))*O2904)),"")</f>
        <v/>
      </c>
      <c r="T2904" s="71" t="str">
        <f t="shared" si="138"/>
        <v/>
      </c>
    </row>
    <row r="2905" spans="16:20">
      <c r="P2905" s="70" t="str">
        <f t="shared" si="136"/>
        <v/>
      </c>
      <c r="Q2905" s="70" t="str">
        <f t="shared" si="137"/>
        <v/>
      </c>
      <c r="R2905" s="70" t="str">
        <f>IFERROR(IF(K2905="handling and wharfage",SUM(P2905:Q2905),IF(OR(K2905="tank",K2905="Boat",K2905="car"),INDEX(Rate!$B$4:$M$25,MATCH(Gilbert!N2905,Rate!$A$4:$A$25,0),MATCH(Gilbert!L2905,Rate!$B$3:$M$3,0))*O2905*0.8,INDEX(Rate!$B$4:$M$25,MATCH(Gilbert!N2905,Rate!$A$4:$A$25,0),MATCH(Gilbert!L2905,Rate!$B$3:$M$3,0))*O2905)),"")</f>
        <v/>
      </c>
      <c r="T2905" s="71" t="str">
        <f t="shared" si="138"/>
        <v/>
      </c>
    </row>
    <row r="2906" spans="16:20">
      <c r="P2906" s="70" t="str">
        <f t="shared" si="136"/>
        <v/>
      </c>
      <c r="Q2906" s="70" t="str">
        <f t="shared" si="137"/>
        <v/>
      </c>
      <c r="R2906" s="70" t="str">
        <f>IFERROR(IF(K2906="handling and wharfage",SUM(P2906:Q2906),IF(OR(K2906="tank",K2906="Boat",K2906="car"),INDEX(Rate!$B$4:$M$25,MATCH(Gilbert!N2906,Rate!$A$4:$A$25,0),MATCH(Gilbert!L2906,Rate!$B$3:$M$3,0))*O2906*0.8,INDEX(Rate!$B$4:$M$25,MATCH(Gilbert!N2906,Rate!$A$4:$A$25,0),MATCH(Gilbert!L2906,Rate!$B$3:$M$3,0))*O2906)),"")</f>
        <v/>
      </c>
      <c r="T2906" s="71" t="str">
        <f t="shared" si="138"/>
        <v/>
      </c>
    </row>
    <row r="2907" spans="16:20">
      <c r="P2907" s="70" t="str">
        <f t="shared" si="136"/>
        <v/>
      </c>
      <c r="Q2907" s="70" t="str">
        <f t="shared" si="137"/>
        <v/>
      </c>
      <c r="R2907" s="70" t="str">
        <f>IFERROR(IF(K2907="handling and wharfage",SUM(P2907:Q2907),IF(OR(K2907="tank",K2907="Boat",K2907="car"),INDEX(Rate!$B$4:$M$25,MATCH(Gilbert!N2907,Rate!$A$4:$A$25,0),MATCH(Gilbert!L2907,Rate!$B$3:$M$3,0))*O2907*0.8,INDEX(Rate!$B$4:$M$25,MATCH(Gilbert!N2907,Rate!$A$4:$A$25,0),MATCH(Gilbert!L2907,Rate!$B$3:$M$3,0))*O2907)),"")</f>
        <v/>
      </c>
      <c r="T2907" s="71" t="str">
        <f t="shared" si="138"/>
        <v/>
      </c>
    </row>
    <row r="2908" spans="16:20">
      <c r="P2908" s="70" t="str">
        <f t="shared" si="136"/>
        <v/>
      </c>
      <c r="Q2908" s="70" t="str">
        <f t="shared" si="137"/>
        <v/>
      </c>
      <c r="R2908" s="70" t="str">
        <f>IFERROR(IF(K2908="handling and wharfage",SUM(P2908:Q2908),IF(OR(K2908="tank",K2908="Boat",K2908="car"),INDEX(Rate!$B$4:$M$25,MATCH(Gilbert!N2908,Rate!$A$4:$A$25,0),MATCH(Gilbert!L2908,Rate!$B$3:$M$3,0))*O2908*0.8,INDEX(Rate!$B$4:$M$25,MATCH(Gilbert!N2908,Rate!$A$4:$A$25,0),MATCH(Gilbert!L2908,Rate!$B$3:$M$3,0))*O2908)),"")</f>
        <v/>
      </c>
      <c r="T2908" s="71" t="str">
        <f t="shared" si="138"/>
        <v/>
      </c>
    </row>
    <row r="2909" spans="16:20">
      <c r="P2909" s="70" t="str">
        <f t="shared" si="136"/>
        <v/>
      </c>
      <c r="Q2909" s="70" t="str">
        <f t="shared" si="137"/>
        <v/>
      </c>
      <c r="R2909" s="70" t="str">
        <f>IFERROR(IF(K2909="handling and wharfage",SUM(P2909:Q2909),IF(OR(K2909="tank",K2909="Boat",K2909="car"),INDEX(Rate!$B$4:$M$25,MATCH(Gilbert!N2909,Rate!$A$4:$A$25,0),MATCH(Gilbert!L2909,Rate!$B$3:$M$3,0))*O2909*0.8,INDEX(Rate!$B$4:$M$25,MATCH(Gilbert!N2909,Rate!$A$4:$A$25,0),MATCH(Gilbert!L2909,Rate!$B$3:$M$3,0))*O2909)),"")</f>
        <v/>
      </c>
      <c r="T2909" s="71" t="str">
        <f t="shared" si="138"/>
        <v/>
      </c>
    </row>
    <row r="2910" spans="16:20">
      <c r="P2910" s="70" t="str">
        <f t="shared" si="136"/>
        <v/>
      </c>
      <c r="Q2910" s="70" t="str">
        <f t="shared" si="137"/>
        <v/>
      </c>
      <c r="R2910" s="70" t="str">
        <f>IFERROR(IF(K2910="handling and wharfage",SUM(P2910:Q2910),IF(OR(K2910="tank",K2910="Boat",K2910="car"),INDEX(Rate!$B$4:$M$25,MATCH(Gilbert!N2910,Rate!$A$4:$A$25,0),MATCH(Gilbert!L2910,Rate!$B$3:$M$3,0))*O2910*0.8,INDEX(Rate!$B$4:$M$25,MATCH(Gilbert!N2910,Rate!$A$4:$A$25,0),MATCH(Gilbert!L2910,Rate!$B$3:$M$3,0))*O2910)),"")</f>
        <v/>
      </c>
      <c r="T2910" s="71" t="str">
        <f t="shared" si="138"/>
        <v/>
      </c>
    </row>
    <row r="2911" spans="16:20">
      <c r="P2911" s="70" t="str">
        <f t="shared" si="136"/>
        <v/>
      </c>
      <c r="Q2911" s="70" t="str">
        <f t="shared" si="137"/>
        <v/>
      </c>
      <c r="R2911" s="70" t="str">
        <f>IFERROR(IF(K2911="handling and wharfage",SUM(P2911:Q2911),IF(OR(K2911="tank",K2911="Boat",K2911="car"),INDEX(Rate!$B$4:$M$25,MATCH(Gilbert!N2911,Rate!$A$4:$A$25,0),MATCH(Gilbert!L2911,Rate!$B$3:$M$3,0))*O2911*0.8,INDEX(Rate!$B$4:$M$25,MATCH(Gilbert!N2911,Rate!$A$4:$A$25,0),MATCH(Gilbert!L2911,Rate!$B$3:$M$3,0))*O2911)),"")</f>
        <v/>
      </c>
      <c r="T2911" s="71" t="str">
        <f t="shared" si="138"/>
        <v/>
      </c>
    </row>
    <row r="2912" spans="16:20">
      <c r="P2912" s="70" t="str">
        <f t="shared" si="136"/>
        <v/>
      </c>
      <c r="Q2912" s="70" t="str">
        <f t="shared" si="137"/>
        <v/>
      </c>
      <c r="R2912" s="70" t="str">
        <f>IFERROR(IF(K2912="handling and wharfage",SUM(P2912:Q2912),IF(OR(K2912="tank",K2912="Boat",K2912="car"),INDEX(Rate!$B$4:$M$25,MATCH(Gilbert!N2912,Rate!$A$4:$A$25,0),MATCH(Gilbert!L2912,Rate!$B$3:$M$3,0))*O2912*0.8,INDEX(Rate!$B$4:$M$25,MATCH(Gilbert!N2912,Rate!$A$4:$A$25,0),MATCH(Gilbert!L2912,Rate!$B$3:$M$3,0))*O2912)),"")</f>
        <v/>
      </c>
      <c r="T2912" s="71" t="str">
        <f t="shared" si="138"/>
        <v/>
      </c>
    </row>
    <row r="2913" spans="16:20">
      <c r="P2913" s="70" t="str">
        <f t="shared" si="136"/>
        <v/>
      </c>
      <c r="Q2913" s="70" t="str">
        <f t="shared" si="137"/>
        <v/>
      </c>
      <c r="R2913" s="70" t="str">
        <f>IFERROR(IF(K2913="handling and wharfage",SUM(P2913:Q2913),IF(OR(K2913="tank",K2913="Boat",K2913="car"),INDEX(Rate!$B$4:$M$25,MATCH(Gilbert!N2913,Rate!$A$4:$A$25,0),MATCH(Gilbert!L2913,Rate!$B$3:$M$3,0))*O2913*0.8,INDEX(Rate!$B$4:$M$25,MATCH(Gilbert!N2913,Rate!$A$4:$A$25,0),MATCH(Gilbert!L2913,Rate!$B$3:$M$3,0))*O2913)),"")</f>
        <v/>
      </c>
      <c r="T2913" s="71" t="str">
        <f t="shared" si="138"/>
        <v/>
      </c>
    </row>
    <row r="2914" spans="16:20">
      <c r="P2914" s="70" t="str">
        <f t="shared" si="136"/>
        <v/>
      </c>
      <c r="Q2914" s="70" t="str">
        <f t="shared" si="137"/>
        <v/>
      </c>
      <c r="R2914" s="70" t="str">
        <f>IFERROR(IF(K2914="handling and wharfage",SUM(P2914:Q2914),IF(OR(K2914="tank",K2914="Boat",K2914="car"),INDEX(Rate!$B$4:$M$25,MATCH(Gilbert!N2914,Rate!$A$4:$A$25,0),MATCH(Gilbert!L2914,Rate!$B$3:$M$3,0))*O2914*0.8,INDEX(Rate!$B$4:$M$25,MATCH(Gilbert!N2914,Rate!$A$4:$A$25,0),MATCH(Gilbert!L2914,Rate!$B$3:$M$3,0))*O2914)),"")</f>
        <v/>
      </c>
      <c r="T2914" s="71" t="str">
        <f t="shared" si="138"/>
        <v/>
      </c>
    </row>
    <row r="2915" spans="16:20">
      <c r="P2915" s="70" t="str">
        <f t="shared" si="136"/>
        <v/>
      </c>
      <c r="Q2915" s="70" t="str">
        <f t="shared" si="137"/>
        <v/>
      </c>
      <c r="R2915" s="70" t="str">
        <f>IFERROR(IF(K2915="handling and wharfage",SUM(P2915:Q2915),IF(OR(K2915="tank",K2915="Boat",K2915="car"),INDEX(Rate!$B$4:$M$25,MATCH(Gilbert!N2915,Rate!$A$4:$A$25,0),MATCH(Gilbert!L2915,Rate!$B$3:$M$3,0))*O2915*0.8,INDEX(Rate!$B$4:$M$25,MATCH(Gilbert!N2915,Rate!$A$4:$A$25,0),MATCH(Gilbert!L2915,Rate!$B$3:$M$3,0))*O2915)),"")</f>
        <v/>
      </c>
      <c r="T2915" s="71" t="str">
        <f t="shared" si="138"/>
        <v/>
      </c>
    </row>
    <row r="2916" spans="16:20">
      <c r="P2916" s="70" t="str">
        <f t="shared" si="136"/>
        <v/>
      </c>
      <c r="Q2916" s="70" t="str">
        <f t="shared" si="137"/>
        <v/>
      </c>
      <c r="R2916" s="70" t="str">
        <f>IFERROR(IF(K2916="handling and wharfage",SUM(P2916:Q2916),IF(OR(K2916="tank",K2916="Boat",K2916="car"),INDEX(Rate!$B$4:$M$25,MATCH(Gilbert!N2916,Rate!$A$4:$A$25,0),MATCH(Gilbert!L2916,Rate!$B$3:$M$3,0))*O2916*0.8,INDEX(Rate!$B$4:$M$25,MATCH(Gilbert!N2916,Rate!$A$4:$A$25,0),MATCH(Gilbert!L2916,Rate!$B$3:$M$3,0))*O2916)),"")</f>
        <v/>
      </c>
      <c r="T2916" s="71" t="str">
        <f t="shared" si="138"/>
        <v/>
      </c>
    </row>
    <row r="2917" spans="16:20">
      <c r="P2917" s="70" t="str">
        <f t="shared" si="136"/>
        <v/>
      </c>
      <c r="Q2917" s="70" t="str">
        <f t="shared" si="137"/>
        <v/>
      </c>
      <c r="R2917" s="70" t="str">
        <f>IFERROR(IF(K2917="handling and wharfage",SUM(P2917:Q2917),IF(OR(K2917="tank",K2917="Boat",K2917="car"),INDEX(Rate!$B$4:$M$25,MATCH(Gilbert!N2917,Rate!$A$4:$A$25,0),MATCH(Gilbert!L2917,Rate!$B$3:$M$3,0))*O2917*0.8,INDEX(Rate!$B$4:$M$25,MATCH(Gilbert!N2917,Rate!$A$4:$A$25,0),MATCH(Gilbert!L2917,Rate!$B$3:$M$3,0))*O2917)),"")</f>
        <v/>
      </c>
      <c r="T2917" s="71" t="str">
        <f t="shared" si="138"/>
        <v/>
      </c>
    </row>
    <row r="2918" spans="16:20">
      <c r="P2918" s="70" t="str">
        <f t="shared" si="136"/>
        <v/>
      </c>
      <c r="Q2918" s="70" t="str">
        <f t="shared" si="137"/>
        <v/>
      </c>
      <c r="R2918" s="70" t="str">
        <f>IFERROR(IF(K2918="handling and wharfage",SUM(P2918:Q2918),IF(OR(K2918="tank",K2918="Boat",K2918="car"),INDEX(Rate!$B$4:$M$25,MATCH(Gilbert!N2918,Rate!$A$4:$A$25,0),MATCH(Gilbert!L2918,Rate!$B$3:$M$3,0))*O2918*0.8,INDEX(Rate!$B$4:$M$25,MATCH(Gilbert!N2918,Rate!$A$4:$A$25,0),MATCH(Gilbert!L2918,Rate!$B$3:$M$3,0))*O2918)),"")</f>
        <v/>
      </c>
      <c r="T2918" s="71" t="str">
        <f t="shared" si="138"/>
        <v/>
      </c>
    </row>
    <row r="2919" spans="16:20">
      <c r="P2919" s="70" t="str">
        <f t="shared" si="136"/>
        <v/>
      </c>
      <c r="Q2919" s="70" t="str">
        <f t="shared" si="137"/>
        <v/>
      </c>
      <c r="R2919" s="70" t="str">
        <f>IFERROR(IF(K2919="handling and wharfage",SUM(P2919:Q2919),IF(OR(K2919="tank",K2919="Boat",K2919="car"),INDEX(Rate!$B$4:$M$25,MATCH(Gilbert!N2919,Rate!$A$4:$A$25,0),MATCH(Gilbert!L2919,Rate!$B$3:$M$3,0))*O2919*0.8,INDEX(Rate!$B$4:$M$25,MATCH(Gilbert!N2919,Rate!$A$4:$A$25,0),MATCH(Gilbert!L2919,Rate!$B$3:$M$3,0))*O2919)),"")</f>
        <v/>
      </c>
      <c r="T2919" s="71" t="str">
        <f t="shared" si="138"/>
        <v/>
      </c>
    </row>
    <row r="2920" spans="16:20">
      <c r="P2920" s="70" t="str">
        <f t="shared" si="136"/>
        <v/>
      </c>
      <c r="Q2920" s="70" t="str">
        <f t="shared" si="137"/>
        <v/>
      </c>
      <c r="R2920" s="70" t="str">
        <f>IFERROR(IF(K2920="handling and wharfage",SUM(P2920:Q2920),IF(OR(K2920="tank",K2920="Boat",K2920="car"),INDEX(Rate!$B$4:$M$25,MATCH(Gilbert!N2920,Rate!$A$4:$A$25,0),MATCH(Gilbert!L2920,Rate!$B$3:$M$3,0))*O2920*0.8,INDEX(Rate!$B$4:$M$25,MATCH(Gilbert!N2920,Rate!$A$4:$A$25,0),MATCH(Gilbert!L2920,Rate!$B$3:$M$3,0))*O2920)),"")</f>
        <v/>
      </c>
      <c r="T2920" s="71" t="str">
        <f t="shared" si="138"/>
        <v/>
      </c>
    </row>
    <row r="2921" spans="16:20">
      <c r="P2921" s="70" t="str">
        <f t="shared" si="136"/>
        <v/>
      </c>
      <c r="Q2921" s="70" t="str">
        <f t="shared" si="137"/>
        <v/>
      </c>
      <c r="R2921" s="70" t="str">
        <f>IFERROR(IF(K2921="handling and wharfage",SUM(P2921:Q2921),IF(OR(K2921="tank",K2921="Boat",K2921="car"),INDEX(Rate!$B$4:$M$25,MATCH(Gilbert!N2921,Rate!$A$4:$A$25,0),MATCH(Gilbert!L2921,Rate!$B$3:$M$3,0))*O2921*0.8,INDEX(Rate!$B$4:$M$25,MATCH(Gilbert!N2921,Rate!$A$4:$A$25,0),MATCH(Gilbert!L2921,Rate!$B$3:$M$3,0))*O2921)),"")</f>
        <v/>
      </c>
      <c r="T2921" s="71" t="str">
        <f t="shared" si="138"/>
        <v/>
      </c>
    </row>
    <row r="2922" spans="16:20">
      <c r="P2922" s="70" t="str">
        <f t="shared" si="136"/>
        <v/>
      </c>
      <c r="Q2922" s="70" t="str">
        <f t="shared" si="137"/>
        <v/>
      </c>
      <c r="R2922" s="70" t="str">
        <f>IFERROR(IF(K2922="handling and wharfage",SUM(P2922:Q2922),IF(OR(K2922="tank",K2922="Boat",K2922="car"),INDEX(Rate!$B$4:$M$25,MATCH(Gilbert!N2922,Rate!$A$4:$A$25,0),MATCH(Gilbert!L2922,Rate!$B$3:$M$3,0))*O2922*0.8,INDEX(Rate!$B$4:$M$25,MATCH(Gilbert!N2922,Rate!$A$4:$A$25,0),MATCH(Gilbert!L2922,Rate!$B$3:$M$3,0))*O2922)),"")</f>
        <v/>
      </c>
      <c r="T2922" s="71" t="str">
        <f t="shared" si="138"/>
        <v/>
      </c>
    </row>
    <row r="2923" spans="16:20">
      <c r="P2923" s="70" t="str">
        <f t="shared" si="136"/>
        <v/>
      </c>
      <c r="Q2923" s="70" t="str">
        <f t="shared" si="137"/>
        <v/>
      </c>
      <c r="R2923" s="70" t="str">
        <f>IFERROR(IF(K2923="handling and wharfage",SUM(P2923:Q2923),IF(OR(K2923="tank",K2923="Boat",K2923="car"),INDEX(Rate!$B$4:$M$25,MATCH(Gilbert!N2923,Rate!$A$4:$A$25,0),MATCH(Gilbert!L2923,Rate!$B$3:$M$3,0))*O2923*0.8,INDEX(Rate!$B$4:$M$25,MATCH(Gilbert!N2923,Rate!$A$4:$A$25,0),MATCH(Gilbert!L2923,Rate!$B$3:$M$3,0))*O2923)),"")</f>
        <v/>
      </c>
      <c r="T2923" s="71" t="str">
        <f t="shared" si="138"/>
        <v/>
      </c>
    </row>
    <row r="2924" spans="16:20">
      <c r="P2924" s="70" t="str">
        <f t="shared" si="136"/>
        <v/>
      </c>
      <c r="Q2924" s="70" t="str">
        <f t="shared" si="137"/>
        <v/>
      </c>
      <c r="R2924" s="70" t="str">
        <f>IFERROR(IF(K2924="handling and wharfage",SUM(P2924:Q2924),IF(OR(K2924="tank",K2924="Boat",K2924="car"),INDEX(Rate!$B$4:$M$25,MATCH(Gilbert!N2924,Rate!$A$4:$A$25,0),MATCH(Gilbert!L2924,Rate!$B$3:$M$3,0))*O2924*0.8,INDEX(Rate!$B$4:$M$25,MATCH(Gilbert!N2924,Rate!$A$4:$A$25,0),MATCH(Gilbert!L2924,Rate!$B$3:$M$3,0))*O2924)),"")</f>
        <v/>
      </c>
      <c r="T2924" s="71" t="str">
        <f t="shared" si="138"/>
        <v/>
      </c>
    </row>
    <row r="2925" spans="16:20">
      <c r="P2925" s="70" t="str">
        <f t="shared" si="136"/>
        <v/>
      </c>
      <c r="Q2925" s="70" t="str">
        <f t="shared" si="137"/>
        <v/>
      </c>
      <c r="R2925" s="70" t="str">
        <f>IFERROR(IF(K2925="handling and wharfage",SUM(P2925:Q2925),IF(OR(K2925="tank",K2925="Boat",K2925="car"),INDEX(Rate!$B$4:$M$25,MATCH(Gilbert!N2925,Rate!$A$4:$A$25,0),MATCH(Gilbert!L2925,Rate!$B$3:$M$3,0))*O2925*0.8,INDEX(Rate!$B$4:$M$25,MATCH(Gilbert!N2925,Rate!$A$4:$A$25,0),MATCH(Gilbert!L2925,Rate!$B$3:$M$3,0))*O2925)),"")</f>
        <v/>
      </c>
      <c r="T2925" s="71" t="str">
        <f t="shared" si="138"/>
        <v/>
      </c>
    </row>
    <row r="2926" spans="16:20">
      <c r="P2926" s="70" t="str">
        <f t="shared" si="136"/>
        <v/>
      </c>
      <c r="Q2926" s="70" t="str">
        <f t="shared" si="137"/>
        <v/>
      </c>
      <c r="R2926" s="70" t="str">
        <f>IFERROR(IF(K2926="handling and wharfage",SUM(P2926:Q2926),IF(OR(K2926="tank",K2926="Boat",K2926="car"),INDEX(Rate!$B$4:$M$25,MATCH(Gilbert!N2926,Rate!$A$4:$A$25,0),MATCH(Gilbert!L2926,Rate!$B$3:$M$3,0))*O2926*0.8,INDEX(Rate!$B$4:$M$25,MATCH(Gilbert!N2926,Rate!$A$4:$A$25,0),MATCH(Gilbert!L2926,Rate!$B$3:$M$3,0))*O2926)),"")</f>
        <v/>
      </c>
      <c r="T2926" s="71" t="str">
        <f t="shared" si="138"/>
        <v/>
      </c>
    </row>
    <row r="2927" spans="16:20">
      <c r="P2927" s="70" t="str">
        <f t="shared" si="136"/>
        <v/>
      </c>
      <c r="Q2927" s="70" t="str">
        <f t="shared" si="137"/>
        <v/>
      </c>
      <c r="R2927" s="70" t="str">
        <f>IFERROR(IF(K2927="handling and wharfage",SUM(P2927:Q2927),IF(OR(K2927="tank",K2927="Boat",K2927="car"),INDEX(Rate!$B$4:$M$25,MATCH(Gilbert!N2927,Rate!$A$4:$A$25,0),MATCH(Gilbert!L2927,Rate!$B$3:$M$3,0))*O2927*0.8,INDEX(Rate!$B$4:$M$25,MATCH(Gilbert!N2927,Rate!$A$4:$A$25,0),MATCH(Gilbert!L2927,Rate!$B$3:$M$3,0))*O2927)),"")</f>
        <v/>
      </c>
      <c r="T2927" s="71" t="str">
        <f t="shared" si="138"/>
        <v/>
      </c>
    </row>
    <row r="2928" spans="16:20">
      <c r="P2928" s="70" t="str">
        <f t="shared" si="136"/>
        <v/>
      </c>
      <c r="Q2928" s="70" t="str">
        <f t="shared" si="137"/>
        <v/>
      </c>
      <c r="R2928" s="70" t="str">
        <f>IFERROR(IF(K2928="handling and wharfage",SUM(P2928:Q2928),IF(OR(K2928="tank",K2928="Boat",K2928="car"),INDEX(Rate!$B$4:$M$25,MATCH(Gilbert!N2928,Rate!$A$4:$A$25,0),MATCH(Gilbert!L2928,Rate!$B$3:$M$3,0))*O2928*0.8,INDEX(Rate!$B$4:$M$25,MATCH(Gilbert!N2928,Rate!$A$4:$A$25,0),MATCH(Gilbert!L2928,Rate!$B$3:$M$3,0))*O2928)),"")</f>
        <v/>
      </c>
      <c r="T2928" s="71" t="str">
        <f t="shared" si="138"/>
        <v/>
      </c>
    </row>
    <row r="2929" spans="16:20">
      <c r="P2929" s="70" t="str">
        <f t="shared" si="136"/>
        <v/>
      </c>
      <c r="Q2929" s="70" t="str">
        <f t="shared" si="137"/>
        <v/>
      </c>
      <c r="R2929" s="70" t="str">
        <f>IFERROR(IF(K2929="handling and wharfage",SUM(P2929:Q2929),IF(OR(K2929="tank",K2929="Boat",K2929="car"),INDEX(Rate!$B$4:$M$25,MATCH(Gilbert!N2929,Rate!$A$4:$A$25,0),MATCH(Gilbert!L2929,Rate!$B$3:$M$3,0))*O2929*0.8,INDEX(Rate!$B$4:$M$25,MATCH(Gilbert!N2929,Rate!$A$4:$A$25,0),MATCH(Gilbert!L2929,Rate!$B$3:$M$3,0))*O2929)),"")</f>
        <v/>
      </c>
      <c r="T2929" s="71" t="str">
        <f t="shared" si="138"/>
        <v/>
      </c>
    </row>
    <row r="2930" spans="16:20">
      <c r="P2930" s="70" t="str">
        <f t="shared" si="136"/>
        <v/>
      </c>
      <c r="Q2930" s="70" t="str">
        <f t="shared" si="137"/>
        <v/>
      </c>
      <c r="R2930" s="70" t="str">
        <f>IFERROR(IF(K2930="handling and wharfage",SUM(P2930:Q2930),IF(OR(K2930="tank",K2930="Boat",K2930="car"),INDEX(Rate!$B$4:$M$25,MATCH(Gilbert!N2930,Rate!$A$4:$A$25,0),MATCH(Gilbert!L2930,Rate!$B$3:$M$3,0))*O2930*0.8,INDEX(Rate!$B$4:$M$25,MATCH(Gilbert!N2930,Rate!$A$4:$A$25,0),MATCH(Gilbert!L2930,Rate!$B$3:$M$3,0))*O2930)),"")</f>
        <v/>
      </c>
      <c r="T2930" s="71" t="str">
        <f t="shared" si="138"/>
        <v/>
      </c>
    </row>
    <row r="2931" spans="16:20">
      <c r="P2931" s="70" t="str">
        <f t="shared" si="136"/>
        <v/>
      </c>
      <c r="Q2931" s="70" t="str">
        <f t="shared" si="137"/>
        <v/>
      </c>
      <c r="R2931" s="70" t="str">
        <f>IFERROR(IF(K2931="handling and wharfage",SUM(P2931:Q2931),IF(OR(K2931="tank",K2931="Boat",K2931="car"),INDEX(Rate!$B$4:$M$25,MATCH(Gilbert!N2931,Rate!$A$4:$A$25,0),MATCH(Gilbert!L2931,Rate!$B$3:$M$3,0))*O2931*0.8,INDEX(Rate!$B$4:$M$25,MATCH(Gilbert!N2931,Rate!$A$4:$A$25,0),MATCH(Gilbert!L2931,Rate!$B$3:$M$3,0))*O2931)),"")</f>
        <v/>
      </c>
      <c r="T2931" s="71" t="str">
        <f t="shared" si="138"/>
        <v/>
      </c>
    </row>
    <row r="2932" spans="16:20">
      <c r="P2932" s="70" t="str">
        <f t="shared" si="136"/>
        <v/>
      </c>
      <c r="Q2932" s="70" t="str">
        <f t="shared" si="137"/>
        <v/>
      </c>
      <c r="R2932" s="70" t="str">
        <f>IFERROR(IF(K2932="handling and wharfage",SUM(P2932:Q2932),IF(OR(K2932="tank",K2932="Boat",K2932="car"),INDEX(Rate!$B$4:$M$25,MATCH(Gilbert!N2932,Rate!$A$4:$A$25,0),MATCH(Gilbert!L2932,Rate!$B$3:$M$3,0))*O2932*0.8,INDEX(Rate!$B$4:$M$25,MATCH(Gilbert!N2932,Rate!$A$4:$A$25,0),MATCH(Gilbert!L2932,Rate!$B$3:$M$3,0))*O2932)),"")</f>
        <v/>
      </c>
      <c r="T2932" s="71" t="str">
        <f t="shared" si="138"/>
        <v/>
      </c>
    </row>
    <row r="2933" spans="16:20">
      <c r="P2933" s="70" t="str">
        <f t="shared" si="136"/>
        <v/>
      </c>
      <c r="Q2933" s="70" t="str">
        <f t="shared" si="137"/>
        <v/>
      </c>
      <c r="R2933" s="70" t="str">
        <f>IFERROR(IF(K2933="handling and wharfage",SUM(P2933:Q2933),IF(OR(K2933="tank",K2933="Boat",K2933="car"),INDEX(Rate!$B$4:$M$25,MATCH(Gilbert!N2933,Rate!$A$4:$A$25,0),MATCH(Gilbert!L2933,Rate!$B$3:$M$3,0))*O2933*0.8,INDEX(Rate!$B$4:$M$25,MATCH(Gilbert!N2933,Rate!$A$4:$A$25,0),MATCH(Gilbert!L2933,Rate!$B$3:$M$3,0))*O2933)),"")</f>
        <v/>
      </c>
      <c r="T2933" s="71" t="str">
        <f t="shared" si="138"/>
        <v/>
      </c>
    </row>
    <row r="2934" spans="16:20">
      <c r="P2934" s="70" t="str">
        <f t="shared" si="136"/>
        <v/>
      </c>
      <c r="Q2934" s="70" t="str">
        <f t="shared" si="137"/>
        <v/>
      </c>
      <c r="R2934" s="70" t="str">
        <f>IFERROR(IF(K2934="handling and wharfage",SUM(P2934:Q2934),IF(OR(K2934="tank",K2934="Boat",K2934="car"),INDEX(Rate!$B$4:$M$25,MATCH(Gilbert!N2934,Rate!$A$4:$A$25,0),MATCH(Gilbert!L2934,Rate!$B$3:$M$3,0))*O2934*0.8,INDEX(Rate!$B$4:$M$25,MATCH(Gilbert!N2934,Rate!$A$4:$A$25,0),MATCH(Gilbert!L2934,Rate!$B$3:$M$3,0))*O2934)),"")</f>
        <v/>
      </c>
      <c r="T2934" s="71" t="str">
        <f t="shared" si="138"/>
        <v/>
      </c>
    </row>
    <row r="2935" spans="16:20">
      <c r="P2935" s="70" t="str">
        <f t="shared" si="136"/>
        <v/>
      </c>
      <c r="Q2935" s="70" t="str">
        <f t="shared" si="137"/>
        <v/>
      </c>
      <c r="R2935" s="70" t="str">
        <f>IFERROR(IF(K2935="handling and wharfage",SUM(P2935:Q2935),IF(OR(K2935="tank",K2935="Boat",K2935="car"),INDEX(Rate!$B$4:$M$25,MATCH(Gilbert!N2935,Rate!$A$4:$A$25,0),MATCH(Gilbert!L2935,Rate!$B$3:$M$3,0))*O2935*0.8,INDEX(Rate!$B$4:$M$25,MATCH(Gilbert!N2935,Rate!$A$4:$A$25,0),MATCH(Gilbert!L2935,Rate!$B$3:$M$3,0))*O2935)),"")</f>
        <v/>
      </c>
      <c r="T2935" s="71" t="str">
        <f t="shared" si="138"/>
        <v/>
      </c>
    </row>
    <row r="2936" spans="16:20">
      <c r="P2936" s="70" t="str">
        <f t="shared" si="136"/>
        <v/>
      </c>
      <c r="Q2936" s="70" t="str">
        <f t="shared" si="137"/>
        <v/>
      </c>
      <c r="R2936" s="70" t="str">
        <f>IFERROR(IF(K2936="handling and wharfage",SUM(P2936:Q2936),IF(OR(K2936="tank",K2936="Boat",K2936="car"),INDEX(Rate!$B$4:$M$25,MATCH(Gilbert!N2936,Rate!$A$4:$A$25,0),MATCH(Gilbert!L2936,Rate!$B$3:$M$3,0))*O2936*0.8,INDEX(Rate!$B$4:$M$25,MATCH(Gilbert!N2936,Rate!$A$4:$A$25,0),MATCH(Gilbert!L2936,Rate!$B$3:$M$3,0))*O2936)),"")</f>
        <v/>
      </c>
      <c r="T2936" s="71" t="str">
        <f t="shared" si="138"/>
        <v/>
      </c>
    </row>
    <row r="2937" spans="16:20">
      <c r="P2937" s="70" t="str">
        <f t="shared" si="136"/>
        <v/>
      </c>
      <c r="Q2937" s="70" t="str">
        <f t="shared" si="137"/>
        <v/>
      </c>
      <c r="R2937" s="70" t="str">
        <f>IFERROR(IF(K2937="handling and wharfage",SUM(P2937:Q2937),IF(OR(K2937="tank",K2937="Boat",K2937="car"),INDEX(Rate!$B$4:$M$25,MATCH(Gilbert!N2937,Rate!$A$4:$A$25,0),MATCH(Gilbert!L2937,Rate!$B$3:$M$3,0))*O2937*0.8,INDEX(Rate!$B$4:$M$25,MATCH(Gilbert!N2937,Rate!$A$4:$A$25,0),MATCH(Gilbert!L2937,Rate!$B$3:$M$3,0))*O2937)),"")</f>
        <v/>
      </c>
      <c r="T2937" s="71" t="str">
        <f t="shared" si="138"/>
        <v/>
      </c>
    </row>
    <row r="2938" spans="16:20">
      <c r="P2938" s="70" t="str">
        <f t="shared" si="136"/>
        <v/>
      </c>
      <c r="Q2938" s="70" t="str">
        <f t="shared" si="137"/>
        <v/>
      </c>
      <c r="R2938" s="70" t="str">
        <f>IFERROR(IF(K2938="handling and wharfage",SUM(P2938:Q2938),IF(OR(K2938="tank",K2938="Boat",K2938="car"),INDEX(Rate!$B$4:$M$25,MATCH(Gilbert!N2938,Rate!$A$4:$A$25,0),MATCH(Gilbert!L2938,Rate!$B$3:$M$3,0))*O2938*0.8,INDEX(Rate!$B$4:$M$25,MATCH(Gilbert!N2938,Rate!$A$4:$A$25,0),MATCH(Gilbert!L2938,Rate!$B$3:$M$3,0))*O2938)),"")</f>
        <v/>
      </c>
      <c r="T2938" s="71" t="str">
        <f t="shared" si="138"/>
        <v/>
      </c>
    </row>
    <row r="2939" spans="16:20">
      <c r="P2939" s="70" t="str">
        <f t="shared" si="136"/>
        <v/>
      </c>
      <c r="Q2939" s="70" t="str">
        <f t="shared" si="137"/>
        <v/>
      </c>
      <c r="R2939" s="70" t="str">
        <f>IFERROR(IF(K2939="handling and wharfage",SUM(P2939:Q2939),IF(OR(K2939="tank",K2939="Boat",K2939="car"),INDEX(Rate!$B$4:$M$25,MATCH(Gilbert!N2939,Rate!$A$4:$A$25,0),MATCH(Gilbert!L2939,Rate!$B$3:$M$3,0))*O2939*0.8,INDEX(Rate!$B$4:$M$25,MATCH(Gilbert!N2939,Rate!$A$4:$A$25,0),MATCH(Gilbert!L2939,Rate!$B$3:$M$3,0))*O2939)),"")</f>
        <v/>
      </c>
      <c r="T2939" s="71" t="str">
        <f t="shared" si="138"/>
        <v/>
      </c>
    </row>
    <row r="2940" spans="16:20">
      <c r="P2940" s="70" t="str">
        <f t="shared" si="136"/>
        <v/>
      </c>
      <c r="Q2940" s="70" t="str">
        <f t="shared" si="137"/>
        <v/>
      </c>
      <c r="R2940" s="70" t="str">
        <f>IFERROR(IF(K2940="handling and wharfage",SUM(P2940:Q2940),IF(OR(K2940="tank",K2940="Boat",K2940="car"),INDEX(Rate!$B$4:$M$25,MATCH(Gilbert!N2940,Rate!$A$4:$A$25,0),MATCH(Gilbert!L2940,Rate!$B$3:$M$3,0))*O2940*0.8,INDEX(Rate!$B$4:$M$25,MATCH(Gilbert!N2940,Rate!$A$4:$A$25,0),MATCH(Gilbert!L2940,Rate!$B$3:$M$3,0))*O2940)),"")</f>
        <v/>
      </c>
      <c r="T2940" s="71" t="str">
        <f t="shared" si="138"/>
        <v/>
      </c>
    </row>
    <row r="2941" spans="16:20">
      <c r="P2941" s="70" t="str">
        <f t="shared" si="136"/>
        <v/>
      </c>
      <c r="Q2941" s="70" t="str">
        <f t="shared" si="137"/>
        <v/>
      </c>
      <c r="R2941" s="70" t="str">
        <f>IFERROR(IF(K2941="handling and wharfage",SUM(P2941:Q2941),IF(OR(K2941="tank",K2941="Boat",K2941="car"),INDEX(Rate!$B$4:$M$25,MATCH(Gilbert!N2941,Rate!$A$4:$A$25,0),MATCH(Gilbert!L2941,Rate!$B$3:$M$3,0))*O2941*0.8,INDEX(Rate!$B$4:$M$25,MATCH(Gilbert!N2941,Rate!$A$4:$A$25,0),MATCH(Gilbert!L2941,Rate!$B$3:$M$3,0))*O2941)),"")</f>
        <v/>
      </c>
      <c r="T2941" s="71" t="str">
        <f t="shared" si="138"/>
        <v/>
      </c>
    </row>
    <row r="2942" spans="16:20">
      <c r="P2942" s="70" t="str">
        <f t="shared" si="136"/>
        <v/>
      </c>
      <c r="Q2942" s="70" t="str">
        <f t="shared" si="137"/>
        <v/>
      </c>
      <c r="R2942" s="70" t="str">
        <f>IFERROR(IF(K2942="handling and wharfage",SUM(P2942:Q2942),IF(OR(K2942="tank",K2942="Boat",K2942="car"),INDEX(Rate!$B$4:$M$25,MATCH(Gilbert!N2942,Rate!$A$4:$A$25,0),MATCH(Gilbert!L2942,Rate!$B$3:$M$3,0))*O2942*0.8,INDEX(Rate!$B$4:$M$25,MATCH(Gilbert!N2942,Rate!$A$4:$A$25,0),MATCH(Gilbert!L2942,Rate!$B$3:$M$3,0))*O2942)),"")</f>
        <v/>
      </c>
      <c r="T2942" s="71" t="str">
        <f t="shared" si="138"/>
        <v/>
      </c>
    </row>
    <row r="2943" spans="16:20">
      <c r="P2943" s="70" t="str">
        <f t="shared" si="136"/>
        <v/>
      </c>
      <c r="Q2943" s="70" t="str">
        <f t="shared" si="137"/>
        <v/>
      </c>
      <c r="R2943" s="70" t="str">
        <f>IFERROR(IF(K2943="handling and wharfage",SUM(P2943:Q2943),IF(OR(K2943="tank",K2943="Boat",K2943="car"),INDEX(Rate!$B$4:$M$25,MATCH(Gilbert!N2943,Rate!$A$4:$A$25,0),MATCH(Gilbert!L2943,Rate!$B$3:$M$3,0))*O2943*0.8,INDEX(Rate!$B$4:$M$25,MATCH(Gilbert!N2943,Rate!$A$4:$A$25,0),MATCH(Gilbert!L2943,Rate!$B$3:$M$3,0))*O2943)),"")</f>
        <v/>
      </c>
      <c r="T2943" s="71" t="str">
        <f t="shared" si="138"/>
        <v/>
      </c>
    </row>
    <row r="2944" spans="16:20">
      <c r="P2944" s="70" t="str">
        <f t="shared" si="136"/>
        <v/>
      </c>
      <c r="Q2944" s="70" t="str">
        <f t="shared" si="137"/>
        <v/>
      </c>
      <c r="R2944" s="70" t="str">
        <f>IFERROR(IF(K2944="handling and wharfage",SUM(P2944:Q2944),IF(OR(K2944="tank",K2944="Boat",K2944="car"),INDEX(Rate!$B$4:$M$25,MATCH(Gilbert!N2944,Rate!$A$4:$A$25,0),MATCH(Gilbert!L2944,Rate!$B$3:$M$3,0))*O2944*0.8,INDEX(Rate!$B$4:$M$25,MATCH(Gilbert!N2944,Rate!$A$4:$A$25,0),MATCH(Gilbert!L2944,Rate!$B$3:$M$3,0))*O2944)),"")</f>
        <v/>
      </c>
      <c r="T2944" s="71" t="str">
        <f t="shared" si="138"/>
        <v/>
      </c>
    </row>
    <row r="2945" spans="16:20">
      <c r="P2945" s="70" t="str">
        <f t="shared" si="136"/>
        <v/>
      </c>
      <c r="Q2945" s="70" t="str">
        <f t="shared" si="137"/>
        <v/>
      </c>
      <c r="R2945" s="70" t="str">
        <f>IFERROR(IF(K2945="handling and wharfage",SUM(P2945:Q2945),IF(OR(K2945="tank",K2945="Boat",K2945="car"),INDEX(Rate!$B$4:$M$25,MATCH(Gilbert!N2945,Rate!$A$4:$A$25,0),MATCH(Gilbert!L2945,Rate!$B$3:$M$3,0))*O2945*0.8,INDEX(Rate!$B$4:$M$25,MATCH(Gilbert!N2945,Rate!$A$4:$A$25,0),MATCH(Gilbert!L2945,Rate!$B$3:$M$3,0))*O2945)),"")</f>
        <v/>
      </c>
      <c r="T2945" s="71" t="str">
        <f t="shared" si="138"/>
        <v/>
      </c>
    </row>
    <row r="2946" spans="16:20">
      <c r="P2946" s="70" t="str">
        <f t="shared" si="136"/>
        <v/>
      </c>
      <c r="Q2946" s="70" t="str">
        <f t="shared" si="137"/>
        <v/>
      </c>
      <c r="R2946" s="70" t="str">
        <f>IFERROR(IF(K2946="handling and wharfage",SUM(P2946:Q2946),IF(OR(K2946="tank",K2946="Boat",K2946="car"),INDEX(Rate!$B$4:$M$25,MATCH(Gilbert!N2946,Rate!$A$4:$A$25,0),MATCH(Gilbert!L2946,Rate!$B$3:$M$3,0))*O2946*0.8,INDEX(Rate!$B$4:$M$25,MATCH(Gilbert!N2946,Rate!$A$4:$A$25,0),MATCH(Gilbert!L2946,Rate!$B$3:$M$3,0))*O2946)),"")</f>
        <v/>
      </c>
      <c r="T2946" s="71" t="str">
        <f t="shared" si="138"/>
        <v/>
      </c>
    </row>
    <row r="2947" spans="16:20">
      <c r="P2947" s="70" t="str">
        <f t="shared" ref="P2947:P3010" si="139">IF(OR(K2947="handling and wharfage",K2947="rau handling and wharfage"),O2947*30,"")</f>
        <v/>
      </c>
      <c r="Q2947" s="70" t="str">
        <f t="shared" ref="Q2947:Q3010" si="140">IF(K2947&lt;&gt;"handling and wharfage","",O2947*3.5)</f>
        <v/>
      </c>
      <c r="R2947" s="70" t="str">
        <f>IFERROR(IF(K2947="handling and wharfage",SUM(P2947:Q2947),IF(OR(K2947="tank",K2947="Boat",K2947="car"),INDEX(Rate!$B$4:$M$25,MATCH(Gilbert!N2947,Rate!$A$4:$A$25,0),MATCH(Gilbert!L2947,Rate!$B$3:$M$3,0))*O2947*0.8,INDEX(Rate!$B$4:$M$25,MATCH(Gilbert!N2947,Rate!$A$4:$A$25,0),MATCH(Gilbert!L2947,Rate!$B$3:$M$3,0))*O2947)),"")</f>
        <v/>
      </c>
      <c r="T2947" s="71" t="str">
        <f t="shared" ref="T2947:T3010" si="141">IF(L2947="","",IF(L2947="General2","F0070000061A","E31250000331"))</f>
        <v/>
      </c>
    </row>
    <row r="2948" spans="16:20">
      <c r="P2948" s="70" t="str">
        <f t="shared" si="139"/>
        <v/>
      </c>
      <c r="Q2948" s="70" t="str">
        <f t="shared" si="140"/>
        <v/>
      </c>
      <c r="R2948" s="70" t="str">
        <f>IFERROR(IF(K2948="handling and wharfage",SUM(P2948:Q2948),IF(OR(K2948="tank",K2948="Boat",K2948="car"),INDEX(Rate!$B$4:$M$25,MATCH(Gilbert!N2948,Rate!$A$4:$A$25,0),MATCH(Gilbert!L2948,Rate!$B$3:$M$3,0))*O2948*0.8,INDEX(Rate!$B$4:$M$25,MATCH(Gilbert!N2948,Rate!$A$4:$A$25,0),MATCH(Gilbert!L2948,Rate!$B$3:$M$3,0))*O2948)),"")</f>
        <v/>
      </c>
      <c r="T2948" s="71" t="str">
        <f t="shared" si="141"/>
        <v/>
      </c>
    </row>
    <row r="2949" spans="16:20">
      <c r="P2949" s="70" t="str">
        <f t="shared" si="139"/>
        <v/>
      </c>
      <c r="Q2949" s="70" t="str">
        <f t="shared" si="140"/>
        <v/>
      </c>
      <c r="R2949" s="70" t="str">
        <f>IFERROR(IF(K2949="handling and wharfage",SUM(P2949:Q2949),IF(OR(K2949="tank",K2949="Boat",K2949="car"),INDEX(Rate!$B$4:$M$25,MATCH(Gilbert!N2949,Rate!$A$4:$A$25,0),MATCH(Gilbert!L2949,Rate!$B$3:$M$3,0))*O2949*0.8,INDEX(Rate!$B$4:$M$25,MATCH(Gilbert!N2949,Rate!$A$4:$A$25,0),MATCH(Gilbert!L2949,Rate!$B$3:$M$3,0))*O2949)),"")</f>
        <v/>
      </c>
      <c r="T2949" s="71" t="str">
        <f t="shared" si="141"/>
        <v/>
      </c>
    </row>
    <row r="2950" spans="16:20">
      <c r="P2950" s="70" t="str">
        <f t="shared" si="139"/>
        <v/>
      </c>
      <c r="Q2950" s="70" t="str">
        <f t="shared" si="140"/>
        <v/>
      </c>
      <c r="R2950" s="70" t="str">
        <f>IFERROR(IF(K2950="handling and wharfage",SUM(P2950:Q2950),IF(OR(K2950="tank",K2950="Boat",K2950="car"),INDEX(Rate!$B$4:$M$25,MATCH(Gilbert!N2950,Rate!$A$4:$A$25,0),MATCH(Gilbert!L2950,Rate!$B$3:$M$3,0))*O2950*0.8,INDEX(Rate!$B$4:$M$25,MATCH(Gilbert!N2950,Rate!$A$4:$A$25,0),MATCH(Gilbert!L2950,Rate!$B$3:$M$3,0))*O2950)),"")</f>
        <v/>
      </c>
      <c r="T2950" s="71" t="str">
        <f t="shared" si="141"/>
        <v/>
      </c>
    </row>
    <row r="2951" spans="16:20">
      <c r="P2951" s="70" t="str">
        <f t="shared" si="139"/>
        <v/>
      </c>
      <c r="Q2951" s="70" t="str">
        <f t="shared" si="140"/>
        <v/>
      </c>
      <c r="R2951" s="70" t="str">
        <f>IFERROR(IF(K2951="handling and wharfage",SUM(P2951:Q2951),IF(OR(K2951="tank",K2951="Boat",K2951="car"),INDEX(Rate!$B$4:$M$25,MATCH(Gilbert!N2951,Rate!$A$4:$A$25,0),MATCH(Gilbert!L2951,Rate!$B$3:$M$3,0))*O2951*0.8,INDEX(Rate!$B$4:$M$25,MATCH(Gilbert!N2951,Rate!$A$4:$A$25,0),MATCH(Gilbert!L2951,Rate!$B$3:$M$3,0))*O2951)),"")</f>
        <v/>
      </c>
      <c r="T2951" s="71" t="str">
        <f t="shared" si="141"/>
        <v/>
      </c>
    </row>
    <row r="2952" spans="16:20">
      <c r="P2952" s="70" t="str">
        <f t="shared" si="139"/>
        <v/>
      </c>
      <c r="Q2952" s="70" t="str">
        <f t="shared" si="140"/>
        <v/>
      </c>
      <c r="R2952" s="70" t="str">
        <f>IFERROR(IF(K2952="handling and wharfage",SUM(P2952:Q2952),IF(OR(K2952="tank",K2952="Boat",K2952="car"),INDEX(Rate!$B$4:$M$25,MATCH(Gilbert!N2952,Rate!$A$4:$A$25,0),MATCH(Gilbert!L2952,Rate!$B$3:$M$3,0))*O2952*0.8,INDEX(Rate!$B$4:$M$25,MATCH(Gilbert!N2952,Rate!$A$4:$A$25,0),MATCH(Gilbert!L2952,Rate!$B$3:$M$3,0))*O2952)),"")</f>
        <v/>
      </c>
      <c r="T2952" s="71" t="str">
        <f t="shared" si="141"/>
        <v/>
      </c>
    </row>
    <row r="2953" spans="16:20">
      <c r="P2953" s="70" t="str">
        <f t="shared" si="139"/>
        <v/>
      </c>
      <c r="Q2953" s="70" t="str">
        <f t="shared" si="140"/>
        <v/>
      </c>
      <c r="R2953" s="70" t="str">
        <f>IFERROR(IF(K2953="handling and wharfage",SUM(P2953:Q2953),IF(OR(K2953="tank",K2953="Boat",K2953="car"),INDEX(Rate!$B$4:$M$25,MATCH(Gilbert!N2953,Rate!$A$4:$A$25,0),MATCH(Gilbert!L2953,Rate!$B$3:$M$3,0))*O2953*0.8,INDEX(Rate!$B$4:$M$25,MATCH(Gilbert!N2953,Rate!$A$4:$A$25,0),MATCH(Gilbert!L2953,Rate!$B$3:$M$3,0))*O2953)),"")</f>
        <v/>
      </c>
      <c r="T2953" s="71" t="str">
        <f t="shared" si="141"/>
        <v/>
      </c>
    </row>
    <row r="2954" spans="16:20">
      <c r="P2954" s="70" t="str">
        <f t="shared" si="139"/>
        <v/>
      </c>
      <c r="Q2954" s="70" t="str">
        <f t="shared" si="140"/>
        <v/>
      </c>
      <c r="R2954" s="70" t="str">
        <f>IFERROR(IF(K2954="handling and wharfage",SUM(P2954:Q2954),IF(OR(K2954="tank",K2954="Boat",K2954="car"),INDEX(Rate!$B$4:$M$25,MATCH(Gilbert!N2954,Rate!$A$4:$A$25,0),MATCH(Gilbert!L2954,Rate!$B$3:$M$3,0))*O2954*0.8,INDEX(Rate!$B$4:$M$25,MATCH(Gilbert!N2954,Rate!$A$4:$A$25,0),MATCH(Gilbert!L2954,Rate!$B$3:$M$3,0))*O2954)),"")</f>
        <v/>
      </c>
      <c r="T2954" s="71" t="str">
        <f t="shared" si="141"/>
        <v/>
      </c>
    </row>
    <row r="2955" spans="16:20">
      <c r="P2955" s="70" t="str">
        <f t="shared" si="139"/>
        <v/>
      </c>
      <c r="Q2955" s="70" t="str">
        <f t="shared" si="140"/>
        <v/>
      </c>
      <c r="R2955" s="70" t="str">
        <f>IFERROR(IF(K2955="handling and wharfage",SUM(P2955:Q2955),IF(OR(K2955="tank",K2955="Boat",K2955="car"),INDEX(Rate!$B$4:$M$25,MATCH(Gilbert!N2955,Rate!$A$4:$A$25,0),MATCH(Gilbert!L2955,Rate!$B$3:$M$3,0))*O2955*0.8,INDEX(Rate!$B$4:$M$25,MATCH(Gilbert!N2955,Rate!$A$4:$A$25,0),MATCH(Gilbert!L2955,Rate!$B$3:$M$3,0))*O2955)),"")</f>
        <v/>
      </c>
      <c r="T2955" s="71" t="str">
        <f t="shared" si="141"/>
        <v/>
      </c>
    </row>
    <row r="2956" spans="16:20">
      <c r="P2956" s="70" t="str">
        <f t="shared" si="139"/>
        <v/>
      </c>
      <c r="Q2956" s="70" t="str">
        <f t="shared" si="140"/>
        <v/>
      </c>
      <c r="R2956" s="70" t="str">
        <f>IFERROR(IF(K2956="handling and wharfage",SUM(P2956:Q2956),IF(OR(K2956="tank",K2956="Boat",K2956="car"),INDEX(Rate!$B$4:$M$25,MATCH(Gilbert!N2956,Rate!$A$4:$A$25,0),MATCH(Gilbert!L2956,Rate!$B$3:$M$3,0))*O2956*0.8,INDEX(Rate!$B$4:$M$25,MATCH(Gilbert!N2956,Rate!$A$4:$A$25,0),MATCH(Gilbert!L2956,Rate!$B$3:$M$3,0))*O2956)),"")</f>
        <v/>
      </c>
      <c r="T2956" s="71" t="str">
        <f t="shared" si="141"/>
        <v/>
      </c>
    </row>
    <row r="2957" spans="16:20">
      <c r="P2957" s="70" t="str">
        <f t="shared" si="139"/>
        <v/>
      </c>
      <c r="Q2957" s="70" t="str">
        <f t="shared" si="140"/>
        <v/>
      </c>
      <c r="R2957" s="70" t="str">
        <f>IFERROR(IF(K2957="handling and wharfage",SUM(P2957:Q2957),IF(OR(K2957="tank",K2957="Boat",K2957="car"),INDEX(Rate!$B$4:$M$25,MATCH(Gilbert!N2957,Rate!$A$4:$A$25,0),MATCH(Gilbert!L2957,Rate!$B$3:$M$3,0))*O2957*0.8,INDEX(Rate!$B$4:$M$25,MATCH(Gilbert!N2957,Rate!$A$4:$A$25,0),MATCH(Gilbert!L2957,Rate!$B$3:$M$3,0))*O2957)),"")</f>
        <v/>
      </c>
      <c r="T2957" s="71" t="str">
        <f t="shared" si="141"/>
        <v/>
      </c>
    </row>
    <row r="2958" spans="16:20">
      <c r="P2958" s="70" t="str">
        <f t="shared" si="139"/>
        <v/>
      </c>
      <c r="Q2958" s="70" t="str">
        <f t="shared" si="140"/>
        <v/>
      </c>
      <c r="R2958" s="70" t="str">
        <f>IFERROR(IF(K2958="handling and wharfage",SUM(P2958:Q2958),IF(OR(K2958="tank",K2958="Boat",K2958="car"),INDEX(Rate!$B$4:$M$25,MATCH(Gilbert!N2958,Rate!$A$4:$A$25,0),MATCH(Gilbert!L2958,Rate!$B$3:$M$3,0))*O2958*0.8,INDEX(Rate!$B$4:$M$25,MATCH(Gilbert!N2958,Rate!$A$4:$A$25,0),MATCH(Gilbert!L2958,Rate!$B$3:$M$3,0))*O2958)),"")</f>
        <v/>
      </c>
      <c r="T2958" s="71" t="str">
        <f t="shared" si="141"/>
        <v/>
      </c>
    </row>
    <row r="2959" spans="16:20">
      <c r="P2959" s="70" t="str">
        <f t="shared" si="139"/>
        <v/>
      </c>
      <c r="Q2959" s="70" t="str">
        <f t="shared" si="140"/>
        <v/>
      </c>
      <c r="R2959" s="70" t="str">
        <f>IFERROR(IF(K2959="handling and wharfage",SUM(P2959:Q2959),IF(OR(K2959="tank",K2959="Boat",K2959="car"),INDEX(Rate!$B$4:$M$25,MATCH(Gilbert!N2959,Rate!$A$4:$A$25,0),MATCH(Gilbert!L2959,Rate!$B$3:$M$3,0))*O2959*0.8,INDEX(Rate!$B$4:$M$25,MATCH(Gilbert!N2959,Rate!$A$4:$A$25,0),MATCH(Gilbert!L2959,Rate!$B$3:$M$3,0))*O2959)),"")</f>
        <v/>
      </c>
      <c r="T2959" s="71" t="str">
        <f t="shared" si="141"/>
        <v/>
      </c>
    </row>
    <row r="2960" spans="16:20">
      <c r="P2960" s="70" t="str">
        <f t="shared" si="139"/>
        <v/>
      </c>
      <c r="Q2960" s="70" t="str">
        <f t="shared" si="140"/>
        <v/>
      </c>
      <c r="R2960" s="70" t="str">
        <f>IFERROR(IF(K2960="handling and wharfage",SUM(P2960:Q2960),IF(OR(K2960="tank",K2960="Boat",K2960="car"),INDEX(Rate!$B$4:$M$25,MATCH(Gilbert!N2960,Rate!$A$4:$A$25,0),MATCH(Gilbert!L2960,Rate!$B$3:$M$3,0))*O2960*0.8,INDEX(Rate!$B$4:$M$25,MATCH(Gilbert!N2960,Rate!$A$4:$A$25,0),MATCH(Gilbert!L2960,Rate!$B$3:$M$3,0))*O2960)),"")</f>
        <v/>
      </c>
      <c r="T2960" s="71" t="str">
        <f t="shared" si="141"/>
        <v/>
      </c>
    </row>
    <row r="2961" spans="16:20">
      <c r="P2961" s="70" t="str">
        <f t="shared" si="139"/>
        <v/>
      </c>
      <c r="Q2961" s="70" t="str">
        <f t="shared" si="140"/>
        <v/>
      </c>
      <c r="R2961" s="70" t="str">
        <f>IFERROR(IF(K2961="handling and wharfage",SUM(P2961:Q2961),IF(OR(K2961="tank",K2961="Boat",K2961="car"),INDEX(Rate!$B$4:$M$25,MATCH(Gilbert!N2961,Rate!$A$4:$A$25,0),MATCH(Gilbert!L2961,Rate!$B$3:$M$3,0))*O2961*0.8,INDEX(Rate!$B$4:$M$25,MATCH(Gilbert!N2961,Rate!$A$4:$A$25,0),MATCH(Gilbert!L2961,Rate!$B$3:$M$3,0))*O2961)),"")</f>
        <v/>
      </c>
      <c r="T2961" s="71" t="str">
        <f t="shared" si="141"/>
        <v/>
      </c>
    </row>
    <row r="2962" spans="16:20">
      <c r="P2962" s="70" t="str">
        <f t="shared" si="139"/>
        <v/>
      </c>
      <c r="Q2962" s="70" t="str">
        <f t="shared" si="140"/>
        <v/>
      </c>
      <c r="R2962" s="70" t="str">
        <f>IFERROR(IF(K2962="handling and wharfage",SUM(P2962:Q2962),IF(OR(K2962="tank",K2962="Boat",K2962="car"),INDEX(Rate!$B$4:$M$25,MATCH(Gilbert!N2962,Rate!$A$4:$A$25,0),MATCH(Gilbert!L2962,Rate!$B$3:$M$3,0))*O2962*0.8,INDEX(Rate!$B$4:$M$25,MATCH(Gilbert!N2962,Rate!$A$4:$A$25,0),MATCH(Gilbert!L2962,Rate!$B$3:$M$3,0))*O2962)),"")</f>
        <v/>
      </c>
      <c r="T2962" s="71" t="str">
        <f t="shared" si="141"/>
        <v/>
      </c>
    </row>
    <row r="2963" spans="16:20">
      <c r="P2963" s="70" t="str">
        <f t="shared" si="139"/>
        <v/>
      </c>
      <c r="Q2963" s="70" t="str">
        <f t="shared" si="140"/>
        <v/>
      </c>
      <c r="R2963" s="70" t="str">
        <f>IFERROR(IF(K2963="handling and wharfage",SUM(P2963:Q2963),IF(OR(K2963="tank",K2963="Boat",K2963="car"),INDEX(Rate!$B$4:$M$25,MATCH(Gilbert!N2963,Rate!$A$4:$A$25,0),MATCH(Gilbert!L2963,Rate!$B$3:$M$3,0))*O2963*0.8,INDEX(Rate!$B$4:$M$25,MATCH(Gilbert!N2963,Rate!$A$4:$A$25,0),MATCH(Gilbert!L2963,Rate!$B$3:$M$3,0))*O2963)),"")</f>
        <v/>
      </c>
      <c r="T2963" s="71" t="str">
        <f t="shared" si="141"/>
        <v/>
      </c>
    </row>
    <row r="2964" spans="16:20">
      <c r="P2964" s="70" t="str">
        <f t="shared" si="139"/>
        <v/>
      </c>
      <c r="Q2964" s="70" t="str">
        <f t="shared" si="140"/>
        <v/>
      </c>
      <c r="R2964" s="70" t="str">
        <f>IFERROR(IF(K2964="handling and wharfage",SUM(P2964:Q2964),IF(OR(K2964="tank",K2964="Boat",K2964="car"),INDEX(Rate!$B$4:$M$25,MATCH(Gilbert!N2964,Rate!$A$4:$A$25,0),MATCH(Gilbert!L2964,Rate!$B$3:$M$3,0))*O2964*0.8,INDEX(Rate!$B$4:$M$25,MATCH(Gilbert!N2964,Rate!$A$4:$A$25,0),MATCH(Gilbert!L2964,Rate!$B$3:$M$3,0))*O2964)),"")</f>
        <v/>
      </c>
      <c r="T2964" s="71" t="str">
        <f t="shared" si="141"/>
        <v/>
      </c>
    </row>
    <row r="2965" spans="16:20">
      <c r="P2965" s="70" t="str">
        <f t="shared" si="139"/>
        <v/>
      </c>
      <c r="Q2965" s="70" t="str">
        <f t="shared" si="140"/>
        <v/>
      </c>
      <c r="R2965" s="70" t="str">
        <f>IFERROR(IF(K2965="handling and wharfage",SUM(P2965:Q2965),IF(OR(K2965="tank",K2965="Boat",K2965="car"),INDEX(Rate!$B$4:$M$25,MATCH(Gilbert!N2965,Rate!$A$4:$A$25,0),MATCH(Gilbert!L2965,Rate!$B$3:$M$3,0))*O2965*0.8,INDEX(Rate!$B$4:$M$25,MATCH(Gilbert!N2965,Rate!$A$4:$A$25,0),MATCH(Gilbert!L2965,Rate!$B$3:$M$3,0))*O2965)),"")</f>
        <v/>
      </c>
      <c r="T2965" s="71" t="str">
        <f t="shared" si="141"/>
        <v/>
      </c>
    </row>
    <row r="2966" spans="16:20">
      <c r="P2966" s="70" t="str">
        <f t="shared" si="139"/>
        <v/>
      </c>
      <c r="Q2966" s="70" t="str">
        <f t="shared" si="140"/>
        <v/>
      </c>
      <c r="R2966" s="70" t="str">
        <f>IFERROR(IF(K2966="handling and wharfage",SUM(P2966:Q2966),IF(OR(K2966="tank",K2966="Boat",K2966="car"),INDEX(Rate!$B$4:$M$25,MATCH(Gilbert!N2966,Rate!$A$4:$A$25,0),MATCH(Gilbert!L2966,Rate!$B$3:$M$3,0))*O2966*0.8,INDEX(Rate!$B$4:$M$25,MATCH(Gilbert!N2966,Rate!$A$4:$A$25,0),MATCH(Gilbert!L2966,Rate!$B$3:$M$3,0))*O2966)),"")</f>
        <v/>
      </c>
      <c r="T2966" s="71" t="str">
        <f t="shared" si="141"/>
        <v/>
      </c>
    </row>
    <row r="2967" spans="16:20">
      <c r="P2967" s="70" t="str">
        <f t="shared" si="139"/>
        <v/>
      </c>
      <c r="Q2967" s="70" t="str">
        <f t="shared" si="140"/>
        <v/>
      </c>
      <c r="R2967" s="70" t="str">
        <f>IFERROR(IF(K2967="handling and wharfage",SUM(P2967:Q2967),IF(OR(K2967="tank",K2967="Boat",K2967="car"),INDEX(Rate!$B$4:$M$25,MATCH(Gilbert!N2967,Rate!$A$4:$A$25,0),MATCH(Gilbert!L2967,Rate!$B$3:$M$3,0))*O2967*0.8,INDEX(Rate!$B$4:$M$25,MATCH(Gilbert!N2967,Rate!$A$4:$A$25,0),MATCH(Gilbert!L2967,Rate!$B$3:$M$3,0))*O2967)),"")</f>
        <v/>
      </c>
      <c r="T2967" s="71" t="str">
        <f t="shared" si="141"/>
        <v/>
      </c>
    </row>
    <row r="2968" spans="16:20">
      <c r="P2968" s="70" t="str">
        <f t="shared" si="139"/>
        <v/>
      </c>
      <c r="Q2968" s="70" t="str">
        <f t="shared" si="140"/>
        <v/>
      </c>
      <c r="R2968" s="70" t="str">
        <f>IFERROR(IF(K2968="handling and wharfage",SUM(P2968:Q2968),IF(OR(K2968="tank",K2968="Boat",K2968="car"),INDEX(Rate!$B$4:$M$25,MATCH(Gilbert!N2968,Rate!$A$4:$A$25,0),MATCH(Gilbert!L2968,Rate!$B$3:$M$3,0))*O2968*0.8,INDEX(Rate!$B$4:$M$25,MATCH(Gilbert!N2968,Rate!$A$4:$A$25,0),MATCH(Gilbert!L2968,Rate!$B$3:$M$3,0))*O2968)),"")</f>
        <v/>
      </c>
      <c r="T2968" s="71" t="str">
        <f t="shared" si="141"/>
        <v/>
      </c>
    </row>
    <row r="2969" spans="16:20">
      <c r="P2969" s="70" t="str">
        <f t="shared" si="139"/>
        <v/>
      </c>
      <c r="Q2969" s="70" t="str">
        <f t="shared" si="140"/>
        <v/>
      </c>
      <c r="R2969" s="70" t="str">
        <f>IFERROR(IF(K2969="handling and wharfage",SUM(P2969:Q2969),IF(OR(K2969="tank",K2969="Boat",K2969="car"),INDEX(Rate!$B$4:$M$25,MATCH(Gilbert!N2969,Rate!$A$4:$A$25,0),MATCH(Gilbert!L2969,Rate!$B$3:$M$3,0))*O2969*0.8,INDEX(Rate!$B$4:$M$25,MATCH(Gilbert!N2969,Rate!$A$4:$A$25,0),MATCH(Gilbert!L2969,Rate!$B$3:$M$3,0))*O2969)),"")</f>
        <v/>
      </c>
      <c r="T2969" s="71" t="str">
        <f t="shared" si="141"/>
        <v/>
      </c>
    </row>
    <row r="2970" spans="16:20">
      <c r="P2970" s="70" t="str">
        <f t="shared" si="139"/>
        <v/>
      </c>
      <c r="Q2970" s="70" t="str">
        <f t="shared" si="140"/>
        <v/>
      </c>
      <c r="R2970" s="70" t="str">
        <f>IFERROR(IF(K2970="handling and wharfage",SUM(P2970:Q2970),IF(OR(K2970="tank",K2970="Boat",K2970="car"),INDEX(Rate!$B$4:$M$25,MATCH(Gilbert!N2970,Rate!$A$4:$A$25,0),MATCH(Gilbert!L2970,Rate!$B$3:$M$3,0))*O2970*0.8,INDEX(Rate!$B$4:$M$25,MATCH(Gilbert!N2970,Rate!$A$4:$A$25,0),MATCH(Gilbert!L2970,Rate!$B$3:$M$3,0))*O2970)),"")</f>
        <v/>
      </c>
      <c r="T2970" s="71" t="str">
        <f t="shared" si="141"/>
        <v/>
      </c>
    </row>
    <row r="2971" spans="16:20">
      <c r="P2971" s="70" t="str">
        <f t="shared" si="139"/>
        <v/>
      </c>
      <c r="Q2971" s="70" t="str">
        <f t="shared" si="140"/>
        <v/>
      </c>
      <c r="R2971" s="70" t="str">
        <f>IFERROR(IF(K2971="handling and wharfage",SUM(P2971:Q2971),IF(OR(K2971="tank",K2971="Boat",K2971="car"),INDEX(Rate!$B$4:$M$25,MATCH(Gilbert!N2971,Rate!$A$4:$A$25,0),MATCH(Gilbert!L2971,Rate!$B$3:$M$3,0))*O2971*0.8,INDEX(Rate!$B$4:$M$25,MATCH(Gilbert!N2971,Rate!$A$4:$A$25,0),MATCH(Gilbert!L2971,Rate!$B$3:$M$3,0))*O2971)),"")</f>
        <v/>
      </c>
      <c r="T2971" s="71" t="str">
        <f t="shared" si="141"/>
        <v/>
      </c>
    </row>
    <row r="2972" spans="16:20">
      <c r="P2972" s="70" t="str">
        <f t="shared" si="139"/>
        <v/>
      </c>
      <c r="Q2972" s="70" t="str">
        <f t="shared" si="140"/>
        <v/>
      </c>
      <c r="R2972" s="70" t="str">
        <f>IFERROR(IF(K2972="handling and wharfage",SUM(P2972:Q2972),IF(OR(K2972="tank",K2972="Boat",K2972="car"),INDEX(Rate!$B$4:$M$25,MATCH(Gilbert!N2972,Rate!$A$4:$A$25,0),MATCH(Gilbert!L2972,Rate!$B$3:$M$3,0))*O2972*0.8,INDEX(Rate!$B$4:$M$25,MATCH(Gilbert!N2972,Rate!$A$4:$A$25,0),MATCH(Gilbert!L2972,Rate!$B$3:$M$3,0))*O2972)),"")</f>
        <v/>
      </c>
      <c r="T2972" s="71" t="str">
        <f t="shared" si="141"/>
        <v/>
      </c>
    </row>
    <row r="2973" spans="16:20">
      <c r="P2973" s="70" t="str">
        <f t="shared" si="139"/>
        <v/>
      </c>
      <c r="Q2973" s="70" t="str">
        <f t="shared" si="140"/>
        <v/>
      </c>
      <c r="R2973" s="70" t="str">
        <f>IFERROR(IF(K2973="handling and wharfage",SUM(P2973:Q2973),IF(OR(K2973="tank",K2973="Boat",K2973="car"),INDEX(Rate!$B$4:$M$25,MATCH(Gilbert!N2973,Rate!$A$4:$A$25,0),MATCH(Gilbert!L2973,Rate!$B$3:$M$3,0))*O2973*0.8,INDEX(Rate!$B$4:$M$25,MATCH(Gilbert!N2973,Rate!$A$4:$A$25,0),MATCH(Gilbert!L2973,Rate!$B$3:$M$3,0))*O2973)),"")</f>
        <v/>
      </c>
      <c r="T2973" s="71" t="str">
        <f t="shared" si="141"/>
        <v/>
      </c>
    </row>
    <row r="2974" spans="16:20">
      <c r="P2974" s="70" t="str">
        <f t="shared" si="139"/>
        <v/>
      </c>
      <c r="Q2974" s="70" t="str">
        <f t="shared" si="140"/>
        <v/>
      </c>
      <c r="R2974" s="70" t="str">
        <f>IFERROR(IF(K2974="handling and wharfage",SUM(P2974:Q2974),IF(OR(K2974="tank",K2974="Boat",K2974="car"),INDEX(Rate!$B$4:$M$25,MATCH(Gilbert!N2974,Rate!$A$4:$A$25,0),MATCH(Gilbert!L2974,Rate!$B$3:$M$3,0))*O2974*0.8,INDEX(Rate!$B$4:$M$25,MATCH(Gilbert!N2974,Rate!$A$4:$A$25,0),MATCH(Gilbert!L2974,Rate!$B$3:$M$3,0))*O2974)),"")</f>
        <v/>
      </c>
      <c r="T2974" s="71" t="str">
        <f t="shared" si="141"/>
        <v/>
      </c>
    </row>
    <row r="2975" spans="16:20">
      <c r="P2975" s="70" t="str">
        <f t="shared" si="139"/>
        <v/>
      </c>
      <c r="Q2975" s="70" t="str">
        <f t="shared" si="140"/>
        <v/>
      </c>
      <c r="R2975" s="70" t="str">
        <f>IFERROR(IF(K2975="handling and wharfage",SUM(P2975:Q2975),IF(OR(K2975="tank",K2975="Boat",K2975="car"),INDEX(Rate!$B$4:$M$25,MATCH(Gilbert!N2975,Rate!$A$4:$A$25,0),MATCH(Gilbert!L2975,Rate!$B$3:$M$3,0))*O2975*0.8,INDEX(Rate!$B$4:$M$25,MATCH(Gilbert!N2975,Rate!$A$4:$A$25,0),MATCH(Gilbert!L2975,Rate!$B$3:$M$3,0))*O2975)),"")</f>
        <v/>
      </c>
      <c r="T2975" s="71" t="str">
        <f t="shared" si="141"/>
        <v/>
      </c>
    </row>
    <row r="2976" spans="16:20">
      <c r="P2976" s="70" t="str">
        <f t="shared" si="139"/>
        <v/>
      </c>
      <c r="Q2976" s="70" t="str">
        <f t="shared" si="140"/>
        <v/>
      </c>
      <c r="R2976" s="70" t="str">
        <f>IFERROR(IF(K2976="handling and wharfage",SUM(P2976:Q2976),IF(OR(K2976="tank",K2976="Boat",K2976="car"),INDEX(Rate!$B$4:$M$25,MATCH(Gilbert!N2976,Rate!$A$4:$A$25,0),MATCH(Gilbert!L2976,Rate!$B$3:$M$3,0))*O2976*0.8,INDEX(Rate!$B$4:$M$25,MATCH(Gilbert!N2976,Rate!$A$4:$A$25,0),MATCH(Gilbert!L2976,Rate!$B$3:$M$3,0))*O2976)),"")</f>
        <v/>
      </c>
      <c r="T2976" s="71" t="str">
        <f t="shared" si="141"/>
        <v/>
      </c>
    </row>
    <row r="2977" spans="16:20">
      <c r="P2977" s="70" t="str">
        <f t="shared" si="139"/>
        <v/>
      </c>
      <c r="Q2977" s="70" t="str">
        <f t="shared" si="140"/>
        <v/>
      </c>
      <c r="R2977" s="70" t="str">
        <f>IFERROR(IF(K2977="handling and wharfage",SUM(P2977:Q2977),IF(OR(K2977="tank",K2977="Boat",K2977="car"),INDEX(Rate!$B$4:$M$25,MATCH(Gilbert!N2977,Rate!$A$4:$A$25,0),MATCH(Gilbert!L2977,Rate!$B$3:$M$3,0))*O2977*0.8,INDEX(Rate!$B$4:$M$25,MATCH(Gilbert!N2977,Rate!$A$4:$A$25,0),MATCH(Gilbert!L2977,Rate!$B$3:$M$3,0))*O2977)),"")</f>
        <v/>
      </c>
      <c r="T2977" s="71" t="str">
        <f t="shared" si="141"/>
        <v/>
      </c>
    </row>
    <row r="2978" spans="16:20">
      <c r="P2978" s="70" t="str">
        <f t="shared" si="139"/>
        <v/>
      </c>
      <c r="Q2978" s="70" t="str">
        <f t="shared" si="140"/>
        <v/>
      </c>
      <c r="R2978" s="70" t="str">
        <f>IFERROR(IF(K2978="handling and wharfage",SUM(P2978:Q2978),IF(OR(K2978="tank",K2978="Boat",K2978="car"),INDEX(Rate!$B$4:$M$25,MATCH(Gilbert!N2978,Rate!$A$4:$A$25,0),MATCH(Gilbert!L2978,Rate!$B$3:$M$3,0))*O2978*0.8,INDEX(Rate!$B$4:$M$25,MATCH(Gilbert!N2978,Rate!$A$4:$A$25,0),MATCH(Gilbert!L2978,Rate!$B$3:$M$3,0))*O2978)),"")</f>
        <v/>
      </c>
      <c r="T2978" s="71" t="str">
        <f t="shared" si="141"/>
        <v/>
      </c>
    </row>
    <row r="2979" spans="16:20">
      <c r="P2979" s="70" t="str">
        <f t="shared" si="139"/>
        <v/>
      </c>
      <c r="Q2979" s="70" t="str">
        <f t="shared" si="140"/>
        <v/>
      </c>
      <c r="R2979" s="70" t="str">
        <f>IFERROR(IF(K2979="handling and wharfage",SUM(P2979:Q2979),IF(OR(K2979="tank",K2979="Boat",K2979="car"),INDEX(Rate!$B$4:$M$25,MATCH(Gilbert!N2979,Rate!$A$4:$A$25,0),MATCH(Gilbert!L2979,Rate!$B$3:$M$3,0))*O2979*0.8,INDEX(Rate!$B$4:$M$25,MATCH(Gilbert!N2979,Rate!$A$4:$A$25,0),MATCH(Gilbert!L2979,Rate!$B$3:$M$3,0))*O2979)),"")</f>
        <v/>
      </c>
      <c r="T2979" s="71" t="str">
        <f t="shared" si="141"/>
        <v/>
      </c>
    </row>
    <row r="2980" spans="16:20">
      <c r="P2980" s="70" t="str">
        <f t="shared" si="139"/>
        <v/>
      </c>
      <c r="Q2980" s="70" t="str">
        <f t="shared" si="140"/>
        <v/>
      </c>
      <c r="R2980" s="70" t="str">
        <f>IFERROR(IF(K2980="handling and wharfage",SUM(P2980:Q2980),IF(OR(K2980="tank",K2980="Boat",K2980="car"),INDEX(Rate!$B$4:$M$25,MATCH(Gilbert!N2980,Rate!$A$4:$A$25,0),MATCH(Gilbert!L2980,Rate!$B$3:$M$3,0))*O2980*0.8,INDEX(Rate!$B$4:$M$25,MATCH(Gilbert!N2980,Rate!$A$4:$A$25,0),MATCH(Gilbert!L2980,Rate!$B$3:$M$3,0))*O2980)),"")</f>
        <v/>
      </c>
      <c r="T2980" s="71" t="str">
        <f t="shared" si="141"/>
        <v/>
      </c>
    </row>
    <row r="2981" spans="16:20">
      <c r="P2981" s="70" t="str">
        <f t="shared" si="139"/>
        <v/>
      </c>
      <c r="Q2981" s="70" t="str">
        <f t="shared" si="140"/>
        <v/>
      </c>
      <c r="R2981" s="70" t="str">
        <f>IFERROR(IF(K2981="handling and wharfage",SUM(P2981:Q2981),IF(OR(K2981="tank",K2981="Boat",K2981="car"),INDEX(Rate!$B$4:$M$25,MATCH(Gilbert!N2981,Rate!$A$4:$A$25,0),MATCH(Gilbert!L2981,Rate!$B$3:$M$3,0))*O2981*0.8,INDEX(Rate!$B$4:$M$25,MATCH(Gilbert!N2981,Rate!$A$4:$A$25,0),MATCH(Gilbert!L2981,Rate!$B$3:$M$3,0))*O2981)),"")</f>
        <v/>
      </c>
      <c r="T2981" s="71" t="str">
        <f t="shared" si="141"/>
        <v/>
      </c>
    </row>
    <row r="2982" spans="16:20">
      <c r="P2982" s="70" t="str">
        <f t="shared" si="139"/>
        <v/>
      </c>
      <c r="Q2982" s="70" t="str">
        <f t="shared" si="140"/>
        <v/>
      </c>
      <c r="R2982" s="70" t="str">
        <f>IFERROR(IF(K2982="handling and wharfage",SUM(P2982:Q2982),IF(OR(K2982="tank",K2982="Boat",K2982="car"),INDEX(Rate!$B$4:$M$25,MATCH(Gilbert!N2982,Rate!$A$4:$A$25,0),MATCH(Gilbert!L2982,Rate!$B$3:$M$3,0))*O2982*0.8,INDEX(Rate!$B$4:$M$25,MATCH(Gilbert!N2982,Rate!$A$4:$A$25,0),MATCH(Gilbert!L2982,Rate!$B$3:$M$3,0))*O2982)),"")</f>
        <v/>
      </c>
      <c r="T2982" s="71" t="str">
        <f t="shared" si="141"/>
        <v/>
      </c>
    </row>
    <row r="2983" spans="16:20">
      <c r="P2983" s="70" t="str">
        <f t="shared" si="139"/>
        <v/>
      </c>
      <c r="Q2983" s="70" t="str">
        <f t="shared" si="140"/>
        <v/>
      </c>
      <c r="R2983" s="70" t="str">
        <f>IFERROR(IF(K2983="handling and wharfage",SUM(P2983:Q2983),IF(OR(K2983="tank",K2983="Boat",K2983="car"),INDEX(Rate!$B$4:$M$25,MATCH(Gilbert!N2983,Rate!$A$4:$A$25,0),MATCH(Gilbert!L2983,Rate!$B$3:$M$3,0))*O2983*0.8,INDEX(Rate!$B$4:$M$25,MATCH(Gilbert!N2983,Rate!$A$4:$A$25,0),MATCH(Gilbert!L2983,Rate!$B$3:$M$3,0))*O2983)),"")</f>
        <v/>
      </c>
      <c r="T2983" s="71" t="str">
        <f t="shared" si="141"/>
        <v/>
      </c>
    </row>
    <row r="2984" spans="16:20">
      <c r="P2984" s="70" t="str">
        <f t="shared" si="139"/>
        <v/>
      </c>
      <c r="Q2984" s="70" t="str">
        <f t="shared" si="140"/>
        <v/>
      </c>
      <c r="R2984" s="70" t="str">
        <f>IFERROR(IF(K2984="handling and wharfage",SUM(P2984:Q2984),IF(OR(K2984="tank",K2984="Boat",K2984="car"),INDEX(Rate!$B$4:$M$25,MATCH(Gilbert!N2984,Rate!$A$4:$A$25,0),MATCH(Gilbert!L2984,Rate!$B$3:$M$3,0))*O2984*0.8,INDEX(Rate!$B$4:$M$25,MATCH(Gilbert!N2984,Rate!$A$4:$A$25,0),MATCH(Gilbert!L2984,Rate!$B$3:$M$3,0))*O2984)),"")</f>
        <v/>
      </c>
      <c r="T2984" s="71" t="str">
        <f t="shared" si="141"/>
        <v/>
      </c>
    </row>
    <row r="2985" spans="16:20">
      <c r="P2985" s="70" t="str">
        <f t="shared" si="139"/>
        <v/>
      </c>
      <c r="Q2985" s="70" t="str">
        <f t="shared" si="140"/>
        <v/>
      </c>
      <c r="R2985" s="70" t="str">
        <f>IFERROR(IF(K2985="handling and wharfage",SUM(P2985:Q2985),IF(OR(K2985="tank",K2985="Boat",K2985="car"),INDEX(Rate!$B$4:$M$25,MATCH(Gilbert!N2985,Rate!$A$4:$A$25,0),MATCH(Gilbert!L2985,Rate!$B$3:$M$3,0))*O2985*0.8,INDEX(Rate!$B$4:$M$25,MATCH(Gilbert!N2985,Rate!$A$4:$A$25,0),MATCH(Gilbert!L2985,Rate!$B$3:$M$3,0))*O2985)),"")</f>
        <v/>
      </c>
      <c r="T2985" s="71" t="str">
        <f t="shared" si="141"/>
        <v/>
      </c>
    </row>
    <row r="2986" spans="16:20">
      <c r="P2986" s="70" t="str">
        <f t="shared" si="139"/>
        <v/>
      </c>
      <c r="Q2986" s="70" t="str">
        <f t="shared" si="140"/>
        <v/>
      </c>
      <c r="R2986" s="70" t="str">
        <f>IFERROR(IF(K2986="handling and wharfage",SUM(P2986:Q2986),IF(OR(K2986="tank",K2986="Boat",K2986="car"),INDEX(Rate!$B$4:$M$25,MATCH(Gilbert!N2986,Rate!$A$4:$A$25,0),MATCH(Gilbert!L2986,Rate!$B$3:$M$3,0))*O2986*0.8,INDEX(Rate!$B$4:$M$25,MATCH(Gilbert!N2986,Rate!$A$4:$A$25,0),MATCH(Gilbert!L2986,Rate!$B$3:$M$3,0))*O2986)),"")</f>
        <v/>
      </c>
      <c r="T2986" s="71" t="str">
        <f t="shared" si="141"/>
        <v/>
      </c>
    </row>
    <row r="2987" spans="16:20">
      <c r="P2987" s="70" t="str">
        <f t="shared" si="139"/>
        <v/>
      </c>
      <c r="Q2987" s="70" t="str">
        <f t="shared" si="140"/>
        <v/>
      </c>
      <c r="R2987" s="70" t="str">
        <f>IFERROR(IF(K2987="handling and wharfage",SUM(P2987:Q2987),IF(OR(K2987="tank",K2987="Boat",K2987="car"),INDEX(Rate!$B$4:$M$25,MATCH(Gilbert!N2987,Rate!$A$4:$A$25,0),MATCH(Gilbert!L2987,Rate!$B$3:$M$3,0))*O2987*0.8,INDEX(Rate!$B$4:$M$25,MATCH(Gilbert!N2987,Rate!$A$4:$A$25,0),MATCH(Gilbert!L2987,Rate!$B$3:$M$3,0))*O2987)),"")</f>
        <v/>
      </c>
      <c r="T2987" s="71" t="str">
        <f t="shared" si="141"/>
        <v/>
      </c>
    </row>
    <row r="2988" spans="16:20">
      <c r="P2988" s="70" t="str">
        <f t="shared" si="139"/>
        <v/>
      </c>
      <c r="Q2988" s="70" t="str">
        <f t="shared" si="140"/>
        <v/>
      </c>
      <c r="R2988" s="70" t="str">
        <f>IFERROR(IF(K2988="handling and wharfage",SUM(P2988:Q2988),IF(OR(K2988="tank",K2988="Boat",K2988="car"),INDEX(Rate!$B$4:$M$25,MATCH(Gilbert!N2988,Rate!$A$4:$A$25,0),MATCH(Gilbert!L2988,Rate!$B$3:$M$3,0))*O2988*0.8,INDEX(Rate!$B$4:$M$25,MATCH(Gilbert!N2988,Rate!$A$4:$A$25,0),MATCH(Gilbert!L2988,Rate!$B$3:$M$3,0))*O2988)),"")</f>
        <v/>
      </c>
      <c r="T2988" s="71" t="str">
        <f t="shared" si="141"/>
        <v/>
      </c>
    </row>
    <row r="2989" spans="16:20">
      <c r="P2989" s="70" t="str">
        <f t="shared" si="139"/>
        <v/>
      </c>
      <c r="Q2989" s="70" t="str">
        <f t="shared" si="140"/>
        <v/>
      </c>
      <c r="R2989" s="70" t="str">
        <f>IFERROR(IF(K2989="handling and wharfage",SUM(P2989:Q2989),IF(OR(K2989="tank",K2989="Boat",K2989="car"),INDEX(Rate!$B$4:$M$25,MATCH(Gilbert!N2989,Rate!$A$4:$A$25,0),MATCH(Gilbert!L2989,Rate!$B$3:$M$3,0))*O2989*0.8,INDEX(Rate!$B$4:$M$25,MATCH(Gilbert!N2989,Rate!$A$4:$A$25,0),MATCH(Gilbert!L2989,Rate!$B$3:$M$3,0))*O2989)),"")</f>
        <v/>
      </c>
      <c r="T2989" s="71" t="str">
        <f t="shared" si="141"/>
        <v/>
      </c>
    </row>
    <row r="2990" spans="16:20">
      <c r="P2990" s="70" t="str">
        <f t="shared" si="139"/>
        <v/>
      </c>
      <c r="Q2990" s="70" t="str">
        <f t="shared" si="140"/>
        <v/>
      </c>
      <c r="R2990" s="70" t="str">
        <f>IFERROR(IF(K2990="handling and wharfage",SUM(P2990:Q2990),IF(OR(K2990="tank",K2990="Boat",K2990="car"),INDEX(Rate!$B$4:$M$25,MATCH(Gilbert!N2990,Rate!$A$4:$A$25,0),MATCH(Gilbert!L2990,Rate!$B$3:$M$3,0))*O2990*0.8,INDEX(Rate!$B$4:$M$25,MATCH(Gilbert!N2990,Rate!$A$4:$A$25,0),MATCH(Gilbert!L2990,Rate!$B$3:$M$3,0))*O2990)),"")</f>
        <v/>
      </c>
      <c r="T2990" s="71" t="str">
        <f t="shared" si="141"/>
        <v/>
      </c>
    </row>
    <row r="2991" spans="16:20">
      <c r="P2991" s="70" t="str">
        <f t="shared" si="139"/>
        <v/>
      </c>
      <c r="Q2991" s="70" t="str">
        <f t="shared" si="140"/>
        <v/>
      </c>
      <c r="R2991" s="70" t="str">
        <f>IFERROR(IF(K2991="handling and wharfage",SUM(P2991:Q2991),IF(OR(K2991="tank",K2991="Boat",K2991="car"),INDEX(Rate!$B$4:$M$25,MATCH(Gilbert!N2991,Rate!$A$4:$A$25,0),MATCH(Gilbert!L2991,Rate!$B$3:$M$3,0))*O2991*0.8,INDEX(Rate!$B$4:$M$25,MATCH(Gilbert!N2991,Rate!$A$4:$A$25,0),MATCH(Gilbert!L2991,Rate!$B$3:$M$3,0))*O2991)),"")</f>
        <v/>
      </c>
      <c r="T2991" s="71" t="str">
        <f t="shared" si="141"/>
        <v/>
      </c>
    </row>
    <row r="2992" spans="16:20">
      <c r="P2992" s="70" t="str">
        <f t="shared" si="139"/>
        <v/>
      </c>
      <c r="Q2992" s="70" t="str">
        <f t="shared" si="140"/>
        <v/>
      </c>
      <c r="R2992" s="70" t="str">
        <f>IFERROR(IF(K2992="handling and wharfage",SUM(P2992:Q2992),IF(OR(K2992="tank",K2992="Boat",K2992="car"),INDEX(Rate!$B$4:$M$25,MATCH(Gilbert!N2992,Rate!$A$4:$A$25,0),MATCH(Gilbert!L2992,Rate!$B$3:$M$3,0))*O2992*0.8,INDEX(Rate!$B$4:$M$25,MATCH(Gilbert!N2992,Rate!$A$4:$A$25,0),MATCH(Gilbert!L2992,Rate!$B$3:$M$3,0))*O2992)),"")</f>
        <v/>
      </c>
      <c r="T2992" s="71" t="str">
        <f t="shared" si="141"/>
        <v/>
      </c>
    </row>
    <row r="2993" spans="16:20">
      <c r="P2993" s="70" t="str">
        <f t="shared" si="139"/>
        <v/>
      </c>
      <c r="Q2993" s="70" t="str">
        <f t="shared" si="140"/>
        <v/>
      </c>
      <c r="R2993" s="70" t="str">
        <f>IFERROR(IF(K2993="handling and wharfage",SUM(P2993:Q2993),IF(OR(K2993="tank",K2993="Boat",K2993="car"),INDEX(Rate!$B$4:$M$25,MATCH(Gilbert!N2993,Rate!$A$4:$A$25,0),MATCH(Gilbert!L2993,Rate!$B$3:$M$3,0))*O2993*0.8,INDEX(Rate!$B$4:$M$25,MATCH(Gilbert!N2993,Rate!$A$4:$A$25,0),MATCH(Gilbert!L2993,Rate!$B$3:$M$3,0))*O2993)),"")</f>
        <v/>
      </c>
      <c r="T2993" s="71" t="str">
        <f t="shared" si="141"/>
        <v/>
      </c>
    </row>
    <row r="2994" spans="16:20">
      <c r="P2994" s="70" t="str">
        <f t="shared" si="139"/>
        <v/>
      </c>
      <c r="Q2994" s="70" t="str">
        <f t="shared" si="140"/>
        <v/>
      </c>
      <c r="R2994" s="70" t="str">
        <f>IFERROR(IF(K2994="handling and wharfage",SUM(P2994:Q2994),IF(OR(K2994="tank",K2994="Boat",K2994="car"),INDEX(Rate!$B$4:$M$25,MATCH(Gilbert!N2994,Rate!$A$4:$A$25,0),MATCH(Gilbert!L2994,Rate!$B$3:$M$3,0))*O2994*0.8,INDEX(Rate!$B$4:$M$25,MATCH(Gilbert!N2994,Rate!$A$4:$A$25,0),MATCH(Gilbert!L2994,Rate!$B$3:$M$3,0))*O2994)),"")</f>
        <v/>
      </c>
      <c r="T2994" s="71" t="str">
        <f t="shared" si="141"/>
        <v/>
      </c>
    </row>
    <row r="2995" spans="16:20">
      <c r="P2995" s="70" t="str">
        <f t="shared" si="139"/>
        <v/>
      </c>
      <c r="Q2995" s="70" t="str">
        <f t="shared" si="140"/>
        <v/>
      </c>
      <c r="R2995" s="70" t="str">
        <f>IFERROR(IF(K2995="handling and wharfage",SUM(P2995:Q2995),IF(OR(K2995="tank",K2995="Boat",K2995="car"),INDEX(Rate!$B$4:$M$25,MATCH(Gilbert!N2995,Rate!$A$4:$A$25,0),MATCH(Gilbert!L2995,Rate!$B$3:$M$3,0))*O2995*0.8,INDEX(Rate!$B$4:$M$25,MATCH(Gilbert!N2995,Rate!$A$4:$A$25,0),MATCH(Gilbert!L2995,Rate!$B$3:$M$3,0))*O2995)),"")</f>
        <v/>
      </c>
      <c r="T2995" s="71" t="str">
        <f t="shared" si="141"/>
        <v/>
      </c>
    </row>
    <row r="2996" spans="16:20">
      <c r="P2996" s="70" t="str">
        <f t="shared" si="139"/>
        <v/>
      </c>
      <c r="Q2996" s="70" t="str">
        <f t="shared" si="140"/>
        <v/>
      </c>
      <c r="R2996" s="70" t="str">
        <f>IFERROR(IF(K2996="handling and wharfage",SUM(P2996:Q2996),IF(OR(K2996="tank",K2996="Boat",K2996="car"),INDEX(Rate!$B$4:$M$25,MATCH(Gilbert!N2996,Rate!$A$4:$A$25,0),MATCH(Gilbert!L2996,Rate!$B$3:$M$3,0))*O2996*0.8,INDEX(Rate!$B$4:$M$25,MATCH(Gilbert!N2996,Rate!$A$4:$A$25,0),MATCH(Gilbert!L2996,Rate!$B$3:$M$3,0))*O2996)),"")</f>
        <v/>
      </c>
      <c r="T2996" s="71" t="str">
        <f t="shared" si="141"/>
        <v/>
      </c>
    </row>
    <row r="2997" spans="16:20">
      <c r="P2997" s="70" t="str">
        <f t="shared" si="139"/>
        <v/>
      </c>
      <c r="Q2997" s="70" t="str">
        <f t="shared" si="140"/>
        <v/>
      </c>
      <c r="R2997" s="70" t="str">
        <f>IFERROR(IF(K2997="handling and wharfage",SUM(P2997:Q2997),IF(OR(K2997="tank",K2997="Boat",K2997="car"),INDEX(Rate!$B$4:$M$25,MATCH(Gilbert!N2997,Rate!$A$4:$A$25,0),MATCH(Gilbert!L2997,Rate!$B$3:$M$3,0))*O2997*0.8,INDEX(Rate!$B$4:$M$25,MATCH(Gilbert!N2997,Rate!$A$4:$A$25,0),MATCH(Gilbert!L2997,Rate!$B$3:$M$3,0))*O2997)),"")</f>
        <v/>
      </c>
      <c r="T2997" s="71" t="str">
        <f t="shared" si="141"/>
        <v/>
      </c>
    </row>
    <row r="2998" spans="16:20">
      <c r="P2998" s="70" t="str">
        <f t="shared" si="139"/>
        <v/>
      </c>
      <c r="Q2998" s="70" t="str">
        <f t="shared" si="140"/>
        <v/>
      </c>
      <c r="R2998" s="70" t="str">
        <f>IFERROR(IF(K2998="handling and wharfage",SUM(P2998:Q2998),IF(OR(K2998="tank",K2998="Boat",K2998="car"),INDEX(Rate!$B$4:$M$25,MATCH(Gilbert!N2998,Rate!$A$4:$A$25,0),MATCH(Gilbert!L2998,Rate!$B$3:$M$3,0))*O2998*0.8,INDEX(Rate!$B$4:$M$25,MATCH(Gilbert!N2998,Rate!$A$4:$A$25,0),MATCH(Gilbert!L2998,Rate!$B$3:$M$3,0))*O2998)),"")</f>
        <v/>
      </c>
      <c r="T2998" s="71" t="str">
        <f t="shared" si="141"/>
        <v/>
      </c>
    </row>
    <row r="2999" spans="16:20">
      <c r="P2999" s="70" t="str">
        <f t="shared" si="139"/>
        <v/>
      </c>
      <c r="Q2999" s="70" t="str">
        <f t="shared" si="140"/>
        <v/>
      </c>
      <c r="R2999" s="70" t="str">
        <f>IFERROR(IF(K2999="handling and wharfage",SUM(P2999:Q2999),IF(OR(K2999="tank",K2999="Boat",K2999="car"),INDEX(Rate!$B$4:$M$25,MATCH(Gilbert!N2999,Rate!$A$4:$A$25,0),MATCH(Gilbert!L2999,Rate!$B$3:$M$3,0))*O2999*0.8,INDEX(Rate!$B$4:$M$25,MATCH(Gilbert!N2999,Rate!$A$4:$A$25,0),MATCH(Gilbert!L2999,Rate!$B$3:$M$3,0))*O2999)),"")</f>
        <v/>
      </c>
      <c r="T2999" s="71" t="str">
        <f t="shared" si="141"/>
        <v/>
      </c>
    </row>
    <row r="3000" spans="16:20">
      <c r="P3000" s="70" t="str">
        <f t="shared" si="139"/>
        <v/>
      </c>
      <c r="Q3000" s="70" t="str">
        <f t="shared" si="140"/>
        <v/>
      </c>
      <c r="R3000" s="70" t="str">
        <f>IFERROR(IF(K3000="handling and wharfage",SUM(P3000:Q3000),IF(OR(K3000="tank",K3000="Boat",K3000="car"),INDEX(Rate!$B$4:$M$25,MATCH(Gilbert!N3000,Rate!$A$4:$A$25,0),MATCH(Gilbert!L3000,Rate!$B$3:$M$3,0))*O3000*0.8,INDEX(Rate!$B$4:$M$25,MATCH(Gilbert!N3000,Rate!$A$4:$A$25,0),MATCH(Gilbert!L3000,Rate!$B$3:$M$3,0))*O3000)),"")</f>
        <v/>
      </c>
      <c r="T3000" s="71" t="str">
        <f t="shared" si="141"/>
        <v/>
      </c>
    </row>
    <row r="3001" spans="16:20">
      <c r="P3001" s="70" t="str">
        <f t="shared" si="139"/>
        <v/>
      </c>
      <c r="Q3001" s="70" t="str">
        <f t="shared" si="140"/>
        <v/>
      </c>
      <c r="R3001" s="70" t="str">
        <f>IFERROR(IF(K3001="handling and wharfage",SUM(P3001:Q3001),IF(OR(K3001="tank",K3001="Boat",K3001="car"),INDEX(Rate!$B$4:$M$25,MATCH(Gilbert!N3001,Rate!$A$4:$A$25,0),MATCH(Gilbert!L3001,Rate!$B$3:$M$3,0))*O3001*0.8,INDEX(Rate!$B$4:$M$25,MATCH(Gilbert!N3001,Rate!$A$4:$A$25,0),MATCH(Gilbert!L3001,Rate!$B$3:$M$3,0))*O3001)),"")</f>
        <v/>
      </c>
      <c r="T3001" s="71" t="str">
        <f t="shared" si="141"/>
        <v/>
      </c>
    </row>
    <row r="3002" spans="16:20">
      <c r="P3002" s="70" t="str">
        <f t="shared" si="139"/>
        <v/>
      </c>
      <c r="Q3002" s="70" t="str">
        <f t="shared" si="140"/>
        <v/>
      </c>
      <c r="R3002" s="70" t="str">
        <f>IFERROR(IF(K3002="handling and wharfage",SUM(P3002:Q3002),IF(OR(K3002="tank",K3002="Boat",K3002="car"),INDEX(Rate!$B$4:$M$25,MATCH(Gilbert!N3002,Rate!$A$4:$A$25,0),MATCH(Gilbert!L3002,Rate!$B$3:$M$3,0))*O3002*0.8,INDEX(Rate!$B$4:$M$25,MATCH(Gilbert!N3002,Rate!$A$4:$A$25,0),MATCH(Gilbert!L3002,Rate!$B$3:$M$3,0))*O3002)),"")</f>
        <v/>
      </c>
      <c r="T3002" s="71" t="str">
        <f t="shared" si="141"/>
        <v/>
      </c>
    </row>
    <row r="3003" spans="16:20">
      <c r="P3003" s="70" t="str">
        <f t="shared" si="139"/>
        <v/>
      </c>
      <c r="Q3003" s="70" t="str">
        <f t="shared" si="140"/>
        <v/>
      </c>
      <c r="R3003" s="70" t="str">
        <f>IFERROR(IF(K3003="handling and wharfage",SUM(P3003:Q3003),IF(OR(K3003="tank",K3003="Boat",K3003="car"),INDEX(Rate!$B$4:$M$25,MATCH(Gilbert!N3003,Rate!$A$4:$A$25,0),MATCH(Gilbert!L3003,Rate!$B$3:$M$3,0))*O3003*0.8,INDEX(Rate!$B$4:$M$25,MATCH(Gilbert!N3003,Rate!$A$4:$A$25,0),MATCH(Gilbert!L3003,Rate!$B$3:$M$3,0))*O3003)),"")</f>
        <v/>
      </c>
      <c r="T3003" s="71" t="str">
        <f t="shared" si="141"/>
        <v/>
      </c>
    </row>
    <row r="3004" spans="16:20">
      <c r="P3004" s="70" t="str">
        <f t="shared" si="139"/>
        <v/>
      </c>
      <c r="Q3004" s="70" t="str">
        <f t="shared" si="140"/>
        <v/>
      </c>
      <c r="R3004" s="70" t="str">
        <f>IFERROR(IF(K3004="handling and wharfage",SUM(P3004:Q3004),IF(OR(K3004="tank",K3004="Boat",K3004="car"),INDEX(Rate!$B$4:$M$25,MATCH(Gilbert!N3004,Rate!$A$4:$A$25,0),MATCH(Gilbert!L3004,Rate!$B$3:$M$3,0))*O3004*0.8,INDEX(Rate!$B$4:$M$25,MATCH(Gilbert!N3004,Rate!$A$4:$A$25,0),MATCH(Gilbert!L3004,Rate!$B$3:$M$3,0))*O3004)),"")</f>
        <v/>
      </c>
      <c r="T3004" s="71" t="str">
        <f t="shared" si="141"/>
        <v/>
      </c>
    </row>
    <row r="3005" spans="16:20">
      <c r="P3005" s="70" t="str">
        <f t="shared" si="139"/>
        <v/>
      </c>
      <c r="Q3005" s="70" t="str">
        <f t="shared" si="140"/>
        <v/>
      </c>
      <c r="R3005" s="70" t="str">
        <f>IFERROR(IF(K3005="handling and wharfage",SUM(P3005:Q3005),IF(OR(K3005="tank",K3005="Boat",K3005="car"),INDEX(Rate!$B$4:$M$25,MATCH(Gilbert!N3005,Rate!$A$4:$A$25,0),MATCH(Gilbert!L3005,Rate!$B$3:$M$3,0))*O3005*0.8,INDEX(Rate!$B$4:$M$25,MATCH(Gilbert!N3005,Rate!$A$4:$A$25,0),MATCH(Gilbert!L3005,Rate!$B$3:$M$3,0))*O3005)),"")</f>
        <v/>
      </c>
      <c r="T3005" s="71" t="str">
        <f t="shared" si="141"/>
        <v/>
      </c>
    </row>
    <row r="3006" spans="16:20">
      <c r="P3006" s="70" t="str">
        <f t="shared" si="139"/>
        <v/>
      </c>
      <c r="Q3006" s="70" t="str">
        <f t="shared" si="140"/>
        <v/>
      </c>
      <c r="R3006" s="70" t="str">
        <f>IFERROR(IF(K3006="handling and wharfage",SUM(P3006:Q3006),IF(OR(K3006="tank",K3006="Boat",K3006="car"),INDEX(Rate!$B$4:$M$25,MATCH(Gilbert!N3006,Rate!$A$4:$A$25,0),MATCH(Gilbert!L3006,Rate!$B$3:$M$3,0))*O3006*0.8,INDEX(Rate!$B$4:$M$25,MATCH(Gilbert!N3006,Rate!$A$4:$A$25,0),MATCH(Gilbert!L3006,Rate!$B$3:$M$3,0))*O3006)),"")</f>
        <v/>
      </c>
      <c r="T3006" s="71" t="str">
        <f t="shared" si="141"/>
        <v/>
      </c>
    </row>
    <row r="3007" spans="16:20">
      <c r="P3007" s="70" t="str">
        <f t="shared" si="139"/>
        <v/>
      </c>
      <c r="Q3007" s="70" t="str">
        <f t="shared" si="140"/>
        <v/>
      </c>
      <c r="R3007" s="70" t="str">
        <f>IFERROR(IF(K3007="handling and wharfage",SUM(P3007:Q3007),IF(OR(K3007="tank",K3007="Boat",K3007="car"),INDEX(Rate!$B$4:$M$25,MATCH(Gilbert!N3007,Rate!$A$4:$A$25,0),MATCH(Gilbert!L3007,Rate!$B$3:$M$3,0))*O3007*0.8,INDEX(Rate!$B$4:$M$25,MATCH(Gilbert!N3007,Rate!$A$4:$A$25,0),MATCH(Gilbert!L3007,Rate!$B$3:$M$3,0))*O3007)),"")</f>
        <v/>
      </c>
      <c r="T3007" s="71" t="str">
        <f t="shared" si="141"/>
        <v/>
      </c>
    </row>
    <row r="3008" spans="16:20">
      <c r="P3008" s="70" t="str">
        <f t="shared" si="139"/>
        <v/>
      </c>
      <c r="Q3008" s="70" t="str">
        <f t="shared" si="140"/>
        <v/>
      </c>
      <c r="R3008" s="70" t="str">
        <f>IFERROR(IF(K3008="handling and wharfage",SUM(P3008:Q3008),IF(OR(K3008="tank",K3008="Boat",K3008="car"),INDEX(Rate!$B$4:$M$25,MATCH(Gilbert!N3008,Rate!$A$4:$A$25,0),MATCH(Gilbert!L3008,Rate!$B$3:$M$3,0))*O3008*0.8,INDEX(Rate!$B$4:$M$25,MATCH(Gilbert!N3008,Rate!$A$4:$A$25,0),MATCH(Gilbert!L3008,Rate!$B$3:$M$3,0))*O3008)),"")</f>
        <v/>
      </c>
      <c r="T3008" s="71" t="str">
        <f t="shared" si="141"/>
        <v/>
      </c>
    </row>
    <row r="3009" spans="16:20">
      <c r="P3009" s="70" t="str">
        <f t="shared" si="139"/>
        <v/>
      </c>
      <c r="Q3009" s="70" t="str">
        <f t="shared" si="140"/>
        <v/>
      </c>
      <c r="R3009" s="70" t="str">
        <f>IFERROR(IF(K3009="handling and wharfage",SUM(P3009:Q3009),IF(OR(K3009="tank",K3009="Boat",K3009="car"),INDEX(Rate!$B$4:$M$25,MATCH(Gilbert!N3009,Rate!$A$4:$A$25,0),MATCH(Gilbert!L3009,Rate!$B$3:$M$3,0))*O3009*0.8,INDEX(Rate!$B$4:$M$25,MATCH(Gilbert!N3009,Rate!$A$4:$A$25,0),MATCH(Gilbert!L3009,Rate!$B$3:$M$3,0))*O3009)),"")</f>
        <v/>
      </c>
      <c r="T3009" s="71" t="str">
        <f t="shared" si="141"/>
        <v/>
      </c>
    </row>
    <row r="3010" spans="16:20">
      <c r="P3010" s="70" t="str">
        <f t="shared" si="139"/>
        <v/>
      </c>
      <c r="Q3010" s="70" t="str">
        <f t="shared" si="140"/>
        <v/>
      </c>
      <c r="R3010" s="70" t="str">
        <f>IFERROR(IF(K3010="handling and wharfage",SUM(P3010:Q3010),IF(OR(K3010="tank",K3010="Boat",K3010="car"),INDEX(Rate!$B$4:$M$25,MATCH(Gilbert!N3010,Rate!$A$4:$A$25,0),MATCH(Gilbert!L3010,Rate!$B$3:$M$3,0))*O3010*0.8,INDEX(Rate!$B$4:$M$25,MATCH(Gilbert!N3010,Rate!$A$4:$A$25,0),MATCH(Gilbert!L3010,Rate!$B$3:$M$3,0))*O3010)),"")</f>
        <v/>
      </c>
      <c r="T3010" s="71" t="str">
        <f t="shared" si="141"/>
        <v/>
      </c>
    </row>
    <row r="3011" spans="16:20">
      <c r="P3011" s="70" t="str">
        <f t="shared" ref="P3011:P3074" si="142">IF(OR(K3011="handling and wharfage",K3011="rau handling and wharfage"),O3011*30,"")</f>
        <v/>
      </c>
      <c r="Q3011" s="70" t="str">
        <f t="shared" ref="Q3011:Q3074" si="143">IF(K3011&lt;&gt;"handling and wharfage","",O3011*3.5)</f>
        <v/>
      </c>
      <c r="R3011" s="70" t="str">
        <f>IFERROR(IF(K3011="handling and wharfage",SUM(P3011:Q3011),IF(OR(K3011="tank",K3011="Boat",K3011="car"),INDEX(Rate!$B$4:$M$25,MATCH(Gilbert!N3011,Rate!$A$4:$A$25,0),MATCH(Gilbert!L3011,Rate!$B$3:$M$3,0))*O3011*0.8,INDEX(Rate!$B$4:$M$25,MATCH(Gilbert!N3011,Rate!$A$4:$A$25,0),MATCH(Gilbert!L3011,Rate!$B$3:$M$3,0))*O3011)),"")</f>
        <v/>
      </c>
      <c r="T3011" s="71" t="str">
        <f t="shared" ref="T3011:T3074" si="144">IF(L3011="","",IF(L3011="General2","F0070000061A","E31250000331"))</f>
        <v/>
      </c>
    </row>
    <row r="3012" spans="16:20">
      <c r="P3012" s="70" t="str">
        <f t="shared" si="142"/>
        <v/>
      </c>
      <c r="Q3012" s="70" t="str">
        <f t="shared" si="143"/>
        <v/>
      </c>
      <c r="R3012" s="70" t="str">
        <f>IFERROR(IF(K3012="handling and wharfage",SUM(P3012:Q3012),IF(OR(K3012="tank",K3012="Boat",K3012="car"),INDEX(Rate!$B$4:$M$25,MATCH(Gilbert!N3012,Rate!$A$4:$A$25,0),MATCH(Gilbert!L3012,Rate!$B$3:$M$3,0))*O3012*0.8,INDEX(Rate!$B$4:$M$25,MATCH(Gilbert!N3012,Rate!$A$4:$A$25,0),MATCH(Gilbert!L3012,Rate!$B$3:$M$3,0))*O3012)),"")</f>
        <v/>
      </c>
      <c r="T3012" s="71" t="str">
        <f t="shared" si="144"/>
        <v/>
      </c>
    </row>
    <row r="3013" spans="16:20">
      <c r="P3013" s="70" t="str">
        <f t="shared" si="142"/>
        <v/>
      </c>
      <c r="Q3013" s="70" t="str">
        <f t="shared" si="143"/>
        <v/>
      </c>
      <c r="R3013" s="70" t="str">
        <f>IFERROR(IF(K3013="handling and wharfage",SUM(P3013:Q3013),IF(OR(K3013="tank",K3013="Boat",K3013="car"),INDEX(Rate!$B$4:$M$25,MATCH(Gilbert!N3013,Rate!$A$4:$A$25,0),MATCH(Gilbert!L3013,Rate!$B$3:$M$3,0))*O3013*0.8,INDEX(Rate!$B$4:$M$25,MATCH(Gilbert!N3013,Rate!$A$4:$A$25,0),MATCH(Gilbert!L3013,Rate!$B$3:$M$3,0))*O3013)),"")</f>
        <v/>
      </c>
      <c r="T3013" s="71" t="str">
        <f t="shared" si="144"/>
        <v/>
      </c>
    </row>
    <row r="3014" spans="16:20">
      <c r="P3014" s="70" t="str">
        <f t="shared" si="142"/>
        <v/>
      </c>
      <c r="Q3014" s="70" t="str">
        <f t="shared" si="143"/>
        <v/>
      </c>
      <c r="R3014" s="70" t="str">
        <f>IFERROR(IF(K3014="handling and wharfage",SUM(P3014:Q3014),IF(OR(K3014="tank",K3014="Boat",K3014="car"),INDEX(Rate!$B$4:$M$25,MATCH(Gilbert!N3014,Rate!$A$4:$A$25,0),MATCH(Gilbert!L3014,Rate!$B$3:$M$3,0))*O3014*0.8,INDEX(Rate!$B$4:$M$25,MATCH(Gilbert!N3014,Rate!$A$4:$A$25,0),MATCH(Gilbert!L3014,Rate!$B$3:$M$3,0))*O3014)),"")</f>
        <v/>
      </c>
      <c r="T3014" s="71" t="str">
        <f t="shared" si="144"/>
        <v/>
      </c>
    </row>
    <row r="3015" spans="16:20">
      <c r="P3015" s="70" t="str">
        <f t="shared" si="142"/>
        <v/>
      </c>
      <c r="Q3015" s="70" t="str">
        <f t="shared" si="143"/>
        <v/>
      </c>
      <c r="R3015" s="70" t="str">
        <f>IFERROR(IF(K3015="handling and wharfage",SUM(P3015:Q3015),IF(OR(K3015="tank",K3015="Boat",K3015="car"),INDEX(Rate!$B$4:$M$25,MATCH(Gilbert!N3015,Rate!$A$4:$A$25,0),MATCH(Gilbert!L3015,Rate!$B$3:$M$3,0))*O3015*0.8,INDEX(Rate!$B$4:$M$25,MATCH(Gilbert!N3015,Rate!$A$4:$A$25,0),MATCH(Gilbert!L3015,Rate!$B$3:$M$3,0))*O3015)),"")</f>
        <v/>
      </c>
      <c r="T3015" s="71" t="str">
        <f t="shared" si="144"/>
        <v/>
      </c>
    </row>
    <row r="3016" spans="16:20">
      <c r="P3016" s="70" t="str">
        <f t="shared" si="142"/>
        <v/>
      </c>
      <c r="Q3016" s="70" t="str">
        <f t="shared" si="143"/>
        <v/>
      </c>
      <c r="R3016" s="70" t="str">
        <f>IFERROR(IF(K3016="handling and wharfage",SUM(P3016:Q3016),IF(OR(K3016="tank",K3016="Boat",K3016="car"),INDEX(Rate!$B$4:$M$25,MATCH(Gilbert!N3016,Rate!$A$4:$A$25,0),MATCH(Gilbert!L3016,Rate!$B$3:$M$3,0))*O3016*0.8,INDEX(Rate!$B$4:$M$25,MATCH(Gilbert!N3016,Rate!$A$4:$A$25,0),MATCH(Gilbert!L3016,Rate!$B$3:$M$3,0))*O3016)),"")</f>
        <v/>
      </c>
      <c r="T3016" s="71" t="str">
        <f t="shared" si="144"/>
        <v/>
      </c>
    </row>
    <row r="3017" spans="16:20">
      <c r="P3017" s="70" t="str">
        <f t="shared" si="142"/>
        <v/>
      </c>
      <c r="Q3017" s="70" t="str">
        <f t="shared" si="143"/>
        <v/>
      </c>
      <c r="R3017" s="70" t="str">
        <f>IFERROR(IF(K3017="handling and wharfage",SUM(P3017:Q3017),IF(OR(K3017="tank",K3017="Boat",K3017="car"),INDEX(Rate!$B$4:$M$25,MATCH(Gilbert!N3017,Rate!$A$4:$A$25,0),MATCH(Gilbert!L3017,Rate!$B$3:$M$3,0))*O3017*0.8,INDEX(Rate!$B$4:$M$25,MATCH(Gilbert!N3017,Rate!$A$4:$A$25,0),MATCH(Gilbert!L3017,Rate!$B$3:$M$3,0))*O3017)),"")</f>
        <v/>
      </c>
      <c r="T3017" s="71" t="str">
        <f t="shared" si="144"/>
        <v/>
      </c>
    </row>
    <row r="3018" spans="16:20">
      <c r="P3018" s="70" t="str">
        <f t="shared" si="142"/>
        <v/>
      </c>
      <c r="Q3018" s="70" t="str">
        <f t="shared" si="143"/>
        <v/>
      </c>
      <c r="R3018" s="70" t="str">
        <f>IFERROR(IF(K3018="handling and wharfage",SUM(P3018:Q3018),IF(OR(K3018="tank",K3018="Boat",K3018="car"),INDEX(Rate!$B$4:$M$25,MATCH(Gilbert!N3018,Rate!$A$4:$A$25,0),MATCH(Gilbert!L3018,Rate!$B$3:$M$3,0))*O3018*0.8,INDEX(Rate!$B$4:$M$25,MATCH(Gilbert!N3018,Rate!$A$4:$A$25,0),MATCH(Gilbert!L3018,Rate!$B$3:$M$3,0))*O3018)),"")</f>
        <v/>
      </c>
      <c r="T3018" s="71" t="str">
        <f t="shared" si="144"/>
        <v/>
      </c>
    </row>
    <row r="3019" spans="16:20">
      <c r="P3019" s="70" t="str">
        <f t="shared" si="142"/>
        <v/>
      </c>
      <c r="Q3019" s="70" t="str">
        <f t="shared" si="143"/>
        <v/>
      </c>
      <c r="R3019" s="70" t="str">
        <f>IFERROR(IF(K3019="handling and wharfage",SUM(P3019:Q3019),IF(OR(K3019="tank",K3019="Boat",K3019="car"),INDEX(Rate!$B$4:$M$25,MATCH(Gilbert!N3019,Rate!$A$4:$A$25,0),MATCH(Gilbert!L3019,Rate!$B$3:$M$3,0))*O3019*0.8,INDEX(Rate!$B$4:$M$25,MATCH(Gilbert!N3019,Rate!$A$4:$A$25,0),MATCH(Gilbert!L3019,Rate!$B$3:$M$3,0))*O3019)),"")</f>
        <v/>
      </c>
      <c r="T3019" s="71" t="str">
        <f t="shared" si="144"/>
        <v/>
      </c>
    </row>
    <row r="3020" spans="16:20">
      <c r="P3020" s="70" t="str">
        <f t="shared" si="142"/>
        <v/>
      </c>
      <c r="Q3020" s="70" t="str">
        <f t="shared" si="143"/>
        <v/>
      </c>
      <c r="R3020" s="70" t="str">
        <f>IFERROR(IF(K3020="handling and wharfage",SUM(P3020:Q3020),IF(OR(K3020="tank",K3020="Boat",K3020="car"),INDEX(Rate!$B$4:$M$25,MATCH(Gilbert!N3020,Rate!$A$4:$A$25,0),MATCH(Gilbert!L3020,Rate!$B$3:$M$3,0))*O3020*0.8,INDEX(Rate!$B$4:$M$25,MATCH(Gilbert!N3020,Rate!$A$4:$A$25,0),MATCH(Gilbert!L3020,Rate!$B$3:$M$3,0))*O3020)),"")</f>
        <v/>
      </c>
      <c r="T3020" s="71" t="str">
        <f t="shared" si="144"/>
        <v/>
      </c>
    </row>
    <row r="3021" spans="16:20">
      <c r="P3021" s="70" t="str">
        <f t="shared" si="142"/>
        <v/>
      </c>
      <c r="Q3021" s="70" t="str">
        <f t="shared" si="143"/>
        <v/>
      </c>
      <c r="R3021" s="70" t="str">
        <f>IFERROR(IF(K3021="handling and wharfage",SUM(P3021:Q3021),IF(OR(K3021="tank",K3021="Boat",K3021="car"),INDEX(Rate!$B$4:$M$25,MATCH(Gilbert!N3021,Rate!$A$4:$A$25,0),MATCH(Gilbert!L3021,Rate!$B$3:$M$3,0))*O3021*0.8,INDEX(Rate!$B$4:$M$25,MATCH(Gilbert!N3021,Rate!$A$4:$A$25,0),MATCH(Gilbert!L3021,Rate!$B$3:$M$3,0))*O3021)),"")</f>
        <v/>
      </c>
      <c r="T3021" s="71" t="str">
        <f t="shared" si="144"/>
        <v/>
      </c>
    </row>
    <row r="3022" spans="16:20">
      <c r="P3022" s="70" t="str">
        <f t="shared" si="142"/>
        <v/>
      </c>
      <c r="Q3022" s="70" t="str">
        <f t="shared" si="143"/>
        <v/>
      </c>
      <c r="R3022" s="70" t="str">
        <f>IFERROR(IF(K3022="handling and wharfage",SUM(P3022:Q3022),IF(OR(K3022="tank",K3022="Boat",K3022="car"),INDEX(Rate!$B$4:$M$25,MATCH(Gilbert!N3022,Rate!$A$4:$A$25,0),MATCH(Gilbert!L3022,Rate!$B$3:$M$3,0))*O3022*0.8,INDEX(Rate!$B$4:$M$25,MATCH(Gilbert!N3022,Rate!$A$4:$A$25,0),MATCH(Gilbert!L3022,Rate!$B$3:$M$3,0))*O3022)),"")</f>
        <v/>
      </c>
      <c r="T3022" s="71" t="str">
        <f t="shared" si="144"/>
        <v/>
      </c>
    </row>
    <row r="3023" spans="16:20">
      <c r="P3023" s="70" t="str">
        <f t="shared" si="142"/>
        <v/>
      </c>
      <c r="Q3023" s="70" t="str">
        <f t="shared" si="143"/>
        <v/>
      </c>
      <c r="R3023" s="70" t="str">
        <f>IFERROR(IF(K3023="handling and wharfage",SUM(P3023:Q3023),IF(OR(K3023="tank",K3023="Boat",K3023="car"),INDEX(Rate!$B$4:$M$25,MATCH(Gilbert!N3023,Rate!$A$4:$A$25,0),MATCH(Gilbert!L3023,Rate!$B$3:$M$3,0))*O3023*0.8,INDEX(Rate!$B$4:$M$25,MATCH(Gilbert!N3023,Rate!$A$4:$A$25,0),MATCH(Gilbert!L3023,Rate!$B$3:$M$3,0))*O3023)),"")</f>
        <v/>
      </c>
      <c r="T3023" s="71" t="str">
        <f t="shared" si="144"/>
        <v/>
      </c>
    </row>
    <row r="3024" spans="16:20">
      <c r="P3024" s="70" t="str">
        <f t="shared" si="142"/>
        <v/>
      </c>
      <c r="Q3024" s="70" t="str">
        <f t="shared" si="143"/>
        <v/>
      </c>
      <c r="R3024" s="70" t="str">
        <f>IFERROR(IF(K3024="handling and wharfage",SUM(P3024:Q3024),IF(OR(K3024="tank",K3024="Boat",K3024="car"),INDEX(Rate!$B$4:$M$25,MATCH(Gilbert!N3024,Rate!$A$4:$A$25,0),MATCH(Gilbert!L3024,Rate!$B$3:$M$3,0))*O3024*0.8,INDEX(Rate!$B$4:$M$25,MATCH(Gilbert!N3024,Rate!$A$4:$A$25,0),MATCH(Gilbert!L3024,Rate!$B$3:$M$3,0))*O3024)),"")</f>
        <v/>
      </c>
      <c r="T3024" s="71" t="str">
        <f t="shared" si="144"/>
        <v/>
      </c>
    </row>
    <row r="3025" spans="16:20">
      <c r="P3025" s="70" t="str">
        <f t="shared" si="142"/>
        <v/>
      </c>
      <c r="Q3025" s="70" t="str">
        <f t="shared" si="143"/>
        <v/>
      </c>
      <c r="R3025" s="70" t="str">
        <f>IFERROR(IF(K3025="handling and wharfage",SUM(P3025:Q3025),IF(OR(K3025="tank",K3025="Boat",K3025="car"),INDEX(Rate!$B$4:$M$25,MATCH(Gilbert!N3025,Rate!$A$4:$A$25,0),MATCH(Gilbert!L3025,Rate!$B$3:$M$3,0))*O3025*0.8,INDEX(Rate!$B$4:$M$25,MATCH(Gilbert!N3025,Rate!$A$4:$A$25,0),MATCH(Gilbert!L3025,Rate!$B$3:$M$3,0))*O3025)),"")</f>
        <v/>
      </c>
      <c r="T3025" s="71" t="str">
        <f t="shared" si="144"/>
        <v/>
      </c>
    </row>
    <row r="3026" spans="16:20">
      <c r="P3026" s="70" t="str">
        <f t="shared" si="142"/>
        <v/>
      </c>
      <c r="Q3026" s="70" t="str">
        <f t="shared" si="143"/>
        <v/>
      </c>
      <c r="R3026" s="70" t="str">
        <f>IFERROR(IF(K3026="handling and wharfage",SUM(P3026:Q3026),IF(OR(K3026="tank",K3026="Boat",K3026="car"),INDEX(Rate!$B$4:$M$25,MATCH(Gilbert!N3026,Rate!$A$4:$A$25,0),MATCH(Gilbert!L3026,Rate!$B$3:$M$3,0))*O3026*0.8,INDEX(Rate!$B$4:$M$25,MATCH(Gilbert!N3026,Rate!$A$4:$A$25,0),MATCH(Gilbert!L3026,Rate!$B$3:$M$3,0))*O3026)),"")</f>
        <v/>
      </c>
      <c r="T3026" s="71" t="str">
        <f t="shared" si="144"/>
        <v/>
      </c>
    </row>
    <row r="3027" s="59" customFormat="1" spans="1:23">
      <c r="A3027" s="74"/>
      <c r="B3027" s="74"/>
      <c r="D3027" s="98"/>
      <c r="G3027" s="99"/>
      <c r="H3027" s="98"/>
      <c r="J3027" s="101"/>
      <c r="P3027" s="70" t="str">
        <f t="shared" si="142"/>
        <v/>
      </c>
      <c r="Q3027" s="70" t="str">
        <f t="shared" si="143"/>
        <v/>
      </c>
      <c r="R3027" s="70" t="str">
        <f>IFERROR(IF(K3027="handling and wharfage",SUM(P3027:Q3027),IF(OR(K3027="tank",K3027="Boat",K3027="car"),INDEX(Rate!$B$4:$M$25,MATCH(Gilbert!N3027,Rate!$A$4:$A$25,0),MATCH(Gilbert!L3027,Rate!$B$3:$M$3,0))*O3027*0.8,INDEX(Rate!$B$4:$M$25,MATCH(Gilbert!N3027,Rate!$A$4:$A$25,0),MATCH(Gilbert!L3027,Rate!$B$3:$M$3,0))*O3027)),"")</f>
        <v/>
      </c>
      <c r="S3027" s="71"/>
      <c r="T3027" s="71" t="str">
        <f t="shared" si="144"/>
        <v/>
      </c>
      <c r="V3027" s="98"/>
      <c r="W3027" s="98"/>
    </row>
    <row r="3028" spans="16:20">
      <c r="P3028" s="70" t="str">
        <f t="shared" si="142"/>
        <v/>
      </c>
      <c r="Q3028" s="70" t="str">
        <f t="shared" si="143"/>
        <v/>
      </c>
      <c r="R3028" s="70" t="str">
        <f>IFERROR(IF(K3028="handling and wharfage",SUM(P3028:Q3028),IF(OR(K3028="tank",K3028="Boat",K3028="car"),INDEX(Rate!$B$4:$M$25,MATCH(Gilbert!N3028,Rate!$A$4:$A$25,0),MATCH(Gilbert!L3028,Rate!$B$3:$M$3,0))*O3028*0.8,INDEX(Rate!$B$4:$M$25,MATCH(Gilbert!N3028,Rate!$A$4:$A$25,0),MATCH(Gilbert!L3028,Rate!$B$3:$M$3,0))*O3028)),"")</f>
        <v/>
      </c>
      <c r="T3028" s="71" t="str">
        <f t="shared" si="144"/>
        <v/>
      </c>
    </row>
    <row r="3029" spans="16:20">
      <c r="P3029" s="70" t="str">
        <f t="shared" si="142"/>
        <v/>
      </c>
      <c r="Q3029" s="70" t="str">
        <f t="shared" si="143"/>
        <v/>
      </c>
      <c r="R3029" s="70" t="str">
        <f>IFERROR(IF(K3029="handling and wharfage",SUM(P3029:Q3029),IF(OR(K3029="tank",K3029="Boat",K3029="car"),INDEX(Rate!$B$4:$M$25,MATCH(Gilbert!N3029,Rate!$A$4:$A$25,0),MATCH(Gilbert!L3029,Rate!$B$3:$M$3,0))*O3029*0.8,INDEX(Rate!$B$4:$M$25,MATCH(Gilbert!N3029,Rate!$A$4:$A$25,0),MATCH(Gilbert!L3029,Rate!$B$3:$M$3,0))*O3029)),"")</f>
        <v/>
      </c>
      <c r="T3029" s="71" t="str">
        <f t="shared" si="144"/>
        <v/>
      </c>
    </row>
    <row r="3030" spans="16:20">
      <c r="P3030" s="70" t="str">
        <f t="shared" si="142"/>
        <v/>
      </c>
      <c r="Q3030" s="70" t="str">
        <f t="shared" si="143"/>
        <v/>
      </c>
      <c r="R3030" s="70" t="str">
        <f>IFERROR(IF(K3030="handling and wharfage",SUM(P3030:Q3030),IF(OR(K3030="tank",K3030="Boat",K3030="car"),INDEX(Rate!$B$4:$M$25,MATCH(Gilbert!N3030,Rate!$A$4:$A$25,0),MATCH(Gilbert!L3030,Rate!$B$3:$M$3,0))*O3030*0.8,INDEX(Rate!$B$4:$M$25,MATCH(Gilbert!N3030,Rate!$A$4:$A$25,0),MATCH(Gilbert!L3030,Rate!$B$3:$M$3,0))*O3030)),"")</f>
        <v/>
      </c>
      <c r="T3030" s="71" t="str">
        <f t="shared" si="144"/>
        <v/>
      </c>
    </row>
    <row r="3031" spans="16:20">
      <c r="P3031" s="70" t="str">
        <f t="shared" si="142"/>
        <v/>
      </c>
      <c r="Q3031" s="70" t="str">
        <f t="shared" si="143"/>
        <v/>
      </c>
      <c r="R3031" s="70" t="str">
        <f>IFERROR(IF(K3031="handling and wharfage",SUM(P3031:Q3031),IF(OR(K3031="tank",K3031="Boat",K3031="car"),INDEX(Rate!$B$4:$M$25,MATCH(Gilbert!N3031,Rate!$A$4:$A$25,0),MATCH(Gilbert!L3031,Rate!$B$3:$M$3,0))*O3031*0.8,INDEX(Rate!$B$4:$M$25,MATCH(Gilbert!N3031,Rate!$A$4:$A$25,0),MATCH(Gilbert!L3031,Rate!$B$3:$M$3,0))*O3031)),"")</f>
        <v/>
      </c>
      <c r="T3031" s="71" t="str">
        <f t="shared" si="144"/>
        <v/>
      </c>
    </row>
    <row r="3032" spans="16:20">
      <c r="P3032" s="70" t="str">
        <f t="shared" si="142"/>
        <v/>
      </c>
      <c r="Q3032" s="70" t="str">
        <f t="shared" si="143"/>
        <v/>
      </c>
      <c r="R3032" s="70" t="str">
        <f>IFERROR(IF(K3032="handling and wharfage",SUM(P3032:Q3032),IF(OR(K3032="tank",K3032="Boat",K3032="car"),INDEX(Rate!$B$4:$M$25,MATCH(Gilbert!N3032,Rate!$A$4:$A$25,0),MATCH(Gilbert!L3032,Rate!$B$3:$M$3,0))*O3032*0.8,INDEX(Rate!$B$4:$M$25,MATCH(Gilbert!N3032,Rate!$A$4:$A$25,0),MATCH(Gilbert!L3032,Rate!$B$3:$M$3,0))*O3032)),"")</f>
        <v/>
      </c>
      <c r="T3032" s="71" t="str">
        <f t="shared" si="144"/>
        <v/>
      </c>
    </row>
    <row r="3033" spans="16:20">
      <c r="P3033" s="70" t="str">
        <f t="shared" si="142"/>
        <v/>
      </c>
      <c r="Q3033" s="70" t="str">
        <f t="shared" si="143"/>
        <v/>
      </c>
      <c r="R3033" s="70" t="str">
        <f>IFERROR(IF(K3033="handling and wharfage",SUM(P3033:Q3033),IF(OR(K3033="tank",K3033="Boat",K3033="car"),INDEX(Rate!$B$4:$M$25,MATCH(Gilbert!N3033,Rate!$A$4:$A$25,0),MATCH(Gilbert!L3033,Rate!$B$3:$M$3,0))*O3033*0.8,INDEX(Rate!$B$4:$M$25,MATCH(Gilbert!N3033,Rate!$A$4:$A$25,0),MATCH(Gilbert!L3033,Rate!$B$3:$M$3,0))*O3033)),"")</f>
        <v/>
      </c>
      <c r="T3033" s="71" t="str">
        <f t="shared" si="144"/>
        <v/>
      </c>
    </row>
    <row r="3034" spans="16:20">
      <c r="P3034" s="70" t="str">
        <f t="shared" si="142"/>
        <v/>
      </c>
      <c r="Q3034" s="70" t="str">
        <f t="shared" si="143"/>
        <v/>
      </c>
      <c r="R3034" s="70" t="str">
        <f>IFERROR(IF(K3034="handling and wharfage",SUM(P3034:Q3034),IF(OR(K3034="tank",K3034="Boat",K3034="car"),INDEX(Rate!$B$4:$M$25,MATCH(Gilbert!N3034,Rate!$A$4:$A$25,0),MATCH(Gilbert!L3034,Rate!$B$3:$M$3,0))*O3034*0.8,INDEX(Rate!$B$4:$M$25,MATCH(Gilbert!N3034,Rate!$A$4:$A$25,0),MATCH(Gilbert!L3034,Rate!$B$3:$M$3,0))*O3034)),"")</f>
        <v/>
      </c>
      <c r="T3034" s="71" t="str">
        <f t="shared" si="144"/>
        <v/>
      </c>
    </row>
    <row r="3035" spans="16:20">
      <c r="P3035" s="70" t="str">
        <f t="shared" si="142"/>
        <v/>
      </c>
      <c r="Q3035" s="70" t="str">
        <f t="shared" si="143"/>
        <v/>
      </c>
      <c r="R3035" s="70" t="str">
        <f>IFERROR(IF(K3035="handling and wharfage",SUM(P3035:Q3035),IF(OR(K3035="tank",K3035="Boat",K3035="car"),INDEX(Rate!$B$4:$M$25,MATCH(Gilbert!N3035,Rate!$A$4:$A$25,0),MATCH(Gilbert!L3035,Rate!$B$3:$M$3,0))*O3035*0.8,INDEX(Rate!$B$4:$M$25,MATCH(Gilbert!N3035,Rate!$A$4:$A$25,0),MATCH(Gilbert!L3035,Rate!$B$3:$M$3,0))*O3035)),"")</f>
        <v/>
      </c>
      <c r="T3035" s="71" t="str">
        <f t="shared" si="144"/>
        <v/>
      </c>
    </row>
    <row r="3036" spans="16:20">
      <c r="P3036" s="70" t="str">
        <f t="shared" si="142"/>
        <v/>
      </c>
      <c r="Q3036" s="70" t="str">
        <f t="shared" si="143"/>
        <v/>
      </c>
      <c r="R3036" s="70" t="str">
        <f>IFERROR(IF(K3036="handling and wharfage",SUM(P3036:Q3036),IF(OR(K3036="tank",K3036="Boat",K3036="car"),INDEX(Rate!$B$4:$M$25,MATCH(Gilbert!N3036,Rate!$A$4:$A$25,0),MATCH(Gilbert!L3036,Rate!$B$3:$M$3,0))*O3036*0.8,INDEX(Rate!$B$4:$M$25,MATCH(Gilbert!N3036,Rate!$A$4:$A$25,0),MATCH(Gilbert!L3036,Rate!$B$3:$M$3,0))*O3036)),"")</f>
        <v/>
      </c>
      <c r="T3036" s="71" t="str">
        <f t="shared" si="144"/>
        <v/>
      </c>
    </row>
    <row r="3037" spans="16:20">
      <c r="P3037" s="70" t="str">
        <f t="shared" si="142"/>
        <v/>
      </c>
      <c r="Q3037" s="70" t="str">
        <f t="shared" si="143"/>
        <v/>
      </c>
      <c r="R3037" s="70" t="str">
        <f>IFERROR(IF(K3037="handling and wharfage",SUM(P3037:Q3037),IF(OR(K3037="tank",K3037="Boat",K3037="car"),INDEX(Rate!$B$4:$M$25,MATCH(Gilbert!N3037,Rate!$A$4:$A$25,0),MATCH(Gilbert!L3037,Rate!$B$3:$M$3,0))*O3037*0.8,INDEX(Rate!$B$4:$M$25,MATCH(Gilbert!N3037,Rate!$A$4:$A$25,0),MATCH(Gilbert!L3037,Rate!$B$3:$M$3,0))*O3037)),"")</f>
        <v/>
      </c>
      <c r="T3037" s="71" t="str">
        <f t="shared" si="144"/>
        <v/>
      </c>
    </row>
    <row r="3038" spans="16:20">
      <c r="P3038" s="70" t="str">
        <f t="shared" si="142"/>
        <v/>
      </c>
      <c r="Q3038" s="70" t="str">
        <f t="shared" si="143"/>
        <v/>
      </c>
      <c r="R3038" s="70" t="str">
        <f>IFERROR(IF(K3038="handling and wharfage",SUM(P3038:Q3038),IF(OR(K3038="tank",K3038="Boat",K3038="car"),INDEX(Rate!$B$4:$M$25,MATCH(Gilbert!N3038,Rate!$A$4:$A$25,0),MATCH(Gilbert!L3038,Rate!$B$3:$M$3,0))*O3038*0.8,INDEX(Rate!$B$4:$M$25,MATCH(Gilbert!N3038,Rate!$A$4:$A$25,0),MATCH(Gilbert!L3038,Rate!$B$3:$M$3,0))*O3038)),"")</f>
        <v/>
      </c>
      <c r="T3038" s="71" t="str">
        <f t="shared" si="144"/>
        <v/>
      </c>
    </row>
    <row r="3039" spans="16:20">
      <c r="P3039" s="70" t="str">
        <f t="shared" si="142"/>
        <v/>
      </c>
      <c r="Q3039" s="70" t="str">
        <f t="shared" si="143"/>
        <v/>
      </c>
      <c r="R3039" s="70" t="str">
        <f>IFERROR(IF(K3039="handling and wharfage",SUM(P3039:Q3039),IF(OR(K3039="tank",K3039="Boat",K3039="car"),INDEX(Rate!$B$4:$M$25,MATCH(Gilbert!N3039,Rate!$A$4:$A$25,0),MATCH(Gilbert!L3039,Rate!$B$3:$M$3,0))*O3039*0.8,INDEX(Rate!$B$4:$M$25,MATCH(Gilbert!N3039,Rate!$A$4:$A$25,0),MATCH(Gilbert!L3039,Rate!$B$3:$M$3,0))*O3039)),"")</f>
        <v/>
      </c>
      <c r="T3039" s="71" t="str">
        <f t="shared" si="144"/>
        <v/>
      </c>
    </row>
    <row r="3040" spans="16:20">
      <c r="P3040" s="70" t="str">
        <f t="shared" si="142"/>
        <v/>
      </c>
      <c r="Q3040" s="70" t="str">
        <f t="shared" si="143"/>
        <v/>
      </c>
      <c r="R3040" s="70" t="str">
        <f>IFERROR(IF(K3040="handling and wharfage",SUM(P3040:Q3040),IF(OR(K3040="tank",K3040="Boat",K3040="car"),INDEX(Rate!$B$4:$M$25,MATCH(Gilbert!N3040,Rate!$A$4:$A$25,0),MATCH(Gilbert!L3040,Rate!$B$3:$M$3,0))*O3040*0.8,INDEX(Rate!$B$4:$M$25,MATCH(Gilbert!N3040,Rate!$A$4:$A$25,0),MATCH(Gilbert!L3040,Rate!$B$3:$M$3,0))*O3040)),"")</f>
        <v/>
      </c>
      <c r="T3040" s="71" t="str">
        <f t="shared" si="144"/>
        <v/>
      </c>
    </row>
    <row r="3041" spans="16:20">
      <c r="P3041" s="70" t="str">
        <f t="shared" si="142"/>
        <v/>
      </c>
      <c r="Q3041" s="70" t="str">
        <f t="shared" si="143"/>
        <v/>
      </c>
      <c r="R3041" s="70" t="str">
        <f>IFERROR(IF(K3041="handling and wharfage",SUM(P3041:Q3041),IF(OR(K3041="tank",K3041="Boat",K3041="car"),INDEX(Rate!$B$4:$M$25,MATCH(Gilbert!N3041,Rate!$A$4:$A$25,0),MATCH(Gilbert!L3041,Rate!$B$3:$M$3,0))*O3041*0.8,INDEX(Rate!$B$4:$M$25,MATCH(Gilbert!N3041,Rate!$A$4:$A$25,0),MATCH(Gilbert!L3041,Rate!$B$3:$M$3,0))*O3041)),"")</f>
        <v/>
      </c>
      <c r="T3041" s="71" t="str">
        <f t="shared" si="144"/>
        <v/>
      </c>
    </row>
    <row r="3042" spans="16:20">
      <c r="P3042" s="70" t="str">
        <f t="shared" si="142"/>
        <v/>
      </c>
      <c r="Q3042" s="70" t="str">
        <f t="shared" si="143"/>
        <v/>
      </c>
      <c r="R3042" s="70" t="str">
        <f>IFERROR(IF(K3042="handling and wharfage",SUM(P3042:Q3042),IF(OR(K3042="tank",K3042="Boat",K3042="car"),INDEX(Rate!$B$4:$M$25,MATCH(Gilbert!N3042,Rate!$A$4:$A$25,0),MATCH(Gilbert!L3042,Rate!$B$3:$M$3,0))*O3042*0.8,INDEX(Rate!$B$4:$M$25,MATCH(Gilbert!N3042,Rate!$A$4:$A$25,0),MATCH(Gilbert!L3042,Rate!$B$3:$M$3,0))*O3042)),"")</f>
        <v/>
      </c>
      <c r="T3042" s="71" t="str">
        <f t="shared" si="144"/>
        <v/>
      </c>
    </row>
    <row r="3043" spans="16:20">
      <c r="P3043" s="70" t="str">
        <f t="shared" si="142"/>
        <v/>
      </c>
      <c r="Q3043" s="70" t="str">
        <f t="shared" si="143"/>
        <v/>
      </c>
      <c r="R3043" s="70" t="str">
        <f>IFERROR(IF(K3043="handling and wharfage",SUM(P3043:Q3043),IF(OR(K3043="tank",K3043="Boat",K3043="car"),INDEX(Rate!$B$4:$M$25,MATCH(Gilbert!N3043,Rate!$A$4:$A$25,0),MATCH(Gilbert!L3043,Rate!$B$3:$M$3,0))*O3043*0.8,INDEX(Rate!$B$4:$M$25,MATCH(Gilbert!N3043,Rate!$A$4:$A$25,0),MATCH(Gilbert!L3043,Rate!$B$3:$M$3,0))*O3043)),"")</f>
        <v/>
      </c>
      <c r="T3043" s="71" t="str">
        <f t="shared" si="144"/>
        <v/>
      </c>
    </row>
    <row r="3044" spans="16:20">
      <c r="P3044" s="70" t="str">
        <f t="shared" si="142"/>
        <v/>
      </c>
      <c r="Q3044" s="70" t="str">
        <f t="shared" si="143"/>
        <v/>
      </c>
      <c r="R3044" s="70" t="str">
        <f>IFERROR(IF(K3044="handling and wharfage",SUM(P3044:Q3044),IF(OR(K3044="tank",K3044="Boat",K3044="car"),INDEX(Rate!$B$4:$M$25,MATCH(Gilbert!N3044,Rate!$A$4:$A$25,0),MATCH(Gilbert!L3044,Rate!$B$3:$M$3,0))*O3044*0.8,INDEX(Rate!$B$4:$M$25,MATCH(Gilbert!N3044,Rate!$A$4:$A$25,0),MATCH(Gilbert!L3044,Rate!$B$3:$M$3,0))*O3044)),"")</f>
        <v/>
      </c>
      <c r="T3044" s="71" t="str">
        <f t="shared" si="144"/>
        <v/>
      </c>
    </row>
    <row r="3045" spans="16:20">
      <c r="P3045" s="70" t="str">
        <f t="shared" si="142"/>
        <v/>
      </c>
      <c r="Q3045" s="70" t="str">
        <f t="shared" si="143"/>
        <v/>
      </c>
      <c r="R3045" s="70" t="str">
        <f>IFERROR(IF(K3045="handling and wharfage",SUM(P3045:Q3045),IF(OR(K3045="tank",K3045="Boat",K3045="car"),INDEX(Rate!$B$4:$M$25,MATCH(Gilbert!N3045,Rate!$A$4:$A$25,0),MATCH(Gilbert!L3045,Rate!$B$3:$M$3,0))*O3045*0.8,INDEX(Rate!$B$4:$M$25,MATCH(Gilbert!N3045,Rate!$A$4:$A$25,0),MATCH(Gilbert!L3045,Rate!$B$3:$M$3,0))*O3045)),"")</f>
        <v/>
      </c>
      <c r="T3045" s="71" t="str">
        <f t="shared" si="144"/>
        <v/>
      </c>
    </row>
    <row r="3046" spans="16:20">
      <c r="P3046" s="70" t="str">
        <f t="shared" si="142"/>
        <v/>
      </c>
      <c r="Q3046" s="70" t="str">
        <f t="shared" si="143"/>
        <v/>
      </c>
      <c r="R3046" s="70" t="str">
        <f>IFERROR(IF(K3046="handling and wharfage",SUM(P3046:Q3046),IF(OR(K3046="tank",K3046="Boat",K3046="car"),INDEX(Rate!$B$4:$M$25,MATCH(Gilbert!N3046,Rate!$A$4:$A$25,0),MATCH(Gilbert!L3046,Rate!$B$3:$M$3,0))*O3046*0.8,INDEX(Rate!$B$4:$M$25,MATCH(Gilbert!N3046,Rate!$A$4:$A$25,0),MATCH(Gilbert!L3046,Rate!$B$3:$M$3,0))*O3046)),"")</f>
        <v/>
      </c>
      <c r="T3046" s="71" t="str">
        <f t="shared" si="144"/>
        <v/>
      </c>
    </row>
    <row r="3047" spans="16:20">
      <c r="P3047" s="70" t="str">
        <f t="shared" si="142"/>
        <v/>
      </c>
      <c r="Q3047" s="70" t="str">
        <f t="shared" si="143"/>
        <v/>
      </c>
      <c r="R3047" s="70" t="str">
        <f>IFERROR(IF(K3047="handling and wharfage",SUM(P3047:Q3047),IF(OR(K3047="tank",K3047="Boat",K3047="car"),INDEX(Rate!$B$4:$M$25,MATCH(Gilbert!N3047,Rate!$A$4:$A$25,0),MATCH(Gilbert!L3047,Rate!$B$3:$M$3,0))*O3047*0.8,INDEX(Rate!$B$4:$M$25,MATCH(Gilbert!N3047,Rate!$A$4:$A$25,0),MATCH(Gilbert!L3047,Rate!$B$3:$M$3,0))*O3047)),"")</f>
        <v/>
      </c>
      <c r="T3047" s="71" t="str">
        <f t="shared" si="144"/>
        <v/>
      </c>
    </row>
    <row r="3048" spans="16:20">
      <c r="P3048" s="70" t="str">
        <f t="shared" si="142"/>
        <v/>
      </c>
      <c r="Q3048" s="70" t="str">
        <f t="shared" si="143"/>
        <v/>
      </c>
      <c r="R3048" s="70" t="str">
        <f>IFERROR(IF(K3048="handling and wharfage",SUM(P3048:Q3048),IF(OR(K3048="tank",K3048="Boat",K3048="car"),INDEX(Rate!$B$4:$M$25,MATCH(Gilbert!N3048,Rate!$A$4:$A$25,0),MATCH(Gilbert!L3048,Rate!$B$3:$M$3,0))*O3048*0.8,INDEX(Rate!$B$4:$M$25,MATCH(Gilbert!N3048,Rate!$A$4:$A$25,0),MATCH(Gilbert!L3048,Rate!$B$3:$M$3,0))*O3048)),"")</f>
        <v/>
      </c>
      <c r="T3048" s="71" t="str">
        <f t="shared" si="144"/>
        <v/>
      </c>
    </row>
    <row r="3049" spans="16:20">
      <c r="P3049" s="70" t="str">
        <f t="shared" si="142"/>
        <v/>
      </c>
      <c r="Q3049" s="70" t="str">
        <f t="shared" si="143"/>
        <v/>
      </c>
      <c r="R3049" s="70" t="str">
        <f>IFERROR(IF(K3049="handling and wharfage",SUM(P3049:Q3049),IF(OR(K3049="tank",K3049="Boat",K3049="car"),INDEX(Rate!$B$4:$M$25,MATCH(Gilbert!N3049,Rate!$A$4:$A$25,0),MATCH(Gilbert!L3049,Rate!$B$3:$M$3,0))*O3049*0.8,INDEX(Rate!$B$4:$M$25,MATCH(Gilbert!N3049,Rate!$A$4:$A$25,0),MATCH(Gilbert!L3049,Rate!$B$3:$M$3,0))*O3049)),"")</f>
        <v/>
      </c>
      <c r="T3049" s="71" t="str">
        <f t="shared" si="144"/>
        <v/>
      </c>
    </row>
    <row r="3050" spans="16:20">
      <c r="P3050" s="70" t="str">
        <f t="shared" si="142"/>
        <v/>
      </c>
      <c r="Q3050" s="70" t="str">
        <f t="shared" si="143"/>
        <v/>
      </c>
      <c r="R3050" s="70" t="str">
        <f>IFERROR(IF(K3050="handling and wharfage",SUM(P3050:Q3050),IF(OR(K3050="tank",K3050="Boat",K3050="car"),INDEX(Rate!$B$4:$M$25,MATCH(Gilbert!N3050,Rate!$A$4:$A$25,0),MATCH(Gilbert!L3050,Rate!$B$3:$M$3,0))*O3050*0.8,INDEX(Rate!$B$4:$M$25,MATCH(Gilbert!N3050,Rate!$A$4:$A$25,0),MATCH(Gilbert!L3050,Rate!$B$3:$M$3,0))*O3050)),"")</f>
        <v/>
      </c>
      <c r="T3050" s="71" t="str">
        <f t="shared" si="144"/>
        <v/>
      </c>
    </row>
    <row r="3051" spans="16:20">
      <c r="P3051" s="70" t="str">
        <f t="shared" si="142"/>
        <v/>
      </c>
      <c r="Q3051" s="70" t="str">
        <f t="shared" si="143"/>
        <v/>
      </c>
      <c r="R3051" s="70" t="str">
        <f>IFERROR(IF(K3051="handling and wharfage",SUM(P3051:Q3051),IF(OR(K3051="tank",K3051="Boat",K3051="car"),INDEX(Rate!$B$4:$M$25,MATCH(Gilbert!N3051,Rate!$A$4:$A$25,0),MATCH(Gilbert!L3051,Rate!$B$3:$M$3,0))*O3051*0.8,INDEX(Rate!$B$4:$M$25,MATCH(Gilbert!N3051,Rate!$A$4:$A$25,0),MATCH(Gilbert!L3051,Rate!$B$3:$M$3,0))*O3051)),"")</f>
        <v/>
      </c>
      <c r="T3051" s="71" t="str">
        <f t="shared" si="144"/>
        <v/>
      </c>
    </row>
    <row r="3052" spans="16:20">
      <c r="P3052" s="70" t="str">
        <f t="shared" si="142"/>
        <v/>
      </c>
      <c r="Q3052" s="70" t="str">
        <f t="shared" si="143"/>
        <v/>
      </c>
      <c r="R3052" s="70" t="str">
        <f>IFERROR(IF(K3052="handling and wharfage",SUM(P3052:Q3052),IF(OR(K3052="tank",K3052="Boat",K3052="car"),INDEX(Rate!$B$4:$M$25,MATCH(Gilbert!N3052,Rate!$A$4:$A$25,0),MATCH(Gilbert!L3052,Rate!$B$3:$M$3,0))*O3052*0.8,INDEX(Rate!$B$4:$M$25,MATCH(Gilbert!N3052,Rate!$A$4:$A$25,0),MATCH(Gilbert!L3052,Rate!$B$3:$M$3,0))*O3052)),"")</f>
        <v/>
      </c>
      <c r="T3052" s="71" t="str">
        <f t="shared" si="144"/>
        <v/>
      </c>
    </row>
    <row r="3053" spans="16:20">
      <c r="P3053" s="70" t="str">
        <f t="shared" si="142"/>
        <v/>
      </c>
      <c r="Q3053" s="70" t="str">
        <f t="shared" si="143"/>
        <v/>
      </c>
      <c r="R3053" s="70" t="str">
        <f>IFERROR(IF(K3053="handling and wharfage",SUM(P3053:Q3053),IF(OR(K3053="tank",K3053="Boat",K3053="car"),INDEX(Rate!$B$4:$M$25,MATCH(Gilbert!N3053,Rate!$A$4:$A$25,0),MATCH(Gilbert!L3053,Rate!$B$3:$M$3,0))*O3053*0.8,INDEX(Rate!$B$4:$M$25,MATCH(Gilbert!N3053,Rate!$A$4:$A$25,0),MATCH(Gilbert!L3053,Rate!$B$3:$M$3,0))*O3053)),"")</f>
        <v/>
      </c>
      <c r="T3053" s="71" t="str">
        <f t="shared" si="144"/>
        <v/>
      </c>
    </row>
    <row r="3054" spans="16:20">
      <c r="P3054" s="70" t="str">
        <f t="shared" si="142"/>
        <v/>
      </c>
      <c r="Q3054" s="70" t="str">
        <f t="shared" si="143"/>
        <v/>
      </c>
      <c r="R3054" s="70" t="str">
        <f>IFERROR(IF(K3054="handling and wharfage",SUM(P3054:Q3054),IF(OR(K3054="tank",K3054="Boat",K3054="car"),INDEX(Rate!$B$4:$M$25,MATCH(Gilbert!N3054,Rate!$A$4:$A$25,0),MATCH(Gilbert!L3054,Rate!$B$3:$M$3,0))*O3054*0.8,INDEX(Rate!$B$4:$M$25,MATCH(Gilbert!N3054,Rate!$A$4:$A$25,0),MATCH(Gilbert!L3054,Rate!$B$3:$M$3,0))*O3054)),"")</f>
        <v/>
      </c>
      <c r="T3054" s="71" t="str">
        <f t="shared" si="144"/>
        <v/>
      </c>
    </row>
    <row r="3055" s="38" customFormat="1" spans="1:23">
      <c r="A3055" s="52"/>
      <c r="B3055" s="52"/>
      <c r="D3055" s="53"/>
      <c r="G3055" s="76"/>
      <c r="H3055" s="53"/>
      <c r="J3055" s="78"/>
      <c r="P3055" s="70" t="str">
        <f t="shared" si="142"/>
        <v/>
      </c>
      <c r="Q3055" s="70" t="str">
        <f t="shared" si="143"/>
        <v/>
      </c>
      <c r="R3055" s="70" t="str">
        <f>IFERROR(IF(K3055="handling and wharfage",SUM(P3055:Q3055),IF(OR(K3055="tank",K3055="Boat",K3055="car"),INDEX(Rate!$B$4:$M$25,MATCH(Gilbert!N3055,Rate!$A$4:$A$25,0),MATCH(Gilbert!L3055,Rate!$B$3:$M$3,0))*O3055*0.8,INDEX(Rate!$B$4:$M$25,MATCH(Gilbert!N3055,Rate!$A$4:$A$25,0),MATCH(Gilbert!L3055,Rate!$B$3:$M$3,0))*O3055)),"")</f>
        <v/>
      </c>
      <c r="S3055" s="71"/>
      <c r="T3055" s="71" t="str">
        <f t="shared" si="144"/>
        <v/>
      </c>
      <c r="V3055" s="53"/>
      <c r="W3055" s="53"/>
    </row>
    <row r="3056" s="38" customFormat="1" spans="1:23">
      <c r="A3056" s="52"/>
      <c r="B3056" s="52"/>
      <c r="D3056" s="53"/>
      <c r="G3056" s="76"/>
      <c r="H3056" s="53"/>
      <c r="J3056" s="78"/>
      <c r="P3056" s="70" t="str">
        <f t="shared" si="142"/>
        <v/>
      </c>
      <c r="Q3056" s="70" t="str">
        <f t="shared" si="143"/>
        <v/>
      </c>
      <c r="R3056" s="70" t="str">
        <f>IFERROR(IF(K3056="handling and wharfage",SUM(P3056:Q3056),IF(OR(K3056="tank",K3056="Boat",K3056="car"),INDEX(Rate!$B$4:$M$25,MATCH(Gilbert!N3056,Rate!$A$4:$A$25,0),MATCH(Gilbert!L3056,Rate!$B$3:$M$3,0))*O3056*0.8,INDEX(Rate!$B$4:$M$25,MATCH(Gilbert!N3056,Rate!$A$4:$A$25,0),MATCH(Gilbert!L3056,Rate!$B$3:$M$3,0))*O3056)),"")</f>
        <v/>
      </c>
      <c r="S3056" s="71"/>
      <c r="T3056" s="71" t="str">
        <f t="shared" si="144"/>
        <v/>
      </c>
      <c r="V3056" s="53"/>
      <c r="W3056" s="53"/>
    </row>
    <row r="3057" s="38" customFormat="1" spans="1:23">
      <c r="A3057" s="52"/>
      <c r="B3057" s="52"/>
      <c r="D3057" s="53"/>
      <c r="G3057" s="76"/>
      <c r="H3057" s="53"/>
      <c r="J3057" s="78"/>
      <c r="P3057" s="70" t="str">
        <f t="shared" si="142"/>
        <v/>
      </c>
      <c r="Q3057" s="70" t="str">
        <f t="shared" si="143"/>
        <v/>
      </c>
      <c r="R3057" s="70" t="str">
        <f>IFERROR(IF(K3057="handling and wharfage",SUM(P3057:Q3057),IF(OR(K3057="tank",K3057="Boat",K3057="car"),INDEX(Rate!$B$4:$M$25,MATCH(Gilbert!N3057,Rate!$A$4:$A$25,0),MATCH(Gilbert!L3057,Rate!$B$3:$M$3,0))*O3057*0.8,INDEX(Rate!$B$4:$M$25,MATCH(Gilbert!N3057,Rate!$A$4:$A$25,0),MATCH(Gilbert!L3057,Rate!$B$3:$M$3,0))*O3057)),"")</f>
        <v/>
      </c>
      <c r="S3057" s="71"/>
      <c r="T3057" s="71" t="str">
        <f t="shared" si="144"/>
        <v/>
      </c>
      <c r="V3057" s="53"/>
      <c r="W3057" s="53"/>
    </row>
    <row r="3058" s="38" customFormat="1" spans="1:23">
      <c r="A3058" s="52"/>
      <c r="B3058" s="52"/>
      <c r="D3058" s="53"/>
      <c r="G3058" s="76"/>
      <c r="H3058" s="53"/>
      <c r="J3058" s="78"/>
      <c r="P3058" s="70" t="str">
        <f t="shared" si="142"/>
        <v/>
      </c>
      <c r="Q3058" s="70" t="str">
        <f t="shared" si="143"/>
        <v/>
      </c>
      <c r="R3058" s="70" t="str">
        <f>IFERROR(IF(K3058="handling and wharfage",SUM(P3058:Q3058),IF(OR(K3058="tank",K3058="Boat",K3058="car"),INDEX(Rate!$B$4:$M$25,MATCH(Gilbert!N3058,Rate!$A$4:$A$25,0),MATCH(Gilbert!L3058,Rate!$B$3:$M$3,0))*O3058*0.8,INDEX(Rate!$B$4:$M$25,MATCH(Gilbert!N3058,Rate!$A$4:$A$25,0),MATCH(Gilbert!L3058,Rate!$B$3:$M$3,0))*O3058)),"")</f>
        <v/>
      </c>
      <c r="S3058" s="71"/>
      <c r="T3058" s="71" t="str">
        <f t="shared" si="144"/>
        <v/>
      </c>
      <c r="V3058" s="53"/>
      <c r="W3058" s="53"/>
    </row>
    <row r="3059" s="38" customFormat="1" spans="1:23">
      <c r="A3059" s="52"/>
      <c r="B3059" s="52"/>
      <c r="D3059" s="53"/>
      <c r="G3059" s="76"/>
      <c r="H3059" s="53"/>
      <c r="J3059" s="78"/>
      <c r="P3059" s="70" t="str">
        <f t="shared" si="142"/>
        <v/>
      </c>
      <c r="Q3059" s="70" t="str">
        <f t="shared" si="143"/>
        <v/>
      </c>
      <c r="R3059" s="70" t="str">
        <f>IFERROR(IF(K3059="handling and wharfage",SUM(P3059:Q3059),IF(OR(K3059="tank",K3059="Boat",K3059="car"),INDEX(Rate!$B$4:$M$25,MATCH(Gilbert!N3059,Rate!$A$4:$A$25,0),MATCH(Gilbert!L3059,Rate!$B$3:$M$3,0))*O3059*0.8,INDEX(Rate!$B$4:$M$25,MATCH(Gilbert!N3059,Rate!$A$4:$A$25,0),MATCH(Gilbert!L3059,Rate!$B$3:$M$3,0))*O3059)),"")</f>
        <v/>
      </c>
      <c r="S3059" s="71"/>
      <c r="T3059" s="71" t="str">
        <f t="shared" si="144"/>
        <v/>
      </c>
      <c r="V3059" s="53"/>
      <c r="W3059" s="53"/>
    </row>
    <row r="3060" s="38" customFormat="1" spans="1:23">
      <c r="A3060" s="52"/>
      <c r="B3060" s="52"/>
      <c r="D3060" s="53"/>
      <c r="G3060" s="76"/>
      <c r="H3060" s="53"/>
      <c r="J3060" s="78"/>
      <c r="P3060" s="70" t="str">
        <f t="shared" si="142"/>
        <v/>
      </c>
      <c r="Q3060" s="70" t="str">
        <f t="shared" si="143"/>
        <v/>
      </c>
      <c r="R3060" s="70" t="str">
        <f>IFERROR(IF(K3060="handling and wharfage",SUM(P3060:Q3060),IF(OR(K3060="tank",K3060="Boat",K3060="car"),INDEX(Rate!$B$4:$M$25,MATCH(Gilbert!N3060,Rate!$A$4:$A$25,0),MATCH(Gilbert!L3060,Rate!$B$3:$M$3,0))*O3060*0.8,INDEX(Rate!$B$4:$M$25,MATCH(Gilbert!N3060,Rate!$A$4:$A$25,0),MATCH(Gilbert!L3060,Rate!$B$3:$M$3,0))*O3060)),"")</f>
        <v/>
      </c>
      <c r="S3060" s="71"/>
      <c r="T3060" s="71" t="str">
        <f t="shared" si="144"/>
        <v/>
      </c>
      <c r="V3060" s="53"/>
      <c r="W3060" s="53"/>
    </row>
    <row r="3061" s="38" customFormat="1" spans="1:23">
      <c r="A3061" s="52"/>
      <c r="B3061" s="52"/>
      <c r="D3061" s="53"/>
      <c r="G3061" s="76"/>
      <c r="H3061" s="53"/>
      <c r="J3061" s="78"/>
      <c r="P3061" s="70" t="str">
        <f t="shared" si="142"/>
        <v/>
      </c>
      <c r="Q3061" s="70" t="str">
        <f t="shared" si="143"/>
        <v/>
      </c>
      <c r="R3061" s="70" t="str">
        <f>IFERROR(IF(K3061="handling and wharfage",SUM(P3061:Q3061),IF(OR(K3061="tank",K3061="Boat",K3061="car"),INDEX(Rate!$B$4:$M$25,MATCH(Gilbert!N3061,Rate!$A$4:$A$25,0),MATCH(Gilbert!L3061,Rate!$B$3:$M$3,0))*O3061*0.8,INDEX(Rate!$B$4:$M$25,MATCH(Gilbert!N3061,Rate!$A$4:$A$25,0),MATCH(Gilbert!L3061,Rate!$B$3:$M$3,0))*O3061)),"")</f>
        <v/>
      </c>
      <c r="S3061" s="71"/>
      <c r="T3061" s="71" t="str">
        <f t="shared" si="144"/>
        <v/>
      </c>
      <c r="V3061" s="53"/>
      <c r="W3061" s="53"/>
    </row>
    <row r="3062" s="38" customFormat="1" spans="1:23">
      <c r="A3062" s="52"/>
      <c r="B3062" s="52"/>
      <c r="D3062" s="53"/>
      <c r="G3062" s="76"/>
      <c r="H3062" s="53"/>
      <c r="J3062" s="78"/>
      <c r="P3062" s="70" t="str">
        <f t="shared" si="142"/>
        <v/>
      </c>
      <c r="Q3062" s="70" t="str">
        <f t="shared" si="143"/>
        <v/>
      </c>
      <c r="R3062" s="70" t="str">
        <f>IFERROR(IF(K3062="handling and wharfage",SUM(P3062:Q3062),IF(OR(K3062="tank",K3062="Boat",K3062="car"),INDEX(Rate!$B$4:$M$25,MATCH(Gilbert!N3062,Rate!$A$4:$A$25,0),MATCH(Gilbert!L3062,Rate!$B$3:$M$3,0))*O3062*0.8,INDEX(Rate!$B$4:$M$25,MATCH(Gilbert!N3062,Rate!$A$4:$A$25,0),MATCH(Gilbert!L3062,Rate!$B$3:$M$3,0))*O3062)),"")</f>
        <v/>
      </c>
      <c r="S3062" s="71"/>
      <c r="T3062" s="71" t="str">
        <f t="shared" si="144"/>
        <v/>
      </c>
      <c r="V3062" s="53"/>
      <c r="W3062" s="53"/>
    </row>
    <row r="3063" s="38" customFormat="1" spans="1:23">
      <c r="A3063" s="52"/>
      <c r="B3063" s="52"/>
      <c r="D3063" s="53"/>
      <c r="G3063" s="76"/>
      <c r="H3063" s="53"/>
      <c r="J3063" s="78"/>
      <c r="P3063" s="70" t="str">
        <f t="shared" si="142"/>
        <v/>
      </c>
      <c r="Q3063" s="70" t="str">
        <f t="shared" si="143"/>
        <v/>
      </c>
      <c r="R3063" s="70" t="str">
        <f>IFERROR(IF(K3063="handling and wharfage",SUM(P3063:Q3063),IF(OR(K3063="tank",K3063="Boat",K3063="car"),INDEX(Rate!$B$4:$M$25,MATCH(Gilbert!N3063,Rate!$A$4:$A$25,0),MATCH(Gilbert!L3063,Rate!$B$3:$M$3,0))*O3063*0.8,INDEX(Rate!$B$4:$M$25,MATCH(Gilbert!N3063,Rate!$A$4:$A$25,0),MATCH(Gilbert!L3063,Rate!$B$3:$M$3,0))*O3063)),"")</f>
        <v/>
      </c>
      <c r="S3063" s="71"/>
      <c r="T3063" s="71" t="str">
        <f t="shared" si="144"/>
        <v/>
      </c>
      <c r="V3063" s="53"/>
      <c r="W3063" s="53"/>
    </row>
    <row r="3064" s="38" customFormat="1" spans="1:23">
      <c r="A3064" s="52"/>
      <c r="B3064" s="52"/>
      <c r="D3064" s="53"/>
      <c r="G3064" s="76"/>
      <c r="H3064" s="53"/>
      <c r="J3064" s="78"/>
      <c r="P3064" s="70" t="str">
        <f t="shared" si="142"/>
        <v/>
      </c>
      <c r="Q3064" s="70" t="str">
        <f t="shared" si="143"/>
        <v/>
      </c>
      <c r="R3064" s="70" t="str">
        <f>IFERROR(IF(K3064="handling and wharfage",SUM(P3064:Q3064),IF(OR(K3064="tank",K3064="Boat",K3064="car"),INDEX(Rate!$B$4:$M$25,MATCH(Gilbert!N3064,Rate!$A$4:$A$25,0),MATCH(Gilbert!L3064,Rate!$B$3:$M$3,0))*O3064*0.8,INDEX(Rate!$B$4:$M$25,MATCH(Gilbert!N3064,Rate!$A$4:$A$25,0),MATCH(Gilbert!L3064,Rate!$B$3:$M$3,0))*O3064)),"")</f>
        <v/>
      </c>
      <c r="S3064" s="71"/>
      <c r="T3064" s="71" t="str">
        <f t="shared" si="144"/>
        <v/>
      </c>
      <c r="V3064" s="53"/>
      <c r="W3064" s="53"/>
    </row>
    <row r="3065" s="38" customFormat="1" spans="1:23">
      <c r="A3065" s="52"/>
      <c r="B3065" s="52"/>
      <c r="D3065" s="53"/>
      <c r="G3065" s="76"/>
      <c r="H3065" s="53"/>
      <c r="J3065" s="78"/>
      <c r="P3065" s="70" t="str">
        <f t="shared" si="142"/>
        <v/>
      </c>
      <c r="Q3065" s="70" t="str">
        <f t="shared" si="143"/>
        <v/>
      </c>
      <c r="R3065" s="70" t="str">
        <f>IFERROR(IF(K3065="handling and wharfage",SUM(P3065:Q3065),IF(OR(K3065="tank",K3065="Boat",K3065="car"),INDEX(Rate!$B$4:$M$25,MATCH(Gilbert!N3065,Rate!$A$4:$A$25,0),MATCH(Gilbert!L3065,Rate!$B$3:$M$3,0))*O3065*0.8,INDEX(Rate!$B$4:$M$25,MATCH(Gilbert!N3065,Rate!$A$4:$A$25,0),MATCH(Gilbert!L3065,Rate!$B$3:$M$3,0))*O3065)),"")</f>
        <v/>
      </c>
      <c r="S3065" s="71"/>
      <c r="T3065" s="71" t="str">
        <f t="shared" si="144"/>
        <v/>
      </c>
      <c r="V3065" s="53"/>
      <c r="W3065" s="53"/>
    </row>
    <row r="3066" s="38" customFormat="1" spans="1:23">
      <c r="A3066" s="52"/>
      <c r="B3066" s="52"/>
      <c r="D3066" s="53"/>
      <c r="G3066" s="76"/>
      <c r="H3066" s="53"/>
      <c r="J3066" s="78"/>
      <c r="P3066" s="70" t="str">
        <f t="shared" si="142"/>
        <v/>
      </c>
      <c r="Q3066" s="70" t="str">
        <f t="shared" si="143"/>
        <v/>
      </c>
      <c r="R3066" s="70" t="str">
        <f>IFERROR(IF(K3066="handling and wharfage",SUM(P3066:Q3066),IF(OR(K3066="tank",K3066="Boat",K3066="car"),INDEX(Rate!$B$4:$M$25,MATCH(Gilbert!N3066,Rate!$A$4:$A$25,0),MATCH(Gilbert!L3066,Rate!$B$3:$M$3,0))*O3066*0.8,INDEX(Rate!$B$4:$M$25,MATCH(Gilbert!N3066,Rate!$A$4:$A$25,0),MATCH(Gilbert!L3066,Rate!$B$3:$M$3,0))*O3066)),"")</f>
        <v/>
      </c>
      <c r="S3066" s="71"/>
      <c r="T3066" s="71" t="str">
        <f t="shared" si="144"/>
        <v/>
      </c>
      <c r="V3066" s="53"/>
      <c r="W3066" s="53"/>
    </row>
    <row r="3067" s="38" customFormat="1" spans="1:23">
      <c r="A3067" s="52"/>
      <c r="B3067" s="52"/>
      <c r="D3067" s="53"/>
      <c r="G3067" s="76"/>
      <c r="H3067" s="53"/>
      <c r="J3067" s="78"/>
      <c r="P3067" s="70" t="str">
        <f t="shared" si="142"/>
        <v/>
      </c>
      <c r="Q3067" s="70" t="str">
        <f t="shared" si="143"/>
        <v/>
      </c>
      <c r="R3067" s="70" t="str">
        <f>IFERROR(IF(K3067="handling and wharfage",SUM(P3067:Q3067),IF(OR(K3067="tank",K3067="Boat",K3067="car"),INDEX(Rate!$B$4:$M$25,MATCH(Gilbert!N3067,Rate!$A$4:$A$25,0),MATCH(Gilbert!L3067,Rate!$B$3:$M$3,0))*O3067*0.8,INDEX(Rate!$B$4:$M$25,MATCH(Gilbert!N3067,Rate!$A$4:$A$25,0),MATCH(Gilbert!L3067,Rate!$B$3:$M$3,0))*O3067)),"")</f>
        <v/>
      </c>
      <c r="S3067" s="71"/>
      <c r="T3067" s="71" t="str">
        <f t="shared" si="144"/>
        <v/>
      </c>
      <c r="V3067" s="53"/>
      <c r="W3067" s="53"/>
    </row>
    <row r="3068" s="38" customFormat="1" spans="1:23">
      <c r="A3068" s="52"/>
      <c r="B3068" s="52"/>
      <c r="D3068" s="53"/>
      <c r="G3068" s="76"/>
      <c r="H3068" s="53"/>
      <c r="J3068" s="78"/>
      <c r="P3068" s="70" t="str">
        <f t="shared" si="142"/>
        <v/>
      </c>
      <c r="Q3068" s="70" t="str">
        <f t="shared" si="143"/>
        <v/>
      </c>
      <c r="R3068" s="70" t="str">
        <f>IFERROR(IF(K3068="handling and wharfage",SUM(P3068:Q3068),IF(OR(K3068="tank",K3068="Boat",K3068="car"),INDEX(Rate!$B$4:$M$25,MATCH(Gilbert!N3068,Rate!$A$4:$A$25,0),MATCH(Gilbert!L3068,Rate!$B$3:$M$3,0))*O3068*0.8,INDEX(Rate!$B$4:$M$25,MATCH(Gilbert!N3068,Rate!$A$4:$A$25,0),MATCH(Gilbert!L3068,Rate!$B$3:$M$3,0))*O3068)),"")</f>
        <v/>
      </c>
      <c r="S3068" s="71"/>
      <c r="T3068" s="71" t="str">
        <f t="shared" si="144"/>
        <v/>
      </c>
      <c r="V3068" s="53"/>
      <c r="W3068" s="53"/>
    </row>
    <row r="3069" spans="16:20">
      <c r="P3069" s="70" t="str">
        <f t="shared" si="142"/>
        <v/>
      </c>
      <c r="Q3069" s="70" t="str">
        <f t="shared" si="143"/>
        <v/>
      </c>
      <c r="R3069" s="70" t="str">
        <f>IFERROR(IF(K3069="handling and wharfage",SUM(P3069:Q3069),IF(OR(K3069="tank",K3069="Boat",K3069="car"),INDEX(Rate!$B$4:$M$25,MATCH(Gilbert!N3069,Rate!$A$4:$A$25,0),MATCH(Gilbert!L3069,Rate!$B$3:$M$3,0))*O3069*0.8,INDEX(Rate!$B$4:$M$25,MATCH(Gilbert!N3069,Rate!$A$4:$A$25,0),MATCH(Gilbert!L3069,Rate!$B$3:$M$3,0))*O3069)),"")</f>
        <v/>
      </c>
      <c r="T3069" s="71" t="str">
        <f t="shared" si="144"/>
        <v/>
      </c>
    </row>
    <row r="3070" spans="16:20">
      <c r="P3070" s="70" t="str">
        <f t="shared" si="142"/>
        <v/>
      </c>
      <c r="Q3070" s="70" t="str">
        <f t="shared" si="143"/>
        <v/>
      </c>
      <c r="R3070" s="70" t="str">
        <f>IFERROR(IF(K3070="handling and wharfage",SUM(P3070:Q3070),IF(OR(K3070="tank",K3070="Boat",K3070="car"),INDEX(Rate!$B$4:$M$25,MATCH(Gilbert!N3070,Rate!$A$4:$A$25,0),MATCH(Gilbert!L3070,Rate!$B$3:$M$3,0))*O3070*0.8,INDEX(Rate!$B$4:$M$25,MATCH(Gilbert!N3070,Rate!$A$4:$A$25,0),MATCH(Gilbert!L3070,Rate!$B$3:$M$3,0))*O3070)),"")</f>
        <v/>
      </c>
      <c r="T3070" s="71" t="str">
        <f t="shared" si="144"/>
        <v/>
      </c>
    </row>
    <row r="3071" spans="16:20">
      <c r="P3071" s="70" t="str">
        <f t="shared" si="142"/>
        <v/>
      </c>
      <c r="Q3071" s="70" t="str">
        <f t="shared" si="143"/>
        <v/>
      </c>
      <c r="R3071" s="70" t="str">
        <f>IFERROR(IF(K3071="handling and wharfage",SUM(P3071:Q3071),IF(OR(K3071="tank",K3071="Boat",K3071="car"),INDEX(Rate!$B$4:$M$25,MATCH(Gilbert!N3071,Rate!$A$4:$A$25,0),MATCH(Gilbert!L3071,Rate!$B$3:$M$3,0))*O3071*0.8,INDEX(Rate!$B$4:$M$25,MATCH(Gilbert!N3071,Rate!$A$4:$A$25,0),MATCH(Gilbert!L3071,Rate!$B$3:$M$3,0))*O3071)),"")</f>
        <v/>
      </c>
      <c r="T3071" s="71" t="str">
        <f t="shared" si="144"/>
        <v/>
      </c>
    </row>
    <row r="3072" spans="16:20">
      <c r="P3072" s="70" t="str">
        <f t="shared" si="142"/>
        <v/>
      </c>
      <c r="Q3072" s="70" t="str">
        <f t="shared" si="143"/>
        <v/>
      </c>
      <c r="R3072" s="70" t="str">
        <f>IFERROR(IF(K3072="handling and wharfage",SUM(P3072:Q3072),IF(OR(K3072="tank",K3072="Boat",K3072="car"),INDEX(Rate!$B$4:$M$25,MATCH(Gilbert!N3072,Rate!$A$4:$A$25,0),MATCH(Gilbert!L3072,Rate!$B$3:$M$3,0))*O3072*0.8,INDEX(Rate!$B$4:$M$25,MATCH(Gilbert!N3072,Rate!$A$4:$A$25,0),MATCH(Gilbert!L3072,Rate!$B$3:$M$3,0))*O3072)),"")</f>
        <v/>
      </c>
      <c r="T3072" s="71" t="str">
        <f t="shared" si="144"/>
        <v/>
      </c>
    </row>
    <row r="3073" spans="16:20">
      <c r="P3073" s="70" t="str">
        <f t="shared" si="142"/>
        <v/>
      </c>
      <c r="Q3073" s="70" t="str">
        <f t="shared" si="143"/>
        <v/>
      </c>
      <c r="R3073" s="70" t="str">
        <f>IFERROR(IF(K3073="handling and wharfage",SUM(P3073:Q3073),IF(OR(K3073="tank",K3073="Boat",K3073="car"),INDEX(Rate!$B$4:$M$25,MATCH(Gilbert!N3073,Rate!$A$4:$A$25,0),MATCH(Gilbert!L3073,Rate!$B$3:$M$3,0))*O3073*0.8,INDEX(Rate!$B$4:$M$25,MATCH(Gilbert!N3073,Rate!$A$4:$A$25,0),MATCH(Gilbert!L3073,Rate!$B$3:$M$3,0))*O3073)),"")</f>
        <v/>
      </c>
      <c r="T3073" s="71" t="str">
        <f t="shared" si="144"/>
        <v/>
      </c>
    </row>
    <row r="3074" spans="16:20">
      <c r="P3074" s="70" t="str">
        <f t="shared" si="142"/>
        <v/>
      </c>
      <c r="Q3074" s="70" t="str">
        <f t="shared" si="143"/>
        <v/>
      </c>
      <c r="R3074" s="70" t="str">
        <f>IFERROR(IF(K3074="handling and wharfage",SUM(P3074:Q3074),IF(OR(K3074="tank",K3074="Boat",K3074="car"),INDEX(Rate!$B$4:$M$25,MATCH(Gilbert!N3074,Rate!$A$4:$A$25,0),MATCH(Gilbert!L3074,Rate!$B$3:$M$3,0))*O3074*0.8,INDEX(Rate!$B$4:$M$25,MATCH(Gilbert!N3074,Rate!$A$4:$A$25,0),MATCH(Gilbert!L3074,Rate!$B$3:$M$3,0))*O3074)),"")</f>
        <v/>
      </c>
      <c r="T3074" s="71" t="str">
        <f t="shared" si="144"/>
        <v/>
      </c>
    </row>
    <row r="3075" spans="16:20">
      <c r="P3075" s="70" t="str">
        <f t="shared" ref="P3075:P3138" si="145">IF(OR(K3075="handling and wharfage",K3075="rau handling and wharfage"),O3075*30,"")</f>
        <v/>
      </c>
      <c r="Q3075" s="70" t="str">
        <f t="shared" ref="Q3075:Q3138" si="146">IF(K3075&lt;&gt;"handling and wharfage","",O3075*3.5)</f>
        <v/>
      </c>
      <c r="R3075" s="70" t="str">
        <f>IFERROR(IF(K3075="handling and wharfage",SUM(P3075:Q3075),IF(OR(K3075="tank",K3075="Boat",K3075="car"),INDEX(Rate!$B$4:$M$25,MATCH(Gilbert!N3075,Rate!$A$4:$A$25,0),MATCH(Gilbert!L3075,Rate!$B$3:$M$3,0))*O3075*0.8,INDEX(Rate!$B$4:$M$25,MATCH(Gilbert!N3075,Rate!$A$4:$A$25,0),MATCH(Gilbert!L3075,Rate!$B$3:$M$3,0))*O3075)),"")</f>
        <v/>
      </c>
      <c r="T3075" s="71" t="str">
        <f t="shared" ref="T3075:T3138" si="147">IF(L3075="","",IF(L3075="General2","F0070000061A","E31250000331"))</f>
        <v/>
      </c>
    </row>
    <row r="3076" spans="16:20">
      <c r="P3076" s="70" t="str">
        <f t="shared" si="145"/>
        <v/>
      </c>
      <c r="Q3076" s="70" t="str">
        <f t="shared" si="146"/>
        <v/>
      </c>
      <c r="R3076" s="70" t="str">
        <f>IFERROR(IF(K3076="handling and wharfage",SUM(P3076:Q3076),IF(OR(K3076="tank",K3076="Boat",K3076="car"),INDEX(Rate!$B$4:$M$25,MATCH(Gilbert!N3076,Rate!$A$4:$A$25,0),MATCH(Gilbert!L3076,Rate!$B$3:$M$3,0))*O3076*0.8,INDEX(Rate!$B$4:$M$25,MATCH(Gilbert!N3076,Rate!$A$4:$A$25,0),MATCH(Gilbert!L3076,Rate!$B$3:$M$3,0))*O3076)),"")</f>
        <v/>
      </c>
      <c r="T3076" s="71" t="str">
        <f t="shared" si="147"/>
        <v/>
      </c>
    </row>
    <row r="3077" spans="16:20">
      <c r="P3077" s="70" t="str">
        <f t="shared" si="145"/>
        <v/>
      </c>
      <c r="Q3077" s="70" t="str">
        <f t="shared" si="146"/>
        <v/>
      </c>
      <c r="R3077" s="70" t="str">
        <f>IFERROR(IF(K3077="handling and wharfage",SUM(P3077:Q3077),IF(OR(K3077="tank",K3077="Boat",K3077="car"),INDEX(Rate!$B$4:$M$25,MATCH(Gilbert!N3077,Rate!$A$4:$A$25,0),MATCH(Gilbert!L3077,Rate!$B$3:$M$3,0))*O3077*0.8,INDEX(Rate!$B$4:$M$25,MATCH(Gilbert!N3077,Rate!$A$4:$A$25,0),MATCH(Gilbert!L3077,Rate!$B$3:$M$3,0))*O3077)),"")</f>
        <v/>
      </c>
      <c r="T3077" s="71" t="str">
        <f t="shared" si="147"/>
        <v/>
      </c>
    </row>
    <row r="3078" spans="16:20">
      <c r="P3078" s="70" t="str">
        <f t="shared" si="145"/>
        <v/>
      </c>
      <c r="Q3078" s="70" t="str">
        <f t="shared" si="146"/>
        <v/>
      </c>
      <c r="R3078" s="70" t="str">
        <f>IFERROR(IF(K3078="handling and wharfage",SUM(P3078:Q3078),IF(OR(K3078="tank",K3078="Boat",K3078="car"),INDEX(Rate!$B$4:$M$25,MATCH(Gilbert!N3078,Rate!$A$4:$A$25,0),MATCH(Gilbert!L3078,Rate!$B$3:$M$3,0))*O3078*0.8,INDEX(Rate!$B$4:$M$25,MATCH(Gilbert!N3078,Rate!$A$4:$A$25,0),MATCH(Gilbert!L3078,Rate!$B$3:$M$3,0))*O3078)),"")</f>
        <v/>
      </c>
      <c r="T3078" s="71" t="str">
        <f t="shared" si="147"/>
        <v/>
      </c>
    </row>
    <row r="3079" spans="16:20">
      <c r="P3079" s="70" t="str">
        <f t="shared" si="145"/>
        <v/>
      </c>
      <c r="Q3079" s="70" t="str">
        <f t="shared" si="146"/>
        <v/>
      </c>
      <c r="R3079" s="70" t="str">
        <f>IFERROR(IF(K3079="handling and wharfage",SUM(P3079:Q3079),IF(OR(K3079="tank",K3079="Boat",K3079="car"),INDEX(Rate!$B$4:$M$25,MATCH(Gilbert!N3079,Rate!$A$4:$A$25,0),MATCH(Gilbert!L3079,Rate!$B$3:$M$3,0))*O3079*0.8,INDEX(Rate!$B$4:$M$25,MATCH(Gilbert!N3079,Rate!$A$4:$A$25,0),MATCH(Gilbert!L3079,Rate!$B$3:$M$3,0))*O3079)),"")</f>
        <v/>
      </c>
      <c r="T3079" s="71" t="str">
        <f t="shared" si="147"/>
        <v/>
      </c>
    </row>
    <row r="3080" spans="16:20">
      <c r="P3080" s="70" t="str">
        <f t="shared" si="145"/>
        <v/>
      </c>
      <c r="Q3080" s="70" t="str">
        <f t="shared" si="146"/>
        <v/>
      </c>
      <c r="R3080" s="70" t="str">
        <f>IFERROR(IF(K3080="handling and wharfage",SUM(P3080:Q3080),IF(OR(K3080="tank",K3080="Boat",K3080="car"),INDEX(Rate!$B$4:$M$25,MATCH(Gilbert!N3080,Rate!$A$4:$A$25,0),MATCH(Gilbert!L3080,Rate!$B$3:$M$3,0))*O3080*0.8,INDEX(Rate!$B$4:$M$25,MATCH(Gilbert!N3080,Rate!$A$4:$A$25,0),MATCH(Gilbert!L3080,Rate!$B$3:$M$3,0))*O3080)),"")</f>
        <v/>
      </c>
      <c r="T3080" s="71" t="str">
        <f t="shared" si="147"/>
        <v/>
      </c>
    </row>
    <row r="3081" spans="16:20">
      <c r="P3081" s="70" t="str">
        <f t="shared" si="145"/>
        <v/>
      </c>
      <c r="Q3081" s="70" t="str">
        <f t="shared" si="146"/>
        <v/>
      </c>
      <c r="R3081" s="70" t="str">
        <f>IFERROR(IF(K3081="handling and wharfage",SUM(P3081:Q3081),IF(OR(K3081="tank",K3081="Boat",K3081="car"),INDEX(Rate!$B$4:$M$25,MATCH(Gilbert!N3081,Rate!$A$4:$A$25,0),MATCH(Gilbert!L3081,Rate!$B$3:$M$3,0))*O3081*0.8,INDEX(Rate!$B$4:$M$25,MATCH(Gilbert!N3081,Rate!$A$4:$A$25,0),MATCH(Gilbert!L3081,Rate!$B$3:$M$3,0))*O3081)),"")</f>
        <v/>
      </c>
      <c r="T3081" s="71" t="str">
        <f t="shared" si="147"/>
        <v/>
      </c>
    </row>
    <row r="3082" s="59" customFormat="1" spans="1:23">
      <c r="A3082" s="74"/>
      <c r="B3082" s="74"/>
      <c r="D3082" s="98"/>
      <c r="G3082" s="99"/>
      <c r="H3082" s="98"/>
      <c r="J3082" s="101"/>
      <c r="P3082" s="70" t="str">
        <f t="shared" si="145"/>
        <v/>
      </c>
      <c r="Q3082" s="70" t="str">
        <f t="shared" si="146"/>
        <v/>
      </c>
      <c r="R3082" s="70" t="str">
        <f>IFERROR(IF(K3082="handling and wharfage",SUM(P3082:Q3082),IF(OR(K3082="tank",K3082="Boat",K3082="car"),INDEX(Rate!$B$4:$M$25,MATCH(Gilbert!N3082,Rate!$A$4:$A$25,0),MATCH(Gilbert!L3082,Rate!$B$3:$M$3,0))*O3082*0.8,INDEX(Rate!$B$4:$M$25,MATCH(Gilbert!N3082,Rate!$A$4:$A$25,0),MATCH(Gilbert!L3082,Rate!$B$3:$M$3,0))*O3082)),"")</f>
        <v/>
      </c>
      <c r="S3082" s="71"/>
      <c r="T3082" s="71" t="str">
        <f t="shared" si="147"/>
        <v/>
      </c>
      <c r="V3082" s="98"/>
      <c r="W3082" s="98"/>
    </row>
    <row r="3083" spans="16:20">
      <c r="P3083" s="70" t="str">
        <f t="shared" si="145"/>
        <v/>
      </c>
      <c r="Q3083" s="70" t="str">
        <f t="shared" si="146"/>
        <v/>
      </c>
      <c r="R3083" s="70" t="str">
        <f>IFERROR(IF(K3083="handling and wharfage",SUM(P3083:Q3083),IF(OR(K3083="tank",K3083="Boat",K3083="car"),INDEX(Rate!$B$4:$M$25,MATCH(Gilbert!N3083,Rate!$A$4:$A$25,0),MATCH(Gilbert!L3083,Rate!$B$3:$M$3,0))*O3083*0.8,INDEX(Rate!$B$4:$M$25,MATCH(Gilbert!N3083,Rate!$A$4:$A$25,0),MATCH(Gilbert!L3083,Rate!$B$3:$M$3,0))*O3083)),"")</f>
        <v/>
      </c>
      <c r="T3083" s="71" t="str">
        <f t="shared" si="147"/>
        <v/>
      </c>
    </row>
    <row r="3084" spans="16:20">
      <c r="P3084" s="70" t="str">
        <f t="shared" si="145"/>
        <v/>
      </c>
      <c r="Q3084" s="70" t="str">
        <f t="shared" si="146"/>
        <v/>
      </c>
      <c r="R3084" s="70" t="str">
        <f>IFERROR(IF(K3084="handling and wharfage",SUM(P3084:Q3084),IF(OR(K3084="tank",K3084="Boat",K3084="car"),INDEX(Rate!$B$4:$M$25,MATCH(Gilbert!N3084,Rate!$A$4:$A$25,0),MATCH(Gilbert!L3084,Rate!$B$3:$M$3,0))*O3084*0.8,INDEX(Rate!$B$4:$M$25,MATCH(Gilbert!N3084,Rate!$A$4:$A$25,0),MATCH(Gilbert!L3084,Rate!$B$3:$M$3,0))*O3084)),"")</f>
        <v/>
      </c>
      <c r="T3084" s="71" t="str">
        <f t="shared" si="147"/>
        <v/>
      </c>
    </row>
    <row r="3085" spans="16:20">
      <c r="P3085" s="70" t="str">
        <f t="shared" si="145"/>
        <v/>
      </c>
      <c r="Q3085" s="70" t="str">
        <f t="shared" si="146"/>
        <v/>
      </c>
      <c r="R3085" s="70" t="str">
        <f>IFERROR(IF(K3085="handling and wharfage",SUM(P3085:Q3085),IF(OR(K3085="tank",K3085="Boat",K3085="car"),INDEX(Rate!$B$4:$M$25,MATCH(Gilbert!N3085,Rate!$A$4:$A$25,0),MATCH(Gilbert!L3085,Rate!$B$3:$M$3,0))*O3085*0.8,INDEX(Rate!$B$4:$M$25,MATCH(Gilbert!N3085,Rate!$A$4:$A$25,0),MATCH(Gilbert!L3085,Rate!$B$3:$M$3,0))*O3085)),"")</f>
        <v/>
      </c>
      <c r="T3085" s="71" t="str">
        <f t="shared" si="147"/>
        <v/>
      </c>
    </row>
    <row r="3086" spans="16:20">
      <c r="P3086" s="70" t="str">
        <f t="shared" si="145"/>
        <v/>
      </c>
      <c r="Q3086" s="70" t="str">
        <f t="shared" si="146"/>
        <v/>
      </c>
      <c r="R3086" s="70" t="str">
        <f>IFERROR(IF(K3086="handling and wharfage",SUM(P3086:Q3086),IF(OR(K3086="tank",K3086="Boat",K3086="car"),INDEX(Rate!$B$4:$M$25,MATCH(Gilbert!N3086,Rate!$A$4:$A$25,0),MATCH(Gilbert!L3086,Rate!$B$3:$M$3,0))*O3086*0.8,INDEX(Rate!$B$4:$M$25,MATCH(Gilbert!N3086,Rate!$A$4:$A$25,0),MATCH(Gilbert!L3086,Rate!$B$3:$M$3,0))*O3086)),"")</f>
        <v/>
      </c>
      <c r="T3086" s="71" t="str">
        <f t="shared" si="147"/>
        <v/>
      </c>
    </row>
    <row r="3087" spans="16:20">
      <c r="P3087" s="70" t="str">
        <f t="shared" si="145"/>
        <v/>
      </c>
      <c r="Q3087" s="70" t="str">
        <f t="shared" si="146"/>
        <v/>
      </c>
      <c r="R3087" s="70" t="str">
        <f>IFERROR(IF(K3087="handling and wharfage",SUM(P3087:Q3087),IF(OR(K3087="tank",K3087="Boat",K3087="car"),INDEX(Rate!$B$4:$M$25,MATCH(Gilbert!N3087,Rate!$A$4:$A$25,0),MATCH(Gilbert!L3087,Rate!$B$3:$M$3,0))*O3087*0.8,INDEX(Rate!$B$4:$M$25,MATCH(Gilbert!N3087,Rate!$A$4:$A$25,0),MATCH(Gilbert!L3087,Rate!$B$3:$M$3,0))*O3087)),"")</f>
        <v/>
      </c>
      <c r="T3087" s="71" t="str">
        <f t="shared" si="147"/>
        <v/>
      </c>
    </row>
    <row r="3088" spans="16:20">
      <c r="P3088" s="70" t="str">
        <f t="shared" si="145"/>
        <v/>
      </c>
      <c r="Q3088" s="70" t="str">
        <f t="shared" si="146"/>
        <v/>
      </c>
      <c r="R3088" s="70" t="str">
        <f>IFERROR(IF(K3088="handling and wharfage",SUM(P3088:Q3088),IF(OR(K3088="tank",K3088="Boat",K3088="car"),INDEX(Rate!$B$4:$M$25,MATCH(Gilbert!N3088,Rate!$A$4:$A$25,0),MATCH(Gilbert!L3088,Rate!$B$3:$M$3,0))*O3088*0.8,INDEX(Rate!$B$4:$M$25,MATCH(Gilbert!N3088,Rate!$A$4:$A$25,0),MATCH(Gilbert!L3088,Rate!$B$3:$M$3,0))*O3088)),"")</f>
        <v/>
      </c>
      <c r="T3088" s="71" t="str">
        <f t="shared" si="147"/>
        <v/>
      </c>
    </row>
    <row r="3089" spans="16:20">
      <c r="P3089" s="70" t="str">
        <f t="shared" si="145"/>
        <v/>
      </c>
      <c r="Q3089" s="70" t="str">
        <f t="shared" si="146"/>
        <v/>
      </c>
      <c r="R3089" s="70" t="str">
        <f>IFERROR(IF(K3089="handling and wharfage",SUM(P3089:Q3089),IF(OR(K3089="tank",K3089="Boat",K3089="car"),INDEX(Rate!$B$4:$M$25,MATCH(Gilbert!N3089,Rate!$A$4:$A$25,0),MATCH(Gilbert!L3089,Rate!$B$3:$M$3,0))*O3089*0.8,INDEX(Rate!$B$4:$M$25,MATCH(Gilbert!N3089,Rate!$A$4:$A$25,0),MATCH(Gilbert!L3089,Rate!$B$3:$M$3,0))*O3089)),"")</f>
        <v/>
      </c>
      <c r="T3089" s="71" t="str">
        <f t="shared" si="147"/>
        <v/>
      </c>
    </row>
    <row r="3090" spans="16:20">
      <c r="P3090" s="70" t="str">
        <f t="shared" si="145"/>
        <v/>
      </c>
      <c r="Q3090" s="70" t="str">
        <f t="shared" si="146"/>
        <v/>
      </c>
      <c r="R3090" s="70" t="str">
        <f>IFERROR(IF(K3090="handling and wharfage",SUM(P3090:Q3090),IF(OR(K3090="tank",K3090="Boat",K3090="car"),INDEX(Rate!$B$4:$M$25,MATCH(Gilbert!N3090,Rate!$A$4:$A$25,0),MATCH(Gilbert!L3090,Rate!$B$3:$M$3,0))*O3090*0.8,INDEX(Rate!$B$4:$M$25,MATCH(Gilbert!N3090,Rate!$A$4:$A$25,0),MATCH(Gilbert!L3090,Rate!$B$3:$M$3,0))*O3090)),"")</f>
        <v/>
      </c>
      <c r="T3090" s="71" t="str">
        <f t="shared" si="147"/>
        <v/>
      </c>
    </row>
    <row r="3091" spans="16:20">
      <c r="P3091" s="70" t="str">
        <f t="shared" si="145"/>
        <v/>
      </c>
      <c r="Q3091" s="70" t="str">
        <f t="shared" si="146"/>
        <v/>
      </c>
      <c r="R3091" s="70" t="str">
        <f>IFERROR(IF(K3091="handling and wharfage",SUM(P3091:Q3091),IF(OR(K3091="tank",K3091="Boat",K3091="car"),INDEX(Rate!$B$4:$M$25,MATCH(Gilbert!N3091,Rate!$A$4:$A$25,0),MATCH(Gilbert!L3091,Rate!$B$3:$M$3,0))*O3091*0.8,INDEX(Rate!$B$4:$M$25,MATCH(Gilbert!N3091,Rate!$A$4:$A$25,0),MATCH(Gilbert!L3091,Rate!$B$3:$M$3,0))*O3091)),"")</f>
        <v/>
      </c>
      <c r="T3091" s="71" t="str">
        <f t="shared" si="147"/>
        <v/>
      </c>
    </row>
    <row r="3092" spans="16:24">
      <c r="P3092" s="70" t="str">
        <f t="shared" si="145"/>
        <v/>
      </c>
      <c r="Q3092" s="70" t="str">
        <f t="shared" si="146"/>
        <v/>
      </c>
      <c r="R3092" s="70" t="str">
        <f>IFERROR(IF(K3092="handling and wharfage",SUM(P3092:Q3092),IF(OR(K3092="tank",K3092="Boat",K3092="car"),INDEX(Rate!$B$4:$M$25,MATCH(Gilbert!N3092,Rate!$A$4:$A$25,0),MATCH(Gilbert!L3092,Rate!$B$3:$M$3,0))*O3092*0.8,INDEX(Rate!$B$4:$M$25,MATCH(Gilbert!N3092,Rate!$A$4:$A$25,0),MATCH(Gilbert!L3092,Rate!$B$3:$M$3,0))*O3092)),"")</f>
        <v/>
      </c>
      <c r="T3092" s="71" t="str">
        <f t="shared" si="147"/>
        <v/>
      </c>
      <c r="U3092" s="105"/>
      <c r="V3092" s="115"/>
      <c r="W3092" s="115"/>
      <c r="X3092" s="40"/>
    </row>
    <row r="3093" spans="16:24">
      <c r="P3093" s="70" t="str">
        <f t="shared" si="145"/>
        <v/>
      </c>
      <c r="Q3093" s="70" t="str">
        <f t="shared" si="146"/>
        <v/>
      </c>
      <c r="R3093" s="70" t="str">
        <f>IFERROR(IF(K3093="handling and wharfage",SUM(P3093:Q3093),IF(OR(K3093="tank",K3093="Boat",K3093="car"),INDEX(Rate!$B$4:$M$25,MATCH(Gilbert!N3093,Rate!$A$4:$A$25,0),MATCH(Gilbert!L3093,Rate!$B$3:$M$3,0))*O3093*0.8,INDEX(Rate!$B$4:$M$25,MATCH(Gilbert!N3093,Rate!$A$4:$A$25,0),MATCH(Gilbert!L3093,Rate!$B$3:$M$3,0))*O3093)),"")</f>
        <v/>
      </c>
      <c r="T3093" s="71" t="str">
        <f t="shared" si="147"/>
        <v/>
      </c>
      <c r="U3093" s="105"/>
      <c r="V3093" s="115"/>
      <c r="W3093" s="115"/>
      <c r="X3093" s="40"/>
    </row>
    <row r="3094" spans="16:24">
      <c r="P3094" s="70" t="str">
        <f t="shared" si="145"/>
        <v/>
      </c>
      <c r="Q3094" s="70" t="str">
        <f t="shared" si="146"/>
        <v/>
      </c>
      <c r="R3094" s="70" t="str">
        <f>IFERROR(IF(K3094="handling and wharfage",SUM(P3094:Q3094),IF(OR(K3094="tank",K3094="Boat",K3094="car"),INDEX(Rate!$B$4:$M$25,MATCH(Gilbert!N3094,Rate!$A$4:$A$25,0),MATCH(Gilbert!L3094,Rate!$B$3:$M$3,0))*O3094*0.8,INDEX(Rate!$B$4:$M$25,MATCH(Gilbert!N3094,Rate!$A$4:$A$25,0),MATCH(Gilbert!L3094,Rate!$B$3:$M$3,0))*O3094)),"")</f>
        <v/>
      </c>
      <c r="T3094" s="71" t="str">
        <f t="shared" si="147"/>
        <v/>
      </c>
      <c r="U3094" s="105"/>
      <c r="V3094" s="115"/>
      <c r="W3094" s="115"/>
      <c r="X3094" s="40"/>
    </row>
    <row r="3095" spans="16:24">
      <c r="P3095" s="70" t="str">
        <f t="shared" si="145"/>
        <v/>
      </c>
      <c r="Q3095" s="70" t="str">
        <f t="shared" si="146"/>
        <v/>
      </c>
      <c r="R3095" s="70" t="str">
        <f>IFERROR(IF(K3095="handling and wharfage",SUM(P3095:Q3095),IF(OR(K3095="tank",K3095="Boat",K3095="car"),INDEX(Rate!$B$4:$M$25,MATCH(Gilbert!N3095,Rate!$A$4:$A$25,0),MATCH(Gilbert!L3095,Rate!$B$3:$M$3,0))*O3095*0.8,INDEX(Rate!$B$4:$M$25,MATCH(Gilbert!N3095,Rate!$A$4:$A$25,0),MATCH(Gilbert!L3095,Rate!$B$3:$M$3,0))*O3095)),"")</f>
        <v/>
      </c>
      <c r="T3095" s="71" t="str">
        <f t="shared" si="147"/>
        <v/>
      </c>
      <c r="U3095" s="105"/>
      <c r="V3095" s="115"/>
      <c r="W3095" s="115"/>
      <c r="X3095" s="40"/>
    </row>
    <row r="3096" spans="16:24">
      <c r="P3096" s="70" t="str">
        <f t="shared" si="145"/>
        <v/>
      </c>
      <c r="Q3096" s="70" t="str">
        <f t="shared" si="146"/>
        <v/>
      </c>
      <c r="R3096" s="70" t="str">
        <f>IFERROR(IF(K3096="handling and wharfage",SUM(P3096:Q3096),IF(OR(K3096="tank",K3096="Boat",K3096="car"),INDEX(Rate!$B$4:$M$25,MATCH(Gilbert!N3096,Rate!$A$4:$A$25,0),MATCH(Gilbert!L3096,Rate!$B$3:$M$3,0))*O3096*0.8,INDEX(Rate!$B$4:$M$25,MATCH(Gilbert!N3096,Rate!$A$4:$A$25,0),MATCH(Gilbert!L3096,Rate!$B$3:$M$3,0))*O3096)),"")</f>
        <v/>
      </c>
      <c r="T3096" s="71" t="str">
        <f t="shared" si="147"/>
        <v/>
      </c>
      <c r="U3096" s="105"/>
      <c r="V3096" s="115"/>
      <c r="W3096" s="115"/>
      <c r="X3096" s="40"/>
    </row>
    <row r="3097" spans="16:24">
      <c r="P3097" s="70" t="str">
        <f t="shared" si="145"/>
        <v/>
      </c>
      <c r="Q3097" s="70" t="str">
        <f t="shared" si="146"/>
        <v/>
      </c>
      <c r="R3097" s="70" t="str">
        <f>IFERROR(IF(K3097="handling and wharfage",SUM(P3097:Q3097),IF(OR(K3097="tank",K3097="Boat",K3097="car"),INDEX(Rate!$B$4:$M$25,MATCH(Gilbert!N3097,Rate!$A$4:$A$25,0),MATCH(Gilbert!L3097,Rate!$B$3:$M$3,0))*O3097*0.8,INDEX(Rate!$B$4:$M$25,MATCH(Gilbert!N3097,Rate!$A$4:$A$25,0),MATCH(Gilbert!L3097,Rate!$B$3:$M$3,0))*O3097)),"")</f>
        <v/>
      </c>
      <c r="T3097" s="71" t="str">
        <f t="shared" si="147"/>
        <v/>
      </c>
      <c r="U3097" s="105"/>
      <c r="V3097" s="115"/>
      <c r="W3097" s="115"/>
      <c r="X3097" s="40"/>
    </row>
    <row r="3098" spans="16:24">
      <c r="P3098" s="70" t="str">
        <f t="shared" si="145"/>
        <v/>
      </c>
      <c r="Q3098" s="70" t="str">
        <f t="shared" si="146"/>
        <v/>
      </c>
      <c r="R3098" s="70" t="str">
        <f>IFERROR(IF(K3098="handling and wharfage",SUM(P3098:Q3098),IF(OR(K3098="tank",K3098="Boat",K3098="car"),INDEX(Rate!$B$4:$M$25,MATCH(Gilbert!N3098,Rate!$A$4:$A$25,0),MATCH(Gilbert!L3098,Rate!$B$3:$M$3,0))*O3098*0.8,INDEX(Rate!$B$4:$M$25,MATCH(Gilbert!N3098,Rate!$A$4:$A$25,0),MATCH(Gilbert!L3098,Rate!$B$3:$M$3,0))*O3098)),"")</f>
        <v/>
      </c>
      <c r="T3098" s="71" t="str">
        <f t="shared" si="147"/>
        <v/>
      </c>
      <c r="U3098" s="105"/>
      <c r="V3098" s="115"/>
      <c r="W3098" s="115"/>
      <c r="X3098" s="40"/>
    </row>
    <row r="3099" spans="16:24">
      <c r="P3099" s="70" t="str">
        <f t="shared" si="145"/>
        <v/>
      </c>
      <c r="Q3099" s="70" t="str">
        <f t="shared" si="146"/>
        <v/>
      </c>
      <c r="R3099" s="70" t="str">
        <f>IFERROR(IF(K3099="handling and wharfage",SUM(P3099:Q3099),IF(OR(K3099="tank",K3099="Boat",K3099="car"),INDEX(Rate!$B$4:$M$25,MATCH(Gilbert!N3099,Rate!$A$4:$A$25,0),MATCH(Gilbert!L3099,Rate!$B$3:$M$3,0))*O3099*0.8,INDEX(Rate!$B$4:$M$25,MATCH(Gilbert!N3099,Rate!$A$4:$A$25,0),MATCH(Gilbert!L3099,Rate!$B$3:$M$3,0))*O3099)),"")</f>
        <v/>
      </c>
      <c r="T3099" s="71" t="str">
        <f t="shared" si="147"/>
        <v/>
      </c>
      <c r="U3099" s="105"/>
      <c r="V3099" s="115"/>
      <c r="W3099" s="115"/>
      <c r="X3099" s="40"/>
    </row>
    <row r="3100" spans="16:24">
      <c r="P3100" s="70" t="str">
        <f t="shared" si="145"/>
        <v/>
      </c>
      <c r="Q3100" s="70" t="str">
        <f t="shared" si="146"/>
        <v/>
      </c>
      <c r="R3100" s="70" t="str">
        <f>IFERROR(IF(K3100="handling and wharfage",SUM(P3100:Q3100),IF(OR(K3100="tank",K3100="Boat",K3100="car"),INDEX(Rate!$B$4:$M$25,MATCH(Gilbert!N3100,Rate!$A$4:$A$25,0),MATCH(Gilbert!L3100,Rate!$B$3:$M$3,0))*O3100*0.8,INDEX(Rate!$B$4:$M$25,MATCH(Gilbert!N3100,Rate!$A$4:$A$25,0),MATCH(Gilbert!L3100,Rate!$B$3:$M$3,0))*O3100)),"")</f>
        <v/>
      </c>
      <c r="T3100" s="71" t="str">
        <f t="shared" si="147"/>
        <v/>
      </c>
      <c r="U3100" s="105"/>
      <c r="V3100" s="115"/>
      <c r="W3100" s="115"/>
      <c r="X3100" s="40"/>
    </row>
    <row r="3101" spans="16:24">
      <c r="P3101" s="70" t="str">
        <f t="shared" si="145"/>
        <v/>
      </c>
      <c r="Q3101" s="70" t="str">
        <f t="shared" si="146"/>
        <v/>
      </c>
      <c r="R3101" s="70" t="str">
        <f>IFERROR(IF(K3101="handling and wharfage",SUM(P3101:Q3101),IF(OR(K3101="tank",K3101="Boat",K3101="car"),INDEX(Rate!$B$4:$M$25,MATCH(Gilbert!N3101,Rate!$A$4:$A$25,0),MATCH(Gilbert!L3101,Rate!$B$3:$M$3,0))*O3101*0.8,INDEX(Rate!$B$4:$M$25,MATCH(Gilbert!N3101,Rate!$A$4:$A$25,0),MATCH(Gilbert!L3101,Rate!$B$3:$M$3,0))*O3101)),"")</f>
        <v/>
      </c>
      <c r="T3101" s="71" t="str">
        <f t="shared" si="147"/>
        <v/>
      </c>
      <c r="U3101" s="105"/>
      <c r="V3101" s="115"/>
      <c r="W3101" s="115"/>
      <c r="X3101" s="40"/>
    </row>
    <row r="3102" spans="16:24">
      <c r="P3102" s="70" t="str">
        <f t="shared" si="145"/>
        <v/>
      </c>
      <c r="Q3102" s="70" t="str">
        <f t="shared" si="146"/>
        <v/>
      </c>
      <c r="R3102" s="70" t="str">
        <f>IFERROR(IF(K3102="handling and wharfage",SUM(P3102:Q3102),IF(OR(K3102="tank",K3102="Boat",K3102="car"),INDEX(Rate!$B$4:$M$25,MATCH(Gilbert!N3102,Rate!$A$4:$A$25,0),MATCH(Gilbert!L3102,Rate!$B$3:$M$3,0))*O3102*0.8,INDEX(Rate!$B$4:$M$25,MATCH(Gilbert!N3102,Rate!$A$4:$A$25,0),MATCH(Gilbert!L3102,Rate!$B$3:$M$3,0))*O3102)),"")</f>
        <v/>
      </c>
      <c r="T3102" s="71" t="str">
        <f t="shared" si="147"/>
        <v/>
      </c>
      <c r="U3102" s="105"/>
      <c r="V3102" s="115"/>
      <c r="W3102" s="115"/>
      <c r="X3102" s="40"/>
    </row>
    <row r="3103" spans="16:24">
      <c r="P3103" s="70" t="str">
        <f t="shared" si="145"/>
        <v/>
      </c>
      <c r="Q3103" s="70" t="str">
        <f t="shared" si="146"/>
        <v/>
      </c>
      <c r="R3103" s="70" t="str">
        <f>IFERROR(IF(K3103="handling and wharfage",SUM(P3103:Q3103),IF(OR(K3103="tank",K3103="Boat",K3103="car"),INDEX(Rate!$B$4:$M$25,MATCH(Gilbert!N3103,Rate!$A$4:$A$25,0),MATCH(Gilbert!L3103,Rate!$B$3:$M$3,0))*O3103*0.8,INDEX(Rate!$B$4:$M$25,MATCH(Gilbert!N3103,Rate!$A$4:$A$25,0),MATCH(Gilbert!L3103,Rate!$B$3:$M$3,0))*O3103)),"")</f>
        <v/>
      </c>
      <c r="T3103" s="71" t="str">
        <f t="shared" si="147"/>
        <v/>
      </c>
      <c r="U3103" s="105"/>
      <c r="V3103" s="115"/>
      <c r="W3103" s="115"/>
      <c r="X3103" s="40"/>
    </row>
    <row r="3104" spans="16:24">
      <c r="P3104" s="70" t="str">
        <f t="shared" si="145"/>
        <v/>
      </c>
      <c r="Q3104" s="70" t="str">
        <f t="shared" si="146"/>
        <v/>
      </c>
      <c r="R3104" s="70" t="str">
        <f>IFERROR(IF(K3104="handling and wharfage",SUM(P3104:Q3104),IF(OR(K3104="tank",K3104="Boat",K3104="car"),INDEX(Rate!$B$4:$M$25,MATCH(Gilbert!N3104,Rate!$A$4:$A$25,0),MATCH(Gilbert!L3104,Rate!$B$3:$M$3,0))*O3104*0.8,INDEX(Rate!$B$4:$M$25,MATCH(Gilbert!N3104,Rate!$A$4:$A$25,0),MATCH(Gilbert!L3104,Rate!$B$3:$M$3,0))*O3104)),"")</f>
        <v/>
      </c>
      <c r="T3104" s="71" t="str">
        <f t="shared" si="147"/>
        <v/>
      </c>
      <c r="U3104" s="105"/>
      <c r="V3104" s="115"/>
      <c r="W3104" s="115"/>
      <c r="X3104" s="40"/>
    </row>
    <row r="3105" spans="16:24">
      <c r="P3105" s="70" t="str">
        <f t="shared" si="145"/>
        <v/>
      </c>
      <c r="Q3105" s="70" t="str">
        <f t="shared" si="146"/>
        <v/>
      </c>
      <c r="R3105" s="70" t="str">
        <f>IFERROR(IF(K3105="handling and wharfage",SUM(P3105:Q3105),IF(OR(K3105="tank",K3105="Boat",K3105="car"),INDEX(Rate!$B$4:$M$25,MATCH(Gilbert!N3105,Rate!$A$4:$A$25,0),MATCH(Gilbert!L3105,Rate!$B$3:$M$3,0))*O3105*0.8,INDEX(Rate!$B$4:$M$25,MATCH(Gilbert!N3105,Rate!$A$4:$A$25,0),MATCH(Gilbert!L3105,Rate!$B$3:$M$3,0))*O3105)),"")</f>
        <v/>
      </c>
      <c r="T3105" s="71" t="str">
        <f t="shared" si="147"/>
        <v/>
      </c>
      <c r="U3105" s="105"/>
      <c r="V3105" s="115"/>
      <c r="W3105" s="115"/>
      <c r="X3105" s="40"/>
    </row>
    <row r="3106" spans="16:24">
      <c r="P3106" s="70" t="str">
        <f t="shared" si="145"/>
        <v/>
      </c>
      <c r="Q3106" s="70" t="str">
        <f t="shared" si="146"/>
        <v/>
      </c>
      <c r="R3106" s="70" t="str">
        <f>IFERROR(IF(K3106="handling and wharfage",SUM(P3106:Q3106),IF(OR(K3106="tank",K3106="Boat",K3106="car"),INDEX(Rate!$B$4:$M$25,MATCH(Gilbert!N3106,Rate!$A$4:$A$25,0),MATCH(Gilbert!L3106,Rate!$B$3:$M$3,0))*O3106*0.8,INDEX(Rate!$B$4:$M$25,MATCH(Gilbert!N3106,Rate!$A$4:$A$25,0),MATCH(Gilbert!L3106,Rate!$B$3:$M$3,0))*O3106)),"")</f>
        <v/>
      </c>
      <c r="T3106" s="71" t="str">
        <f t="shared" si="147"/>
        <v/>
      </c>
      <c r="U3106" s="105"/>
      <c r="V3106" s="115"/>
      <c r="W3106" s="115"/>
      <c r="X3106" s="40"/>
    </row>
    <row r="3107" spans="16:24">
      <c r="P3107" s="70" t="str">
        <f t="shared" si="145"/>
        <v/>
      </c>
      <c r="Q3107" s="70" t="str">
        <f t="shared" si="146"/>
        <v/>
      </c>
      <c r="R3107" s="70" t="str">
        <f>IFERROR(IF(K3107="handling and wharfage",SUM(P3107:Q3107),IF(OR(K3107="tank",K3107="Boat",K3107="car"),INDEX(Rate!$B$4:$M$25,MATCH(Gilbert!N3107,Rate!$A$4:$A$25,0),MATCH(Gilbert!L3107,Rate!$B$3:$M$3,0))*O3107*0.8,INDEX(Rate!$B$4:$M$25,MATCH(Gilbert!N3107,Rate!$A$4:$A$25,0),MATCH(Gilbert!L3107,Rate!$B$3:$M$3,0))*O3107)),"")</f>
        <v/>
      </c>
      <c r="T3107" s="71" t="str">
        <f t="shared" si="147"/>
        <v/>
      </c>
      <c r="U3107" s="105"/>
      <c r="V3107" s="115"/>
      <c r="W3107" s="115"/>
      <c r="X3107" s="40"/>
    </row>
    <row r="3108" spans="16:24">
      <c r="P3108" s="70" t="str">
        <f t="shared" si="145"/>
        <v/>
      </c>
      <c r="Q3108" s="70" t="str">
        <f t="shared" si="146"/>
        <v/>
      </c>
      <c r="R3108" s="70" t="str">
        <f>IFERROR(IF(K3108="handling and wharfage",SUM(P3108:Q3108),IF(OR(K3108="tank",K3108="Boat",K3108="car"),INDEX(Rate!$B$4:$M$25,MATCH(Gilbert!N3108,Rate!$A$4:$A$25,0),MATCH(Gilbert!L3108,Rate!$B$3:$M$3,0))*O3108*0.8,INDEX(Rate!$B$4:$M$25,MATCH(Gilbert!N3108,Rate!$A$4:$A$25,0),MATCH(Gilbert!L3108,Rate!$B$3:$M$3,0))*O3108)),"")</f>
        <v/>
      </c>
      <c r="T3108" s="71" t="str">
        <f t="shared" si="147"/>
        <v/>
      </c>
      <c r="U3108" s="105"/>
      <c r="V3108" s="115"/>
      <c r="W3108" s="115"/>
      <c r="X3108" s="40"/>
    </row>
    <row r="3109" spans="16:24">
      <c r="P3109" s="70" t="str">
        <f t="shared" si="145"/>
        <v/>
      </c>
      <c r="Q3109" s="70" t="str">
        <f t="shared" si="146"/>
        <v/>
      </c>
      <c r="R3109" s="70" t="str">
        <f>IFERROR(IF(K3109="handling and wharfage",SUM(P3109:Q3109),IF(OR(K3109="tank",K3109="Boat",K3109="car"),INDEX(Rate!$B$4:$M$25,MATCH(Gilbert!N3109,Rate!$A$4:$A$25,0),MATCH(Gilbert!L3109,Rate!$B$3:$M$3,0))*O3109*0.8,INDEX(Rate!$B$4:$M$25,MATCH(Gilbert!N3109,Rate!$A$4:$A$25,0),MATCH(Gilbert!L3109,Rate!$B$3:$M$3,0))*O3109)),"")</f>
        <v/>
      </c>
      <c r="T3109" s="71" t="str">
        <f t="shared" si="147"/>
        <v/>
      </c>
      <c r="U3109" s="105"/>
      <c r="V3109" s="115"/>
      <c r="W3109" s="115"/>
      <c r="X3109" s="40"/>
    </row>
    <row r="3110" spans="16:24">
      <c r="P3110" s="70" t="str">
        <f t="shared" si="145"/>
        <v/>
      </c>
      <c r="Q3110" s="70" t="str">
        <f t="shared" si="146"/>
        <v/>
      </c>
      <c r="R3110" s="70" t="str">
        <f>IFERROR(IF(K3110="handling and wharfage",SUM(P3110:Q3110),IF(OR(K3110="tank",K3110="Boat",K3110="car"),INDEX(Rate!$B$4:$M$25,MATCH(Gilbert!N3110,Rate!$A$4:$A$25,0),MATCH(Gilbert!L3110,Rate!$B$3:$M$3,0))*O3110*0.8,INDEX(Rate!$B$4:$M$25,MATCH(Gilbert!N3110,Rate!$A$4:$A$25,0),MATCH(Gilbert!L3110,Rate!$B$3:$M$3,0))*O3110)),"")</f>
        <v/>
      </c>
      <c r="T3110" s="71" t="str">
        <f t="shared" si="147"/>
        <v/>
      </c>
      <c r="U3110" s="105"/>
      <c r="V3110" s="115"/>
      <c r="W3110" s="115"/>
      <c r="X3110" s="40"/>
    </row>
    <row r="3111" spans="16:24">
      <c r="P3111" s="70" t="str">
        <f t="shared" si="145"/>
        <v/>
      </c>
      <c r="Q3111" s="70" t="str">
        <f t="shared" si="146"/>
        <v/>
      </c>
      <c r="R3111" s="70" t="str">
        <f>IFERROR(IF(K3111="handling and wharfage",SUM(P3111:Q3111),IF(OR(K3111="tank",K3111="Boat",K3111="car"),INDEX(Rate!$B$4:$M$25,MATCH(Gilbert!N3111,Rate!$A$4:$A$25,0),MATCH(Gilbert!L3111,Rate!$B$3:$M$3,0))*O3111*0.8,INDEX(Rate!$B$4:$M$25,MATCH(Gilbert!N3111,Rate!$A$4:$A$25,0),MATCH(Gilbert!L3111,Rate!$B$3:$M$3,0))*O3111)),"")</f>
        <v/>
      </c>
      <c r="T3111" s="71" t="str">
        <f t="shared" si="147"/>
        <v/>
      </c>
      <c r="U3111" s="105"/>
      <c r="V3111" s="115"/>
      <c r="W3111" s="115"/>
      <c r="X3111" s="40"/>
    </row>
    <row r="3112" spans="16:20">
      <c r="P3112" s="70" t="str">
        <f t="shared" si="145"/>
        <v/>
      </c>
      <c r="Q3112" s="70" t="str">
        <f t="shared" si="146"/>
        <v/>
      </c>
      <c r="R3112" s="70" t="str">
        <f>IFERROR(IF(K3112="handling and wharfage",SUM(P3112:Q3112),IF(OR(K3112="tank",K3112="Boat",K3112="car"),INDEX(Rate!$B$4:$M$25,MATCH(Gilbert!N3112,Rate!$A$4:$A$25,0),MATCH(Gilbert!L3112,Rate!$B$3:$M$3,0))*O3112*0.8,INDEX(Rate!$B$4:$M$25,MATCH(Gilbert!N3112,Rate!$A$4:$A$25,0),MATCH(Gilbert!L3112,Rate!$B$3:$M$3,0))*O3112)),"")</f>
        <v/>
      </c>
      <c r="T3112" s="71" t="str">
        <f t="shared" si="147"/>
        <v/>
      </c>
    </row>
    <row r="3113" spans="16:23">
      <c r="P3113" s="70" t="str">
        <f t="shared" si="145"/>
        <v/>
      </c>
      <c r="Q3113" s="70" t="str">
        <f t="shared" si="146"/>
        <v/>
      </c>
      <c r="R3113" s="70" t="str">
        <f>IFERROR(IF(K3113="handling and wharfage",SUM(P3113:Q3113),IF(OR(K3113="tank",K3113="Boat",K3113="car"),INDEX(Rate!$B$4:$M$25,MATCH(Gilbert!N3113,Rate!$A$4:$A$25,0),MATCH(Gilbert!L3113,Rate!$B$3:$M$3,0))*O3113*0.8,INDEX(Rate!$B$4:$M$25,MATCH(Gilbert!N3113,Rate!$A$4:$A$25,0),MATCH(Gilbert!L3113,Rate!$B$3:$M$3,0))*O3113)),"")</f>
        <v/>
      </c>
      <c r="T3113" s="71" t="str">
        <f t="shared" si="147"/>
        <v/>
      </c>
      <c r="V3113" s="53"/>
      <c r="W3113" s="53"/>
    </row>
    <row r="3114" spans="16:23">
      <c r="P3114" s="70" t="str">
        <f t="shared" si="145"/>
        <v/>
      </c>
      <c r="Q3114" s="70" t="str">
        <f t="shared" si="146"/>
        <v/>
      </c>
      <c r="R3114" s="70" t="str">
        <f>IFERROR(IF(K3114="handling and wharfage",SUM(P3114:Q3114),IF(OR(K3114="tank",K3114="Boat",K3114="car"),INDEX(Rate!$B$4:$M$25,MATCH(Gilbert!N3114,Rate!$A$4:$A$25,0),MATCH(Gilbert!L3114,Rate!$B$3:$M$3,0))*O3114*0.8,INDEX(Rate!$B$4:$M$25,MATCH(Gilbert!N3114,Rate!$A$4:$A$25,0),MATCH(Gilbert!L3114,Rate!$B$3:$M$3,0))*O3114)),"")</f>
        <v/>
      </c>
      <c r="T3114" s="71" t="str">
        <f t="shared" si="147"/>
        <v/>
      </c>
      <c r="V3114" s="53"/>
      <c r="W3114" s="53"/>
    </row>
    <row r="3115" spans="16:20">
      <c r="P3115" s="70" t="str">
        <f t="shared" si="145"/>
        <v/>
      </c>
      <c r="Q3115" s="70" t="str">
        <f t="shared" si="146"/>
        <v/>
      </c>
      <c r="R3115" s="70" t="str">
        <f>IFERROR(IF(K3115="handling and wharfage",SUM(P3115:Q3115),IF(OR(K3115="tank",K3115="Boat",K3115="car"),INDEX(Rate!$B$4:$M$25,MATCH(Gilbert!N3115,Rate!$A$4:$A$25,0),MATCH(Gilbert!L3115,Rate!$B$3:$M$3,0))*O3115*0.8,INDEX(Rate!$B$4:$M$25,MATCH(Gilbert!N3115,Rate!$A$4:$A$25,0),MATCH(Gilbert!L3115,Rate!$B$3:$M$3,0))*O3115)),"")</f>
        <v/>
      </c>
      <c r="T3115" s="71" t="str">
        <f t="shared" si="147"/>
        <v/>
      </c>
    </row>
    <row r="3116" spans="16:20">
      <c r="P3116" s="70" t="str">
        <f t="shared" si="145"/>
        <v/>
      </c>
      <c r="Q3116" s="70" t="str">
        <f t="shared" si="146"/>
        <v/>
      </c>
      <c r="R3116" s="70" t="str">
        <f>IFERROR(IF(K3116="handling and wharfage",SUM(P3116:Q3116),IF(OR(K3116="tank",K3116="Boat",K3116="car"),INDEX(Rate!$B$4:$M$25,MATCH(Gilbert!N3116,Rate!$A$4:$A$25,0),MATCH(Gilbert!L3116,Rate!$B$3:$M$3,0))*O3116*0.8,INDEX(Rate!$B$4:$M$25,MATCH(Gilbert!N3116,Rate!$A$4:$A$25,0),MATCH(Gilbert!L3116,Rate!$B$3:$M$3,0))*O3116)),"")</f>
        <v/>
      </c>
      <c r="T3116" s="71" t="str">
        <f t="shared" si="147"/>
        <v/>
      </c>
    </row>
    <row r="3117" spans="16:23">
      <c r="P3117" s="70" t="str">
        <f t="shared" si="145"/>
        <v/>
      </c>
      <c r="Q3117" s="70" t="str">
        <f t="shared" si="146"/>
        <v/>
      </c>
      <c r="R3117" s="70" t="str">
        <f>IFERROR(IF(K3117="handling and wharfage",SUM(P3117:Q3117),IF(OR(K3117="tank",K3117="Boat",K3117="car"),INDEX(Rate!$B$4:$M$25,MATCH(Gilbert!N3117,Rate!$A$4:$A$25,0),MATCH(Gilbert!L3117,Rate!$B$3:$M$3,0))*O3117*0.8,INDEX(Rate!$B$4:$M$25,MATCH(Gilbert!N3117,Rate!$A$4:$A$25,0),MATCH(Gilbert!L3117,Rate!$B$3:$M$3,0))*O3117)),"")</f>
        <v/>
      </c>
      <c r="T3117" s="71" t="str">
        <f t="shared" si="147"/>
        <v/>
      </c>
      <c r="V3117" s="53"/>
      <c r="W3117" s="53"/>
    </row>
    <row r="3118" spans="16:23">
      <c r="P3118" s="70" t="str">
        <f t="shared" si="145"/>
        <v/>
      </c>
      <c r="Q3118" s="70" t="str">
        <f t="shared" si="146"/>
        <v/>
      </c>
      <c r="R3118" s="70" t="str">
        <f>IFERROR(IF(K3118="handling and wharfage",SUM(P3118:Q3118),IF(OR(K3118="tank",K3118="Boat",K3118="car"),INDEX(Rate!$B$4:$M$25,MATCH(Gilbert!N3118,Rate!$A$4:$A$25,0),MATCH(Gilbert!L3118,Rate!$B$3:$M$3,0))*O3118*0.8,INDEX(Rate!$B$4:$M$25,MATCH(Gilbert!N3118,Rate!$A$4:$A$25,0),MATCH(Gilbert!L3118,Rate!$B$3:$M$3,0))*O3118)),"")</f>
        <v/>
      </c>
      <c r="T3118" s="71" t="str">
        <f t="shared" si="147"/>
        <v/>
      </c>
      <c r="V3118" s="53"/>
      <c r="W3118" s="53"/>
    </row>
    <row r="3119" spans="16:20">
      <c r="P3119" s="70" t="str">
        <f t="shared" si="145"/>
        <v/>
      </c>
      <c r="Q3119" s="70" t="str">
        <f t="shared" si="146"/>
        <v/>
      </c>
      <c r="R3119" s="70" t="str">
        <f>IFERROR(IF(K3119="handling and wharfage",SUM(P3119:Q3119),IF(OR(K3119="tank",K3119="Boat",K3119="car"),INDEX(Rate!$B$4:$M$25,MATCH(Gilbert!N3119,Rate!$A$4:$A$25,0),MATCH(Gilbert!L3119,Rate!$B$3:$M$3,0))*O3119*0.8,INDEX(Rate!$B$4:$M$25,MATCH(Gilbert!N3119,Rate!$A$4:$A$25,0),MATCH(Gilbert!L3119,Rate!$B$3:$M$3,0))*O3119)),"")</f>
        <v/>
      </c>
      <c r="T3119" s="71" t="str">
        <f t="shared" si="147"/>
        <v/>
      </c>
    </row>
    <row r="3120" spans="16:20">
      <c r="P3120" s="70" t="str">
        <f t="shared" si="145"/>
        <v/>
      </c>
      <c r="Q3120" s="70" t="str">
        <f t="shared" si="146"/>
        <v/>
      </c>
      <c r="R3120" s="70" t="str">
        <f>IFERROR(IF(K3120="handling and wharfage",SUM(P3120:Q3120),IF(OR(K3120="tank",K3120="Boat",K3120="car"),INDEX(Rate!$B$4:$M$25,MATCH(Gilbert!N3120,Rate!$A$4:$A$25,0),MATCH(Gilbert!L3120,Rate!$B$3:$M$3,0))*O3120*0.8,INDEX(Rate!$B$4:$M$25,MATCH(Gilbert!N3120,Rate!$A$4:$A$25,0),MATCH(Gilbert!L3120,Rate!$B$3:$M$3,0))*O3120)),"")</f>
        <v/>
      </c>
      <c r="T3120" s="71" t="str">
        <f t="shared" si="147"/>
        <v/>
      </c>
    </row>
    <row r="3121" spans="16:20">
      <c r="P3121" s="70" t="str">
        <f t="shared" si="145"/>
        <v/>
      </c>
      <c r="Q3121" s="70" t="str">
        <f t="shared" si="146"/>
        <v/>
      </c>
      <c r="R3121" s="70" t="str">
        <f>IFERROR(IF(K3121="handling and wharfage",SUM(P3121:Q3121),IF(OR(K3121="tank",K3121="Boat",K3121="car"),INDEX(Rate!$B$4:$M$25,MATCH(Gilbert!N3121,Rate!$A$4:$A$25,0),MATCH(Gilbert!L3121,Rate!$B$3:$M$3,0))*O3121*0.8,INDEX(Rate!$B$4:$M$25,MATCH(Gilbert!N3121,Rate!$A$4:$A$25,0),MATCH(Gilbert!L3121,Rate!$B$3:$M$3,0))*O3121)),"")</f>
        <v/>
      </c>
      <c r="T3121" s="71" t="str">
        <f t="shared" si="147"/>
        <v/>
      </c>
    </row>
    <row r="3122" spans="16:20">
      <c r="P3122" s="70" t="str">
        <f t="shared" si="145"/>
        <v/>
      </c>
      <c r="Q3122" s="70" t="str">
        <f t="shared" si="146"/>
        <v/>
      </c>
      <c r="R3122" s="70" t="str">
        <f>IFERROR(IF(K3122="handling and wharfage",SUM(P3122:Q3122),IF(OR(K3122="tank",K3122="Boat",K3122="car"),INDEX(Rate!$B$4:$M$25,MATCH(Gilbert!N3122,Rate!$A$4:$A$25,0),MATCH(Gilbert!L3122,Rate!$B$3:$M$3,0))*O3122*0.8,INDEX(Rate!$B$4:$M$25,MATCH(Gilbert!N3122,Rate!$A$4:$A$25,0),MATCH(Gilbert!L3122,Rate!$B$3:$M$3,0))*O3122)),"")</f>
        <v/>
      </c>
      <c r="T3122" s="71" t="str">
        <f t="shared" si="147"/>
        <v/>
      </c>
    </row>
    <row r="3123" spans="16:20">
      <c r="P3123" s="70" t="str">
        <f t="shared" si="145"/>
        <v/>
      </c>
      <c r="Q3123" s="70" t="str">
        <f t="shared" si="146"/>
        <v/>
      </c>
      <c r="R3123" s="70" t="str">
        <f>IFERROR(IF(K3123="handling and wharfage",SUM(P3123:Q3123),IF(OR(K3123="tank",K3123="Boat",K3123="car"),INDEX(Rate!$B$4:$M$25,MATCH(Gilbert!N3123,Rate!$A$4:$A$25,0),MATCH(Gilbert!L3123,Rate!$B$3:$M$3,0))*O3123*0.8,INDEX(Rate!$B$4:$M$25,MATCH(Gilbert!N3123,Rate!$A$4:$A$25,0),MATCH(Gilbert!L3123,Rate!$B$3:$M$3,0))*O3123)),"")</f>
        <v/>
      </c>
      <c r="T3123" s="71" t="str">
        <f t="shared" si="147"/>
        <v/>
      </c>
    </row>
    <row r="3124" spans="16:20">
      <c r="P3124" s="70" t="str">
        <f t="shared" si="145"/>
        <v/>
      </c>
      <c r="Q3124" s="70" t="str">
        <f t="shared" si="146"/>
        <v/>
      </c>
      <c r="R3124" s="70" t="str">
        <f>IFERROR(IF(K3124="handling and wharfage",SUM(P3124:Q3124),IF(OR(K3124="tank",K3124="Boat",K3124="car"),INDEX(Rate!$B$4:$M$25,MATCH(Gilbert!N3124,Rate!$A$4:$A$25,0),MATCH(Gilbert!L3124,Rate!$B$3:$M$3,0))*O3124*0.8,INDEX(Rate!$B$4:$M$25,MATCH(Gilbert!N3124,Rate!$A$4:$A$25,0),MATCH(Gilbert!L3124,Rate!$B$3:$M$3,0))*O3124)),"")</f>
        <v/>
      </c>
      <c r="T3124" s="71" t="str">
        <f t="shared" si="147"/>
        <v/>
      </c>
    </row>
    <row r="3125" spans="16:20">
      <c r="P3125" s="70" t="str">
        <f t="shared" si="145"/>
        <v/>
      </c>
      <c r="Q3125" s="70" t="str">
        <f t="shared" si="146"/>
        <v/>
      </c>
      <c r="R3125" s="70" t="str">
        <f>IFERROR(IF(K3125="handling and wharfage",SUM(P3125:Q3125),IF(OR(K3125="tank",K3125="Boat",K3125="car"),INDEX(Rate!$B$4:$M$25,MATCH(Gilbert!N3125,Rate!$A$4:$A$25,0),MATCH(Gilbert!L3125,Rate!$B$3:$M$3,0))*O3125*0.8,INDEX(Rate!$B$4:$M$25,MATCH(Gilbert!N3125,Rate!$A$4:$A$25,0),MATCH(Gilbert!L3125,Rate!$B$3:$M$3,0))*O3125)),"")</f>
        <v/>
      </c>
      <c r="T3125" s="71" t="str">
        <f t="shared" si="147"/>
        <v/>
      </c>
    </row>
    <row r="3126" spans="16:20">
      <c r="P3126" s="70" t="str">
        <f t="shared" si="145"/>
        <v/>
      </c>
      <c r="Q3126" s="70" t="str">
        <f t="shared" si="146"/>
        <v/>
      </c>
      <c r="R3126" s="70" t="str">
        <f>IFERROR(IF(K3126="handling and wharfage",SUM(P3126:Q3126),IF(OR(K3126="tank",K3126="Boat",K3126="car"),INDEX(Rate!$B$4:$M$25,MATCH(Gilbert!N3126,Rate!$A$4:$A$25,0),MATCH(Gilbert!L3126,Rate!$B$3:$M$3,0))*O3126*0.8,INDEX(Rate!$B$4:$M$25,MATCH(Gilbert!N3126,Rate!$A$4:$A$25,0),MATCH(Gilbert!L3126,Rate!$B$3:$M$3,0))*O3126)),"")</f>
        <v/>
      </c>
      <c r="T3126" s="71" t="str">
        <f t="shared" si="147"/>
        <v/>
      </c>
    </row>
    <row r="3127" spans="16:20">
      <c r="P3127" s="70" t="str">
        <f t="shared" si="145"/>
        <v/>
      </c>
      <c r="Q3127" s="70" t="str">
        <f t="shared" si="146"/>
        <v/>
      </c>
      <c r="R3127" s="70" t="str">
        <f>IFERROR(IF(K3127="handling and wharfage",SUM(P3127:Q3127),IF(OR(K3127="tank",K3127="Boat",K3127="car"),INDEX(Rate!$B$4:$M$25,MATCH(Gilbert!N3127,Rate!$A$4:$A$25,0),MATCH(Gilbert!L3127,Rate!$B$3:$M$3,0))*O3127*0.8,INDEX(Rate!$B$4:$M$25,MATCH(Gilbert!N3127,Rate!$A$4:$A$25,0),MATCH(Gilbert!L3127,Rate!$B$3:$M$3,0))*O3127)),"")</f>
        <v/>
      </c>
      <c r="T3127" s="71" t="str">
        <f t="shared" si="147"/>
        <v/>
      </c>
    </row>
    <row r="3128" s="59" customFormat="1" spans="1:23">
      <c r="A3128" s="74"/>
      <c r="B3128" s="74"/>
      <c r="D3128" s="98"/>
      <c r="G3128" s="99"/>
      <c r="H3128" s="98"/>
      <c r="J3128" s="101"/>
      <c r="P3128" s="70" t="str">
        <f t="shared" si="145"/>
        <v/>
      </c>
      <c r="Q3128" s="70" t="str">
        <f t="shared" si="146"/>
        <v/>
      </c>
      <c r="R3128" s="70" t="str">
        <f>IFERROR(IF(K3128="handling and wharfage",SUM(P3128:Q3128),IF(OR(K3128="tank",K3128="Boat",K3128="car"),INDEX(Rate!$B$4:$M$25,MATCH(Gilbert!N3128,Rate!$A$4:$A$25,0),MATCH(Gilbert!L3128,Rate!$B$3:$M$3,0))*O3128*0.8,INDEX(Rate!$B$4:$M$25,MATCH(Gilbert!N3128,Rate!$A$4:$A$25,0),MATCH(Gilbert!L3128,Rate!$B$3:$M$3,0))*O3128)),"")</f>
        <v/>
      </c>
      <c r="S3128" s="71"/>
      <c r="T3128" s="71" t="str">
        <f t="shared" si="147"/>
        <v/>
      </c>
      <c r="V3128" s="98"/>
      <c r="W3128" s="98"/>
    </row>
    <row r="3129" s="59" customFormat="1" spans="1:23">
      <c r="A3129" s="74"/>
      <c r="B3129" s="74"/>
      <c r="D3129" s="98"/>
      <c r="G3129" s="99"/>
      <c r="H3129" s="98"/>
      <c r="J3129" s="101"/>
      <c r="P3129" s="70" t="str">
        <f t="shared" si="145"/>
        <v/>
      </c>
      <c r="Q3129" s="70" t="str">
        <f t="shared" si="146"/>
        <v/>
      </c>
      <c r="R3129" s="70" t="str">
        <f>IFERROR(IF(K3129="handling and wharfage",SUM(P3129:Q3129),IF(OR(K3129="tank",K3129="Boat",K3129="car"),INDEX(Rate!$B$4:$M$25,MATCH(Gilbert!N3129,Rate!$A$4:$A$25,0),MATCH(Gilbert!L3129,Rate!$B$3:$M$3,0))*O3129*0.8,INDEX(Rate!$B$4:$M$25,MATCH(Gilbert!N3129,Rate!$A$4:$A$25,0),MATCH(Gilbert!L3129,Rate!$B$3:$M$3,0))*O3129)),"")</f>
        <v/>
      </c>
      <c r="S3129" s="71"/>
      <c r="T3129" s="71" t="str">
        <f t="shared" si="147"/>
        <v/>
      </c>
      <c r="V3129" s="98"/>
      <c r="W3129" s="98"/>
    </row>
    <row r="3130" spans="16:20">
      <c r="P3130" s="70" t="str">
        <f t="shared" si="145"/>
        <v/>
      </c>
      <c r="Q3130" s="70" t="str">
        <f t="shared" si="146"/>
        <v/>
      </c>
      <c r="R3130" s="70" t="str">
        <f>IFERROR(IF(K3130="handling and wharfage",SUM(P3130:Q3130),IF(OR(K3130="tank",K3130="Boat",K3130="car"),INDEX(Rate!$B$4:$M$25,MATCH(Gilbert!N3130,Rate!$A$4:$A$25,0),MATCH(Gilbert!L3130,Rate!$B$3:$M$3,0))*O3130*0.8,INDEX(Rate!$B$4:$M$25,MATCH(Gilbert!N3130,Rate!$A$4:$A$25,0),MATCH(Gilbert!L3130,Rate!$B$3:$M$3,0))*O3130)),"")</f>
        <v/>
      </c>
      <c r="T3130" s="71" t="str">
        <f t="shared" si="147"/>
        <v/>
      </c>
    </row>
    <row r="3131" spans="16:20">
      <c r="P3131" s="70" t="str">
        <f t="shared" si="145"/>
        <v/>
      </c>
      <c r="Q3131" s="70" t="str">
        <f t="shared" si="146"/>
        <v/>
      </c>
      <c r="R3131" s="70" t="str">
        <f>IFERROR(IF(K3131="handling and wharfage",SUM(P3131:Q3131),IF(OR(K3131="tank",K3131="Boat",K3131="car"),INDEX(Rate!$B$4:$M$25,MATCH(Gilbert!N3131,Rate!$A$4:$A$25,0),MATCH(Gilbert!L3131,Rate!$B$3:$M$3,0))*O3131*0.8,INDEX(Rate!$B$4:$M$25,MATCH(Gilbert!N3131,Rate!$A$4:$A$25,0),MATCH(Gilbert!L3131,Rate!$B$3:$M$3,0))*O3131)),"")</f>
        <v/>
      </c>
      <c r="T3131" s="71" t="str">
        <f t="shared" si="147"/>
        <v/>
      </c>
    </row>
    <row r="3132" spans="16:20">
      <c r="P3132" s="70" t="str">
        <f t="shared" si="145"/>
        <v/>
      </c>
      <c r="Q3132" s="70" t="str">
        <f t="shared" si="146"/>
        <v/>
      </c>
      <c r="R3132" s="70" t="str">
        <f>IFERROR(IF(K3132="handling and wharfage",SUM(P3132:Q3132),IF(OR(K3132="tank",K3132="Boat",K3132="car"),INDEX(Rate!$B$4:$M$25,MATCH(Gilbert!N3132,Rate!$A$4:$A$25,0),MATCH(Gilbert!L3132,Rate!$B$3:$M$3,0))*O3132*0.8,INDEX(Rate!$B$4:$M$25,MATCH(Gilbert!N3132,Rate!$A$4:$A$25,0),MATCH(Gilbert!L3132,Rate!$B$3:$M$3,0))*O3132)),"")</f>
        <v/>
      </c>
      <c r="T3132" s="71" t="str">
        <f t="shared" si="147"/>
        <v/>
      </c>
    </row>
    <row r="3133" spans="16:20">
      <c r="P3133" s="70" t="str">
        <f t="shared" si="145"/>
        <v/>
      </c>
      <c r="Q3133" s="70" t="str">
        <f t="shared" si="146"/>
        <v/>
      </c>
      <c r="R3133" s="70" t="str">
        <f>IFERROR(IF(K3133="handling and wharfage",SUM(P3133:Q3133),IF(OR(K3133="tank",K3133="Boat",K3133="car"),INDEX(Rate!$B$4:$M$25,MATCH(Gilbert!N3133,Rate!$A$4:$A$25,0),MATCH(Gilbert!L3133,Rate!$B$3:$M$3,0))*O3133*0.8,INDEX(Rate!$B$4:$M$25,MATCH(Gilbert!N3133,Rate!$A$4:$A$25,0),MATCH(Gilbert!L3133,Rate!$B$3:$M$3,0))*O3133)),"")</f>
        <v/>
      </c>
      <c r="T3133" s="71" t="str">
        <f t="shared" si="147"/>
        <v/>
      </c>
    </row>
    <row r="3134" spans="16:20">
      <c r="P3134" s="70" t="str">
        <f t="shared" si="145"/>
        <v/>
      </c>
      <c r="Q3134" s="70" t="str">
        <f t="shared" si="146"/>
        <v/>
      </c>
      <c r="R3134" s="70" t="str">
        <f>IFERROR(IF(K3134="handling and wharfage",SUM(P3134:Q3134),IF(OR(K3134="tank",K3134="Boat",K3134="car"),INDEX(Rate!$B$4:$M$25,MATCH(Gilbert!N3134,Rate!$A$4:$A$25,0),MATCH(Gilbert!L3134,Rate!$B$3:$M$3,0))*O3134*0.8,INDEX(Rate!$B$4:$M$25,MATCH(Gilbert!N3134,Rate!$A$4:$A$25,0),MATCH(Gilbert!L3134,Rate!$B$3:$M$3,0))*O3134)),"")</f>
        <v/>
      </c>
      <c r="T3134" s="71" t="str">
        <f t="shared" si="147"/>
        <v/>
      </c>
    </row>
    <row r="3135" spans="16:20">
      <c r="P3135" s="70" t="str">
        <f t="shared" si="145"/>
        <v/>
      </c>
      <c r="Q3135" s="70" t="str">
        <f t="shared" si="146"/>
        <v/>
      </c>
      <c r="R3135" s="70" t="str">
        <f>IFERROR(IF(K3135="handling and wharfage",SUM(P3135:Q3135),IF(OR(K3135="tank",K3135="Boat",K3135="car"),INDEX(Rate!$B$4:$M$25,MATCH(Gilbert!N3135,Rate!$A$4:$A$25,0),MATCH(Gilbert!L3135,Rate!$B$3:$M$3,0))*O3135*0.8,INDEX(Rate!$B$4:$M$25,MATCH(Gilbert!N3135,Rate!$A$4:$A$25,0),MATCH(Gilbert!L3135,Rate!$B$3:$M$3,0))*O3135)),"")</f>
        <v/>
      </c>
      <c r="T3135" s="71" t="str">
        <f t="shared" si="147"/>
        <v/>
      </c>
    </row>
    <row r="3136" s="59" customFormat="1" spans="1:23">
      <c r="A3136" s="74"/>
      <c r="B3136" s="74"/>
      <c r="D3136" s="98"/>
      <c r="G3136" s="99"/>
      <c r="H3136" s="98"/>
      <c r="J3136" s="101"/>
      <c r="P3136" s="70" t="str">
        <f t="shared" si="145"/>
        <v/>
      </c>
      <c r="Q3136" s="70" t="str">
        <f t="shared" si="146"/>
        <v/>
      </c>
      <c r="R3136" s="70" t="str">
        <f>IFERROR(IF(K3136="handling and wharfage",SUM(P3136:Q3136),IF(OR(K3136="tank",K3136="Boat",K3136="car"),INDEX(Rate!$B$4:$M$25,MATCH(Gilbert!N3136,Rate!$A$4:$A$25,0),MATCH(Gilbert!L3136,Rate!$B$3:$M$3,0))*O3136*0.8,INDEX(Rate!$B$4:$M$25,MATCH(Gilbert!N3136,Rate!$A$4:$A$25,0),MATCH(Gilbert!L3136,Rate!$B$3:$M$3,0))*O3136)),"")</f>
        <v/>
      </c>
      <c r="S3136" s="71"/>
      <c r="T3136" s="71" t="str">
        <f t="shared" si="147"/>
        <v/>
      </c>
      <c r="V3136" s="98"/>
      <c r="W3136" s="98"/>
    </row>
    <row r="3137" s="59" customFormat="1" spans="1:23">
      <c r="A3137" s="74"/>
      <c r="B3137" s="74"/>
      <c r="D3137" s="98"/>
      <c r="G3137" s="99"/>
      <c r="H3137" s="98"/>
      <c r="J3137" s="101"/>
      <c r="P3137" s="70" t="str">
        <f t="shared" si="145"/>
        <v/>
      </c>
      <c r="Q3137" s="70" t="str">
        <f t="shared" si="146"/>
        <v/>
      </c>
      <c r="R3137" s="70" t="str">
        <f>IFERROR(IF(K3137="handling and wharfage",SUM(P3137:Q3137),IF(OR(K3137="tank",K3137="Boat",K3137="car"),INDEX(Rate!$B$4:$M$25,MATCH(Gilbert!N3137,Rate!$A$4:$A$25,0),MATCH(Gilbert!L3137,Rate!$B$3:$M$3,0))*O3137*0.8,INDEX(Rate!$B$4:$M$25,MATCH(Gilbert!N3137,Rate!$A$4:$A$25,0),MATCH(Gilbert!L3137,Rate!$B$3:$M$3,0))*O3137)),"")</f>
        <v/>
      </c>
      <c r="S3137" s="71"/>
      <c r="T3137" s="71" t="str">
        <f t="shared" si="147"/>
        <v/>
      </c>
      <c r="V3137" s="98"/>
      <c r="W3137" s="98"/>
    </row>
    <row r="3138" spans="16:20">
      <c r="P3138" s="70" t="str">
        <f t="shared" si="145"/>
        <v/>
      </c>
      <c r="Q3138" s="70" t="str">
        <f t="shared" si="146"/>
        <v/>
      </c>
      <c r="R3138" s="70" t="str">
        <f>IFERROR(IF(K3138="handling and wharfage",SUM(P3138:Q3138),IF(OR(K3138="tank",K3138="Boat",K3138="car"),INDEX(Rate!$B$4:$M$25,MATCH(Gilbert!N3138,Rate!$A$4:$A$25,0),MATCH(Gilbert!L3138,Rate!$B$3:$M$3,0))*O3138*0.8,INDEX(Rate!$B$4:$M$25,MATCH(Gilbert!N3138,Rate!$A$4:$A$25,0),MATCH(Gilbert!L3138,Rate!$B$3:$M$3,0))*O3138)),"")</f>
        <v/>
      </c>
      <c r="T3138" s="71" t="str">
        <f t="shared" si="147"/>
        <v/>
      </c>
    </row>
    <row r="3139" spans="16:20">
      <c r="P3139" s="70" t="str">
        <f t="shared" ref="P3139:P3202" si="148">IF(OR(K3139="handling and wharfage",K3139="rau handling and wharfage"),O3139*30,"")</f>
        <v/>
      </c>
      <c r="Q3139" s="70" t="str">
        <f t="shared" ref="Q3139:Q3202" si="149">IF(K3139&lt;&gt;"handling and wharfage","",O3139*3.5)</f>
        <v/>
      </c>
      <c r="R3139" s="70" t="str">
        <f>IFERROR(IF(K3139="handling and wharfage",SUM(P3139:Q3139),IF(OR(K3139="tank",K3139="Boat",K3139="car"),INDEX(Rate!$B$4:$M$25,MATCH(Gilbert!N3139,Rate!$A$4:$A$25,0),MATCH(Gilbert!L3139,Rate!$B$3:$M$3,0))*O3139*0.8,INDEX(Rate!$B$4:$M$25,MATCH(Gilbert!N3139,Rate!$A$4:$A$25,0),MATCH(Gilbert!L3139,Rate!$B$3:$M$3,0))*O3139)),"")</f>
        <v/>
      </c>
      <c r="T3139" s="71" t="str">
        <f t="shared" ref="T3139:T3202" si="150">IF(L3139="","",IF(L3139="General2","F0070000061A","E31250000331"))</f>
        <v/>
      </c>
    </row>
    <row r="3140" spans="16:20">
      <c r="P3140" s="70" t="str">
        <f t="shared" si="148"/>
        <v/>
      </c>
      <c r="Q3140" s="70" t="str">
        <f t="shared" si="149"/>
        <v/>
      </c>
      <c r="R3140" s="70" t="str">
        <f>IFERROR(IF(K3140="handling and wharfage",SUM(P3140:Q3140),IF(OR(K3140="tank",K3140="Boat",K3140="car"),INDEX(Rate!$B$4:$M$25,MATCH(Gilbert!N3140,Rate!$A$4:$A$25,0),MATCH(Gilbert!L3140,Rate!$B$3:$M$3,0))*O3140*0.8,INDEX(Rate!$B$4:$M$25,MATCH(Gilbert!N3140,Rate!$A$4:$A$25,0),MATCH(Gilbert!L3140,Rate!$B$3:$M$3,0))*O3140)),"")</f>
        <v/>
      </c>
      <c r="T3140" s="71" t="str">
        <f t="shared" si="150"/>
        <v/>
      </c>
    </row>
    <row r="3141" spans="16:20">
      <c r="P3141" s="70" t="str">
        <f t="shared" si="148"/>
        <v/>
      </c>
      <c r="Q3141" s="70" t="str">
        <f t="shared" si="149"/>
        <v/>
      </c>
      <c r="R3141" s="70" t="str">
        <f>IFERROR(IF(K3141="handling and wharfage",SUM(P3141:Q3141),IF(OR(K3141="tank",K3141="Boat",K3141="car"),INDEX(Rate!$B$4:$M$25,MATCH(Gilbert!N3141,Rate!$A$4:$A$25,0),MATCH(Gilbert!L3141,Rate!$B$3:$M$3,0))*O3141*0.8,INDEX(Rate!$B$4:$M$25,MATCH(Gilbert!N3141,Rate!$A$4:$A$25,0),MATCH(Gilbert!L3141,Rate!$B$3:$M$3,0))*O3141)),"")</f>
        <v/>
      </c>
      <c r="T3141" s="71" t="str">
        <f t="shared" si="150"/>
        <v/>
      </c>
    </row>
    <row r="3142" spans="16:20">
      <c r="P3142" s="70" t="str">
        <f t="shared" si="148"/>
        <v/>
      </c>
      <c r="Q3142" s="70" t="str">
        <f t="shared" si="149"/>
        <v/>
      </c>
      <c r="R3142" s="70" t="str">
        <f>IFERROR(IF(K3142="handling and wharfage",SUM(P3142:Q3142),IF(OR(K3142="tank",K3142="Boat",K3142="car"),INDEX(Rate!$B$4:$M$25,MATCH(Gilbert!N3142,Rate!$A$4:$A$25,0),MATCH(Gilbert!L3142,Rate!$B$3:$M$3,0))*O3142*0.8,INDEX(Rate!$B$4:$M$25,MATCH(Gilbert!N3142,Rate!$A$4:$A$25,0),MATCH(Gilbert!L3142,Rate!$B$3:$M$3,0))*O3142)),"")</f>
        <v/>
      </c>
      <c r="T3142" s="71" t="str">
        <f t="shared" si="150"/>
        <v/>
      </c>
    </row>
    <row r="3143" spans="16:20">
      <c r="P3143" s="70" t="str">
        <f t="shared" si="148"/>
        <v/>
      </c>
      <c r="Q3143" s="70" t="str">
        <f t="shared" si="149"/>
        <v/>
      </c>
      <c r="R3143" s="70" t="str">
        <f>IFERROR(IF(K3143="handling and wharfage",SUM(P3143:Q3143),IF(OR(K3143="tank",K3143="Boat",K3143="car"),INDEX(Rate!$B$4:$M$25,MATCH(Gilbert!N3143,Rate!$A$4:$A$25,0),MATCH(Gilbert!L3143,Rate!$B$3:$M$3,0))*O3143*0.8,INDEX(Rate!$B$4:$M$25,MATCH(Gilbert!N3143,Rate!$A$4:$A$25,0),MATCH(Gilbert!L3143,Rate!$B$3:$M$3,0))*O3143)),"")</f>
        <v/>
      </c>
      <c r="T3143" s="71" t="str">
        <f t="shared" si="150"/>
        <v/>
      </c>
    </row>
    <row r="3144" spans="16:20">
      <c r="P3144" s="70" t="str">
        <f t="shared" si="148"/>
        <v/>
      </c>
      <c r="Q3144" s="70" t="str">
        <f t="shared" si="149"/>
        <v/>
      </c>
      <c r="R3144" s="70" t="str">
        <f>IFERROR(IF(K3144="handling and wharfage",SUM(P3144:Q3144),IF(OR(K3144="tank",K3144="Boat",K3144="car"),INDEX(Rate!$B$4:$M$25,MATCH(Gilbert!N3144,Rate!$A$4:$A$25,0),MATCH(Gilbert!L3144,Rate!$B$3:$M$3,0))*O3144*0.8,INDEX(Rate!$B$4:$M$25,MATCH(Gilbert!N3144,Rate!$A$4:$A$25,0),MATCH(Gilbert!L3144,Rate!$B$3:$M$3,0))*O3144)),"")</f>
        <v/>
      </c>
      <c r="T3144" s="71" t="str">
        <f t="shared" si="150"/>
        <v/>
      </c>
    </row>
    <row r="3145" spans="16:20">
      <c r="P3145" s="70" t="str">
        <f t="shared" si="148"/>
        <v/>
      </c>
      <c r="Q3145" s="70" t="str">
        <f t="shared" si="149"/>
        <v/>
      </c>
      <c r="R3145" s="70" t="str">
        <f>IFERROR(IF(K3145="handling and wharfage",SUM(P3145:Q3145),IF(OR(K3145="tank",K3145="Boat",K3145="car"),INDEX(Rate!$B$4:$M$25,MATCH(Gilbert!N3145,Rate!$A$4:$A$25,0),MATCH(Gilbert!L3145,Rate!$B$3:$M$3,0))*O3145*0.8,INDEX(Rate!$B$4:$M$25,MATCH(Gilbert!N3145,Rate!$A$4:$A$25,0),MATCH(Gilbert!L3145,Rate!$B$3:$M$3,0))*O3145)),"")</f>
        <v/>
      </c>
      <c r="T3145" s="71" t="str">
        <f t="shared" si="150"/>
        <v/>
      </c>
    </row>
    <row r="3146" spans="16:20">
      <c r="P3146" s="70" t="str">
        <f t="shared" si="148"/>
        <v/>
      </c>
      <c r="Q3146" s="70" t="str">
        <f t="shared" si="149"/>
        <v/>
      </c>
      <c r="R3146" s="70" t="str">
        <f>IFERROR(IF(K3146="handling and wharfage",SUM(P3146:Q3146),IF(OR(K3146="tank",K3146="Boat",K3146="car"),INDEX(Rate!$B$4:$M$25,MATCH(Gilbert!N3146,Rate!$A$4:$A$25,0),MATCH(Gilbert!L3146,Rate!$B$3:$M$3,0))*O3146*0.8,INDEX(Rate!$B$4:$M$25,MATCH(Gilbert!N3146,Rate!$A$4:$A$25,0),MATCH(Gilbert!L3146,Rate!$B$3:$M$3,0))*O3146)),"")</f>
        <v/>
      </c>
      <c r="T3146" s="71" t="str">
        <f t="shared" si="150"/>
        <v/>
      </c>
    </row>
    <row r="3147" s="59" customFormat="1" spans="1:23">
      <c r="A3147" s="74"/>
      <c r="B3147" s="74"/>
      <c r="D3147" s="98"/>
      <c r="G3147" s="99"/>
      <c r="H3147" s="98"/>
      <c r="J3147" s="101"/>
      <c r="P3147" s="70" t="str">
        <f t="shared" si="148"/>
        <v/>
      </c>
      <c r="Q3147" s="70" t="str">
        <f t="shared" si="149"/>
        <v/>
      </c>
      <c r="R3147" s="70" t="str">
        <f>IFERROR(IF(K3147="handling and wharfage",SUM(P3147:Q3147),IF(OR(K3147="tank",K3147="Boat",K3147="car"),INDEX(Rate!$B$4:$M$25,MATCH(Gilbert!N3147,Rate!$A$4:$A$25,0),MATCH(Gilbert!L3147,Rate!$B$3:$M$3,0))*O3147*0.8,INDEX(Rate!$B$4:$M$25,MATCH(Gilbert!N3147,Rate!$A$4:$A$25,0),MATCH(Gilbert!L3147,Rate!$B$3:$M$3,0))*O3147)),"")</f>
        <v/>
      </c>
      <c r="S3147" s="71"/>
      <c r="T3147" s="71" t="str">
        <f t="shared" si="150"/>
        <v/>
      </c>
      <c r="V3147" s="98"/>
      <c r="W3147" s="98"/>
    </row>
    <row r="3148" spans="16:20">
      <c r="P3148" s="70" t="str">
        <f t="shared" si="148"/>
        <v/>
      </c>
      <c r="Q3148" s="70" t="str">
        <f t="shared" si="149"/>
        <v/>
      </c>
      <c r="R3148" s="70" t="str">
        <f>IFERROR(IF(K3148="handling and wharfage",SUM(P3148:Q3148),IF(OR(K3148="tank",K3148="Boat",K3148="car"),INDEX(Rate!$B$4:$M$25,MATCH(Gilbert!N3148,Rate!$A$4:$A$25,0),MATCH(Gilbert!L3148,Rate!$B$3:$M$3,0))*O3148*0.8,INDEX(Rate!$B$4:$M$25,MATCH(Gilbert!N3148,Rate!$A$4:$A$25,0),MATCH(Gilbert!L3148,Rate!$B$3:$M$3,0))*O3148)),"")</f>
        <v/>
      </c>
      <c r="T3148" s="71" t="str">
        <f t="shared" si="150"/>
        <v/>
      </c>
    </row>
    <row r="3149" spans="16:20">
      <c r="P3149" s="70" t="str">
        <f t="shared" si="148"/>
        <v/>
      </c>
      <c r="Q3149" s="70" t="str">
        <f t="shared" si="149"/>
        <v/>
      </c>
      <c r="R3149" s="70" t="str">
        <f>IFERROR(IF(K3149="handling and wharfage",SUM(P3149:Q3149),IF(OR(K3149="tank",K3149="Boat",K3149="car"),INDEX(Rate!$B$4:$M$25,MATCH(Gilbert!N3149,Rate!$A$4:$A$25,0),MATCH(Gilbert!L3149,Rate!$B$3:$M$3,0))*O3149*0.8,INDEX(Rate!$B$4:$M$25,MATCH(Gilbert!N3149,Rate!$A$4:$A$25,0),MATCH(Gilbert!L3149,Rate!$B$3:$M$3,0))*O3149)),"")</f>
        <v/>
      </c>
      <c r="T3149" s="71" t="str">
        <f t="shared" si="150"/>
        <v/>
      </c>
    </row>
    <row r="3150" spans="16:20">
      <c r="P3150" s="70" t="str">
        <f t="shared" si="148"/>
        <v/>
      </c>
      <c r="Q3150" s="70" t="str">
        <f t="shared" si="149"/>
        <v/>
      </c>
      <c r="R3150" s="70" t="str">
        <f>IFERROR(IF(K3150="handling and wharfage",SUM(P3150:Q3150),IF(OR(K3150="tank",K3150="Boat",K3150="car"),INDEX(Rate!$B$4:$M$25,MATCH(Gilbert!N3150,Rate!$A$4:$A$25,0),MATCH(Gilbert!L3150,Rate!$B$3:$M$3,0))*O3150*0.8,INDEX(Rate!$B$4:$M$25,MATCH(Gilbert!N3150,Rate!$A$4:$A$25,0),MATCH(Gilbert!L3150,Rate!$B$3:$M$3,0))*O3150)),"")</f>
        <v/>
      </c>
      <c r="T3150" s="71" t="str">
        <f t="shared" si="150"/>
        <v/>
      </c>
    </row>
    <row r="3151" spans="16:20">
      <c r="P3151" s="70" t="str">
        <f t="shared" si="148"/>
        <v/>
      </c>
      <c r="Q3151" s="70" t="str">
        <f t="shared" si="149"/>
        <v/>
      </c>
      <c r="R3151" s="70" t="str">
        <f>IFERROR(IF(K3151="handling and wharfage",SUM(P3151:Q3151),IF(OR(K3151="tank",K3151="Boat",K3151="car"),INDEX(Rate!$B$4:$M$25,MATCH(Gilbert!N3151,Rate!$A$4:$A$25,0),MATCH(Gilbert!L3151,Rate!$B$3:$M$3,0))*O3151*0.8,INDEX(Rate!$B$4:$M$25,MATCH(Gilbert!N3151,Rate!$A$4:$A$25,0),MATCH(Gilbert!L3151,Rate!$B$3:$M$3,0))*O3151)),"")</f>
        <v/>
      </c>
      <c r="T3151" s="71" t="str">
        <f t="shared" si="150"/>
        <v/>
      </c>
    </row>
    <row r="3152" spans="16:20">
      <c r="P3152" s="70" t="str">
        <f t="shared" si="148"/>
        <v/>
      </c>
      <c r="Q3152" s="70" t="str">
        <f t="shared" si="149"/>
        <v/>
      </c>
      <c r="R3152" s="70" t="str">
        <f>IFERROR(IF(K3152="handling and wharfage",SUM(P3152:Q3152),IF(OR(K3152="tank",K3152="Boat",K3152="car"),INDEX(Rate!$B$4:$M$25,MATCH(Gilbert!N3152,Rate!$A$4:$A$25,0),MATCH(Gilbert!L3152,Rate!$B$3:$M$3,0))*O3152*0.8,INDEX(Rate!$B$4:$M$25,MATCH(Gilbert!N3152,Rate!$A$4:$A$25,0),MATCH(Gilbert!L3152,Rate!$B$3:$M$3,0))*O3152)),"")</f>
        <v/>
      </c>
      <c r="T3152" s="71" t="str">
        <f t="shared" si="150"/>
        <v/>
      </c>
    </row>
    <row r="3153" spans="16:20">
      <c r="P3153" s="70" t="str">
        <f t="shared" si="148"/>
        <v/>
      </c>
      <c r="Q3153" s="70" t="str">
        <f t="shared" si="149"/>
        <v/>
      </c>
      <c r="R3153" s="70" t="str">
        <f>IFERROR(IF(K3153="handling and wharfage",SUM(P3153:Q3153),IF(OR(K3153="tank",K3153="Boat",K3153="car"),INDEX(Rate!$B$4:$M$25,MATCH(Gilbert!N3153,Rate!$A$4:$A$25,0),MATCH(Gilbert!L3153,Rate!$B$3:$M$3,0))*O3153*0.8,INDEX(Rate!$B$4:$M$25,MATCH(Gilbert!N3153,Rate!$A$4:$A$25,0),MATCH(Gilbert!L3153,Rate!$B$3:$M$3,0))*O3153)),"")</f>
        <v/>
      </c>
      <c r="T3153" s="71" t="str">
        <f t="shared" si="150"/>
        <v/>
      </c>
    </row>
    <row r="3154" spans="16:20">
      <c r="P3154" s="70" t="str">
        <f t="shared" si="148"/>
        <v/>
      </c>
      <c r="Q3154" s="70" t="str">
        <f t="shared" si="149"/>
        <v/>
      </c>
      <c r="R3154" s="70" t="str">
        <f>IFERROR(IF(K3154="handling and wharfage",SUM(P3154:Q3154),IF(OR(K3154="tank",K3154="Boat",K3154="car"),INDEX(Rate!$B$4:$M$25,MATCH(Gilbert!N3154,Rate!$A$4:$A$25,0),MATCH(Gilbert!L3154,Rate!$B$3:$M$3,0))*O3154*0.8,INDEX(Rate!$B$4:$M$25,MATCH(Gilbert!N3154,Rate!$A$4:$A$25,0),MATCH(Gilbert!L3154,Rate!$B$3:$M$3,0))*O3154)),"")</f>
        <v/>
      </c>
      <c r="T3154" s="71" t="str">
        <f t="shared" si="150"/>
        <v/>
      </c>
    </row>
    <row r="3155" spans="16:20">
      <c r="P3155" s="70" t="str">
        <f t="shared" si="148"/>
        <v/>
      </c>
      <c r="Q3155" s="70" t="str">
        <f t="shared" si="149"/>
        <v/>
      </c>
      <c r="R3155" s="70" t="str">
        <f>IFERROR(IF(K3155="handling and wharfage",SUM(P3155:Q3155),IF(OR(K3155="tank",K3155="Boat",K3155="car"),INDEX(Rate!$B$4:$M$25,MATCH(Gilbert!N3155,Rate!$A$4:$A$25,0),MATCH(Gilbert!L3155,Rate!$B$3:$M$3,0))*O3155*0.8,INDEX(Rate!$B$4:$M$25,MATCH(Gilbert!N3155,Rate!$A$4:$A$25,0),MATCH(Gilbert!L3155,Rate!$B$3:$M$3,0))*O3155)),"")</f>
        <v/>
      </c>
      <c r="T3155" s="71" t="str">
        <f t="shared" si="150"/>
        <v/>
      </c>
    </row>
    <row r="3156" spans="16:20">
      <c r="P3156" s="70" t="str">
        <f t="shared" si="148"/>
        <v/>
      </c>
      <c r="Q3156" s="70" t="str">
        <f t="shared" si="149"/>
        <v/>
      </c>
      <c r="R3156" s="70" t="str">
        <f>IFERROR(IF(K3156="handling and wharfage",SUM(P3156:Q3156),IF(OR(K3156="tank",K3156="Boat",K3156="car"),INDEX(Rate!$B$4:$M$25,MATCH(Gilbert!N3156,Rate!$A$4:$A$25,0),MATCH(Gilbert!L3156,Rate!$B$3:$M$3,0))*O3156*0.8,INDEX(Rate!$B$4:$M$25,MATCH(Gilbert!N3156,Rate!$A$4:$A$25,0),MATCH(Gilbert!L3156,Rate!$B$3:$M$3,0))*O3156)),"")</f>
        <v/>
      </c>
      <c r="T3156" s="71" t="str">
        <f t="shared" si="150"/>
        <v/>
      </c>
    </row>
    <row r="3157" spans="16:20">
      <c r="P3157" s="70" t="str">
        <f t="shared" si="148"/>
        <v/>
      </c>
      <c r="Q3157" s="70" t="str">
        <f t="shared" si="149"/>
        <v/>
      </c>
      <c r="R3157" s="70" t="str">
        <f>IFERROR(IF(K3157="handling and wharfage",SUM(P3157:Q3157),IF(OR(K3157="tank",K3157="Boat",K3157="car"),INDEX(Rate!$B$4:$M$25,MATCH(Gilbert!N3157,Rate!$A$4:$A$25,0),MATCH(Gilbert!L3157,Rate!$B$3:$M$3,0))*O3157*0.8,INDEX(Rate!$B$4:$M$25,MATCH(Gilbert!N3157,Rate!$A$4:$A$25,0),MATCH(Gilbert!L3157,Rate!$B$3:$M$3,0))*O3157)),"")</f>
        <v/>
      </c>
      <c r="T3157" s="71" t="str">
        <f t="shared" si="150"/>
        <v/>
      </c>
    </row>
    <row r="3158" spans="16:20">
      <c r="P3158" s="70" t="str">
        <f t="shared" si="148"/>
        <v/>
      </c>
      <c r="Q3158" s="70" t="str">
        <f t="shared" si="149"/>
        <v/>
      </c>
      <c r="R3158" s="70" t="str">
        <f>IFERROR(IF(K3158="handling and wharfage",SUM(P3158:Q3158),IF(OR(K3158="tank",K3158="Boat",K3158="car"),INDEX(Rate!$B$4:$M$25,MATCH(Gilbert!N3158,Rate!$A$4:$A$25,0),MATCH(Gilbert!L3158,Rate!$B$3:$M$3,0))*O3158*0.8,INDEX(Rate!$B$4:$M$25,MATCH(Gilbert!N3158,Rate!$A$4:$A$25,0),MATCH(Gilbert!L3158,Rate!$B$3:$M$3,0))*O3158)),"")</f>
        <v/>
      </c>
      <c r="T3158" s="71" t="str">
        <f t="shared" si="150"/>
        <v/>
      </c>
    </row>
    <row r="3159" spans="16:20">
      <c r="P3159" s="70" t="str">
        <f t="shared" si="148"/>
        <v/>
      </c>
      <c r="Q3159" s="70" t="str">
        <f t="shared" si="149"/>
        <v/>
      </c>
      <c r="R3159" s="70" t="str">
        <f>IFERROR(IF(K3159="handling and wharfage",SUM(P3159:Q3159),IF(OR(K3159="tank",K3159="Boat",K3159="car"),INDEX(Rate!$B$4:$M$25,MATCH(Gilbert!N3159,Rate!$A$4:$A$25,0),MATCH(Gilbert!L3159,Rate!$B$3:$M$3,0))*O3159*0.8,INDEX(Rate!$B$4:$M$25,MATCH(Gilbert!N3159,Rate!$A$4:$A$25,0),MATCH(Gilbert!L3159,Rate!$B$3:$M$3,0))*O3159)),"")</f>
        <v/>
      </c>
      <c r="T3159" s="71" t="str">
        <f t="shared" si="150"/>
        <v/>
      </c>
    </row>
    <row r="3160" spans="16:20">
      <c r="P3160" s="70" t="str">
        <f t="shared" si="148"/>
        <v/>
      </c>
      <c r="Q3160" s="70" t="str">
        <f t="shared" si="149"/>
        <v/>
      </c>
      <c r="R3160" s="70" t="str">
        <f>IFERROR(IF(K3160="handling and wharfage",SUM(P3160:Q3160),IF(OR(K3160="tank",K3160="Boat",K3160="car"),INDEX(Rate!$B$4:$M$25,MATCH(Gilbert!N3160,Rate!$A$4:$A$25,0),MATCH(Gilbert!L3160,Rate!$B$3:$M$3,0))*O3160*0.8,INDEX(Rate!$B$4:$M$25,MATCH(Gilbert!N3160,Rate!$A$4:$A$25,0),MATCH(Gilbert!L3160,Rate!$B$3:$M$3,0))*O3160)),"")</f>
        <v/>
      </c>
      <c r="T3160" s="71" t="str">
        <f t="shared" si="150"/>
        <v/>
      </c>
    </row>
    <row r="3161" spans="16:20">
      <c r="P3161" s="70" t="str">
        <f t="shared" si="148"/>
        <v/>
      </c>
      <c r="Q3161" s="70" t="str">
        <f t="shared" si="149"/>
        <v/>
      </c>
      <c r="R3161" s="70" t="str">
        <f>IFERROR(IF(K3161="handling and wharfage",SUM(P3161:Q3161),IF(OR(K3161="tank",K3161="Boat",K3161="car"),INDEX(Rate!$B$4:$M$25,MATCH(Gilbert!N3161,Rate!$A$4:$A$25,0),MATCH(Gilbert!L3161,Rate!$B$3:$M$3,0))*O3161*0.8,INDEX(Rate!$B$4:$M$25,MATCH(Gilbert!N3161,Rate!$A$4:$A$25,0),MATCH(Gilbert!L3161,Rate!$B$3:$M$3,0))*O3161)),"")</f>
        <v/>
      </c>
      <c r="T3161" s="71" t="str">
        <f t="shared" si="150"/>
        <v/>
      </c>
    </row>
    <row r="3162" spans="16:20">
      <c r="P3162" s="70" t="str">
        <f t="shared" si="148"/>
        <v/>
      </c>
      <c r="Q3162" s="70" t="str">
        <f t="shared" si="149"/>
        <v/>
      </c>
      <c r="R3162" s="70" t="str">
        <f>IFERROR(IF(K3162="handling and wharfage",SUM(P3162:Q3162),IF(OR(K3162="tank",K3162="Boat",K3162="car"),INDEX(Rate!$B$4:$M$25,MATCH(Gilbert!N3162,Rate!$A$4:$A$25,0),MATCH(Gilbert!L3162,Rate!$B$3:$M$3,0))*O3162*0.8,INDEX(Rate!$B$4:$M$25,MATCH(Gilbert!N3162,Rate!$A$4:$A$25,0),MATCH(Gilbert!L3162,Rate!$B$3:$M$3,0))*O3162)),"")</f>
        <v/>
      </c>
      <c r="T3162" s="71" t="str">
        <f t="shared" si="150"/>
        <v/>
      </c>
    </row>
    <row r="3163" spans="16:20">
      <c r="P3163" s="70" t="str">
        <f t="shared" si="148"/>
        <v/>
      </c>
      <c r="Q3163" s="70" t="str">
        <f t="shared" si="149"/>
        <v/>
      </c>
      <c r="R3163" s="70" t="str">
        <f>IFERROR(IF(K3163="handling and wharfage",SUM(P3163:Q3163),IF(OR(K3163="tank",K3163="Boat",K3163="car"),INDEX(Rate!$B$4:$M$25,MATCH(Gilbert!N3163,Rate!$A$4:$A$25,0),MATCH(Gilbert!L3163,Rate!$B$3:$M$3,0))*O3163*0.8,INDEX(Rate!$B$4:$M$25,MATCH(Gilbert!N3163,Rate!$A$4:$A$25,0),MATCH(Gilbert!L3163,Rate!$B$3:$M$3,0))*O3163)),"")</f>
        <v/>
      </c>
      <c r="T3163" s="71" t="str">
        <f t="shared" si="150"/>
        <v/>
      </c>
    </row>
    <row r="3164" spans="16:20">
      <c r="P3164" s="70" t="str">
        <f t="shared" si="148"/>
        <v/>
      </c>
      <c r="Q3164" s="70" t="str">
        <f t="shared" si="149"/>
        <v/>
      </c>
      <c r="R3164" s="70" t="str">
        <f>IFERROR(IF(K3164="handling and wharfage",SUM(P3164:Q3164),IF(OR(K3164="tank",K3164="Boat",K3164="car"),INDEX(Rate!$B$4:$M$25,MATCH(Gilbert!N3164,Rate!$A$4:$A$25,0),MATCH(Gilbert!L3164,Rate!$B$3:$M$3,0))*O3164*0.8,INDEX(Rate!$B$4:$M$25,MATCH(Gilbert!N3164,Rate!$A$4:$A$25,0),MATCH(Gilbert!L3164,Rate!$B$3:$M$3,0))*O3164)),"")</f>
        <v/>
      </c>
      <c r="T3164" s="71" t="str">
        <f t="shared" si="150"/>
        <v/>
      </c>
    </row>
    <row r="3165" spans="16:20">
      <c r="P3165" s="70" t="str">
        <f t="shared" si="148"/>
        <v/>
      </c>
      <c r="Q3165" s="70" t="str">
        <f t="shared" si="149"/>
        <v/>
      </c>
      <c r="R3165" s="70" t="str">
        <f>IFERROR(IF(K3165="handling and wharfage",SUM(P3165:Q3165),IF(OR(K3165="tank",K3165="Boat",K3165="car"),INDEX(Rate!$B$4:$M$25,MATCH(Gilbert!N3165,Rate!$A$4:$A$25,0),MATCH(Gilbert!L3165,Rate!$B$3:$M$3,0))*O3165*0.8,INDEX(Rate!$B$4:$M$25,MATCH(Gilbert!N3165,Rate!$A$4:$A$25,0),MATCH(Gilbert!L3165,Rate!$B$3:$M$3,0))*O3165)),"")</f>
        <v/>
      </c>
      <c r="T3165" s="71" t="str">
        <f t="shared" si="150"/>
        <v/>
      </c>
    </row>
    <row r="3166" spans="16:20">
      <c r="P3166" s="70" t="str">
        <f t="shared" si="148"/>
        <v/>
      </c>
      <c r="Q3166" s="70" t="str">
        <f t="shared" si="149"/>
        <v/>
      </c>
      <c r="R3166" s="70" t="str">
        <f>IFERROR(IF(K3166="handling and wharfage",SUM(P3166:Q3166),IF(OR(K3166="tank",K3166="Boat",K3166="car"),INDEX(Rate!$B$4:$M$25,MATCH(Gilbert!N3166,Rate!$A$4:$A$25,0),MATCH(Gilbert!L3166,Rate!$B$3:$M$3,0))*O3166*0.8,INDEX(Rate!$B$4:$M$25,MATCH(Gilbert!N3166,Rate!$A$4:$A$25,0),MATCH(Gilbert!L3166,Rate!$B$3:$M$3,0))*O3166)),"")</f>
        <v/>
      </c>
      <c r="T3166" s="71" t="str">
        <f t="shared" si="150"/>
        <v/>
      </c>
    </row>
    <row r="3167" spans="16:20">
      <c r="P3167" s="70" t="str">
        <f t="shared" si="148"/>
        <v/>
      </c>
      <c r="Q3167" s="70" t="str">
        <f t="shared" si="149"/>
        <v/>
      </c>
      <c r="R3167" s="70" t="str">
        <f>IFERROR(IF(K3167="handling and wharfage",SUM(P3167:Q3167),IF(OR(K3167="tank",K3167="Boat",K3167="car"),INDEX(Rate!$B$4:$M$25,MATCH(Gilbert!N3167,Rate!$A$4:$A$25,0),MATCH(Gilbert!L3167,Rate!$B$3:$M$3,0))*O3167*0.8,INDEX(Rate!$B$4:$M$25,MATCH(Gilbert!N3167,Rate!$A$4:$A$25,0),MATCH(Gilbert!L3167,Rate!$B$3:$M$3,0))*O3167)),"")</f>
        <v/>
      </c>
      <c r="T3167" s="71" t="str">
        <f t="shared" si="150"/>
        <v/>
      </c>
    </row>
    <row r="3168" spans="16:20">
      <c r="P3168" s="70" t="str">
        <f t="shared" si="148"/>
        <v/>
      </c>
      <c r="Q3168" s="70" t="str">
        <f t="shared" si="149"/>
        <v/>
      </c>
      <c r="R3168" s="70" t="str">
        <f>IFERROR(IF(K3168="handling and wharfage",SUM(P3168:Q3168),IF(OR(K3168="tank",K3168="Boat",K3168="car"),INDEX(Rate!$B$4:$M$25,MATCH(Gilbert!N3168,Rate!$A$4:$A$25,0),MATCH(Gilbert!L3168,Rate!$B$3:$M$3,0))*O3168*0.8,INDEX(Rate!$B$4:$M$25,MATCH(Gilbert!N3168,Rate!$A$4:$A$25,0),MATCH(Gilbert!L3168,Rate!$B$3:$M$3,0))*O3168)),"")</f>
        <v/>
      </c>
      <c r="T3168" s="71" t="str">
        <f t="shared" si="150"/>
        <v/>
      </c>
    </row>
    <row r="3169" spans="16:20">
      <c r="P3169" s="70" t="str">
        <f t="shared" si="148"/>
        <v/>
      </c>
      <c r="Q3169" s="70" t="str">
        <f t="shared" si="149"/>
        <v/>
      </c>
      <c r="R3169" s="70" t="str">
        <f>IFERROR(IF(K3169="handling and wharfage",SUM(P3169:Q3169),IF(OR(K3169="tank",K3169="Boat",K3169="car"),INDEX(Rate!$B$4:$M$25,MATCH(Gilbert!N3169,Rate!$A$4:$A$25,0),MATCH(Gilbert!L3169,Rate!$B$3:$M$3,0))*O3169*0.8,INDEX(Rate!$B$4:$M$25,MATCH(Gilbert!N3169,Rate!$A$4:$A$25,0),MATCH(Gilbert!L3169,Rate!$B$3:$M$3,0))*O3169)),"")</f>
        <v/>
      </c>
      <c r="T3169" s="71" t="str">
        <f t="shared" si="150"/>
        <v/>
      </c>
    </row>
    <row r="3170" spans="16:20">
      <c r="P3170" s="70" t="str">
        <f t="shared" si="148"/>
        <v/>
      </c>
      <c r="Q3170" s="70" t="str">
        <f t="shared" si="149"/>
        <v/>
      </c>
      <c r="R3170" s="70" t="str">
        <f>IFERROR(IF(K3170="handling and wharfage",SUM(P3170:Q3170),IF(OR(K3170="tank",K3170="Boat",K3170="car"),INDEX(Rate!$B$4:$M$25,MATCH(Gilbert!N3170,Rate!$A$4:$A$25,0),MATCH(Gilbert!L3170,Rate!$B$3:$M$3,0))*O3170*0.8,INDEX(Rate!$B$4:$M$25,MATCH(Gilbert!N3170,Rate!$A$4:$A$25,0),MATCH(Gilbert!L3170,Rate!$B$3:$M$3,0))*O3170)),"")</f>
        <v/>
      </c>
      <c r="T3170" s="71" t="str">
        <f t="shared" si="150"/>
        <v/>
      </c>
    </row>
    <row r="3171" spans="16:20">
      <c r="P3171" s="70" t="str">
        <f t="shared" si="148"/>
        <v/>
      </c>
      <c r="Q3171" s="70" t="str">
        <f t="shared" si="149"/>
        <v/>
      </c>
      <c r="R3171" s="70" t="str">
        <f>IFERROR(IF(K3171="handling and wharfage",SUM(P3171:Q3171),IF(OR(K3171="tank",K3171="Boat",K3171="car"),INDEX(Rate!$B$4:$M$25,MATCH(Gilbert!N3171,Rate!$A$4:$A$25,0),MATCH(Gilbert!L3171,Rate!$B$3:$M$3,0))*O3171*0.8,INDEX(Rate!$B$4:$M$25,MATCH(Gilbert!N3171,Rate!$A$4:$A$25,0),MATCH(Gilbert!L3171,Rate!$B$3:$M$3,0))*O3171)),"")</f>
        <v/>
      </c>
      <c r="T3171" s="71" t="str">
        <f t="shared" si="150"/>
        <v/>
      </c>
    </row>
    <row r="3172" spans="16:20">
      <c r="P3172" s="70" t="str">
        <f t="shared" si="148"/>
        <v/>
      </c>
      <c r="Q3172" s="70" t="str">
        <f t="shared" si="149"/>
        <v/>
      </c>
      <c r="R3172" s="70" t="str">
        <f>IFERROR(IF(K3172="handling and wharfage",SUM(P3172:Q3172),IF(OR(K3172="tank",K3172="Boat",K3172="car"),INDEX(Rate!$B$4:$M$25,MATCH(Gilbert!N3172,Rate!$A$4:$A$25,0),MATCH(Gilbert!L3172,Rate!$B$3:$M$3,0))*O3172*0.8,INDEX(Rate!$B$4:$M$25,MATCH(Gilbert!N3172,Rate!$A$4:$A$25,0),MATCH(Gilbert!L3172,Rate!$B$3:$M$3,0))*O3172)),"")</f>
        <v/>
      </c>
      <c r="T3172" s="71" t="str">
        <f t="shared" si="150"/>
        <v/>
      </c>
    </row>
    <row r="3173" spans="16:20">
      <c r="P3173" s="70" t="str">
        <f t="shared" si="148"/>
        <v/>
      </c>
      <c r="Q3173" s="70" t="str">
        <f t="shared" si="149"/>
        <v/>
      </c>
      <c r="R3173" s="70" t="str">
        <f>IFERROR(IF(K3173="handling and wharfage",SUM(P3173:Q3173),IF(OR(K3173="tank",K3173="Boat",K3173="car"),INDEX(Rate!$B$4:$M$25,MATCH(Gilbert!N3173,Rate!$A$4:$A$25,0),MATCH(Gilbert!L3173,Rate!$B$3:$M$3,0))*O3173*0.8,INDEX(Rate!$B$4:$M$25,MATCH(Gilbert!N3173,Rate!$A$4:$A$25,0),MATCH(Gilbert!L3173,Rate!$B$3:$M$3,0))*O3173)),"")</f>
        <v/>
      </c>
      <c r="T3173" s="71" t="str">
        <f t="shared" si="150"/>
        <v/>
      </c>
    </row>
    <row r="3174" spans="16:20">
      <c r="P3174" s="70" t="str">
        <f t="shared" si="148"/>
        <v/>
      </c>
      <c r="Q3174" s="70" t="str">
        <f t="shared" si="149"/>
        <v/>
      </c>
      <c r="R3174" s="70" t="str">
        <f>IFERROR(IF(K3174="handling and wharfage",SUM(P3174:Q3174),IF(OR(K3174="tank",K3174="Boat",K3174="car"),INDEX(Rate!$B$4:$M$25,MATCH(Gilbert!N3174,Rate!$A$4:$A$25,0),MATCH(Gilbert!L3174,Rate!$B$3:$M$3,0))*O3174*0.8,INDEX(Rate!$B$4:$M$25,MATCH(Gilbert!N3174,Rate!$A$4:$A$25,0),MATCH(Gilbert!L3174,Rate!$B$3:$M$3,0))*O3174)),"")</f>
        <v/>
      </c>
      <c r="T3174" s="71" t="str">
        <f t="shared" si="150"/>
        <v/>
      </c>
    </row>
    <row r="3175" spans="16:20">
      <c r="P3175" s="70" t="str">
        <f t="shared" si="148"/>
        <v/>
      </c>
      <c r="Q3175" s="70" t="str">
        <f t="shared" si="149"/>
        <v/>
      </c>
      <c r="R3175" s="70" t="str">
        <f>IFERROR(IF(K3175="handling and wharfage",SUM(P3175:Q3175),IF(OR(K3175="tank",K3175="Boat",K3175="car"),INDEX(Rate!$B$4:$M$25,MATCH(Gilbert!N3175,Rate!$A$4:$A$25,0),MATCH(Gilbert!L3175,Rate!$B$3:$M$3,0))*O3175*0.8,INDEX(Rate!$B$4:$M$25,MATCH(Gilbert!N3175,Rate!$A$4:$A$25,0),MATCH(Gilbert!L3175,Rate!$B$3:$M$3,0))*O3175)),"")</f>
        <v/>
      </c>
      <c r="T3175" s="71" t="str">
        <f t="shared" si="150"/>
        <v/>
      </c>
    </row>
    <row r="3176" spans="16:20">
      <c r="P3176" s="70" t="str">
        <f t="shared" si="148"/>
        <v/>
      </c>
      <c r="Q3176" s="70" t="str">
        <f t="shared" si="149"/>
        <v/>
      </c>
      <c r="R3176" s="70" t="str">
        <f>IFERROR(IF(K3176="handling and wharfage",SUM(P3176:Q3176),IF(OR(K3176="tank",K3176="Boat",K3176="car"),INDEX(Rate!$B$4:$M$25,MATCH(Gilbert!N3176,Rate!$A$4:$A$25,0),MATCH(Gilbert!L3176,Rate!$B$3:$M$3,0))*O3176*0.8,INDEX(Rate!$B$4:$M$25,MATCH(Gilbert!N3176,Rate!$A$4:$A$25,0),MATCH(Gilbert!L3176,Rate!$B$3:$M$3,0))*O3176)),"")</f>
        <v/>
      </c>
      <c r="T3176" s="71" t="str">
        <f t="shared" si="150"/>
        <v/>
      </c>
    </row>
    <row r="3177" spans="16:20">
      <c r="P3177" s="70" t="str">
        <f t="shared" si="148"/>
        <v/>
      </c>
      <c r="Q3177" s="70" t="str">
        <f t="shared" si="149"/>
        <v/>
      </c>
      <c r="R3177" s="70" t="str">
        <f>IFERROR(IF(K3177="handling and wharfage",SUM(P3177:Q3177),IF(OR(K3177="tank",K3177="Boat",K3177="car"),INDEX(Rate!$B$4:$M$25,MATCH(Gilbert!N3177,Rate!$A$4:$A$25,0),MATCH(Gilbert!L3177,Rate!$B$3:$M$3,0))*O3177*0.8,INDEX(Rate!$B$4:$M$25,MATCH(Gilbert!N3177,Rate!$A$4:$A$25,0),MATCH(Gilbert!L3177,Rate!$B$3:$M$3,0))*O3177)),"")</f>
        <v/>
      </c>
      <c r="T3177" s="71" t="str">
        <f t="shared" si="150"/>
        <v/>
      </c>
    </row>
    <row r="3178" spans="16:20">
      <c r="P3178" s="70" t="str">
        <f t="shared" si="148"/>
        <v/>
      </c>
      <c r="Q3178" s="70" t="str">
        <f t="shared" si="149"/>
        <v/>
      </c>
      <c r="R3178" s="70" t="str">
        <f>IFERROR(IF(K3178="handling and wharfage",SUM(P3178:Q3178),IF(OR(K3178="tank",K3178="Boat",K3178="car"),INDEX(Rate!$B$4:$M$25,MATCH(Gilbert!N3178,Rate!$A$4:$A$25,0),MATCH(Gilbert!L3178,Rate!$B$3:$M$3,0))*O3178*0.8,INDEX(Rate!$B$4:$M$25,MATCH(Gilbert!N3178,Rate!$A$4:$A$25,0),MATCH(Gilbert!L3178,Rate!$B$3:$M$3,0))*O3178)),"")</f>
        <v/>
      </c>
      <c r="T3178" s="71" t="str">
        <f t="shared" si="150"/>
        <v/>
      </c>
    </row>
    <row r="3179" spans="16:20">
      <c r="P3179" s="70" t="str">
        <f t="shared" si="148"/>
        <v/>
      </c>
      <c r="Q3179" s="70" t="str">
        <f t="shared" si="149"/>
        <v/>
      </c>
      <c r="R3179" s="70" t="str">
        <f>IFERROR(IF(K3179="handling and wharfage",SUM(P3179:Q3179),IF(OR(K3179="tank",K3179="Boat",K3179="car"),INDEX(Rate!$B$4:$M$25,MATCH(Gilbert!N3179,Rate!$A$4:$A$25,0),MATCH(Gilbert!L3179,Rate!$B$3:$M$3,0))*O3179*0.8,INDEX(Rate!$B$4:$M$25,MATCH(Gilbert!N3179,Rate!$A$4:$A$25,0),MATCH(Gilbert!L3179,Rate!$B$3:$M$3,0))*O3179)),"")</f>
        <v/>
      </c>
      <c r="T3179" s="71" t="str">
        <f t="shared" si="150"/>
        <v/>
      </c>
    </row>
    <row r="3180" spans="16:20">
      <c r="P3180" s="70" t="str">
        <f t="shared" si="148"/>
        <v/>
      </c>
      <c r="Q3180" s="70" t="str">
        <f t="shared" si="149"/>
        <v/>
      </c>
      <c r="R3180" s="70" t="str">
        <f>IFERROR(IF(K3180="handling and wharfage",SUM(P3180:Q3180),IF(OR(K3180="tank",K3180="Boat",K3180="car"),INDEX(Rate!$B$4:$M$25,MATCH(Gilbert!N3180,Rate!$A$4:$A$25,0),MATCH(Gilbert!L3180,Rate!$B$3:$M$3,0))*O3180*0.8,INDEX(Rate!$B$4:$M$25,MATCH(Gilbert!N3180,Rate!$A$4:$A$25,0),MATCH(Gilbert!L3180,Rate!$B$3:$M$3,0))*O3180)),"")</f>
        <v/>
      </c>
      <c r="T3180" s="71" t="str">
        <f t="shared" si="150"/>
        <v/>
      </c>
    </row>
    <row r="3181" spans="16:20">
      <c r="P3181" s="70" t="str">
        <f t="shared" si="148"/>
        <v/>
      </c>
      <c r="Q3181" s="70" t="str">
        <f t="shared" si="149"/>
        <v/>
      </c>
      <c r="R3181" s="70" t="str">
        <f>IFERROR(IF(K3181="handling and wharfage",SUM(P3181:Q3181),IF(OR(K3181="tank",K3181="Boat",K3181="car"),INDEX(Rate!$B$4:$M$25,MATCH(Gilbert!N3181,Rate!$A$4:$A$25,0),MATCH(Gilbert!L3181,Rate!$B$3:$M$3,0))*O3181*0.8,INDEX(Rate!$B$4:$M$25,MATCH(Gilbert!N3181,Rate!$A$4:$A$25,0),MATCH(Gilbert!L3181,Rate!$B$3:$M$3,0))*O3181)),"")</f>
        <v/>
      </c>
      <c r="T3181" s="71" t="str">
        <f t="shared" si="150"/>
        <v/>
      </c>
    </row>
    <row r="3182" spans="16:20">
      <c r="P3182" s="70" t="str">
        <f t="shared" si="148"/>
        <v/>
      </c>
      <c r="Q3182" s="70" t="str">
        <f t="shared" si="149"/>
        <v/>
      </c>
      <c r="R3182" s="70" t="str">
        <f>IFERROR(IF(K3182="handling and wharfage",SUM(P3182:Q3182),IF(OR(K3182="tank",K3182="Boat",K3182="car"),INDEX(Rate!$B$4:$M$25,MATCH(Gilbert!N3182,Rate!$A$4:$A$25,0),MATCH(Gilbert!L3182,Rate!$B$3:$M$3,0))*O3182*0.8,INDEX(Rate!$B$4:$M$25,MATCH(Gilbert!N3182,Rate!$A$4:$A$25,0),MATCH(Gilbert!L3182,Rate!$B$3:$M$3,0))*O3182)),"")</f>
        <v/>
      </c>
      <c r="T3182" s="71" t="str">
        <f t="shared" si="150"/>
        <v/>
      </c>
    </row>
    <row r="3183" spans="16:20">
      <c r="P3183" s="70" t="str">
        <f t="shared" si="148"/>
        <v/>
      </c>
      <c r="Q3183" s="70" t="str">
        <f t="shared" si="149"/>
        <v/>
      </c>
      <c r="R3183" s="70" t="str">
        <f>IFERROR(IF(K3183="handling and wharfage",SUM(P3183:Q3183),IF(OR(K3183="tank",K3183="Boat",K3183="car"),INDEX(Rate!$B$4:$M$25,MATCH(Gilbert!N3183,Rate!$A$4:$A$25,0),MATCH(Gilbert!L3183,Rate!$B$3:$M$3,0))*O3183*0.8,INDEX(Rate!$B$4:$M$25,MATCH(Gilbert!N3183,Rate!$A$4:$A$25,0),MATCH(Gilbert!L3183,Rate!$B$3:$M$3,0))*O3183)),"")</f>
        <v/>
      </c>
      <c r="T3183" s="71" t="str">
        <f t="shared" si="150"/>
        <v/>
      </c>
    </row>
    <row r="3184" spans="16:20">
      <c r="P3184" s="70" t="str">
        <f t="shared" si="148"/>
        <v/>
      </c>
      <c r="Q3184" s="70" t="str">
        <f t="shared" si="149"/>
        <v/>
      </c>
      <c r="R3184" s="70" t="str">
        <f>IFERROR(IF(K3184="handling and wharfage",SUM(P3184:Q3184),IF(OR(K3184="tank",K3184="Boat",K3184="car"),INDEX(Rate!$B$4:$M$25,MATCH(Gilbert!N3184,Rate!$A$4:$A$25,0),MATCH(Gilbert!L3184,Rate!$B$3:$M$3,0))*O3184*0.8,INDEX(Rate!$B$4:$M$25,MATCH(Gilbert!N3184,Rate!$A$4:$A$25,0),MATCH(Gilbert!L3184,Rate!$B$3:$M$3,0))*O3184)),"")</f>
        <v/>
      </c>
      <c r="T3184" s="71" t="str">
        <f t="shared" si="150"/>
        <v/>
      </c>
    </row>
    <row r="3185" spans="16:20">
      <c r="P3185" s="70" t="str">
        <f t="shared" si="148"/>
        <v/>
      </c>
      <c r="Q3185" s="70" t="str">
        <f t="shared" si="149"/>
        <v/>
      </c>
      <c r="R3185" s="70" t="str">
        <f>IFERROR(IF(K3185="handling and wharfage",SUM(P3185:Q3185),IF(OR(K3185="tank",K3185="Boat",K3185="car"),INDEX(Rate!$B$4:$M$25,MATCH(Gilbert!N3185,Rate!$A$4:$A$25,0),MATCH(Gilbert!L3185,Rate!$B$3:$M$3,0))*O3185*0.8,INDEX(Rate!$B$4:$M$25,MATCH(Gilbert!N3185,Rate!$A$4:$A$25,0),MATCH(Gilbert!L3185,Rate!$B$3:$M$3,0))*O3185)),"")</f>
        <v/>
      </c>
      <c r="T3185" s="71" t="str">
        <f t="shared" si="150"/>
        <v/>
      </c>
    </row>
    <row r="3186" spans="16:20">
      <c r="P3186" s="70" t="str">
        <f t="shared" si="148"/>
        <v/>
      </c>
      <c r="Q3186" s="70" t="str">
        <f t="shared" si="149"/>
        <v/>
      </c>
      <c r="R3186" s="70" t="str">
        <f>IFERROR(IF(K3186="handling and wharfage",SUM(P3186:Q3186),IF(OR(K3186="tank",K3186="Boat",K3186="car"),INDEX(Rate!$B$4:$M$25,MATCH(Gilbert!N3186,Rate!$A$4:$A$25,0),MATCH(Gilbert!L3186,Rate!$B$3:$M$3,0))*O3186*0.8,INDEX(Rate!$B$4:$M$25,MATCH(Gilbert!N3186,Rate!$A$4:$A$25,0),MATCH(Gilbert!L3186,Rate!$B$3:$M$3,0))*O3186)),"")</f>
        <v/>
      </c>
      <c r="T3186" s="71" t="str">
        <f t="shared" si="150"/>
        <v/>
      </c>
    </row>
    <row r="3187" spans="16:20">
      <c r="P3187" s="70" t="str">
        <f t="shared" si="148"/>
        <v/>
      </c>
      <c r="Q3187" s="70" t="str">
        <f t="shared" si="149"/>
        <v/>
      </c>
      <c r="R3187" s="70" t="str">
        <f>IFERROR(IF(K3187="handling and wharfage",SUM(P3187:Q3187),IF(OR(K3187="tank",K3187="Boat",K3187="car"),INDEX(Rate!$B$4:$M$25,MATCH(Gilbert!N3187,Rate!$A$4:$A$25,0),MATCH(Gilbert!L3187,Rate!$B$3:$M$3,0))*O3187*0.8,INDEX(Rate!$B$4:$M$25,MATCH(Gilbert!N3187,Rate!$A$4:$A$25,0),MATCH(Gilbert!L3187,Rate!$B$3:$M$3,0))*O3187)),"")</f>
        <v/>
      </c>
      <c r="T3187" s="71" t="str">
        <f t="shared" si="150"/>
        <v/>
      </c>
    </row>
    <row r="3188" spans="16:20">
      <c r="P3188" s="70" t="str">
        <f t="shared" si="148"/>
        <v/>
      </c>
      <c r="Q3188" s="70" t="str">
        <f t="shared" si="149"/>
        <v/>
      </c>
      <c r="R3188" s="70" t="str">
        <f>IFERROR(IF(K3188="handling and wharfage",SUM(P3188:Q3188),IF(OR(K3188="tank",K3188="Boat",K3188="car"),INDEX(Rate!$B$4:$M$25,MATCH(Gilbert!N3188,Rate!$A$4:$A$25,0),MATCH(Gilbert!L3188,Rate!$B$3:$M$3,0))*O3188*0.8,INDEX(Rate!$B$4:$M$25,MATCH(Gilbert!N3188,Rate!$A$4:$A$25,0),MATCH(Gilbert!L3188,Rate!$B$3:$M$3,0))*O3188)),"")</f>
        <v/>
      </c>
      <c r="T3188" s="71" t="str">
        <f t="shared" si="150"/>
        <v/>
      </c>
    </row>
    <row r="3189" spans="16:20">
      <c r="P3189" s="70" t="str">
        <f t="shared" si="148"/>
        <v/>
      </c>
      <c r="Q3189" s="70" t="str">
        <f t="shared" si="149"/>
        <v/>
      </c>
      <c r="R3189" s="70" t="str">
        <f>IFERROR(IF(K3189="handling and wharfage",SUM(P3189:Q3189),IF(OR(K3189="tank",K3189="Boat",K3189="car"),INDEX(Rate!$B$4:$M$25,MATCH(Gilbert!N3189,Rate!$A$4:$A$25,0),MATCH(Gilbert!L3189,Rate!$B$3:$M$3,0))*O3189*0.8,INDEX(Rate!$B$4:$M$25,MATCH(Gilbert!N3189,Rate!$A$4:$A$25,0),MATCH(Gilbert!L3189,Rate!$B$3:$M$3,0))*O3189)),"")</f>
        <v/>
      </c>
      <c r="T3189" s="71" t="str">
        <f t="shared" si="150"/>
        <v/>
      </c>
    </row>
    <row r="3190" spans="16:20">
      <c r="P3190" s="70" t="str">
        <f t="shared" si="148"/>
        <v/>
      </c>
      <c r="Q3190" s="70" t="str">
        <f t="shared" si="149"/>
        <v/>
      </c>
      <c r="R3190" s="70" t="str">
        <f>IFERROR(IF(K3190="handling and wharfage",SUM(P3190:Q3190),IF(OR(K3190="tank",K3190="Boat",K3190="car"),INDEX(Rate!$B$4:$M$25,MATCH(Gilbert!N3190,Rate!$A$4:$A$25,0),MATCH(Gilbert!L3190,Rate!$B$3:$M$3,0))*O3190*0.8,INDEX(Rate!$B$4:$M$25,MATCH(Gilbert!N3190,Rate!$A$4:$A$25,0),MATCH(Gilbert!L3190,Rate!$B$3:$M$3,0))*O3190)),"")</f>
        <v/>
      </c>
      <c r="T3190" s="71" t="str">
        <f t="shared" si="150"/>
        <v/>
      </c>
    </row>
    <row r="3191" spans="16:20">
      <c r="P3191" s="70" t="str">
        <f t="shared" si="148"/>
        <v/>
      </c>
      <c r="Q3191" s="70" t="str">
        <f t="shared" si="149"/>
        <v/>
      </c>
      <c r="R3191" s="70" t="str">
        <f>IFERROR(IF(K3191="handling and wharfage",SUM(P3191:Q3191),IF(OR(K3191="tank",K3191="Boat",K3191="car"),INDEX(Rate!$B$4:$M$25,MATCH(Gilbert!N3191,Rate!$A$4:$A$25,0),MATCH(Gilbert!L3191,Rate!$B$3:$M$3,0))*O3191*0.8,INDEX(Rate!$B$4:$M$25,MATCH(Gilbert!N3191,Rate!$A$4:$A$25,0),MATCH(Gilbert!L3191,Rate!$B$3:$M$3,0))*O3191)),"")</f>
        <v/>
      </c>
      <c r="T3191" s="71" t="str">
        <f t="shared" si="150"/>
        <v/>
      </c>
    </row>
    <row r="3192" spans="16:20">
      <c r="P3192" s="70" t="str">
        <f t="shared" si="148"/>
        <v/>
      </c>
      <c r="Q3192" s="70" t="str">
        <f t="shared" si="149"/>
        <v/>
      </c>
      <c r="R3192" s="70" t="str">
        <f>IFERROR(IF(K3192="handling and wharfage",SUM(P3192:Q3192),IF(OR(K3192="tank",K3192="Boat",K3192="car"),INDEX(Rate!$B$4:$M$25,MATCH(Gilbert!N3192,Rate!$A$4:$A$25,0),MATCH(Gilbert!L3192,Rate!$B$3:$M$3,0))*O3192*0.8,INDEX(Rate!$B$4:$M$25,MATCH(Gilbert!N3192,Rate!$A$4:$A$25,0),MATCH(Gilbert!L3192,Rate!$B$3:$M$3,0))*O3192)),"")</f>
        <v/>
      </c>
      <c r="T3192" s="71" t="str">
        <f t="shared" si="150"/>
        <v/>
      </c>
    </row>
    <row r="3193" spans="16:20">
      <c r="P3193" s="70" t="str">
        <f t="shared" si="148"/>
        <v/>
      </c>
      <c r="Q3193" s="70" t="str">
        <f t="shared" si="149"/>
        <v/>
      </c>
      <c r="R3193" s="70" t="str">
        <f>IFERROR(IF(K3193="handling and wharfage",SUM(P3193:Q3193),IF(OR(K3193="tank",K3193="Boat",K3193="car"),INDEX(Rate!$B$4:$M$25,MATCH(Gilbert!N3193,Rate!$A$4:$A$25,0),MATCH(Gilbert!L3193,Rate!$B$3:$M$3,0))*O3193*0.8,INDEX(Rate!$B$4:$M$25,MATCH(Gilbert!N3193,Rate!$A$4:$A$25,0),MATCH(Gilbert!L3193,Rate!$B$3:$M$3,0))*O3193)),"")</f>
        <v/>
      </c>
      <c r="T3193" s="71" t="str">
        <f t="shared" si="150"/>
        <v/>
      </c>
    </row>
    <row r="3194" spans="16:20">
      <c r="P3194" s="70" t="str">
        <f t="shared" si="148"/>
        <v/>
      </c>
      <c r="Q3194" s="70" t="str">
        <f t="shared" si="149"/>
        <v/>
      </c>
      <c r="R3194" s="70" t="str">
        <f>IFERROR(IF(K3194="handling and wharfage",SUM(P3194:Q3194),IF(OR(K3194="tank",K3194="Boat",K3194="car"),INDEX(Rate!$B$4:$M$25,MATCH(Gilbert!N3194,Rate!$A$4:$A$25,0),MATCH(Gilbert!L3194,Rate!$B$3:$M$3,0))*O3194*0.8,INDEX(Rate!$B$4:$M$25,MATCH(Gilbert!N3194,Rate!$A$4:$A$25,0),MATCH(Gilbert!L3194,Rate!$B$3:$M$3,0))*O3194)),"")</f>
        <v/>
      </c>
      <c r="T3194" s="71" t="str">
        <f t="shared" si="150"/>
        <v/>
      </c>
    </row>
    <row r="3195" spans="16:20">
      <c r="P3195" s="70" t="str">
        <f t="shared" si="148"/>
        <v/>
      </c>
      <c r="Q3195" s="70" t="str">
        <f t="shared" si="149"/>
        <v/>
      </c>
      <c r="R3195" s="70" t="str">
        <f>IFERROR(IF(K3195="handling and wharfage",SUM(P3195:Q3195),IF(OR(K3195="tank",K3195="Boat",K3195="car"),INDEX(Rate!$B$4:$M$25,MATCH(Gilbert!N3195,Rate!$A$4:$A$25,0),MATCH(Gilbert!L3195,Rate!$B$3:$M$3,0))*O3195*0.8,INDEX(Rate!$B$4:$M$25,MATCH(Gilbert!N3195,Rate!$A$4:$A$25,0),MATCH(Gilbert!L3195,Rate!$B$3:$M$3,0))*O3195)),"")</f>
        <v/>
      </c>
      <c r="T3195" s="71" t="str">
        <f t="shared" si="150"/>
        <v/>
      </c>
    </row>
    <row r="3196" spans="16:20">
      <c r="P3196" s="70" t="str">
        <f t="shared" si="148"/>
        <v/>
      </c>
      <c r="Q3196" s="70" t="str">
        <f t="shared" si="149"/>
        <v/>
      </c>
      <c r="R3196" s="70" t="str">
        <f>IFERROR(IF(K3196="handling and wharfage",SUM(P3196:Q3196),IF(OR(K3196="tank",K3196="Boat",K3196="car"),INDEX(Rate!$B$4:$M$25,MATCH(Gilbert!N3196,Rate!$A$4:$A$25,0),MATCH(Gilbert!L3196,Rate!$B$3:$M$3,0))*O3196*0.8,INDEX(Rate!$B$4:$M$25,MATCH(Gilbert!N3196,Rate!$A$4:$A$25,0),MATCH(Gilbert!L3196,Rate!$B$3:$M$3,0))*O3196)),"")</f>
        <v/>
      </c>
      <c r="T3196" s="71" t="str">
        <f t="shared" si="150"/>
        <v/>
      </c>
    </row>
    <row r="3197" spans="16:20">
      <c r="P3197" s="70" t="str">
        <f t="shared" si="148"/>
        <v/>
      </c>
      <c r="Q3197" s="70" t="str">
        <f t="shared" si="149"/>
        <v/>
      </c>
      <c r="R3197" s="70" t="str">
        <f>IFERROR(IF(K3197="handling and wharfage",SUM(P3197:Q3197),IF(OR(K3197="tank",K3197="Boat",K3197="car"),INDEX(Rate!$B$4:$M$25,MATCH(Gilbert!N3197,Rate!$A$4:$A$25,0),MATCH(Gilbert!L3197,Rate!$B$3:$M$3,0))*O3197*0.8,INDEX(Rate!$B$4:$M$25,MATCH(Gilbert!N3197,Rate!$A$4:$A$25,0),MATCH(Gilbert!L3197,Rate!$B$3:$M$3,0))*O3197)),"")</f>
        <v/>
      </c>
      <c r="T3197" s="71" t="str">
        <f t="shared" si="150"/>
        <v/>
      </c>
    </row>
    <row r="3198" spans="16:20">
      <c r="P3198" s="70" t="str">
        <f t="shared" si="148"/>
        <v/>
      </c>
      <c r="Q3198" s="70" t="str">
        <f t="shared" si="149"/>
        <v/>
      </c>
      <c r="R3198" s="70" t="str">
        <f>IFERROR(IF(K3198="handling and wharfage",SUM(P3198:Q3198),IF(OR(K3198="tank",K3198="Boat",K3198="car"),INDEX(Rate!$B$4:$M$25,MATCH(Gilbert!N3198,Rate!$A$4:$A$25,0),MATCH(Gilbert!L3198,Rate!$B$3:$M$3,0))*O3198*0.8,INDEX(Rate!$B$4:$M$25,MATCH(Gilbert!N3198,Rate!$A$4:$A$25,0),MATCH(Gilbert!L3198,Rate!$B$3:$M$3,0))*O3198)),"")</f>
        <v/>
      </c>
      <c r="T3198" s="71" t="str">
        <f t="shared" si="150"/>
        <v/>
      </c>
    </row>
    <row r="3199" spans="16:20">
      <c r="P3199" s="70" t="str">
        <f t="shared" si="148"/>
        <v/>
      </c>
      <c r="Q3199" s="70" t="str">
        <f t="shared" si="149"/>
        <v/>
      </c>
      <c r="R3199" s="70" t="str">
        <f>IFERROR(IF(K3199="handling and wharfage",SUM(P3199:Q3199),IF(OR(K3199="tank",K3199="Boat",K3199="car"),INDEX(Rate!$B$4:$M$25,MATCH(Gilbert!N3199,Rate!$A$4:$A$25,0),MATCH(Gilbert!L3199,Rate!$B$3:$M$3,0))*O3199*0.8,INDEX(Rate!$B$4:$M$25,MATCH(Gilbert!N3199,Rate!$A$4:$A$25,0),MATCH(Gilbert!L3199,Rate!$B$3:$M$3,0))*O3199)),"")</f>
        <v/>
      </c>
      <c r="T3199" s="71" t="str">
        <f t="shared" si="150"/>
        <v/>
      </c>
    </row>
    <row r="3200" spans="16:20">
      <c r="P3200" s="70" t="str">
        <f t="shared" si="148"/>
        <v/>
      </c>
      <c r="Q3200" s="70" t="str">
        <f t="shared" si="149"/>
        <v/>
      </c>
      <c r="R3200" s="70" t="str">
        <f>IFERROR(IF(K3200="handling and wharfage",SUM(P3200:Q3200),IF(OR(K3200="tank",K3200="Boat",K3200="car"),INDEX(Rate!$B$4:$M$25,MATCH(Gilbert!N3200,Rate!$A$4:$A$25,0),MATCH(Gilbert!L3200,Rate!$B$3:$M$3,0))*O3200*0.8,INDEX(Rate!$B$4:$M$25,MATCH(Gilbert!N3200,Rate!$A$4:$A$25,0),MATCH(Gilbert!L3200,Rate!$B$3:$M$3,0))*O3200)),"")</f>
        <v/>
      </c>
      <c r="T3200" s="71" t="str">
        <f t="shared" si="150"/>
        <v/>
      </c>
    </row>
    <row r="3201" spans="16:20">
      <c r="P3201" s="70" t="str">
        <f t="shared" si="148"/>
        <v/>
      </c>
      <c r="Q3201" s="70" t="str">
        <f t="shared" si="149"/>
        <v/>
      </c>
      <c r="R3201" s="70" t="str">
        <f>IFERROR(IF(K3201="handling and wharfage",SUM(P3201:Q3201),IF(OR(K3201="tank",K3201="Boat",K3201="car"),INDEX(Rate!$B$4:$M$25,MATCH(Gilbert!N3201,Rate!$A$4:$A$25,0),MATCH(Gilbert!L3201,Rate!$B$3:$M$3,0))*O3201*0.8,INDEX(Rate!$B$4:$M$25,MATCH(Gilbert!N3201,Rate!$A$4:$A$25,0),MATCH(Gilbert!L3201,Rate!$B$3:$M$3,0))*O3201)),"")</f>
        <v/>
      </c>
      <c r="T3201" s="71" t="str">
        <f t="shared" si="150"/>
        <v/>
      </c>
    </row>
    <row r="3202" spans="16:20">
      <c r="P3202" s="70" t="str">
        <f t="shared" si="148"/>
        <v/>
      </c>
      <c r="Q3202" s="70" t="str">
        <f t="shared" si="149"/>
        <v/>
      </c>
      <c r="R3202" s="70" t="str">
        <f>IFERROR(IF(K3202="handling and wharfage",SUM(P3202:Q3202),IF(OR(K3202="tank",K3202="Boat",K3202="car"),INDEX(Rate!$B$4:$M$25,MATCH(Gilbert!N3202,Rate!$A$4:$A$25,0),MATCH(Gilbert!L3202,Rate!$B$3:$M$3,0))*O3202*0.8,INDEX(Rate!$B$4:$M$25,MATCH(Gilbert!N3202,Rate!$A$4:$A$25,0),MATCH(Gilbert!L3202,Rate!$B$3:$M$3,0))*O3202)),"")</f>
        <v/>
      </c>
      <c r="T3202" s="71" t="str">
        <f t="shared" si="150"/>
        <v/>
      </c>
    </row>
    <row r="3203" spans="16:20">
      <c r="P3203" s="70" t="str">
        <f t="shared" ref="P3203:P3266" si="151">IF(OR(K3203="handling and wharfage",K3203="rau handling and wharfage"),O3203*30,"")</f>
        <v/>
      </c>
      <c r="Q3203" s="70" t="str">
        <f t="shared" ref="Q3203:Q3266" si="152">IF(K3203&lt;&gt;"handling and wharfage","",O3203*3.5)</f>
        <v/>
      </c>
      <c r="R3203" s="70" t="str">
        <f>IFERROR(IF(K3203="handling and wharfage",SUM(P3203:Q3203),IF(OR(K3203="tank",K3203="Boat",K3203="car"),INDEX(Rate!$B$4:$M$25,MATCH(Gilbert!N3203,Rate!$A$4:$A$25,0),MATCH(Gilbert!L3203,Rate!$B$3:$M$3,0))*O3203*0.8,INDEX(Rate!$B$4:$M$25,MATCH(Gilbert!N3203,Rate!$A$4:$A$25,0),MATCH(Gilbert!L3203,Rate!$B$3:$M$3,0))*O3203)),"")</f>
        <v/>
      </c>
      <c r="T3203" s="71" t="str">
        <f t="shared" ref="T3203:T3266" si="153">IF(L3203="","",IF(L3203="General2","F0070000061A","E31250000331"))</f>
        <v/>
      </c>
    </row>
    <row r="3204" spans="16:20">
      <c r="P3204" s="70" t="str">
        <f t="shared" si="151"/>
        <v/>
      </c>
      <c r="Q3204" s="70" t="str">
        <f t="shared" si="152"/>
        <v/>
      </c>
      <c r="R3204" s="70" t="str">
        <f>IFERROR(IF(K3204="handling and wharfage",SUM(P3204:Q3204),IF(OR(K3204="tank",K3204="Boat",K3204="car"),INDEX(Rate!$B$4:$M$25,MATCH(Gilbert!N3204,Rate!$A$4:$A$25,0),MATCH(Gilbert!L3204,Rate!$B$3:$M$3,0))*O3204*0.8,INDEX(Rate!$B$4:$M$25,MATCH(Gilbert!N3204,Rate!$A$4:$A$25,0),MATCH(Gilbert!L3204,Rate!$B$3:$M$3,0))*O3204)),"")</f>
        <v/>
      </c>
      <c r="T3204" s="71" t="str">
        <f t="shared" si="153"/>
        <v/>
      </c>
    </row>
    <row r="3205" spans="16:20">
      <c r="P3205" s="70" t="str">
        <f t="shared" si="151"/>
        <v/>
      </c>
      <c r="Q3205" s="70" t="str">
        <f t="shared" si="152"/>
        <v/>
      </c>
      <c r="R3205" s="70" t="str">
        <f>IFERROR(IF(K3205="handling and wharfage",SUM(P3205:Q3205),IF(OR(K3205="tank",K3205="Boat",K3205="car"),INDEX(Rate!$B$4:$M$25,MATCH(Gilbert!N3205,Rate!$A$4:$A$25,0),MATCH(Gilbert!L3205,Rate!$B$3:$M$3,0))*O3205*0.8,INDEX(Rate!$B$4:$M$25,MATCH(Gilbert!N3205,Rate!$A$4:$A$25,0),MATCH(Gilbert!L3205,Rate!$B$3:$M$3,0))*O3205)),"")</f>
        <v/>
      </c>
      <c r="T3205" s="71" t="str">
        <f t="shared" si="153"/>
        <v/>
      </c>
    </row>
    <row r="3206" spans="16:20">
      <c r="P3206" s="70" t="str">
        <f t="shared" si="151"/>
        <v/>
      </c>
      <c r="Q3206" s="70" t="str">
        <f t="shared" si="152"/>
        <v/>
      </c>
      <c r="R3206" s="70" t="str">
        <f>IFERROR(IF(K3206="handling and wharfage",SUM(P3206:Q3206),IF(OR(K3206="tank",K3206="Boat",K3206="car"),INDEX(Rate!$B$4:$M$25,MATCH(Gilbert!N3206,Rate!$A$4:$A$25,0),MATCH(Gilbert!L3206,Rate!$B$3:$M$3,0))*O3206*0.8,INDEX(Rate!$B$4:$M$25,MATCH(Gilbert!N3206,Rate!$A$4:$A$25,0),MATCH(Gilbert!L3206,Rate!$B$3:$M$3,0))*O3206)),"")</f>
        <v/>
      </c>
      <c r="T3206" s="71" t="str">
        <f t="shared" si="153"/>
        <v/>
      </c>
    </row>
    <row r="3207" spans="16:20">
      <c r="P3207" s="70" t="str">
        <f t="shared" si="151"/>
        <v/>
      </c>
      <c r="Q3207" s="70" t="str">
        <f t="shared" si="152"/>
        <v/>
      </c>
      <c r="R3207" s="70" t="str">
        <f>IFERROR(IF(K3207="handling and wharfage",SUM(P3207:Q3207),IF(OR(K3207="tank",K3207="Boat",K3207="car"),INDEX(Rate!$B$4:$M$25,MATCH(Gilbert!N3207,Rate!$A$4:$A$25,0),MATCH(Gilbert!L3207,Rate!$B$3:$M$3,0))*O3207*0.8,INDEX(Rate!$B$4:$M$25,MATCH(Gilbert!N3207,Rate!$A$4:$A$25,0),MATCH(Gilbert!L3207,Rate!$B$3:$M$3,0))*O3207)),"")</f>
        <v/>
      </c>
      <c r="T3207" s="71" t="str">
        <f t="shared" si="153"/>
        <v/>
      </c>
    </row>
    <row r="3208" spans="16:20">
      <c r="P3208" s="70" t="str">
        <f t="shared" si="151"/>
        <v/>
      </c>
      <c r="Q3208" s="70" t="str">
        <f t="shared" si="152"/>
        <v/>
      </c>
      <c r="R3208" s="70" t="str">
        <f>IFERROR(IF(K3208="handling and wharfage",SUM(P3208:Q3208),IF(OR(K3208="tank",K3208="Boat",K3208="car"),INDEX(Rate!$B$4:$M$25,MATCH(Gilbert!N3208,Rate!$A$4:$A$25,0),MATCH(Gilbert!L3208,Rate!$B$3:$M$3,0))*O3208*0.8,INDEX(Rate!$B$4:$M$25,MATCH(Gilbert!N3208,Rate!$A$4:$A$25,0),MATCH(Gilbert!L3208,Rate!$B$3:$M$3,0))*O3208)),"")</f>
        <v/>
      </c>
      <c r="T3208" s="71" t="str">
        <f t="shared" si="153"/>
        <v/>
      </c>
    </row>
    <row r="3209" spans="16:20">
      <c r="P3209" s="70" t="str">
        <f t="shared" si="151"/>
        <v/>
      </c>
      <c r="Q3209" s="70" t="str">
        <f t="shared" si="152"/>
        <v/>
      </c>
      <c r="R3209" s="70" t="str">
        <f>IFERROR(IF(K3209="handling and wharfage",SUM(P3209:Q3209),IF(OR(K3209="tank",K3209="Boat",K3209="car"),INDEX(Rate!$B$4:$M$25,MATCH(Gilbert!N3209,Rate!$A$4:$A$25,0),MATCH(Gilbert!L3209,Rate!$B$3:$M$3,0))*O3209*0.8,INDEX(Rate!$B$4:$M$25,MATCH(Gilbert!N3209,Rate!$A$4:$A$25,0),MATCH(Gilbert!L3209,Rate!$B$3:$M$3,0))*O3209)),"")</f>
        <v/>
      </c>
      <c r="T3209" s="71" t="str">
        <f t="shared" si="153"/>
        <v/>
      </c>
    </row>
    <row r="3210" spans="16:20">
      <c r="P3210" s="70" t="str">
        <f t="shared" si="151"/>
        <v/>
      </c>
      <c r="Q3210" s="70" t="str">
        <f t="shared" si="152"/>
        <v/>
      </c>
      <c r="R3210" s="70" t="str">
        <f>IFERROR(IF(K3210="handling and wharfage",SUM(P3210:Q3210),IF(OR(K3210="tank",K3210="Boat",K3210="car"),INDEX(Rate!$B$4:$M$25,MATCH(Gilbert!N3210,Rate!$A$4:$A$25,0),MATCH(Gilbert!L3210,Rate!$B$3:$M$3,0))*O3210*0.8,INDEX(Rate!$B$4:$M$25,MATCH(Gilbert!N3210,Rate!$A$4:$A$25,0),MATCH(Gilbert!L3210,Rate!$B$3:$M$3,0))*O3210)),"")</f>
        <v/>
      </c>
      <c r="T3210" s="71" t="str">
        <f t="shared" si="153"/>
        <v/>
      </c>
    </row>
    <row r="3211" spans="16:20">
      <c r="P3211" s="70" t="str">
        <f t="shared" si="151"/>
        <v/>
      </c>
      <c r="Q3211" s="70" t="str">
        <f t="shared" si="152"/>
        <v/>
      </c>
      <c r="R3211" s="70" t="str">
        <f>IFERROR(IF(K3211="handling and wharfage",SUM(P3211:Q3211),IF(OR(K3211="tank",K3211="Boat",K3211="car"),INDEX(Rate!$B$4:$M$25,MATCH(Gilbert!N3211,Rate!$A$4:$A$25,0),MATCH(Gilbert!L3211,Rate!$B$3:$M$3,0))*O3211*0.8,INDEX(Rate!$B$4:$M$25,MATCH(Gilbert!N3211,Rate!$A$4:$A$25,0),MATCH(Gilbert!L3211,Rate!$B$3:$M$3,0))*O3211)),"")</f>
        <v/>
      </c>
      <c r="T3211" s="71" t="str">
        <f t="shared" si="153"/>
        <v/>
      </c>
    </row>
    <row r="3212" spans="16:20">
      <c r="P3212" s="70" t="str">
        <f t="shared" si="151"/>
        <v/>
      </c>
      <c r="Q3212" s="70" t="str">
        <f t="shared" si="152"/>
        <v/>
      </c>
      <c r="R3212" s="70" t="str">
        <f>IFERROR(IF(K3212="handling and wharfage",SUM(P3212:Q3212),IF(OR(K3212="tank",K3212="Boat",K3212="car"),INDEX(Rate!$B$4:$M$25,MATCH(Gilbert!N3212,Rate!$A$4:$A$25,0),MATCH(Gilbert!L3212,Rate!$B$3:$M$3,0))*O3212*0.8,INDEX(Rate!$B$4:$M$25,MATCH(Gilbert!N3212,Rate!$A$4:$A$25,0),MATCH(Gilbert!L3212,Rate!$B$3:$M$3,0))*O3212)),"")</f>
        <v/>
      </c>
      <c r="T3212" s="71" t="str">
        <f t="shared" si="153"/>
        <v/>
      </c>
    </row>
    <row r="3213" spans="16:20">
      <c r="P3213" s="70" t="str">
        <f t="shared" si="151"/>
        <v/>
      </c>
      <c r="Q3213" s="70" t="str">
        <f t="shared" si="152"/>
        <v/>
      </c>
      <c r="R3213" s="70" t="str">
        <f>IFERROR(IF(K3213="handling and wharfage",SUM(P3213:Q3213),IF(OR(K3213="tank",K3213="Boat",K3213="car"),INDEX(Rate!$B$4:$M$25,MATCH(Gilbert!N3213,Rate!$A$4:$A$25,0),MATCH(Gilbert!L3213,Rate!$B$3:$M$3,0))*O3213*0.8,INDEX(Rate!$B$4:$M$25,MATCH(Gilbert!N3213,Rate!$A$4:$A$25,0),MATCH(Gilbert!L3213,Rate!$B$3:$M$3,0))*O3213)),"")</f>
        <v/>
      </c>
      <c r="T3213" s="71" t="str">
        <f t="shared" si="153"/>
        <v/>
      </c>
    </row>
    <row r="3214" spans="16:20">
      <c r="P3214" s="70" t="str">
        <f t="shared" si="151"/>
        <v/>
      </c>
      <c r="Q3214" s="70" t="str">
        <f t="shared" si="152"/>
        <v/>
      </c>
      <c r="R3214" s="70" t="str">
        <f>IFERROR(IF(K3214="handling and wharfage",SUM(P3214:Q3214),IF(OR(K3214="tank",K3214="Boat",K3214="car"),INDEX(Rate!$B$4:$M$25,MATCH(Gilbert!N3214,Rate!$A$4:$A$25,0),MATCH(Gilbert!L3214,Rate!$B$3:$M$3,0))*O3214*0.8,INDEX(Rate!$B$4:$M$25,MATCH(Gilbert!N3214,Rate!$A$4:$A$25,0),MATCH(Gilbert!L3214,Rate!$B$3:$M$3,0))*O3214)),"")</f>
        <v/>
      </c>
      <c r="T3214" s="71" t="str">
        <f t="shared" si="153"/>
        <v/>
      </c>
    </row>
    <row r="3215" spans="16:20">
      <c r="P3215" s="70" t="str">
        <f t="shared" si="151"/>
        <v/>
      </c>
      <c r="Q3215" s="70" t="str">
        <f t="shared" si="152"/>
        <v/>
      </c>
      <c r="R3215" s="70" t="str">
        <f>IFERROR(IF(K3215="handling and wharfage",SUM(P3215:Q3215),IF(OR(K3215="tank",K3215="Boat",K3215="car"),INDEX(Rate!$B$4:$M$25,MATCH(Gilbert!N3215,Rate!$A$4:$A$25,0),MATCH(Gilbert!L3215,Rate!$B$3:$M$3,0))*O3215*0.8,INDEX(Rate!$B$4:$M$25,MATCH(Gilbert!N3215,Rate!$A$4:$A$25,0),MATCH(Gilbert!L3215,Rate!$B$3:$M$3,0))*O3215)),"")</f>
        <v/>
      </c>
      <c r="T3215" s="71" t="str">
        <f t="shared" si="153"/>
        <v/>
      </c>
    </row>
    <row r="3216" spans="16:20">
      <c r="P3216" s="70" t="str">
        <f t="shared" si="151"/>
        <v/>
      </c>
      <c r="Q3216" s="70" t="str">
        <f t="shared" si="152"/>
        <v/>
      </c>
      <c r="R3216" s="70" t="str">
        <f>IFERROR(IF(K3216="handling and wharfage",SUM(P3216:Q3216),IF(OR(K3216="tank",K3216="Boat",K3216="car"),INDEX(Rate!$B$4:$M$25,MATCH(Gilbert!N3216,Rate!$A$4:$A$25,0),MATCH(Gilbert!L3216,Rate!$B$3:$M$3,0))*O3216*0.8,INDEX(Rate!$B$4:$M$25,MATCH(Gilbert!N3216,Rate!$A$4:$A$25,0),MATCH(Gilbert!L3216,Rate!$B$3:$M$3,0))*O3216)),"")</f>
        <v/>
      </c>
      <c r="T3216" s="71" t="str">
        <f t="shared" si="153"/>
        <v/>
      </c>
    </row>
    <row r="3217" spans="16:20">
      <c r="P3217" s="70" t="str">
        <f t="shared" si="151"/>
        <v/>
      </c>
      <c r="Q3217" s="70" t="str">
        <f t="shared" si="152"/>
        <v/>
      </c>
      <c r="R3217" s="70" t="str">
        <f>IFERROR(IF(K3217="handling and wharfage",SUM(P3217:Q3217),IF(OR(K3217="tank",K3217="Boat",K3217="car"),INDEX(Rate!$B$4:$M$25,MATCH(Gilbert!N3217,Rate!$A$4:$A$25,0),MATCH(Gilbert!L3217,Rate!$B$3:$M$3,0))*O3217*0.8,INDEX(Rate!$B$4:$M$25,MATCH(Gilbert!N3217,Rate!$A$4:$A$25,0),MATCH(Gilbert!L3217,Rate!$B$3:$M$3,0))*O3217)),"")</f>
        <v/>
      </c>
      <c r="T3217" s="71" t="str">
        <f t="shared" si="153"/>
        <v/>
      </c>
    </row>
    <row r="3218" spans="16:20">
      <c r="P3218" s="70" t="str">
        <f t="shared" si="151"/>
        <v/>
      </c>
      <c r="Q3218" s="70" t="str">
        <f t="shared" si="152"/>
        <v/>
      </c>
      <c r="R3218" s="70" t="str">
        <f>IFERROR(IF(K3218="handling and wharfage",SUM(P3218:Q3218),IF(OR(K3218="tank",K3218="Boat",K3218="car"),INDEX(Rate!$B$4:$M$25,MATCH(Gilbert!N3218,Rate!$A$4:$A$25,0),MATCH(Gilbert!L3218,Rate!$B$3:$M$3,0))*O3218*0.8,INDEX(Rate!$B$4:$M$25,MATCH(Gilbert!N3218,Rate!$A$4:$A$25,0),MATCH(Gilbert!L3218,Rate!$B$3:$M$3,0))*O3218)),"")</f>
        <v/>
      </c>
      <c r="T3218" s="71" t="str">
        <f t="shared" si="153"/>
        <v/>
      </c>
    </row>
    <row r="3219" spans="16:20">
      <c r="P3219" s="70" t="str">
        <f t="shared" si="151"/>
        <v/>
      </c>
      <c r="Q3219" s="70" t="str">
        <f t="shared" si="152"/>
        <v/>
      </c>
      <c r="R3219" s="70" t="str">
        <f>IFERROR(IF(K3219="handling and wharfage",SUM(P3219:Q3219),IF(OR(K3219="tank",K3219="Boat",K3219="car"),INDEX(Rate!$B$4:$M$25,MATCH(Gilbert!N3219,Rate!$A$4:$A$25,0),MATCH(Gilbert!L3219,Rate!$B$3:$M$3,0))*O3219*0.8,INDEX(Rate!$B$4:$M$25,MATCH(Gilbert!N3219,Rate!$A$4:$A$25,0),MATCH(Gilbert!L3219,Rate!$B$3:$M$3,0))*O3219)),"")</f>
        <v/>
      </c>
      <c r="T3219" s="71" t="str">
        <f t="shared" si="153"/>
        <v/>
      </c>
    </row>
    <row r="3220" spans="16:20">
      <c r="P3220" s="70" t="str">
        <f t="shared" si="151"/>
        <v/>
      </c>
      <c r="Q3220" s="70" t="str">
        <f t="shared" si="152"/>
        <v/>
      </c>
      <c r="R3220" s="70" t="str">
        <f>IFERROR(IF(K3220="handling and wharfage",SUM(P3220:Q3220),IF(OR(K3220="tank",K3220="Boat",K3220="car"),INDEX(Rate!$B$4:$M$25,MATCH(Gilbert!N3220,Rate!$A$4:$A$25,0),MATCH(Gilbert!L3220,Rate!$B$3:$M$3,0))*O3220*0.8,INDEX(Rate!$B$4:$M$25,MATCH(Gilbert!N3220,Rate!$A$4:$A$25,0),MATCH(Gilbert!L3220,Rate!$B$3:$M$3,0))*O3220)),"")</f>
        <v/>
      </c>
      <c r="T3220" s="71" t="str">
        <f t="shared" si="153"/>
        <v/>
      </c>
    </row>
    <row r="3221" spans="16:20">
      <c r="P3221" s="70" t="str">
        <f t="shared" si="151"/>
        <v/>
      </c>
      <c r="Q3221" s="70" t="str">
        <f t="shared" si="152"/>
        <v/>
      </c>
      <c r="R3221" s="70" t="str">
        <f>IFERROR(IF(K3221="handling and wharfage",SUM(P3221:Q3221),IF(OR(K3221="tank",K3221="Boat",K3221="car"),INDEX(Rate!$B$4:$M$25,MATCH(Gilbert!N3221,Rate!$A$4:$A$25,0),MATCH(Gilbert!L3221,Rate!$B$3:$M$3,0))*O3221*0.8,INDEX(Rate!$B$4:$M$25,MATCH(Gilbert!N3221,Rate!$A$4:$A$25,0),MATCH(Gilbert!L3221,Rate!$B$3:$M$3,0))*O3221)),"")</f>
        <v/>
      </c>
      <c r="T3221" s="71" t="str">
        <f t="shared" si="153"/>
        <v/>
      </c>
    </row>
    <row r="3222" spans="16:20">
      <c r="P3222" s="70" t="str">
        <f t="shared" si="151"/>
        <v/>
      </c>
      <c r="Q3222" s="70" t="str">
        <f t="shared" si="152"/>
        <v/>
      </c>
      <c r="R3222" s="70" t="str">
        <f>IFERROR(IF(K3222="handling and wharfage",SUM(P3222:Q3222),IF(OR(K3222="tank",K3222="Boat",K3222="car"),INDEX(Rate!$B$4:$M$25,MATCH(Gilbert!N3222,Rate!$A$4:$A$25,0),MATCH(Gilbert!L3222,Rate!$B$3:$M$3,0))*O3222*0.8,INDEX(Rate!$B$4:$M$25,MATCH(Gilbert!N3222,Rate!$A$4:$A$25,0),MATCH(Gilbert!L3222,Rate!$B$3:$M$3,0))*O3222)),"")</f>
        <v/>
      </c>
      <c r="T3222" s="71" t="str">
        <f t="shared" si="153"/>
        <v/>
      </c>
    </row>
    <row r="3223" spans="16:20">
      <c r="P3223" s="70" t="str">
        <f t="shared" si="151"/>
        <v/>
      </c>
      <c r="Q3223" s="70" t="str">
        <f t="shared" si="152"/>
        <v/>
      </c>
      <c r="R3223" s="70" t="str">
        <f>IFERROR(IF(K3223="handling and wharfage",SUM(P3223:Q3223),IF(OR(K3223="tank",K3223="Boat",K3223="car"),INDEX(Rate!$B$4:$M$25,MATCH(Gilbert!N3223,Rate!$A$4:$A$25,0),MATCH(Gilbert!L3223,Rate!$B$3:$M$3,0))*O3223*0.8,INDEX(Rate!$B$4:$M$25,MATCH(Gilbert!N3223,Rate!$A$4:$A$25,0),MATCH(Gilbert!L3223,Rate!$B$3:$M$3,0))*O3223)),"")</f>
        <v/>
      </c>
      <c r="T3223" s="71" t="str">
        <f t="shared" si="153"/>
        <v/>
      </c>
    </row>
    <row r="3224" spans="16:20">
      <c r="P3224" s="70" t="str">
        <f t="shared" si="151"/>
        <v/>
      </c>
      <c r="Q3224" s="70" t="str">
        <f t="shared" si="152"/>
        <v/>
      </c>
      <c r="R3224" s="70" t="str">
        <f>IFERROR(IF(K3224="handling and wharfage",SUM(P3224:Q3224),IF(OR(K3224="tank",K3224="Boat",K3224="car"),INDEX(Rate!$B$4:$M$25,MATCH(Gilbert!N3224,Rate!$A$4:$A$25,0),MATCH(Gilbert!L3224,Rate!$B$3:$M$3,0))*O3224*0.8,INDEX(Rate!$B$4:$M$25,MATCH(Gilbert!N3224,Rate!$A$4:$A$25,0),MATCH(Gilbert!L3224,Rate!$B$3:$M$3,0))*O3224)),"")</f>
        <v/>
      </c>
      <c r="T3224" s="71" t="str">
        <f t="shared" si="153"/>
        <v/>
      </c>
    </row>
    <row r="3225" spans="16:20">
      <c r="P3225" s="70" t="str">
        <f t="shared" si="151"/>
        <v/>
      </c>
      <c r="Q3225" s="70" t="str">
        <f t="shared" si="152"/>
        <v/>
      </c>
      <c r="R3225" s="70" t="str">
        <f>IFERROR(IF(K3225="handling and wharfage",SUM(P3225:Q3225),IF(OR(K3225="tank",K3225="Boat",K3225="car"),INDEX(Rate!$B$4:$M$25,MATCH(Gilbert!N3225,Rate!$A$4:$A$25,0),MATCH(Gilbert!L3225,Rate!$B$3:$M$3,0))*O3225*0.8,INDEX(Rate!$B$4:$M$25,MATCH(Gilbert!N3225,Rate!$A$4:$A$25,0),MATCH(Gilbert!L3225,Rate!$B$3:$M$3,0))*O3225)),"")</f>
        <v/>
      </c>
      <c r="T3225" s="71" t="str">
        <f t="shared" si="153"/>
        <v/>
      </c>
    </row>
    <row r="3226" spans="16:20">
      <c r="P3226" s="70" t="str">
        <f t="shared" si="151"/>
        <v/>
      </c>
      <c r="Q3226" s="70" t="str">
        <f t="shared" si="152"/>
        <v/>
      </c>
      <c r="R3226" s="70" t="str">
        <f>IFERROR(IF(K3226="handling and wharfage",SUM(P3226:Q3226),IF(OR(K3226="tank",K3226="Boat",K3226="car"),INDEX(Rate!$B$4:$M$25,MATCH(Gilbert!N3226,Rate!$A$4:$A$25,0),MATCH(Gilbert!L3226,Rate!$B$3:$M$3,0))*O3226*0.8,INDEX(Rate!$B$4:$M$25,MATCH(Gilbert!N3226,Rate!$A$4:$A$25,0),MATCH(Gilbert!L3226,Rate!$B$3:$M$3,0))*O3226)),"")</f>
        <v/>
      </c>
      <c r="T3226" s="71" t="str">
        <f t="shared" si="153"/>
        <v/>
      </c>
    </row>
    <row r="3227" spans="16:20">
      <c r="P3227" s="70" t="str">
        <f t="shared" si="151"/>
        <v/>
      </c>
      <c r="Q3227" s="70" t="str">
        <f t="shared" si="152"/>
        <v/>
      </c>
      <c r="R3227" s="70" t="str">
        <f>IFERROR(IF(K3227="handling and wharfage",SUM(P3227:Q3227),IF(OR(K3227="tank",K3227="Boat",K3227="car"),INDEX(Rate!$B$4:$M$25,MATCH(Gilbert!N3227,Rate!$A$4:$A$25,0),MATCH(Gilbert!L3227,Rate!$B$3:$M$3,0))*O3227*0.8,INDEX(Rate!$B$4:$M$25,MATCH(Gilbert!N3227,Rate!$A$4:$A$25,0),MATCH(Gilbert!L3227,Rate!$B$3:$M$3,0))*O3227)),"")</f>
        <v/>
      </c>
      <c r="T3227" s="71" t="str">
        <f t="shared" si="153"/>
        <v/>
      </c>
    </row>
    <row r="3228" spans="16:20">
      <c r="P3228" s="70" t="str">
        <f t="shared" si="151"/>
        <v/>
      </c>
      <c r="Q3228" s="70" t="str">
        <f t="shared" si="152"/>
        <v/>
      </c>
      <c r="R3228" s="70" t="str">
        <f>IFERROR(IF(K3228="handling and wharfage",SUM(P3228:Q3228),IF(OR(K3228="tank",K3228="Boat",K3228="car"),INDEX(Rate!$B$4:$M$25,MATCH(Gilbert!N3228,Rate!$A$4:$A$25,0),MATCH(Gilbert!L3228,Rate!$B$3:$M$3,0))*O3228*0.8,INDEX(Rate!$B$4:$M$25,MATCH(Gilbert!N3228,Rate!$A$4:$A$25,0),MATCH(Gilbert!L3228,Rate!$B$3:$M$3,0))*O3228)),"")</f>
        <v/>
      </c>
      <c r="T3228" s="71" t="str">
        <f t="shared" si="153"/>
        <v/>
      </c>
    </row>
    <row r="3229" spans="16:20">
      <c r="P3229" s="70" t="str">
        <f t="shared" si="151"/>
        <v/>
      </c>
      <c r="Q3229" s="70" t="str">
        <f t="shared" si="152"/>
        <v/>
      </c>
      <c r="R3229" s="70" t="str">
        <f>IFERROR(IF(K3229="handling and wharfage",SUM(P3229:Q3229),IF(OR(K3229="tank",K3229="Boat",K3229="car"),INDEX(Rate!$B$4:$M$25,MATCH(Gilbert!N3229,Rate!$A$4:$A$25,0),MATCH(Gilbert!L3229,Rate!$B$3:$M$3,0))*O3229*0.8,INDEX(Rate!$B$4:$M$25,MATCH(Gilbert!N3229,Rate!$A$4:$A$25,0),MATCH(Gilbert!L3229,Rate!$B$3:$M$3,0))*O3229)),"")</f>
        <v/>
      </c>
      <c r="T3229" s="71" t="str">
        <f t="shared" si="153"/>
        <v/>
      </c>
    </row>
    <row r="3230" spans="16:20">
      <c r="P3230" s="70" t="str">
        <f t="shared" si="151"/>
        <v/>
      </c>
      <c r="Q3230" s="70" t="str">
        <f t="shared" si="152"/>
        <v/>
      </c>
      <c r="R3230" s="70" t="str">
        <f>IFERROR(IF(K3230="handling and wharfage",SUM(P3230:Q3230),IF(OR(K3230="tank",K3230="Boat",K3230="car"),INDEX(Rate!$B$4:$M$25,MATCH(Gilbert!N3230,Rate!$A$4:$A$25,0),MATCH(Gilbert!L3230,Rate!$B$3:$M$3,0))*O3230*0.8,INDEX(Rate!$B$4:$M$25,MATCH(Gilbert!N3230,Rate!$A$4:$A$25,0),MATCH(Gilbert!L3230,Rate!$B$3:$M$3,0))*O3230)),"")</f>
        <v/>
      </c>
      <c r="T3230" s="71" t="str">
        <f t="shared" si="153"/>
        <v/>
      </c>
    </row>
    <row r="3231" spans="16:20">
      <c r="P3231" s="70" t="str">
        <f t="shared" si="151"/>
        <v/>
      </c>
      <c r="Q3231" s="70" t="str">
        <f t="shared" si="152"/>
        <v/>
      </c>
      <c r="R3231" s="70" t="str">
        <f>IFERROR(IF(K3231="handling and wharfage",SUM(P3231:Q3231),IF(OR(K3231="tank",K3231="Boat",K3231="car"),INDEX(Rate!$B$4:$M$25,MATCH(Gilbert!N3231,Rate!$A$4:$A$25,0),MATCH(Gilbert!L3231,Rate!$B$3:$M$3,0))*O3231*0.8,INDEX(Rate!$B$4:$M$25,MATCH(Gilbert!N3231,Rate!$A$4:$A$25,0),MATCH(Gilbert!L3231,Rate!$B$3:$M$3,0))*O3231)),"")</f>
        <v/>
      </c>
      <c r="T3231" s="71" t="str">
        <f t="shared" si="153"/>
        <v/>
      </c>
    </row>
    <row r="3232" spans="16:20">
      <c r="P3232" s="70" t="str">
        <f t="shared" si="151"/>
        <v/>
      </c>
      <c r="Q3232" s="70" t="str">
        <f t="shared" si="152"/>
        <v/>
      </c>
      <c r="R3232" s="70" t="str">
        <f>IFERROR(IF(K3232="handling and wharfage",SUM(P3232:Q3232),IF(OR(K3232="tank",K3232="Boat",K3232="car"),INDEX(Rate!$B$4:$M$25,MATCH(Gilbert!N3232,Rate!$A$4:$A$25,0),MATCH(Gilbert!L3232,Rate!$B$3:$M$3,0))*O3232*0.8,INDEX(Rate!$B$4:$M$25,MATCH(Gilbert!N3232,Rate!$A$4:$A$25,0),MATCH(Gilbert!L3232,Rate!$B$3:$M$3,0))*O3232)),"")</f>
        <v/>
      </c>
      <c r="T3232" s="71" t="str">
        <f t="shared" si="153"/>
        <v/>
      </c>
    </row>
    <row r="3233" spans="16:20">
      <c r="P3233" s="70" t="str">
        <f t="shared" si="151"/>
        <v/>
      </c>
      <c r="Q3233" s="70" t="str">
        <f t="shared" si="152"/>
        <v/>
      </c>
      <c r="R3233" s="70" t="str">
        <f>IFERROR(IF(K3233="handling and wharfage",SUM(P3233:Q3233),IF(OR(K3233="tank",K3233="Boat",K3233="car"),INDEX(Rate!$B$4:$M$25,MATCH(Gilbert!N3233,Rate!$A$4:$A$25,0),MATCH(Gilbert!L3233,Rate!$B$3:$M$3,0))*O3233*0.8,INDEX(Rate!$B$4:$M$25,MATCH(Gilbert!N3233,Rate!$A$4:$A$25,0),MATCH(Gilbert!L3233,Rate!$B$3:$M$3,0))*O3233)),"")</f>
        <v/>
      </c>
      <c r="T3233" s="71" t="str">
        <f t="shared" si="153"/>
        <v/>
      </c>
    </row>
    <row r="3234" spans="16:20">
      <c r="P3234" s="70" t="str">
        <f t="shared" si="151"/>
        <v/>
      </c>
      <c r="Q3234" s="70" t="str">
        <f t="shared" si="152"/>
        <v/>
      </c>
      <c r="R3234" s="70" t="str">
        <f>IFERROR(IF(K3234="handling and wharfage",SUM(P3234:Q3234),IF(OR(K3234="tank",K3234="Boat",K3234="car"),INDEX(Rate!$B$4:$M$25,MATCH(Gilbert!N3234,Rate!$A$4:$A$25,0),MATCH(Gilbert!L3234,Rate!$B$3:$M$3,0))*O3234*0.8,INDEX(Rate!$B$4:$M$25,MATCH(Gilbert!N3234,Rate!$A$4:$A$25,0),MATCH(Gilbert!L3234,Rate!$B$3:$M$3,0))*O3234)),"")</f>
        <v/>
      </c>
      <c r="T3234" s="71" t="str">
        <f t="shared" si="153"/>
        <v/>
      </c>
    </row>
    <row r="3235" spans="16:20">
      <c r="P3235" s="70" t="str">
        <f t="shared" si="151"/>
        <v/>
      </c>
      <c r="Q3235" s="70" t="str">
        <f t="shared" si="152"/>
        <v/>
      </c>
      <c r="R3235" s="70" t="str">
        <f>IFERROR(IF(K3235="handling and wharfage",SUM(P3235:Q3235),IF(OR(K3235="tank",K3235="Boat",K3235="car"),INDEX(Rate!$B$4:$M$25,MATCH(Gilbert!N3235,Rate!$A$4:$A$25,0),MATCH(Gilbert!L3235,Rate!$B$3:$M$3,0))*O3235*0.8,INDEX(Rate!$B$4:$M$25,MATCH(Gilbert!N3235,Rate!$A$4:$A$25,0),MATCH(Gilbert!L3235,Rate!$B$3:$M$3,0))*O3235)),"")</f>
        <v/>
      </c>
      <c r="T3235" s="71" t="str">
        <f t="shared" si="153"/>
        <v/>
      </c>
    </row>
    <row r="3236" spans="16:20">
      <c r="P3236" s="70" t="str">
        <f t="shared" si="151"/>
        <v/>
      </c>
      <c r="Q3236" s="70" t="str">
        <f t="shared" si="152"/>
        <v/>
      </c>
      <c r="R3236" s="70" t="str">
        <f>IFERROR(IF(K3236="handling and wharfage",SUM(P3236:Q3236),IF(OR(K3236="tank",K3236="Boat",K3236="car"),INDEX(Rate!$B$4:$M$25,MATCH(Gilbert!N3236,Rate!$A$4:$A$25,0),MATCH(Gilbert!L3236,Rate!$B$3:$M$3,0))*O3236*0.8,INDEX(Rate!$B$4:$M$25,MATCH(Gilbert!N3236,Rate!$A$4:$A$25,0),MATCH(Gilbert!L3236,Rate!$B$3:$M$3,0))*O3236)),"")</f>
        <v/>
      </c>
      <c r="T3236" s="71" t="str">
        <f t="shared" si="153"/>
        <v/>
      </c>
    </row>
    <row r="3237" spans="16:20">
      <c r="P3237" s="70" t="str">
        <f t="shared" si="151"/>
        <v/>
      </c>
      <c r="Q3237" s="70" t="str">
        <f t="shared" si="152"/>
        <v/>
      </c>
      <c r="R3237" s="70" t="str">
        <f>IFERROR(IF(K3237="handling and wharfage",SUM(P3237:Q3237),IF(OR(K3237="tank",K3237="Boat",K3237="car"),INDEX(Rate!$B$4:$M$25,MATCH(Gilbert!N3237,Rate!$A$4:$A$25,0),MATCH(Gilbert!L3237,Rate!$B$3:$M$3,0))*O3237*0.8,INDEX(Rate!$B$4:$M$25,MATCH(Gilbert!N3237,Rate!$A$4:$A$25,0),MATCH(Gilbert!L3237,Rate!$B$3:$M$3,0))*O3237)),"")</f>
        <v/>
      </c>
      <c r="T3237" s="71" t="str">
        <f t="shared" si="153"/>
        <v/>
      </c>
    </row>
    <row r="3238" spans="16:20">
      <c r="P3238" s="70" t="str">
        <f t="shared" si="151"/>
        <v/>
      </c>
      <c r="Q3238" s="70" t="str">
        <f t="shared" si="152"/>
        <v/>
      </c>
      <c r="R3238" s="70" t="str">
        <f>IFERROR(IF(K3238="handling and wharfage",SUM(P3238:Q3238),IF(OR(K3238="tank",K3238="Boat",K3238="car"),INDEX(Rate!$B$4:$M$25,MATCH(Gilbert!N3238,Rate!$A$4:$A$25,0),MATCH(Gilbert!L3238,Rate!$B$3:$M$3,0))*O3238*0.8,INDEX(Rate!$B$4:$M$25,MATCH(Gilbert!N3238,Rate!$A$4:$A$25,0),MATCH(Gilbert!L3238,Rate!$B$3:$M$3,0))*O3238)),"")</f>
        <v/>
      </c>
      <c r="T3238" s="71" t="str">
        <f t="shared" si="153"/>
        <v/>
      </c>
    </row>
    <row r="3239" spans="16:20">
      <c r="P3239" s="70" t="str">
        <f t="shared" si="151"/>
        <v/>
      </c>
      <c r="Q3239" s="70" t="str">
        <f t="shared" si="152"/>
        <v/>
      </c>
      <c r="R3239" s="70" t="str">
        <f>IFERROR(IF(K3239="handling and wharfage",SUM(P3239:Q3239),IF(OR(K3239="tank",K3239="Boat",K3239="car"),INDEX(Rate!$B$4:$M$25,MATCH(Gilbert!N3239,Rate!$A$4:$A$25,0),MATCH(Gilbert!L3239,Rate!$B$3:$M$3,0))*O3239*0.8,INDEX(Rate!$B$4:$M$25,MATCH(Gilbert!N3239,Rate!$A$4:$A$25,0),MATCH(Gilbert!L3239,Rate!$B$3:$M$3,0))*O3239)),"")</f>
        <v/>
      </c>
      <c r="T3239" s="71" t="str">
        <f t="shared" si="153"/>
        <v/>
      </c>
    </row>
    <row r="3240" spans="16:20">
      <c r="P3240" s="70" t="str">
        <f t="shared" si="151"/>
        <v/>
      </c>
      <c r="Q3240" s="70" t="str">
        <f t="shared" si="152"/>
        <v/>
      </c>
      <c r="R3240" s="70" t="str">
        <f>IFERROR(IF(K3240="handling and wharfage",SUM(P3240:Q3240),IF(OR(K3240="tank",K3240="Boat",K3240="car"),INDEX(Rate!$B$4:$M$25,MATCH(Gilbert!N3240,Rate!$A$4:$A$25,0),MATCH(Gilbert!L3240,Rate!$B$3:$M$3,0))*O3240*0.8,INDEX(Rate!$B$4:$M$25,MATCH(Gilbert!N3240,Rate!$A$4:$A$25,0),MATCH(Gilbert!L3240,Rate!$B$3:$M$3,0))*O3240)),"")</f>
        <v/>
      </c>
      <c r="T3240" s="71" t="str">
        <f t="shared" si="153"/>
        <v/>
      </c>
    </row>
    <row r="3241" spans="16:20">
      <c r="P3241" s="70" t="str">
        <f t="shared" si="151"/>
        <v/>
      </c>
      <c r="Q3241" s="70" t="str">
        <f t="shared" si="152"/>
        <v/>
      </c>
      <c r="R3241" s="70" t="str">
        <f>IFERROR(IF(K3241="handling and wharfage",SUM(P3241:Q3241),IF(OR(K3241="tank",K3241="Boat",K3241="car"),INDEX(Rate!$B$4:$M$25,MATCH(Gilbert!N3241,Rate!$A$4:$A$25,0),MATCH(Gilbert!L3241,Rate!$B$3:$M$3,0))*O3241*0.8,INDEX(Rate!$B$4:$M$25,MATCH(Gilbert!N3241,Rate!$A$4:$A$25,0),MATCH(Gilbert!L3241,Rate!$B$3:$M$3,0))*O3241)),"")</f>
        <v/>
      </c>
      <c r="T3241" s="71" t="str">
        <f t="shared" si="153"/>
        <v/>
      </c>
    </row>
    <row r="3242" spans="16:20">
      <c r="P3242" s="70" t="str">
        <f t="shared" si="151"/>
        <v/>
      </c>
      <c r="Q3242" s="70" t="str">
        <f t="shared" si="152"/>
        <v/>
      </c>
      <c r="R3242" s="70" t="str">
        <f>IFERROR(IF(K3242="handling and wharfage",SUM(P3242:Q3242),IF(OR(K3242="tank",K3242="Boat",K3242="car"),INDEX(Rate!$B$4:$M$25,MATCH(Gilbert!N3242,Rate!$A$4:$A$25,0),MATCH(Gilbert!L3242,Rate!$B$3:$M$3,0))*O3242*0.8,INDEX(Rate!$B$4:$M$25,MATCH(Gilbert!N3242,Rate!$A$4:$A$25,0),MATCH(Gilbert!L3242,Rate!$B$3:$M$3,0))*O3242)),"")</f>
        <v/>
      </c>
      <c r="T3242" s="71" t="str">
        <f t="shared" si="153"/>
        <v/>
      </c>
    </row>
    <row r="3243" spans="16:20">
      <c r="P3243" s="70" t="str">
        <f t="shared" si="151"/>
        <v/>
      </c>
      <c r="Q3243" s="70" t="str">
        <f t="shared" si="152"/>
        <v/>
      </c>
      <c r="R3243" s="70" t="str">
        <f>IFERROR(IF(K3243="handling and wharfage",SUM(P3243:Q3243),IF(OR(K3243="tank",K3243="Boat",K3243="car"),INDEX(Rate!$B$4:$M$25,MATCH(Gilbert!N3243,Rate!$A$4:$A$25,0),MATCH(Gilbert!L3243,Rate!$B$3:$M$3,0))*O3243*0.8,INDEX(Rate!$B$4:$M$25,MATCH(Gilbert!N3243,Rate!$A$4:$A$25,0),MATCH(Gilbert!L3243,Rate!$B$3:$M$3,0))*O3243)),"")</f>
        <v/>
      </c>
      <c r="T3243" s="71" t="str">
        <f t="shared" si="153"/>
        <v/>
      </c>
    </row>
    <row r="3244" spans="16:20">
      <c r="P3244" s="70" t="str">
        <f t="shared" si="151"/>
        <v/>
      </c>
      <c r="Q3244" s="70" t="str">
        <f t="shared" si="152"/>
        <v/>
      </c>
      <c r="R3244" s="70" t="str">
        <f>IFERROR(IF(K3244="handling and wharfage",SUM(P3244:Q3244),IF(OR(K3244="tank",K3244="Boat",K3244="car"),INDEX(Rate!$B$4:$M$25,MATCH(Gilbert!N3244,Rate!$A$4:$A$25,0),MATCH(Gilbert!L3244,Rate!$B$3:$M$3,0))*O3244*0.8,INDEX(Rate!$B$4:$M$25,MATCH(Gilbert!N3244,Rate!$A$4:$A$25,0),MATCH(Gilbert!L3244,Rate!$B$3:$M$3,0))*O3244)),"")</f>
        <v/>
      </c>
      <c r="T3244" s="71" t="str">
        <f t="shared" si="153"/>
        <v/>
      </c>
    </row>
    <row r="3245" spans="16:20">
      <c r="P3245" s="70" t="str">
        <f t="shared" si="151"/>
        <v/>
      </c>
      <c r="Q3245" s="70" t="str">
        <f t="shared" si="152"/>
        <v/>
      </c>
      <c r="R3245" s="70" t="str">
        <f>IFERROR(IF(K3245="handling and wharfage",SUM(P3245:Q3245),IF(OR(K3245="tank",K3245="Boat",K3245="car"),INDEX(Rate!$B$4:$M$25,MATCH(Gilbert!N3245,Rate!$A$4:$A$25,0),MATCH(Gilbert!L3245,Rate!$B$3:$M$3,0))*O3245*0.8,INDEX(Rate!$B$4:$M$25,MATCH(Gilbert!N3245,Rate!$A$4:$A$25,0),MATCH(Gilbert!L3245,Rate!$B$3:$M$3,0))*O3245)),"")</f>
        <v/>
      </c>
      <c r="T3245" s="71" t="str">
        <f t="shared" si="153"/>
        <v/>
      </c>
    </row>
    <row r="3246" spans="16:20">
      <c r="P3246" s="70" t="str">
        <f t="shared" si="151"/>
        <v/>
      </c>
      <c r="Q3246" s="70" t="str">
        <f t="shared" si="152"/>
        <v/>
      </c>
      <c r="R3246" s="70" t="str">
        <f>IFERROR(IF(K3246="handling and wharfage",SUM(P3246:Q3246),IF(OR(K3246="tank",K3246="Boat",K3246="car"),INDEX(Rate!$B$4:$M$25,MATCH(Gilbert!N3246,Rate!$A$4:$A$25,0),MATCH(Gilbert!L3246,Rate!$B$3:$M$3,0))*O3246*0.8,INDEX(Rate!$B$4:$M$25,MATCH(Gilbert!N3246,Rate!$A$4:$A$25,0),MATCH(Gilbert!L3246,Rate!$B$3:$M$3,0))*O3246)),"")</f>
        <v/>
      </c>
      <c r="T3246" s="71" t="str">
        <f t="shared" si="153"/>
        <v/>
      </c>
    </row>
    <row r="3247" spans="16:20">
      <c r="P3247" s="70" t="str">
        <f t="shared" si="151"/>
        <v/>
      </c>
      <c r="Q3247" s="70" t="str">
        <f t="shared" si="152"/>
        <v/>
      </c>
      <c r="R3247" s="70" t="str">
        <f>IFERROR(IF(K3247="handling and wharfage",SUM(P3247:Q3247),IF(OR(K3247="tank",K3247="Boat",K3247="car"),INDEX(Rate!$B$4:$M$25,MATCH(Gilbert!N3247,Rate!$A$4:$A$25,0),MATCH(Gilbert!L3247,Rate!$B$3:$M$3,0))*O3247*0.8,INDEX(Rate!$B$4:$M$25,MATCH(Gilbert!N3247,Rate!$A$4:$A$25,0),MATCH(Gilbert!L3247,Rate!$B$3:$M$3,0))*O3247)),"")</f>
        <v/>
      </c>
      <c r="T3247" s="71" t="str">
        <f t="shared" si="153"/>
        <v/>
      </c>
    </row>
    <row r="3248" spans="16:20">
      <c r="P3248" s="70" t="str">
        <f t="shared" si="151"/>
        <v/>
      </c>
      <c r="Q3248" s="70" t="str">
        <f t="shared" si="152"/>
        <v/>
      </c>
      <c r="R3248" s="70" t="str">
        <f>IFERROR(IF(K3248="handling and wharfage",SUM(P3248:Q3248),IF(OR(K3248="tank",K3248="Boat",K3248="car"),INDEX(Rate!$B$4:$M$25,MATCH(Gilbert!N3248,Rate!$A$4:$A$25,0),MATCH(Gilbert!L3248,Rate!$B$3:$M$3,0))*O3248*0.8,INDEX(Rate!$B$4:$M$25,MATCH(Gilbert!N3248,Rate!$A$4:$A$25,0),MATCH(Gilbert!L3248,Rate!$B$3:$M$3,0))*O3248)),"")</f>
        <v/>
      </c>
      <c r="T3248" s="71" t="str">
        <f t="shared" si="153"/>
        <v/>
      </c>
    </row>
    <row r="3249" spans="16:20">
      <c r="P3249" s="70" t="str">
        <f t="shared" si="151"/>
        <v/>
      </c>
      <c r="Q3249" s="70" t="str">
        <f t="shared" si="152"/>
        <v/>
      </c>
      <c r="R3249" s="70" t="str">
        <f>IFERROR(IF(K3249="handling and wharfage",SUM(P3249:Q3249),IF(OR(K3249="tank",K3249="Boat",K3249="car"),INDEX(Rate!$B$4:$M$25,MATCH(Gilbert!N3249,Rate!$A$4:$A$25,0),MATCH(Gilbert!L3249,Rate!$B$3:$M$3,0))*O3249*0.8,INDEX(Rate!$B$4:$M$25,MATCH(Gilbert!N3249,Rate!$A$4:$A$25,0),MATCH(Gilbert!L3249,Rate!$B$3:$M$3,0))*O3249)),"")</f>
        <v/>
      </c>
      <c r="T3249" s="71" t="str">
        <f t="shared" si="153"/>
        <v/>
      </c>
    </row>
    <row r="3250" spans="16:20">
      <c r="P3250" s="70" t="str">
        <f t="shared" si="151"/>
        <v/>
      </c>
      <c r="Q3250" s="70" t="str">
        <f t="shared" si="152"/>
        <v/>
      </c>
      <c r="R3250" s="70" t="str">
        <f>IFERROR(IF(K3250="handling and wharfage",SUM(P3250:Q3250),IF(OR(K3250="tank",K3250="Boat",K3250="car"),INDEX(Rate!$B$4:$M$25,MATCH(Gilbert!N3250,Rate!$A$4:$A$25,0),MATCH(Gilbert!L3250,Rate!$B$3:$M$3,0))*O3250*0.8,INDEX(Rate!$B$4:$M$25,MATCH(Gilbert!N3250,Rate!$A$4:$A$25,0),MATCH(Gilbert!L3250,Rate!$B$3:$M$3,0))*O3250)),"")</f>
        <v/>
      </c>
      <c r="T3250" s="71" t="str">
        <f t="shared" si="153"/>
        <v/>
      </c>
    </row>
    <row r="3251" spans="16:20">
      <c r="P3251" s="70" t="str">
        <f t="shared" si="151"/>
        <v/>
      </c>
      <c r="Q3251" s="70" t="str">
        <f t="shared" si="152"/>
        <v/>
      </c>
      <c r="R3251" s="70" t="str">
        <f>IFERROR(IF(K3251="handling and wharfage",SUM(P3251:Q3251),IF(OR(K3251="tank",K3251="Boat",K3251="car"),INDEX(Rate!$B$4:$M$25,MATCH(Gilbert!N3251,Rate!$A$4:$A$25,0),MATCH(Gilbert!L3251,Rate!$B$3:$M$3,0))*O3251*0.8,INDEX(Rate!$B$4:$M$25,MATCH(Gilbert!N3251,Rate!$A$4:$A$25,0),MATCH(Gilbert!L3251,Rate!$B$3:$M$3,0))*O3251)),"")</f>
        <v/>
      </c>
      <c r="T3251" s="71" t="str">
        <f t="shared" si="153"/>
        <v/>
      </c>
    </row>
    <row r="3252" spans="16:20">
      <c r="P3252" s="70" t="str">
        <f t="shared" si="151"/>
        <v/>
      </c>
      <c r="Q3252" s="70" t="str">
        <f t="shared" si="152"/>
        <v/>
      </c>
      <c r="R3252" s="70" t="str">
        <f>IFERROR(IF(K3252="handling and wharfage",SUM(P3252:Q3252),IF(OR(K3252="tank",K3252="Boat",K3252="car"),INDEX(Rate!$B$4:$M$25,MATCH(Gilbert!N3252,Rate!$A$4:$A$25,0),MATCH(Gilbert!L3252,Rate!$B$3:$M$3,0))*O3252*0.8,INDEX(Rate!$B$4:$M$25,MATCH(Gilbert!N3252,Rate!$A$4:$A$25,0),MATCH(Gilbert!L3252,Rate!$B$3:$M$3,0))*O3252)),"")</f>
        <v/>
      </c>
      <c r="T3252" s="71" t="str">
        <f t="shared" si="153"/>
        <v/>
      </c>
    </row>
    <row r="3253" spans="16:20">
      <c r="P3253" s="70" t="str">
        <f t="shared" si="151"/>
        <v/>
      </c>
      <c r="Q3253" s="70" t="str">
        <f t="shared" si="152"/>
        <v/>
      </c>
      <c r="R3253" s="70" t="str">
        <f>IFERROR(IF(K3253="handling and wharfage",SUM(P3253:Q3253),IF(OR(K3253="tank",K3253="Boat",K3253="car"),INDEX(Rate!$B$4:$M$25,MATCH(Gilbert!N3253,Rate!$A$4:$A$25,0),MATCH(Gilbert!L3253,Rate!$B$3:$M$3,0))*O3253*0.8,INDEX(Rate!$B$4:$M$25,MATCH(Gilbert!N3253,Rate!$A$4:$A$25,0),MATCH(Gilbert!L3253,Rate!$B$3:$M$3,0))*O3253)),"")</f>
        <v/>
      </c>
      <c r="T3253" s="71" t="str">
        <f t="shared" si="153"/>
        <v/>
      </c>
    </row>
    <row r="3254" spans="16:20">
      <c r="P3254" s="70" t="str">
        <f t="shared" si="151"/>
        <v/>
      </c>
      <c r="Q3254" s="70" t="str">
        <f t="shared" si="152"/>
        <v/>
      </c>
      <c r="R3254" s="70" t="str">
        <f>IFERROR(IF(K3254="handling and wharfage",SUM(P3254:Q3254),IF(OR(K3254="tank",K3254="Boat",K3254="car"),INDEX(Rate!$B$4:$M$25,MATCH(Gilbert!N3254,Rate!$A$4:$A$25,0),MATCH(Gilbert!L3254,Rate!$B$3:$M$3,0))*O3254*0.8,INDEX(Rate!$B$4:$M$25,MATCH(Gilbert!N3254,Rate!$A$4:$A$25,0),MATCH(Gilbert!L3254,Rate!$B$3:$M$3,0))*O3254)),"")</f>
        <v/>
      </c>
      <c r="T3254" s="71" t="str">
        <f t="shared" si="153"/>
        <v/>
      </c>
    </row>
    <row r="3255" spans="16:20">
      <c r="P3255" s="70" t="str">
        <f t="shared" si="151"/>
        <v/>
      </c>
      <c r="Q3255" s="70" t="str">
        <f t="shared" si="152"/>
        <v/>
      </c>
      <c r="R3255" s="70" t="str">
        <f>IFERROR(IF(K3255="handling and wharfage",SUM(P3255:Q3255),IF(OR(K3255="tank",K3255="Boat",K3255="car"),INDEX(Rate!$B$4:$M$25,MATCH(Gilbert!N3255,Rate!$A$4:$A$25,0),MATCH(Gilbert!L3255,Rate!$B$3:$M$3,0))*O3255*0.8,INDEX(Rate!$B$4:$M$25,MATCH(Gilbert!N3255,Rate!$A$4:$A$25,0),MATCH(Gilbert!L3255,Rate!$B$3:$M$3,0))*O3255)),"")</f>
        <v/>
      </c>
      <c r="T3255" s="71" t="str">
        <f t="shared" si="153"/>
        <v/>
      </c>
    </row>
    <row r="3256" spans="16:20">
      <c r="P3256" s="70" t="str">
        <f t="shared" si="151"/>
        <v/>
      </c>
      <c r="Q3256" s="70" t="str">
        <f t="shared" si="152"/>
        <v/>
      </c>
      <c r="R3256" s="70" t="str">
        <f>IFERROR(IF(K3256="handling and wharfage",SUM(P3256:Q3256),IF(OR(K3256="tank",K3256="Boat",K3256="car"),INDEX(Rate!$B$4:$M$25,MATCH(Gilbert!N3256,Rate!$A$4:$A$25,0),MATCH(Gilbert!L3256,Rate!$B$3:$M$3,0))*O3256*0.8,INDEX(Rate!$B$4:$M$25,MATCH(Gilbert!N3256,Rate!$A$4:$A$25,0),MATCH(Gilbert!L3256,Rate!$B$3:$M$3,0))*O3256)),"")</f>
        <v/>
      </c>
      <c r="T3256" s="71" t="str">
        <f t="shared" si="153"/>
        <v/>
      </c>
    </row>
    <row r="3257" spans="16:20">
      <c r="P3257" s="70" t="str">
        <f t="shared" si="151"/>
        <v/>
      </c>
      <c r="Q3257" s="70" t="str">
        <f t="shared" si="152"/>
        <v/>
      </c>
      <c r="R3257" s="70" t="str">
        <f>IFERROR(IF(K3257="handling and wharfage",SUM(P3257:Q3257),IF(OR(K3257="tank",K3257="Boat",K3257="car"),INDEX(Rate!$B$4:$M$25,MATCH(Gilbert!N3257,Rate!$A$4:$A$25,0),MATCH(Gilbert!L3257,Rate!$B$3:$M$3,0))*O3257*0.8,INDEX(Rate!$B$4:$M$25,MATCH(Gilbert!N3257,Rate!$A$4:$A$25,0),MATCH(Gilbert!L3257,Rate!$B$3:$M$3,0))*O3257)),"")</f>
        <v/>
      </c>
      <c r="T3257" s="71" t="str">
        <f t="shared" si="153"/>
        <v/>
      </c>
    </row>
    <row r="3258" spans="16:20">
      <c r="P3258" s="70" t="str">
        <f t="shared" si="151"/>
        <v/>
      </c>
      <c r="Q3258" s="70" t="str">
        <f t="shared" si="152"/>
        <v/>
      </c>
      <c r="R3258" s="70" t="str">
        <f>IFERROR(IF(K3258="handling and wharfage",SUM(P3258:Q3258),IF(OR(K3258="tank",K3258="Boat",K3258="car"),INDEX(Rate!$B$4:$M$25,MATCH(Gilbert!N3258,Rate!$A$4:$A$25,0),MATCH(Gilbert!L3258,Rate!$B$3:$M$3,0))*O3258*0.8,INDEX(Rate!$B$4:$M$25,MATCH(Gilbert!N3258,Rate!$A$4:$A$25,0),MATCH(Gilbert!L3258,Rate!$B$3:$M$3,0))*O3258)),"")</f>
        <v/>
      </c>
      <c r="T3258" s="71" t="str">
        <f t="shared" si="153"/>
        <v/>
      </c>
    </row>
    <row r="3259" spans="16:20">
      <c r="P3259" s="70" t="str">
        <f t="shared" si="151"/>
        <v/>
      </c>
      <c r="Q3259" s="70" t="str">
        <f t="shared" si="152"/>
        <v/>
      </c>
      <c r="R3259" s="70" t="str">
        <f>IFERROR(IF(K3259="handling and wharfage",SUM(P3259:Q3259),IF(OR(K3259="tank",K3259="Boat",K3259="car"),INDEX(Rate!$B$4:$M$25,MATCH(Gilbert!N3259,Rate!$A$4:$A$25,0),MATCH(Gilbert!L3259,Rate!$B$3:$M$3,0))*O3259*0.8,INDEX(Rate!$B$4:$M$25,MATCH(Gilbert!N3259,Rate!$A$4:$A$25,0),MATCH(Gilbert!L3259,Rate!$B$3:$M$3,0))*O3259)),"")</f>
        <v/>
      </c>
      <c r="T3259" s="71" t="str">
        <f t="shared" si="153"/>
        <v/>
      </c>
    </row>
    <row r="3260" spans="16:20">
      <c r="P3260" s="70" t="str">
        <f t="shared" si="151"/>
        <v/>
      </c>
      <c r="Q3260" s="70" t="str">
        <f t="shared" si="152"/>
        <v/>
      </c>
      <c r="R3260" s="70" t="str">
        <f>IFERROR(IF(K3260="handling and wharfage",SUM(P3260:Q3260),IF(OR(K3260="tank",K3260="Boat",K3260="car"),INDEX(Rate!$B$4:$M$25,MATCH(Gilbert!N3260,Rate!$A$4:$A$25,0),MATCH(Gilbert!L3260,Rate!$B$3:$M$3,0))*O3260*0.8,INDEX(Rate!$B$4:$M$25,MATCH(Gilbert!N3260,Rate!$A$4:$A$25,0),MATCH(Gilbert!L3260,Rate!$B$3:$M$3,0))*O3260)),"")</f>
        <v/>
      </c>
      <c r="T3260" s="71" t="str">
        <f t="shared" si="153"/>
        <v/>
      </c>
    </row>
    <row r="3261" spans="16:20">
      <c r="P3261" s="70" t="str">
        <f t="shared" si="151"/>
        <v/>
      </c>
      <c r="Q3261" s="70" t="str">
        <f t="shared" si="152"/>
        <v/>
      </c>
      <c r="R3261" s="70" t="str">
        <f>IFERROR(IF(K3261="handling and wharfage",SUM(P3261:Q3261),IF(OR(K3261="tank",K3261="Boat",K3261="car"),INDEX(Rate!$B$4:$M$25,MATCH(Gilbert!N3261,Rate!$A$4:$A$25,0),MATCH(Gilbert!L3261,Rate!$B$3:$M$3,0))*O3261*0.8,INDEX(Rate!$B$4:$M$25,MATCH(Gilbert!N3261,Rate!$A$4:$A$25,0),MATCH(Gilbert!L3261,Rate!$B$3:$M$3,0))*O3261)),"")</f>
        <v/>
      </c>
      <c r="T3261" s="71" t="str">
        <f t="shared" si="153"/>
        <v/>
      </c>
    </row>
    <row r="3262" spans="16:20">
      <c r="P3262" s="70" t="str">
        <f t="shared" si="151"/>
        <v/>
      </c>
      <c r="Q3262" s="70" t="str">
        <f t="shared" si="152"/>
        <v/>
      </c>
      <c r="R3262" s="70" t="str">
        <f>IFERROR(IF(K3262="handling and wharfage",SUM(P3262:Q3262),IF(OR(K3262="tank",K3262="Boat",K3262="car"),INDEX(Rate!$B$4:$M$25,MATCH(Gilbert!N3262,Rate!$A$4:$A$25,0),MATCH(Gilbert!L3262,Rate!$B$3:$M$3,0))*O3262*0.8,INDEX(Rate!$B$4:$M$25,MATCH(Gilbert!N3262,Rate!$A$4:$A$25,0),MATCH(Gilbert!L3262,Rate!$B$3:$M$3,0))*O3262)),"")</f>
        <v/>
      </c>
      <c r="T3262" s="71" t="str">
        <f t="shared" si="153"/>
        <v/>
      </c>
    </row>
    <row r="3263" spans="16:20">
      <c r="P3263" s="70" t="str">
        <f t="shared" si="151"/>
        <v/>
      </c>
      <c r="Q3263" s="70" t="str">
        <f t="shared" si="152"/>
        <v/>
      </c>
      <c r="R3263" s="70" t="str">
        <f>IFERROR(IF(K3263="handling and wharfage",SUM(P3263:Q3263),IF(OR(K3263="tank",K3263="Boat",K3263="car"),INDEX(Rate!$B$4:$M$25,MATCH(Gilbert!N3263,Rate!$A$4:$A$25,0),MATCH(Gilbert!L3263,Rate!$B$3:$M$3,0))*O3263*0.8,INDEX(Rate!$B$4:$M$25,MATCH(Gilbert!N3263,Rate!$A$4:$A$25,0),MATCH(Gilbert!L3263,Rate!$B$3:$M$3,0))*O3263)),"")</f>
        <v/>
      </c>
      <c r="T3263" s="71" t="str">
        <f t="shared" si="153"/>
        <v/>
      </c>
    </row>
    <row r="3264" spans="16:20">
      <c r="P3264" s="70" t="str">
        <f t="shared" si="151"/>
        <v/>
      </c>
      <c r="Q3264" s="70" t="str">
        <f t="shared" si="152"/>
        <v/>
      </c>
      <c r="R3264" s="70" t="str">
        <f>IFERROR(IF(K3264="handling and wharfage",SUM(P3264:Q3264),IF(OR(K3264="tank",K3264="Boat",K3264="car"),INDEX(Rate!$B$4:$M$25,MATCH(Gilbert!N3264,Rate!$A$4:$A$25,0),MATCH(Gilbert!L3264,Rate!$B$3:$M$3,0))*O3264*0.8,INDEX(Rate!$B$4:$M$25,MATCH(Gilbert!N3264,Rate!$A$4:$A$25,0),MATCH(Gilbert!L3264,Rate!$B$3:$M$3,0))*O3264)),"")</f>
        <v/>
      </c>
      <c r="T3264" s="71" t="str">
        <f t="shared" si="153"/>
        <v/>
      </c>
    </row>
    <row r="3265" spans="16:20">
      <c r="P3265" s="70" t="str">
        <f t="shared" si="151"/>
        <v/>
      </c>
      <c r="Q3265" s="70" t="str">
        <f t="shared" si="152"/>
        <v/>
      </c>
      <c r="R3265" s="70" t="str">
        <f>IFERROR(IF(K3265="handling and wharfage",SUM(P3265:Q3265),IF(OR(K3265="tank",K3265="Boat",K3265="car"),INDEX(Rate!$B$4:$M$25,MATCH(Gilbert!N3265,Rate!$A$4:$A$25,0),MATCH(Gilbert!L3265,Rate!$B$3:$M$3,0))*O3265*0.8,INDEX(Rate!$B$4:$M$25,MATCH(Gilbert!N3265,Rate!$A$4:$A$25,0),MATCH(Gilbert!L3265,Rate!$B$3:$M$3,0))*O3265)),"")</f>
        <v/>
      </c>
      <c r="T3265" s="71" t="str">
        <f t="shared" si="153"/>
        <v/>
      </c>
    </row>
    <row r="3266" spans="16:20">
      <c r="P3266" s="70" t="str">
        <f t="shared" si="151"/>
        <v/>
      </c>
      <c r="Q3266" s="70" t="str">
        <f t="shared" si="152"/>
        <v/>
      </c>
      <c r="R3266" s="70" t="str">
        <f>IFERROR(IF(K3266="handling and wharfage",SUM(P3266:Q3266),IF(OR(K3266="tank",K3266="Boat",K3266="car"),INDEX(Rate!$B$4:$M$25,MATCH(Gilbert!N3266,Rate!$A$4:$A$25,0),MATCH(Gilbert!L3266,Rate!$B$3:$M$3,0))*O3266*0.8,INDEX(Rate!$B$4:$M$25,MATCH(Gilbert!N3266,Rate!$A$4:$A$25,0),MATCH(Gilbert!L3266,Rate!$B$3:$M$3,0))*O3266)),"")</f>
        <v/>
      </c>
      <c r="T3266" s="71" t="str">
        <f t="shared" si="153"/>
        <v/>
      </c>
    </row>
    <row r="3267" spans="16:20">
      <c r="P3267" s="70" t="str">
        <f t="shared" ref="P3267:P3330" si="154">IF(OR(K3267="handling and wharfage",K3267="rau handling and wharfage"),O3267*30,"")</f>
        <v/>
      </c>
      <c r="Q3267" s="70" t="str">
        <f t="shared" ref="Q3267:Q3330" si="155">IF(K3267&lt;&gt;"handling and wharfage","",O3267*3.5)</f>
        <v/>
      </c>
      <c r="R3267" s="70" t="str">
        <f>IFERROR(IF(K3267="handling and wharfage",SUM(P3267:Q3267),IF(OR(K3267="tank",K3267="Boat",K3267="car"),INDEX(Rate!$B$4:$M$25,MATCH(Gilbert!N3267,Rate!$A$4:$A$25,0),MATCH(Gilbert!L3267,Rate!$B$3:$M$3,0))*O3267*0.8,INDEX(Rate!$B$4:$M$25,MATCH(Gilbert!N3267,Rate!$A$4:$A$25,0),MATCH(Gilbert!L3267,Rate!$B$3:$M$3,0))*O3267)),"")</f>
        <v/>
      </c>
      <c r="T3267" s="71" t="str">
        <f t="shared" ref="T3267:T3330" si="156">IF(L3267="","",IF(L3267="General2","F0070000061A","E31250000331"))</f>
        <v/>
      </c>
    </row>
    <row r="3268" spans="16:20">
      <c r="P3268" s="70" t="str">
        <f t="shared" si="154"/>
        <v/>
      </c>
      <c r="Q3268" s="70" t="str">
        <f t="shared" si="155"/>
        <v/>
      </c>
      <c r="R3268" s="70" t="str">
        <f>IFERROR(IF(K3268="handling and wharfage",SUM(P3268:Q3268),IF(OR(K3268="tank",K3268="Boat",K3268="car"),INDEX(Rate!$B$4:$M$25,MATCH(Gilbert!N3268,Rate!$A$4:$A$25,0),MATCH(Gilbert!L3268,Rate!$B$3:$M$3,0))*O3268*0.8,INDEX(Rate!$B$4:$M$25,MATCH(Gilbert!N3268,Rate!$A$4:$A$25,0),MATCH(Gilbert!L3268,Rate!$B$3:$M$3,0))*O3268)),"")</f>
        <v/>
      </c>
      <c r="T3268" s="71" t="str">
        <f t="shared" si="156"/>
        <v/>
      </c>
    </row>
    <row r="3269" spans="16:20">
      <c r="P3269" s="70" t="str">
        <f t="shared" si="154"/>
        <v/>
      </c>
      <c r="Q3269" s="70" t="str">
        <f t="shared" si="155"/>
        <v/>
      </c>
      <c r="R3269" s="70" t="str">
        <f>IFERROR(IF(K3269="handling and wharfage",SUM(P3269:Q3269),IF(OR(K3269="tank",K3269="Boat",K3269="car"),INDEX(Rate!$B$4:$M$25,MATCH(Gilbert!N3269,Rate!$A$4:$A$25,0),MATCH(Gilbert!L3269,Rate!$B$3:$M$3,0))*O3269*0.8,INDEX(Rate!$B$4:$M$25,MATCH(Gilbert!N3269,Rate!$A$4:$A$25,0),MATCH(Gilbert!L3269,Rate!$B$3:$M$3,0))*O3269)),"")</f>
        <v/>
      </c>
      <c r="T3269" s="71" t="str">
        <f t="shared" si="156"/>
        <v/>
      </c>
    </row>
    <row r="3270" spans="16:20">
      <c r="P3270" s="70" t="str">
        <f t="shared" si="154"/>
        <v/>
      </c>
      <c r="Q3270" s="70" t="str">
        <f t="shared" si="155"/>
        <v/>
      </c>
      <c r="R3270" s="70" t="str">
        <f>IFERROR(IF(K3270="handling and wharfage",SUM(P3270:Q3270),IF(OR(K3270="tank",K3270="Boat",K3270="car"),INDEX(Rate!$B$4:$M$25,MATCH(Gilbert!N3270,Rate!$A$4:$A$25,0),MATCH(Gilbert!L3270,Rate!$B$3:$M$3,0))*O3270*0.8,INDEX(Rate!$B$4:$M$25,MATCH(Gilbert!N3270,Rate!$A$4:$A$25,0),MATCH(Gilbert!L3270,Rate!$B$3:$M$3,0))*O3270)),"")</f>
        <v/>
      </c>
      <c r="T3270" s="71" t="str">
        <f t="shared" si="156"/>
        <v/>
      </c>
    </row>
    <row r="3271" spans="16:20">
      <c r="P3271" s="70" t="str">
        <f t="shared" si="154"/>
        <v/>
      </c>
      <c r="Q3271" s="70" t="str">
        <f t="shared" si="155"/>
        <v/>
      </c>
      <c r="R3271" s="70" t="str">
        <f>IFERROR(IF(K3271="handling and wharfage",SUM(P3271:Q3271),IF(OR(K3271="tank",K3271="Boat",K3271="car"),INDEX(Rate!$B$4:$M$25,MATCH(Gilbert!N3271,Rate!$A$4:$A$25,0),MATCH(Gilbert!L3271,Rate!$B$3:$M$3,0))*O3271*0.8,INDEX(Rate!$B$4:$M$25,MATCH(Gilbert!N3271,Rate!$A$4:$A$25,0),MATCH(Gilbert!L3271,Rate!$B$3:$M$3,0))*O3271)),"")</f>
        <v/>
      </c>
      <c r="T3271" s="71" t="str">
        <f t="shared" si="156"/>
        <v/>
      </c>
    </row>
    <row r="3272" spans="16:20">
      <c r="P3272" s="70" t="str">
        <f t="shared" si="154"/>
        <v/>
      </c>
      <c r="Q3272" s="70" t="str">
        <f t="shared" si="155"/>
        <v/>
      </c>
      <c r="R3272" s="70" t="str">
        <f>IFERROR(IF(K3272="handling and wharfage",SUM(P3272:Q3272),IF(OR(K3272="tank",K3272="Boat",K3272="car"),INDEX(Rate!$B$4:$M$25,MATCH(Gilbert!N3272,Rate!$A$4:$A$25,0),MATCH(Gilbert!L3272,Rate!$B$3:$M$3,0))*O3272*0.8,INDEX(Rate!$B$4:$M$25,MATCH(Gilbert!N3272,Rate!$A$4:$A$25,0),MATCH(Gilbert!L3272,Rate!$B$3:$M$3,0))*O3272)),"")</f>
        <v/>
      </c>
      <c r="T3272" s="71" t="str">
        <f t="shared" si="156"/>
        <v/>
      </c>
    </row>
    <row r="3273" spans="16:20">
      <c r="P3273" s="70" t="str">
        <f t="shared" si="154"/>
        <v/>
      </c>
      <c r="Q3273" s="70" t="str">
        <f t="shared" si="155"/>
        <v/>
      </c>
      <c r="R3273" s="70" t="str">
        <f>IFERROR(IF(K3273="handling and wharfage",SUM(P3273:Q3273),IF(OR(K3273="tank",K3273="Boat",K3273="car"),INDEX(Rate!$B$4:$M$25,MATCH(Gilbert!N3273,Rate!$A$4:$A$25,0),MATCH(Gilbert!L3273,Rate!$B$3:$M$3,0))*O3273*0.8,INDEX(Rate!$B$4:$M$25,MATCH(Gilbert!N3273,Rate!$A$4:$A$25,0),MATCH(Gilbert!L3273,Rate!$B$3:$M$3,0))*O3273)),"")</f>
        <v/>
      </c>
      <c r="T3273" s="71" t="str">
        <f t="shared" si="156"/>
        <v/>
      </c>
    </row>
    <row r="3274" spans="16:20">
      <c r="P3274" s="70" t="str">
        <f t="shared" si="154"/>
        <v/>
      </c>
      <c r="Q3274" s="70" t="str">
        <f t="shared" si="155"/>
        <v/>
      </c>
      <c r="R3274" s="70" t="str">
        <f>IFERROR(IF(K3274="handling and wharfage",SUM(P3274:Q3274),IF(OR(K3274="tank",K3274="Boat",K3274="car"),INDEX(Rate!$B$4:$M$25,MATCH(Gilbert!N3274,Rate!$A$4:$A$25,0),MATCH(Gilbert!L3274,Rate!$B$3:$M$3,0))*O3274*0.8,INDEX(Rate!$B$4:$M$25,MATCH(Gilbert!N3274,Rate!$A$4:$A$25,0),MATCH(Gilbert!L3274,Rate!$B$3:$M$3,0))*O3274)),"")</f>
        <v/>
      </c>
      <c r="T3274" s="71" t="str">
        <f t="shared" si="156"/>
        <v/>
      </c>
    </row>
    <row r="3275" spans="16:20">
      <c r="P3275" s="70" t="str">
        <f t="shared" si="154"/>
        <v/>
      </c>
      <c r="Q3275" s="70" t="str">
        <f t="shared" si="155"/>
        <v/>
      </c>
      <c r="R3275" s="70" t="str">
        <f>IFERROR(IF(K3275="handling and wharfage",SUM(P3275:Q3275),IF(OR(K3275="tank",K3275="Boat",K3275="car"),INDEX(Rate!$B$4:$M$25,MATCH(Gilbert!N3275,Rate!$A$4:$A$25,0),MATCH(Gilbert!L3275,Rate!$B$3:$M$3,0))*O3275*0.8,INDEX(Rate!$B$4:$M$25,MATCH(Gilbert!N3275,Rate!$A$4:$A$25,0),MATCH(Gilbert!L3275,Rate!$B$3:$M$3,0))*O3275)),"")</f>
        <v/>
      </c>
      <c r="T3275" s="71" t="str">
        <f t="shared" si="156"/>
        <v/>
      </c>
    </row>
    <row r="3276" spans="16:20">
      <c r="P3276" s="70" t="str">
        <f t="shared" si="154"/>
        <v/>
      </c>
      <c r="Q3276" s="70" t="str">
        <f t="shared" si="155"/>
        <v/>
      </c>
      <c r="R3276" s="70" t="str">
        <f>IFERROR(IF(K3276="handling and wharfage",SUM(P3276:Q3276),IF(OR(K3276="tank",K3276="Boat",K3276="car"),INDEX(Rate!$B$4:$M$25,MATCH(Gilbert!N3276,Rate!$A$4:$A$25,0),MATCH(Gilbert!L3276,Rate!$B$3:$M$3,0))*O3276*0.8,INDEX(Rate!$B$4:$M$25,MATCH(Gilbert!N3276,Rate!$A$4:$A$25,0),MATCH(Gilbert!L3276,Rate!$B$3:$M$3,0))*O3276)),"")</f>
        <v/>
      </c>
      <c r="T3276" s="71" t="str">
        <f t="shared" si="156"/>
        <v/>
      </c>
    </row>
    <row r="3277" spans="16:20">
      <c r="P3277" s="70" t="str">
        <f t="shared" si="154"/>
        <v/>
      </c>
      <c r="Q3277" s="70" t="str">
        <f t="shared" si="155"/>
        <v/>
      </c>
      <c r="R3277" s="70" t="str">
        <f>IFERROR(IF(K3277="handling and wharfage",SUM(P3277:Q3277),IF(OR(K3277="tank",K3277="Boat",K3277="car"),INDEX(Rate!$B$4:$M$25,MATCH(Gilbert!N3277,Rate!$A$4:$A$25,0),MATCH(Gilbert!L3277,Rate!$B$3:$M$3,0))*O3277*0.8,INDEX(Rate!$B$4:$M$25,MATCH(Gilbert!N3277,Rate!$A$4:$A$25,0),MATCH(Gilbert!L3277,Rate!$B$3:$M$3,0))*O3277)),"")</f>
        <v/>
      </c>
      <c r="T3277" s="71" t="str">
        <f t="shared" si="156"/>
        <v/>
      </c>
    </row>
    <row r="3278" spans="16:20">
      <c r="P3278" s="70" t="str">
        <f t="shared" si="154"/>
        <v/>
      </c>
      <c r="Q3278" s="70" t="str">
        <f t="shared" si="155"/>
        <v/>
      </c>
      <c r="R3278" s="70" t="str">
        <f>IFERROR(IF(K3278="handling and wharfage",SUM(P3278:Q3278),IF(OR(K3278="tank",K3278="Boat",K3278="car"),INDEX(Rate!$B$4:$M$25,MATCH(Gilbert!N3278,Rate!$A$4:$A$25,0),MATCH(Gilbert!L3278,Rate!$B$3:$M$3,0))*O3278*0.8,INDEX(Rate!$B$4:$M$25,MATCH(Gilbert!N3278,Rate!$A$4:$A$25,0),MATCH(Gilbert!L3278,Rate!$B$3:$M$3,0))*O3278)),"")</f>
        <v/>
      </c>
      <c r="T3278" s="71" t="str">
        <f t="shared" si="156"/>
        <v/>
      </c>
    </row>
    <row r="3279" spans="16:20">
      <c r="P3279" s="70" t="str">
        <f t="shared" si="154"/>
        <v/>
      </c>
      <c r="Q3279" s="70" t="str">
        <f t="shared" si="155"/>
        <v/>
      </c>
      <c r="R3279" s="70" t="str">
        <f>IFERROR(IF(K3279="handling and wharfage",SUM(P3279:Q3279),IF(OR(K3279="tank",K3279="Boat",K3279="car"),INDEX(Rate!$B$4:$M$25,MATCH(Gilbert!N3279,Rate!$A$4:$A$25,0),MATCH(Gilbert!L3279,Rate!$B$3:$M$3,0))*O3279*0.8,INDEX(Rate!$B$4:$M$25,MATCH(Gilbert!N3279,Rate!$A$4:$A$25,0),MATCH(Gilbert!L3279,Rate!$B$3:$M$3,0))*O3279)),"")</f>
        <v/>
      </c>
      <c r="T3279" s="71" t="str">
        <f t="shared" si="156"/>
        <v/>
      </c>
    </row>
    <row r="3280" spans="16:20">
      <c r="P3280" s="70" t="str">
        <f t="shared" si="154"/>
        <v/>
      </c>
      <c r="Q3280" s="70" t="str">
        <f t="shared" si="155"/>
        <v/>
      </c>
      <c r="R3280" s="70" t="str">
        <f>IFERROR(IF(K3280="handling and wharfage",SUM(P3280:Q3280),IF(OR(K3280="tank",K3280="Boat",K3280="car"),INDEX(Rate!$B$4:$M$25,MATCH(Gilbert!N3280,Rate!$A$4:$A$25,0),MATCH(Gilbert!L3280,Rate!$B$3:$M$3,0))*O3280*0.8,INDEX(Rate!$B$4:$M$25,MATCH(Gilbert!N3280,Rate!$A$4:$A$25,0),MATCH(Gilbert!L3280,Rate!$B$3:$M$3,0))*O3280)),"")</f>
        <v/>
      </c>
      <c r="T3280" s="71" t="str">
        <f t="shared" si="156"/>
        <v/>
      </c>
    </row>
    <row r="3281" spans="16:20">
      <c r="P3281" s="70" t="str">
        <f t="shared" si="154"/>
        <v/>
      </c>
      <c r="Q3281" s="70" t="str">
        <f t="shared" si="155"/>
        <v/>
      </c>
      <c r="R3281" s="70" t="str">
        <f>IFERROR(IF(K3281="handling and wharfage",SUM(P3281:Q3281),IF(OR(K3281="tank",K3281="Boat",K3281="car"),INDEX(Rate!$B$4:$M$25,MATCH(Gilbert!N3281,Rate!$A$4:$A$25,0),MATCH(Gilbert!L3281,Rate!$B$3:$M$3,0))*O3281*0.8,INDEX(Rate!$B$4:$M$25,MATCH(Gilbert!N3281,Rate!$A$4:$A$25,0),MATCH(Gilbert!L3281,Rate!$B$3:$M$3,0))*O3281)),"")</f>
        <v/>
      </c>
      <c r="T3281" s="71" t="str">
        <f t="shared" si="156"/>
        <v/>
      </c>
    </row>
    <row r="3282" spans="16:20">
      <c r="P3282" s="70" t="str">
        <f t="shared" si="154"/>
        <v/>
      </c>
      <c r="Q3282" s="70" t="str">
        <f t="shared" si="155"/>
        <v/>
      </c>
      <c r="R3282" s="70" t="str">
        <f>IFERROR(IF(K3282="handling and wharfage",SUM(P3282:Q3282),IF(OR(K3282="tank",K3282="Boat",K3282="car"),INDEX(Rate!$B$4:$M$25,MATCH(Gilbert!N3282,Rate!$A$4:$A$25,0),MATCH(Gilbert!L3282,Rate!$B$3:$M$3,0))*O3282*0.8,INDEX(Rate!$B$4:$M$25,MATCH(Gilbert!N3282,Rate!$A$4:$A$25,0),MATCH(Gilbert!L3282,Rate!$B$3:$M$3,0))*O3282)),"")</f>
        <v/>
      </c>
      <c r="T3282" s="71" t="str">
        <f t="shared" si="156"/>
        <v/>
      </c>
    </row>
    <row r="3283" spans="16:20">
      <c r="P3283" s="70" t="str">
        <f t="shared" si="154"/>
        <v/>
      </c>
      <c r="Q3283" s="70" t="str">
        <f t="shared" si="155"/>
        <v/>
      </c>
      <c r="R3283" s="70" t="str">
        <f>IFERROR(IF(K3283="handling and wharfage",SUM(P3283:Q3283),IF(OR(K3283="tank",K3283="Boat",K3283="car"),INDEX(Rate!$B$4:$M$25,MATCH(Gilbert!N3283,Rate!$A$4:$A$25,0),MATCH(Gilbert!L3283,Rate!$B$3:$M$3,0))*O3283*0.8,INDEX(Rate!$B$4:$M$25,MATCH(Gilbert!N3283,Rate!$A$4:$A$25,0),MATCH(Gilbert!L3283,Rate!$B$3:$M$3,0))*O3283)),"")</f>
        <v/>
      </c>
      <c r="T3283" s="71" t="str">
        <f t="shared" si="156"/>
        <v/>
      </c>
    </row>
    <row r="3284" spans="16:20">
      <c r="P3284" s="70" t="str">
        <f t="shared" si="154"/>
        <v/>
      </c>
      <c r="Q3284" s="70" t="str">
        <f t="shared" si="155"/>
        <v/>
      </c>
      <c r="R3284" s="70" t="str">
        <f>IFERROR(IF(K3284="handling and wharfage",SUM(P3284:Q3284),IF(OR(K3284="tank",K3284="Boat",K3284="car"),INDEX(Rate!$B$4:$M$25,MATCH(Gilbert!N3284,Rate!$A$4:$A$25,0),MATCH(Gilbert!L3284,Rate!$B$3:$M$3,0))*O3284*0.8,INDEX(Rate!$B$4:$M$25,MATCH(Gilbert!N3284,Rate!$A$4:$A$25,0),MATCH(Gilbert!L3284,Rate!$B$3:$M$3,0))*O3284)),"")</f>
        <v/>
      </c>
      <c r="T3284" s="71" t="str">
        <f t="shared" si="156"/>
        <v/>
      </c>
    </row>
    <row r="3285" spans="16:20">
      <c r="P3285" s="70" t="str">
        <f t="shared" si="154"/>
        <v/>
      </c>
      <c r="Q3285" s="70" t="str">
        <f t="shared" si="155"/>
        <v/>
      </c>
      <c r="R3285" s="70" t="str">
        <f>IFERROR(IF(K3285="handling and wharfage",SUM(P3285:Q3285),IF(OR(K3285="tank",K3285="Boat",K3285="car"),INDEX(Rate!$B$4:$M$25,MATCH(Gilbert!N3285,Rate!$A$4:$A$25,0),MATCH(Gilbert!L3285,Rate!$B$3:$M$3,0))*O3285*0.8,INDEX(Rate!$B$4:$M$25,MATCH(Gilbert!N3285,Rate!$A$4:$A$25,0),MATCH(Gilbert!L3285,Rate!$B$3:$M$3,0))*O3285)),"")</f>
        <v/>
      </c>
      <c r="T3285" s="71" t="str">
        <f t="shared" si="156"/>
        <v/>
      </c>
    </row>
    <row r="3286" spans="16:20">
      <c r="P3286" s="70" t="str">
        <f t="shared" si="154"/>
        <v/>
      </c>
      <c r="Q3286" s="70" t="str">
        <f t="shared" si="155"/>
        <v/>
      </c>
      <c r="R3286" s="70" t="str">
        <f>IFERROR(IF(K3286="handling and wharfage",SUM(P3286:Q3286),IF(OR(K3286="tank",K3286="Boat",K3286="car"),INDEX(Rate!$B$4:$M$25,MATCH(Gilbert!N3286,Rate!$A$4:$A$25,0),MATCH(Gilbert!L3286,Rate!$B$3:$M$3,0))*O3286*0.8,INDEX(Rate!$B$4:$M$25,MATCH(Gilbert!N3286,Rate!$A$4:$A$25,0),MATCH(Gilbert!L3286,Rate!$B$3:$M$3,0))*O3286)),"")</f>
        <v/>
      </c>
      <c r="T3286" s="71" t="str">
        <f t="shared" si="156"/>
        <v/>
      </c>
    </row>
    <row r="3287" spans="16:20">
      <c r="P3287" s="70" t="str">
        <f t="shared" si="154"/>
        <v/>
      </c>
      <c r="Q3287" s="70" t="str">
        <f t="shared" si="155"/>
        <v/>
      </c>
      <c r="R3287" s="70" t="str">
        <f>IFERROR(IF(K3287="handling and wharfage",SUM(P3287:Q3287),IF(OR(K3287="tank",K3287="Boat",K3287="car"),INDEX(Rate!$B$4:$M$25,MATCH(Gilbert!N3287,Rate!$A$4:$A$25,0),MATCH(Gilbert!L3287,Rate!$B$3:$M$3,0))*O3287*0.8,INDEX(Rate!$B$4:$M$25,MATCH(Gilbert!N3287,Rate!$A$4:$A$25,0),MATCH(Gilbert!L3287,Rate!$B$3:$M$3,0))*O3287)),"")</f>
        <v/>
      </c>
      <c r="T3287" s="71" t="str">
        <f t="shared" si="156"/>
        <v/>
      </c>
    </row>
    <row r="3288" spans="16:20">
      <c r="P3288" s="70" t="str">
        <f t="shared" si="154"/>
        <v/>
      </c>
      <c r="Q3288" s="70" t="str">
        <f t="shared" si="155"/>
        <v/>
      </c>
      <c r="R3288" s="70" t="str">
        <f>IFERROR(IF(K3288="handling and wharfage",SUM(P3288:Q3288),IF(OR(K3288="tank",K3288="Boat",K3288="car"),INDEX(Rate!$B$4:$M$25,MATCH(Gilbert!N3288,Rate!$A$4:$A$25,0),MATCH(Gilbert!L3288,Rate!$B$3:$M$3,0))*O3288*0.8,INDEX(Rate!$B$4:$M$25,MATCH(Gilbert!N3288,Rate!$A$4:$A$25,0),MATCH(Gilbert!L3288,Rate!$B$3:$M$3,0))*O3288)),"")</f>
        <v/>
      </c>
      <c r="T3288" s="71" t="str">
        <f t="shared" si="156"/>
        <v/>
      </c>
    </row>
    <row r="3289" spans="16:20">
      <c r="P3289" s="70" t="str">
        <f t="shared" si="154"/>
        <v/>
      </c>
      <c r="Q3289" s="70" t="str">
        <f t="shared" si="155"/>
        <v/>
      </c>
      <c r="R3289" s="70" t="str">
        <f>IFERROR(IF(K3289="handling and wharfage",SUM(P3289:Q3289),IF(OR(K3289="tank",K3289="Boat",K3289="car"),INDEX(Rate!$B$4:$M$25,MATCH(Gilbert!N3289,Rate!$A$4:$A$25,0),MATCH(Gilbert!L3289,Rate!$B$3:$M$3,0))*O3289*0.8,INDEX(Rate!$B$4:$M$25,MATCH(Gilbert!N3289,Rate!$A$4:$A$25,0),MATCH(Gilbert!L3289,Rate!$B$3:$M$3,0))*O3289)),"")</f>
        <v/>
      </c>
      <c r="T3289" s="71" t="str">
        <f t="shared" si="156"/>
        <v/>
      </c>
    </row>
    <row r="3290" spans="16:20">
      <c r="P3290" s="70" t="str">
        <f t="shared" si="154"/>
        <v/>
      </c>
      <c r="Q3290" s="70" t="str">
        <f t="shared" si="155"/>
        <v/>
      </c>
      <c r="R3290" s="70" t="str">
        <f>IFERROR(IF(K3290="handling and wharfage",SUM(P3290:Q3290),IF(OR(K3290="tank",K3290="Boat",K3290="car"),INDEX(Rate!$B$4:$M$25,MATCH(Gilbert!N3290,Rate!$A$4:$A$25,0),MATCH(Gilbert!L3290,Rate!$B$3:$M$3,0))*O3290*0.8,INDEX(Rate!$B$4:$M$25,MATCH(Gilbert!N3290,Rate!$A$4:$A$25,0),MATCH(Gilbert!L3290,Rate!$B$3:$M$3,0))*O3290)),"")</f>
        <v/>
      </c>
      <c r="T3290" s="71" t="str">
        <f t="shared" si="156"/>
        <v/>
      </c>
    </row>
    <row r="3291" spans="16:20">
      <c r="P3291" s="70" t="str">
        <f t="shared" si="154"/>
        <v/>
      </c>
      <c r="Q3291" s="70" t="str">
        <f t="shared" si="155"/>
        <v/>
      </c>
      <c r="R3291" s="70" t="str">
        <f>IFERROR(IF(K3291="handling and wharfage",SUM(P3291:Q3291),IF(OR(K3291="tank",K3291="Boat",K3291="car"),INDEX(Rate!$B$4:$M$25,MATCH(Gilbert!N3291,Rate!$A$4:$A$25,0),MATCH(Gilbert!L3291,Rate!$B$3:$M$3,0))*O3291*0.8,INDEX(Rate!$B$4:$M$25,MATCH(Gilbert!N3291,Rate!$A$4:$A$25,0),MATCH(Gilbert!L3291,Rate!$B$3:$M$3,0))*O3291)),"")</f>
        <v/>
      </c>
      <c r="T3291" s="71" t="str">
        <f t="shared" si="156"/>
        <v/>
      </c>
    </row>
    <row r="3292" spans="16:20">
      <c r="P3292" s="70" t="str">
        <f t="shared" si="154"/>
        <v/>
      </c>
      <c r="Q3292" s="70" t="str">
        <f t="shared" si="155"/>
        <v/>
      </c>
      <c r="R3292" s="70" t="str">
        <f>IFERROR(IF(K3292="handling and wharfage",SUM(P3292:Q3292),IF(OR(K3292="tank",K3292="Boat",K3292="car"),INDEX(Rate!$B$4:$M$25,MATCH(Gilbert!N3292,Rate!$A$4:$A$25,0),MATCH(Gilbert!L3292,Rate!$B$3:$M$3,0))*O3292*0.8,INDEX(Rate!$B$4:$M$25,MATCH(Gilbert!N3292,Rate!$A$4:$A$25,0),MATCH(Gilbert!L3292,Rate!$B$3:$M$3,0))*O3292)),"")</f>
        <v/>
      </c>
      <c r="T3292" s="71" t="str">
        <f t="shared" si="156"/>
        <v/>
      </c>
    </row>
    <row r="3293" spans="16:20">
      <c r="P3293" s="70" t="str">
        <f t="shared" si="154"/>
        <v/>
      </c>
      <c r="Q3293" s="70" t="str">
        <f t="shared" si="155"/>
        <v/>
      </c>
      <c r="R3293" s="70" t="str">
        <f>IFERROR(IF(K3293="handling and wharfage",SUM(P3293:Q3293),IF(OR(K3293="tank",K3293="Boat",K3293="car"),INDEX(Rate!$B$4:$M$25,MATCH(Gilbert!N3293,Rate!$A$4:$A$25,0),MATCH(Gilbert!L3293,Rate!$B$3:$M$3,0))*O3293*0.8,INDEX(Rate!$B$4:$M$25,MATCH(Gilbert!N3293,Rate!$A$4:$A$25,0),MATCH(Gilbert!L3293,Rate!$B$3:$M$3,0))*O3293)),"")</f>
        <v/>
      </c>
      <c r="T3293" s="71" t="str">
        <f t="shared" si="156"/>
        <v/>
      </c>
    </row>
    <row r="3294" spans="16:20">
      <c r="P3294" s="70" t="str">
        <f t="shared" si="154"/>
        <v/>
      </c>
      <c r="Q3294" s="70" t="str">
        <f t="shared" si="155"/>
        <v/>
      </c>
      <c r="R3294" s="70" t="str">
        <f>IFERROR(IF(K3294="handling and wharfage",SUM(P3294:Q3294),IF(OR(K3294="tank",K3294="Boat",K3294="car"),INDEX(Rate!$B$4:$M$25,MATCH(Gilbert!N3294,Rate!$A$4:$A$25,0),MATCH(Gilbert!L3294,Rate!$B$3:$M$3,0))*O3294*0.8,INDEX(Rate!$B$4:$M$25,MATCH(Gilbert!N3294,Rate!$A$4:$A$25,0),MATCH(Gilbert!L3294,Rate!$B$3:$M$3,0))*O3294)),"")</f>
        <v/>
      </c>
      <c r="T3294" s="71" t="str">
        <f t="shared" si="156"/>
        <v/>
      </c>
    </row>
    <row r="3295" spans="16:20">
      <c r="P3295" s="70" t="str">
        <f t="shared" si="154"/>
        <v/>
      </c>
      <c r="Q3295" s="70" t="str">
        <f t="shared" si="155"/>
        <v/>
      </c>
      <c r="R3295" s="70" t="str">
        <f>IFERROR(IF(K3295="handling and wharfage",SUM(P3295:Q3295),IF(OR(K3295="tank",K3295="Boat",K3295="car"),INDEX(Rate!$B$4:$M$25,MATCH(Gilbert!N3295,Rate!$A$4:$A$25,0),MATCH(Gilbert!L3295,Rate!$B$3:$M$3,0))*O3295*0.8,INDEX(Rate!$B$4:$M$25,MATCH(Gilbert!N3295,Rate!$A$4:$A$25,0),MATCH(Gilbert!L3295,Rate!$B$3:$M$3,0))*O3295)),"")</f>
        <v/>
      </c>
      <c r="T3295" s="71" t="str">
        <f t="shared" si="156"/>
        <v/>
      </c>
    </row>
    <row r="3296" spans="16:20">
      <c r="P3296" s="70" t="str">
        <f t="shared" si="154"/>
        <v/>
      </c>
      <c r="Q3296" s="70" t="str">
        <f t="shared" si="155"/>
        <v/>
      </c>
      <c r="R3296" s="70" t="str">
        <f>IFERROR(IF(K3296="handling and wharfage",SUM(P3296:Q3296),IF(OR(K3296="tank",K3296="Boat",K3296="car"),INDEX(Rate!$B$4:$M$25,MATCH(Gilbert!N3296,Rate!$A$4:$A$25,0),MATCH(Gilbert!L3296,Rate!$B$3:$M$3,0))*O3296*0.8,INDEX(Rate!$B$4:$M$25,MATCH(Gilbert!N3296,Rate!$A$4:$A$25,0),MATCH(Gilbert!L3296,Rate!$B$3:$M$3,0))*O3296)),"")</f>
        <v/>
      </c>
      <c r="T3296" s="71" t="str">
        <f t="shared" si="156"/>
        <v/>
      </c>
    </row>
    <row r="3297" spans="16:20">
      <c r="P3297" s="70" t="str">
        <f t="shared" si="154"/>
        <v/>
      </c>
      <c r="Q3297" s="70" t="str">
        <f t="shared" si="155"/>
        <v/>
      </c>
      <c r="R3297" s="70" t="str">
        <f>IFERROR(IF(K3297="handling and wharfage",SUM(P3297:Q3297),IF(OR(K3297="tank",K3297="Boat",K3297="car"),INDEX(Rate!$B$4:$M$25,MATCH(Gilbert!N3297,Rate!$A$4:$A$25,0),MATCH(Gilbert!L3297,Rate!$B$3:$M$3,0))*O3297*0.8,INDEX(Rate!$B$4:$M$25,MATCH(Gilbert!N3297,Rate!$A$4:$A$25,0),MATCH(Gilbert!L3297,Rate!$B$3:$M$3,0))*O3297)),"")</f>
        <v/>
      </c>
      <c r="T3297" s="71" t="str">
        <f t="shared" si="156"/>
        <v/>
      </c>
    </row>
    <row r="3298" spans="16:20">
      <c r="P3298" s="70" t="str">
        <f t="shared" si="154"/>
        <v/>
      </c>
      <c r="Q3298" s="70" t="str">
        <f t="shared" si="155"/>
        <v/>
      </c>
      <c r="R3298" s="70" t="str">
        <f>IFERROR(IF(K3298="handling and wharfage",SUM(P3298:Q3298),IF(OR(K3298="tank",K3298="Boat",K3298="car"),INDEX(Rate!$B$4:$M$25,MATCH(Gilbert!N3298,Rate!$A$4:$A$25,0),MATCH(Gilbert!L3298,Rate!$B$3:$M$3,0))*O3298*0.8,INDEX(Rate!$B$4:$M$25,MATCH(Gilbert!N3298,Rate!$A$4:$A$25,0),MATCH(Gilbert!L3298,Rate!$B$3:$M$3,0))*O3298)),"")</f>
        <v/>
      </c>
      <c r="T3298" s="71" t="str">
        <f t="shared" si="156"/>
        <v/>
      </c>
    </row>
    <row r="3299" spans="16:20">
      <c r="P3299" s="70" t="str">
        <f t="shared" si="154"/>
        <v/>
      </c>
      <c r="Q3299" s="70" t="str">
        <f t="shared" si="155"/>
        <v/>
      </c>
      <c r="R3299" s="70" t="str">
        <f>IFERROR(IF(K3299="handling and wharfage",SUM(P3299:Q3299),IF(OR(K3299="tank",K3299="Boat",K3299="car"),INDEX(Rate!$B$4:$M$25,MATCH(Gilbert!N3299,Rate!$A$4:$A$25,0),MATCH(Gilbert!L3299,Rate!$B$3:$M$3,0))*O3299*0.8,INDEX(Rate!$B$4:$M$25,MATCH(Gilbert!N3299,Rate!$A$4:$A$25,0),MATCH(Gilbert!L3299,Rate!$B$3:$M$3,0))*O3299)),"")</f>
        <v/>
      </c>
      <c r="T3299" s="71" t="str">
        <f t="shared" si="156"/>
        <v/>
      </c>
    </row>
    <row r="3300" spans="16:20">
      <c r="P3300" s="70" t="str">
        <f t="shared" si="154"/>
        <v/>
      </c>
      <c r="Q3300" s="70" t="str">
        <f t="shared" si="155"/>
        <v/>
      </c>
      <c r="R3300" s="70" t="str">
        <f>IFERROR(IF(K3300="handling and wharfage",SUM(P3300:Q3300),IF(OR(K3300="tank",K3300="Boat",K3300="car"),INDEX(Rate!$B$4:$M$25,MATCH(Gilbert!N3300,Rate!$A$4:$A$25,0),MATCH(Gilbert!L3300,Rate!$B$3:$M$3,0))*O3300*0.8,INDEX(Rate!$B$4:$M$25,MATCH(Gilbert!N3300,Rate!$A$4:$A$25,0),MATCH(Gilbert!L3300,Rate!$B$3:$M$3,0))*O3300)),"")</f>
        <v/>
      </c>
      <c r="T3300" s="71" t="str">
        <f t="shared" si="156"/>
        <v/>
      </c>
    </row>
    <row r="3301" spans="16:20">
      <c r="P3301" s="70" t="str">
        <f t="shared" si="154"/>
        <v/>
      </c>
      <c r="Q3301" s="70" t="str">
        <f t="shared" si="155"/>
        <v/>
      </c>
      <c r="R3301" s="70" t="str">
        <f>IFERROR(IF(K3301="handling and wharfage",SUM(P3301:Q3301),IF(OR(K3301="tank",K3301="Boat",K3301="car"),INDEX(Rate!$B$4:$M$25,MATCH(Gilbert!N3301,Rate!$A$4:$A$25,0),MATCH(Gilbert!L3301,Rate!$B$3:$M$3,0))*O3301*0.8,INDEX(Rate!$B$4:$M$25,MATCH(Gilbert!N3301,Rate!$A$4:$A$25,0),MATCH(Gilbert!L3301,Rate!$B$3:$M$3,0))*O3301)),"")</f>
        <v/>
      </c>
      <c r="T3301" s="71" t="str">
        <f t="shared" si="156"/>
        <v/>
      </c>
    </row>
    <row r="3302" spans="16:20">
      <c r="P3302" s="70" t="str">
        <f t="shared" si="154"/>
        <v/>
      </c>
      <c r="Q3302" s="70" t="str">
        <f t="shared" si="155"/>
        <v/>
      </c>
      <c r="R3302" s="70" t="str">
        <f>IFERROR(IF(K3302="handling and wharfage",SUM(P3302:Q3302),IF(OR(K3302="tank",K3302="Boat",K3302="car"),INDEX(Rate!$B$4:$M$25,MATCH(Gilbert!N3302,Rate!$A$4:$A$25,0),MATCH(Gilbert!L3302,Rate!$B$3:$M$3,0))*O3302*0.8,INDEX(Rate!$B$4:$M$25,MATCH(Gilbert!N3302,Rate!$A$4:$A$25,0),MATCH(Gilbert!L3302,Rate!$B$3:$M$3,0))*O3302)),"")</f>
        <v/>
      </c>
      <c r="T3302" s="71" t="str">
        <f t="shared" si="156"/>
        <v/>
      </c>
    </row>
    <row r="3303" spans="16:20">
      <c r="P3303" s="70" t="str">
        <f t="shared" si="154"/>
        <v/>
      </c>
      <c r="Q3303" s="70" t="str">
        <f t="shared" si="155"/>
        <v/>
      </c>
      <c r="R3303" s="70" t="str">
        <f>IFERROR(IF(K3303="handling and wharfage",SUM(P3303:Q3303),IF(OR(K3303="tank",K3303="Boat",K3303="car"),INDEX(Rate!$B$4:$M$25,MATCH(Gilbert!N3303,Rate!$A$4:$A$25,0),MATCH(Gilbert!L3303,Rate!$B$3:$M$3,0))*O3303*0.8,INDEX(Rate!$B$4:$M$25,MATCH(Gilbert!N3303,Rate!$A$4:$A$25,0),MATCH(Gilbert!L3303,Rate!$B$3:$M$3,0))*O3303)),"")</f>
        <v/>
      </c>
      <c r="T3303" s="71" t="str">
        <f t="shared" si="156"/>
        <v/>
      </c>
    </row>
    <row r="3304" spans="16:20">
      <c r="P3304" s="70" t="str">
        <f t="shared" si="154"/>
        <v/>
      </c>
      <c r="Q3304" s="70" t="str">
        <f t="shared" si="155"/>
        <v/>
      </c>
      <c r="R3304" s="70" t="str">
        <f>IFERROR(IF(K3304="handling and wharfage",SUM(P3304:Q3304),IF(OR(K3304="tank",K3304="Boat",K3304="car"),INDEX(Rate!$B$4:$M$25,MATCH(Gilbert!N3304,Rate!$A$4:$A$25,0),MATCH(Gilbert!L3304,Rate!$B$3:$M$3,0))*O3304*0.8,INDEX(Rate!$B$4:$M$25,MATCH(Gilbert!N3304,Rate!$A$4:$A$25,0),MATCH(Gilbert!L3304,Rate!$B$3:$M$3,0))*O3304)),"")</f>
        <v/>
      </c>
      <c r="T3304" s="71" t="str">
        <f t="shared" si="156"/>
        <v/>
      </c>
    </row>
    <row r="3305" spans="16:20">
      <c r="P3305" s="70" t="str">
        <f t="shared" si="154"/>
        <v/>
      </c>
      <c r="Q3305" s="70" t="str">
        <f t="shared" si="155"/>
        <v/>
      </c>
      <c r="R3305" s="70" t="str">
        <f>IFERROR(IF(K3305="handling and wharfage",SUM(P3305:Q3305),IF(OR(K3305="tank",K3305="Boat",K3305="car"),INDEX(Rate!$B$4:$M$25,MATCH(Gilbert!N3305,Rate!$A$4:$A$25,0),MATCH(Gilbert!L3305,Rate!$B$3:$M$3,0))*O3305*0.8,INDEX(Rate!$B$4:$M$25,MATCH(Gilbert!N3305,Rate!$A$4:$A$25,0),MATCH(Gilbert!L3305,Rate!$B$3:$M$3,0))*O3305)),"")</f>
        <v/>
      </c>
      <c r="T3305" s="71" t="str">
        <f t="shared" si="156"/>
        <v/>
      </c>
    </row>
    <row r="3306" spans="16:20">
      <c r="P3306" s="70" t="str">
        <f t="shared" si="154"/>
        <v/>
      </c>
      <c r="Q3306" s="70" t="str">
        <f t="shared" si="155"/>
        <v/>
      </c>
      <c r="R3306" s="70" t="str">
        <f>IFERROR(IF(K3306="handling and wharfage",SUM(P3306:Q3306),IF(OR(K3306="tank",K3306="Boat",K3306="car"),INDEX(Rate!$B$4:$M$25,MATCH(Gilbert!N3306,Rate!$A$4:$A$25,0),MATCH(Gilbert!L3306,Rate!$B$3:$M$3,0))*O3306*0.8,INDEX(Rate!$B$4:$M$25,MATCH(Gilbert!N3306,Rate!$A$4:$A$25,0),MATCH(Gilbert!L3306,Rate!$B$3:$M$3,0))*O3306)),"")</f>
        <v/>
      </c>
      <c r="T3306" s="71" t="str">
        <f t="shared" si="156"/>
        <v/>
      </c>
    </row>
    <row r="3307" spans="16:20">
      <c r="P3307" s="70" t="str">
        <f t="shared" si="154"/>
        <v/>
      </c>
      <c r="Q3307" s="70" t="str">
        <f t="shared" si="155"/>
        <v/>
      </c>
      <c r="R3307" s="70" t="str">
        <f>IFERROR(IF(K3307="handling and wharfage",SUM(P3307:Q3307),IF(OR(K3307="tank",K3307="Boat",K3307="car"),INDEX(Rate!$B$4:$M$25,MATCH(Gilbert!N3307,Rate!$A$4:$A$25,0),MATCH(Gilbert!L3307,Rate!$B$3:$M$3,0))*O3307*0.8,INDEX(Rate!$B$4:$M$25,MATCH(Gilbert!N3307,Rate!$A$4:$A$25,0),MATCH(Gilbert!L3307,Rate!$B$3:$M$3,0))*O3307)),"")</f>
        <v/>
      </c>
      <c r="T3307" s="71" t="str">
        <f t="shared" si="156"/>
        <v/>
      </c>
    </row>
    <row r="3308" spans="16:20">
      <c r="P3308" s="70" t="str">
        <f t="shared" si="154"/>
        <v/>
      </c>
      <c r="Q3308" s="70" t="str">
        <f t="shared" si="155"/>
        <v/>
      </c>
      <c r="R3308" s="70" t="str">
        <f>IFERROR(IF(K3308="handling and wharfage",SUM(P3308:Q3308),IF(OR(K3308="tank",K3308="Boat",K3308="car"),INDEX(Rate!$B$4:$M$25,MATCH(Gilbert!N3308,Rate!$A$4:$A$25,0),MATCH(Gilbert!L3308,Rate!$B$3:$M$3,0))*O3308*0.8,INDEX(Rate!$B$4:$M$25,MATCH(Gilbert!N3308,Rate!$A$4:$A$25,0),MATCH(Gilbert!L3308,Rate!$B$3:$M$3,0))*O3308)),"")</f>
        <v/>
      </c>
      <c r="T3308" s="71" t="str">
        <f t="shared" si="156"/>
        <v/>
      </c>
    </row>
    <row r="3309" spans="16:20">
      <c r="P3309" s="70" t="str">
        <f t="shared" si="154"/>
        <v/>
      </c>
      <c r="Q3309" s="70" t="str">
        <f t="shared" si="155"/>
        <v/>
      </c>
      <c r="R3309" s="70" t="str">
        <f>IFERROR(IF(K3309="handling and wharfage",SUM(P3309:Q3309),IF(OR(K3309="tank",K3309="Boat",K3309="car"),INDEX(Rate!$B$4:$M$25,MATCH(Gilbert!N3309,Rate!$A$4:$A$25,0),MATCH(Gilbert!L3309,Rate!$B$3:$M$3,0))*O3309*0.8,INDEX(Rate!$B$4:$M$25,MATCH(Gilbert!N3309,Rate!$A$4:$A$25,0),MATCH(Gilbert!L3309,Rate!$B$3:$M$3,0))*O3309)),"")</f>
        <v/>
      </c>
      <c r="T3309" s="71" t="str">
        <f t="shared" si="156"/>
        <v/>
      </c>
    </row>
    <row r="3310" spans="16:20">
      <c r="P3310" s="70" t="str">
        <f t="shared" si="154"/>
        <v/>
      </c>
      <c r="Q3310" s="70" t="str">
        <f t="shared" si="155"/>
        <v/>
      </c>
      <c r="R3310" s="70" t="str">
        <f>IFERROR(IF(K3310="handling and wharfage",SUM(P3310:Q3310),IF(OR(K3310="tank",K3310="Boat",K3310="car"),INDEX(Rate!$B$4:$M$25,MATCH(Gilbert!N3310,Rate!$A$4:$A$25,0),MATCH(Gilbert!L3310,Rate!$B$3:$M$3,0))*O3310*0.8,INDEX(Rate!$B$4:$M$25,MATCH(Gilbert!N3310,Rate!$A$4:$A$25,0),MATCH(Gilbert!L3310,Rate!$B$3:$M$3,0))*O3310)),"")</f>
        <v/>
      </c>
      <c r="T3310" s="71" t="str">
        <f t="shared" si="156"/>
        <v/>
      </c>
    </row>
    <row r="3311" spans="16:20">
      <c r="P3311" s="70" t="str">
        <f t="shared" si="154"/>
        <v/>
      </c>
      <c r="Q3311" s="70" t="str">
        <f t="shared" si="155"/>
        <v/>
      </c>
      <c r="R3311" s="70" t="str">
        <f>IFERROR(IF(K3311="handling and wharfage",SUM(P3311:Q3311),IF(OR(K3311="tank",K3311="Boat",K3311="car"),INDEX(Rate!$B$4:$M$25,MATCH(Gilbert!N3311,Rate!$A$4:$A$25,0),MATCH(Gilbert!L3311,Rate!$B$3:$M$3,0))*O3311*0.8,INDEX(Rate!$B$4:$M$25,MATCH(Gilbert!N3311,Rate!$A$4:$A$25,0),MATCH(Gilbert!L3311,Rate!$B$3:$M$3,0))*O3311)),"")</f>
        <v/>
      </c>
      <c r="T3311" s="71" t="str">
        <f t="shared" si="156"/>
        <v/>
      </c>
    </row>
    <row r="3312" spans="16:20">
      <c r="P3312" s="70" t="str">
        <f t="shared" si="154"/>
        <v/>
      </c>
      <c r="Q3312" s="70" t="str">
        <f t="shared" si="155"/>
        <v/>
      </c>
      <c r="R3312" s="70" t="str">
        <f>IFERROR(IF(K3312="handling and wharfage",SUM(P3312:Q3312),IF(OR(K3312="tank",K3312="Boat",K3312="car"),INDEX(Rate!$B$4:$M$25,MATCH(Gilbert!N3312,Rate!$A$4:$A$25,0),MATCH(Gilbert!L3312,Rate!$B$3:$M$3,0))*O3312*0.8,INDEX(Rate!$B$4:$M$25,MATCH(Gilbert!N3312,Rate!$A$4:$A$25,0),MATCH(Gilbert!L3312,Rate!$B$3:$M$3,0))*O3312)),"")</f>
        <v/>
      </c>
      <c r="T3312" s="71" t="str">
        <f t="shared" si="156"/>
        <v/>
      </c>
    </row>
    <row r="3313" spans="16:20">
      <c r="P3313" s="70" t="str">
        <f t="shared" si="154"/>
        <v/>
      </c>
      <c r="Q3313" s="70" t="str">
        <f t="shared" si="155"/>
        <v/>
      </c>
      <c r="R3313" s="70" t="str">
        <f>IFERROR(IF(K3313="handling and wharfage",SUM(P3313:Q3313),IF(OR(K3313="tank",K3313="Boat",K3313="car"),INDEX(Rate!$B$4:$M$25,MATCH(Gilbert!N3313,Rate!$A$4:$A$25,0),MATCH(Gilbert!L3313,Rate!$B$3:$M$3,0))*O3313*0.8,INDEX(Rate!$B$4:$M$25,MATCH(Gilbert!N3313,Rate!$A$4:$A$25,0),MATCH(Gilbert!L3313,Rate!$B$3:$M$3,0))*O3313)),"")</f>
        <v/>
      </c>
      <c r="T3313" s="71" t="str">
        <f t="shared" si="156"/>
        <v/>
      </c>
    </row>
    <row r="3314" spans="16:20">
      <c r="P3314" s="70" t="str">
        <f t="shared" si="154"/>
        <v/>
      </c>
      <c r="Q3314" s="70" t="str">
        <f t="shared" si="155"/>
        <v/>
      </c>
      <c r="R3314" s="70" t="str">
        <f>IFERROR(IF(K3314="handling and wharfage",SUM(P3314:Q3314),IF(OR(K3314="tank",K3314="Boat",K3314="car"),INDEX(Rate!$B$4:$M$25,MATCH(Gilbert!N3314,Rate!$A$4:$A$25,0),MATCH(Gilbert!L3314,Rate!$B$3:$M$3,0))*O3314*0.8,INDEX(Rate!$B$4:$M$25,MATCH(Gilbert!N3314,Rate!$A$4:$A$25,0),MATCH(Gilbert!L3314,Rate!$B$3:$M$3,0))*O3314)),"")</f>
        <v/>
      </c>
      <c r="T3314" s="71" t="str">
        <f t="shared" si="156"/>
        <v/>
      </c>
    </row>
    <row r="3315" spans="16:20">
      <c r="P3315" s="70" t="str">
        <f t="shared" si="154"/>
        <v/>
      </c>
      <c r="Q3315" s="70" t="str">
        <f t="shared" si="155"/>
        <v/>
      </c>
      <c r="R3315" s="70" t="str">
        <f>IFERROR(IF(K3315="handling and wharfage",SUM(P3315:Q3315),IF(OR(K3315="tank",K3315="Boat",K3315="car"),INDEX(Rate!$B$4:$M$25,MATCH(Gilbert!N3315,Rate!$A$4:$A$25,0),MATCH(Gilbert!L3315,Rate!$B$3:$M$3,0))*O3315*0.8,INDEX(Rate!$B$4:$M$25,MATCH(Gilbert!N3315,Rate!$A$4:$A$25,0),MATCH(Gilbert!L3315,Rate!$B$3:$M$3,0))*O3315)),"")</f>
        <v/>
      </c>
      <c r="T3315" s="71" t="str">
        <f t="shared" si="156"/>
        <v/>
      </c>
    </row>
    <row r="3316" spans="16:20">
      <c r="P3316" s="70" t="str">
        <f t="shared" si="154"/>
        <v/>
      </c>
      <c r="Q3316" s="70" t="str">
        <f t="shared" si="155"/>
        <v/>
      </c>
      <c r="R3316" s="70" t="str">
        <f>IFERROR(IF(K3316="handling and wharfage",SUM(P3316:Q3316),IF(OR(K3316="tank",K3316="Boat",K3316="car"),INDEX(Rate!$B$4:$M$25,MATCH(Gilbert!N3316,Rate!$A$4:$A$25,0),MATCH(Gilbert!L3316,Rate!$B$3:$M$3,0))*O3316*0.8,INDEX(Rate!$B$4:$M$25,MATCH(Gilbert!N3316,Rate!$A$4:$A$25,0),MATCH(Gilbert!L3316,Rate!$B$3:$M$3,0))*O3316)),"")</f>
        <v/>
      </c>
      <c r="T3316" s="71" t="str">
        <f t="shared" si="156"/>
        <v/>
      </c>
    </row>
    <row r="3317" spans="16:20">
      <c r="P3317" s="70" t="str">
        <f t="shared" si="154"/>
        <v/>
      </c>
      <c r="Q3317" s="70" t="str">
        <f t="shared" si="155"/>
        <v/>
      </c>
      <c r="R3317" s="70" t="str">
        <f>IFERROR(IF(K3317="handling and wharfage",SUM(P3317:Q3317),IF(OR(K3317="tank",K3317="Boat",K3317="car"),INDEX(Rate!$B$4:$M$25,MATCH(Gilbert!N3317,Rate!$A$4:$A$25,0),MATCH(Gilbert!L3317,Rate!$B$3:$M$3,0))*O3317*0.8,INDEX(Rate!$B$4:$M$25,MATCH(Gilbert!N3317,Rate!$A$4:$A$25,0),MATCH(Gilbert!L3317,Rate!$B$3:$M$3,0))*O3317)),"")</f>
        <v/>
      </c>
      <c r="T3317" s="71" t="str">
        <f t="shared" si="156"/>
        <v/>
      </c>
    </row>
    <row r="3318" spans="16:20">
      <c r="P3318" s="70" t="str">
        <f t="shared" si="154"/>
        <v/>
      </c>
      <c r="Q3318" s="70" t="str">
        <f t="shared" si="155"/>
        <v/>
      </c>
      <c r="R3318" s="70" t="str">
        <f>IFERROR(IF(K3318="handling and wharfage",SUM(P3318:Q3318),IF(OR(K3318="tank",K3318="Boat",K3318="car"),INDEX(Rate!$B$4:$M$25,MATCH(Gilbert!N3318,Rate!$A$4:$A$25,0),MATCH(Gilbert!L3318,Rate!$B$3:$M$3,0))*O3318*0.8,INDEX(Rate!$B$4:$M$25,MATCH(Gilbert!N3318,Rate!$A$4:$A$25,0),MATCH(Gilbert!L3318,Rate!$B$3:$M$3,0))*O3318)),"")</f>
        <v/>
      </c>
      <c r="T3318" s="71" t="str">
        <f t="shared" si="156"/>
        <v/>
      </c>
    </row>
    <row r="3319" spans="16:20">
      <c r="P3319" s="70" t="str">
        <f t="shared" si="154"/>
        <v/>
      </c>
      <c r="Q3319" s="70" t="str">
        <f t="shared" si="155"/>
        <v/>
      </c>
      <c r="R3319" s="70" t="str">
        <f>IFERROR(IF(K3319="handling and wharfage",SUM(P3319:Q3319),IF(OR(K3319="tank",K3319="Boat",K3319="car"),INDEX(Rate!$B$4:$M$25,MATCH(Gilbert!N3319,Rate!$A$4:$A$25,0),MATCH(Gilbert!L3319,Rate!$B$3:$M$3,0))*O3319*0.8,INDEX(Rate!$B$4:$M$25,MATCH(Gilbert!N3319,Rate!$A$4:$A$25,0),MATCH(Gilbert!L3319,Rate!$B$3:$M$3,0))*O3319)),"")</f>
        <v/>
      </c>
      <c r="T3319" s="71" t="str">
        <f t="shared" si="156"/>
        <v/>
      </c>
    </row>
    <row r="3320" spans="16:20">
      <c r="P3320" s="70" t="str">
        <f t="shared" si="154"/>
        <v/>
      </c>
      <c r="Q3320" s="70" t="str">
        <f t="shared" si="155"/>
        <v/>
      </c>
      <c r="R3320" s="70" t="str">
        <f>IFERROR(IF(K3320="handling and wharfage",SUM(P3320:Q3320),IF(OR(K3320="tank",K3320="Boat",K3320="car"),INDEX(Rate!$B$4:$M$25,MATCH(Gilbert!N3320,Rate!$A$4:$A$25,0),MATCH(Gilbert!L3320,Rate!$B$3:$M$3,0))*O3320*0.8,INDEX(Rate!$B$4:$M$25,MATCH(Gilbert!N3320,Rate!$A$4:$A$25,0),MATCH(Gilbert!L3320,Rate!$B$3:$M$3,0))*O3320)),"")</f>
        <v/>
      </c>
      <c r="T3320" s="71" t="str">
        <f t="shared" si="156"/>
        <v/>
      </c>
    </row>
    <row r="3321" spans="16:20">
      <c r="P3321" s="70" t="str">
        <f t="shared" si="154"/>
        <v/>
      </c>
      <c r="Q3321" s="70" t="str">
        <f t="shared" si="155"/>
        <v/>
      </c>
      <c r="R3321" s="70" t="str">
        <f>IFERROR(IF(K3321="handling and wharfage",SUM(P3321:Q3321),IF(OR(K3321="tank",K3321="Boat",K3321="car"),INDEX(Rate!$B$4:$M$25,MATCH(Gilbert!N3321,Rate!$A$4:$A$25,0),MATCH(Gilbert!L3321,Rate!$B$3:$M$3,0))*O3321*0.8,INDEX(Rate!$B$4:$M$25,MATCH(Gilbert!N3321,Rate!$A$4:$A$25,0),MATCH(Gilbert!L3321,Rate!$B$3:$M$3,0))*O3321)),"")</f>
        <v/>
      </c>
      <c r="T3321" s="71" t="str">
        <f t="shared" si="156"/>
        <v/>
      </c>
    </row>
    <row r="3322" spans="16:20">
      <c r="P3322" s="70" t="str">
        <f t="shared" si="154"/>
        <v/>
      </c>
      <c r="Q3322" s="70" t="str">
        <f t="shared" si="155"/>
        <v/>
      </c>
      <c r="R3322" s="70" t="str">
        <f>IFERROR(IF(K3322="handling and wharfage",SUM(P3322:Q3322),IF(OR(K3322="tank",K3322="Boat",K3322="car"),INDEX(Rate!$B$4:$M$25,MATCH(Gilbert!N3322,Rate!$A$4:$A$25,0),MATCH(Gilbert!L3322,Rate!$B$3:$M$3,0))*O3322*0.8,INDEX(Rate!$B$4:$M$25,MATCH(Gilbert!N3322,Rate!$A$4:$A$25,0),MATCH(Gilbert!L3322,Rate!$B$3:$M$3,0))*O3322)),"")</f>
        <v/>
      </c>
      <c r="T3322" s="71" t="str">
        <f t="shared" si="156"/>
        <v/>
      </c>
    </row>
    <row r="3323" spans="16:20">
      <c r="P3323" s="70" t="str">
        <f t="shared" si="154"/>
        <v/>
      </c>
      <c r="Q3323" s="70" t="str">
        <f t="shared" si="155"/>
        <v/>
      </c>
      <c r="R3323" s="70" t="str">
        <f>IFERROR(IF(K3323="handling and wharfage",SUM(P3323:Q3323),IF(OR(K3323="tank",K3323="Boat",K3323="car"),INDEX(Rate!$B$4:$M$25,MATCH(Gilbert!N3323,Rate!$A$4:$A$25,0),MATCH(Gilbert!L3323,Rate!$B$3:$M$3,0))*O3323*0.8,INDEX(Rate!$B$4:$M$25,MATCH(Gilbert!N3323,Rate!$A$4:$A$25,0),MATCH(Gilbert!L3323,Rate!$B$3:$M$3,0))*O3323)),"")</f>
        <v/>
      </c>
      <c r="T3323" s="71" t="str">
        <f t="shared" si="156"/>
        <v/>
      </c>
    </row>
    <row r="3324" spans="16:20">
      <c r="P3324" s="70" t="str">
        <f t="shared" si="154"/>
        <v/>
      </c>
      <c r="Q3324" s="70" t="str">
        <f t="shared" si="155"/>
        <v/>
      </c>
      <c r="R3324" s="70" t="str">
        <f>IFERROR(IF(K3324="handling and wharfage",SUM(P3324:Q3324),IF(OR(K3324="tank",K3324="Boat",K3324="car"),INDEX(Rate!$B$4:$M$25,MATCH(Gilbert!N3324,Rate!$A$4:$A$25,0),MATCH(Gilbert!L3324,Rate!$B$3:$M$3,0))*O3324*0.8,INDEX(Rate!$B$4:$M$25,MATCH(Gilbert!N3324,Rate!$A$4:$A$25,0),MATCH(Gilbert!L3324,Rate!$B$3:$M$3,0))*O3324)),"")</f>
        <v/>
      </c>
      <c r="T3324" s="71" t="str">
        <f t="shared" si="156"/>
        <v/>
      </c>
    </row>
    <row r="3325" spans="16:20">
      <c r="P3325" s="70" t="str">
        <f t="shared" si="154"/>
        <v/>
      </c>
      <c r="Q3325" s="70" t="str">
        <f t="shared" si="155"/>
        <v/>
      </c>
      <c r="R3325" s="70" t="str">
        <f>IFERROR(IF(K3325="handling and wharfage",SUM(P3325:Q3325),IF(OR(K3325="tank",K3325="Boat",K3325="car"),INDEX(Rate!$B$4:$M$25,MATCH(Gilbert!N3325,Rate!$A$4:$A$25,0),MATCH(Gilbert!L3325,Rate!$B$3:$M$3,0))*O3325*0.8,INDEX(Rate!$B$4:$M$25,MATCH(Gilbert!N3325,Rate!$A$4:$A$25,0),MATCH(Gilbert!L3325,Rate!$B$3:$M$3,0))*O3325)),"")</f>
        <v/>
      </c>
      <c r="T3325" s="71" t="str">
        <f t="shared" si="156"/>
        <v/>
      </c>
    </row>
    <row r="3326" spans="16:20">
      <c r="P3326" s="70" t="str">
        <f t="shared" si="154"/>
        <v/>
      </c>
      <c r="Q3326" s="70" t="str">
        <f t="shared" si="155"/>
        <v/>
      </c>
      <c r="R3326" s="70" t="str">
        <f>IFERROR(IF(K3326="handling and wharfage",SUM(P3326:Q3326),IF(OR(K3326="tank",K3326="Boat",K3326="car"),INDEX(Rate!$B$4:$M$25,MATCH(Gilbert!N3326,Rate!$A$4:$A$25,0),MATCH(Gilbert!L3326,Rate!$B$3:$M$3,0))*O3326*0.8,INDEX(Rate!$B$4:$M$25,MATCH(Gilbert!N3326,Rate!$A$4:$A$25,0),MATCH(Gilbert!L3326,Rate!$B$3:$M$3,0))*O3326)),"")</f>
        <v/>
      </c>
      <c r="T3326" s="71" t="str">
        <f t="shared" si="156"/>
        <v/>
      </c>
    </row>
    <row r="3327" spans="16:20">
      <c r="P3327" s="70" t="str">
        <f t="shared" si="154"/>
        <v/>
      </c>
      <c r="Q3327" s="70" t="str">
        <f t="shared" si="155"/>
        <v/>
      </c>
      <c r="R3327" s="70" t="str">
        <f>IFERROR(IF(K3327="handling and wharfage",SUM(P3327:Q3327),IF(OR(K3327="tank",K3327="Boat",K3327="car"),INDEX(Rate!$B$4:$M$25,MATCH(Gilbert!N3327,Rate!$A$4:$A$25,0),MATCH(Gilbert!L3327,Rate!$B$3:$M$3,0))*O3327*0.8,INDEX(Rate!$B$4:$M$25,MATCH(Gilbert!N3327,Rate!$A$4:$A$25,0),MATCH(Gilbert!L3327,Rate!$B$3:$M$3,0))*O3327)),"")</f>
        <v/>
      </c>
      <c r="T3327" s="71" t="str">
        <f t="shared" si="156"/>
        <v/>
      </c>
    </row>
    <row r="3328" spans="16:20">
      <c r="P3328" s="70" t="str">
        <f t="shared" si="154"/>
        <v/>
      </c>
      <c r="Q3328" s="70" t="str">
        <f t="shared" si="155"/>
        <v/>
      </c>
      <c r="R3328" s="70" t="str">
        <f>IFERROR(IF(K3328="handling and wharfage",SUM(P3328:Q3328),IF(OR(K3328="tank",K3328="Boat",K3328="car"),INDEX(Rate!$B$4:$M$25,MATCH(Gilbert!N3328,Rate!$A$4:$A$25,0),MATCH(Gilbert!L3328,Rate!$B$3:$M$3,0))*O3328*0.8,INDEX(Rate!$B$4:$M$25,MATCH(Gilbert!N3328,Rate!$A$4:$A$25,0),MATCH(Gilbert!L3328,Rate!$B$3:$M$3,0))*O3328)),"")</f>
        <v/>
      </c>
      <c r="T3328" s="71" t="str">
        <f t="shared" si="156"/>
        <v/>
      </c>
    </row>
    <row r="3329" spans="16:20">
      <c r="P3329" s="70" t="str">
        <f t="shared" si="154"/>
        <v/>
      </c>
      <c r="Q3329" s="70" t="str">
        <f t="shared" si="155"/>
        <v/>
      </c>
      <c r="R3329" s="70" t="str">
        <f>IFERROR(IF(K3329="handling and wharfage",SUM(P3329:Q3329),IF(OR(K3329="tank",K3329="Boat",K3329="car"),INDEX(Rate!$B$4:$M$25,MATCH(Gilbert!N3329,Rate!$A$4:$A$25,0),MATCH(Gilbert!L3329,Rate!$B$3:$M$3,0))*O3329*0.8,INDEX(Rate!$B$4:$M$25,MATCH(Gilbert!N3329,Rate!$A$4:$A$25,0),MATCH(Gilbert!L3329,Rate!$B$3:$M$3,0))*O3329)),"")</f>
        <v/>
      </c>
      <c r="T3329" s="71" t="str">
        <f t="shared" si="156"/>
        <v/>
      </c>
    </row>
    <row r="3330" spans="16:20">
      <c r="P3330" s="70" t="str">
        <f t="shared" si="154"/>
        <v/>
      </c>
      <c r="Q3330" s="70" t="str">
        <f t="shared" si="155"/>
        <v/>
      </c>
      <c r="R3330" s="70" t="str">
        <f>IFERROR(IF(K3330="handling and wharfage",SUM(P3330:Q3330),IF(OR(K3330="tank",K3330="Boat",K3330="car"),INDEX(Rate!$B$4:$M$25,MATCH(Gilbert!N3330,Rate!$A$4:$A$25,0),MATCH(Gilbert!L3330,Rate!$B$3:$M$3,0))*O3330*0.8,INDEX(Rate!$B$4:$M$25,MATCH(Gilbert!N3330,Rate!$A$4:$A$25,0),MATCH(Gilbert!L3330,Rate!$B$3:$M$3,0))*O3330)),"")</f>
        <v/>
      </c>
      <c r="T3330" s="71" t="str">
        <f t="shared" si="156"/>
        <v/>
      </c>
    </row>
    <row r="3331" spans="16:20">
      <c r="P3331" s="70" t="str">
        <f t="shared" ref="P3331:P3394" si="157">IF(OR(K3331="handling and wharfage",K3331="rau handling and wharfage"),O3331*30,"")</f>
        <v/>
      </c>
      <c r="Q3331" s="70" t="str">
        <f t="shared" ref="Q3331:Q3394" si="158">IF(K3331&lt;&gt;"handling and wharfage","",O3331*3.5)</f>
        <v/>
      </c>
      <c r="R3331" s="70" t="str">
        <f>IFERROR(IF(K3331="handling and wharfage",SUM(P3331:Q3331),IF(OR(K3331="tank",K3331="Boat",K3331="car"),INDEX(Rate!$B$4:$M$25,MATCH(Gilbert!N3331,Rate!$A$4:$A$25,0),MATCH(Gilbert!L3331,Rate!$B$3:$M$3,0))*O3331*0.8,INDEX(Rate!$B$4:$M$25,MATCH(Gilbert!N3331,Rate!$A$4:$A$25,0),MATCH(Gilbert!L3331,Rate!$B$3:$M$3,0))*O3331)),"")</f>
        <v/>
      </c>
      <c r="T3331" s="71" t="str">
        <f t="shared" ref="T3331:T3394" si="159">IF(L3331="","",IF(L3331="General2","F0070000061A","E31250000331"))</f>
        <v/>
      </c>
    </row>
    <row r="3332" spans="16:20">
      <c r="P3332" s="70" t="str">
        <f t="shared" si="157"/>
        <v/>
      </c>
      <c r="Q3332" s="70" t="str">
        <f t="shared" si="158"/>
        <v/>
      </c>
      <c r="R3332" s="70" t="str">
        <f>IFERROR(IF(K3332="handling and wharfage",SUM(P3332:Q3332),IF(OR(K3332="tank",K3332="Boat",K3332="car"),INDEX(Rate!$B$4:$M$25,MATCH(Gilbert!N3332,Rate!$A$4:$A$25,0),MATCH(Gilbert!L3332,Rate!$B$3:$M$3,0))*O3332*0.8,INDEX(Rate!$B$4:$M$25,MATCH(Gilbert!N3332,Rate!$A$4:$A$25,0),MATCH(Gilbert!L3332,Rate!$B$3:$M$3,0))*O3332)),"")</f>
        <v/>
      </c>
      <c r="T3332" s="71" t="str">
        <f t="shared" si="159"/>
        <v/>
      </c>
    </row>
    <row r="3333" spans="16:20">
      <c r="P3333" s="70" t="str">
        <f t="shared" si="157"/>
        <v/>
      </c>
      <c r="Q3333" s="70" t="str">
        <f t="shared" si="158"/>
        <v/>
      </c>
      <c r="R3333" s="70" t="str">
        <f>IFERROR(IF(K3333="handling and wharfage",SUM(P3333:Q3333),IF(OR(K3333="tank",K3333="Boat",K3333="car"),INDEX(Rate!$B$4:$M$25,MATCH(Gilbert!N3333,Rate!$A$4:$A$25,0),MATCH(Gilbert!L3333,Rate!$B$3:$M$3,0))*O3333*0.8,INDEX(Rate!$B$4:$M$25,MATCH(Gilbert!N3333,Rate!$A$4:$A$25,0),MATCH(Gilbert!L3333,Rate!$B$3:$M$3,0))*O3333)),"")</f>
        <v/>
      </c>
      <c r="T3333" s="71" t="str">
        <f t="shared" si="159"/>
        <v/>
      </c>
    </row>
    <row r="3334" spans="16:20">
      <c r="P3334" s="70" t="str">
        <f t="shared" si="157"/>
        <v/>
      </c>
      <c r="Q3334" s="70" t="str">
        <f t="shared" si="158"/>
        <v/>
      </c>
      <c r="R3334" s="70" t="str">
        <f>IFERROR(IF(K3334="handling and wharfage",SUM(P3334:Q3334),IF(OR(K3334="tank",K3334="Boat",K3334="car"),INDEX(Rate!$B$4:$M$25,MATCH(Gilbert!N3334,Rate!$A$4:$A$25,0),MATCH(Gilbert!L3334,Rate!$B$3:$M$3,0))*O3334*0.8,INDEX(Rate!$B$4:$M$25,MATCH(Gilbert!N3334,Rate!$A$4:$A$25,0),MATCH(Gilbert!L3334,Rate!$B$3:$M$3,0))*O3334)),"")</f>
        <v/>
      </c>
      <c r="T3334" s="71" t="str">
        <f t="shared" si="159"/>
        <v/>
      </c>
    </row>
    <row r="3335" spans="16:20">
      <c r="P3335" s="70" t="str">
        <f t="shared" si="157"/>
        <v/>
      </c>
      <c r="Q3335" s="70" t="str">
        <f t="shared" si="158"/>
        <v/>
      </c>
      <c r="R3335" s="70" t="str">
        <f>IFERROR(IF(K3335="handling and wharfage",SUM(P3335:Q3335),IF(OR(K3335="tank",K3335="Boat",K3335="car"),INDEX(Rate!$B$4:$M$25,MATCH(Gilbert!N3335,Rate!$A$4:$A$25,0),MATCH(Gilbert!L3335,Rate!$B$3:$M$3,0))*O3335*0.8,INDEX(Rate!$B$4:$M$25,MATCH(Gilbert!N3335,Rate!$A$4:$A$25,0),MATCH(Gilbert!L3335,Rate!$B$3:$M$3,0))*O3335)),"")</f>
        <v/>
      </c>
      <c r="T3335" s="71" t="str">
        <f t="shared" si="159"/>
        <v/>
      </c>
    </row>
    <row r="3336" spans="16:20">
      <c r="P3336" s="70" t="str">
        <f t="shared" si="157"/>
        <v/>
      </c>
      <c r="Q3336" s="70" t="str">
        <f t="shared" si="158"/>
        <v/>
      </c>
      <c r="R3336" s="70" t="str">
        <f>IFERROR(IF(K3336="handling and wharfage",SUM(P3336:Q3336),IF(OR(K3336="tank",K3336="Boat",K3336="car"),INDEX(Rate!$B$4:$M$25,MATCH(Gilbert!N3336,Rate!$A$4:$A$25,0),MATCH(Gilbert!L3336,Rate!$B$3:$M$3,0))*O3336*0.8,INDEX(Rate!$B$4:$M$25,MATCH(Gilbert!N3336,Rate!$A$4:$A$25,0),MATCH(Gilbert!L3336,Rate!$B$3:$M$3,0))*O3336)),"")</f>
        <v/>
      </c>
      <c r="T3336" s="71" t="str">
        <f t="shared" si="159"/>
        <v/>
      </c>
    </row>
    <row r="3337" spans="16:20">
      <c r="P3337" s="70" t="str">
        <f t="shared" si="157"/>
        <v/>
      </c>
      <c r="Q3337" s="70" t="str">
        <f t="shared" si="158"/>
        <v/>
      </c>
      <c r="R3337" s="70" t="str">
        <f>IFERROR(IF(K3337="handling and wharfage",SUM(P3337:Q3337),IF(OR(K3337="tank",K3337="Boat",K3337="car"),INDEX(Rate!$B$4:$M$25,MATCH(Gilbert!N3337,Rate!$A$4:$A$25,0),MATCH(Gilbert!L3337,Rate!$B$3:$M$3,0))*O3337*0.8,INDEX(Rate!$B$4:$M$25,MATCH(Gilbert!N3337,Rate!$A$4:$A$25,0),MATCH(Gilbert!L3337,Rate!$B$3:$M$3,0))*O3337)),"")</f>
        <v/>
      </c>
      <c r="T3337" s="71" t="str">
        <f t="shared" si="159"/>
        <v/>
      </c>
    </row>
    <row r="3338" spans="16:20">
      <c r="P3338" s="70" t="str">
        <f t="shared" si="157"/>
        <v/>
      </c>
      <c r="Q3338" s="70" t="str">
        <f t="shared" si="158"/>
        <v/>
      </c>
      <c r="R3338" s="70" t="str">
        <f>IFERROR(IF(K3338="handling and wharfage",SUM(P3338:Q3338),IF(OR(K3338="tank",K3338="Boat",K3338="car"),INDEX(Rate!$B$4:$M$25,MATCH(Gilbert!N3338,Rate!$A$4:$A$25,0),MATCH(Gilbert!L3338,Rate!$B$3:$M$3,0))*O3338*0.8,INDEX(Rate!$B$4:$M$25,MATCH(Gilbert!N3338,Rate!$A$4:$A$25,0),MATCH(Gilbert!L3338,Rate!$B$3:$M$3,0))*O3338)),"")</f>
        <v/>
      </c>
      <c r="T3338" s="71" t="str">
        <f t="shared" si="159"/>
        <v/>
      </c>
    </row>
    <row r="3339" spans="16:20">
      <c r="P3339" s="70" t="str">
        <f t="shared" si="157"/>
        <v/>
      </c>
      <c r="Q3339" s="70" t="str">
        <f t="shared" si="158"/>
        <v/>
      </c>
      <c r="R3339" s="70" t="str">
        <f>IFERROR(IF(K3339="handling and wharfage",SUM(P3339:Q3339),IF(OR(K3339="tank",K3339="Boat",K3339="car"),INDEX(Rate!$B$4:$M$25,MATCH(Gilbert!N3339,Rate!$A$4:$A$25,0),MATCH(Gilbert!L3339,Rate!$B$3:$M$3,0))*O3339*0.8,INDEX(Rate!$B$4:$M$25,MATCH(Gilbert!N3339,Rate!$A$4:$A$25,0),MATCH(Gilbert!L3339,Rate!$B$3:$M$3,0))*O3339)),"")</f>
        <v/>
      </c>
      <c r="T3339" s="71" t="str">
        <f t="shared" si="159"/>
        <v/>
      </c>
    </row>
    <row r="3340" spans="16:20">
      <c r="P3340" s="70" t="str">
        <f t="shared" si="157"/>
        <v/>
      </c>
      <c r="Q3340" s="70" t="str">
        <f t="shared" si="158"/>
        <v/>
      </c>
      <c r="R3340" s="70" t="str">
        <f>IFERROR(IF(K3340="handling and wharfage",SUM(P3340:Q3340),IF(OR(K3340="tank",K3340="Boat",K3340="car"),INDEX(Rate!$B$4:$M$25,MATCH(Gilbert!N3340,Rate!$A$4:$A$25,0),MATCH(Gilbert!L3340,Rate!$B$3:$M$3,0))*O3340*0.8,INDEX(Rate!$B$4:$M$25,MATCH(Gilbert!N3340,Rate!$A$4:$A$25,0),MATCH(Gilbert!L3340,Rate!$B$3:$M$3,0))*O3340)),"")</f>
        <v/>
      </c>
      <c r="T3340" s="71" t="str">
        <f t="shared" si="159"/>
        <v/>
      </c>
    </row>
    <row r="3341" spans="16:20">
      <c r="P3341" s="70" t="str">
        <f t="shared" si="157"/>
        <v/>
      </c>
      <c r="Q3341" s="70" t="str">
        <f t="shared" si="158"/>
        <v/>
      </c>
      <c r="R3341" s="70" t="str">
        <f>IFERROR(IF(K3341="handling and wharfage",SUM(P3341:Q3341),IF(OR(K3341="tank",K3341="Boat",K3341="car"),INDEX(Rate!$B$4:$M$25,MATCH(Gilbert!N3341,Rate!$A$4:$A$25,0),MATCH(Gilbert!L3341,Rate!$B$3:$M$3,0))*O3341*0.8,INDEX(Rate!$B$4:$M$25,MATCH(Gilbert!N3341,Rate!$A$4:$A$25,0),MATCH(Gilbert!L3341,Rate!$B$3:$M$3,0))*O3341)),"")</f>
        <v/>
      </c>
      <c r="T3341" s="71" t="str">
        <f t="shared" si="159"/>
        <v/>
      </c>
    </row>
    <row r="3342" spans="16:20">
      <c r="P3342" s="70" t="str">
        <f t="shared" si="157"/>
        <v/>
      </c>
      <c r="Q3342" s="70" t="str">
        <f t="shared" si="158"/>
        <v/>
      </c>
      <c r="R3342" s="70" t="str">
        <f>IFERROR(IF(K3342="handling and wharfage",SUM(P3342:Q3342),IF(OR(K3342="tank",K3342="Boat",K3342="car"),INDEX(Rate!$B$4:$M$25,MATCH(Gilbert!N3342,Rate!$A$4:$A$25,0),MATCH(Gilbert!L3342,Rate!$B$3:$M$3,0))*O3342*0.8,INDEX(Rate!$B$4:$M$25,MATCH(Gilbert!N3342,Rate!$A$4:$A$25,0),MATCH(Gilbert!L3342,Rate!$B$3:$M$3,0))*O3342)),"")</f>
        <v/>
      </c>
      <c r="T3342" s="71" t="str">
        <f t="shared" si="159"/>
        <v/>
      </c>
    </row>
    <row r="3343" spans="16:20">
      <c r="P3343" s="70" t="str">
        <f t="shared" si="157"/>
        <v/>
      </c>
      <c r="Q3343" s="70" t="str">
        <f t="shared" si="158"/>
        <v/>
      </c>
      <c r="R3343" s="70" t="str">
        <f>IFERROR(IF(K3343="handling and wharfage",SUM(P3343:Q3343),IF(OR(K3343="tank",K3343="Boat",K3343="car"),INDEX(Rate!$B$4:$M$25,MATCH(Gilbert!N3343,Rate!$A$4:$A$25,0),MATCH(Gilbert!L3343,Rate!$B$3:$M$3,0))*O3343*0.8,INDEX(Rate!$B$4:$M$25,MATCH(Gilbert!N3343,Rate!$A$4:$A$25,0),MATCH(Gilbert!L3343,Rate!$B$3:$M$3,0))*O3343)),"")</f>
        <v/>
      </c>
      <c r="T3343" s="71" t="str">
        <f t="shared" si="159"/>
        <v/>
      </c>
    </row>
    <row r="3344" spans="16:20">
      <c r="P3344" s="70" t="str">
        <f t="shared" si="157"/>
        <v/>
      </c>
      <c r="Q3344" s="70" t="str">
        <f t="shared" si="158"/>
        <v/>
      </c>
      <c r="R3344" s="70" t="str">
        <f>IFERROR(IF(K3344="handling and wharfage",SUM(P3344:Q3344),IF(OR(K3344="tank",K3344="Boat",K3344="car"),INDEX(Rate!$B$4:$M$25,MATCH(Gilbert!N3344,Rate!$A$4:$A$25,0),MATCH(Gilbert!L3344,Rate!$B$3:$M$3,0))*O3344*0.8,INDEX(Rate!$B$4:$M$25,MATCH(Gilbert!N3344,Rate!$A$4:$A$25,0),MATCH(Gilbert!L3344,Rate!$B$3:$M$3,0))*O3344)),"")</f>
        <v/>
      </c>
      <c r="T3344" s="71" t="str">
        <f t="shared" si="159"/>
        <v/>
      </c>
    </row>
    <row r="3345" spans="16:20">
      <c r="P3345" s="70" t="str">
        <f t="shared" si="157"/>
        <v/>
      </c>
      <c r="Q3345" s="70" t="str">
        <f t="shared" si="158"/>
        <v/>
      </c>
      <c r="R3345" s="70" t="str">
        <f>IFERROR(IF(K3345="handling and wharfage",SUM(P3345:Q3345),IF(OR(K3345="tank",K3345="Boat",K3345="car"),INDEX(Rate!$B$4:$M$25,MATCH(Gilbert!N3345,Rate!$A$4:$A$25,0),MATCH(Gilbert!L3345,Rate!$B$3:$M$3,0))*O3345*0.8,INDEX(Rate!$B$4:$M$25,MATCH(Gilbert!N3345,Rate!$A$4:$A$25,0),MATCH(Gilbert!L3345,Rate!$B$3:$M$3,0))*O3345)),"")</f>
        <v/>
      </c>
      <c r="T3345" s="71" t="str">
        <f t="shared" si="159"/>
        <v/>
      </c>
    </row>
    <row r="3346" spans="16:20">
      <c r="P3346" s="70" t="str">
        <f t="shared" si="157"/>
        <v/>
      </c>
      <c r="Q3346" s="70" t="str">
        <f t="shared" si="158"/>
        <v/>
      </c>
      <c r="R3346" s="70" t="str">
        <f>IFERROR(IF(K3346="handling and wharfage",SUM(P3346:Q3346),IF(OR(K3346="tank",K3346="Boat",K3346="car"),INDEX(Rate!$B$4:$M$25,MATCH(Gilbert!N3346,Rate!$A$4:$A$25,0),MATCH(Gilbert!L3346,Rate!$B$3:$M$3,0))*O3346*0.8,INDEX(Rate!$B$4:$M$25,MATCH(Gilbert!N3346,Rate!$A$4:$A$25,0),MATCH(Gilbert!L3346,Rate!$B$3:$M$3,0))*O3346)),"")</f>
        <v/>
      </c>
      <c r="T3346" s="71" t="str">
        <f t="shared" si="159"/>
        <v/>
      </c>
    </row>
    <row r="3347" spans="16:20">
      <c r="P3347" s="70" t="str">
        <f t="shared" si="157"/>
        <v/>
      </c>
      <c r="Q3347" s="70" t="str">
        <f t="shared" si="158"/>
        <v/>
      </c>
      <c r="R3347" s="70" t="str">
        <f>IFERROR(IF(K3347="handling and wharfage",SUM(P3347:Q3347),IF(OR(K3347="tank",K3347="Boat",K3347="car"),INDEX(Rate!$B$4:$M$25,MATCH(Gilbert!N3347,Rate!$A$4:$A$25,0),MATCH(Gilbert!L3347,Rate!$B$3:$M$3,0))*O3347*0.8,INDEX(Rate!$B$4:$M$25,MATCH(Gilbert!N3347,Rate!$A$4:$A$25,0),MATCH(Gilbert!L3347,Rate!$B$3:$M$3,0))*O3347)),"")</f>
        <v/>
      </c>
      <c r="T3347" s="71" t="str">
        <f t="shared" si="159"/>
        <v/>
      </c>
    </row>
    <row r="3348" spans="16:20">
      <c r="P3348" s="70" t="str">
        <f t="shared" si="157"/>
        <v/>
      </c>
      <c r="Q3348" s="70" t="str">
        <f t="shared" si="158"/>
        <v/>
      </c>
      <c r="R3348" s="70" t="str">
        <f>IFERROR(IF(K3348="handling and wharfage",SUM(P3348:Q3348),IF(OR(K3348="tank",K3348="Boat",K3348="car"),INDEX(Rate!$B$4:$M$25,MATCH(Gilbert!N3348,Rate!$A$4:$A$25,0),MATCH(Gilbert!L3348,Rate!$B$3:$M$3,0))*O3348*0.8,INDEX(Rate!$B$4:$M$25,MATCH(Gilbert!N3348,Rate!$A$4:$A$25,0),MATCH(Gilbert!L3348,Rate!$B$3:$M$3,0))*O3348)),"")</f>
        <v/>
      </c>
      <c r="T3348" s="71" t="str">
        <f t="shared" si="159"/>
        <v/>
      </c>
    </row>
    <row r="3349" spans="16:20">
      <c r="P3349" s="70" t="str">
        <f t="shared" si="157"/>
        <v/>
      </c>
      <c r="Q3349" s="70" t="str">
        <f t="shared" si="158"/>
        <v/>
      </c>
      <c r="R3349" s="70" t="str">
        <f>IFERROR(IF(K3349="handling and wharfage",SUM(P3349:Q3349),IF(OR(K3349="tank",K3349="Boat",K3349="car"),INDEX(Rate!$B$4:$M$25,MATCH(Gilbert!N3349,Rate!$A$4:$A$25,0),MATCH(Gilbert!L3349,Rate!$B$3:$M$3,0))*O3349*0.8,INDEX(Rate!$B$4:$M$25,MATCH(Gilbert!N3349,Rate!$A$4:$A$25,0),MATCH(Gilbert!L3349,Rate!$B$3:$M$3,0))*O3349)),"")</f>
        <v/>
      </c>
      <c r="T3349" s="71" t="str">
        <f t="shared" si="159"/>
        <v/>
      </c>
    </row>
    <row r="3350" spans="16:20">
      <c r="P3350" s="70" t="str">
        <f t="shared" si="157"/>
        <v/>
      </c>
      <c r="Q3350" s="70" t="str">
        <f t="shared" si="158"/>
        <v/>
      </c>
      <c r="R3350" s="70" t="str">
        <f>IFERROR(IF(K3350="handling and wharfage",SUM(P3350:Q3350),IF(OR(K3350="tank",K3350="Boat",K3350="car"),INDEX(Rate!$B$4:$M$25,MATCH(Gilbert!N3350,Rate!$A$4:$A$25,0),MATCH(Gilbert!L3350,Rate!$B$3:$M$3,0))*O3350*0.8,INDEX(Rate!$B$4:$M$25,MATCH(Gilbert!N3350,Rate!$A$4:$A$25,0),MATCH(Gilbert!L3350,Rate!$B$3:$M$3,0))*O3350)),"")</f>
        <v/>
      </c>
      <c r="T3350" s="71" t="str">
        <f t="shared" si="159"/>
        <v/>
      </c>
    </row>
    <row r="3351" spans="16:20">
      <c r="P3351" s="70" t="str">
        <f t="shared" si="157"/>
        <v/>
      </c>
      <c r="Q3351" s="70" t="str">
        <f t="shared" si="158"/>
        <v/>
      </c>
      <c r="R3351" s="70" t="str">
        <f>IFERROR(IF(K3351="handling and wharfage",SUM(P3351:Q3351),IF(OR(K3351="tank",K3351="Boat",K3351="car"),INDEX(Rate!$B$4:$M$25,MATCH(Gilbert!N3351,Rate!$A$4:$A$25,0),MATCH(Gilbert!L3351,Rate!$B$3:$M$3,0))*O3351*0.8,INDEX(Rate!$B$4:$M$25,MATCH(Gilbert!N3351,Rate!$A$4:$A$25,0),MATCH(Gilbert!L3351,Rate!$B$3:$M$3,0))*O3351)),"")</f>
        <v/>
      </c>
      <c r="T3351" s="71" t="str">
        <f t="shared" si="159"/>
        <v/>
      </c>
    </row>
    <row r="3352" spans="16:20">
      <c r="P3352" s="70" t="str">
        <f t="shared" si="157"/>
        <v/>
      </c>
      <c r="Q3352" s="70" t="str">
        <f t="shared" si="158"/>
        <v/>
      </c>
      <c r="R3352" s="70" t="str">
        <f>IFERROR(IF(K3352="handling and wharfage",SUM(P3352:Q3352),IF(OR(K3352="tank",K3352="Boat",K3352="car"),INDEX(Rate!$B$4:$M$25,MATCH(Gilbert!N3352,Rate!$A$4:$A$25,0),MATCH(Gilbert!L3352,Rate!$B$3:$M$3,0))*O3352*0.8,INDEX(Rate!$B$4:$M$25,MATCH(Gilbert!N3352,Rate!$A$4:$A$25,0),MATCH(Gilbert!L3352,Rate!$B$3:$M$3,0))*O3352)),"")</f>
        <v/>
      </c>
      <c r="T3352" s="71" t="str">
        <f t="shared" si="159"/>
        <v/>
      </c>
    </row>
    <row r="3353" spans="16:20">
      <c r="P3353" s="70" t="str">
        <f t="shared" si="157"/>
        <v/>
      </c>
      <c r="Q3353" s="70" t="str">
        <f t="shared" si="158"/>
        <v/>
      </c>
      <c r="R3353" s="70" t="str">
        <f>IFERROR(IF(K3353="handling and wharfage",SUM(P3353:Q3353),IF(OR(K3353="tank",K3353="Boat",K3353="car"),INDEX(Rate!$B$4:$M$25,MATCH(Gilbert!N3353,Rate!$A$4:$A$25,0),MATCH(Gilbert!L3353,Rate!$B$3:$M$3,0))*O3353*0.8,INDEX(Rate!$B$4:$M$25,MATCH(Gilbert!N3353,Rate!$A$4:$A$25,0),MATCH(Gilbert!L3353,Rate!$B$3:$M$3,0))*O3353)),"")</f>
        <v/>
      </c>
      <c r="T3353" s="71" t="str">
        <f t="shared" si="159"/>
        <v/>
      </c>
    </row>
    <row r="3354" spans="16:20">
      <c r="P3354" s="70" t="str">
        <f t="shared" si="157"/>
        <v/>
      </c>
      <c r="Q3354" s="70" t="str">
        <f t="shared" si="158"/>
        <v/>
      </c>
      <c r="R3354" s="70" t="str">
        <f>IFERROR(IF(K3354="handling and wharfage",SUM(P3354:Q3354),IF(OR(K3354="tank",K3354="Boat",K3354="car"),INDEX(Rate!$B$4:$M$25,MATCH(Gilbert!N3354,Rate!$A$4:$A$25,0),MATCH(Gilbert!L3354,Rate!$B$3:$M$3,0))*O3354*0.8,INDEX(Rate!$B$4:$M$25,MATCH(Gilbert!N3354,Rate!$A$4:$A$25,0),MATCH(Gilbert!L3354,Rate!$B$3:$M$3,0))*O3354)),"")</f>
        <v/>
      </c>
      <c r="T3354" s="71" t="str">
        <f t="shared" si="159"/>
        <v/>
      </c>
    </row>
    <row r="3355" spans="16:20">
      <c r="P3355" s="70" t="str">
        <f t="shared" si="157"/>
        <v/>
      </c>
      <c r="Q3355" s="70" t="str">
        <f t="shared" si="158"/>
        <v/>
      </c>
      <c r="R3355" s="70" t="str">
        <f>IFERROR(IF(K3355="handling and wharfage",SUM(P3355:Q3355),IF(OR(K3355="tank",K3355="Boat",K3355="car"),INDEX(Rate!$B$4:$M$25,MATCH(Gilbert!N3355,Rate!$A$4:$A$25,0),MATCH(Gilbert!L3355,Rate!$B$3:$M$3,0))*O3355*0.8,INDEX(Rate!$B$4:$M$25,MATCH(Gilbert!N3355,Rate!$A$4:$A$25,0),MATCH(Gilbert!L3355,Rate!$B$3:$M$3,0))*O3355)),"")</f>
        <v/>
      </c>
      <c r="T3355" s="71" t="str">
        <f t="shared" si="159"/>
        <v/>
      </c>
    </row>
    <row r="3356" spans="16:20">
      <c r="P3356" s="70" t="str">
        <f t="shared" si="157"/>
        <v/>
      </c>
      <c r="Q3356" s="70" t="str">
        <f t="shared" si="158"/>
        <v/>
      </c>
      <c r="R3356" s="70" t="str">
        <f>IFERROR(IF(K3356="handling and wharfage",SUM(P3356:Q3356),IF(OR(K3356="tank",K3356="Boat",K3356="car"),INDEX(Rate!$B$4:$M$25,MATCH(Gilbert!N3356,Rate!$A$4:$A$25,0),MATCH(Gilbert!L3356,Rate!$B$3:$M$3,0))*O3356*0.8,INDEX(Rate!$B$4:$M$25,MATCH(Gilbert!N3356,Rate!$A$4:$A$25,0),MATCH(Gilbert!L3356,Rate!$B$3:$M$3,0))*O3356)),"")</f>
        <v/>
      </c>
      <c r="T3356" s="71" t="str">
        <f t="shared" si="159"/>
        <v/>
      </c>
    </row>
    <row r="3357" spans="16:20">
      <c r="P3357" s="70" t="str">
        <f t="shared" si="157"/>
        <v/>
      </c>
      <c r="Q3357" s="70" t="str">
        <f t="shared" si="158"/>
        <v/>
      </c>
      <c r="R3357" s="70" t="str">
        <f>IFERROR(IF(K3357="handling and wharfage",SUM(P3357:Q3357),IF(OR(K3357="tank",K3357="Boat",K3357="car"),INDEX(Rate!$B$4:$M$25,MATCH(Gilbert!N3357,Rate!$A$4:$A$25,0),MATCH(Gilbert!L3357,Rate!$B$3:$M$3,0))*O3357*0.8,INDEX(Rate!$B$4:$M$25,MATCH(Gilbert!N3357,Rate!$A$4:$A$25,0),MATCH(Gilbert!L3357,Rate!$B$3:$M$3,0))*O3357)),"")</f>
        <v/>
      </c>
      <c r="T3357" s="71" t="str">
        <f t="shared" si="159"/>
        <v/>
      </c>
    </row>
    <row r="3358" spans="16:20">
      <c r="P3358" s="70" t="str">
        <f t="shared" si="157"/>
        <v/>
      </c>
      <c r="Q3358" s="70" t="str">
        <f t="shared" si="158"/>
        <v/>
      </c>
      <c r="R3358" s="70" t="str">
        <f>IFERROR(IF(K3358="handling and wharfage",SUM(P3358:Q3358),IF(OR(K3358="tank",K3358="Boat",K3358="car"),INDEX(Rate!$B$4:$M$25,MATCH(Gilbert!N3358,Rate!$A$4:$A$25,0),MATCH(Gilbert!L3358,Rate!$B$3:$M$3,0))*O3358*0.8,INDEX(Rate!$B$4:$M$25,MATCH(Gilbert!N3358,Rate!$A$4:$A$25,0),MATCH(Gilbert!L3358,Rate!$B$3:$M$3,0))*O3358)),"")</f>
        <v/>
      </c>
      <c r="T3358" s="71" t="str">
        <f t="shared" si="159"/>
        <v/>
      </c>
    </row>
    <row r="3359" spans="16:20">
      <c r="P3359" s="70" t="str">
        <f t="shared" si="157"/>
        <v/>
      </c>
      <c r="Q3359" s="70" t="str">
        <f t="shared" si="158"/>
        <v/>
      </c>
      <c r="R3359" s="70" t="str">
        <f>IFERROR(IF(K3359="handling and wharfage",SUM(P3359:Q3359),IF(OR(K3359="tank",K3359="Boat",K3359="car"),INDEX(Rate!$B$4:$M$25,MATCH(Gilbert!N3359,Rate!$A$4:$A$25,0),MATCH(Gilbert!L3359,Rate!$B$3:$M$3,0))*O3359*0.8,INDEX(Rate!$B$4:$M$25,MATCH(Gilbert!N3359,Rate!$A$4:$A$25,0),MATCH(Gilbert!L3359,Rate!$B$3:$M$3,0))*O3359)),"")</f>
        <v/>
      </c>
      <c r="T3359" s="71" t="str">
        <f t="shared" si="159"/>
        <v/>
      </c>
    </row>
    <row r="3360" spans="16:20">
      <c r="P3360" s="70" t="str">
        <f t="shared" si="157"/>
        <v/>
      </c>
      <c r="Q3360" s="70" t="str">
        <f t="shared" si="158"/>
        <v/>
      </c>
      <c r="R3360" s="70" t="str">
        <f>IFERROR(IF(K3360="handling and wharfage",SUM(P3360:Q3360),IF(OR(K3360="tank",K3360="Boat",K3360="car"),INDEX(Rate!$B$4:$M$25,MATCH(Gilbert!N3360,Rate!$A$4:$A$25,0),MATCH(Gilbert!L3360,Rate!$B$3:$M$3,0))*O3360*0.8,INDEX(Rate!$B$4:$M$25,MATCH(Gilbert!N3360,Rate!$A$4:$A$25,0),MATCH(Gilbert!L3360,Rate!$B$3:$M$3,0))*O3360)),"")</f>
        <v/>
      </c>
      <c r="T3360" s="71" t="str">
        <f t="shared" si="159"/>
        <v/>
      </c>
    </row>
    <row r="3361" spans="16:20">
      <c r="P3361" s="70" t="str">
        <f t="shared" si="157"/>
        <v/>
      </c>
      <c r="Q3361" s="70" t="str">
        <f t="shared" si="158"/>
        <v/>
      </c>
      <c r="R3361" s="70" t="str">
        <f>IFERROR(IF(K3361="handling and wharfage",SUM(P3361:Q3361),IF(OR(K3361="tank",K3361="Boat",K3361="car"),INDEX(Rate!$B$4:$M$25,MATCH(Gilbert!N3361,Rate!$A$4:$A$25,0),MATCH(Gilbert!L3361,Rate!$B$3:$M$3,0))*O3361*0.8,INDEX(Rate!$B$4:$M$25,MATCH(Gilbert!N3361,Rate!$A$4:$A$25,0),MATCH(Gilbert!L3361,Rate!$B$3:$M$3,0))*O3361)),"")</f>
        <v/>
      </c>
      <c r="T3361" s="71" t="str">
        <f t="shared" si="159"/>
        <v/>
      </c>
    </row>
    <row r="3362" spans="16:20">
      <c r="P3362" s="70" t="str">
        <f t="shared" si="157"/>
        <v/>
      </c>
      <c r="Q3362" s="70" t="str">
        <f t="shared" si="158"/>
        <v/>
      </c>
      <c r="R3362" s="70" t="str">
        <f>IFERROR(IF(K3362="handling and wharfage",SUM(P3362:Q3362),IF(OR(K3362="tank",K3362="Boat",K3362="car"),INDEX(Rate!$B$4:$M$25,MATCH(Gilbert!N3362,Rate!$A$4:$A$25,0),MATCH(Gilbert!L3362,Rate!$B$3:$M$3,0))*O3362*0.8,INDEX(Rate!$B$4:$M$25,MATCH(Gilbert!N3362,Rate!$A$4:$A$25,0),MATCH(Gilbert!L3362,Rate!$B$3:$M$3,0))*O3362)),"")</f>
        <v/>
      </c>
      <c r="T3362" s="71" t="str">
        <f t="shared" si="159"/>
        <v/>
      </c>
    </row>
    <row r="3363" spans="16:20">
      <c r="P3363" s="70" t="str">
        <f t="shared" si="157"/>
        <v/>
      </c>
      <c r="Q3363" s="70" t="str">
        <f t="shared" si="158"/>
        <v/>
      </c>
      <c r="R3363" s="70" t="str">
        <f>IFERROR(IF(K3363="handling and wharfage",SUM(P3363:Q3363),IF(OR(K3363="tank",K3363="Boat",K3363="car"),INDEX(Rate!$B$4:$M$25,MATCH(Gilbert!N3363,Rate!$A$4:$A$25,0),MATCH(Gilbert!L3363,Rate!$B$3:$M$3,0))*O3363*0.8,INDEX(Rate!$B$4:$M$25,MATCH(Gilbert!N3363,Rate!$A$4:$A$25,0),MATCH(Gilbert!L3363,Rate!$B$3:$M$3,0))*O3363)),"")</f>
        <v/>
      </c>
      <c r="T3363" s="71" t="str">
        <f t="shared" si="159"/>
        <v/>
      </c>
    </row>
    <row r="3364" spans="16:20">
      <c r="P3364" s="70" t="str">
        <f t="shared" si="157"/>
        <v/>
      </c>
      <c r="Q3364" s="70" t="str">
        <f t="shared" si="158"/>
        <v/>
      </c>
      <c r="R3364" s="70" t="str">
        <f>IFERROR(IF(K3364="handling and wharfage",SUM(P3364:Q3364),IF(OR(K3364="tank",K3364="Boat",K3364="car"),INDEX(Rate!$B$4:$M$25,MATCH(Gilbert!N3364,Rate!$A$4:$A$25,0),MATCH(Gilbert!L3364,Rate!$B$3:$M$3,0))*O3364*0.8,INDEX(Rate!$B$4:$M$25,MATCH(Gilbert!N3364,Rate!$A$4:$A$25,0),MATCH(Gilbert!L3364,Rate!$B$3:$M$3,0))*O3364)),"")</f>
        <v/>
      </c>
      <c r="T3364" s="71" t="str">
        <f t="shared" si="159"/>
        <v/>
      </c>
    </row>
    <row r="3365" spans="16:20">
      <c r="P3365" s="70" t="str">
        <f t="shared" si="157"/>
        <v/>
      </c>
      <c r="Q3365" s="70" t="str">
        <f t="shared" si="158"/>
        <v/>
      </c>
      <c r="R3365" s="70" t="str">
        <f>IFERROR(IF(K3365="handling and wharfage",SUM(P3365:Q3365),IF(OR(K3365="tank",K3365="Boat",K3365="car"),INDEX(Rate!$B$4:$M$25,MATCH(Gilbert!N3365,Rate!$A$4:$A$25,0),MATCH(Gilbert!L3365,Rate!$B$3:$M$3,0))*O3365*0.8,INDEX(Rate!$B$4:$M$25,MATCH(Gilbert!N3365,Rate!$A$4:$A$25,0),MATCH(Gilbert!L3365,Rate!$B$3:$M$3,0))*O3365)),"")</f>
        <v/>
      </c>
      <c r="T3365" s="71" t="str">
        <f t="shared" si="159"/>
        <v/>
      </c>
    </row>
    <row r="3366" spans="16:20">
      <c r="P3366" s="70" t="str">
        <f t="shared" si="157"/>
        <v/>
      </c>
      <c r="Q3366" s="70" t="str">
        <f t="shared" si="158"/>
        <v/>
      </c>
      <c r="R3366" s="70" t="str">
        <f>IFERROR(IF(K3366="handling and wharfage",SUM(P3366:Q3366),IF(OR(K3366="tank",K3366="Boat",K3366="car"),INDEX(Rate!$B$4:$M$25,MATCH(Gilbert!N3366,Rate!$A$4:$A$25,0),MATCH(Gilbert!L3366,Rate!$B$3:$M$3,0))*O3366*0.8,INDEX(Rate!$B$4:$M$25,MATCH(Gilbert!N3366,Rate!$A$4:$A$25,0),MATCH(Gilbert!L3366,Rate!$B$3:$M$3,0))*O3366)),"")</f>
        <v/>
      </c>
      <c r="T3366" s="71" t="str">
        <f t="shared" si="159"/>
        <v/>
      </c>
    </row>
    <row r="3367" spans="16:20">
      <c r="P3367" s="70" t="str">
        <f t="shared" si="157"/>
        <v/>
      </c>
      <c r="Q3367" s="70" t="str">
        <f t="shared" si="158"/>
        <v/>
      </c>
      <c r="R3367" s="70" t="str">
        <f>IFERROR(IF(K3367="handling and wharfage",SUM(P3367:Q3367),IF(OR(K3367="tank",K3367="Boat",K3367="car"),INDEX(Rate!$B$4:$M$25,MATCH(Gilbert!N3367,Rate!$A$4:$A$25,0),MATCH(Gilbert!L3367,Rate!$B$3:$M$3,0))*O3367*0.8,INDEX(Rate!$B$4:$M$25,MATCH(Gilbert!N3367,Rate!$A$4:$A$25,0),MATCH(Gilbert!L3367,Rate!$B$3:$M$3,0))*O3367)),"")</f>
        <v/>
      </c>
      <c r="T3367" s="71" t="str">
        <f t="shared" si="159"/>
        <v/>
      </c>
    </row>
    <row r="3368" spans="16:20">
      <c r="P3368" s="70" t="str">
        <f t="shared" si="157"/>
        <v/>
      </c>
      <c r="Q3368" s="70" t="str">
        <f t="shared" si="158"/>
        <v/>
      </c>
      <c r="R3368" s="70" t="str">
        <f>IFERROR(IF(K3368="handling and wharfage",SUM(P3368:Q3368),IF(OR(K3368="tank",K3368="Boat",K3368="car"),INDEX(Rate!$B$4:$M$25,MATCH(Gilbert!N3368,Rate!$A$4:$A$25,0),MATCH(Gilbert!L3368,Rate!$B$3:$M$3,0))*O3368*0.8,INDEX(Rate!$B$4:$M$25,MATCH(Gilbert!N3368,Rate!$A$4:$A$25,0),MATCH(Gilbert!L3368,Rate!$B$3:$M$3,0))*O3368)),"")</f>
        <v/>
      </c>
      <c r="T3368" s="71" t="str">
        <f t="shared" si="159"/>
        <v/>
      </c>
    </row>
    <row r="3369" spans="16:20">
      <c r="P3369" s="70" t="str">
        <f t="shared" si="157"/>
        <v/>
      </c>
      <c r="Q3369" s="70" t="str">
        <f t="shared" si="158"/>
        <v/>
      </c>
      <c r="R3369" s="70" t="str">
        <f>IFERROR(IF(K3369="handling and wharfage",SUM(P3369:Q3369),IF(OR(K3369="tank",K3369="Boat",K3369="car"),INDEX(Rate!$B$4:$M$25,MATCH(Gilbert!N3369,Rate!$A$4:$A$25,0),MATCH(Gilbert!L3369,Rate!$B$3:$M$3,0))*O3369*0.8,INDEX(Rate!$B$4:$M$25,MATCH(Gilbert!N3369,Rate!$A$4:$A$25,0),MATCH(Gilbert!L3369,Rate!$B$3:$M$3,0))*O3369)),"")</f>
        <v/>
      </c>
      <c r="T3369" s="71" t="str">
        <f t="shared" si="159"/>
        <v/>
      </c>
    </row>
    <row r="3370" spans="16:20">
      <c r="P3370" s="70" t="str">
        <f t="shared" si="157"/>
        <v/>
      </c>
      <c r="Q3370" s="70" t="str">
        <f t="shared" si="158"/>
        <v/>
      </c>
      <c r="R3370" s="70" t="str">
        <f>IFERROR(IF(K3370="handling and wharfage",SUM(P3370:Q3370),IF(OR(K3370="tank",K3370="Boat",K3370="car"),INDEX(Rate!$B$4:$M$25,MATCH(Gilbert!N3370,Rate!$A$4:$A$25,0),MATCH(Gilbert!L3370,Rate!$B$3:$M$3,0))*O3370*0.8,INDEX(Rate!$B$4:$M$25,MATCH(Gilbert!N3370,Rate!$A$4:$A$25,0),MATCH(Gilbert!L3370,Rate!$B$3:$M$3,0))*O3370)),"")</f>
        <v/>
      </c>
      <c r="T3370" s="71" t="str">
        <f t="shared" si="159"/>
        <v/>
      </c>
    </row>
    <row r="3371" spans="16:20">
      <c r="P3371" s="70" t="str">
        <f t="shared" si="157"/>
        <v/>
      </c>
      <c r="Q3371" s="70" t="str">
        <f t="shared" si="158"/>
        <v/>
      </c>
      <c r="R3371" s="70" t="str">
        <f>IFERROR(IF(K3371="handling and wharfage",SUM(P3371:Q3371),IF(OR(K3371="tank",K3371="Boat",K3371="car"),INDEX(Rate!$B$4:$M$25,MATCH(Gilbert!N3371,Rate!$A$4:$A$25,0),MATCH(Gilbert!L3371,Rate!$B$3:$M$3,0))*O3371*0.8,INDEX(Rate!$B$4:$M$25,MATCH(Gilbert!N3371,Rate!$A$4:$A$25,0),MATCH(Gilbert!L3371,Rate!$B$3:$M$3,0))*O3371)),"")</f>
        <v/>
      </c>
      <c r="T3371" s="71" t="str">
        <f t="shared" si="159"/>
        <v/>
      </c>
    </row>
    <row r="3372" spans="16:20">
      <c r="P3372" s="70" t="str">
        <f t="shared" si="157"/>
        <v/>
      </c>
      <c r="Q3372" s="70" t="str">
        <f t="shared" si="158"/>
        <v/>
      </c>
      <c r="R3372" s="70" t="str">
        <f>IFERROR(IF(K3372="handling and wharfage",SUM(P3372:Q3372),IF(OR(K3372="tank",K3372="Boat",K3372="car"),INDEX(Rate!$B$4:$M$25,MATCH(Gilbert!N3372,Rate!$A$4:$A$25,0),MATCH(Gilbert!L3372,Rate!$B$3:$M$3,0))*O3372*0.8,INDEX(Rate!$B$4:$M$25,MATCH(Gilbert!N3372,Rate!$A$4:$A$25,0),MATCH(Gilbert!L3372,Rate!$B$3:$M$3,0))*O3372)),"")</f>
        <v/>
      </c>
      <c r="T3372" s="71" t="str">
        <f t="shared" si="159"/>
        <v/>
      </c>
    </row>
    <row r="3373" spans="16:20">
      <c r="P3373" s="70" t="str">
        <f t="shared" si="157"/>
        <v/>
      </c>
      <c r="Q3373" s="70" t="str">
        <f t="shared" si="158"/>
        <v/>
      </c>
      <c r="R3373" s="70" t="str">
        <f>IFERROR(IF(K3373="handling and wharfage",SUM(P3373:Q3373),IF(OR(K3373="tank",K3373="Boat",K3373="car"),INDEX(Rate!$B$4:$M$25,MATCH(Gilbert!N3373,Rate!$A$4:$A$25,0),MATCH(Gilbert!L3373,Rate!$B$3:$M$3,0))*O3373*0.8,INDEX(Rate!$B$4:$M$25,MATCH(Gilbert!N3373,Rate!$A$4:$A$25,0),MATCH(Gilbert!L3373,Rate!$B$3:$M$3,0))*O3373)),"")</f>
        <v/>
      </c>
      <c r="T3373" s="71" t="str">
        <f t="shared" si="159"/>
        <v/>
      </c>
    </row>
    <row r="3374" spans="16:20">
      <c r="P3374" s="70" t="str">
        <f t="shared" si="157"/>
        <v/>
      </c>
      <c r="Q3374" s="70" t="str">
        <f t="shared" si="158"/>
        <v/>
      </c>
      <c r="R3374" s="70" t="str">
        <f>IFERROR(IF(K3374="handling and wharfage",SUM(P3374:Q3374),IF(OR(K3374="tank",K3374="Boat",K3374="car"),INDEX(Rate!$B$4:$M$25,MATCH(Gilbert!N3374,Rate!$A$4:$A$25,0),MATCH(Gilbert!L3374,Rate!$B$3:$M$3,0))*O3374*0.8,INDEX(Rate!$B$4:$M$25,MATCH(Gilbert!N3374,Rate!$A$4:$A$25,0),MATCH(Gilbert!L3374,Rate!$B$3:$M$3,0))*O3374)),"")</f>
        <v/>
      </c>
      <c r="T3374" s="71" t="str">
        <f t="shared" si="159"/>
        <v/>
      </c>
    </row>
    <row r="3375" spans="16:20">
      <c r="P3375" s="70" t="str">
        <f t="shared" si="157"/>
        <v/>
      </c>
      <c r="Q3375" s="70" t="str">
        <f t="shared" si="158"/>
        <v/>
      </c>
      <c r="R3375" s="70" t="str">
        <f>IFERROR(IF(K3375="handling and wharfage",SUM(P3375:Q3375),IF(OR(K3375="tank",K3375="Boat",K3375="car"),INDEX(Rate!$B$4:$M$25,MATCH(Gilbert!N3375,Rate!$A$4:$A$25,0),MATCH(Gilbert!L3375,Rate!$B$3:$M$3,0))*O3375*0.8,INDEX(Rate!$B$4:$M$25,MATCH(Gilbert!N3375,Rate!$A$4:$A$25,0),MATCH(Gilbert!L3375,Rate!$B$3:$M$3,0))*O3375)),"")</f>
        <v/>
      </c>
      <c r="T3375" s="71" t="str">
        <f t="shared" si="159"/>
        <v/>
      </c>
    </row>
    <row r="3376" spans="16:20">
      <c r="P3376" s="70" t="str">
        <f t="shared" si="157"/>
        <v/>
      </c>
      <c r="Q3376" s="70" t="str">
        <f t="shared" si="158"/>
        <v/>
      </c>
      <c r="R3376" s="70" t="str">
        <f>IFERROR(IF(K3376="handling and wharfage",SUM(P3376:Q3376),IF(OR(K3376="tank",K3376="Boat",K3376="car"),INDEX(Rate!$B$4:$M$25,MATCH(Gilbert!N3376,Rate!$A$4:$A$25,0),MATCH(Gilbert!L3376,Rate!$B$3:$M$3,0))*O3376*0.8,INDEX(Rate!$B$4:$M$25,MATCH(Gilbert!N3376,Rate!$A$4:$A$25,0),MATCH(Gilbert!L3376,Rate!$B$3:$M$3,0))*O3376)),"")</f>
        <v/>
      </c>
      <c r="T3376" s="71" t="str">
        <f t="shared" si="159"/>
        <v/>
      </c>
    </row>
    <row r="3377" spans="16:20">
      <c r="P3377" s="70" t="str">
        <f t="shared" si="157"/>
        <v/>
      </c>
      <c r="Q3377" s="70" t="str">
        <f t="shared" si="158"/>
        <v/>
      </c>
      <c r="R3377" s="70" t="str">
        <f>IFERROR(IF(K3377="handling and wharfage",SUM(P3377:Q3377),IF(OR(K3377="tank",K3377="Boat",K3377="car"),INDEX(Rate!$B$4:$M$25,MATCH(Gilbert!N3377,Rate!$A$4:$A$25,0),MATCH(Gilbert!L3377,Rate!$B$3:$M$3,0))*O3377*0.8,INDEX(Rate!$B$4:$M$25,MATCH(Gilbert!N3377,Rate!$A$4:$A$25,0),MATCH(Gilbert!L3377,Rate!$B$3:$M$3,0))*O3377)),"")</f>
        <v/>
      </c>
      <c r="T3377" s="71" t="str">
        <f t="shared" si="159"/>
        <v/>
      </c>
    </row>
    <row r="3378" spans="16:20">
      <c r="P3378" s="70" t="str">
        <f t="shared" si="157"/>
        <v/>
      </c>
      <c r="Q3378" s="70" t="str">
        <f t="shared" si="158"/>
        <v/>
      </c>
      <c r="R3378" s="70" t="str">
        <f>IFERROR(IF(K3378="handling and wharfage",SUM(P3378:Q3378),IF(OR(K3378="tank",K3378="Boat",K3378="car"),INDEX(Rate!$B$4:$M$25,MATCH(Gilbert!N3378,Rate!$A$4:$A$25,0),MATCH(Gilbert!L3378,Rate!$B$3:$M$3,0))*O3378*0.8,INDEX(Rate!$B$4:$M$25,MATCH(Gilbert!N3378,Rate!$A$4:$A$25,0),MATCH(Gilbert!L3378,Rate!$B$3:$M$3,0))*O3378)),"")</f>
        <v/>
      </c>
      <c r="T3378" s="71" t="str">
        <f t="shared" si="159"/>
        <v/>
      </c>
    </row>
    <row r="3379" spans="16:20">
      <c r="P3379" s="70" t="str">
        <f t="shared" si="157"/>
        <v/>
      </c>
      <c r="Q3379" s="70" t="str">
        <f t="shared" si="158"/>
        <v/>
      </c>
      <c r="R3379" s="70" t="str">
        <f>IFERROR(IF(K3379="handling and wharfage",SUM(P3379:Q3379),IF(OR(K3379="tank",K3379="Boat",K3379="car"),INDEX(Rate!$B$4:$M$25,MATCH(Gilbert!N3379,Rate!$A$4:$A$25,0),MATCH(Gilbert!L3379,Rate!$B$3:$M$3,0))*O3379*0.8,INDEX(Rate!$B$4:$M$25,MATCH(Gilbert!N3379,Rate!$A$4:$A$25,0),MATCH(Gilbert!L3379,Rate!$B$3:$M$3,0))*O3379)),"")</f>
        <v/>
      </c>
      <c r="T3379" s="71" t="str">
        <f t="shared" si="159"/>
        <v/>
      </c>
    </row>
    <row r="3380" spans="16:20">
      <c r="P3380" s="70" t="str">
        <f t="shared" si="157"/>
        <v/>
      </c>
      <c r="Q3380" s="70" t="str">
        <f t="shared" si="158"/>
        <v/>
      </c>
      <c r="R3380" s="70" t="str">
        <f>IFERROR(IF(K3380="handling and wharfage",SUM(P3380:Q3380),IF(OR(K3380="tank",K3380="Boat",K3380="car"),INDEX(Rate!$B$4:$M$25,MATCH(Gilbert!N3380,Rate!$A$4:$A$25,0),MATCH(Gilbert!L3380,Rate!$B$3:$M$3,0))*O3380*0.8,INDEX(Rate!$B$4:$M$25,MATCH(Gilbert!N3380,Rate!$A$4:$A$25,0),MATCH(Gilbert!L3380,Rate!$B$3:$M$3,0))*O3380)),"")</f>
        <v/>
      </c>
      <c r="T3380" s="71" t="str">
        <f t="shared" si="159"/>
        <v/>
      </c>
    </row>
    <row r="3381" spans="16:20">
      <c r="P3381" s="70" t="str">
        <f t="shared" si="157"/>
        <v/>
      </c>
      <c r="Q3381" s="70" t="str">
        <f t="shared" si="158"/>
        <v/>
      </c>
      <c r="R3381" s="70" t="str">
        <f>IFERROR(IF(K3381="handling and wharfage",SUM(P3381:Q3381),IF(OR(K3381="tank",K3381="Boat",K3381="car"),INDEX(Rate!$B$4:$M$25,MATCH(Gilbert!N3381,Rate!$A$4:$A$25,0),MATCH(Gilbert!L3381,Rate!$B$3:$M$3,0))*O3381*0.8,INDEX(Rate!$B$4:$M$25,MATCH(Gilbert!N3381,Rate!$A$4:$A$25,0),MATCH(Gilbert!L3381,Rate!$B$3:$M$3,0))*O3381)),"")</f>
        <v/>
      </c>
      <c r="T3381" s="71" t="str">
        <f t="shared" si="159"/>
        <v/>
      </c>
    </row>
    <row r="3382" spans="16:20">
      <c r="P3382" s="70" t="str">
        <f t="shared" si="157"/>
        <v/>
      </c>
      <c r="Q3382" s="70" t="str">
        <f t="shared" si="158"/>
        <v/>
      </c>
      <c r="R3382" s="70" t="str">
        <f>IFERROR(IF(K3382="handling and wharfage",SUM(P3382:Q3382),IF(OR(K3382="tank",K3382="Boat",K3382="car"),INDEX(Rate!$B$4:$M$25,MATCH(Gilbert!N3382,Rate!$A$4:$A$25,0),MATCH(Gilbert!L3382,Rate!$B$3:$M$3,0))*O3382*0.8,INDEX(Rate!$B$4:$M$25,MATCH(Gilbert!N3382,Rate!$A$4:$A$25,0),MATCH(Gilbert!L3382,Rate!$B$3:$M$3,0))*O3382)),"")</f>
        <v/>
      </c>
      <c r="T3382" s="71" t="str">
        <f t="shared" si="159"/>
        <v/>
      </c>
    </row>
    <row r="3383" spans="16:20">
      <c r="P3383" s="70" t="str">
        <f t="shared" si="157"/>
        <v/>
      </c>
      <c r="Q3383" s="70" t="str">
        <f t="shared" si="158"/>
        <v/>
      </c>
      <c r="R3383" s="70" t="str">
        <f>IFERROR(IF(K3383="handling and wharfage",SUM(P3383:Q3383),IF(OR(K3383="tank",K3383="Boat",K3383="car"),INDEX(Rate!$B$4:$M$25,MATCH(Gilbert!N3383,Rate!$A$4:$A$25,0),MATCH(Gilbert!L3383,Rate!$B$3:$M$3,0))*O3383*0.8,INDEX(Rate!$B$4:$M$25,MATCH(Gilbert!N3383,Rate!$A$4:$A$25,0),MATCH(Gilbert!L3383,Rate!$B$3:$M$3,0))*O3383)),"")</f>
        <v/>
      </c>
      <c r="T3383" s="71" t="str">
        <f t="shared" si="159"/>
        <v/>
      </c>
    </row>
    <row r="3384" spans="16:20">
      <c r="P3384" s="70" t="str">
        <f t="shared" si="157"/>
        <v/>
      </c>
      <c r="Q3384" s="70" t="str">
        <f t="shared" si="158"/>
        <v/>
      </c>
      <c r="R3384" s="70" t="str">
        <f>IFERROR(IF(K3384="handling and wharfage",SUM(P3384:Q3384),IF(OR(K3384="tank",K3384="Boat",K3384="car"),INDEX(Rate!$B$4:$M$25,MATCH(Gilbert!N3384,Rate!$A$4:$A$25,0),MATCH(Gilbert!L3384,Rate!$B$3:$M$3,0))*O3384*0.8,INDEX(Rate!$B$4:$M$25,MATCH(Gilbert!N3384,Rate!$A$4:$A$25,0),MATCH(Gilbert!L3384,Rate!$B$3:$M$3,0))*O3384)),"")</f>
        <v/>
      </c>
      <c r="T3384" s="71" t="str">
        <f t="shared" si="159"/>
        <v/>
      </c>
    </row>
    <row r="3385" spans="16:20">
      <c r="P3385" s="70" t="str">
        <f t="shared" si="157"/>
        <v/>
      </c>
      <c r="Q3385" s="70" t="str">
        <f t="shared" si="158"/>
        <v/>
      </c>
      <c r="R3385" s="70" t="str">
        <f>IFERROR(IF(K3385="handling and wharfage",SUM(P3385:Q3385),IF(OR(K3385="tank",K3385="Boat",K3385="car"),INDEX(Rate!$B$4:$M$25,MATCH(Gilbert!N3385,Rate!$A$4:$A$25,0),MATCH(Gilbert!L3385,Rate!$B$3:$M$3,0))*O3385*0.8,INDEX(Rate!$B$4:$M$25,MATCH(Gilbert!N3385,Rate!$A$4:$A$25,0),MATCH(Gilbert!L3385,Rate!$B$3:$M$3,0))*O3385)),"")</f>
        <v/>
      </c>
      <c r="T3385" s="71" t="str">
        <f t="shared" si="159"/>
        <v/>
      </c>
    </row>
    <row r="3386" spans="16:20">
      <c r="P3386" s="70" t="str">
        <f t="shared" si="157"/>
        <v/>
      </c>
      <c r="Q3386" s="70" t="str">
        <f t="shared" si="158"/>
        <v/>
      </c>
      <c r="R3386" s="70" t="str">
        <f>IFERROR(IF(K3386="handling and wharfage",SUM(P3386:Q3386),IF(OR(K3386="tank",K3386="Boat",K3386="car"),INDEX(Rate!$B$4:$M$25,MATCH(Gilbert!N3386,Rate!$A$4:$A$25,0),MATCH(Gilbert!L3386,Rate!$B$3:$M$3,0))*O3386*0.8,INDEX(Rate!$B$4:$M$25,MATCH(Gilbert!N3386,Rate!$A$4:$A$25,0),MATCH(Gilbert!L3386,Rate!$B$3:$M$3,0))*O3386)),"")</f>
        <v/>
      </c>
      <c r="T3386" s="71" t="str">
        <f t="shared" si="159"/>
        <v/>
      </c>
    </row>
    <row r="3387" spans="16:20">
      <c r="P3387" s="70" t="str">
        <f t="shared" si="157"/>
        <v/>
      </c>
      <c r="Q3387" s="70" t="str">
        <f t="shared" si="158"/>
        <v/>
      </c>
      <c r="R3387" s="70" t="str">
        <f>IFERROR(IF(K3387="handling and wharfage",SUM(P3387:Q3387),IF(OR(K3387="tank",K3387="Boat",K3387="car"),INDEX(Rate!$B$4:$M$25,MATCH(Gilbert!N3387,Rate!$A$4:$A$25,0),MATCH(Gilbert!L3387,Rate!$B$3:$M$3,0))*O3387*0.8,INDEX(Rate!$B$4:$M$25,MATCH(Gilbert!N3387,Rate!$A$4:$A$25,0),MATCH(Gilbert!L3387,Rate!$B$3:$M$3,0))*O3387)),"")</f>
        <v/>
      </c>
      <c r="T3387" s="71" t="str">
        <f t="shared" si="159"/>
        <v/>
      </c>
    </row>
    <row r="3388" spans="16:20">
      <c r="P3388" s="70" t="str">
        <f t="shared" si="157"/>
        <v/>
      </c>
      <c r="Q3388" s="70" t="str">
        <f t="shared" si="158"/>
        <v/>
      </c>
      <c r="R3388" s="70" t="str">
        <f>IFERROR(IF(K3388="handling and wharfage",SUM(P3388:Q3388),IF(OR(K3388="tank",K3388="Boat",K3388="car"),INDEX(Rate!$B$4:$M$25,MATCH(Gilbert!N3388,Rate!$A$4:$A$25,0),MATCH(Gilbert!L3388,Rate!$B$3:$M$3,0))*O3388*0.8,INDEX(Rate!$B$4:$M$25,MATCH(Gilbert!N3388,Rate!$A$4:$A$25,0),MATCH(Gilbert!L3388,Rate!$B$3:$M$3,0))*O3388)),"")</f>
        <v/>
      </c>
      <c r="T3388" s="71" t="str">
        <f t="shared" si="159"/>
        <v/>
      </c>
    </row>
    <row r="3389" spans="16:20">
      <c r="P3389" s="70" t="str">
        <f t="shared" si="157"/>
        <v/>
      </c>
      <c r="Q3389" s="70" t="str">
        <f t="shared" si="158"/>
        <v/>
      </c>
      <c r="R3389" s="70" t="str">
        <f>IFERROR(IF(K3389="handling and wharfage",SUM(P3389:Q3389),IF(OR(K3389="tank",K3389="Boat",K3389="car"),INDEX(Rate!$B$4:$M$25,MATCH(Gilbert!N3389,Rate!$A$4:$A$25,0),MATCH(Gilbert!L3389,Rate!$B$3:$M$3,0))*O3389*0.8,INDEX(Rate!$B$4:$M$25,MATCH(Gilbert!N3389,Rate!$A$4:$A$25,0),MATCH(Gilbert!L3389,Rate!$B$3:$M$3,0))*O3389)),"")</f>
        <v/>
      </c>
      <c r="T3389" s="71" t="str">
        <f t="shared" si="159"/>
        <v/>
      </c>
    </row>
    <row r="3390" spans="16:20">
      <c r="P3390" s="70" t="str">
        <f t="shared" si="157"/>
        <v/>
      </c>
      <c r="Q3390" s="70" t="str">
        <f t="shared" si="158"/>
        <v/>
      </c>
      <c r="R3390" s="70" t="str">
        <f>IFERROR(IF(K3390="handling and wharfage",SUM(P3390:Q3390),IF(OR(K3390="tank",K3390="Boat",K3390="car"),INDEX(Rate!$B$4:$M$25,MATCH(Gilbert!N3390,Rate!$A$4:$A$25,0),MATCH(Gilbert!L3390,Rate!$B$3:$M$3,0))*O3390*0.8,INDEX(Rate!$B$4:$M$25,MATCH(Gilbert!N3390,Rate!$A$4:$A$25,0),MATCH(Gilbert!L3390,Rate!$B$3:$M$3,0))*O3390)),"")</f>
        <v/>
      </c>
      <c r="T3390" s="71" t="str">
        <f t="shared" si="159"/>
        <v/>
      </c>
    </row>
    <row r="3391" spans="16:20">
      <c r="P3391" s="70" t="str">
        <f t="shared" si="157"/>
        <v/>
      </c>
      <c r="Q3391" s="70" t="str">
        <f t="shared" si="158"/>
        <v/>
      </c>
      <c r="R3391" s="70" t="str">
        <f>IFERROR(IF(K3391="handling and wharfage",SUM(P3391:Q3391),IF(OR(K3391="tank",K3391="Boat",K3391="car"),INDEX(Rate!$B$4:$M$25,MATCH(Gilbert!N3391,Rate!$A$4:$A$25,0),MATCH(Gilbert!L3391,Rate!$B$3:$M$3,0))*O3391*0.8,INDEX(Rate!$B$4:$M$25,MATCH(Gilbert!N3391,Rate!$A$4:$A$25,0),MATCH(Gilbert!L3391,Rate!$B$3:$M$3,0))*O3391)),"")</f>
        <v/>
      </c>
      <c r="T3391" s="71" t="str">
        <f t="shared" si="159"/>
        <v/>
      </c>
    </row>
    <row r="3392" spans="16:20">
      <c r="P3392" s="70" t="str">
        <f t="shared" si="157"/>
        <v/>
      </c>
      <c r="Q3392" s="70" t="str">
        <f t="shared" si="158"/>
        <v/>
      </c>
      <c r="R3392" s="70" t="str">
        <f>IFERROR(IF(K3392="handling and wharfage",SUM(P3392:Q3392),IF(OR(K3392="tank",K3392="Boat",K3392="car"),INDEX(Rate!$B$4:$M$25,MATCH(Gilbert!N3392,Rate!$A$4:$A$25,0),MATCH(Gilbert!L3392,Rate!$B$3:$M$3,0))*O3392*0.8,INDEX(Rate!$B$4:$M$25,MATCH(Gilbert!N3392,Rate!$A$4:$A$25,0),MATCH(Gilbert!L3392,Rate!$B$3:$M$3,0))*O3392)),"")</f>
        <v/>
      </c>
      <c r="T3392" s="71" t="str">
        <f t="shared" si="159"/>
        <v/>
      </c>
    </row>
    <row r="3393" spans="16:20">
      <c r="P3393" s="70" t="str">
        <f t="shared" si="157"/>
        <v/>
      </c>
      <c r="Q3393" s="70" t="str">
        <f t="shared" si="158"/>
        <v/>
      </c>
      <c r="R3393" s="70" t="str">
        <f>IFERROR(IF(K3393="handling and wharfage",SUM(P3393:Q3393),IF(OR(K3393="tank",K3393="Boat",K3393="car"),INDEX(Rate!$B$4:$M$25,MATCH(Gilbert!N3393,Rate!$A$4:$A$25,0),MATCH(Gilbert!L3393,Rate!$B$3:$M$3,0))*O3393*0.8,INDEX(Rate!$B$4:$M$25,MATCH(Gilbert!N3393,Rate!$A$4:$A$25,0),MATCH(Gilbert!L3393,Rate!$B$3:$M$3,0))*O3393)),"")</f>
        <v/>
      </c>
      <c r="T3393" s="71" t="str">
        <f t="shared" si="159"/>
        <v/>
      </c>
    </row>
    <row r="3394" spans="16:20">
      <c r="P3394" s="70" t="str">
        <f t="shared" si="157"/>
        <v/>
      </c>
      <c r="Q3394" s="70" t="str">
        <f t="shared" si="158"/>
        <v/>
      </c>
      <c r="R3394" s="70" t="str">
        <f>IFERROR(IF(K3394="handling and wharfage",SUM(P3394:Q3394),IF(OR(K3394="tank",K3394="Boat",K3394="car"),INDEX(Rate!$B$4:$M$25,MATCH(Gilbert!N3394,Rate!$A$4:$A$25,0),MATCH(Gilbert!L3394,Rate!$B$3:$M$3,0))*O3394*0.8,INDEX(Rate!$B$4:$M$25,MATCH(Gilbert!N3394,Rate!$A$4:$A$25,0),MATCH(Gilbert!L3394,Rate!$B$3:$M$3,0))*O3394)),"")</f>
        <v/>
      </c>
      <c r="T3394" s="71" t="str">
        <f t="shared" si="159"/>
        <v/>
      </c>
    </row>
    <row r="3395" spans="16:20">
      <c r="P3395" s="70" t="str">
        <f t="shared" ref="P3395:P3458" si="160">IF(OR(K3395="handling and wharfage",K3395="rau handling and wharfage"),O3395*30,"")</f>
        <v/>
      </c>
      <c r="Q3395" s="70" t="str">
        <f t="shared" ref="Q3395:Q3458" si="161">IF(K3395&lt;&gt;"handling and wharfage","",O3395*3.5)</f>
        <v/>
      </c>
      <c r="R3395" s="70" t="str">
        <f>IFERROR(IF(K3395="handling and wharfage",SUM(P3395:Q3395),IF(OR(K3395="tank",K3395="Boat",K3395="car"),INDEX(Rate!$B$4:$M$25,MATCH(Gilbert!N3395,Rate!$A$4:$A$25,0),MATCH(Gilbert!L3395,Rate!$B$3:$M$3,0))*O3395*0.8,INDEX(Rate!$B$4:$M$25,MATCH(Gilbert!N3395,Rate!$A$4:$A$25,0),MATCH(Gilbert!L3395,Rate!$B$3:$M$3,0))*O3395)),"")</f>
        <v/>
      </c>
      <c r="T3395" s="71" t="str">
        <f t="shared" ref="T3395:T3458" si="162">IF(L3395="","",IF(L3395="General2","F0070000061A","E31250000331"))</f>
        <v/>
      </c>
    </row>
    <row r="3396" spans="16:20">
      <c r="P3396" s="70" t="str">
        <f t="shared" si="160"/>
        <v/>
      </c>
      <c r="Q3396" s="70" t="str">
        <f t="shared" si="161"/>
        <v/>
      </c>
      <c r="R3396" s="70" t="str">
        <f>IFERROR(IF(K3396="handling and wharfage",SUM(P3396:Q3396),IF(OR(K3396="tank",K3396="Boat",K3396="car"),INDEX(Rate!$B$4:$M$25,MATCH(Gilbert!N3396,Rate!$A$4:$A$25,0),MATCH(Gilbert!L3396,Rate!$B$3:$M$3,0))*O3396*0.8,INDEX(Rate!$B$4:$M$25,MATCH(Gilbert!N3396,Rate!$A$4:$A$25,0),MATCH(Gilbert!L3396,Rate!$B$3:$M$3,0))*O3396)),"")</f>
        <v/>
      </c>
      <c r="T3396" s="71" t="str">
        <f t="shared" si="162"/>
        <v/>
      </c>
    </row>
    <row r="3397" spans="16:20">
      <c r="P3397" s="70" t="str">
        <f t="shared" si="160"/>
        <v/>
      </c>
      <c r="Q3397" s="70" t="str">
        <f t="shared" si="161"/>
        <v/>
      </c>
      <c r="R3397" s="70" t="str">
        <f>IFERROR(IF(K3397="handling and wharfage",SUM(P3397:Q3397),IF(OR(K3397="tank",K3397="Boat",K3397="car"),INDEX(Rate!$B$4:$M$25,MATCH(Gilbert!N3397,Rate!$A$4:$A$25,0),MATCH(Gilbert!L3397,Rate!$B$3:$M$3,0))*O3397*0.8,INDEX(Rate!$B$4:$M$25,MATCH(Gilbert!N3397,Rate!$A$4:$A$25,0),MATCH(Gilbert!L3397,Rate!$B$3:$M$3,0))*O3397)),"")</f>
        <v/>
      </c>
      <c r="T3397" s="71" t="str">
        <f t="shared" si="162"/>
        <v/>
      </c>
    </row>
    <row r="3398" spans="16:20">
      <c r="P3398" s="70" t="str">
        <f t="shared" si="160"/>
        <v/>
      </c>
      <c r="Q3398" s="70" t="str">
        <f t="shared" si="161"/>
        <v/>
      </c>
      <c r="R3398" s="70" t="str">
        <f>IFERROR(IF(K3398="handling and wharfage",SUM(P3398:Q3398),IF(OR(K3398="tank",K3398="Boat",K3398="car"),INDEX(Rate!$B$4:$M$25,MATCH(Gilbert!N3398,Rate!$A$4:$A$25,0),MATCH(Gilbert!L3398,Rate!$B$3:$M$3,0))*O3398*0.8,INDEX(Rate!$B$4:$M$25,MATCH(Gilbert!N3398,Rate!$A$4:$A$25,0),MATCH(Gilbert!L3398,Rate!$B$3:$M$3,0))*O3398)),"")</f>
        <v/>
      </c>
      <c r="T3398" s="71" t="str">
        <f t="shared" si="162"/>
        <v/>
      </c>
    </row>
    <row r="3399" spans="16:20">
      <c r="P3399" s="70" t="str">
        <f t="shared" si="160"/>
        <v/>
      </c>
      <c r="Q3399" s="70" t="str">
        <f t="shared" si="161"/>
        <v/>
      </c>
      <c r="R3399" s="70" t="str">
        <f>IFERROR(IF(K3399="handling and wharfage",SUM(P3399:Q3399),IF(OR(K3399="tank",K3399="Boat",K3399="car"),INDEX(Rate!$B$4:$M$25,MATCH(Gilbert!N3399,Rate!$A$4:$A$25,0),MATCH(Gilbert!L3399,Rate!$B$3:$M$3,0))*O3399*0.8,INDEX(Rate!$B$4:$M$25,MATCH(Gilbert!N3399,Rate!$A$4:$A$25,0),MATCH(Gilbert!L3399,Rate!$B$3:$M$3,0))*O3399)),"")</f>
        <v/>
      </c>
      <c r="T3399" s="71" t="str">
        <f t="shared" si="162"/>
        <v/>
      </c>
    </row>
    <row r="3400" spans="16:20">
      <c r="P3400" s="70" t="str">
        <f t="shared" si="160"/>
        <v/>
      </c>
      <c r="Q3400" s="70" t="str">
        <f t="shared" si="161"/>
        <v/>
      </c>
      <c r="R3400" s="70" t="str">
        <f>IFERROR(IF(K3400="handling and wharfage",SUM(P3400:Q3400),IF(OR(K3400="tank",K3400="Boat",K3400="car"),INDEX(Rate!$B$4:$M$25,MATCH(Gilbert!N3400,Rate!$A$4:$A$25,0),MATCH(Gilbert!L3400,Rate!$B$3:$M$3,0))*O3400*0.8,INDEX(Rate!$B$4:$M$25,MATCH(Gilbert!N3400,Rate!$A$4:$A$25,0),MATCH(Gilbert!L3400,Rate!$B$3:$M$3,0))*O3400)),"")</f>
        <v/>
      </c>
      <c r="T3400" s="71" t="str">
        <f t="shared" si="162"/>
        <v/>
      </c>
    </row>
    <row r="3401" spans="16:20">
      <c r="P3401" s="70" t="str">
        <f t="shared" si="160"/>
        <v/>
      </c>
      <c r="Q3401" s="70" t="str">
        <f t="shared" si="161"/>
        <v/>
      </c>
      <c r="R3401" s="70" t="str">
        <f>IFERROR(IF(K3401="handling and wharfage",SUM(P3401:Q3401),IF(OR(K3401="tank",K3401="Boat",K3401="car"),INDEX(Rate!$B$4:$M$25,MATCH(Gilbert!N3401,Rate!$A$4:$A$25,0),MATCH(Gilbert!L3401,Rate!$B$3:$M$3,0))*O3401*0.8,INDEX(Rate!$B$4:$M$25,MATCH(Gilbert!N3401,Rate!$A$4:$A$25,0),MATCH(Gilbert!L3401,Rate!$B$3:$M$3,0))*O3401)),"")</f>
        <v/>
      </c>
      <c r="T3401" s="71" t="str">
        <f t="shared" si="162"/>
        <v/>
      </c>
    </row>
    <row r="3402" spans="16:20">
      <c r="P3402" s="70" t="str">
        <f t="shared" si="160"/>
        <v/>
      </c>
      <c r="Q3402" s="70" t="str">
        <f t="shared" si="161"/>
        <v/>
      </c>
      <c r="R3402" s="70" t="str">
        <f>IFERROR(IF(K3402="handling and wharfage",SUM(P3402:Q3402),IF(OR(K3402="tank",K3402="Boat",K3402="car"),INDEX(Rate!$B$4:$M$25,MATCH(Gilbert!N3402,Rate!$A$4:$A$25,0),MATCH(Gilbert!L3402,Rate!$B$3:$M$3,0))*O3402*0.8,INDEX(Rate!$B$4:$M$25,MATCH(Gilbert!N3402,Rate!$A$4:$A$25,0),MATCH(Gilbert!L3402,Rate!$B$3:$M$3,0))*O3402)),"")</f>
        <v/>
      </c>
      <c r="T3402" s="71" t="str">
        <f t="shared" si="162"/>
        <v/>
      </c>
    </row>
    <row r="3403" spans="16:20">
      <c r="P3403" s="70" t="str">
        <f t="shared" si="160"/>
        <v/>
      </c>
      <c r="Q3403" s="70" t="str">
        <f t="shared" si="161"/>
        <v/>
      </c>
      <c r="R3403" s="70" t="str">
        <f>IFERROR(IF(K3403="handling and wharfage",SUM(P3403:Q3403),IF(OR(K3403="tank",K3403="Boat",K3403="car"),INDEX(Rate!$B$4:$M$25,MATCH(Gilbert!N3403,Rate!$A$4:$A$25,0),MATCH(Gilbert!L3403,Rate!$B$3:$M$3,0))*O3403*0.8,INDEX(Rate!$B$4:$M$25,MATCH(Gilbert!N3403,Rate!$A$4:$A$25,0),MATCH(Gilbert!L3403,Rate!$B$3:$M$3,0))*O3403)),"")</f>
        <v/>
      </c>
      <c r="T3403" s="71" t="str">
        <f t="shared" si="162"/>
        <v/>
      </c>
    </row>
    <row r="3404" spans="16:20">
      <c r="P3404" s="70" t="str">
        <f t="shared" si="160"/>
        <v/>
      </c>
      <c r="Q3404" s="70" t="str">
        <f t="shared" si="161"/>
        <v/>
      </c>
      <c r="R3404" s="70" t="str">
        <f>IFERROR(IF(K3404="handling and wharfage",SUM(P3404:Q3404),IF(OR(K3404="tank",K3404="Boat",K3404="car"),INDEX(Rate!$B$4:$M$25,MATCH(Gilbert!N3404,Rate!$A$4:$A$25,0),MATCH(Gilbert!L3404,Rate!$B$3:$M$3,0))*O3404*0.8,INDEX(Rate!$B$4:$M$25,MATCH(Gilbert!N3404,Rate!$A$4:$A$25,0),MATCH(Gilbert!L3404,Rate!$B$3:$M$3,0))*O3404)),"")</f>
        <v/>
      </c>
      <c r="T3404" s="71" t="str">
        <f t="shared" si="162"/>
        <v/>
      </c>
    </row>
    <row r="3405" spans="16:20">
      <c r="P3405" s="70" t="str">
        <f t="shared" si="160"/>
        <v/>
      </c>
      <c r="Q3405" s="70" t="str">
        <f t="shared" si="161"/>
        <v/>
      </c>
      <c r="R3405" s="70" t="str">
        <f>IFERROR(IF(K3405="handling and wharfage",SUM(P3405:Q3405),IF(OR(K3405="tank",K3405="Boat",K3405="car"),INDEX(Rate!$B$4:$M$25,MATCH(Gilbert!N3405,Rate!$A$4:$A$25,0),MATCH(Gilbert!L3405,Rate!$B$3:$M$3,0))*O3405*0.8,INDEX(Rate!$B$4:$M$25,MATCH(Gilbert!N3405,Rate!$A$4:$A$25,0),MATCH(Gilbert!L3405,Rate!$B$3:$M$3,0))*O3405)),"")</f>
        <v/>
      </c>
      <c r="T3405" s="71" t="str">
        <f t="shared" si="162"/>
        <v/>
      </c>
    </row>
    <row r="3406" spans="16:20">
      <c r="P3406" s="70" t="str">
        <f t="shared" si="160"/>
        <v/>
      </c>
      <c r="Q3406" s="70" t="str">
        <f t="shared" si="161"/>
        <v/>
      </c>
      <c r="R3406" s="70" t="str">
        <f>IFERROR(IF(K3406="handling and wharfage",SUM(P3406:Q3406),IF(OR(K3406="tank",K3406="Boat",K3406="car"),INDEX(Rate!$B$4:$M$25,MATCH(Gilbert!N3406,Rate!$A$4:$A$25,0),MATCH(Gilbert!L3406,Rate!$B$3:$M$3,0))*O3406*0.8,INDEX(Rate!$B$4:$M$25,MATCH(Gilbert!N3406,Rate!$A$4:$A$25,0),MATCH(Gilbert!L3406,Rate!$B$3:$M$3,0))*O3406)),"")</f>
        <v/>
      </c>
      <c r="T3406" s="71" t="str">
        <f t="shared" si="162"/>
        <v/>
      </c>
    </row>
    <row r="3407" spans="16:20">
      <c r="P3407" s="70" t="str">
        <f t="shared" si="160"/>
        <v/>
      </c>
      <c r="Q3407" s="70" t="str">
        <f t="shared" si="161"/>
        <v/>
      </c>
      <c r="R3407" s="70" t="str">
        <f>IFERROR(IF(K3407="handling and wharfage",SUM(P3407:Q3407),IF(OR(K3407="tank",K3407="Boat",K3407="car"),INDEX(Rate!$B$4:$M$25,MATCH(Gilbert!N3407,Rate!$A$4:$A$25,0),MATCH(Gilbert!L3407,Rate!$B$3:$M$3,0))*O3407*0.8,INDEX(Rate!$B$4:$M$25,MATCH(Gilbert!N3407,Rate!$A$4:$A$25,0),MATCH(Gilbert!L3407,Rate!$B$3:$M$3,0))*O3407)),"")</f>
        <v/>
      </c>
      <c r="T3407" s="71" t="str">
        <f t="shared" si="162"/>
        <v/>
      </c>
    </row>
    <row r="3408" spans="16:24">
      <c r="P3408" s="70" t="str">
        <f t="shared" si="160"/>
        <v/>
      </c>
      <c r="Q3408" s="70" t="str">
        <f t="shared" si="161"/>
        <v/>
      </c>
      <c r="R3408" s="70" t="str">
        <f>IFERROR(IF(K3408="handling and wharfage",SUM(P3408:Q3408),IF(OR(K3408="tank",K3408="Boat",K3408="car"),INDEX(Rate!$B$4:$M$25,MATCH(Gilbert!N3408,Rate!$A$4:$A$25,0),MATCH(Gilbert!L3408,Rate!$B$3:$M$3,0))*O3408*0.8,INDEX(Rate!$B$4:$M$25,MATCH(Gilbert!N3408,Rate!$A$4:$A$25,0),MATCH(Gilbert!L3408,Rate!$B$3:$M$3,0))*O3408)),"")</f>
        <v/>
      </c>
      <c r="T3408" s="71" t="str">
        <f t="shared" si="162"/>
        <v/>
      </c>
      <c r="X3408" s="67"/>
    </row>
    <row r="3409" spans="16:20">
      <c r="P3409" s="70" t="str">
        <f t="shared" si="160"/>
        <v/>
      </c>
      <c r="Q3409" s="70" t="str">
        <f t="shared" si="161"/>
        <v/>
      </c>
      <c r="R3409" s="70" t="str">
        <f>IFERROR(IF(K3409="handling and wharfage",SUM(P3409:Q3409),IF(OR(K3409="tank",K3409="Boat",K3409="car"),INDEX(Rate!$B$4:$M$25,MATCH(Gilbert!N3409,Rate!$A$4:$A$25,0),MATCH(Gilbert!L3409,Rate!$B$3:$M$3,0))*O3409*0.8,INDEX(Rate!$B$4:$M$25,MATCH(Gilbert!N3409,Rate!$A$4:$A$25,0),MATCH(Gilbert!L3409,Rate!$B$3:$M$3,0))*O3409)),"")</f>
        <v/>
      </c>
      <c r="T3409" s="71" t="str">
        <f t="shared" si="162"/>
        <v/>
      </c>
    </row>
    <row r="3410" spans="16:20">
      <c r="P3410" s="70" t="str">
        <f t="shared" si="160"/>
        <v/>
      </c>
      <c r="Q3410" s="70" t="str">
        <f t="shared" si="161"/>
        <v/>
      </c>
      <c r="R3410" s="70" t="str">
        <f>IFERROR(IF(K3410="handling and wharfage",SUM(P3410:Q3410),IF(OR(K3410="tank",K3410="Boat",K3410="car"),INDEX(Rate!$B$4:$M$25,MATCH(Gilbert!N3410,Rate!$A$4:$A$25,0),MATCH(Gilbert!L3410,Rate!$B$3:$M$3,0))*O3410*0.8,INDEX(Rate!$B$4:$M$25,MATCH(Gilbert!N3410,Rate!$A$4:$A$25,0),MATCH(Gilbert!L3410,Rate!$B$3:$M$3,0))*O3410)),"")</f>
        <v/>
      </c>
      <c r="T3410" s="71" t="str">
        <f t="shared" si="162"/>
        <v/>
      </c>
    </row>
    <row r="3411" spans="16:20">
      <c r="P3411" s="70" t="str">
        <f t="shared" si="160"/>
        <v/>
      </c>
      <c r="Q3411" s="70" t="str">
        <f t="shared" si="161"/>
        <v/>
      </c>
      <c r="R3411" s="70" t="str">
        <f>IFERROR(IF(K3411="handling and wharfage",SUM(P3411:Q3411),IF(OR(K3411="tank",K3411="Boat",K3411="car"),INDEX(Rate!$B$4:$M$25,MATCH(Gilbert!N3411,Rate!$A$4:$A$25,0),MATCH(Gilbert!L3411,Rate!$B$3:$M$3,0))*O3411*0.8,INDEX(Rate!$B$4:$M$25,MATCH(Gilbert!N3411,Rate!$A$4:$A$25,0),MATCH(Gilbert!L3411,Rate!$B$3:$M$3,0))*O3411)),"")</f>
        <v/>
      </c>
      <c r="T3411" s="71" t="str">
        <f t="shared" si="162"/>
        <v/>
      </c>
    </row>
    <row r="3412" spans="16:20">
      <c r="P3412" s="70" t="str">
        <f t="shared" si="160"/>
        <v/>
      </c>
      <c r="Q3412" s="70" t="str">
        <f t="shared" si="161"/>
        <v/>
      </c>
      <c r="R3412" s="70" t="str">
        <f>IFERROR(IF(K3412="handling and wharfage",SUM(P3412:Q3412),IF(OR(K3412="tank",K3412="Boat",K3412="car"),INDEX(Rate!$B$4:$M$25,MATCH(Gilbert!N3412,Rate!$A$4:$A$25,0),MATCH(Gilbert!L3412,Rate!$B$3:$M$3,0))*O3412*0.8,INDEX(Rate!$B$4:$M$25,MATCH(Gilbert!N3412,Rate!$A$4:$A$25,0),MATCH(Gilbert!L3412,Rate!$B$3:$M$3,0))*O3412)),"")</f>
        <v/>
      </c>
      <c r="T3412" s="71" t="str">
        <f t="shared" si="162"/>
        <v/>
      </c>
    </row>
    <row r="3413" spans="16:20">
      <c r="P3413" s="70" t="str">
        <f t="shared" si="160"/>
        <v/>
      </c>
      <c r="Q3413" s="70" t="str">
        <f t="shared" si="161"/>
        <v/>
      </c>
      <c r="R3413" s="70" t="str">
        <f>IFERROR(IF(K3413="handling and wharfage",SUM(P3413:Q3413),IF(OR(K3413="tank",K3413="Boat",K3413="car"),INDEX(Rate!$B$4:$M$25,MATCH(Gilbert!N3413,Rate!$A$4:$A$25,0),MATCH(Gilbert!L3413,Rate!$B$3:$M$3,0))*O3413*0.8,INDEX(Rate!$B$4:$M$25,MATCH(Gilbert!N3413,Rate!$A$4:$A$25,0),MATCH(Gilbert!L3413,Rate!$B$3:$M$3,0))*O3413)),"")</f>
        <v/>
      </c>
      <c r="T3413" s="71" t="str">
        <f t="shared" si="162"/>
        <v/>
      </c>
    </row>
    <row r="3414" spans="16:20">
      <c r="P3414" s="70" t="str">
        <f t="shared" si="160"/>
        <v/>
      </c>
      <c r="Q3414" s="70" t="str">
        <f t="shared" si="161"/>
        <v/>
      </c>
      <c r="R3414" s="70" t="str">
        <f>IFERROR(IF(K3414="handling and wharfage",SUM(P3414:Q3414),IF(OR(K3414="tank",K3414="Boat",K3414="car"),INDEX(Rate!$B$4:$M$25,MATCH(Gilbert!N3414,Rate!$A$4:$A$25,0),MATCH(Gilbert!L3414,Rate!$B$3:$M$3,0))*O3414*0.8,INDEX(Rate!$B$4:$M$25,MATCH(Gilbert!N3414,Rate!$A$4:$A$25,0),MATCH(Gilbert!L3414,Rate!$B$3:$M$3,0))*O3414)),"")</f>
        <v/>
      </c>
      <c r="T3414" s="71" t="str">
        <f t="shared" si="162"/>
        <v/>
      </c>
    </row>
    <row r="3415" spans="16:20">
      <c r="P3415" s="70" t="str">
        <f t="shared" si="160"/>
        <v/>
      </c>
      <c r="Q3415" s="70" t="str">
        <f t="shared" si="161"/>
        <v/>
      </c>
      <c r="R3415" s="70" t="str">
        <f>IFERROR(IF(K3415="handling and wharfage",SUM(P3415:Q3415),IF(OR(K3415="tank",K3415="Boat",K3415="car"),INDEX(Rate!$B$4:$M$25,MATCH(Gilbert!N3415,Rate!$A$4:$A$25,0),MATCH(Gilbert!L3415,Rate!$B$3:$M$3,0))*O3415*0.8,INDEX(Rate!$B$4:$M$25,MATCH(Gilbert!N3415,Rate!$A$4:$A$25,0),MATCH(Gilbert!L3415,Rate!$B$3:$M$3,0))*O3415)),"")</f>
        <v/>
      </c>
      <c r="T3415" s="71" t="str">
        <f t="shared" si="162"/>
        <v/>
      </c>
    </row>
    <row r="3416" spans="16:20">
      <c r="P3416" s="70" t="str">
        <f t="shared" si="160"/>
        <v/>
      </c>
      <c r="Q3416" s="70" t="str">
        <f t="shared" si="161"/>
        <v/>
      </c>
      <c r="R3416" s="70" t="str">
        <f>IFERROR(IF(K3416="handling and wharfage",SUM(P3416:Q3416),IF(OR(K3416="tank",K3416="Boat",K3416="car"),INDEX(Rate!$B$4:$M$25,MATCH(Gilbert!N3416,Rate!$A$4:$A$25,0),MATCH(Gilbert!L3416,Rate!$B$3:$M$3,0))*O3416*0.8,INDEX(Rate!$B$4:$M$25,MATCH(Gilbert!N3416,Rate!$A$4:$A$25,0),MATCH(Gilbert!L3416,Rate!$B$3:$M$3,0))*O3416)),"")</f>
        <v/>
      </c>
      <c r="T3416" s="71" t="str">
        <f t="shared" si="162"/>
        <v/>
      </c>
    </row>
    <row r="3417" spans="16:20">
      <c r="P3417" s="70" t="str">
        <f t="shared" si="160"/>
        <v/>
      </c>
      <c r="Q3417" s="70" t="str">
        <f t="shared" si="161"/>
        <v/>
      </c>
      <c r="R3417" s="70" t="str">
        <f>IFERROR(IF(K3417="handling and wharfage",SUM(P3417:Q3417),IF(OR(K3417="tank",K3417="Boat",K3417="car"),INDEX(Rate!$B$4:$M$25,MATCH(Gilbert!N3417,Rate!$A$4:$A$25,0),MATCH(Gilbert!L3417,Rate!$B$3:$M$3,0))*O3417*0.8,INDEX(Rate!$B$4:$M$25,MATCH(Gilbert!N3417,Rate!$A$4:$A$25,0),MATCH(Gilbert!L3417,Rate!$B$3:$M$3,0))*O3417)),"")</f>
        <v/>
      </c>
      <c r="T3417" s="71" t="str">
        <f t="shared" si="162"/>
        <v/>
      </c>
    </row>
    <row r="3418" spans="16:20">
      <c r="P3418" s="70" t="str">
        <f t="shared" si="160"/>
        <v/>
      </c>
      <c r="Q3418" s="70" t="str">
        <f t="shared" si="161"/>
        <v/>
      </c>
      <c r="R3418" s="70" t="str">
        <f>IFERROR(IF(K3418="handling and wharfage",SUM(P3418:Q3418),IF(OR(K3418="tank",K3418="Boat",K3418="car"),INDEX(Rate!$B$4:$M$25,MATCH(Gilbert!N3418,Rate!$A$4:$A$25,0),MATCH(Gilbert!L3418,Rate!$B$3:$M$3,0))*O3418*0.8,INDEX(Rate!$B$4:$M$25,MATCH(Gilbert!N3418,Rate!$A$4:$A$25,0),MATCH(Gilbert!L3418,Rate!$B$3:$M$3,0))*O3418)),"")</f>
        <v/>
      </c>
      <c r="T3418" s="71" t="str">
        <f t="shared" si="162"/>
        <v/>
      </c>
    </row>
    <row r="3419" spans="16:20">
      <c r="P3419" s="70" t="str">
        <f t="shared" si="160"/>
        <v/>
      </c>
      <c r="Q3419" s="70" t="str">
        <f t="shared" si="161"/>
        <v/>
      </c>
      <c r="R3419" s="70" t="str">
        <f>IFERROR(IF(K3419="handling and wharfage",SUM(P3419:Q3419),IF(OR(K3419="tank",K3419="Boat",K3419="car"),INDEX(Rate!$B$4:$M$25,MATCH(Gilbert!N3419,Rate!$A$4:$A$25,0),MATCH(Gilbert!L3419,Rate!$B$3:$M$3,0))*O3419*0.8,INDEX(Rate!$B$4:$M$25,MATCH(Gilbert!N3419,Rate!$A$4:$A$25,0),MATCH(Gilbert!L3419,Rate!$B$3:$M$3,0))*O3419)),"")</f>
        <v/>
      </c>
      <c r="T3419" s="71" t="str">
        <f t="shared" si="162"/>
        <v/>
      </c>
    </row>
    <row r="3420" spans="16:20">
      <c r="P3420" s="70" t="str">
        <f t="shared" si="160"/>
        <v/>
      </c>
      <c r="Q3420" s="70" t="str">
        <f t="shared" si="161"/>
        <v/>
      </c>
      <c r="R3420" s="70" t="str">
        <f>IFERROR(IF(K3420="handling and wharfage",SUM(P3420:Q3420),IF(OR(K3420="tank",K3420="Boat",K3420="car"),INDEX(Rate!$B$4:$M$25,MATCH(Gilbert!N3420,Rate!$A$4:$A$25,0),MATCH(Gilbert!L3420,Rate!$B$3:$M$3,0))*O3420*0.8,INDEX(Rate!$B$4:$M$25,MATCH(Gilbert!N3420,Rate!$A$4:$A$25,0),MATCH(Gilbert!L3420,Rate!$B$3:$M$3,0))*O3420)),"")</f>
        <v/>
      </c>
      <c r="T3420" s="71" t="str">
        <f t="shared" si="162"/>
        <v/>
      </c>
    </row>
    <row r="3421" spans="16:20">
      <c r="P3421" s="70" t="str">
        <f t="shared" si="160"/>
        <v/>
      </c>
      <c r="Q3421" s="70" t="str">
        <f t="shared" si="161"/>
        <v/>
      </c>
      <c r="R3421" s="70" t="str">
        <f>IFERROR(IF(K3421="handling and wharfage",SUM(P3421:Q3421),IF(OR(K3421="tank",K3421="Boat",K3421="car"),INDEX(Rate!$B$4:$M$25,MATCH(Gilbert!N3421,Rate!$A$4:$A$25,0),MATCH(Gilbert!L3421,Rate!$B$3:$M$3,0))*O3421*0.8,INDEX(Rate!$B$4:$M$25,MATCH(Gilbert!N3421,Rate!$A$4:$A$25,0),MATCH(Gilbert!L3421,Rate!$B$3:$M$3,0))*O3421)),"")</f>
        <v/>
      </c>
      <c r="T3421" s="71" t="str">
        <f t="shared" si="162"/>
        <v/>
      </c>
    </row>
    <row r="3422" spans="16:20">
      <c r="P3422" s="70" t="str">
        <f t="shared" si="160"/>
        <v/>
      </c>
      <c r="Q3422" s="70" t="str">
        <f t="shared" si="161"/>
        <v/>
      </c>
      <c r="R3422" s="70" t="str">
        <f>IFERROR(IF(K3422="handling and wharfage",SUM(P3422:Q3422),IF(OR(K3422="tank",K3422="Boat",K3422="car"),INDEX(Rate!$B$4:$M$25,MATCH(Gilbert!N3422,Rate!$A$4:$A$25,0),MATCH(Gilbert!L3422,Rate!$B$3:$M$3,0))*O3422*0.8,INDEX(Rate!$B$4:$M$25,MATCH(Gilbert!N3422,Rate!$A$4:$A$25,0),MATCH(Gilbert!L3422,Rate!$B$3:$M$3,0))*O3422)),"")</f>
        <v/>
      </c>
      <c r="T3422" s="71" t="str">
        <f t="shared" si="162"/>
        <v/>
      </c>
    </row>
    <row r="3423" spans="16:20">
      <c r="P3423" s="70" t="str">
        <f t="shared" si="160"/>
        <v/>
      </c>
      <c r="Q3423" s="70" t="str">
        <f t="shared" si="161"/>
        <v/>
      </c>
      <c r="R3423" s="70" t="str">
        <f>IFERROR(IF(K3423="handling and wharfage",SUM(P3423:Q3423),IF(OR(K3423="tank",K3423="Boat",K3423="car"),INDEX(Rate!$B$4:$M$25,MATCH(Gilbert!N3423,Rate!$A$4:$A$25,0),MATCH(Gilbert!L3423,Rate!$B$3:$M$3,0))*O3423*0.8,INDEX(Rate!$B$4:$M$25,MATCH(Gilbert!N3423,Rate!$A$4:$A$25,0),MATCH(Gilbert!L3423,Rate!$B$3:$M$3,0))*O3423)),"")</f>
        <v/>
      </c>
      <c r="T3423" s="71" t="str">
        <f t="shared" si="162"/>
        <v/>
      </c>
    </row>
    <row r="3424" spans="16:20">
      <c r="P3424" s="70" t="str">
        <f t="shared" si="160"/>
        <v/>
      </c>
      <c r="Q3424" s="70" t="str">
        <f t="shared" si="161"/>
        <v/>
      </c>
      <c r="R3424" s="70" t="str">
        <f>IFERROR(IF(K3424="handling and wharfage",SUM(P3424:Q3424),IF(OR(K3424="tank",K3424="Boat",K3424="car"),INDEX(Rate!$B$4:$M$25,MATCH(Gilbert!N3424,Rate!$A$4:$A$25,0),MATCH(Gilbert!L3424,Rate!$B$3:$M$3,0))*O3424*0.8,INDEX(Rate!$B$4:$M$25,MATCH(Gilbert!N3424,Rate!$A$4:$A$25,0),MATCH(Gilbert!L3424,Rate!$B$3:$M$3,0))*O3424)),"")</f>
        <v/>
      </c>
      <c r="T3424" s="71" t="str">
        <f t="shared" si="162"/>
        <v/>
      </c>
    </row>
    <row r="3425" spans="16:20">
      <c r="P3425" s="70" t="str">
        <f t="shared" si="160"/>
        <v/>
      </c>
      <c r="Q3425" s="70" t="str">
        <f t="shared" si="161"/>
        <v/>
      </c>
      <c r="R3425" s="70" t="str">
        <f>IFERROR(IF(K3425="handling and wharfage",SUM(P3425:Q3425),IF(OR(K3425="tank",K3425="Boat",K3425="car"),INDEX(Rate!$B$4:$M$25,MATCH(Gilbert!N3425,Rate!$A$4:$A$25,0),MATCH(Gilbert!L3425,Rate!$B$3:$M$3,0))*O3425*0.8,INDEX(Rate!$B$4:$M$25,MATCH(Gilbert!N3425,Rate!$A$4:$A$25,0),MATCH(Gilbert!L3425,Rate!$B$3:$M$3,0))*O3425)),"")</f>
        <v/>
      </c>
      <c r="T3425" s="71" t="str">
        <f t="shared" si="162"/>
        <v/>
      </c>
    </row>
    <row r="3426" spans="16:20">
      <c r="P3426" s="70" t="str">
        <f t="shared" si="160"/>
        <v/>
      </c>
      <c r="Q3426" s="70" t="str">
        <f t="shared" si="161"/>
        <v/>
      </c>
      <c r="R3426" s="70" t="str">
        <f>IFERROR(IF(K3426="handling and wharfage",SUM(P3426:Q3426),IF(OR(K3426="tank",K3426="Boat",K3426="car"),INDEX(Rate!$B$4:$M$25,MATCH(Gilbert!N3426,Rate!$A$4:$A$25,0),MATCH(Gilbert!L3426,Rate!$B$3:$M$3,0))*O3426*0.8,INDEX(Rate!$B$4:$M$25,MATCH(Gilbert!N3426,Rate!$A$4:$A$25,0),MATCH(Gilbert!L3426,Rate!$B$3:$M$3,0))*O3426)),"")</f>
        <v/>
      </c>
      <c r="T3426" s="71" t="str">
        <f t="shared" si="162"/>
        <v/>
      </c>
    </row>
    <row r="3427" spans="16:20">
      <c r="P3427" s="70" t="str">
        <f t="shared" si="160"/>
        <v/>
      </c>
      <c r="Q3427" s="70" t="str">
        <f t="shared" si="161"/>
        <v/>
      </c>
      <c r="R3427" s="70" t="str">
        <f>IFERROR(IF(K3427="handling and wharfage",SUM(P3427:Q3427),IF(OR(K3427="tank",K3427="Boat",K3427="car"),INDEX(Rate!$B$4:$M$25,MATCH(Gilbert!N3427,Rate!$A$4:$A$25,0),MATCH(Gilbert!L3427,Rate!$B$3:$M$3,0))*O3427*0.8,INDEX(Rate!$B$4:$M$25,MATCH(Gilbert!N3427,Rate!$A$4:$A$25,0),MATCH(Gilbert!L3427,Rate!$B$3:$M$3,0))*O3427)),"")</f>
        <v/>
      </c>
      <c r="T3427" s="71" t="str">
        <f t="shared" si="162"/>
        <v/>
      </c>
    </row>
    <row r="3428" spans="16:20">
      <c r="P3428" s="70" t="str">
        <f t="shared" si="160"/>
        <v/>
      </c>
      <c r="Q3428" s="70" t="str">
        <f t="shared" si="161"/>
        <v/>
      </c>
      <c r="R3428" s="70" t="str">
        <f>IFERROR(IF(K3428="handling and wharfage",SUM(P3428:Q3428),IF(OR(K3428="tank",K3428="Boat",K3428="car"),INDEX(Rate!$B$4:$M$25,MATCH(Gilbert!N3428,Rate!$A$4:$A$25,0),MATCH(Gilbert!L3428,Rate!$B$3:$M$3,0))*O3428*0.8,INDEX(Rate!$B$4:$M$25,MATCH(Gilbert!N3428,Rate!$A$4:$A$25,0),MATCH(Gilbert!L3428,Rate!$B$3:$M$3,0))*O3428)),"")</f>
        <v/>
      </c>
      <c r="T3428" s="71" t="str">
        <f t="shared" si="162"/>
        <v/>
      </c>
    </row>
    <row r="3429" spans="16:20">
      <c r="P3429" s="70" t="str">
        <f t="shared" si="160"/>
        <v/>
      </c>
      <c r="Q3429" s="70" t="str">
        <f t="shared" si="161"/>
        <v/>
      </c>
      <c r="R3429" s="70" t="str">
        <f>IFERROR(IF(K3429="handling and wharfage",SUM(P3429:Q3429),IF(OR(K3429="tank",K3429="Boat",K3429="car"),INDEX(Rate!$B$4:$M$25,MATCH(Gilbert!N3429,Rate!$A$4:$A$25,0),MATCH(Gilbert!L3429,Rate!$B$3:$M$3,0))*O3429*0.8,INDEX(Rate!$B$4:$M$25,MATCH(Gilbert!N3429,Rate!$A$4:$A$25,0),MATCH(Gilbert!L3429,Rate!$B$3:$M$3,0))*O3429)),"")</f>
        <v/>
      </c>
      <c r="T3429" s="71" t="str">
        <f t="shared" si="162"/>
        <v/>
      </c>
    </row>
    <row r="3430" spans="16:20">
      <c r="P3430" s="70" t="str">
        <f t="shared" si="160"/>
        <v/>
      </c>
      <c r="Q3430" s="70" t="str">
        <f t="shared" si="161"/>
        <v/>
      </c>
      <c r="R3430" s="70" t="str">
        <f>IFERROR(IF(K3430="handling and wharfage",SUM(P3430:Q3430),IF(OR(K3430="tank",K3430="Boat",K3430="car"),INDEX(Rate!$B$4:$M$25,MATCH(Gilbert!N3430,Rate!$A$4:$A$25,0),MATCH(Gilbert!L3430,Rate!$B$3:$M$3,0))*O3430*0.8,INDEX(Rate!$B$4:$M$25,MATCH(Gilbert!N3430,Rate!$A$4:$A$25,0),MATCH(Gilbert!L3430,Rate!$B$3:$M$3,0))*O3430)),"")</f>
        <v/>
      </c>
      <c r="T3430" s="71" t="str">
        <f t="shared" si="162"/>
        <v/>
      </c>
    </row>
    <row r="3431" spans="16:20">
      <c r="P3431" s="70" t="str">
        <f t="shared" si="160"/>
        <v/>
      </c>
      <c r="Q3431" s="70" t="str">
        <f t="shared" si="161"/>
        <v/>
      </c>
      <c r="R3431" s="70" t="str">
        <f>IFERROR(IF(K3431="handling and wharfage",SUM(P3431:Q3431),IF(OR(K3431="tank",K3431="Boat",K3431="car"),INDEX(Rate!$B$4:$M$25,MATCH(Gilbert!N3431,Rate!$A$4:$A$25,0),MATCH(Gilbert!L3431,Rate!$B$3:$M$3,0))*O3431*0.8,INDEX(Rate!$B$4:$M$25,MATCH(Gilbert!N3431,Rate!$A$4:$A$25,0),MATCH(Gilbert!L3431,Rate!$B$3:$M$3,0))*O3431)),"")</f>
        <v/>
      </c>
      <c r="T3431" s="71" t="str">
        <f t="shared" si="162"/>
        <v/>
      </c>
    </row>
    <row r="3432" spans="16:20">
      <c r="P3432" s="70" t="str">
        <f t="shared" si="160"/>
        <v/>
      </c>
      <c r="Q3432" s="70" t="str">
        <f t="shared" si="161"/>
        <v/>
      </c>
      <c r="R3432" s="70" t="str">
        <f>IFERROR(IF(K3432="handling and wharfage",SUM(P3432:Q3432),IF(OR(K3432="tank",K3432="Boat",K3432="car"),INDEX(Rate!$B$4:$M$25,MATCH(Gilbert!N3432,Rate!$A$4:$A$25,0),MATCH(Gilbert!L3432,Rate!$B$3:$M$3,0))*O3432*0.8,INDEX(Rate!$B$4:$M$25,MATCH(Gilbert!N3432,Rate!$A$4:$A$25,0),MATCH(Gilbert!L3432,Rate!$B$3:$M$3,0))*O3432)),"")</f>
        <v/>
      </c>
      <c r="T3432" s="71" t="str">
        <f t="shared" si="162"/>
        <v/>
      </c>
    </row>
    <row r="3433" spans="16:20">
      <c r="P3433" s="70" t="str">
        <f t="shared" si="160"/>
        <v/>
      </c>
      <c r="Q3433" s="70" t="str">
        <f t="shared" si="161"/>
        <v/>
      </c>
      <c r="R3433" s="70" t="str">
        <f>IFERROR(IF(K3433="handling and wharfage",SUM(P3433:Q3433),IF(OR(K3433="tank",K3433="Boat",K3433="car"),INDEX(Rate!$B$4:$M$25,MATCH(Gilbert!N3433,Rate!$A$4:$A$25,0),MATCH(Gilbert!L3433,Rate!$B$3:$M$3,0))*O3433*0.8,INDEX(Rate!$B$4:$M$25,MATCH(Gilbert!N3433,Rate!$A$4:$A$25,0),MATCH(Gilbert!L3433,Rate!$B$3:$M$3,0))*O3433)),"")</f>
        <v/>
      </c>
      <c r="T3433" s="71" t="str">
        <f t="shared" si="162"/>
        <v/>
      </c>
    </row>
    <row r="3434" spans="16:20">
      <c r="P3434" s="70" t="str">
        <f t="shared" si="160"/>
        <v/>
      </c>
      <c r="Q3434" s="70" t="str">
        <f t="shared" si="161"/>
        <v/>
      </c>
      <c r="R3434" s="70" t="str">
        <f>IFERROR(IF(K3434="handling and wharfage",SUM(P3434:Q3434),IF(OR(K3434="tank",K3434="Boat",K3434="car"),INDEX(Rate!$B$4:$M$25,MATCH(Gilbert!N3434,Rate!$A$4:$A$25,0),MATCH(Gilbert!L3434,Rate!$B$3:$M$3,0))*O3434*0.8,INDEX(Rate!$B$4:$M$25,MATCH(Gilbert!N3434,Rate!$A$4:$A$25,0),MATCH(Gilbert!L3434,Rate!$B$3:$M$3,0))*O3434)),"")</f>
        <v/>
      </c>
      <c r="T3434" s="71" t="str">
        <f t="shared" si="162"/>
        <v/>
      </c>
    </row>
    <row r="3435" spans="16:20">
      <c r="P3435" s="70" t="str">
        <f t="shared" si="160"/>
        <v/>
      </c>
      <c r="Q3435" s="70" t="str">
        <f t="shared" si="161"/>
        <v/>
      </c>
      <c r="R3435" s="70" t="str">
        <f>IFERROR(IF(K3435="handling and wharfage",SUM(P3435:Q3435),IF(OR(K3435="tank",K3435="Boat",K3435="car"),INDEX(Rate!$B$4:$M$25,MATCH(Gilbert!N3435,Rate!$A$4:$A$25,0),MATCH(Gilbert!L3435,Rate!$B$3:$M$3,0))*O3435*0.8,INDEX(Rate!$B$4:$M$25,MATCH(Gilbert!N3435,Rate!$A$4:$A$25,0),MATCH(Gilbert!L3435,Rate!$B$3:$M$3,0))*O3435)),"")</f>
        <v/>
      </c>
      <c r="T3435" s="71" t="str">
        <f t="shared" si="162"/>
        <v/>
      </c>
    </row>
    <row r="3436" spans="16:20">
      <c r="P3436" s="70" t="str">
        <f t="shared" si="160"/>
        <v/>
      </c>
      <c r="Q3436" s="70" t="str">
        <f t="shared" si="161"/>
        <v/>
      </c>
      <c r="R3436" s="70" t="str">
        <f>IFERROR(IF(K3436="handling and wharfage",SUM(P3436:Q3436),IF(OR(K3436="tank",K3436="Boat",K3436="car"),INDEX(Rate!$B$4:$M$25,MATCH(Gilbert!N3436,Rate!$A$4:$A$25,0),MATCH(Gilbert!L3436,Rate!$B$3:$M$3,0))*O3436*0.8,INDEX(Rate!$B$4:$M$25,MATCH(Gilbert!N3436,Rate!$A$4:$A$25,0),MATCH(Gilbert!L3436,Rate!$B$3:$M$3,0))*O3436)),"")</f>
        <v/>
      </c>
      <c r="T3436" s="71" t="str">
        <f t="shared" si="162"/>
        <v/>
      </c>
    </row>
    <row r="3437" spans="16:20">
      <c r="P3437" s="70" t="str">
        <f t="shared" si="160"/>
        <v/>
      </c>
      <c r="Q3437" s="70" t="str">
        <f t="shared" si="161"/>
        <v/>
      </c>
      <c r="R3437" s="70" t="str">
        <f>IFERROR(IF(K3437="handling and wharfage",SUM(P3437:Q3437),IF(OR(K3437="tank",K3437="Boat",K3437="car"),INDEX(Rate!$B$4:$M$25,MATCH(Gilbert!N3437,Rate!$A$4:$A$25,0),MATCH(Gilbert!L3437,Rate!$B$3:$M$3,0))*O3437*0.8,INDEX(Rate!$B$4:$M$25,MATCH(Gilbert!N3437,Rate!$A$4:$A$25,0),MATCH(Gilbert!L3437,Rate!$B$3:$M$3,0))*O3437)),"")</f>
        <v/>
      </c>
      <c r="T3437" s="71" t="str">
        <f t="shared" si="162"/>
        <v/>
      </c>
    </row>
    <row r="3438" spans="16:20">
      <c r="P3438" s="70" t="str">
        <f t="shared" si="160"/>
        <v/>
      </c>
      <c r="Q3438" s="70" t="str">
        <f t="shared" si="161"/>
        <v/>
      </c>
      <c r="R3438" s="70" t="str">
        <f>IFERROR(IF(K3438="handling and wharfage",SUM(P3438:Q3438),IF(OR(K3438="tank",K3438="Boat",K3438="car"),INDEX(Rate!$B$4:$M$25,MATCH(Gilbert!N3438,Rate!$A$4:$A$25,0),MATCH(Gilbert!L3438,Rate!$B$3:$M$3,0))*O3438*0.8,INDEX(Rate!$B$4:$M$25,MATCH(Gilbert!N3438,Rate!$A$4:$A$25,0),MATCH(Gilbert!L3438,Rate!$B$3:$M$3,0))*O3438)),"")</f>
        <v/>
      </c>
      <c r="T3438" s="71" t="str">
        <f t="shared" si="162"/>
        <v/>
      </c>
    </row>
    <row r="3439" spans="16:20">
      <c r="P3439" s="70" t="str">
        <f t="shared" si="160"/>
        <v/>
      </c>
      <c r="Q3439" s="70" t="str">
        <f t="shared" si="161"/>
        <v/>
      </c>
      <c r="R3439" s="70" t="str">
        <f>IFERROR(IF(K3439="handling and wharfage",SUM(P3439:Q3439),IF(OR(K3439="tank",K3439="Boat",K3439="car"),INDEX(Rate!$B$4:$M$25,MATCH(Gilbert!N3439,Rate!$A$4:$A$25,0),MATCH(Gilbert!L3439,Rate!$B$3:$M$3,0))*O3439*0.8,INDEX(Rate!$B$4:$M$25,MATCH(Gilbert!N3439,Rate!$A$4:$A$25,0),MATCH(Gilbert!L3439,Rate!$B$3:$M$3,0))*O3439)),"")</f>
        <v/>
      </c>
      <c r="T3439" s="71" t="str">
        <f t="shared" si="162"/>
        <v/>
      </c>
    </row>
    <row r="3440" spans="16:20">
      <c r="P3440" s="70" t="str">
        <f t="shared" si="160"/>
        <v/>
      </c>
      <c r="Q3440" s="70" t="str">
        <f t="shared" si="161"/>
        <v/>
      </c>
      <c r="R3440" s="70" t="str">
        <f>IFERROR(IF(K3440="handling and wharfage",SUM(P3440:Q3440),IF(OR(K3440="tank",K3440="Boat",K3440="car"),INDEX(Rate!$B$4:$M$25,MATCH(Gilbert!N3440,Rate!$A$4:$A$25,0),MATCH(Gilbert!L3440,Rate!$B$3:$M$3,0))*O3440*0.8,INDEX(Rate!$B$4:$M$25,MATCH(Gilbert!N3440,Rate!$A$4:$A$25,0),MATCH(Gilbert!L3440,Rate!$B$3:$M$3,0))*O3440)),"")</f>
        <v/>
      </c>
      <c r="T3440" s="71" t="str">
        <f t="shared" si="162"/>
        <v/>
      </c>
    </row>
    <row r="3441" spans="16:20">
      <c r="P3441" s="70" t="str">
        <f t="shared" si="160"/>
        <v/>
      </c>
      <c r="Q3441" s="70" t="str">
        <f t="shared" si="161"/>
        <v/>
      </c>
      <c r="R3441" s="70" t="str">
        <f>IFERROR(IF(K3441="handling and wharfage",SUM(P3441:Q3441),IF(OR(K3441="tank",K3441="Boat",K3441="car"),INDEX(Rate!$B$4:$M$25,MATCH(Gilbert!N3441,Rate!$A$4:$A$25,0),MATCH(Gilbert!L3441,Rate!$B$3:$M$3,0))*O3441*0.8,INDEX(Rate!$B$4:$M$25,MATCH(Gilbert!N3441,Rate!$A$4:$A$25,0),MATCH(Gilbert!L3441,Rate!$B$3:$M$3,0))*O3441)),"")</f>
        <v/>
      </c>
      <c r="T3441" s="71" t="str">
        <f t="shared" si="162"/>
        <v/>
      </c>
    </row>
    <row r="3442" spans="16:20">
      <c r="P3442" s="70" t="str">
        <f t="shared" si="160"/>
        <v/>
      </c>
      <c r="Q3442" s="70" t="str">
        <f t="shared" si="161"/>
        <v/>
      </c>
      <c r="R3442" s="70" t="str">
        <f>IFERROR(IF(K3442="handling and wharfage",SUM(P3442:Q3442),IF(OR(K3442="tank",K3442="Boat",K3442="car"),INDEX(Rate!$B$4:$M$25,MATCH(Gilbert!N3442,Rate!$A$4:$A$25,0),MATCH(Gilbert!L3442,Rate!$B$3:$M$3,0))*O3442*0.8,INDEX(Rate!$B$4:$M$25,MATCH(Gilbert!N3442,Rate!$A$4:$A$25,0),MATCH(Gilbert!L3442,Rate!$B$3:$M$3,0))*O3442)),"")</f>
        <v/>
      </c>
      <c r="T3442" s="71" t="str">
        <f t="shared" si="162"/>
        <v/>
      </c>
    </row>
    <row r="3443" spans="16:20">
      <c r="P3443" s="70" t="str">
        <f t="shared" si="160"/>
        <v/>
      </c>
      <c r="Q3443" s="70" t="str">
        <f t="shared" si="161"/>
        <v/>
      </c>
      <c r="R3443" s="70" t="str">
        <f>IFERROR(IF(K3443="handling and wharfage",SUM(P3443:Q3443),IF(OR(K3443="tank",K3443="Boat",K3443="car"),INDEX(Rate!$B$4:$M$25,MATCH(Gilbert!N3443,Rate!$A$4:$A$25,0),MATCH(Gilbert!L3443,Rate!$B$3:$M$3,0))*O3443*0.8,INDEX(Rate!$B$4:$M$25,MATCH(Gilbert!N3443,Rate!$A$4:$A$25,0),MATCH(Gilbert!L3443,Rate!$B$3:$M$3,0))*O3443)),"")</f>
        <v/>
      </c>
      <c r="T3443" s="71" t="str">
        <f t="shared" si="162"/>
        <v/>
      </c>
    </row>
    <row r="3444" spans="16:20">
      <c r="P3444" s="70" t="str">
        <f t="shared" si="160"/>
        <v/>
      </c>
      <c r="Q3444" s="70" t="str">
        <f t="shared" si="161"/>
        <v/>
      </c>
      <c r="R3444" s="70" t="str">
        <f>IFERROR(IF(K3444="handling and wharfage",SUM(P3444:Q3444),IF(OR(K3444="tank",K3444="Boat",K3444="car"),INDEX(Rate!$B$4:$M$25,MATCH(Gilbert!N3444,Rate!$A$4:$A$25,0),MATCH(Gilbert!L3444,Rate!$B$3:$M$3,0))*O3444*0.8,INDEX(Rate!$B$4:$M$25,MATCH(Gilbert!N3444,Rate!$A$4:$A$25,0),MATCH(Gilbert!L3444,Rate!$B$3:$M$3,0))*O3444)),"")</f>
        <v/>
      </c>
      <c r="T3444" s="71" t="str">
        <f t="shared" si="162"/>
        <v/>
      </c>
    </row>
    <row r="3445" spans="16:20">
      <c r="P3445" s="70" t="str">
        <f t="shared" si="160"/>
        <v/>
      </c>
      <c r="Q3445" s="70" t="str">
        <f t="shared" si="161"/>
        <v/>
      </c>
      <c r="R3445" s="70" t="str">
        <f>IFERROR(IF(K3445="handling and wharfage",SUM(P3445:Q3445),IF(OR(K3445="tank",K3445="Boat",K3445="car"),INDEX(Rate!$B$4:$M$25,MATCH(Gilbert!N3445,Rate!$A$4:$A$25,0),MATCH(Gilbert!L3445,Rate!$B$3:$M$3,0))*O3445*0.8,INDEX(Rate!$B$4:$M$25,MATCH(Gilbert!N3445,Rate!$A$4:$A$25,0),MATCH(Gilbert!L3445,Rate!$B$3:$M$3,0))*O3445)),"")</f>
        <v/>
      </c>
      <c r="T3445" s="71" t="str">
        <f t="shared" si="162"/>
        <v/>
      </c>
    </row>
    <row r="3446" s="59" customFormat="1" spans="1:23">
      <c r="A3446" s="74"/>
      <c r="B3446" s="74"/>
      <c r="D3446" s="98"/>
      <c r="G3446" s="99"/>
      <c r="H3446" s="98"/>
      <c r="J3446" s="101"/>
      <c r="P3446" s="70" t="str">
        <f t="shared" si="160"/>
        <v/>
      </c>
      <c r="Q3446" s="70" t="str">
        <f t="shared" si="161"/>
        <v/>
      </c>
      <c r="R3446" s="70" t="str">
        <f>IFERROR(IF(K3446="handling and wharfage",SUM(P3446:Q3446),IF(OR(K3446="tank",K3446="Boat",K3446="car"),INDEX(Rate!$B$4:$M$25,MATCH(Gilbert!N3446,Rate!$A$4:$A$25,0),MATCH(Gilbert!L3446,Rate!$B$3:$M$3,0))*O3446*0.8,INDEX(Rate!$B$4:$M$25,MATCH(Gilbert!N3446,Rate!$A$4:$A$25,0),MATCH(Gilbert!L3446,Rate!$B$3:$M$3,0))*O3446)),"")</f>
        <v/>
      </c>
      <c r="S3446" s="71"/>
      <c r="T3446" s="71" t="str">
        <f t="shared" si="162"/>
        <v/>
      </c>
      <c r="V3446" s="98"/>
      <c r="W3446" s="98"/>
    </row>
    <row r="3447" s="59" customFormat="1" spans="1:23">
      <c r="A3447" s="74"/>
      <c r="B3447" s="74"/>
      <c r="D3447" s="98"/>
      <c r="G3447" s="99"/>
      <c r="H3447" s="98"/>
      <c r="J3447" s="101"/>
      <c r="P3447" s="70" t="str">
        <f t="shared" si="160"/>
        <v/>
      </c>
      <c r="Q3447" s="70" t="str">
        <f t="shared" si="161"/>
        <v/>
      </c>
      <c r="R3447" s="70" t="str">
        <f>IFERROR(IF(K3447="handling and wharfage",SUM(P3447:Q3447),IF(OR(K3447="tank",K3447="Boat",K3447="car"),INDEX(Rate!$B$4:$M$25,MATCH(Gilbert!N3447,Rate!$A$4:$A$25,0),MATCH(Gilbert!L3447,Rate!$B$3:$M$3,0))*O3447*0.8,INDEX(Rate!$B$4:$M$25,MATCH(Gilbert!N3447,Rate!$A$4:$A$25,0),MATCH(Gilbert!L3447,Rate!$B$3:$M$3,0))*O3447)),"")</f>
        <v/>
      </c>
      <c r="S3447" s="71"/>
      <c r="T3447" s="71" t="str">
        <f t="shared" si="162"/>
        <v/>
      </c>
      <c r="V3447" s="98"/>
      <c r="W3447" s="98"/>
    </row>
    <row r="3448" spans="16:20">
      <c r="P3448" s="70" t="str">
        <f t="shared" si="160"/>
        <v/>
      </c>
      <c r="Q3448" s="70" t="str">
        <f t="shared" si="161"/>
        <v/>
      </c>
      <c r="R3448" s="70" t="str">
        <f>IFERROR(IF(K3448="handling and wharfage",SUM(P3448:Q3448),IF(OR(K3448="tank",K3448="Boat",K3448="car"),INDEX(Rate!$B$4:$M$25,MATCH(Gilbert!N3448,Rate!$A$4:$A$25,0),MATCH(Gilbert!L3448,Rate!$B$3:$M$3,0))*O3448*0.8,INDEX(Rate!$B$4:$M$25,MATCH(Gilbert!N3448,Rate!$A$4:$A$25,0),MATCH(Gilbert!L3448,Rate!$B$3:$M$3,0))*O3448)),"")</f>
        <v/>
      </c>
      <c r="T3448" s="71" t="str">
        <f t="shared" si="162"/>
        <v/>
      </c>
    </row>
    <row r="3449" spans="16:20">
      <c r="P3449" s="70" t="str">
        <f t="shared" si="160"/>
        <v/>
      </c>
      <c r="Q3449" s="70" t="str">
        <f t="shared" si="161"/>
        <v/>
      </c>
      <c r="R3449" s="70" t="str">
        <f>IFERROR(IF(K3449="handling and wharfage",SUM(P3449:Q3449),IF(OR(K3449="tank",K3449="Boat",K3449="car"),INDEX(Rate!$B$4:$M$25,MATCH(Gilbert!N3449,Rate!$A$4:$A$25,0),MATCH(Gilbert!L3449,Rate!$B$3:$M$3,0))*O3449*0.8,INDEX(Rate!$B$4:$M$25,MATCH(Gilbert!N3449,Rate!$A$4:$A$25,0),MATCH(Gilbert!L3449,Rate!$B$3:$M$3,0))*O3449)),"")</f>
        <v/>
      </c>
      <c r="T3449" s="71" t="str">
        <f t="shared" si="162"/>
        <v/>
      </c>
    </row>
    <row r="3450" spans="16:20">
      <c r="P3450" s="70" t="str">
        <f t="shared" si="160"/>
        <v/>
      </c>
      <c r="Q3450" s="70" t="str">
        <f t="shared" si="161"/>
        <v/>
      </c>
      <c r="R3450" s="70" t="str">
        <f>IFERROR(IF(K3450="handling and wharfage",SUM(P3450:Q3450),IF(OR(K3450="tank",K3450="Boat",K3450="car"),INDEX(Rate!$B$4:$M$25,MATCH(Gilbert!N3450,Rate!$A$4:$A$25,0),MATCH(Gilbert!L3450,Rate!$B$3:$M$3,0))*O3450*0.8,INDEX(Rate!$B$4:$M$25,MATCH(Gilbert!N3450,Rate!$A$4:$A$25,0),MATCH(Gilbert!L3450,Rate!$B$3:$M$3,0))*O3450)),"")</f>
        <v/>
      </c>
      <c r="T3450" s="71" t="str">
        <f t="shared" si="162"/>
        <v/>
      </c>
    </row>
    <row r="3451" spans="16:20">
      <c r="P3451" s="70" t="str">
        <f t="shared" si="160"/>
        <v/>
      </c>
      <c r="Q3451" s="70" t="str">
        <f t="shared" si="161"/>
        <v/>
      </c>
      <c r="R3451" s="70" t="str">
        <f>IFERROR(IF(K3451="handling and wharfage",SUM(P3451:Q3451),IF(OR(K3451="tank",K3451="Boat",K3451="car"),INDEX(Rate!$B$4:$M$25,MATCH(Gilbert!N3451,Rate!$A$4:$A$25,0),MATCH(Gilbert!L3451,Rate!$B$3:$M$3,0))*O3451*0.8,INDEX(Rate!$B$4:$M$25,MATCH(Gilbert!N3451,Rate!$A$4:$A$25,0),MATCH(Gilbert!L3451,Rate!$B$3:$M$3,0))*O3451)),"")</f>
        <v/>
      </c>
      <c r="T3451" s="71" t="str">
        <f t="shared" si="162"/>
        <v/>
      </c>
    </row>
    <row r="3452" spans="16:20">
      <c r="P3452" s="70" t="str">
        <f t="shared" si="160"/>
        <v/>
      </c>
      <c r="Q3452" s="70" t="str">
        <f t="shared" si="161"/>
        <v/>
      </c>
      <c r="R3452" s="70" t="str">
        <f>IFERROR(IF(K3452="handling and wharfage",SUM(P3452:Q3452),IF(OR(K3452="tank",K3452="Boat",K3452="car"),INDEX(Rate!$B$4:$M$25,MATCH(Gilbert!N3452,Rate!$A$4:$A$25,0),MATCH(Gilbert!L3452,Rate!$B$3:$M$3,0))*O3452*0.8,INDEX(Rate!$B$4:$M$25,MATCH(Gilbert!N3452,Rate!$A$4:$A$25,0),MATCH(Gilbert!L3452,Rate!$B$3:$M$3,0))*O3452)),"")</f>
        <v/>
      </c>
      <c r="T3452" s="71" t="str">
        <f t="shared" si="162"/>
        <v/>
      </c>
    </row>
    <row r="3453" spans="16:20">
      <c r="P3453" s="70" t="str">
        <f t="shared" si="160"/>
        <v/>
      </c>
      <c r="Q3453" s="70" t="str">
        <f t="shared" si="161"/>
        <v/>
      </c>
      <c r="R3453" s="70" t="str">
        <f>IFERROR(IF(K3453="handling and wharfage",SUM(P3453:Q3453),IF(OR(K3453="tank",K3453="Boat",K3453="car"),INDEX(Rate!$B$4:$M$25,MATCH(Gilbert!N3453,Rate!$A$4:$A$25,0),MATCH(Gilbert!L3453,Rate!$B$3:$M$3,0))*O3453*0.8,INDEX(Rate!$B$4:$M$25,MATCH(Gilbert!N3453,Rate!$A$4:$A$25,0),MATCH(Gilbert!L3453,Rate!$B$3:$M$3,0))*O3453)),"")</f>
        <v/>
      </c>
      <c r="T3453" s="71" t="str">
        <f t="shared" si="162"/>
        <v/>
      </c>
    </row>
    <row r="3454" spans="16:20">
      <c r="P3454" s="70" t="str">
        <f t="shared" si="160"/>
        <v/>
      </c>
      <c r="Q3454" s="70" t="str">
        <f t="shared" si="161"/>
        <v/>
      </c>
      <c r="R3454" s="70" t="str">
        <f>IFERROR(IF(K3454="handling and wharfage",SUM(P3454:Q3454),IF(OR(K3454="tank",K3454="Boat",K3454="car"),INDEX(Rate!$B$4:$M$25,MATCH(Gilbert!N3454,Rate!$A$4:$A$25,0),MATCH(Gilbert!L3454,Rate!$B$3:$M$3,0))*O3454*0.8,INDEX(Rate!$B$4:$M$25,MATCH(Gilbert!N3454,Rate!$A$4:$A$25,0),MATCH(Gilbert!L3454,Rate!$B$3:$M$3,0))*O3454)),"")</f>
        <v/>
      </c>
      <c r="T3454" s="71" t="str">
        <f t="shared" si="162"/>
        <v/>
      </c>
    </row>
    <row r="3455" spans="16:20">
      <c r="P3455" s="70" t="str">
        <f t="shared" si="160"/>
        <v/>
      </c>
      <c r="Q3455" s="70" t="str">
        <f t="shared" si="161"/>
        <v/>
      </c>
      <c r="R3455" s="70" t="str">
        <f>IFERROR(IF(K3455="handling and wharfage",SUM(P3455:Q3455),IF(OR(K3455="tank",K3455="Boat",K3455="car"),INDEX(Rate!$B$4:$M$25,MATCH(Gilbert!N3455,Rate!$A$4:$A$25,0),MATCH(Gilbert!L3455,Rate!$B$3:$M$3,0))*O3455*0.8,INDEX(Rate!$B$4:$M$25,MATCH(Gilbert!N3455,Rate!$A$4:$A$25,0),MATCH(Gilbert!L3455,Rate!$B$3:$M$3,0))*O3455)),"")</f>
        <v/>
      </c>
      <c r="T3455" s="71" t="str">
        <f t="shared" si="162"/>
        <v/>
      </c>
    </row>
    <row r="3456" spans="16:20">
      <c r="P3456" s="70" t="str">
        <f t="shared" si="160"/>
        <v/>
      </c>
      <c r="Q3456" s="70" t="str">
        <f t="shared" si="161"/>
        <v/>
      </c>
      <c r="R3456" s="70" t="str">
        <f>IFERROR(IF(K3456="handling and wharfage",SUM(P3456:Q3456),IF(OR(K3456="tank",K3456="Boat",K3456="car"),INDEX(Rate!$B$4:$M$25,MATCH(Gilbert!N3456,Rate!$A$4:$A$25,0),MATCH(Gilbert!L3456,Rate!$B$3:$M$3,0))*O3456*0.8,INDEX(Rate!$B$4:$M$25,MATCH(Gilbert!N3456,Rate!$A$4:$A$25,0),MATCH(Gilbert!L3456,Rate!$B$3:$M$3,0))*O3456)),"")</f>
        <v/>
      </c>
      <c r="T3456" s="71" t="str">
        <f t="shared" si="162"/>
        <v/>
      </c>
    </row>
    <row r="3457" spans="16:20">
      <c r="P3457" s="70" t="str">
        <f t="shared" si="160"/>
        <v/>
      </c>
      <c r="Q3457" s="70" t="str">
        <f t="shared" si="161"/>
        <v/>
      </c>
      <c r="R3457" s="70" t="str">
        <f>IFERROR(IF(K3457="handling and wharfage",SUM(P3457:Q3457),IF(OR(K3457="tank",K3457="Boat",K3457="car"),INDEX(Rate!$B$4:$M$25,MATCH(Gilbert!N3457,Rate!$A$4:$A$25,0),MATCH(Gilbert!L3457,Rate!$B$3:$M$3,0))*O3457*0.8,INDEX(Rate!$B$4:$M$25,MATCH(Gilbert!N3457,Rate!$A$4:$A$25,0),MATCH(Gilbert!L3457,Rate!$B$3:$M$3,0))*O3457)),"")</f>
        <v/>
      </c>
      <c r="T3457" s="71" t="str">
        <f t="shared" si="162"/>
        <v/>
      </c>
    </row>
    <row r="3458" spans="16:20">
      <c r="P3458" s="70" t="str">
        <f t="shared" si="160"/>
        <v/>
      </c>
      <c r="Q3458" s="70" t="str">
        <f t="shared" si="161"/>
        <v/>
      </c>
      <c r="R3458" s="70" t="str">
        <f>IFERROR(IF(K3458="handling and wharfage",SUM(P3458:Q3458),IF(OR(K3458="tank",K3458="Boat",K3458="car"),INDEX(Rate!$B$4:$M$25,MATCH(Gilbert!N3458,Rate!$A$4:$A$25,0),MATCH(Gilbert!L3458,Rate!$B$3:$M$3,0))*O3458*0.8,INDEX(Rate!$B$4:$M$25,MATCH(Gilbert!N3458,Rate!$A$4:$A$25,0),MATCH(Gilbert!L3458,Rate!$B$3:$M$3,0))*O3458)),"")</f>
        <v/>
      </c>
      <c r="T3458" s="71" t="str">
        <f t="shared" si="162"/>
        <v/>
      </c>
    </row>
    <row r="3459" spans="16:20">
      <c r="P3459" s="70" t="str">
        <f t="shared" ref="P3459:P3522" si="163">IF(OR(K3459="handling and wharfage",K3459="rau handling and wharfage"),O3459*30,"")</f>
        <v/>
      </c>
      <c r="Q3459" s="70" t="str">
        <f t="shared" ref="Q3459:Q3522" si="164">IF(K3459&lt;&gt;"handling and wharfage","",O3459*3.5)</f>
        <v/>
      </c>
      <c r="R3459" s="70" t="str">
        <f>IFERROR(IF(K3459="handling and wharfage",SUM(P3459:Q3459),IF(OR(K3459="tank",K3459="Boat",K3459="car"),INDEX(Rate!$B$4:$M$25,MATCH(Gilbert!N3459,Rate!$A$4:$A$25,0),MATCH(Gilbert!L3459,Rate!$B$3:$M$3,0))*O3459*0.8,INDEX(Rate!$B$4:$M$25,MATCH(Gilbert!N3459,Rate!$A$4:$A$25,0),MATCH(Gilbert!L3459,Rate!$B$3:$M$3,0))*O3459)),"")</f>
        <v/>
      </c>
      <c r="T3459" s="71" t="str">
        <f t="shared" ref="T3459:T3522" si="165">IF(L3459="","",IF(L3459="General2","F0070000061A","E31250000331"))</f>
        <v/>
      </c>
    </row>
    <row r="3460" spans="16:20">
      <c r="P3460" s="70" t="str">
        <f t="shared" si="163"/>
        <v/>
      </c>
      <c r="Q3460" s="70" t="str">
        <f t="shared" si="164"/>
        <v/>
      </c>
      <c r="R3460" s="70" t="str">
        <f>IFERROR(IF(K3460="handling and wharfage",SUM(P3460:Q3460),IF(OR(K3460="tank",K3460="Boat",K3460="car"),INDEX(Rate!$B$4:$M$25,MATCH(Gilbert!N3460,Rate!$A$4:$A$25,0),MATCH(Gilbert!L3460,Rate!$B$3:$M$3,0))*O3460*0.8,INDEX(Rate!$B$4:$M$25,MATCH(Gilbert!N3460,Rate!$A$4:$A$25,0),MATCH(Gilbert!L3460,Rate!$B$3:$M$3,0))*O3460)),"")</f>
        <v/>
      </c>
      <c r="T3460" s="71" t="str">
        <f t="shared" si="165"/>
        <v/>
      </c>
    </row>
    <row r="3461" spans="16:20">
      <c r="P3461" s="70" t="str">
        <f t="shared" si="163"/>
        <v/>
      </c>
      <c r="Q3461" s="70" t="str">
        <f t="shared" si="164"/>
        <v/>
      </c>
      <c r="R3461" s="70" t="str">
        <f>IFERROR(IF(K3461="handling and wharfage",SUM(P3461:Q3461),IF(OR(K3461="tank",K3461="Boat",K3461="car"),INDEX(Rate!$B$4:$M$25,MATCH(Gilbert!N3461,Rate!$A$4:$A$25,0),MATCH(Gilbert!L3461,Rate!$B$3:$M$3,0))*O3461*0.8,INDEX(Rate!$B$4:$M$25,MATCH(Gilbert!N3461,Rate!$A$4:$A$25,0),MATCH(Gilbert!L3461,Rate!$B$3:$M$3,0))*O3461)),"")</f>
        <v/>
      </c>
      <c r="T3461" s="71" t="str">
        <f t="shared" si="165"/>
        <v/>
      </c>
    </row>
    <row r="3462" spans="16:20">
      <c r="P3462" s="70" t="str">
        <f t="shared" si="163"/>
        <v/>
      </c>
      <c r="Q3462" s="70" t="str">
        <f t="shared" si="164"/>
        <v/>
      </c>
      <c r="R3462" s="70" t="str">
        <f>IFERROR(IF(K3462="handling and wharfage",SUM(P3462:Q3462),IF(OR(K3462="tank",K3462="Boat",K3462="car"),INDEX(Rate!$B$4:$M$25,MATCH(Gilbert!N3462,Rate!$A$4:$A$25,0),MATCH(Gilbert!L3462,Rate!$B$3:$M$3,0))*O3462*0.8,INDEX(Rate!$B$4:$M$25,MATCH(Gilbert!N3462,Rate!$A$4:$A$25,0),MATCH(Gilbert!L3462,Rate!$B$3:$M$3,0))*O3462)),"")</f>
        <v/>
      </c>
      <c r="T3462" s="71" t="str">
        <f t="shared" si="165"/>
        <v/>
      </c>
    </row>
    <row r="3463" spans="16:20">
      <c r="P3463" s="70" t="str">
        <f t="shared" si="163"/>
        <v/>
      </c>
      <c r="Q3463" s="70" t="str">
        <f t="shared" si="164"/>
        <v/>
      </c>
      <c r="R3463" s="70" t="str">
        <f>IFERROR(IF(K3463="handling and wharfage",SUM(P3463:Q3463),IF(OR(K3463="tank",K3463="Boat",K3463="car"),INDEX(Rate!$B$4:$M$25,MATCH(Gilbert!N3463,Rate!$A$4:$A$25,0),MATCH(Gilbert!L3463,Rate!$B$3:$M$3,0))*O3463*0.8,INDEX(Rate!$B$4:$M$25,MATCH(Gilbert!N3463,Rate!$A$4:$A$25,0),MATCH(Gilbert!L3463,Rate!$B$3:$M$3,0))*O3463)),"")</f>
        <v/>
      </c>
      <c r="T3463" s="71" t="str">
        <f t="shared" si="165"/>
        <v/>
      </c>
    </row>
    <row r="3464" spans="16:20">
      <c r="P3464" s="70" t="str">
        <f t="shared" si="163"/>
        <v/>
      </c>
      <c r="Q3464" s="70" t="str">
        <f t="shared" si="164"/>
        <v/>
      </c>
      <c r="R3464" s="70" t="str">
        <f>IFERROR(IF(K3464="handling and wharfage",SUM(P3464:Q3464),IF(OR(K3464="tank",K3464="Boat",K3464="car"),INDEX(Rate!$B$4:$M$25,MATCH(Gilbert!N3464,Rate!$A$4:$A$25,0),MATCH(Gilbert!L3464,Rate!$B$3:$M$3,0))*O3464*0.8,INDEX(Rate!$B$4:$M$25,MATCH(Gilbert!N3464,Rate!$A$4:$A$25,0),MATCH(Gilbert!L3464,Rate!$B$3:$M$3,0))*O3464)),"")</f>
        <v/>
      </c>
      <c r="T3464" s="71" t="str">
        <f t="shared" si="165"/>
        <v/>
      </c>
    </row>
    <row r="3465" spans="16:20">
      <c r="P3465" s="70" t="str">
        <f t="shared" si="163"/>
        <v/>
      </c>
      <c r="Q3465" s="70" t="str">
        <f t="shared" si="164"/>
        <v/>
      </c>
      <c r="R3465" s="70" t="str">
        <f>IFERROR(IF(K3465="handling and wharfage",SUM(P3465:Q3465),IF(OR(K3465="tank",K3465="Boat",K3465="car"),INDEX(Rate!$B$4:$M$25,MATCH(Gilbert!N3465,Rate!$A$4:$A$25,0),MATCH(Gilbert!L3465,Rate!$B$3:$M$3,0))*O3465*0.8,INDEX(Rate!$B$4:$M$25,MATCH(Gilbert!N3465,Rate!$A$4:$A$25,0),MATCH(Gilbert!L3465,Rate!$B$3:$M$3,0))*O3465)),"")</f>
        <v/>
      </c>
      <c r="T3465" s="71" t="str">
        <f t="shared" si="165"/>
        <v/>
      </c>
    </row>
    <row r="3466" spans="16:20">
      <c r="P3466" s="70" t="str">
        <f t="shared" si="163"/>
        <v/>
      </c>
      <c r="Q3466" s="70" t="str">
        <f t="shared" si="164"/>
        <v/>
      </c>
      <c r="R3466" s="70" t="str">
        <f>IFERROR(IF(K3466="handling and wharfage",SUM(P3466:Q3466),IF(OR(K3466="tank",K3466="Boat",K3466="car"),INDEX(Rate!$B$4:$M$25,MATCH(Gilbert!N3466,Rate!$A$4:$A$25,0),MATCH(Gilbert!L3466,Rate!$B$3:$M$3,0))*O3466*0.8,INDEX(Rate!$B$4:$M$25,MATCH(Gilbert!N3466,Rate!$A$4:$A$25,0),MATCH(Gilbert!L3466,Rate!$B$3:$M$3,0))*O3466)),"")</f>
        <v/>
      </c>
      <c r="T3466" s="71" t="str">
        <f t="shared" si="165"/>
        <v/>
      </c>
    </row>
    <row r="3467" spans="16:20">
      <c r="P3467" s="70" t="str">
        <f t="shared" si="163"/>
        <v/>
      </c>
      <c r="Q3467" s="70" t="str">
        <f t="shared" si="164"/>
        <v/>
      </c>
      <c r="R3467" s="70" t="str">
        <f>IFERROR(IF(K3467="handling and wharfage",SUM(P3467:Q3467),IF(OR(K3467="tank",K3467="Boat",K3467="car"),INDEX(Rate!$B$4:$M$25,MATCH(Gilbert!N3467,Rate!$A$4:$A$25,0),MATCH(Gilbert!L3467,Rate!$B$3:$M$3,0))*O3467*0.8,INDEX(Rate!$B$4:$M$25,MATCH(Gilbert!N3467,Rate!$A$4:$A$25,0),MATCH(Gilbert!L3467,Rate!$B$3:$M$3,0))*O3467)),"")</f>
        <v/>
      </c>
      <c r="T3467" s="71" t="str">
        <f t="shared" si="165"/>
        <v/>
      </c>
    </row>
    <row r="3468" spans="16:20">
      <c r="P3468" s="70" t="str">
        <f t="shared" si="163"/>
        <v/>
      </c>
      <c r="Q3468" s="70" t="str">
        <f t="shared" si="164"/>
        <v/>
      </c>
      <c r="R3468" s="70" t="str">
        <f>IFERROR(IF(K3468="handling and wharfage",SUM(P3468:Q3468),IF(OR(K3468="tank",K3468="Boat",K3468="car"),INDEX(Rate!$B$4:$M$25,MATCH(Gilbert!N3468,Rate!$A$4:$A$25,0),MATCH(Gilbert!L3468,Rate!$B$3:$M$3,0))*O3468*0.8,INDEX(Rate!$B$4:$M$25,MATCH(Gilbert!N3468,Rate!$A$4:$A$25,0),MATCH(Gilbert!L3468,Rate!$B$3:$M$3,0))*O3468)),"")</f>
        <v/>
      </c>
      <c r="T3468" s="71" t="str">
        <f t="shared" si="165"/>
        <v/>
      </c>
    </row>
    <row r="3469" s="59" customFormat="1" spans="1:23">
      <c r="A3469" s="74"/>
      <c r="B3469" s="74"/>
      <c r="D3469" s="98"/>
      <c r="G3469" s="99"/>
      <c r="H3469" s="98"/>
      <c r="J3469" s="101"/>
      <c r="P3469" s="70" t="str">
        <f t="shared" si="163"/>
        <v/>
      </c>
      <c r="Q3469" s="70" t="str">
        <f t="shared" si="164"/>
        <v/>
      </c>
      <c r="R3469" s="70" t="str">
        <f>IFERROR(IF(K3469="handling and wharfage",SUM(P3469:Q3469),IF(OR(K3469="tank",K3469="Boat",K3469="car"),INDEX(Rate!$B$4:$M$25,MATCH(Gilbert!N3469,Rate!$A$4:$A$25,0),MATCH(Gilbert!L3469,Rate!$B$3:$M$3,0))*O3469*0.8,INDEX(Rate!$B$4:$M$25,MATCH(Gilbert!N3469,Rate!$A$4:$A$25,0),MATCH(Gilbert!L3469,Rate!$B$3:$M$3,0))*O3469)),"")</f>
        <v/>
      </c>
      <c r="S3469" s="71"/>
      <c r="T3469" s="71" t="str">
        <f t="shared" si="165"/>
        <v/>
      </c>
      <c r="V3469" s="98"/>
      <c r="W3469" s="98"/>
    </row>
    <row r="3470" s="59" customFormat="1" spans="1:23">
      <c r="A3470" s="74"/>
      <c r="B3470" s="74"/>
      <c r="D3470" s="98"/>
      <c r="G3470" s="99"/>
      <c r="H3470" s="98"/>
      <c r="J3470" s="101"/>
      <c r="P3470" s="70" t="str">
        <f t="shared" si="163"/>
        <v/>
      </c>
      <c r="Q3470" s="70" t="str">
        <f t="shared" si="164"/>
        <v/>
      </c>
      <c r="R3470" s="70" t="str">
        <f>IFERROR(IF(K3470="handling and wharfage",SUM(P3470:Q3470),IF(OR(K3470="tank",K3470="Boat",K3470="car"),INDEX(Rate!$B$4:$M$25,MATCH(Gilbert!N3470,Rate!$A$4:$A$25,0),MATCH(Gilbert!L3470,Rate!$B$3:$M$3,0))*O3470*0.8,INDEX(Rate!$B$4:$M$25,MATCH(Gilbert!N3470,Rate!$A$4:$A$25,0),MATCH(Gilbert!L3470,Rate!$B$3:$M$3,0))*O3470)),"")</f>
        <v/>
      </c>
      <c r="S3470" s="71"/>
      <c r="T3470" s="71" t="str">
        <f t="shared" si="165"/>
        <v/>
      </c>
      <c r="V3470" s="98"/>
      <c r="W3470" s="98"/>
    </row>
    <row r="3471" s="59" customFormat="1" spans="1:23">
      <c r="A3471" s="74"/>
      <c r="B3471" s="74"/>
      <c r="D3471" s="98"/>
      <c r="G3471" s="99"/>
      <c r="H3471" s="98"/>
      <c r="J3471" s="101"/>
      <c r="P3471" s="70" t="str">
        <f t="shared" si="163"/>
        <v/>
      </c>
      <c r="Q3471" s="70" t="str">
        <f t="shared" si="164"/>
        <v/>
      </c>
      <c r="R3471" s="70" t="str">
        <f>IFERROR(IF(K3471="handling and wharfage",SUM(P3471:Q3471),IF(OR(K3471="tank",K3471="Boat",K3471="car"),INDEX(Rate!$B$4:$M$25,MATCH(Gilbert!N3471,Rate!$A$4:$A$25,0),MATCH(Gilbert!L3471,Rate!$B$3:$M$3,0))*O3471*0.8,INDEX(Rate!$B$4:$M$25,MATCH(Gilbert!N3471,Rate!$A$4:$A$25,0),MATCH(Gilbert!L3471,Rate!$B$3:$M$3,0))*O3471)),"")</f>
        <v/>
      </c>
      <c r="S3471" s="71"/>
      <c r="T3471" s="71" t="str">
        <f t="shared" si="165"/>
        <v/>
      </c>
      <c r="V3471" s="98"/>
      <c r="W3471" s="98"/>
    </row>
    <row r="3472" s="59" customFormat="1" spans="1:23">
      <c r="A3472" s="74"/>
      <c r="B3472" s="74"/>
      <c r="D3472" s="98"/>
      <c r="G3472" s="99"/>
      <c r="H3472" s="98"/>
      <c r="J3472" s="101"/>
      <c r="P3472" s="70" t="str">
        <f t="shared" si="163"/>
        <v/>
      </c>
      <c r="Q3472" s="70" t="str">
        <f t="shared" si="164"/>
        <v/>
      </c>
      <c r="R3472" s="70" t="str">
        <f>IFERROR(IF(K3472="handling and wharfage",SUM(P3472:Q3472),IF(OR(K3472="tank",K3472="Boat",K3472="car"),INDEX(Rate!$B$4:$M$25,MATCH(Gilbert!N3472,Rate!$A$4:$A$25,0),MATCH(Gilbert!L3472,Rate!$B$3:$M$3,0))*O3472*0.8,INDEX(Rate!$B$4:$M$25,MATCH(Gilbert!N3472,Rate!$A$4:$A$25,0),MATCH(Gilbert!L3472,Rate!$B$3:$M$3,0))*O3472)),"")</f>
        <v/>
      </c>
      <c r="S3472" s="71"/>
      <c r="T3472" s="71" t="str">
        <f t="shared" si="165"/>
        <v/>
      </c>
      <c r="V3472" s="98"/>
      <c r="W3472" s="98"/>
    </row>
    <row r="3473" s="59" customFormat="1" spans="1:23">
      <c r="A3473" s="74"/>
      <c r="B3473" s="74"/>
      <c r="D3473" s="98"/>
      <c r="G3473" s="99"/>
      <c r="H3473" s="98"/>
      <c r="J3473" s="101"/>
      <c r="P3473" s="70" t="str">
        <f t="shared" si="163"/>
        <v/>
      </c>
      <c r="Q3473" s="70" t="str">
        <f t="shared" si="164"/>
        <v/>
      </c>
      <c r="R3473" s="70" t="str">
        <f>IFERROR(IF(K3473="handling and wharfage",SUM(P3473:Q3473),IF(OR(K3473="tank",K3473="Boat",K3473="car"),INDEX(Rate!$B$4:$M$25,MATCH(Gilbert!N3473,Rate!$A$4:$A$25,0),MATCH(Gilbert!L3473,Rate!$B$3:$M$3,0))*O3473*0.8,INDEX(Rate!$B$4:$M$25,MATCH(Gilbert!N3473,Rate!$A$4:$A$25,0),MATCH(Gilbert!L3473,Rate!$B$3:$M$3,0))*O3473)),"")</f>
        <v/>
      </c>
      <c r="S3473" s="71"/>
      <c r="T3473" s="71" t="str">
        <f t="shared" si="165"/>
        <v/>
      </c>
      <c r="V3473" s="98"/>
      <c r="W3473" s="98"/>
    </row>
    <row r="3474" s="59" customFormat="1" spans="1:23">
      <c r="A3474" s="74"/>
      <c r="B3474" s="74"/>
      <c r="D3474" s="98"/>
      <c r="G3474" s="99"/>
      <c r="H3474" s="98"/>
      <c r="J3474" s="101"/>
      <c r="P3474" s="70" t="str">
        <f t="shared" si="163"/>
        <v/>
      </c>
      <c r="Q3474" s="70" t="str">
        <f t="shared" si="164"/>
        <v/>
      </c>
      <c r="R3474" s="70" t="str">
        <f>IFERROR(IF(K3474="handling and wharfage",SUM(P3474:Q3474),IF(OR(K3474="tank",K3474="Boat",K3474="car"),INDEX(Rate!$B$4:$M$25,MATCH(Gilbert!N3474,Rate!$A$4:$A$25,0),MATCH(Gilbert!L3474,Rate!$B$3:$M$3,0))*O3474*0.8,INDEX(Rate!$B$4:$M$25,MATCH(Gilbert!N3474,Rate!$A$4:$A$25,0),MATCH(Gilbert!L3474,Rate!$B$3:$M$3,0))*O3474)),"")</f>
        <v/>
      </c>
      <c r="S3474" s="71"/>
      <c r="T3474" s="71" t="str">
        <f t="shared" si="165"/>
        <v/>
      </c>
      <c r="V3474" s="98"/>
      <c r="W3474" s="98"/>
    </row>
    <row r="3475" s="59" customFormat="1" spans="1:23">
      <c r="A3475" s="74"/>
      <c r="B3475" s="74"/>
      <c r="D3475" s="98"/>
      <c r="G3475" s="99"/>
      <c r="H3475" s="98"/>
      <c r="J3475" s="101"/>
      <c r="P3475" s="70" t="str">
        <f t="shared" si="163"/>
        <v/>
      </c>
      <c r="Q3475" s="70" t="str">
        <f t="shared" si="164"/>
        <v/>
      </c>
      <c r="R3475" s="70" t="str">
        <f>IFERROR(IF(K3475="handling and wharfage",SUM(P3475:Q3475),IF(OR(K3475="tank",K3475="Boat",K3475="car"),INDEX(Rate!$B$4:$M$25,MATCH(Gilbert!N3475,Rate!$A$4:$A$25,0),MATCH(Gilbert!L3475,Rate!$B$3:$M$3,0))*O3475*0.8,INDEX(Rate!$B$4:$M$25,MATCH(Gilbert!N3475,Rate!$A$4:$A$25,0),MATCH(Gilbert!L3475,Rate!$B$3:$M$3,0))*O3475)),"")</f>
        <v/>
      </c>
      <c r="S3475" s="71"/>
      <c r="T3475" s="71" t="str">
        <f t="shared" si="165"/>
        <v/>
      </c>
      <c r="V3475" s="98"/>
      <c r="W3475" s="98"/>
    </row>
    <row r="3476" s="59" customFormat="1" spans="1:23">
      <c r="A3476" s="74"/>
      <c r="B3476" s="74"/>
      <c r="D3476" s="98"/>
      <c r="G3476" s="99"/>
      <c r="H3476" s="98"/>
      <c r="J3476" s="101"/>
      <c r="P3476" s="70" t="str">
        <f t="shared" si="163"/>
        <v/>
      </c>
      <c r="Q3476" s="70" t="str">
        <f t="shared" si="164"/>
        <v/>
      </c>
      <c r="R3476" s="70" t="str">
        <f>IFERROR(IF(K3476="handling and wharfage",SUM(P3476:Q3476),IF(OR(K3476="tank",K3476="Boat",K3476="car"),INDEX(Rate!$B$4:$M$25,MATCH(Gilbert!N3476,Rate!$A$4:$A$25,0),MATCH(Gilbert!L3476,Rate!$B$3:$M$3,0))*O3476*0.8,INDEX(Rate!$B$4:$M$25,MATCH(Gilbert!N3476,Rate!$A$4:$A$25,0),MATCH(Gilbert!L3476,Rate!$B$3:$M$3,0))*O3476)),"")</f>
        <v/>
      </c>
      <c r="S3476" s="71"/>
      <c r="T3476" s="71" t="str">
        <f t="shared" si="165"/>
        <v/>
      </c>
      <c r="V3476" s="98"/>
      <c r="W3476" s="98"/>
    </row>
    <row r="3477" s="59" customFormat="1" spans="1:23">
      <c r="A3477" s="74"/>
      <c r="B3477" s="74"/>
      <c r="D3477" s="98"/>
      <c r="G3477" s="99"/>
      <c r="H3477" s="98"/>
      <c r="J3477" s="101"/>
      <c r="P3477" s="70" t="str">
        <f t="shared" si="163"/>
        <v/>
      </c>
      <c r="Q3477" s="70" t="str">
        <f t="shared" si="164"/>
        <v/>
      </c>
      <c r="R3477" s="70" t="str">
        <f>IFERROR(IF(K3477="handling and wharfage",SUM(P3477:Q3477),IF(OR(K3477="tank",K3477="Boat",K3477="car"),INDEX(Rate!$B$4:$M$25,MATCH(Gilbert!N3477,Rate!$A$4:$A$25,0),MATCH(Gilbert!L3477,Rate!$B$3:$M$3,0))*O3477*0.8,INDEX(Rate!$B$4:$M$25,MATCH(Gilbert!N3477,Rate!$A$4:$A$25,0),MATCH(Gilbert!L3477,Rate!$B$3:$M$3,0))*O3477)),"")</f>
        <v/>
      </c>
      <c r="S3477" s="71"/>
      <c r="T3477" s="71" t="str">
        <f t="shared" si="165"/>
        <v/>
      </c>
      <c r="V3477" s="98"/>
      <c r="W3477" s="98"/>
    </row>
    <row r="3478" s="59" customFormat="1" spans="1:23">
      <c r="A3478" s="74"/>
      <c r="B3478" s="74"/>
      <c r="D3478" s="98"/>
      <c r="G3478" s="99"/>
      <c r="H3478" s="98"/>
      <c r="J3478" s="101"/>
      <c r="P3478" s="70" t="str">
        <f t="shared" si="163"/>
        <v/>
      </c>
      <c r="Q3478" s="70" t="str">
        <f t="shared" si="164"/>
        <v/>
      </c>
      <c r="R3478" s="70" t="str">
        <f>IFERROR(IF(K3478="handling and wharfage",SUM(P3478:Q3478),IF(OR(K3478="tank",K3478="Boat",K3478="car"),INDEX(Rate!$B$4:$M$25,MATCH(Gilbert!N3478,Rate!$A$4:$A$25,0),MATCH(Gilbert!L3478,Rate!$B$3:$M$3,0))*O3478*0.8,INDEX(Rate!$B$4:$M$25,MATCH(Gilbert!N3478,Rate!$A$4:$A$25,0),MATCH(Gilbert!L3478,Rate!$B$3:$M$3,0))*O3478)),"")</f>
        <v/>
      </c>
      <c r="S3478" s="71"/>
      <c r="T3478" s="71" t="str">
        <f t="shared" si="165"/>
        <v/>
      </c>
      <c r="V3478" s="98"/>
      <c r="W3478" s="98"/>
    </row>
    <row r="3479" s="59" customFormat="1" spans="1:23">
      <c r="A3479" s="74"/>
      <c r="B3479" s="74"/>
      <c r="D3479" s="98"/>
      <c r="G3479" s="99"/>
      <c r="H3479" s="98"/>
      <c r="J3479" s="101"/>
      <c r="P3479" s="70" t="str">
        <f t="shared" si="163"/>
        <v/>
      </c>
      <c r="Q3479" s="70" t="str">
        <f t="shared" si="164"/>
        <v/>
      </c>
      <c r="R3479" s="70" t="str">
        <f>IFERROR(IF(K3479="handling and wharfage",SUM(P3479:Q3479),IF(OR(K3479="tank",K3479="Boat",K3479="car"),INDEX(Rate!$B$4:$M$25,MATCH(Gilbert!N3479,Rate!$A$4:$A$25,0),MATCH(Gilbert!L3479,Rate!$B$3:$M$3,0))*O3479*0.8,INDEX(Rate!$B$4:$M$25,MATCH(Gilbert!N3479,Rate!$A$4:$A$25,0),MATCH(Gilbert!L3479,Rate!$B$3:$M$3,0))*O3479)),"")</f>
        <v/>
      </c>
      <c r="S3479" s="71"/>
      <c r="T3479" s="71" t="str">
        <f t="shared" si="165"/>
        <v/>
      </c>
      <c r="V3479" s="98"/>
      <c r="W3479" s="98"/>
    </row>
    <row r="3480" s="59" customFormat="1" spans="1:23">
      <c r="A3480" s="74"/>
      <c r="B3480" s="74"/>
      <c r="D3480" s="98"/>
      <c r="G3480" s="99"/>
      <c r="H3480" s="98"/>
      <c r="J3480" s="101"/>
      <c r="P3480" s="70" t="str">
        <f t="shared" si="163"/>
        <v/>
      </c>
      <c r="Q3480" s="70" t="str">
        <f t="shared" si="164"/>
        <v/>
      </c>
      <c r="R3480" s="70" t="str">
        <f>IFERROR(IF(K3480="handling and wharfage",SUM(P3480:Q3480),IF(OR(K3480="tank",K3480="Boat",K3480="car"),INDEX(Rate!$B$4:$M$25,MATCH(Gilbert!N3480,Rate!$A$4:$A$25,0),MATCH(Gilbert!L3480,Rate!$B$3:$M$3,0))*O3480*0.8,INDEX(Rate!$B$4:$M$25,MATCH(Gilbert!N3480,Rate!$A$4:$A$25,0),MATCH(Gilbert!L3480,Rate!$B$3:$M$3,0))*O3480)),"")</f>
        <v/>
      </c>
      <c r="S3480" s="71"/>
      <c r="T3480" s="71" t="str">
        <f t="shared" si="165"/>
        <v/>
      </c>
      <c r="V3480" s="98"/>
      <c r="W3480" s="98"/>
    </row>
    <row r="3481" s="59" customFormat="1" spans="1:23">
      <c r="A3481" s="74"/>
      <c r="B3481" s="74"/>
      <c r="D3481" s="98"/>
      <c r="G3481" s="99"/>
      <c r="H3481" s="98"/>
      <c r="J3481" s="101"/>
      <c r="P3481" s="70" t="str">
        <f t="shared" si="163"/>
        <v/>
      </c>
      <c r="Q3481" s="70" t="str">
        <f t="shared" si="164"/>
        <v/>
      </c>
      <c r="R3481" s="70" t="str">
        <f>IFERROR(IF(K3481="handling and wharfage",SUM(P3481:Q3481),IF(OR(K3481="tank",K3481="Boat",K3481="car"),INDEX(Rate!$B$4:$M$25,MATCH(Gilbert!N3481,Rate!$A$4:$A$25,0),MATCH(Gilbert!L3481,Rate!$B$3:$M$3,0))*O3481*0.8,INDEX(Rate!$B$4:$M$25,MATCH(Gilbert!N3481,Rate!$A$4:$A$25,0),MATCH(Gilbert!L3481,Rate!$B$3:$M$3,0))*O3481)),"")</f>
        <v/>
      </c>
      <c r="S3481" s="71"/>
      <c r="T3481" s="71" t="str">
        <f t="shared" si="165"/>
        <v/>
      </c>
      <c r="V3481" s="98"/>
      <c r="W3481" s="98"/>
    </row>
    <row r="3482" s="59" customFormat="1" spans="1:23">
      <c r="A3482" s="74"/>
      <c r="B3482" s="74"/>
      <c r="D3482" s="98"/>
      <c r="G3482" s="99"/>
      <c r="H3482" s="98"/>
      <c r="J3482" s="101"/>
      <c r="P3482" s="70" t="str">
        <f t="shared" si="163"/>
        <v/>
      </c>
      <c r="Q3482" s="70" t="str">
        <f t="shared" si="164"/>
        <v/>
      </c>
      <c r="R3482" s="70" t="str">
        <f>IFERROR(IF(K3482="handling and wharfage",SUM(P3482:Q3482),IF(OR(K3482="tank",K3482="Boat",K3482="car"),INDEX(Rate!$B$4:$M$25,MATCH(Gilbert!N3482,Rate!$A$4:$A$25,0),MATCH(Gilbert!L3482,Rate!$B$3:$M$3,0))*O3482*0.8,INDEX(Rate!$B$4:$M$25,MATCH(Gilbert!N3482,Rate!$A$4:$A$25,0),MATCH(Gilbert!L3482,Rate!$B$3:$M$3,0))*O3482)),"")</f>
        <v/>
      </c>
      <c r="S3482" s="71"/>
      <c r="T3482" s="71" t="str">
        <f t="shared" si="165"/>
        <v/>
      </c>
      <c r="V3482" s="98"/>
      <c r="W3482" s="98"/>
    </row>
    <row r="3483" s="59" customFormat="1" spans="1:23">
      <c r="A3483" s="74"/>
      <c r="B3483" s="74"/>
      <c r="D3483" s="98"/>
      <c r="G3483" s="99"/>
      <c r="H3483" s="98"/>
      <c r="J3483" s="101"/>
      <c r="P3483" s="70" t="str">
        <f t="shared" si="163"/>
        <v/>
      </c>
      <c r="Q3483" s="70" t="str">
        <f t="shared" si="164"/>
        <v/>
      </c>
      <c r="R3483" s="70" t="str">
        <f>IFERROR(IF(K3483="handling and wharfage",SUM(P3483:Q3483),IF(OR(K3483="tank",K3483="Boat",K3483="car"),INDEX(Rate!$B$4:$M$25,MATCH(Gilbert!N3483,Rate!$A$4:$A$25,0),MATCH(Gilbert!L3483,Rate!$B$3:$M$3,0))*O3483*0.8,INDEX(Rate!$B$4:$M$25,MATCH(Gilbert!N3483,Rate!$A$4:$A$25,0),MATCH(Gilbert!L3483,Rate!$B$3:$M$3,0))*O3483)),"")</f>
        <v/>
      </c>
      <c r="S3483" s="71"/>
      <c r="T3483" s="71" t="str">
        <f t="shared" si="165"/>
        <v/>
      </c>
      <c r="V3483" s="98"/>
      <c r="W3483" s="98"/>
    </row>
    <row r="3484" s="59" customFormat="1" spans="1:23">
      <c r="A3484" s="74"/>
      <c r="B3484" s="74"/>
      <c r="D3484" s="98"/>
      <c r="G3484" s="99"/>
      <c r="H3484" s="98"/>
      <c r="J3484" s="101"/>
      <c r="P3484" s="70" t="str">
        <f t="shared" si="163"/>
        <v/>
      </c>
      <c r="Q3484" s="70" t="str">
        <f t="shared" si="164"/>
        <v/>
      </c>
      <c r="R3484" s="70" t="str">
        <f>IFERROR(IF(K3484="handling and wharfage",SUM(P3484:Q3484),IF(OR(K3484="tank",K3484="Boat",K3484="car"),INDEX(Rate!$B$4:$M$25,MATCH(Gilbert!N3484,Rate!$A$4:$A$25,0),MATCH(Gilbert!L3484,Rate!$B$3:$M$3,0))*O3484*0.8,INDEX(Rate!$B$4:$M$25,MATCH(Gilbert!N3484,Rate!$A$4:$A$25,0),MATCH(Gilbert!L3484,Rate!$B$3:$M$3,0))*O3484)),"")</f>
        <v/>
      </c>
      <c r="S3484" s="71"/>
      <c r="T3484" s="71" t="str">
        <f t="shared" si="165"/>
        <v/>
      </c>
      <c r="V3484" s="98"/>
      <c r="W3484" s="98"/>
    </row>
    <row r="3485" s="59" customFormat="1" spans="1:23">
      <c r="A3485" s="74"/>
      <c r="B3485" s="74"/>
      <c r="D3485" s="98"/>
      <c r="G3485" s="99"/>
      <c r="H3485" s="98"/>
      <c r="J3485" s="101"/>
      <c r="P3485" s="70" t="str">
        <f t="shared" si="163"/>
        <v/>
      </c>
      <c r="Q3485" s="70" t="str">
        <f t="shared" si="164"/>
        <v/>
      </c>
      <c r="R3485" s="70" t="str">
        <f>IFERROR(IF(K3485="handling and wharfage",SUM(P3485:Q3485),IF(OR(K3485="tank",K3485="Boat",K3485="car"),INDEX(Rate!$B$4:$M$25,MATCH(Gilbert!N3485,Rate!$A$4:$A$25,0),MATCH(Gilbert!L3485,Rate!$B$3:$M$3,0))*O3485*0.8,INDEX(Rate!$B$4:$M$25,MATCH(Gilbert!N3485,Rate!$A$4:$A$25,0),MATCH(Gilbert!L3485,Rate!$B$3:$M$3,0))*O3485)),"")</f>
        <v/>
      </c>
      <c r="S3485" s="71"/>
      <c r="T3485" s="71" t="str">
        <f t="shared" si="165"/>
        <v/>
      </c>
      <c r="V3485" s="98"/>
      <c r="W3485" s="98"/>
    </row>
    <row r="3486" s="59" customFormat="1" spans="1:23">
      <c r="A3486" s="74"/>
      <c r="B3486" s="74"/>
      <c r="D3486" s="98"/>
      <c r="G3486" s="99"/>
      <c r="H3486" s="98"/>
      <c r="J3486" s="101"/>
      <c r="P3486" s="70" t="str">
        <f t="shared" si="163"/>
        <v/>
      </c>
      <c r="Q3486" s="70" t="str">
        <f t="shared" si="164"/>
        <v/>
      </c>
      <c r="R3486" s="70" t="str">
        <f>IFERROR(IF(K3486="handling and wharfage",SUM(P3486:Q3486),IF(OR(K3486="tank",K3486="Boat",K3486="car"),INDEX(Rate!$B$4:$M$25,MATCH(Gilbert!N3486,Rate!$A$4:$A$25,0),MATCH(Gilbert!L3486,Rate!$B$3:$M$3,0))*O3486*0.8,INDEX(Rate!$B$4:$M$25,MATCH(Gilbert!N3486,Rate!$A$4:$A$25,0),MATCH(Gilbert!L3486,Rate!$B$3:$M$3,0))*O3486)),"")</f>
        <v/>
      </c>
      <c r="S3486" s="71"/>
      <c r="T3486" s="71" t="str">
        <f t="shared" si="165"/>
        <v/>
      </c>
      <c r="V3486" s="98"/>
      <c r="W3486" s="98"/>
    </row>
    <row r="3487" s="59" customFormat="1" spans="1:23">
      <c r="A3487" s="74"/>
      <c r="B3487" s="74"/>
      <c r="D3487" s="98"/>
      <c r="G3487" s="99"/>
      <c r="H3487" s="98"/>
      <c r="J3487" s="101"/>
      <c r="P3487" s="70" t="str">
        <f t="shared" si="163"/>
        <v/>
      </c>
      <c r="Q3487" s="70" t="str">
        <f t="shared" si="164"/>
        <v/>
      </c>
      <c r="R3487" s="70" t="str">
        <f>IFERROR(IF(K3487="handling and wharfage",SUM(P3487:Q3487),IF(OR(K3487="tank",K3487="Boat",K3487="car"),INDEX(Rate!$B$4:$M$25,MATCH(Gilbert!N3487,Rate!$A$4:$A$25,0),MATCH(Gilbert!L3487,Rate!$B$3:$M$3,0))*O3487*0.8,INDEX(Rate!$B$4:$M$25,MATCH(Gilbert!N3487,Rate!$A$4:$A$25,0),MATCH(Gilbert!L3487,Rate!$B$3:$M$3,0))*O3487)),"")</f>
        <v/>
      </c>
      <c r="S3487" s="71"/>
      <c r="T3487" s="71" t="str">
        <f t="shared" si="165"/>
        <v/>
      </c>
      <c r="V3487" s="98"/>
      <c r="W3487" s="98"/>
    </row>
    <row r="3488" s="59" customFormat="1" spans="1:23">
      <c r="A3488" s="74"/>
      <c r="B3488" s="74"/>
      <c r="D3488" s="98"/>
      <c r="G3488" s="99"/>
      <c r="H3488" s="98"/>
      <c r="J3488" s="101"/>
      <c r="P3488" s="70" t="str">
        <f t="shared" si="163"/>
        <v/>
      </c>
      <c r="Q3488" s="70" t="str">
        <f t="shared" si="164"/>
        <v/>
      </c>
      <c r="R3488" s="70" t="str">
        <f>IFERROR(IF(K3488="handling and wharfage",SUM(P3488:Q3488),IF(OR(K3488="tank",K3488="Boat",K3488="car"),INDEX(Rate!$B$4:$M$25,MATCH(Gilbert!N3488,Rate!$A$4:$A$25,0),MATCH(Gilbert!L3488,Rate!$B$3:$M$3,0))*O3488*0.8,INDEX(Rate!$B$4:$M$25,MATCH(Gilbert!N3488,Rate!$A$4:$A$25,0),MATCH(Gilbert!L3488,Rate!$B$3:$M$3,0))*O3488)),"")</f>
        <v/>
      </c>
      <c r="S3488" s="71"/>
      <c r="T3488" s="71" t="str">
        <f t="shared" si="165"/>
        <v/>
      </c>
      <c r="V3488" s="98"/>
      <c r="W3488" s="98"/>
    </row>
    <row r="3489" spans="16:20">
      <c r="P3489" s="70" t="str">
        <f t="shared" si="163"/>
        <v/>
      </c>
      <c r="Q3489" s="70" t="str">
        <f t="shared" si="164"/>
        <v/>
      </c>
      <c r="R3489" s="70" t="str">
        <f>IFERROR(IF(K3489="handling and wharfage",SUM(P3489:Q3489),IF(OR(K3489="tank",K3489="Boat",K3489="car"),INDEX(Rate!$B$4:$M$25,MATCH(Gilbert!N3489,Rate!$A$4:$A$25,0),MATCH(Gilbert!L3489,Rate!$B$3:$M$3,0))*O3489*0.8,INDEX(Rate!$B$4:$M$25,MATCH(Gilbert!N3489,Rate!$A$4:$A$25,0),MATCH(Gilbert!L3489,Rate!$B$3:$M$3,0))*O3489)),"")</f>
        <v/>
      </c>
      <c r="T3489" s="71" t="str">
        <f t="shared" si="165"/>
        <v/>
      </c>
    </row>
    <row r="3490" spans="16:20">
      <c r="P3490" s="70" t="str">
        <f t="shared" si="163"/>
        <v/>
      </c>
      <c r="Q3490" s="70" t="str">
        <f t="shared" si="164"/>
        <v/>
      </c>
      <c r="R3490" s="70" t="str">
        <f>IFERROR(IF(K3490="handling and wharfage",SUM(P3490:Q3490),IF(OR(K3490="tank",K3490="Boat",K3490="car"),INDEX(Rate!$B$4:$M$25,MATCH(Gilbert!N3490,Rate!$A$4:$A$25,0),MATCH(Gilbert!L3490,Rate!$B$3:$M$3,0))*O3490*0.8,INDEX(Rate!$B$4:$M$25,MATCH(Gilbert!N3490,Rate!$A$4:$A$25,0),MATCH(Gilbert!L3490,Rate!$B$3:$M$3,0))*O3490)),"")</f>
        <v/>
      </c>
      <c r="T3490" s="71" t="str">
        <f t="shared" si="165"/>
        <v/>
      </c>
    </row>
    <row r="3491" spans="16:20">
      <c r="P3491" s="70" t="str">
        <f t="shared" si="163"/>
        <v/>
      </c>
      <c r="Q3491" s="70" t="str">
        <f t="shared" si="164"/>
        <v/>
      </c>
      <c r="R3491" s="70" t="str">
        <f>IFERROR(IF(K3491="handling and wharfage",SUM(P3491:Q3491),IF(OR(K3491="tank",K3491="Boat",K3491="car"),INDEX(Rate!$B$4:$M$25,MATCH(Gilbert!N3491,Rate!$A$4:$A$25,0),MATCH(Gilbert!L3491,Rate!$B$3:$M$3,0))*O3491*0.8,INDEX(Rate!$B$4:$M$25,MATCH(Gilbert!N3491,Rate!$A$4:$A$25,0),MATCH(Gilbert!L3491,Rate!$B$3:$M$3,0))*O3491)),"")</f>
        <v/>
      </c>
      <c r="T3491" s="71" t="str">
        <f t="shared" si="165"/>
        <v/>
      </c>
    </row>
    <row r="3492" spans="16:20">
      <c r="P3492" s="70" t="str">
        <f t="shared" si="163"/>
        <v/>
      </c>
      <c r="Q3492" s="70" t="str">
        <f t="shared" si="164"/>
        <v/>
      </c>
      <c r="R3492" s="70" t="str">
        <f>IFERROR(IF(K3492="handling and wharfage",SUM(P3492:Q3492),IF(OR(K3492="tank",K3492="Boat",K3492="car"),INDEX(Rate!$B$4:$M$25,MATCH(Gilbert!N3492,Rate!$A$4:$A$25,0),MATCH(Gilbert!L3492,Rate!$B$3:$M$3,0))*O3492*0.8,INDEX(Rate!$B$4:$M$25,MATCH(Gilbert!N3492,Rate!$A$4:$A$25,0),MATCH(Gilbert!L3492,Rate!$B$3:$M$3,0))*O3492)),"")</f>
        <v/>
      </c>
      <c r="T3492" s="71" t="str">
        <f t="shared" si="165"/>
        <v/>
      </c>
    </row>
    <row r="3493" spans="16:20">
      <c r="P3493" s="70" t="str">
        <f t="shared" si="163"/>
        <v/>
      </c>
      <c r="Q3493" s="70" t="str">
        <f t="shared" si="164"/>
        <v/>
      </c>
      <c r="R3493" s="70" t="str">
        <f>IFERROR(IF(K3493="handling and wharfage",SUM(P3493:Q3493),IF(OR(K3493="tank",K3493="Boat",K3493="car"),INDEX(Rate!$B$4:$M$25,MATCH(Gilbert!N3493,Rate!$A$4:$A$25,0),MATCH(Gilbert!L3493,Rate!$B$3:$M$3,0))*O3493*0.8,INDEX(Rate!$B$4:$M$25,MATCH(Gilbert!N3493,Rate!$A$4:$A$25,0),MATCH(Gilbert!L3493,Rate!$B$3:$M$3,0))*O3493)),"")</f>
        <v/>
      </c>
      <c r="T3493" s="71" t="str">
        <f t="shared" si="165"/>
        <v/>
      </c>
    </row>
    <row r="3494" spans="16:20">
      <c r="P3494" s="70" t="str">
        <f t="shared" si="163"/>
        <v/>
      </c>
      <c r="Q3494" s="70" t="str">
        <f t="shared" si="164"/>
        <v/>
      </c>
      <c r="R3494" s="70" t="str">
        <f>IFERROR(IF(K3494="handling and wharfage",SUM(P3494:Q3494),IF(OR(K3494="tank",K3494="Boat",K3494="car"),INDEX(Rate!$B$4:$M$25,MATCH(Gilbert!N3494,Rate!$A$4:$A$25,0),MATCH(Gilbert!L3494,Rate!$B$3:$M$3,0))*O3494*0.8,INDEX(Rate!$B$4:$M$25,MATCH(Gilbert!N3494,Rate!$A$4:$A$25,0),MATCH(Gilbert!L3494,Rate!$B$3:$M$3,0))*O3494)),"")</f>
        <v/>
      </c>
      <c r="T3494" s="71" t="str">
        <f t="shared" si="165"/>
        <v/>
      </c>
    </row>
    <row r="3495" spans="16:20">
      <c r="P3495" s="70" t="str">
        <f t="shared" si="163"/>
        <v/>
      </c>
      <c r="Q3495" s="70" t="str">
        <f t="shared" si="164"/>
        <v/>
      </c>
      <c r="R3495" s="70" t="str">
        <f>IFERROR(IF(K3495="handling and wharfage",SUM(P3495:Q3495),IF(OR(K3495="tank",K3495="Boat",K3495="car"),INDEX(Rate!$B$4:$M$25,MATCH(Gilbert!N3495,Rate!$A$4:$A$25,0),MATCH(Gilbert!L3495,Rate!$B$3:$M$3,0))*O3495*0.8,INDEX(Rate!$B$4:$M$25,MATCH(Gilbert!N3495,Rate!$A$4:$A$25,0),MATCH(Gilbert!L3495,Rate!$B$3:$M$3,0))*O3495)),"")</f>
        <v/>
      </c>
      <c r="T3495" s="71" t="str">
        <f t="shared" si="165"/>
        <v/>
      </c>
    </row>
    <row r="3496" spans="16:20">
      <c r="P3496" s="70" t="str">
        <f t="shared" si="163"/>
        <v/>
      </c>
      <c r="Q3496" s="70" t="str">
        <f t="shared" si="164"/>
        <v/>
      </c>
      <c r="R3496" s="70" t="str">
        <f>IFERROR(IF(K3496="handling and wharfage",SUM(P3496:Q3496),IF(OR(K3496="tank",K3496="Boat",K3496="car"),INDEX(Rate!$B$4:$M$25,MATCH(Gilbert!N3496,Rate!$A$4:$A$25,0),MATCH(Gilbert!L3496,Rate!$B$3:$M$3,0))*O3496*0.8,INDEX(Rate!$B$4:$M$25,MATCH(Gilbert!N3496,Rate!$A$4:$A$25,0),MATCH(Gilbert!L3496,Rate!$B$3:$M$3,0))*O3496)),"")</f>
        <v/>
      </c>
      <c r="T3496" s="71" t="str">
        <f t="shared" si="165"/>
        <v/>
      </c>
    </row>
    <row r="3497" spans="16:20">
      <c r="P3497" s="70" t="str">
        <f t="shared" si="163"/>
        <v/>
      </c>
      <c r="Q3497" s="70" t="str">
        <f t="shared" si="164"/>
        <v/>
      </c>
      <c r="R3497" s="70" t="str">
        <f>IFERROR(IF(K3497="handling and wharfage",SUM(P3497:Q3497),IF(OR(K3497="tank",K3497="Boat",K3497="car"),INDEX(Rate!$B$4:$M$25,MATCH(Gilbert!N3497,Rate!$A$4:$A$25,0),MATCH(Gilbert!L3497,Rate!$B$3:$M$3,0))*O3497*0.8,INDEX(Rate!$B$4:$M$25,MATCH(Gilbert!N3497,Rate!$A$4:$A$25,0),MATCH(Gilbert!L3497,Rate!$B$3:$M$3,0))*O3497)),"")</f>
        <v/>
      </c>
      <c r="T3497" s="71" t="str">
        <f t="shared" si="165"/>
        <v/>
      </c>
    </row>
    <row r="3498" s="60" customFormat="1" spans="1:23">
      <c r="A3498" s="89"/>
      <c r="B3498" s="89"/>
      <c r="D3498" s="90"/>
      <c r="G3498" s="91"/>
      <c r="H3498" s="90"/>
      <c r="J3498" s="92"/>
      <c r="P3498" s="70" t="str">
        <f t="shared" si="163"/>
        <v/>
      </c>
      <c r="Q3498" s="70" t="str">
        <f t="shared" si="164"/>
        <v/>
      </c>
      <c r="R3498" s="70" t="str">
        <f>IFERROR(IF(K3498="handling and wharfage",SUM(P3498:Q3498),IF(OR(K3498="tank",K3498="Boat",K3498="car"),INDEX(Rate!$B$4:$M$25,MATCH(Gilbert!N3498,Rate!$A$4:$A$25,0),MATCH(Gilbert!L3498,Rate!$B$3:$M$3,0))*O3498*0.8,INDEX(Rate!$B$4:$M$25,MATCH(Gilbert!N3498,Rate!$A$4:$A$25,0),MATCH(Gilbert!L3498,Rate!$B$3:$M$3,0))*O3498)),"")</f>
        <v/>
      </c>
      <c r="S3498" s="71"/>
      <c r="T3498" s="71" t="str">
        <f t="shared" si="165"/>
        <v/>
      </c>
      <c r="V3498" s="90"/>
      <c r="W3498" s="90"/>
    </row>
    <row r="3499" s="60" customFormat="1" spans="1:23">
      <c r="A3499" s="89"/>
      <c r="B3499" s="89"/>
      <c r="D3499" s="90"/>
      <c r="G3499" s="91"/>
      <c r="H3499" s="90"/>
      <c r="J3499" s="92"/>
      <c r="P3499" s="70" t="str">
        <f t="shared" si="163"/>
        <v/>
      </c>
      <c r="Q3499" s="70" t="str">
        <f t="shared" si="164"/>
        <v/>
      </c>
      <c r="R3499" s="70" t="str">
        <f>IFERROR(IF(K3499="handling and wharfage",SUM(P3499:Q3499),IF(OR(K3499="tank",K3499="Boat",K3499="car"),INDEX(Rate!$B$4:$M$25,MATCH(Gilbert!N3499,Rate!$A$4:$A$25,0),MATCH(Gilbert!L3499,Rate!$B$3:$M$3,0))*O3499*0.8,INDEX(Rate!$B$4:$M$25,MATCH(Gilbert!N3499,Rate!$A$4:$A$25,0),MATCH(Gilbert!L3499,Rate!$B$3:$M$3,0))*O3499)),"")</f>
        <v/>
      </c>
      <c r="S3499" s="71"/>
      <c r="T3499" s="71" t="str">
        <f t="shared" si="165"/>
        <v/>
      </c>
      <c r="V3499" s="90"/>
      <c r="W3499" s="90"/>
    </row>
    <row r="3500" spans="16:20">
      <c r="P3500" s="70" t="str">
        <f t="shared" si="163"/>
        <v/>
      </c>
      <c r="Q3500" s="70" t="str">
        <f t="shared" si="164"/>
        <v/>
      </c>
      <c r="R3500" s="70" t="str">
        <f>IFERROR(IF(K3500="handling and wharfage",SUM(P3500:Q3500),IF(OR(K3500="tank",K3500="Boat",K3500="car"),INDEX(Rate!$B$4:$M$25,MATCH(Gilbert!N3500,Rate!$A$4:$A$25,0),MATCH(Gilbert!L3500,Rate!$B$3:$M$3,0))*O3500*0.8,INDEX(Rate!$B$4:$M$25,MATCH(Gilbert!N3500,Rate!$A$4:$A$25,0),MATCH(Gilbert!L3500,Rate!$B$3:$M$3,0))*O3500)),"")</f>
        <v/>
      </c>
      <c r="T3500" s="71" t="str">
        <f t="shared" si="165"/>
        <v/>
      </c>
    </row>
    <row r="3501" spans="16:20">
      <c r="P3501" s="70" t="str">
        <f t="shared" si="163"/>
        <v/>
      </c>
      <c r="Q3501" s="70" t="str">
        <f t="shared" si="164"/>
        <v/>
      </c>
      <c r="R3501" s="70" t="str">
        <f>IFERROR(IF(K3501="handling and wharfage",SUM(P3501:Q3501),IF(OR(K3501="tank",K3501="Boat",K3501="car"),INDEX(Rate!$B$4:$M$25,MATCH(Gilbert!N3501,Rate!$A$4:$A$25,0),MATCH(Gilbert!L3501,Rate!$B$3:$M$3,0))*O3501*0.8,INDEX(Rate!$B$4:$M$25,MATCH(Gilbert!N3501,Rate!$A$4:$A$25,0),MATCH(Gilbert!L3501,Rate!$B$3:$M$3,0))*O3501)),"")</f>
        <v/>
      </c>
      <c r="T3501" s="71" t="str">
        <f t="shared" si="165"/>
        <v/>
      </c>
    </row>
    <row r="3502" spans="16:20">
      <c r="P3502" s="70" t="str">
        <f t="shared" si="163"/>
        <v/>
      </c>
      <c r="Q3502" s="70" t="str">
        <f t="shared" si="164"/>
        <v/>
      </c>
      <c r="R3502" s="70" t="str">
        <f>IFERROR(IF(K3502="handling and wharfage",SUM(P3502:Q3502),IF(OR(K3502="tank",K3502="Boat",K3502="car"),INDEX(Rate!$B$4:$M$25,MATCH(Gilbert!N3502,Rate!$A$4:$A$25,0),MATCH(Gilbert!L3502,Rate!$B$3:$M$3,0))*O3502*0.8,INDEX(Rate!$B$4:$M$25,MATCH(Gilbert!N3502,Rate!$A$4:$A$25,0),MATCH(Gilbert!L3502,Rate!$B$3:$M$3,0))*O3502)),"")</f>
        <v/>
      </c>
      <c r="T3502" s="71" t="str">
        <f t="shared" si="165"/>
        <v/>
      </c>
    </row>
    <row r="3503" spans="16:20">
      <c r="P3503" s="70" t="str">
        <f t="shared" si="163"/>
        <v/>
      </c>
      <c r="Q3503" s="70" t="str">
        <f t="shared" si="164"/>
        <v/>
      </c>
      <c r="R3503" s="70" t="str">
        <f>IFERROR(IF(K3503="handling and wharfage",SUM(P3503:Q3503),IF(OR(K3503="tank",K3503="Boat",K3503="car"),INDEX(Rate!$B$4:$M$25,MATCH(Gilbert!N3503,Rate!$A$4:$A$25,0),MATCH(Gilbert!L3503,Rate!$B$3:$M$3,0))*O3503*0.8,INDEX(Rate!$B$4:$M$25,MATCH(Gilbert!N3503,Rate!$A$4:$A$25,0),MATCH(Gilbert!L3503,Rate!$B$3:$M$3,0))*O3503)),"")</f>
        <v/>
      </c>
      <c r="T3503" s="71" t="str">
        <f t="shared" si="165"/>
        <v/>
      </c>
    </row>
    <row r="3504" spans="16:20">
      <c r="P3504" s="70" t="str">
        <f t="shared" si="163"/>
        <v/>
      </c>
      <c r="Q3504" s="70" t="str">
        <f t="shared" si="164"/>
        <v/>
      </c>
      <c r="R3504" s="70" t="str">
        <f>IFERROR(IF(K3504="handling and wharfage",SUM(P3504:Q3504),IF(OR(K3504="tank",K3504="Boat",K3504="car"),INDEX(Rate!$B$4:$M$25,MATCH(Gilbert!N3504,Rate!$A$4:$A$25,0),MATCH(Gilbert!L3504,Rate!$B$3:$M$3,0))*O3504*0.8,INDEX(Rate!$B$4:$M$25,MATCH(Gilbert!N3504,Rate!$A$4:$A$25,0),MATCH(Gilbert!L3504,Rate!$B$3:$M$3,0))*O3504)),"")</f>
        <v/>
      </c>
      <c r="T3504" s="71" t="str">
        <f t="shared" si="165"/>
        <v/>
      </c>
    </row>
    <row r="3505" spans="16:20">
      <c r="P3505" s="70" t="str">
        <f t="shared" si="163"/>
        <v/>
      </c>
      <c r="Q3505" s="70" t="str">
        <f t="shared" si="164"/>
        <v/>
      </c>
      <c r="R3505" s="70" t="str">
        <f>IFERROR(IF(K3505="handling and wharfage",SUM(P3505:Q3505),IF(OR(K3505="tank",K3505="Boat",K3505="car"),INDEX(Rate!$B$4:$M$25,MATCH(Gilbert!N3505,Rate!$A$4:$A$25,0),MATCH(Gilbert!L3505,Rate!$B$3:$M$3,0))*O3505*0.8,INDEX(Rate!$B$4:$M$25,MATCH(Gilbert!N3505,Rate!$A$4:$A$25,0),MATCH(Gilbert!L3505,Rate!$B$3:$M$3,0))*O3505)),"")</f>
        <v/>
      </c>
      <c r="T3505" s="71" t="str">
        <f t="shared" si="165"/>
        <v/>
      </c>
    </row>
    <row r="3506" spans="16:20">
      <c r="P3506" s="70" t="str">
        <f t="shared" si="163"/>
        <v/>
      </c>
      <c r="Q3506" s="70" t="str">
        <f t="shared" si="164"/>
        <v/>
      </c>
      <c r="R3506" s="70" t="str">
        <f>IFERROR(IF(K3506="handling and wharfage",SUM(P3506:Q3506),IF(OR(K3506="tank",K3506="Boat",K3506="car"),INDEX(Rate!$B$4:$M$25,MATCH(Gilbert!N3506,Rate!$A$4:$A$25,0),MATCH(Gilbert!L3506,Rate!$B$3:$M$3,0))*O3506*0.8,INDEX(Rate!$B$4:$M$25,MATCH(Gilbert!N3506,Rate!$A$4:$A$25,0),MATCH(Gilbert!L3506,Rate!$B$3:$M$3,0))*O3506)),"")</f>
        <v/>
      </c>
      <c r="T3506" s="71" t="str">
        <f t="shared" si="165"/>
        <v/>
      </c>
    </row>
    <row r="3507" spans="16:20">
      <c r="P3507" s="70" t="str">
        <f t="shared" si="163"/>
        <v/>
      </c>
      <c r="Q3507" s="70" t="str">
        <f t="shared" si="164"/>
        <v/>
      </c>
      <c r="R3507" s="70" t="str">
        <f>IFERROR(IF(K3507="handling and wharfage",SUM(P3507:Q3507),IF(OR(K3507="tank",K3507="Boat",K3507="car"),INDEX(Rate!$B$4:$M$25,MATCH(Gilbert!N3507,Rate!$A$4:$A$25,0),MATCH(Gilbert!L3507,Rate!$B$3:$M$3,0))*O3507*0.8,INDEX(Rate!$B$4:$M$25,MATCH(Gilbert!N3507,Rate!$A$4:$A$25,0),MATCH(Gilbert!L3507,Rate!$B$3:$M$3,0))*O3507)),"")</f>
        <v/>
      </c>
      <c r="T3507" s="71" t="str">
        <f t="shared" si="165"/>
        <v/>
      </c>
    </row>
    <row r="3508" spans="16:20">
      <c r="P3508" s="70" t="str">
        <f t="shared" si="163"/>
        <v/>
      </c>
      <c r="Q3508" s="70" t="str">
        <f t="shared" si="164"/>
        <v/>
      </c>
      <c r="R3508" s="70" t="str">
        <f>IFERROR(IF(K3508="handling and wharfage",SUM(P3508:Q3508),IF(OR(K3508="tank",K3508="Boat",K3508="car"),INDEX(Rate!$B$4:$M$25,MATCH(Gilbert!N3508,Rate!$A$4:$A$25,0),MATCH(Gilbert!L3508,Rate!$B$3:$M$3,0))*O3508*0.8,INDEX(Rate!$B$4:$M$25,MATCH(Gilbert!N3508,Rate!$A$4:$A$25,0),MATCH(Gilbert!L3508,Rate!$B$3:$M$3,0))*O3508)),"")</f>
        <v/>
      </c>
      <c r="T3508" s="71" t="str">
        <f t="shared" si="165"/>
        <v/>
      </c>
    </row>
    <row r="3509" spans="16:20">
      <c r="P3509" s="70" t="str">
        <f t="shared" si="163"/>
        <v/>
      </c>
      <c r="Q3509" s="70" t="str">
        <f t="shared" si="164"/>
        <v/>
      </c>
      <c r="R3509" s="70" t="str">
        <f>IFERROR(IF(K3509="handling and wharfage",SUM(P3509:Q3509),IF(OR(K3509="tank",K3509="Boat",K3509="car"),INDEX(Rate!$B$4:$M$25,MATCH(Gilbert!N3509,Rate!$A$4:$A$25,0),MATCH(Gilbert!L3509,Rate!$B$3:$M$3,0))*O3509*0.8,INDEX(Rate!$B$4:$M$25,MATCH(Gilbert!N3509,Rate!$A$4:$A$25,0),MATCH(Gilbert!L3509,Rate!$B$3:$M$3,0))*O3509)),"")</f>
        <v/>
      </c>
      <c r="T3509" s="71" t="str">
        <f t="shared" si="165"/>
        <v/>
      </c>
    </row>
    <row r="3510" spans="16:20">
      <c r="P3510" s="70" t="str">
        <f t="shared" si="163"/>
        <v/>
      </c>
      <c r="Q3510" s="70" t="str">
        <f t="shared" si="164"/>
        <v/>
      </c>
      <c r="R3510" s="70" t="str">
        <f>IFERROR(IF(K3510="handling and wharfage",SUM(P3510:Q3510),IF(OR(K3510="tank",K3510="Boat",K3510="car"),INDEX(Rate!$B$4:$M$25,MATCH(Gilbert!N3510,Rate!$A$4:$A$25,0),MATCH(Gilbert!L3510,Rate!$B$3:$M$3,0))*O3510*0.8,INDEX(Rate!$B$4:$M$25,MATCH(Gilbert!N3510,Rate!$A$4:$A$25,0),MATCH(Gilbert!L3510,Rate!$B$3:$M$3,0))*O3510)),"")</f>
        <v/>
      </c>
      <c r="T3510" s="71" t="str">
        <f t="shared" si="165"/>
        <v/>
      </c>
    </row>
    <row r="3511" spans="16:20">
      <c r="P3511" s="70" t="str">
        <f t="shared" si="163"/>
        <v/>
      </c>
      <c r="Q3511" s="70" t="str">
        <f t="shared" si="164"/>
        <v/>
      </c>
      <c r="R3511" s="70" t="str">
        <f>IFERROR(IF(K3511="handling and wharfage",SUM(P3511:Q3511),IF(OR(K3511="tank",K3511="Boat",K3511="car"),INDEX(Rate!$B$4:$M$25,MATCH(Gilbert!N3511,Rate!$A$4:$A$25,0),MATCH(Gilbert!L3511,Rate!$B$3:$M$3,0))*O3511*0.8,INDEX(Rate!$B$4:$M$25,MATCH(Gilbert!N3511,Rate!$A$4:$A$25,0),MATCH(Gilbert!L3511,Rate!$B$3:$M$3,0))*O3511)),"")</f>
        <v/>
      </c>
      <c r="T3511" s="71" t="str">
        <f t="shared" si="165"/>
        <v/>
      </c>
    </row>
    <row r="3512" spans="16:20">
      <c r="P3512" s="70" t="str">
        <f t="shared" si="163"/>
        <v/>
      </c>
      <c r="Q3512" s="70" t="str">
        <f t="shared" si="164"/>
        <v/>
      </c>
      <c r="R3512" s="70" t="str">
        <f>IFERROR(IF(K3512="handling and wharfage",SUM(P3512:Q3512),IF(OR(K3512="tank",K3512="Boat",K3512="car"),INDEX(Rate!$B$4:$M$25,MATCH(Gilbert!N3512,Rate!$A$4:$A$25,0),MATCH(Gilbert!L3512,Rate!$B$3:$M$3,0))*O3512*0.8,INDEX(Rate!$B$4:$M$25,MATCH(Gilbert!N3512,Rate!$A$4:$A$25,0),MATCH(Gilbert!L3512,Rate!$B$3:$M$3,0))*O3512)),"")</f>
        <v/>
      </c>
      <c r="T3512" s="71" t="str">
        <f t="shared" si="165"/>
        <v/>
      </c>
    </row>
    <row r="3513" spans="16:20">
      <c r="P3513" s="70" t="str">
        <f t="shared" si="163"/>
        <v/>
      </c>
      <c r="Q3513" s="70" t="str">
        <f t="shared" si="164"/>
        <v/>
      </c>
      <c r="R3513" s="70" t="str">
        <f>IFERROR(IF(K3513="handling and wharfage",SUM(P3513:Q3513),IF(OR(K3513="tank",K3513="Boat",K3513="car"),INDEX(Rate!$B$4:$M$25,MATCH(Gilbert!N3513,Rate!$A$4:$A$25,0),MATCH(Gilbert!L3513,Rate!$B$3:$M$3,0))*O3513*0.8,INDEX(Rate!$B$4:$M$25,MATCH(Gilbert!N3513,Rate!$A$4:$A$25,0),MATCH(Gilbert!L3513,Rate!$B$3:$M$3,0))*O3513)),"")</f>
        <v/>
      </c>
      <c r="T3513" s="71" t="str">
        <f t="shared" si="165"/>
        <v/>
      </c>
    </row>
    <row r="3514" spans="16:20">
      <c r="P3514" s="70" t="str">
        <f t="shared" si="163"/>
        <v/>
      </c>
      <c r="Q3514" s="70" t="str">
        <f t="shared" si="164"/>
        <v/>
      </c>
      <c r="R3514" s="70" t="str">
        <f>IFERROR(IF(K3514="handling and wharfage",SUM(P3514:Q3514),IF(OR(K3514="tank",K3514="Boat",K3514="car"),INDEX(Rate!$B$4:$M$25,MATCH(Gilbert!N3514,Rate!$A$4:$A$25,0),MATCH(Gilbert!L3514,Rate!$B$3:$M$3,0))*O3514*0.8,INDEX(Rate!$B$4:$M$25,MATCH(Gilbert!N3514,Rate!$A$4:$A$25,0),MATCH(Gilbert!L3514,Rate!$B$3:$M$3,0))*O3514)),"")</f>
        <v/>
      </c>
      <c r="T3514" s="71" t="str">
        <f t="shared" si="165"/>
        <v/>
      </c>
    </row>
    <row r="3515" spans="16:20">
      <c r="P3515" s="70" t="str">
        <f t="shared" si="163"/>
        <v/>
      </c>
      <c r="Q3515" s="70" t="str">
        <f t="shared" si="164"/>
        <v/>
      </c>
      <c r="R3515" s="70" t="str">
        <f>IFERROR(IF(K3515="handling and wharfage",SUM(P3515:Q3515),IF(OR(K3515="tank",K3515="Boat",K3515="car"),INDEX(Rate!$B$4:$M$25,MATCH(Gilbert!N3515,Rate!$A$4:$A$25,0),MATCH(Gilbert!L3515,Rate!$B$3:$M$3,0))*O3515*0.8,INDEX(Rate!$B$4:$M$25,MATCH(Gilbert!N3515,Rate!$A$4:$A$25,0),MATCH(Gilbert!L3515,Rate!$B$3:$M$3,0))*O3515)),"")</f>
        <v/>
      </c>
      <c r="T3515" s="71" t="str">
        <f t="shared" si="165"/>
        <v/>
      </c>
    </row>
    <row r="3516" spans="16:20">
      <c r="P3516" s="70" t="str">
        <f t="shared" si="163"/>
        <v/>
      </c>
      <c r="Q3516" s="70" t="str">
        <f t="shared" si="164"/>
        <v/>
      </c>
      <c r="R3516" s="70" t="str">
        <f>IFERROR(IF(K3516="handling and wharfage",SUM(P3516:Q3516),IF(OR(K3516="tank",K3516="Boat",K3516="car"),INDEX(Rate!$B$4:$M$25,MATCH(Gilbert!N3516,Rate!$A$4:$A$25,0),MATCH(Gilbert!L3516,Rate!$B$3:$M$3,0))*O3516*0.8,INDEX(Rate!$B$4:$M$25,MATCH(Gilbert!N3516,Rate!$A$4:$A$25,0),MATCH(Gilbert!L3516,Rate!$B$3:$M$3,0))*O3516)),"")</f>
        <v/>
      </c>
      <c r="T3516" s="71" t="str">
        <f t="shared" si="165"/>
        <v/>
      </c>
    </row>
    <row r="3517" spans="16:20">
      <c r="P3517" s="70" t="str">
        <f t="shared" si="163"/>
        <v/>
      </c>
      <c r="Q3517" s="70" t="str">
        <f t="shared" si="164"/>
        <v/>
      </c>
      <c r="R3517" s="70" t="str">
        <f>IFERROR(IF(K3517="handling and wharfage",SUM(P3517:Q3517),IF(OR(K3517="tank",K3517="Boat",K3517="car"),INDEX(Rate!$B$4:$M$25,MATCH(Gilbert!N3517,Rate!$A$4:$A$25,0),MATCH(Gilbert!L3517,Rate!$B$3:$M$3,0))*O3517*0.8,INDEX(Rate!$B$4:$M$25,MATCH(Gilbert!N3517,Rate!$A$4:$A$25,0),MATCH(Gilbert!L3517,Rate!$B$3:$M$3,0))*O3517)),"")</f>
        <v/>
      </c>
      <c r="T3517" s="71" t="str">
        <f t="shared" si="165"/>
        <v/>
      </c>
    </row>
    <row r="3518" spans="16:20">
      <c r="P3518" s="70" t="str">
        <f t="shared" si="163"/>
        <v/>
      </c>
      <c r="Q3518" s="70" t="str">
        <f t="shared" si="164"/>
        <v/>
      </c>
      <c r="R3518" s="70" t="str">
        <f>IFERROR(IF(K3518="handling and wharfage",SUM(P3518:Q3518),IF(OR(K3518="tank",K3518="Boat",K3518="car"),INDEX(Rate!$B$4:$M$25,MATCH(Gilbert!N3518,Rate!$A$4:$A$25,0),MATCH(Gilbert!L3518,Rate!$B$3:$M$3,0))*O3518*0.8,INDEX(Rate!$B$4:$M$25,MATCH(Gilbert!N3518,Rate!$A$4:$A$25,0),MATCH(Gilbert!L3518,Rate!$B$3:$M$3,0))*O3518)),"")</f>
        <v/>
      </c>
      <c r="T3518" s="71" t="str">
        <f t="shared" si="165"/>
        <v/>
      </c>
    </row>
    <row r="3519" spans="16:20">
      <c r="P3519" s="70" t="str">
        <f t="shared" si="163"/>
        <v/>
      </c>
      <c r="Q3519" s="70" t="str">
        <f t="shared" si="164"/>
        <v/>
      </c>
      <c r="R3519" s="70" t="str">
        <f>IFERROR(IF(K3519="handling and wharfage",SUM(P3519:Q3519),IF(OR(K3519="tank",K3519="Boat",K3519="car"),INDEX(Rate!$B$4:$M$25,MATCH(Gilbert!N3519,Rate!$A$4:$A$25,0),MATCH(Gilbert!L3519,Rate!$B$3:$M$3,0))*O3519*0.8,INDEX(Rate!$B$4:$M$25,MATCH(Gilbert!N3519,Rate!$A$4:$A$25,0),MATCH(Gilbert!L3519,Rate!$B$3:$M$3,0))*O3519)),"")</f>
        <v/>
      </c>
      <c r="T3519" s="71" t="str">
        <f t="shared" si="165"/>
        <v/>
      </c>
    </row>
    <row r="3520" spans="16:20">
      <c r="P3520" s="70" t="str">
        <f t="shared" si="163"/>
        <v/>
      </c>
      <c r="Q3520" s="70" t="str">
        <f t="shared" si="164"/>
        <v/>
      </c>
      <c r="R3520" s="70" t="str">
        <f>IFERROR(IF(K3520="handling and wharfage",SUM(P3520:Q3520),IF(OR(K3520="tank",K3520="Boat",K3520="car"),INDEX(Rate!$B$4:$M$25,MATCH(Gilbert!N3520,Rate!$A$4:$A$25,0),MATCH(Gilbert!L3520,Rate!$B$3:$M$3,0))*O3520*0.8,INDEX(Rate!$B$4:$M$25,MATCH(Gilbert!N3520,Rate!$A$4:$A$25,0),MATCH(Gilbert!L3520,Rate!$B$3:$M$3,0))*O3520)),"")</f>
        <v/>
      </c>
      <c r="T3520" s="71" t="str">
        <f t="shared" si="165"/>
        <v/>
      </c>
    </row>
    <row r="3521" spans="16:20">
      <c r="P3521" s="70" t="str">
        <f t="shared" si="163"/>
        <v/>
      </c>
      <c r="Q3521" s="70" t="str">
        <f t="shared" si="164"/>
        <v/>
      </c>
      <c r="R3521" s="70" t="str">
        <f>IFERROR(IF(K3521="handling and wharfage",SUM(P3521:Q3521),IF(OR(K3521="tank",K3521="Boat",K3521="car"),INDEX(Rate!$B$4:$M$25,MATCH(Gilbert!N3521,Rate!$A$4:$A$25,0),MATCH(Gilbert!L3521,Rate!$B$3:$M$3,0))*O3521*0.8,INDEX(Rate!$B$4:$M$25,MATCH(Gilbert!N3521,Rate!$A$4:$A$25,0),MATCH(Gilbert!L3521,Rate!$B$3:$M$3,0))*O3521)),"")</f>
        <v/>
      </c>
      <c r="T3521" s="71" t="str">
        <f t="shared" si="165"/>
        <v/>
      </c>
    </row>
    <row r="3522" spans="16:20">
      <c r="P3522" s="70" t="str">
        <f t="shared" si="163"/>
        <v/>
      </c>
      <c r="Q3522" s="70" t="str">
        <f t="shared" si="164"/>
        <v/>
      </c>
      <c r="R3522" s="70" t="str">
        <f>IFERROR(IF(K3522="handling and wharfage",SUM(P3522:Q3522),IF(OR(K3522="tank",K3522="Boat",K3522="car"),INDEX(Rate!$B$4:$M$25,MATCH(Gilbert!N3522,Rate!$A$4:$A$25,0),MATCH(Gilbert!L3522,Rate!$B$3:$M$3,0))*O3522*0.8,INDEX(Rate!$B$4:$M$25,MATCH(Gilbert!N3522,Rate!$A$4:$A$25,0),MATCH(Gilbert!L3522,Rate!$B$3:$M$3,0))*O3522)),"")</f>
        <v/>
      </c>
      <c r="T3522" s="71" t="str">
        <f t="shared" si="165"/>
        <v/>
      </c>
    </row>
    <row r="3523" spans="16:20">
      <c r="P3523" s="70" t="str">
        <f t="shared" ref="P3523:P3586" si="166">IF(OR(K3523="handling and wharfage",K3523="rau handling and wharfage"),O3523*30,"")</f>
        <v/>
      </c>
      <c r="Q3523" s="70" t="str">
        <f t="shared" ref="Q3523:Q3586" si="167">IF(K3523&lt;&gt;"handling and wharfage","",O3523*3.5)</f>
        <v/>
      </c>
      <c r="R3523" s="70" t="str">
        <f>IFERROR(IF(K3523="handling and wharfage",SUM(P3523:Q3523),IF(OR(K3523="tank",K3523="Boat",K3523="car"),INDEX(Rate!$B$4:$M$25,MATCH(Gilbert!N3523,Rate!$A$4:$A$25,0),MATCH(Gilbert!L3523,Rate!$B$3:$M$3,0))*O3523*0.8,INDEX(Rate!$B$4:$M$25,MATCH(Gilbert!N3523,Rate!$A$4:$A$25,0),MATCH(Gilbert!L3523,Rate!$B$3:$M$3,0))*O3523)),"")</f>
        <v/>
      </c>
      <c r="T3523" s="71" t="str">
        <f t="shared" ref="T3523:T3586" si="168">IF(L3523="","",IF(L3523="General2","F0070000061A","E31250000331"))</f>
        <v/>
      </c>
    </row>
    <row r="3524" spans="16:20">
      <c r="P3524" s="70" t="str">
        <f t="shared" si="166"/>
        <v/>
      </c>
      <c r="Q3524" s="70" t="str">
        <f t="shared" si="167"/>
        <v/>
      </c>
      <c r="R3524" s="70" t="str">
        <f>IFERROR(IF(K3524="handling and wharfage",SUM(P3524:Q3524),IF(OR(K3524="tank",K3524="Boat",K3524="car"),INDEX(Rate!$B$4:$M$25,MATCH(Gilbert!N3524,Rate!$A$4:$A$25,0),MATCH(Gilbert!L3524,Rate!$B$3:$M$3,0))*O3524*0.8,INDEX(Rate!$B$4:$M$25,MATCH(Gilbert!N3524,Rate!$A$4:$A$25,0),MATCH(Gilbert!L3524,Rate!$B$3:$M$3,0))*O3524)),"")</f>
        <v/>
      </c>
      <c r="T3524" s="71" t="str">
        <f t="shared" si="168"/>
        <v/>
      </c>
    </row>
    <row r="3525" spans="16:20">
      <c r="P3525" s="70" t="str">
        <f t="shared" si="166"/>
        <v/>
      </c>
      <c r="Q3525" s="70" t="str">
        <f t="shared" si="167"/>
        <v/>
      </c>
      <c r="R3525" s="70" t="str">
        <f>IFERROR(IF(K3525="handling and wharfage",SUM(P3525:Q3525),IF(OR(K3525="tank",K3525="Boat",K3525="car"),INDEX(Rate!$B$4:$M$25,MATCH(Gilbert!N3525,Rate!$A$4:$A$25,0),MATCH(Gilbert!L3525,Rate!$B$3:$M$3,0))*O3525*0.8,INDEX(Rate!$B$4:$M$25,MATCH(Gilbert!N3525,Rate!$A$4:$A$25,0),MATCH(Gilbert!L3525,Rate!$B$3:$M$3,0))*O3525)),"")</f>
        <v/>
      </c>
      <c r="T3525" s="71" t="str">
        <f t="shared" si="168"/>
        <v/>
      </c>
    </row>
    <row r="3526" spans="16:20">
      <c r="P3526" s="70" t="str">
        <f t="shared" si="166"/>
        <v/>
      </c>
      <c r="Q3526" s="70" t="str">
        <f t="shared" si="167"/>
        <v/>
      </c>
      <c r="R3526" s="70" t="str">
        <f>IFERROR(IF(K3526="handling and wharfage",SUM(P3526:Q3526),IF(OR(K3526="tank",K3526="Boat",K3526="car"),INDEX(Rate!$B$4:$M$25,MATCH(Gilbert!N3526,Rate!$A$4:$A$25,0),MATCH(Gilbert!L3526,Rate!$B$3:$M$3,0))*O3526*0.8,INDEX(Rate!$B$4:$M$25,MATCH(Gilbert!N3526,Rate!$A$4:$A$25,0),MATCH(Gilbert!L3526,Rate!$B$3:$M$3,0))*O3526)),"")</f>
        <v/>
      </c>
      <c r="T3526" s="71" t="str">
        <f t="shared" si="168"/>
        <v/>
      </c>
    </row>
    <row r="3527" spans="16:20">
      <c r="P3527" s="70" t="str">
        <f t="shared" si="166"/>
        <v/>
      </c>
      <c r="Q3527" s="70" t="str">
        <f t="shared" si="167"/>
        <v/>
      </c>
      <c r="R3527" s="70" t="str">
        <f>IFERROR(IF(K3527="handling and wharfage",SUM(P3527:Q3527),IF(OR(K3527="tank",K3527="Boat",K3527="car"),INDEX(Rate!$B$4:$M$25,MATCH(Gilbert!N3527,Rate!$A$4:$A$25,0),MATCH(Gilbert!L3527,Rate!$B$3:$M$3,0))*O3527*0.8,INDEX(Rate!$B$4:$M$25,MATCH(Gilbert!N3527,Rate!$A$4:$A$25,0),MATCH(Gilbert!L3527,Rate!$B$3:$M$3,0))*O3527)),"")</f>
        <v/>
      </c>
      <c r="T3527" s="71" t="str">
        <f t="shared" si="168"/>
        <v/>
      </c>
    </row>
    <row r="3528" spans="16:20">
      <c r="P3528" s="70" t="str">
        <f t="shared" si="166"/>
        <v/>
      </c>
      <c r="Q3528" s="70" t="str">
        <f t="shared" si="167"/>
        <v/>
      </c>
      <c r="R3528" s="70" t="str">
        <f>IFERROR(IF(K3528="handling and wharfage",SUM(P3528:Q3528),IF(OR(K3528="tank",K3528="Boat",K3528="car"),INDEX(Rate!$B$4:$M$25,MATCH(Gilbert!N3528,Rate!$A$4:$A$25,0),MATCH(Gilbert!L3528,Rate!$B$3:$M$3,0))*O3528*0.8,INDEX(Rate!$B$4:$M$25,MATCH(Gilbert!N3528,Rate!$A$4:$A$25,0),MATCH(Gilbert!L3528,Rate!$B$3:$M$3,0))*O3528)),"")</f>
        <v/>
      </c>
      <c r="T3528" s="71" t="str">
        <f t="shared" si="168"/>
        <v/>
      </c>
    </row>
    <row r="3529" spans="16:20">
      <c r="P3529" s="70" t="str">
        <f t="shared" si="166"/>
        <v/>
      </c>
      <c r="Q3529" s="70" t="str">
        <f t="shared" si="167"/>
        <v/>
      </c>
      <c r="R3529" s="70" t="str">
        <f>IFERROR(IF(K3529="handling and wharfage",SUM(P3529:Q3529),IF(OR(K3529="tank",K3529="Boat",K3529="car"),INDEX(Rate!$B$4:$M$25,MATCH(Gilbert!N3529,Rate!$A$4:$A$25,0),MATCH(Gilbert!L3529,Rate!$B$3:$M$3,0))*O3529*0.8,INDEX(Rate!$B$4:$M$25,MATCH(Gilbert!N3529,Rate!$A$4:$A$25,0),MATCH(Gilbert!L3529,Rate!$B$3:$M$3,0))*O3529)),"")</f>
        <v/>
      </c>
      <c r="T3529" s="71" t="str">
        <f t="shared" si="168"/>
        <v/>
      </c>
    </row>
    <row r="3530" spans="16:20">
      <c r="P3530" s="70" t="str">
        <f t="shared" si="166"/>
        <v/>
      </c>
      <c r="Q3530" s="70" t="str">
        <f t="shared" si="167"/>
        <v/>
      </c>
      <c r="R3530" s="70" t="str">
        <f>IFERROR(IF(K3530="handling and wharfage",SUM(P3530:Q3530),IF(OR(K3530="tank",K3530="Boat",K3530="car"),INDEX(Rate!$B$4:$M$25,MATCH(Gilbert!N3530,Rate!$A$4:$A$25,0),MATCH(Gilbert!L3530,Rate!$B$3:$M$3,0))*O3530*0.8,INDEX(Rate!$B$4:$M$25,MATCH(Gilbert!N3530,Rate!$A$4:$A$25,0),MATCH(Gilbert!L3530,Rate!$B$3:$M$3,0))*O3530)),"")</f>
        <v/>
      </c>
      <c r="T3530" s="71" t="str">
        <f t="shared" si="168"/>
        <v/>
      </c>
    </row>
    <row r="3531" spans="16:20">
      <c r="P3531" s="70" t="str">
        <f t="shared" si="166"/>
        <v/>
      </c>
      <c r="Q3531" s="70" t="str">
        <f t="shared" si="167"/>
        <v/>
      </c>
      <c r="R3531" s="70" t="str">
        <f>IFERROR(IF(K3531="handling and wharfage",SUM(P3531:Q3531),IF(OR(K3531="tank",K3531="Boat",K3531="car"),INDEX(Rate!$B$4:$M$25,MATCH(Gilbert!N3531,Rate!$A$4:$A$25,0),MATCH(Gilbert!L3531,Rate!$B$3:$M$3,0))*O3531*0.8,INDEX(Rate!$B$4:$M$25,MATCH(Gilbert!N3531,Rate!$A$4:$A$25,0),MATCH(Gilbert!L3531,Rate!$B$3:$M$3,0))*O3531)),"")</f>
        <v/>
      </c>
      <c r="T3531" s="71" t="str">
        <f t="shared" si="168"/>
        <v/>
      </c>
    </row>
    <row r="3532" spans="16:20">
      <c r="P3532" s="70" t="str">
        <f t="shared" si="166"/>
        <v/>
      </c>
      <c r="Q3532" s="70" t="str">
        <f t="shared" si="167"/>
        <v/>
      </c>
      <c r="R3532" s="70" t="str">
        <f>IFERROR(IF(K3532="handling and wharfage",SUM(P3532:Q3532),IF(OR(K3532="tank",K3532="Boat",K3532="car"),INDEX(Rate!$B$4:$M$25,MATCH(Gilbert!N3532,Rate!$A$4:$A$25,0),MATCH(Gilbert!L3532,Rate!$B$3:$M$3,0))*O3532*0.8,INDEX(Rate!$B$4:$M$25,MATCH(Gilbert!N3532,Rate!$A$4:$A$25,0),MATCH(Gilbert!L3532,Rate!$B$3:$M$3,0))*O3532)),"")</f>
        <v/>
      </c>
      <c r="T3532" s="71" t="str">
        <f t="shared" si="168"/>
        <v/>
      </c>
    </row>
    <row r="3533" spans="16:20">
      <c r="P3533" s="70" t="str">
        <f t="shared" si="166"/>
        <v/>
      </c>
      <c r="Q3533" s="70" t="str">
        <f t="shared" si="167"/>
        <v/>
      </c>
      <c r="R3533" s="70" t="str">
        <f>IFERROR(IF(K3533="handling and wharfage",SUM(P3533:Q3533),IF(OR(K3533="tank",K3533="Boat",K3533="car"),INDEX(Rate!$B$4:$M$25,MATCH(Gilbert!N3533,Rate!$A$4:$A$25,0),MATCH(Gilbert!L3533,Rate!$B$3:$M$3,0))*O3533*0.8,INDEX(Rate!$B$4:$M$25,MATCH(Gilbert!N3533,Rate!$A$4:$A$25,0),MATCH(Gilbert!L3533,Rate!$B$3:$M$3,0))*O3533)),"")</f>
        <v/>
      </c>
      <c r="T3533" s="71" t="str">
        <f t="shared" si="168"/>
        <v/>
      </c>
    </row>
    <row r="3534" spans="16:20">
      <c r="P3534" s="70" t="str">
        <f t="shared" si="166"/>
        <v/>
      </c>
      <c r="Q3534" s="70" t="str">
        <f t="shared" si="167"/>
        <v/>
      </c>
      <c r="R3534" s="70" t="str">
        <f>IFERROR(IF(K3534="handling and wharfage",SUM(P3534:Q3534),IF(OR(K3534="tank",K3534="Boat",K3534="car"),INDEX(Rate!$B$4:$M$25,MATCH(Gilbert!N3534,Rate!$A$4:$A$25,0),MATCH(Gilbert!L3534,Rate!$B$3:$M$3,0))*O3534*0.8,INDEX(Rate!$B$4:$M$25,MATCH(Gilbert!N3534,Rate!$A$4:$A$25,0),MATCH(Gilbert!L3534,Rate!$B$3:$M$3,0))*O3534)),"")</f>
        <v/>
      </c>
      <c r="T3534" s="71" t="str">
        <f t="shared" si="168"/>
        <v/>
      </c>
    </row>
    <row r="3535" spans="16:20">
      <c r="P3535" s="70" t="str">
        <f t="shared" si="166"/>
        <v/>
      </c>
      <c r="Q3535" s="70" t="str">
        <f t="shared" si="167"/>
        <v/>
      </c>
      <c r="R3535" s="70" t="str">
        <f>IFERROR(IF(K3535="handling and wharfage",SUM(P3535:Q3535),IF(OR(K3535="tank",K3535="Boat",K3535="car"),INDEX(Rate!$B$4:$M$25,MATCH(Gilbert!N3535,Rate!$A$4:$A$25,0),MATCH(Gilbert!L3535,Rate!$B$3:$M$3,0))*O3535*0.8,INDEX(Rate!$B$4:$M$25,MATCH(Gilbert!N3535,Rate!$A$4:$A$25,0),MATCH(Gilbert!L3535,Rate!$B$3:$M$3,0))*O3535)),"")</f>
        <v/>
      </c>
      <c r="T3535" s="71" t="str">
        <f t="shared" si="168"/>
        <v/>
      </c>
    </row>
    <row r="3536" spans="16:20">
      <c r="P3536" s="70" t="str">
        <f t="shared" si="166"/>
        <v/>
      </c>
      <c r="Q3536" s="70" t="str">
        <f t="shared" si="167"/>
        <v/>
      </c>
      <c r="R3536" s="70" t="str">
        <f>IFERROR(IF(K3536="handling and wharfage",SUM(P3536:Q3536),IF(OR(K3536="tank",K3536="Boat",K3536="car"),INDEX(Rate!$B$4:$M$25,MATCH(Gilbert!N3536,Rate!$A$4:$A$25,0),MATCH(Gilbert!L3536,Rate!$B$3:$M$3,0))*O3536*0.8,INDEX(Rate!$B$4:$M$25,MATCH(Gilbert!N3536,Rate!$A$4:$A$25,0),MATCH(Gilbert!L3536,Rate!$B$3:$M$3,0))*O3536)),"")</f>
        <v/>
      </c>
      <c r="T3536" s="71" t="str">
        <f t="shared" si="168"/>
        <v/>
      </c>
    </row>
    <row r="3537" spans="16:20">
      <c r="P3537" s="70" t="str">
        <f t="shared" si="166"/>
        <v/>
      </c>
      <c r="Q3537" s="70" t="str">
        <f t="shared" si="167"/>
        <v/>
      </c>
      <c r="R3537" s="70" t="str">
        <f>IFERROR(IF(K3537="handling and wharfage",SUM(P3537:Q3537),IF(OR(K3537="tank",K3537="Boat",K3537="car"),INDEX(Rate!$B$4:$M$25,MATCH(Gilbert!N3537,Rate!$A$4:$A$25,0),MATCH(Gilbert!L3537,Rate!$B$3:$M$3,0))*O3537*0.8,INDEX(Rate!$B$4:$M$25,MATCH(Gilbert!N3537,Rate!$A$4:$A$25,0),MATCH(Gilbert!L3537,Rate!$B$3:$M$3,0))*O3537)),"")</f>
        <v/>
      </c>
      <c r="T3537" s="71" t="str">
        <f t="shared" si="168"/>
        <v/>
      </c>
    </row>
    <row r="3538" spans="16:20">
      <c r="P3538" s="70" t="str">
        <f t="shared" si="166"/>
        <v/>
      </c>
      <c r="Q3538" s="70" t="str">
        <f t="shared" si="167"/>
        <v/>
      </c>
      <c r="R3538" s="70" t="str">
        <f>IFERROR(IF(K3538="handling and wharfage",SUM(P3538:Q3538),IF(OR(K3538="tank",K3538="Boat",K3538="car"),INDEX(Rate!$B$4:$M$25,MATCH(Gilbert!N3538,Rate!$A$4:$A$25,0),MATCH(Gilbert!L3538,Rate!$B$3:$M$3,0))*O3538*0.8,INDEX(Rate!$B$4:$M$25,MATCH(Gilbert!N3538,Rate!$A$4:$A$25,0),MATCH(Gilbert!L3538,Rate!$B$3:$M$3,0))*O3538)),"")</f>
        <v/>
      </c>
      <c r="T3538" s="71" t="str">
        <f t="shared" si="168"/>
        <v/>
      </c>
    </row>
    <row r="3539" spans="16:20">
      <c r="P3539" s="70" t="str">
        <f t="shared" si="166"/>
        <v/>
      </c>
      <c r="Q3539" s="70" t="str">
        <f t="shared" si="167"/>
        <v/>
      </c>
      <c r="R3539" s="70" t="str">
        <f>IFERROR(IF(K3539="handling and wharfage",SUM(P3539:Q3539),IF(OR(K3539="tank",K3539="Boat",K3539="car"),INDEX(Rate!$B$4:$M$25,MATCH(Gilbert!N3539,Rate!$A$4:$A$25,0),MATCH(Gilbert!L3539,Rate!$B$3:$M$3,0))*O3539*0.8,INDEX(Rate!$B$4:$M$25,MATCH(Gilbert!N3539,Rate!$A$4:$A$25,0),MATCH(Gilbert!L3539,Rate!$B$3:$M$3,0))*O3539)),"")</f>
        <v/>
      </c>
      <c r="T3539" s="71" t="str">
        <f t="shared" si="168"/>
        <v/>
      </c>
    </row>
    <row r="3540" spans="16:20">
      <c r="P3540" s="70" t="str">
        <f t="shared" si="166"/>
        <v/>
      </c>
      <c r="Q3540" s="70" t="str">
        <f t="shared" si="167"/>
        <v/>
      </c>
      <c r="R3540" s="70" t="str">
        <f>IFERROR(IF(K3540="handling and wharfage",SUM(P3540:Q3540),IF(OR(K3540="tank",K3540="Boat",K3540="car"),INDEX(Rate!$B$4:$M$25,MATCH(Gilbert!N3540,Rate!$A$4:$A$25,0),MATCH(Gilbert!L3540,Rate!$B$3:$M$3,0))*O3540*0.8,INDEX(Rate!$B$4:$M$25,MATCH(Gilbert!N3540,Rate!$A$4:$A$25,0),MATCH(Gilbert!L3540,Rate!$B$3:$M$3,0))*O3540)),"")</f>
        <v/>
      </c>
      <c r="T3540" s="71" t="str">
        <f t="shared" si="168"/>
        <v/>
      </c>
    </row>
    <row r="3541" spans="16:20">
      <c r="P3541" s="70" t="str">
        <f t="shared" si="166"/>
        <v/>
      </c>
      <c r="Q3541" s="70" t="str">
        <f t="shared" si="167"/>
        <v/>
      </c>
      <c r="R3541" s="70" t="str">
        <f>IFERROR(IF(K3541="handling and wharfage",SUM(P3541:Q3541),IF(OR(K3541="tank",K3541="Boat",K3541="car"),INDEX(Rate!$B$4:$M$25,MATCH(Gilbert!N3541,Rate!$A$4:$A$25,0),MATCH(Gilbert!L3541,Rate!$B$3:$M$3,0))*O3541*0.8,INDEX(Rate!$B$4:$M$25,MATCH(Gilbert!N3541,Rate!$A$4:$A$25,0),MATCH(Gilbert!L3541,Rate!$B$3:$M$3,0))*O3541)),"")</f>
        <v/>
      </c>
      <c r="T3541" s="71" t="str">
        <f t="shared" si="168"/>
        <v/>
      </c>
    </row>
    <row r="3542" spans="16:20">
      <c r="P3542" s="70" t="str">
        <f t="shared" si="166"/>
        <v/>
      </c>
      <c r="Q3542" s="70" t="str">
        <f t="shared" si="167"/>
        <v/>
      </c>
      <c r="R3542" s="70" t="str">
        <f>IFERROR(IF(K3542="handling and wharfage",SUM(P3542:Q3542),IF(OR(K3542="tank",K3542="Boat",K3542="car"),INDEX(Rate!$B$4:$M$25,MATCH(Gilbert!N3542,Rate!$A$4:$A$25,0),MATCH(Gilbert!L3542,Rate!$B$3:$M$3,0))*O3542*0.8,INDEX(Rate!$B$4:$M$25,MATCH(Gilbert!N3542,Rate!$A$4:$A$25,0),MATCH(Gilbert!L3542,Rate!$B$3:$M$3,0))*O3542)),"")</f>
        <v/>
      </c>
      <c r="T3542" s="71" t="str">
        <f t="shared" si="168"/>
        <v/>
      </c>
    </row>
    <row r="3543" spans="16:20">
      <c r="P3543" s="70" t="str">
        <f t="shared" si="166"/>
        <v/>
      </c>
      <c r="Q3543" s="70" t="str">
        <f t="shared" si="167"/>
        <v/>
      </c>
      <c r="R3543" s="70" t="str">
        <f>IFERROR(IF(K3543="handling and wharfage",SUM(P3543:Q3543),IF(OR(K3543="tank",K3543="Boat",K3543="car"),INDEX(Rate!$B$4:$M$25,MATCH(Gilbert!N3543,Rate!$A$4:$A$25,0),MATCH(Gilbert!L3543,Rate!$B$3:$M$3,0))*O3543*0.8,INDEX(Rate!$B$4:$M$25,MATCH(Gilbert!N3543,Rate!$A$4:$A$25,0),MATCH(Gilbert!L3543,Rate!$B$3:$M$3,0))*O3543)),"")</f>
        <v/>
      </c>
      <c r="T3543" s="71" t="str">
        <f t="shared" si="168"/>
        <v/>
      </c>
    </row>
    <row r="3544" spans="16:20">
      <c r="P3544" s="70" t="str">
        <f t="shared" si="166"/>
        <v/>
      </c>
      <c r="Q3544" s="70" t="str">
        <f t="shared" si="167"/>
        <v/>
      </c>
      <c r="R3544" s="70" t="str">
        <f>IFERROR(IF(K3544="handling and wharfage",SUM(P3544:Q3544),IF(OR(K3544="tank",K3544="Boat",K3544="car"),INDEX(Rate!$B$4:$M$25,MATCH(Gilbert!N3544,Rate!$A$4:$A$25,0),MATCH(Gilbert!L3544,Rate!$B$3:$M$3,0))*O3544*0.8,INDEX(Rate!$B$4:$M$25,MATCH(Gilbert!N3544,Rate!$A$4:$A$25,0),MATCH(Gilbert!L3544,Rate!$B$3:$M$3,0))*O3544)),"")</f>
        <v/>
      </c>
      <c r="T3544" s="71" t="str">
        <f t="shared" si="168"/>
        <v/>
      </c>
    </row>
    <row r="3545" spans="16:20">
      <c r="P3545" s="70" t="str">
        <f t="shared" si="166"/>
        <v/>
      </c>
      <c r="Q3545" s="70" t="str">
        <f t="shared" si="167"/>
        <v/>
      </c>
      <c r="R3545" s="70" t="str">
        <f>IFERROR(IF(K3545="handling and wharfage",SUM(P3545:Q3545),IF(OR(K3545="tank",K3545="Boat",K3545="car"),INDEX(Rate!$B$4:$M$25,MATCH(Gilbert!N3545,Rate!$A$4:$A$25,0),MATCH(Gilbert!L3545,Rate!$B$3:$M$3,0))*O3545*0.8,INDEX(Rate!$B$4:$M$25,MATCH(Gilbert!N3545,Rate!$A$4:$A$25,0),MATCH(Gilbert!L3545,Rate!$B$3:$M$3,0))*O3545)),"")</f>
        <v/>
      </c>
      <c r="T3545" s="71" t="str">
        <f t="shared" si="168"/>
        <v/>
      </c>
    </row>
    <row r="3546" spans="16:20">
      <c r="P3546" s="70" t="str">
        <f t="shared" si="166"/>
        <v/>
      </c>
      <c r="Q3546" s="70" t="str">
        <f t="shared" si="167"/>
        <v/>
      </c>
      <c r="R3546" s="70" t="str">
        <f>IFERROR(IF(K3546="handling and wharfage",SUM(P3546:Q3546),IF(OR(K3546="tank",K3546="Boat",K3546="car"),INDEX(Rate!$B$4:$M$25,MATCH(Gilbert!N3546,Rate!$A$4:$A$25,0),MATCH(Gilbert!L3546,Rate!$B$3:$M$3,0))*O3546*0.8,INDEX(Rate!$B$4:$M$25,MATCH(Gilbert!N3546,Rate!$A$4:$A$25,0),MATCH(Gilbert!L3546,Rate!$B$3:$M$3,0))*O3546)),"")</f>
        <v/>
      </c>
      <c r="T3546" s="71" t="str">
        <f t="shared" si="168"/>
        <v/>
      </c>
    </row>
    <row r="3547" spans="16:20">
      <c r="P3547" s="70" t="str">
        <f t="shared" si="166"/>
        <v/>
      </c>
      <c r="Q3547" s="70" t="str">
        <f t="shared" si="167"/>
        <v/>
      </c>
      <c r="R3547" s="70" t="str">
        <f>IFERROR(IF(K3547="handling and wharfage",SUM(P3547:Q3547),IF(OR(K3547="tank",K3547="Boat",K3547="car"),INDEX(Rate!$B$4:$M$25,MATCH(Gilbert!N3547,Rate!$A$4:$A$25,0),MATCH(Gilbert!L3547,Rate!$B$3:$M$3,0))*O3547*0.8,INDEX(Rate!$B$4:$M$25,MATCH(Gilbert!N3547,Rate!$A$4:$A$25,0),MATCH(Gilbert!L3547,Rate!$B$3:$M$3,0))*O3547)),"")</f>
        <v/>
      </c>
      <c r="T3547" s="71" t="str">
        <f t="shared" si="168"/>
        <v/>
      </c>
    </row>
    <row r="3548" spans="16:20">
      <c r="P3548" s="70" t="str">
        <f t="shared" si="166"/>
        <v/>
      </c>
      <c r="Q3548" s="70" t="str">
        <f t="shared" si="167"/>
        <v/>
      </c>
      <c r="R3548" s="70" t="str">
        <f>IFERROR(IF(K3548="handling and wharfage",SUM(P3548:Q3548),IF(OR(K3548="tank",K3548="Boat",K3548="car"),INDEX(Rate!$B$4:$M$25,MATCH(Gilbert!N3548,Rate!$A$4:$A$25,0),MATCH(Gilbert!L3548,Rate!$B$3:$M$3,0))*O3548*0.8,INDEX(Rate!$B$4:$M$25,MATCH(Gilbert!N3548,Rate!$A$4:$A$25,0),MATCH(Gilbert!L3548,Rate!$B$3:$M$3,0))*O3548)),"")</f>
        <v/>
      </c>
      <c r="T3548" s="71" t="str">
        <f t="shared" si="168"/>
        <v/>
      </c>
    </row>
    <row r="3549" spans="16:20">
      <c r="P3549" s="70" t="str">
        <f t="shared" si="166"/>
        <v/>
      </c>
      <c r="Q3549" s="70" t="str">
        <f t="shared" si="167"/>
        <v/>
      </c>
      <c r="R3549" s="70" t="str">
        <f>IFERROR(IF(K3549="handling and wharfage",SUM(P3549:Q3549),IF(OR(K3549="tank",K3549="Boat",K3549="car"),INDEX(Rate!$B$4:$M$25,MATCH(Gilbert!N3549,Rate!$A$4:$A$25,0),MATCH(Gilbert!L3549,Rate!$B$3:$M$3,0))*O3549*0.8,INDEX(Rate!$B$4:$M$25,MATCH(Gilbert!N3549,Rate!$A$4:$A$25,0),MATCH(Gilbert!L3549,Rate!$B$3:$M$3,0))*O3549)),"")</f>
        <v/>
      </c>
      <c r="T3549" s="71" t="str">
        <f t="shared" si="168"/>
        <v/>
      </c>
    </row>
    <row r="3550" spans="10:20">
      <c r="J3550" s="111"/>
      <c r="P3550" s="70" t="str">
        <f t="shared" si="166"/>
        <v/>
      </c>
      <c r="Q3550" s="70" t="str">
        <f t="shared" si="167"/>
        <v/>
      </c>
      <c r="R3550" s="70" t="str">
        <f>IFERROR(IF(K3550="handling and wharfage",SUM(P3550:Q3550),IF(OR(K3550="tank",K3550="Boat",K3550="car"),INDEX(Rate!$B$4:$M$25,MATCH(Gilbert!N3550,Rate!$A$4:$A$25,0),MATCH(Gilbert!L3550,Rate!$B$3:$M$3,0))*O3550*0.8,INDEX(Rate!$B$4:$M$25,MATCH(Gilbert!N3550,Rate!$A$4:$A$25,0),MATCH(Gilbert!L3550,Rate!$B$3:$M$3,0))*O3550)),"")</f>
        <v/>
      </c>
      <c r="T3550" s="71" t="str">
        <f t="shared" si="168"/>
        <v/>
      </c>
    </row>
    <row r="3551" spans="16:20">
      <c r="P3551" s="70" t="str">
        <f t="shared" si="166"/>
        <v/>
      </c>
      <c r="Q3551" s="70" t="str">
        <f t="shared" si="167"/>
        <v/>
      </c>
      <c r="R3551" s="70" t="str">
        <f>IFERROR(IF(K3551="handling and wharfage",SUM(P3551:Q3551),IF(OR(K3551="tank",K3551="Boat",K3551="car"),INDEX(Rate!$B$4:$M$25,MATCH(Gilbert!N3551,Rate!$A$4:$A$25,0),MATCH(Gilbert!L3551,Rate!$B$3:$M$3,0))*O3551*0.8,INDEX(Rate!$B$4:$M$25,MATCH(Gilbert!N3551,Rate!$A$4:$A$25,0),MATCH(Gilbert!L3551,Rate!$B$3:$M$3,0))*O3551)),"")</f>
        <v/>
      </c>
      <c r="T3551" s="71" t="str">
        <f t="shared" si="168"/>
        <v/>
      </c>
    </row>
    <row r="3552" spans="16:20">
      <c r="P3552" s="70" t="str">
        <f t="shared" si="166"/>
        <v/>
      </c>
      <c r="Q3552" s="70" t="str">
        <f t="shared" si="167"/>
        <v/>
      </c>
      <c r="R3552" s="70" t="str">
        <f>IFERROR(IF(K3552="handling and wharfage",SUM(P3552:Q3552),IF(OR(K3552="tank",K3552="Boat",K3552="car"),INDEX(Rate!$B$4:$M$25,MATCH(Gilbert!N3552,Rate!$A$4:$A$25,0),MATCH(Gilbert!L3552,Rate!$B$3:$M$3,0))*O3552*0.8,INDEX(Rate!$B$4:$M$25,MATCH(Gilbert!N3552,Rate!$A$4:$A$25,0),MATCH(Gilbert!L3552,Rate!$B$3:$M$3,0))*O3552)),"")</f>
        <v/>
      </c>
      <c r="T3552" s="71" t="str">
        <f t="shared" si="168"/>
        <v/>
      </c>
    </row>
    <row r="3553" spans="16:20">
      <c r="P3553" s="70" t="str">
        <f t="shared" si="166"/>
        <v/>
      </c>
      <c r="Q3553" s="70" t="str">
        <f t="shared" si="167"/>
        <v/>
      </c>
      <c r="R3553" s="70" t="str">
        <f>IFERROR(IF(K3553="handling and wharfage",SUM(P3553:Q3553),IF(OR(K3553="tank",K3553="Boat",K3553="car"),INDEX(Rate!$B$4:$M$25,MATCH(Gilbert!N3553,Rate!$A$4:$A$25,0),MATCH(Gilbert!L3553,Rate!$B$3:$M$3,0))*O3553*0.8,INDEX(Rate!$B$4:$M$25,MATCH(Gilbert!N3553,Rate!$A$4:$A$25,0),MATCH(Gilbert!L3553,Rate!$B$3:$M$3,0))*O3553)),"")</f>
        <v/>
      </c>
      <c r="T3553" s="71" t="str">
        <f t="shared" si="168"/>
        <v/>
      </c>
    </row>
    <row r="3554" spans="16:20">
      <c r="P3554" s="70" t="str">
        <f t="shared" si="166"/>
        <v/>
      </c>
      <c r="Q3554" s="70" t="str">
        <f t="shared" si="167"/>
        <v/>
      </c>
      <c r="R3554" s="70" t="str">
        <f>IFERROR(IF(K3554="handling and wharfage",SUM(P3554:Q3554),IF(OR(K3554="tank",K3554="Boat",K3554="car"),INDEX(Rate!$B$4:$M$25,MATCH(Gilbert!N3554,Rate!$A$4:$A$25,0),MATCH(Gilbert!L3554,Rate!$B$3:$M$3,0))*O3554*0.8,INDEX(Rate!$B$4:$M$25,MATCH(Gilbert!N3554,Rate!$A$4:$A$25,0),MATCH(Gilbert!L3554,Rate!$B$3:$M$3,0))*O3554)),"")</f>
        <v/>
      </c>
      <c r="T3554" s="71" t="str">
        <f t="shared" si="168"/>
        <v/>
      </c>
    </row>
    <row r="3555" spans="16:20">
      <c r="P3555" s="70" t="str">
        <f t="shared" si="166"/>
        <v/>
      </c>
      <c r="Q3555" s="70" t="str">
        <f t="shared" si="167"/>
        <v/>
      </c>
      <c r="R3555" s="70" t="str">
        <f>IFERROR(IF(K3555="handling and wharfage",SUM(P3555:Q3555),IF(OR(K3555="tank",K3555="Boat",K3555="car"),INDEX(Rate!$B$4:$M$25,MATCH(Gilbert!N3555,Rate!$A$4:$A$25,0),MATCH(Gilbert!L3555,Rate!$B$3:$M$3,0))*O3555*0.8,INDEX(Rate!$B$4:$M$25,MATCH(Gilbert!N3555,Rate!$A$4:$A$25,0),MATCH(Gilbert!L3555,Rate!$B$3:$M$3,0))*O3555)),"")</f>
        <v/>
      </c>
      <c r="T3555" s="71" t="str">
        <f t="shared" si="168"/>
        <v/>
      </c>
    </row>
    <row r="3556" spans="16:20">
      <c r="P3556" s="70" t="str">
        <f t="shared" si="166"/>
        <v/>
      </c>
      <c r="Q3556" s="70" t="str">
        <f t="shared" si="167"/>
        <v/>
      </c>
      <c r="R3556" s="70" t="str">
        <f>IFERROR(IF(K3556="handling and wharfage",SUM(P3556:Q3556),IF(OR(K3556="tank",K3556="Boat",K3556="car"),INDEX(Rate!$B$4:$M$25,MATCH(Gilbert!N3556,Rate!$A$4:$A$25,0),MATCH(Gilbert!L3556,Rate!$B$3:$M$3,0))*O3556*0.8,INDEX(Rate!$B$4:$M$25,MATCH(Gilbert!N3556,Rate!$A$4:$A$25,0),MATCH(Gilbert!L3556,Rate!$B$3:$M$3,0))*O3556)),"")</f>
        <v/>
      </c>
      <c r="T3556" s="71" t="str">
        <f t="shared" si="168"/>
        <v/>
      </c>
    </row>
    <row r="3557" spans="16:20">
      <c r="P3557" s="70" t="str">
        <f t="shared" si="166"/>
        <v/>
      </c>
      <c r="Q3557" s="70" t="str">
        <f t="shared" si="167"/>
        <v/>
      </c>
      <c r="R3557" s="70" t="str">
        <f>IFERROR(IF(K3557="handling and wharfage",SUM(P3557:Q3557),IF(OR(K3557="tank",K3557="Boat",K3557="car"),INDEX(Rate!$B$4:$M$25,MATCH(Gilbert!N3557,Rate!$A$4:$A$25,0),MATCH(Gilbert!L3557,Rate!$B$3:$M$3,0))*O3557*0.8,INDEX(Rate!$B$4:$M$25,MATCH(Gilbert!N3557,Rate!$A$4:$A$25,0),MATCH(Gilbert!L3557,Rate!$B$3:$M$3,0))*O3557)),"")</f>
        <v/>
      </c>
      <c r="T3557" s="71" t="str">
        <f t="shared" si="168"/>
        <v/>
      </c>
    </row>
    <row r="3558" spans="16:20">
      <c r="P3558" s="70" t="str">
        <f t="shared" si="166"/>
        <v/>
      </c>
      <c r="Q3558" s="70" t="str">
        <f t="shared" si="167"/>
        <v/>
      </c>
      <c r="R3558" s="70" t="str">
        <f>IFERROR(IF(K3558="handling and wharfage",SUM(P3558:Q3558),IF(OR(K3558="tank",K3558="Boat",K3558="car"),INDEX(Rate!$B$4:$M$25,MATCH(Gilbert!N3558,Rate!$A$4:$A$25,0),MATCH(Gilbert!L3558,Rate!$B$3:$M$3,0))*O3558*0.8,INDEX(Rate!$B$4:$M$25,MATCH(Gilbert!N3558,Rate!$A$4:$A$25,0),MATCH(Gilbert!L3558,Rate!$B$3:$M$3,0))*O3558)),"")</f>
        <v/>
      </c>
      <c r="T3558" s="71" t="str">
        <f t="shared" si="168"/>
        <v/>
      </c>
    </row>
    <row r="3559" spans="16:20">
      <c r="P3559" s="70" t="str">
        <f t="shared" si="166"/>
        <v/>
      </c>
      <c r="Q3559" s="70" t="str">
        <f t="shared" si="167"/>
        <v/>
      </c>
      <c r="R3559" s="70" t="str">
        <f>IFERROR(IF(K3559="handling and wharfage",SUM(P3559:Q3559),IF(OR(K3559="tank",K3559="Boat",K3559="car"),INDEX(Rate!$B$4:$M$25,MATCH(Gilbert!N3559,Rate!$A$4:$A$25,0),MATCH(Gilbert!L3559,Rate!$B$3:$M$3,0))*O3559*0.8,INDEX(Rate!$B$4:$M$25,MATCH(Gilbert!N3559,Rate!$A$4:$A$25,0),MATCH(Gilbert!L3559,Rate!$B$3:$M$3,0))*O3559)),"")</f>
        <v/>
      </c>
      <c r="T3559" s="71" t="str">
        <f t="shared" si="168"/>
        <v/>
      </c>
    </row>
    <row r="3560" spans="16:20">
      <c r="P3560" s="70" t="str">
        <f t="shared" si="166"/>
        <v/>
      </c>
      <c r="Q3560" s="70" t="str">
        <f t="shared" si="167"/>
        <v/>
      </c>
      <c r="R3560" s="70" t="str">
        <f>IFERROR(IF(K3560="handling and wharfage",SUM(P3560:Q3560),IF(OR(K3560="tank",K3560="Boat",K3560="car"),INDEX(Rate!$B$4:$M$25,MATCH(Gilbert!N3560,Rate!$A$4:$A$25,0),MATCH(Gilbert!L3560,Rate!$B$3:$M$3,0))*O3560*0.8,INDEX(Rate!$B$4:$M$25,MATCH(Gilbert!N3560,Rate!$A$4:$A$25,0),MATCH(Gilbert!L3560,Rate!$B$3:$M$3,0))*O3560)),"")</f>
        <v/>
      </c>
      <c r="T3560" s="71" t="str">
        <f t="shared" si="168"/>
        <v/>
      </c>
    </row>
    <row r="3561" spans="16:20">
      <c r="P3561" s="70" t="str">
        <f t="shared" si="166"/>
        <v/>
      </c>
      <c r="Q3561" s="70" t="str">
        <f t="shared" si="167"/>
        <v/>
      </c>
      <c r="R3561" s="70" t="str">
        <f>IFERROR(IF(K3561="handling and wharfage",SUM(P3561:Q3561),IF(OR(K3561="tank",K3561="Boat",K3561="car"),INDEX(Rate!$B$4:$M$25,MATCH(Gilbert!N3561,Rate!$A$4:$A$25,0),MATCH(Gilbert!L3561,Rate!$B$3:$M$3,0))*O3561*0.8,INDEX(Rate!$B$4:$M$25,MATCH(Gilbert!N3561,Rate!$A$4:$A$25,0),MATCH(Gilbert!L3561,Rate!$B$3:$M$3,0))*O3561)),"")</f>
        <v/>
      </c>
      <c r="T3561" s="71" t="str">
        <f t="shared" si="168"/>
        <v/>
      </c>
    </row>
    <row r="3562" spans="16:20">
      <c r="P3562" s="70" t="str">
        <f t="shared" si="166"/>
        <v/>
      </c>
      <c r="Q3562" s="70" t="str">
        <f t="shared" si="167"/>
        <v/>
      </c>
      <c r="R3562" s="70" t="str">
        <f>IFERROR(IF(K3562="handling and wharfage",SUM(P3562:Q3562),IF(OR(K3562="tank",K3562="Boat",K3562="car"),INDEX(Rate!$B$4:$M$25,MATCH(Gilbert!N3562,Rate!$A$4:$A$25,0),MATCH(Gilbert!L3562,Rate!$B$3:$M$3,0))*O3562*0.8,INDEX(Rate!$B$4:$M$25,MATCH(Gilbert!N3562,Rate!$A$4:$A$25,0),MATCH(Gilbert!L3562,Rate!$B$3:$M$3,0))*O3562)),"")</f>
        <v/>
      </c>
      <c r="T3562" s="71" t="str">
        <f t="shared" si="168"/>
        <v/>
      </c>
    </row>
    <row r="3563" spans="16:20">
      <c r="P3563" s="70" t="str">
        <f t="shared" si="166"/>
        <v/>
      </c>
      <c r="Q3563" s="70" t="str">
        <f t="shared" si="167"/>
        <v/>
      </c>
      <c r="R3563" s="70" t="str">
        <f>IFERROR(IF(K3563="handling and wharfage",SUM(P3563:Q3563),IF(OR(K3563="tank",K3563="Boat",K3563="car"),INDEX(Rate!$B$4:$M$25,MATCH(Gilbert!N3563,Rate!$A$4:$A$25,0),MATCH(Gilbert!L3563,Rate!$B$3:$M$3,0))*O3563*0.8,INDEX(Rate!$B$4:$M$25,MATCH(Gilbert!N3563,Rate!$A$4:$A$25,0),MATCH(Gilbert!L3563,Rate!$B$3:$M$3,0))*O3563)),"")</f>
        <v/>
      </c>
      <c r="T3563" s="71" t="str">
        <f t="shared" si="168"/>
        <v/>
      </c>
    </row>
    <row r="3564" spans="16:20">
      <c r="P3564" s="70" t="str">
        <f t="shared" si="166"/>
        <v/>
      </c>
      <c r="Q3564" s="70" t="str">
        <f t="shared" si="167"/>
        <v/>
      </c>
      <c r="R3564" s="70" t="str">
        <f>IFERROR(IF(K3564="handling and wharfage",SUM(P3564:Q3564),IF(OR(K3564="tank",K3564="Boat",K3564="car"),INDEX(Rate!$B$4:$M$25,MATCH(Gilbert!N3564,Rate!$A$4:$A$25,0),MATCH(Gilbert!L3564,Rate!$B$3:$M$3,0))*O3564*0.8,INDEX(Rate!$B$4:$M$25,MATCH(Gilbert!N3564,Rate!$A$4:$A$25,0),MATCH(Gilbert!L3564,Rate!$B$3:$M$3,0))*O3564)),"")</f>
        <v/>
      </c>
      <c r="T3564" s="71" t="str">
        <f t="shared" si="168"/>
        <v/>
      </c>
    </row>
    <row r="3565" spans="16:20">
      <c r="P3565" s="70" t="str">
        <f t="shared" si="166"/>
        <v/>
      </c>
      <c r="Q3565" s="70" t="str">
        <f t="shared" si="167"/>
        <v/>
      </c>
      <c r="R3565" s="70" t="str">
        <f>IFERROR(IF(K3565="handling and wharfage",SUM(P3565:Q3565),IF(OR(K3565="tank",K3565="Boat",K3565="car"),INDEX(Rate!$B$4:$M$25,MATCH(Gilbert!N3565,Rate!$A$4:$A$25,0),MATCH(Gilbert!L3565,Rate!$B$3:$M$3,0))*O3565*0.8,INDEX(Rate!$B$4:$M$25,MATCH(Gilbert!N3565,Rate!$A$4:$A$25,0),MATCH(Gilbert!L3565,Rate!$B$3:$M$3,0))*O3565)),"")</f>
        <v/>
      </c>
      <c r="T3565" s="71" t="str">
        <f t="shared" si="168"/>
        <v/>
      </c>
    </row>
    <row r="3566" spans="16:20">
      <c r="P3566" s="70" t="str">
        <f t="shared" si="166"/>
        <v/>
      </c>
      <c r="Q3566" s="70" t="str">
        <f t="shared" si="167"/>
        <v/>
      </c>
      <c r="R3566" s="70" t="str">
        <f>IFERROR(IF(K3566="handling and wharfage",SUM(P3566:Q3566),IF(OR(K3566="tank",K3566="Boat",K3566="car"),INDEX(Rate!$B$4:$M$25,MATCH(Gilbert!N3566,Rate!$A$4:$A$25,0),MATCH(Gilbert!L3566,Rate!$B$3:$M$3,0))*O3566*0.8,INDEX(Rate!$B$4:$M$25,MATCH(Gilbert!N3566,Rate!$A$4:$A$25,0),MATCH(Gilbert!L3566,Rate!$B$3:$M$3,0))*O3566)),"")</f>
        <v/>
      </c>
      <c r="T3566" s="71" t="str">
        <f t="shared" si="168"/>
        <v/>
      </c>
    </row>
    <row r="3567" spans="16:20">
      <c r="P3567" s="70" t="str">
        <f t="shared" si="166"/>
        <v/>
      </c>
      <c r="Q3567" s="70" t="str">
        <f t="shared" si="167"/>
        <v/>
      </c>
      <c r="R3567" s="70" t="str">
        <f>IFERROR(IF(K3567="handling and wharfage",SUM(P3567:Q3567),IF(OR(K3567="tank",K3567="Boat",K3567="car"),INDEX(Rate!$B$4:$M$25,MATCH(Gilbert!N3567,Rate!$A$4:$A$25,0),MATCH(Gilbert!L3567,Rate!$B$3:$M$3,0))*O3567*0.8,INDEX(Rate!$B$4:$M$25,MATCH(Gilbert!N3567,Rate!$A$4:$A$25,0),MATCH(Gilbert!L3567,Rate!$B$3:$M$3,0))*O3567)),"")</f>
        <v/>
      </c>
      <c r="T3567" s="71" t="str">
        <f t="shared" si="168"/>
        <v/>
      </c>
    </row>
    <row r="3568" spans="16:20">
      <c r="P3568" s="70" t="str">
        <f t="shared" si="166"/>
        <v/>
      </c>
      <c r="Q3568" s="70" t="str">
        <f t="shared" si="167"/>
        <v/>
      </c>
      <c r="R3568" s="70" t="str">
        <f>IFERROR(IF(K3568="handling and wharfage",SUM(P3568:Q3568),IF(OR(K3568="tank",K3568="Boat",K3568="car"),INDEX(Rate!$B$4:$M$25,MATCH(Gilbert!N3568,Rate!$A$4:$A$25,0),MATCH(Gilbert!L3568,Rate!$B$3:$M$3,0))*O3568*0.8,INDEX(Rate!$B$4:$M$25,MATCH(Gilbert!N3568,Rate!$A$4:$A$25,0),MATCH(Gilbert!L3568,Rate!$B$3:$M$3,0))*O3568)),"")</f>
        <v/>
      </c>
      <c r="T3568" s="71" t="str">
        <f t="shared" si="168"/>
        <v/>
      </c>
    </row>
    <row r="3569" spans="16:20">
      <c r="P3569" s="70" t="str">
        <f t="shared" si="166"/>
        <v/>
      </c>
      <c r="Q3569" s="70" t="str">
        <f t="shared" si="167"/>
        <v/>
      </c>
      <c r="R3569" s="70" t="str">
        <f>IFERROR(IF(K3569="handling and wharfage",SUM(P3569:Q3569),IF(OR(K3569="tank",K3569="Boat",K3569="car"),INDEX(Rate!$B$4:$M$25,MATCH(Gilbert!N3569,Rate!$A$4:$A$25,0),MATCH(Gilbert!L3569,Rate!$B$3:$M$3,0))*O3569*0.8,INDEX(Rate!$B$4:$M$25,MATCH(Gilbert!N3569,Rate!$A$4:$A$25,0),MATCH(Gilbert!L3569,Rate!$B$3:$M$3,0))*O3569)),"")</f>
        <v/>
      </c>
      <c r="T3569" s="71" t="str">
        <f t="shared" si="168"/>
        <v/>
      </c>
    </row>
    <row r="3570" spans="16:20">
      <c r="P3570" s="70" t="str">
        <f t="shared" si="166"/>
        <v/>
      </c>
      <c r="Q3570" s="70" t="str">
        <f t="shared" si="167"/>
        <v/>
      </c>
      <c r="R3570" s="70" t="str">
        <f>IFERROR(IF(K3570="handling and wharfage",SUM(P3570:Q3570),IF(OR(K3570="tank",K3570="Boat",K3570="car"),INDEX(Rate!$B$4:$M$25,MATCH(Gilbert!N3570,Rate!$A$4:$A$25,0),MATCH(Gilbert!L3570,Rate!$B$3:$M$3,0))*O3570*0.8,INDEX(Rate!$B$4:$M$25,MATCH(Gilbert!N3570,Rate!$A$4:$A$25,0),MATCH(Gilbert!L3570,Rate!$B$3:$M$3,0))*O3570)),"")</f>
        <v/>
      </c>
      <c r="T3570" s="71" t="str">
        <f t="shared" si="168"/>
        <v/>
      </c>
    </row>
    <row r="3571" spans="16:20">
      <c r="P3571" s="70" t="str">
        <f t="shared" si="166"/>
        <v/>
      </c>
      <c r="Q3571" s="70" t="str">
        <f t="shared" si="167"/>
        <v/>
      </c>
      <c r="R3571" s="70" t="str">
        <f>IFERROR(IF(K3571="handling and wharfage",SUM(P3571:Q3571),IF(OR(K3571="tank",K3571="Boat",K3571="car"),INDEX(Rate!$B$4:$M$25,MATCH(Gilbert!N3571,Rate!$A$4:$A$25,0),MATCH(Gilbert!L3571,Rate!$B$3:$M$3,0))*O3571*0.8,INDEX(Rate!$B$4:$M$25,MATCH(Gilbert!N3571,Rate!$A$4:$A$25,0),MATCH(Gilbert!L3571,Rate!$B$3:$M$3,0))*O3571)),"")</f>
        <v/>
      </c>
      <c r="T3571" s="71" t="str">
        <f t="shared" si="168"/>
        <v/>
      </c>
    </row>
    <row r="3572" spans="16:20">
      <c r="P3572" s="70" t="str">
        <f t="shared" si="166"/>
        <v/>
      </c>
      <c r="Q3572" s="70" t="str">
        <f t="shared" si="167"/>
        <v/>
      </c>
      <c r="R3572" s="70" t="str">
        <f>IFERROR(IF(K3572="handling and wharfage",SUM(P3572:Q3572),IF(OR(K3572="tank",K3572="Boat",K3572="car"),INDEX(Rate!$B$4:$M$25,MATCH(Gilbert!N3572,Rate!$A$4:$A$25,0),MATCH(Gilbert!L3572,Rate!$B$3:$M$3,0))*O3572*0.8,INDEX(Rate!$B$4:$M$25,MATCH(Gilbert!N3572,Rate!$A$4:$A$25,0),MATCH(Gilbert!L3572,Rate!$B$3:$M$3,0))*O3572)),"")</f>
        <v/>
      </c>
      <c r="T3572" s="71" t="str">
        <f t="shared" si="168"/>
        <v/>
      </c>
    </row>
    <row r="3573" spans="16:20">
      <c r="P3573" s="70" t="str">
        <f t="shared" si="166"/>
        <v/>
      </c>
      <c r="Q3573" s="70" t="str">
        <f t="shared" si="167"/>
        <v/>
      </c>
      <c r="R3573" s="70" t="str">
        <f>IFERROR(IF(K3573="handling and wharfage",SUM(P3573:Q3573),IF(OR(K3573="tank",K3573="Boat",K3573="car"),INDEX(Rate!$B$4:$M$25,MATCH(Gilbert!N3573,Rate!$A$4:$A$25,0),MATCH(Gilbert!L3573,Rate!$B$3:$M$3,0))*O3573*0.8,INDEX(Rate!$B$4:$M$25,MATCH(Gilbert!N3573,Rate!$A$4:$A$25,0),MATCH(Gilbert!L3573,Rate!$B$3:$M$3,0))*O3573)),"")</f>
        <v/>
      </c>
      <c r="T3573" s="71" t="str">
        <f t="shared" si="168"/>
        <v/>
      </c>
    </row>
    <row r="3574" spans="16:20">
      <c r="P3574" s="70" t="str">
        <f t="shared" si="166"/>
        <v/>
      </c>
      <c r="Q3574" s="70" t="str">
        <f t="shared" si="167"/>
        <v/>
      </c>
      <c r="R3574" s="70" t="str">
        <f>IFERROR(IF(K3574="handling and wharfage",SUM(P3574:Q3574),IF(OR(K3574="tank",K3574="Boat",K3574="car"),INDEX(Rate!$B$4:$M$25,MATCH(Gilbert!N3574,Rate!$A$4:$A$25,0),MATCH(Gilbert!L3574,Rate!$B$3:$M$3,0))*O3574*0.8,INDEX(Rate!$B$4:$M$25,MATCH(Gilbert!N3574,Rate!$A$4:$A$25,0),MATCH(Gilbert!L3574,Rate!$B$3:$M$3,0))*O3574)),"")</f>
        <v/>
      </c>
      <c r="T3574" s="71" t="str">
        <f t="shared" si="168"/>
        <v/>
      </c>
    </row>
    <row r="3575" spans="16:20">
      <c r="P3575" s="70" t="str">
        <f t="shared" si="166"/>
        <v/>
      </c>
      <c r="Q3575" s="70" t="str">
        <f t="shared" si="167"/>
        <v/>
      </c>
      <c r="R3575" s="70" t="str">
        <f>IFERROR(IF(K3575="handling and wharfage",SUM(P3575:Q3575),IF(OR(K3575="tank",K3575="Boat",K3575="car"),INDEX(Rate!$B$4:$M$25,MATCH(Gilbert!N3575,Rate!$A$4:$A$25,0),MATCH(Gilbert!L3575,Rate!$B$3:$M$3,0))*O3575*0.8,INDEX(Rate!$B$4:$M$25,MATCH(Gilbert!N3575,Rate!$A$4:$A$25,0),MATCH(Gilbert!L3575,Rate!$B$3:$M$3,0))*O3575)),"")</f>
        <v/>
      </c>
      <c r="T3575" s="71" t="str">
        <f t="shared" si="168"/>
        <v/>
      </c>
    </row>
    <row r="3576" spans="16:20">
      <c r="P3576" s="70" t="str">
        <f t="shared" si="166"/>
        <v/>
      </c>
      <c r="Q3576" s="70" t="str">
        <f t="shared" si="167"/>
        <v/>
      </c>
      <c r="R3576" s="70" t="str">
        <f>IFERROR(IF(K3576="handling and wharfage",SUM(P3576:Q3576),IF(OR(K3576="tank",K3576="Boat",K3576="car"),INDEX(Rate!$B$4:$M$25,MATCH(Gilbert!N3576,Rate!$A$4:$A$25,0),MATCH(Gilbert!L3576,Rate!$B$3:$M$3,0))*O3576*0.8,INDEX(Rate!$B$4:$M$25,MATCH(Gilbert!N3576,Rate!$A$4:$A$25,0),MATCH(Gilbert!L3576,Rate!$B$3:$M$3,0))*O3576)),"")</f>
        <v/>
      </c>
      <c r="T3576" s="71" t="str">
        <f t="shared" si="168"/>
        <v/>
      </c>
    </row>
    <row r="3577" spans="16:20">
      <c r="P3577" s="70" t="str">
        <f t="shared" si="166"/>
        <v/>
      </c>
      <c r="Q3577" s="70" t="str">
        <f t="shared" si="167"/>
        <v/>
      </c>
      <c r="R3577" s="70" t="str">
        <f>IFERROR(IF(K3577="handling and wharfage",SUM(P3577:Q3577),IF(OR(K3577="tank",K3577="Boat",K3577="car"),INDEX(Rate!$B$4:$M$25,MATCH(Gilbert!N3577,Rate!$A$4:$A$25,0),MATCH(Gilbert!L3577,Rate!$B$3:$M$3,0))*O3577*0.8,INDEX(Rate!$B$4:$M$25,MATCH(Gilbert!N3577,Rate!$A$4:$A$25,0),MATCH(Gilbert!L3577,Rate!$B$3:$M$3,0))*O3577)),"")</f>
        <v/>
      </c>
      <c r="T3577" s="71" t="str">
        <f t="shared" si="168"/>
        <v/>
      </c>
    </row>
    <row r="3578" spans="16:20">
      <c r="P3578" s="70" t="str">
        <f t="shared" si="166"/>
        <v/>
      </c>
      <c r="Q3578" s="70" t="str">
        <f t="shared" si="167"/>
        <v/>
      </c>
      <c r="R3578" s="70" t="str">
        <f>IFERROR(IF(K3578="handling and wharfage",SUM(P3578:Q3578),IF(OR(K3578="tank",K3578="Boat",K3578="car"),INDEX(Rate!$B$4:$M$25,MATCH(Gilbert!N3578,Rate!$A$4:$A$25,0),MATCH(Gilbert!L3578,Rate!$B$3:$M$3,0))*O3578*0.8,INDEX(Rate!$B$4:$M$25,MATCH(Gilbert!N3578,Rate!$A$4:$A$25,0),MATCH(Gilbert!L3578,Rate!$B$3:$M$3,0))*O3578)),"")</f>
        <v/>
      </c>
      <c r="T3578" s="71" t="str">
        <f t="shared" si="168"/>
        <v/>
      </c>
    </row>
    <row r="3579" spans="16:20">
      <c r="P3579" s="70" t="str">
        <f t="shared" si="166"/>
        <v/>
      </c>
      <c r="Q3579" s="70" t="str">
        <f t="shared" si="167"/>
        <v/>
      </c>
      <c r="R3579" s="70" t="str">
        <f>IFERROR(IF(K3579="handling and wharfage",SUM(P3579:Q3579),IF(OR(K3579="tank",K3579="Boat",K3579="car"),INDEX(Rate!$B$4:$M$25,MATCH(Gilbert!N3579,Rate!$A$4:$A$25,0),MATCH(Gilbert!L3579,Rate!$B$3:$M$3,0))*O3579*0.8,INDEX(Rate!$B$4:$M$25,MATCH(Gilbert!N3579,Rate!$A$4:$A$25,0),MATCH(Gilbert!L3579,Rate!$B$3:$M$3,0))*O3579)),"")</f>
        <v/>
      </c>
      <c r="T3579" s="71" t="str">
        <f t="shared" si="168"/>
        <v/>
      </c>
    </row>
    <row r="3580" spans="16:20">
      <c r="P3580" s="70" t="str">
        <f t="shared" si="166"/>
        <v/>
      </c>
      <c r="Q3580" s="70" t="str">
        <f t="shared" si="167"/>
        <v/>
      </c>
      <c r="R3580" s="70" t="str">
        <f>IFERROR(IF(K3580="handling and wharfage",SUM(P3580:Q3580),IF(OR(K3580="tank",K3580="Boat",K3580="car"),INDEX(Rate!$B$4:$M$25,MATCH(Gilbert!N3580,Rate!$A$4:$A$25,0),MATCH(Gilbert!L3580,Rate!$B$3:$M$3,0))*O3580*0.8,INDEX(Rate!$B$4:$M$25,MATCH(Gilbert!N3580,Rate!$A$4:$A$25,0),MATCH(Gilbert!L3580,Rate!$B$3:$M$3,0))*O3580)),"")</f>
        <v/>
      </c>
      <c r="T3580" s="71" t="str">
        <f t="shared" si="168"/>
        <v/>
      </c>
    </row>
    <row r="3581" spans="16:20">
      <c r="P3581" s="70" t="str">
        <f t="shared" si="166"/>
        <v/>
      </c>
      <c r="Q3581" s="70" t="str">
        <f t="shared" si="167"/>
        <v/>
      </c>
      <c r="R3581" s="70" t="str">
        <f>IFERROR(IF(K3581="handling and wharfage",SUM(P3581:Q3581),IF(OR(K3581="tank",K3581="Boat",K3581="car"),INDEX(Rate!$B$4:$M$25,MATCH(Gilbert!N3581,Rate!$A$4:$A$25,0),MATCH(Gilbert!L3581,Rate!$B$3:$M$3,0))*O3581*0.8,INDEX(Rate!$B$4:$M$25,MATCH(Gilbert!N3581,Rate!$A$4:$A$25,0),MATCH(Gilbert!L3581,Rate!$B$3:$M$3,0))*O3581)),"")</f>
        <v/>
      </c>
      <c r="T3581" s="71" t="str">
        <f t="shared" si="168"/>
        <v/>
      </c>
    </row>
    <row r="3582" spans="16:20">
      <c r="P3582" s="70" t="str">
        <f t="shared" si="166"/>
        <v/>
      </c>
      <c r="Q3582" s="70" t="str">
        <f t="shared" si="167"/>
        <v/>
      </c>
      <c r="R3582" s="70" t="str">
        <f>IFERROR(IF(K3582="handling and wharfage",SUM(P3582:Q3582),IF(OR(K3582="tank",K3582="Boat",K3582="car"),INDEX(Rate!$B$4:$M$25,MATCH(Gilbert!N3582,Rate!$A$4:$A$25,0),MATCH(Gilbert!L3582,Rate!$B$3:$M$3,0))*O3582*0.8,INDEX(Rate!$B$4:$M$25,MATCH(Gilbert!N3582,Rate!$A$4:$A$25,0),MATCH(Gilbert!L3582,Rate!$B$3:$M$3,0))*O3582)),"")</f>
        <v/>
      </c>
      <c r="T3582" s="71" t="str">
        <f t="shared" si="168"/>
        <v/>
      </c>
    </row>
    <row r="3583" spans="16:20">
      <c r="P3583" s="70" t="str">
        <f t="shared" si="166"/>
        <v/>
      </c>
      <c r="Q3583" s="70" t="str">
        <f t="shared" si="167"/>
        <v/>
      </c>
      <c r="R3583" s="70" t="str">
        <f>IFERROR(IF(K3583="handling and wharfage",SUM(P3583:Q3583),IF(OR(K3583="tank",K3583="Boat",K3583="car"),INDEX(Rate!$B$4:$M$25,MATCH(Gilbert!N3583,Rate!$A$4:$A$25,0),MATCH(Gilbert!L3583,Rate!$B$3:$M$3,0))*O3583*0.8,INDEX(Rate!$B$4:$M$25,MATCH(Gilbert!N3583,Rate!$A$4:$A$25,0),MATCH(Gilbert!L3583,Rate!$B$3:$M$3,0))*O3583)),"")</f>
        <v/>
      </c>
      <c r="T3583" s="71" t="str">
        <f t="shared" si="168"/>
        <v/>
      </c>
    </row>
    <row r="3584" spans="16:20">
      <c r="P3584" s="70" t="str">
        <f t="shared" si="166"/>
        <v/>
      </c>
      <c r="Q3584" s="70" t="str">
        <f t="shared" si="167"/>
        <v/>
      </c>
      <c r="R3584" s="70" t="str">
        <f>IFERROR(IF(K3584="handling and wharfage",SUM(P3584:Q3584),IF(OR(K3584="tank",K3584="Boat",K3584="car"),INDEX(Rate!$B$4:$M$25,MATCH(Gilbert!N3584,Rate!$A$4:$A$25,0),MATCH(Gilbert!L3584,Rate!$B$3:$M$3,0))*O3584*0.8,INDEX(Rate!$B$4:$M$25,MATCH(Gilbert!N3584,Rate!$A$4:$A$25,0),MATCH(Gilbert!L3584,Rate!$B$3:$M$3,0))*O3584)),"")</f>
        <v/>
      </c>
      <c r="T3584" s="71" t="str">
        <f t="shared" si="168"/>
        <v/>
      </c>
    </row>
    <row r="3585" spans="16:20">
      <c r="P3585" s="70" t="str">
        <f t="shared" si="166"/>
        <v/>
      </c>
      <c r="Q3585" s="70" t="str">
        <f t="shared" si="167"/>
        <v/>
      </c>
      <c r="R3585" s="70" t="str">
        <f>IFERROR(IF(K3585="handling and wharfage",SUM(P3585:Q3585),IF(OR(K3585="tank",K3585="Boat",K3585="car"),INDEX(Rate!$B$4:$M$25,MATCH(Gilbert!N3585,Rate!$A$4:$A$25,0),MATCH(Gilbert!L3585,Rate!$B$3:$M$3,0))*O3585*0.8,INDEX(Rate!$B$4:$M$25,MATCH(Gilbert!N3585,Rate!$A$4:$A$25,0),MATCH(Gilbert!L3585,Rate!$B$3:$M$3,0))*O3585)),"")</f>
        <v/>
      </c>
      <c r="T3585" s="71" t="str">
        <f t="shared" si="168"/>
        <v/>
      </c>
    </row>
    <row r="3586" spans="16:20">
      <c r="P3586" s="70" t="str">
        <f t="shared" si="166"/>
        <v/>
      </c>
      <c r="Q3586" s="70" t="str">
        <f t="shared" si="167"/>
        <v/>
      </c>
      <c r="R3586" s="70" t="str">
        <f>IFERROR(IF(K3586="handling and wharfage",SUM(P3586:Q3586),IF(OR(K3586="tank",K3586="Boat",K3586="car"),INDEX(Rate!$B$4:$M$25,MATCH(Gilbert!N3586,Rate!$A$4:$A$25,0),MATCH(Gilbert!L3586,Rate!$B$3:$M$3,0))*O3586*0.8,INDEX(Rate!$B$4:$M$25,MATCH(Gilbert!N3586,Rate!$A$4:$A$25,0),MATCH(Gilbert!L3586,Rate!$B$3:$M$3,0))*O3586)),"")</f>
        <v/>
      </c>
      <c r="T3586" s="71" t="str">
        <f t="shared" si="168"/>
        <v/>
      </c>
    </row>
    <row r="3587" spans="16:20">
      <c r="P3587" s="70" t="str">
        <f t="shared" ref="P3587:P3650" si="169">IF(OR(K3587="handling and wharfage",K3587="rau handling and wharfage"),O3587*30,"")</f>
        <v/>
      </c>
      <c r="Q3587" s="70" t="str">
        <f t="shared" ref="Q3587:Q3650" si="170">IF(K3587&lt;&gt;"handling and wharfage","",O3587*3.5)</f>
        <v/>
      </c>
      <c r="R3587" s="70" t="str">
        <f>IFERROR(IF(K3587="handling and wharfage",SUM(P3587:Q3587),IF(OR(K3587="tank",K3587="Boat",K3587="car"),INDEX(Rate!$B$4:$M$25,MATCH(Gilbert!N3587,Rate!$A$4:$A$25,0),MATCH(Gilbert!L3587,Rate!$B$3:$M$3,0))*O3587*0.8,INDEX(Rate!$B$4:$M$25,MATCH(Gilbert!N3587,Rate!$A$4:$A$25,0),MATCH(Gilbert!L3587,Rate!$B$3:$M$3,0))*O3587)),"")</f>
        <v/>
      </c>
      <c r="T3587" s="71" t="str">
        <f t="shared" ref="T3587:T3650" si="171">IF(L3587="","",IF(L3587="General2","F0070000061A","E31250000331"))</f>
        <v/>
      </c>
    </row>
    <row r="3588" spans="16:20">
      <c r="P3588" s="70" t="str">
        <f t="shared" si="169"/>
        <v/>
      </c>
      <c r="Q3588" s="70" t="str">
        <f t="shared" si="170"/>
        <v/>
      </c>
      <c r="R3588" s="70" t="str">
        <f>IFERROR(IF(K3588="handling and wharfage",SUM(P3588:Q3588),IF(OR(K3588="tank",K3588="Boat",K3588="car"),INDEX(Rate!$B$4:$M$25,MATCH(Gilbert!N3588,Rate!$A$4:$A$25,0),MATCH(Gilbert!L3588,Rate!$B$3:$M$3,0))*O3588*0.8,INDEX(Rate!$B$4:$M$25,MATCH(Gilbert!N3588,Rate!$A$4:$A$25,0),MATCH(Gilbert!L3588,Rate!$B$3:$M$3,0))*O3588)),"")</f>
        <v/>
      </c>
      <c r="T3588" s="71" t="str">
        <f t="shared" si="171"/>
        <v/>
      </c>
    </row>
    <row r="3589" spans="16:20">
      <c r="P3589" s="70" t="str">
        <f t="shared" si="169"/>
        <v/>
      </c>
      <c r="Q3589" s="70" t="str">
        <f t="shared" si="170"/>
        <v/>
      </c>
      <c r="R3589" s="70" t="str">
        <f>IFERROR(IF(K3589="handling and wharfage",SUM(P3589:Q3589),IF(OR(K3589="tank",K3589="Boat",K3589="car"),INDEX(Rate!$B$4:$M$25,MATCH(Gilbert!N3589,Rate!$A$4:$A$25,0),MATCH(Gilbert!L3589,Rate!$B$3:$M$3,0))*O3589*0.8,INDEX(Rate!$B$4:$M$25,MATCH(Gilbert!N3589,Rate!$A$4:$A$25,0),MATCH(Gilbert!L3589,Rate!$B$3:$M$3,0))*O3589)),"")</f>
        <v/>
      </c>
      <c r="T3589" s="71" t="str">
        <f t="shared" si="171"/>
        <v/>
      </c>
    </row>
    <row r="3590" spans="16:20">
      <c r="P3590" s="70" t="str">
        <f t="shared" si="169"/>
        <v/>
      </c>
      <c r="Q3590" s="70" t="str">
        <f t="shared" si="170"/>
        <v/>
      </c>
      <c r="R3590" s="70" t="str">
        <f>IFERROR(IF(K3590="handling and wharfage",SUM(P3590:Q3590),IF(OR(K3590="tank",K3590="Boat",K3590="car"),INDEX(Rate!$B$4:$M$25,MATCH(Gilbert!N3590,Rate!$A$4:$A$25,0),MATCH(Gilbert!L3590,Rate!$B$3:$M$3,0))*O3590*0.8,INDEX(Rate!$B$4:$M$25,MATCH(Gilbert!N3590,Rate!$A$4:$A$25,0),MATCH(Gilbert!L3590,Rate!$B$3:$M$3,0))*O3590)),"")</f>
        <v/>
      </c>
      <c r="T3590" s="71" t="str">
        <f t="shared" si="171"/>
        <v/>
      </c>
    </row>
    <row r="3591" spans="16:20">
      <c r="P3591" s="70" t="str">
        <f t="shared" si="169"/>
        <v/>
      </c>
      <c r="Q3591" s="70" t="str">
        <f t="shared" si="170"/>
        <v/>
      </c>
      <c r="R3591" s="70" t="str">
        <f>IFERROR(IF(K3591="handling and wharfage",SUM(P3591:Q3591),IF(OR(K3591="tank",K3591="Boat",K3591="car"),INDEX(Rate!$B$4:$M$25,MATCH(Gilbert!N3591,Rate!$A$4:$A$25,0),MATCH(Gilbert!L3591,Rate!$B$3:$M$3,0))*O3591*0.8,INDEX(Rate!$B$4:$M$25,MATCH(Gilbert!N3591,Rate!$A$4:$A$25,0),MATCH(Gilbert!L3591,Rate!$B$3:$M$3,0))*O3591)),"")</f>
        <v/>
      </c>
      <c r="T3591" s="71" t="str">
        <f t="shared" si="171"/>
        <v/>
      </c>
    </row>
    <row r="3592" spans="16:20">
      <c r="P3592" s="70" t="str">
        <f t="shared" si="169"/>
        <v/>
      </c>
      <c r="Q3592" s="70" t="str">
        <f t="shared" si="170"/>
        <v/>
      </c>
      <c r="R3592" s="70" t="str">
        <f>IFERROR(IF(K3592="handling and wharfage",SUM(P3592:Q3592),IF(OR(K3592="tank",K3592="Boat",K3592="car"),INDEX(Rate!$B$4:$M$25,MATCH(Gilbert!N3592,Rate!$A$4:$A$25,0),MATCH(Gilbert!L3592,Rate!$B$3:$M$3,0))*O3592*0.8,INDEX(Rate!$B$4:$M$25,MATCH(Gilbert!N3592,Rate!$A$4:$A$25,0),MATCH(Gilbert!L3592,Rate!$B$3:$M$3,0))*O3592)),"")</f>
        <v/>
      </c>
      <c r="T3592" s="71" t="str">
        <f t="shared" si="171"/>
        <v/>
      </c>
    </row>
    <row r="3593" spans="16:20">
      <c r="P3593" s="70" t="str">
        <f t="shared" si="169"/>
        <v/>
      </c>
      <c r="Q3593" s="70" t="str">
        <f t="shared" si="170"/>
        <v/>
      </c>
      <c r="R3593" s="70" t="str">
        <f>IFERROR(IF(K3593="handling and wharfage",SUM(P3593:Q3593),IF(OR(K3593="tank",K3593="Boat",K3593="car"),INDEX(Rate!$B$4:$M$25,MATCH(Gilbert!N3593,Rate!$A$4:$A$25,0),MATCH(Gilbert!L3593,Rate!$B$3:$M$3,0))*O3593*0.8,INDEX(Rate!$B$4:$M$25,MATCH(Gilbert!N3593,Rate!$A$4:$A$25,0),MATCH(Gilbert!L3593,Rate!$B$3:$M$3,0))*O3593)),"")</f>
        <v/>
      </c>
      <c r="T3593" s="71" t="str">
        <f t="shared" si="171"/>
        <v/>
      </c>
    </row>
    <row r="3594" spans="16:20">
      <c r="P3594" s="70" t="str">
        <f t="shared" si="169"/>
        <v/>
      </c>
      <c r="Q3594" s="70" t="str">
        <f t="shared" si="170"/>
        <v/>
      </c>
      <c r="R3594" s="70" t="str">
        <f>IFERROR(IF(K3594="handling and wharfage",SUM(P3594:Q3594),IF(OR(K3594="tank",K3594="Boat",K3594="car"),INDEX(Rate!$B$4:$M$25,MATCH(Gilbert!N3594,Rate!$A$4:$A$25,0),MATCH(Gilbert!L3594,Rate!$B$3:$M$3,0))*O3594*0.8,INDEX(Rate!$B$4:$M$25,MATCH(Gilbert!N3594,Rate!$A$4:$A$25,0),MATCH(Gilbert!L3594,Rate!$B$3:$M$3,0))*O3594)),"")</f>
        <v/>
      </c>
      <c r="T3594" s="71" t="str">
        <f t="shared" si="171"/>
        <v/>
      </c>
    </row>
    <row r="3595" spans="16:20">
      <c r="P3595" s="70" t="str">
        <f t="shared" si="169"/>
        <v/>
      </c>
      <c r="Q3595" s="70" t="str">
        <f t="shared" si="170"/>
        <v/>
      </c>
      <c r="R3595" s="70" t="str">
        <f>IFERROR(IF(K3595="handling and wharfage",SUM(P3595:Q3595),IF(OR(K3595="tank",K3595="Boat",K3595="car"),INDEX(Rate!$B$4:$M$25,MATCH(Gilbert!N3595,Rate!$A$4:$A$25,0),MATCH(Gilbert!L3595,Rate!$B$3:$M$3,0))*O3595*0.8,INDEX(Rate!$B$4:$M$25,MATCH(Gilbert!N3595,Rate!$A$4:$A$25,0),MATCH(Gilbert!L3595,Rate!$B$3:$M$3,0))*O3595)),"")</f>
        <v/>
      </c>
      <c r="T3595" s="71" t="str">
        <f t="shared" si="171"/>
        <v/>
      </c>
    </row>
    <row r="3596" spans="16:20">
      <c r="P3596" s="70" t="str">
        <f t="shared" si="169"/>
        <v/>
      </c>
      <c r="Q3596" s="70" t="str">
        <f t="shared" si="170"/>
        <v/>
      </c>
      <c r="R3596" s="70" t="str">
        <f>IFERROR(IF(K3596="handling and wharfage",SUM(P3596:Q3596),IF(OR(K3596="tank",K3596="Boat",K3596="car"),INDEX(Rate!$B$4:$M$25,MATCH(Gilbert!N3596,Rate!$A$4:$A$25,0),MATCH(Gilbert!L3596,Rate!$B$3:$M$3,0))*O3596*0.8,INDEX(Rate!$B$4:$M$25,MATCH(Gilbert!N3596,Rate!$A$4:$A$25,0),MATCH(Gilbert!L3596,Rate!$B$3:$M$3,0))*O3596)),"")</f>
        <v/>
      </c>
      <c r="T3596" s="71" t="str">
        <f t="shared" si="171"/>
        <v/>
      </c>
    </row>
    <row r="3597" spans="16:20">
      <c r="P3597" s="70" t="str">
        <f t="shared" si="169"/>
        <v/>
      </c>
      <c r="Q3597" s="70" t="str">
        <f t="shared" si="170"/>
        <v/>
      </c>
      <c r="R3597" s="70" t="str">
        <f>IFERROR(IF(K3597="handling and wharfage",SUM(P3597:Q3597),IF(OR(K3597="tank",K3597="Boat",K3597="car"),INDEX(Rate!$B$4:$M$25,MATCH(Gilbert!N3597,Rate!$A$4:$A$25,0),MATCH(Gilbert!L3597,Rate!$B$3:$M$3,0))*O3597*0.8,INDEX(Rate!$B$4:$M$25,MATCH(Gilbert!N3597,Rate!$A$4:$A$25,0),MATCH(Gilbert!L3597,Rate!$B$3:$M$3,0))*O3597)),"")</f>
        <v/>
      </c>
      <c r="T3597" s="71" t="str">
        <f t="shared" si="171"/>
        <v/>
      </c>
    </row>
    <row r="3598" spans="16:20">
      <c r="P3598" s="70" t="str">
        <f t="shared" si="169"/>
        <v/>
      </c>
      <c r="Q3598" s="70" t="str">
        <f t="shared" si="170"/>
        <v/>
      </c>
      <c r="R3598" s="70" t="str">
        <f>IFERROR(IF(K3598="handling and wharfage",SUM(P3598:Q3598),IF(OR(K3598="tank",K3598="Boat",K3598="car"),INDEX(Rate!$B$4:$M$25,MATCH(Gilbert!N3598,Rate!$A$4:$A$25,0),MATCH(Gilbert!L3598,Rate!$B$3:$M$3,0))*O3598*0.8,INDEX(Rate!$B$4:$M$25,MATCH(Gilbert!N3598,Rate!$A$4:$A$25,0),MATCH(Gilbert!L3598,Rate!$B$3:$M$3,0))*O3598)),"")</f>
        <v/>
      </c>
      <c r="T3598" s="71" t="str">
        <f t="shared" si="171"/>
        <v/>
      </c>
    </row>
    <row r="3599" spans="16:20">
      <c r="P3599" s="70" t="str">
        <f t="shared" si="169"/>
        <v/>
      </c>
      <c r="Q3599" s="70" t="str">
        <f t="shared" si="170"/>
        <v/>
      </c>
      <c r="R3599" s="70" t="str">
        <f>IFERROR(IF(K3599="handling and wharfage",SUM(P3599:Q3599),IF(OR(K3599="tank",K3599="Boat",K3599="car"),INDEX(Rate!$B$4:$M$25,MATCH(Gilbert!N3599,Rate!$A$4:$A$25,0),MATCH(Gilbert!L3599,Rate!$B$3:$M$3,0))*O3599*0.8,INDEX(Rate!$B$4:$M$25,MATCH(Gilbert!N3599,Rate!$A$4:$A$25,0),MATCH(Gilbert!L3599,Rate!$B$3:$M$3,0))*O3599)),"")</f>
        <v/>
      </c>
      <c r="T3599" s="71" t="str">
        <f t="shared" si="171"/>
        <v/>
      </c>
    </row>
    <row r="3600" spans="16:20">
      <c r="P3600" s="70" t="str">
        <f t="shared" si="169"/>
        <v/>
      </c>
      <c r="Q3600" s="70" t="str">
        <f t="shared" si="170"/>
        <v/>
      </c>
      <c r="R3600" s="70" t="str">
        <f>IFERROR(IF(K3600="handling and wharfage",SUM(P3600:Q3600),IF(OR(K3600="tank",K3600="Boat",K3600="car"),INDEX(Rate!$B$4:$M$25,MATCH(Gilbert!N3600,Rate!$A$4:$A$25,0),MATCH(Gilbert!L3600,Rate!$B$3:$M$3,0))*O3600*0.8,INDEX(Rate!$B$4:$M$25,MATCH(Gilbert!N3600,Rate!$A$4:$A$25,0),MATCH(Gilbert!L3600,Rate!$B$3:$M$3,0))*O3600)),"")</f>
        <v/>
      </c>
      <c r="T3600" s="71" t="str">
        <f t="shared" si="171"/>
        <v/>
      </c>
    </row>
    <row r="3601" spans="16:20">
      <c r="P3601" s="70" t="str">
        <f t="shared" si="169"/>
        <v/>
      </c>
      <c r="Q3601" s="70" t="str">
        <f t="shared" si="170"/>
        <v/>
      </c>
      <c r="R3601" s="70" t="str">
        <f>IFERROR(IF(K3601="handling and wharfage",SUM(P3601:Q3601),IF(OR(K3601="tank",K3601="Boat",K3601="car"),INDEX(Rate!$B$4:$M$25,MATCH(Gilbert!N3601,Rate!$A$4:$A$25,0),MATCH(Gilbert!L3601,Rate!$B$3:$M$3,0))*O3601*0.8,INDEX(Rate!$B$4:$M$25,MATCH(Gilbert!N3601,Rate!$A$4:$A$25,0),MATCH(Gilbert!L3601,Rate!$B$3:$M$3,0))*O3601)),"")</f>
        <v/>
      </c>
      <c r="T3601" s="71" t="str">
        <f t="shared" si="171"/>
        <v/>
      </c>
    </row>
    <row r="3602" spans="16:20">
      <c r="P3602" s="70" t="str">
        <f t="shared" si="169"/>
        <v/>
      </c>
      <c r="Q3602" s="70" t="str">
        <f t="shared" si="170"/>
        <v/>
      </c>
      <c r="R3602" s="70" t="str">
        <f>IFERROR(IF(K3602="handling and wharfage",SUM(P3602:Q3602),IF(OR(K3602="tank",K3602="Boat",K3602="car"),INDEX(Rate!$B$4:$M$25,MATCH(Gilbert!N3602,Rate!$A$4:$A$25,0),MATCH(Gilbert!L3602,Rate!$B$3:$M$3,0))*O3602*0.8,INDEX(Rate!$B$4:$M$25,MATCH(Gilbert!N3602,Rate!$A$4:$A$25,0),MATCH(Gilbert!L3602,Rate!$B$3:$M$3,0))*O3602)),"")</f>
        <v/>
      </c>
      <c r="T3602" s="71" t="str">
        <f t="shared" si="171"/>
        <v/>
      </c>
    </row>
    <row r="3603" spans="16:20">
      <c r="P3603" s="70" t="str">
        <f t="shared" si="169"/>
        <v/>
      </c>
      <c r="Q3603" s="70" t="str">
        <f t="shared" si="170"/>
        <v/>
      </c>
      <c r="R3603" s="70" t="str">
        <f>IFERROR(IF(K3603="handling and wharfage",SUM(P3603:Q3603),IF(OR(K3603="tank",K3603="Boat",K3603="car"),INDEX(Rate!$B$4:$M$25,MATCH(Gilbert!N3603,Rate!$A$4:$A$25,0),MATCH(Gilbert!L3603,Rate!$B$3:$M$3,0))*O3603*0.8,INDEX(Rate!$B$4:$M$25,MATCH(Gilbert!N3603,Rate!$A$4:$A$25,0),MATCH(Gilbert!L3603,Rate!$B$3:$M$3,0))*O3603)),"")</f>
        <v/>
      </c>
      <c r="T3603" s="71" t="str">
        <f t="shared" si="171"/>
        <v/>
      </c>
    </row>
    <row r="3604" spans="16:20">
      <c r="P3604" s="70" t="str">
        <f t="shared" si="169"/>
        <v/>
      </c>
      <c r="Q3604" s="70" t="str">
        <f t="shared" si="170"/>
        <v/>
      </c>
      <c r="R3604" s="70" t="str">
        <f>IFERROR(IF(K3604="handling and wharfage",SUM(P3604:Q3604),IF(OR(K3604="tank",K3604="Boat",K3604="car"),INDEX(Rate!$B$4:$M$25,MATCH(Gilbert!N3604,Rate!$A$4:$A$25,0),MATCH(Gilbert!L3604,Rate!$B$3:$M$3,0))*O3604*0.8,INDEX(Rate!$B$4:$M$25,MATCH(Gilbert!N3604,Rate!$A$4:$A$25,0),MATCH(Gilbert!L3604,Rate!$B$3:$M$3,0))*O3604)),"")</f>
        <v/>
      </c>
      <c r="T3604" s="71" t="str">
        <f t="shared" si="171"/>
        <v/>
      </c>
    </row>
    <row r="3605" spans="16:20">
      <c r="P3605" s="70" t="str">
        <f t="shared" si="169"/>
        <v/>
      </c>
      <c r="Q3605" s="70" t="str">
        <f t="shared" si="170"/>
        <v/>
      </c>
      <c r="R3605" s="70" t="str">
        <f>IFERROR(IF(K3605="handling and wharfage",SUM(P3605:Q3605),IF(OR(K3605="tank",K3605="Boat",K3605="car"),INDEX(Rate!$B$4:$M$25,MATCH(Gilbert!N3605,Rate!$A$4:$A$25,0),MATCH(Gilbert!L3605,Rate!$B$3:$M$3,0))*O3605*0.8,INDEX(Rate!$B$4:$M$25,MATCH(Gilbert!N3605,Rate!$A$4:$A$25,0),MATCH(Gilbert!L3605,Rate!$B$3:$M$3,0))*O3605)),"")</f>
        <v/>
      </c>
      <c r="T3605" s="71" t="str">
        <f t="shared" si="171"/>
        <v/>
      </c>
    </row>
    <row r="3606" spans="16:20">
      <c r="P3606" s="70" t="str">
        <f t="shared" si="169"/>
        <v/>
      </c>
      <c r="Q3606" s="70" t="str">
        <f t="shared" si="170"/>
        <v/>
      </c>
      <c r="R3606" s="70" t="str">
        <f>IFERROR(IF(K3606="handling and wharfage",SUM(P3606:Q3606),IF(OR(K3606="tank",K3606="Boat",K3606="car"),INDEX(Rate!$B$4:$M$25,MATCH(Gilbert!N3606,Rate!$A$4:$A$25,0),MATCH(Gilbert!L3606,Rate!$B$3:$M$3,0))*O3606*0.8,INDEX(Rate!$B$4:$M$25,MATCH(Gilbert!N3606,Rate!$A$4:$A$25,0),MATCH(Gilbert!L3606,Rate!$B$3:$M$3,0))*O3606)),"")</f>
        <v/>
      </c>
      <c r="T3606" s="71" t="str">
        <f t="shared" si="171"/>
        <v/>
      </c>
    </row>
    <row r="3607" spans="16:20">
      <c r="P3607" s="70" t="str">
        <f t="shared" si="169"/>
        <v/>
      </c>
      <c r="Q3607" s="70" t="str">
        <f t="shared" si="170"/>
        <v/>
      </c>
      <c r="R3607" s="70" t="str">
        <f>IFERROR(IF(K3607="handling and wharfage",SUM(P3607:Q3607),IF(OR(K3607="tank",K3607="Boat",K3607="car"),INDEX(Rate!$B$4:$M$25,MATCH(Gilbert!N3607,Rate!$A$4:$A$25,0),MATCH(Gilbert!L3607,Rate!$B$3:$M$3,0))*O3607*0.8,INDEX(Rate!$B$4:$M$25,MATCH(Gilbert!N3607,Rate!$A$4:$A$25,0),MATCH(Gilbert!L3607,Rate!$B$3:$M$3,0))*O3607)),"")</f>
        <v/>
      </c>
      <c r="T3607" s="71" t="str">
        <f t="shared" si="171"/>
        <v/>
      </c>
    </row>
    <row r="3608" spans="16:20">
      <c r="P3608" s="70" t="str">
        <f t="shared" si="169"/>
        <v/>
      </c>
      <c r="Q3608" s="70" t="str">
        <f t="shared" si="170"/>
        <v/>
      </c>
      <c r="R3608" s="70" t="str">
        <f>IFERROR(IF(K3608="handling and wharfage",SUM(P3608:Q3608),IF(OR(K3608="tank",K3608="Boat",K3608="car"),INDEX(Rate!$B$4:$M$25,MATCH(Gilbert!N3608,Rate!$A$4:$A$25,0),MATCH(Gilbert!L3608,Rate!$B$3:$M$3,0))*O3608*0.8,INDEX(Rate!$B$4:$M$25,MATCH(Gilbert!N3608,Rate!$A$4:$A$25,0),MATCH(Gilbert!L3608,Rate!$B$3:$M$3,0))*O3608)),"")</f>
        <v/>
      </c>
      <c r="T3608" s="71" t="str">
        <f t="shared" si="171"/>
        <v/>
      </c>
    </row>
    <row r="3609" spans="16:20">
      <c r="P3609" s="70" t="str">
        <f t="shared" si="169"/>
        <v/>
      </c>
      <c r="Q3609" s="70" t="str">
        <f t="shared" si="170"/>
        <v/>
      </c>
      <c r="R3609" s="70" t="str">
        <f>IFERROR(IF(K3609="handling and wharfage",SUM(P3609:Q3609),IF(OR(K3609="tank",K3609="Boat",K3609="car"),INDEX(Rate!$B$4:$M$25,MATCH(Gilbert!N3609,Rate!$A$4:$A$25,0),MATCH(Gilbert!L3609,Rate!$B$3:$M$3,0))*O3609*0.8,INDEX(Rate!$B$4:$M$25,MATCH(Gilbert!N3609,Rate!$A$4:$A$25,0),MATCH(Gilbert!L3609,Rate!$B$3:$M$3,0))*O3609)),"")</f>
        <v/>
      </c>
      <c r="T3609" s="71" t="str">
        <f t="shared" si="171"/>
        <v/>
      </c>
    </row>
    <row r="3610" spans="16:20">
      <c r="P3610" s="70" t="str">
        <f t="shared" si="169"/>
        <v/>
      </c>
      <c r="Q3610" s="70" t="str">
        <f t="shared" si="170"/>
        <v/>
      </c>
      <c r="R3610" s="70" t="str">
        <f>IFERROR(IF(K3610="handling and wharfage",SUM(P3610:Q3610),IF(OR(K3610="tank",K3610="Boat",K3610="car"),INDEX(Rate!$B$4:$M$25,MATCH(Gilbert!N3610,Rate!$A$4:$A$25,0),MATCH(Gilbert!L3610,Rate!$B$3:$M$3,0))*O3610*0.8,INDEX(Rate!$B$4:$M$25,MATCH(Gilbert!N3610,Rate!$A$4:$A$25,0),MATCH(Gilbert!L3610,Rate!$B$3:$M$3,0))*O3610)),"")</f>
        <v/>
      </c>
      <c r="T3610" s="71" t="str">
        <f t="shared" si="171"/>
        <v/>
      </c>
    </row>
    <row r="3611" spans="16:20">
      <c r="P3611" s="70" t="str">
        <f t="shared" si="169"/>
        <v/>
      </c>
      <c r="Q3611" s="70" t="str">
        <f t="shared" si="170"/>
        <v/>
      </c>
      <c r="R3611" s="70" t="str">
        <f>IFERROR(IF(K3611="handling and wharfage",SUM(P3611:Q3611),IF(OR(K3611="tank",K3611="Boat",K3611="car"),INDEX(Rate!$B$4:$M$25,MATCH(Gilbert!N3611,Rate!$A$4:$A$25,0),MATCH(Gilbert!L3611,Rate!$B$3:$M$3,0))*O3611*0.8,INDEX(Rate!$B$4:$M$25,MATCH(Gilbert!N3611,Rate!$A$4:$A$25,0),MATCH(Gilbert!L3611,Rate!$B$3:$M$3,0))*O3611)),"")</f>
        <v/>
      </c>
      <c r="T3611" s="71" t="str">
        <f t="shared" si="171"/>
        <v/>
      </c>
    </row>
    <row r="3612" spans="16:20">
      <c r="P3612" s="70" t="str">
        <f t="shared" si="169"/>
        <v/>
      </c>
      <c r="Q3612" s="70" t="str">
        <f t="shared" si="170"/>
        <v/>
      </c>
      <c r="R3612" s="70" t="str">
        <f>IFERROR(IF(K3612="handling and wharfage",SUM(P3612:Q3612),IF(OR(K3612="tank",K3612="Boat",K3612="car"),INDEX(Rate!$B$4:$M$25,MATCH(Gilbert!N3612,Rate!$A$4:$A$25,0),MATCH(Gilbert!L3612,Rate!$B$3:$M$3,0))*O3612*0.8,INDEX(Rate!$B$4:$M$25,MATCH(Gilbert!N3612,Rate!$A$4:$A$25,0),MATCH(Gilbert!L3612,Rate!$B$3:$M$3,0))*O3612)),"")</f>
        <v/>
      </c>
      <c r="T3612" s="71" t="str">
        <f t="shared" si="171"/>
        <v/>
      </c>
    </row>
    <row r="3613" spans="16:20">
      <c r="P3613" s="70" t="str">
        <f t="shared" si="169"/>
        <v/>
      </c>
      <c r="Q3613" s="70" t="str">
        <f t="shared" si="170"/>
        <v/>
      </c>
      <c r="R3613" s="70" t="str">
        <f>IFERROR(IF(K3613="handling and wharfage",SUM(P3613:Q3613),IF(OR(K3613="tank",K3613="Boat",K3613="car"),INDEX(Rate!$B$4:$M$25,MATCH(Gilbert!N3613,Rate!$A$4:$A$25,0),MATCH(Gilbert!L3613,Rate!$B$3:$M$3,0))*O3613*0.8,INDEX(Rate!$B$4:$M$25,MATCH(Gilbert!N3613,Rate!$A$4:$A$25,0),MATCH(Gilbert!L3613,Rate!$B$3:$M$3,0))*O3613)),"")</f>
        <v/>
      </c>
      <c r="T3613" s="71" t="str">
        <f t="shared" si="171"/>
        <v/>
      </c>
    </row>
    <row r="3614" spans="16:20">
      <c r="P3614" s="70" t="str">
        <f t="shared" si="169"/>
        <v/>
      </c>
      <c r="Q3614" s="70" t="str">
        <f t="shared" si="170"/>
        <v/>
      </c>
      <c r="R3614" s="70" t="str">
        <f>IFERROR(IF(K3614="handling and wharfage",SUM(P3614:Q3614),IF(OR(K3614="tank",K3614="Boat",K3614="car"),INDEX(Rate!$B$4:$M$25,MATCH(Gilbert!N3614,Rate!$A$4:$A$25,0),MATCH(Gilbert!L3614,Rate!$B$3:$M$3,0))*O3614*0.8,INDEX(Rate!$B$4:$M$25,MATCH(Gilbert!N3614,Rate!$A$4:$A$25,0),MATCH(Gilbert!L3614,Rate!$B$3:$M$3,0))*O3614)),"")</f>
        <v/>
      </c>
      <c r="T3614" s="71" t="str">
        <f t="shared" si="171"/>
        <v/>
      </c>
    </row>
    <row r="3615" spans="16:20">
      <c r="P3615" s="70" t="str">
        <f t="shared" si="169"/>
        <v/>
      </c>
      <c r="Q3615" s="70" t="str">
        <f t="shared" si="170"/>
        <v/>
      </c>
      <c r="R3615" s="70" t="str">
        <f>IFERROR(IF(K3615="handling and wharfage",SUM(P3615:Q3615),IF(OR(K3615="tank",K3615="Boat",K3615="car"),INDEX(Rate!$B$4:$M$25,MATCH(Gilbert!N3615,Rate!$A$4:$A$25,0),MATCH(Gilbert!L3615,Rate!$B$3:$M$3,0))*O3615*0.8,INDEX(Rate!$B$4:$M$25,MATCH(Gilbert!N3615,Rate!$A$4:$A$25,0),MATCH(Gilbert!L3615,Rate!$B$3:$M$3,0))*O3615)),"")</f>
        <v/>
      </c>
      <c r="T3615" s="71" t="str">
        <f t="shared" si="171"/>
        <v/>
      </c>
    </row>
    <row r="3616" spans="16:20">
      <c r="P3616" s="70" t="str">
        <f t="shared" si="169"/>
        <v/>
      </c>
      <c r="Q3616" s="70" t="str">
        <f t="shared" si="170"/>
        <v/>
      </c>
      <c r="R3616" s="70" t="str">
        <f>IFERROR(IF(K3616="handling and wharfage",SUM(P3616:Q3616),IF(OR(K3616="tank",K3616="Boat",K3616="car"),INDEX(Rate!$B$4:$M$25,MATCH(Gilbert!N3616,Rate!$A$4:$A$25,0),MATCH(Gilbert!L3616,Rate!$B$3:$M$3,0))*O3616*0.8,INDEX(Rate!$B$4:$M$25,MATCH(Gilbert!N3616,Rate!$A$4:$A$25,0),MATCH(Gilbert!L3616,Rate!$B$3:$M$3,0))*O3616)),"")</f>
        <v/>
      </c>
      <c r="T3616" s="71" t="str">
        <f t="shared" si="171"/>
        <v/>
      </c>
    </row>
    <row r="3617" spans="16:20">
      <c r="P3617" s="70" t="str">
        <f t="shared" si="169"/>
        <v/>
      </c>
      <c r="Q3617" s="70" t="str">
        <f t="shared" si="170"/>
        <v/>
      </c>
      <c r="R3617" s="70" t="str">
        <f>IFERROR(IF(K3617="handling and wharfage",SUM(P3617:Q3617),IF(OR(K3617="tank",K3617="Boat",K3617="car"),INDEX(Rate!$B$4:$M$25,MATCH(Gilbert!N3617,Rate!$A$4:$A$25,0),MATCH(Gilbert!L3617,Rate!$B$3:$M$3,0))*O3617*0.8,INDEX(Rate!$B$4:$M$25,MATCH(Gilbert!N3617,Rate!$A$4:$A$25,0),MATCH(Gilbert!L3617,Rate!$B$3:$M$3,0))*O3617)),"")</f>
        <v/>
      </c>
      <c r="T3617" s="71" t="str">
        <f t="shared" si="171"/>
        <v/>
      </c>
    </row>
    <row r="3618" spans="16:20">
      <c r="P3618" s="70" t="str">
        <f t="shared" si="169"/>
        <v/>
      </c>
      <c r="Q3618" s="70" t="str">
        <f t="shared" si="170"/>
        <v/>
      </c>
      <c r="R3618" s="70" t="str">
        <f>IFERROR(IF(K3618="handling and wharfage",SUM(P3618:Q3618),IF(OR(K3618="tank",K3618="Boat",K3618="car"),INDEX(Rate!$B$4:$M$25,MATCH(Gilbert!N3618,Rate!$A$4:$A$25,0),MATCH(Gilbert!L3618,Rate!$B$3:$M$3,0))*O3618*0.8,INDEX(Rate!$B$4:$M$25,MATCH(Gilbert!N3618,Rate!$A$4:$A$25,0),MATCH(Gilbert!L3618,Rate!$B$3:$M$3,0))*O3618)),"")</f>
        <v/>
      </c>
      <c r="T3618" s="71" t="str">
        <f t="shared" si="171"/>
        <v/>
      </c>
    </row>
    <row r="3619" spans="16:20">
      <c r="P3619" s="70" t="str">
        <f t="shared" si="169"/>
        <v/>
      </c>
      <c r="Q3619" s="70" t="str">
        <f t="shared" si="170"/>
        <v/>
      </c>
      <c r="R3619" s="70" t="str">
        <f>IFERROR(IF(K3619="handling and wharfage",SUM(P3619:Q3619),IF(OR(K3619="tank",K3619="Boat",K3619="car"),INDEX(Rate!$B$4:$M$25,MATCH(Gilbert!N3619,Rate!$A$4:$A$25,0),MATCH(Gilbert!L3619,Rate!$B$3:$M$3,0))*O3619*0.8,INDEX(Rate!$B$4:$M$25,MATCH(Gilbert!N3619,Rate!$A$4:$A$25,0),MATCH(Gilbert!L3619,Rate!$B$3:$M$3,0))*O3619)),"")</f>
        <v/>
      </c>
      <c r="T3619" s="71" t="str">
        <f t="shared" si="171"/>
        <v/>
      </c>
    </row>
    <row r="3620" spans="16:20">
      <c r="P3620" s="70" t="str">
        <f t="shared" si="169"/>
        <v/>
      </c>
      <c r="Q3620" s="70" t="str">
        <f t="shared" si="170"/>
        <v/>
      </c>
      <c r="R3620" s="70" t="str">
        <f>IFERROR(IF(K3620="handling and wharfage",SUM(P3620:Q3620),IF(OR(K3620="tank",K3620="Boat",K3620="car"),INDEX(Rate!$B$4:$M$25,MATCH(Gilbert!N3620,Rate!$A$4:$A$25,0),MATCH(Gilbert!L3620,Rate!$B$3:$M$3,0))*O3620*0.8,INDEX(Rate!$B$4:$M$25,MATCH(Gilbert!N3620,Rate!$A$4:$A$25,0),MATCH(Gilbert!L3620,Rate!$B$3:$M$3,0))*O3620)),"")</f>
        <v/>
      </c>
      <c r="T3620" s="71" t="str">
        <f t="shared" si="171"/>
        <v/>
      </c>
    </row>
    <row r="3621" spans="16:20">
      <c r="P3621" s="70" t="str">
        <f t="shared" si="169"/>
        <v/>
      </c>
      <c r="Q3621" s="70" t="str">
        <f t="shared" si="170"/>
        <v/>
      </c>
      <c r="R3621" s="70" t="str">
        <f>IFERROR(IF(K3621="handling and wharfage",SUM(P3621:Q3621),IF(OR(K3621="tank",K3621="Boat",K3621="car"),INDEX(Rate!$B$4:$M$25,MATCH(Gilbert!N3621,Rate!$A$4:$A$25,0),MATCH(Gilbert!L3621,Rate!$B$3:$M$3,0))*O3621*0.8,INDEX(Rate!$B$4:$M$25,MATCH(Gilbert!N3621,Rate!$A$4:$A$25,0),MATCH(Gilbert!L3621,Rate!$B$3:$M$3,0))*O3621)),"")</f>
        <v/>
      </c>
      <c r="T3621" s="71" t="str">
        <f t="shared" si="171"/>
        <v/>
      </c>
    </row>
    <row r="3622" spans="16:20">
      <c r="P3622" s="70" t="str">
        <f t="shared" si="169"/>
        <v/>
      </c>
      <c r="Q3622" s="70" t="str">
        <f t="shared" si="170"/>
        <v/>
      </c>
      <c r="R3622" s="70" t="str">
        <f>IFERROR(IF(K3622="handling and wharfage",SUM(P3622:Q3622),IF(OR(K3622="tank",K3622="Boat",K3622="car"),INDEX(Rate!$B$4:$M$25,MATCH(Gilbert!N3622,Rate!$A$4:$A$25,0),MATCH(Gilbert!L3622,Rate!$B$3:$M$3,0))*O3622*0.8,INDEX(Rate!$B$4:$M$25,MATCH(Gilbert!N3622,Rate!$A$4:$A$25,0),MATCH(Gilbert!L3622,Rate!$B$3:$M$3,0))*O3622)),"")</f>
        <v/>
      </c>
      <c r="T3622" s="71" t="str">
        <f t="shared" si="171"/>
        <v/>
      </c>
    </row>
    <row r="3623" spans="16:20">
      <c r="P3623" s="70" t="str">
        <f t="shared" si="169"/>
        <v/>
      </c>
      <c r="Q3623" s="70" t="str">
        <f t="shared" si="170"/>
        <v/>
      </c>
      <c r="R3623" s="70" t="str">
        <f>IFERROR(IF(K3623="handling and wharfage",SUM(P3623:Q3623),IF(OR(K3623="tank",K3623="Boat",K3623="car"),INDEX(Rate!$B$4:$M$25,MATCH(Gilbert!N3623,Rate!$A$4:$A$25,0),MATCH(Gilbert!L3623,Rate!$B$3:$M$3,0))*O3623*0.8,INDEX(Rate!$B$4:$M$25,MATCH(Gilbert!N3623,Rate!$A$4:$A$25,0),MATCH(Gilbert!L3623,Rate!$B$3:$M$3,0))*O3623)),"")</f>
        <v/>
      </c>
      <c r="T3623" s="71" t="str">
        <f t="shared" si="171"/>
        <v/>
      </c>
    </row>
    <row r="3624" spans="16:20">
      <c r="P3624" s="70" t="str">
        <f t="shared" si="169"/>
        <v/>
      </c>
      <c r="Q3624" s="70" t="str">
        <f t="shared" si="170"/>
        <v/>
      </c>
      <c r="R3624" s="70" t="str">
        <f>IFERROR(IF(K3624="handling and wharfage",SUM(P3624:Q3624),IF(OR(K3624="tank",K3624="Boat",K3624="car"),INDEX(Rate!$B$4:$M$25,MATCH(Gilbert!N3624,Rate!$A$4:$A$25,0),MATCH(Gilbert!L3624,Rate!$B$3:$M$3,0))*O3624*0.8,INDEX(Rate!$B$4:$M$25,MATCH(Gilbert!N3624,Rate!$A$4:$A$25,0),MATCH(Gilbert!L3624,Rate!$B$3:$M$3,0))*O3624)),"")</f>
        <v/>
      </c>
      <c r="T3624" s="71" t="str">
        <f t="shared" si="171"/>
        <v/>
      </c>
    </row>
    <row r="3625" spans="16:20">
      <c r="P3625" s="70" t="str">
        <f t="shared" si="169"/>
        <v/>
      </c>
      <c r="Q3625" s="70" t="str">
        <f t="shared" si="170"/>
        <v/>
      </c>
      <c r="R3625" s="70" t="str">
        <f>IFERROR(IF(K3625="handling and wharfage",SUM(P3625:Q3625),IF(OR(K3625="tank",K3625="Boat",K3625="car"),INDEX(Rate!$B$4:$M$25,MATCH(Gilbert!N3625,Rate!$A$4:$A$25,0),MATCH(Gilbert!L3625,Rate!$B$3:$M$3,0))*O3625*0.8,INDEX(Rate!$B$4:$M$25,MATCH(Gilbert!N3625,Rate!$A$4:$A$25,0),MATCH(Gilbert!L3625,Rate!$B$3:$M$3,0))*O3625)),"")</f>
        <v/>
      </c>
      <c r="T3625" s="71" t="str">
        <f t="shared" si="171"/>
        <v/>
      </c>
    </row>
    <row r="3626" spans="16:20">
      <c r="P3626" s="70" t="str">
        <f t="shared" si="169"/>
        <v/>
      </c>
      <c r="Q3626" s="70" t="str">
        <f t="shared" si="170"/>
        <v/>
      </c>
      <c r="R3626" s="70" t="str">
        <f>IFERROR(IF(K3626="handling and wharfage",SUM(P3626:Q3626),IF(OR(K3626="tank",K3626="Boat",K3626="car"),INDEX(Rate!$B$4:$M$25,MATCH(Gilbert!N3626,Rate!$A$4:$A$25,0),MATCH(Gilbert!L3626,Rate!$B$3:$M$3,0))*O3626*0.8,INDEX(Rate!$B$4:$M$25,MATCH(Gilbert!N3626,Rate!$A$4:$A$25,0),MATCH(Gilbert!L3626,Rate!$B$3:$M$3,0))*O3626)),"")</f>
        <v/>
      </c>
      <c r="T3626" s="71" t="str">
        <f t="shared" si="171"/>
        <v/>
      </c>
    </row>
    <row r="3627" spans="16:20">
      <c r="P3627" s="70" t="str">
        <f t="shared" si="169"/>
        <v/>
      </c>
      <c r="Q3627" s="70" t="str">
        <f t="shared" si="170"/>
        <v/>
      </c>
      <c r="R3627" s="70" t="str">
        <f>IFERROR(IF(K3627="handling and wharfage",SUM(P3627:Q3627),IF(OR(K3627="tank",K3627="Boat",K3627="car"),INDEX(Rate!$B$4:$M$25,MATCH(Gilbert!N3627,Rate!$A$4:$A$25,0),MATCH(Gilbert!L3627,Rate!$B$3:$M$3,0))*O3627*0.8,INDEX(Rate!$B$4:$M$25,MATCH(Gilbert!N3627,Rate!$A$4:$A$25,0),MATCH(Gilbert!L3627,Rate!$B$3:$M$3,0))*O3627)),"")</f>
        <v/>
      </c>
      <c r="T3627" s="71" t="str">
        <f t="shared" si="171"/>
        <v/>
      </c>
    </row>
    <row r="3628" spans="16:20">
      <c r="P3628" s="70" t="str">
        <f t="shared" si="169"/>
        <v/>
      </c>
      <c r="Q3628" s="70" t="str">
        <f t="shared" si="170"/>
        <v/>
      </c>
      <c r="R3628" s="70" t="str">
        <f>IFERROR(IF(K3628="handling and wharfage",SUM(P3628:Q3628),IF(OR(K3628="tank",K3628="Boat",K3628="car"),INDEX(Rate!$B$4:$M$25,MATCH(Gilbert!N3628,Rate!$A$4:$A$25,0),MATCH(Gilbert!L3628,Rate!$B$3:$M$3,0))*O3628*0.8,INDEX(Rate!$B$4:$M$25,MATCH(Gilbert!N3628,Rate!$A$4:$A$25,0),MATCH(Gilbert!L3628,Rate!$B$3:$M$3,0))*O3628)),"")</f>
        <v/>
      </c>
      <c r="T3628" s="71" t="str">
        <f t="shared" si="171"/>
        <v/>
      </c>
    </row>
    <row r="3629" spans="16:20">
      <c r="P3629" s="70" t="str">
        <f t="shared" si="169"/>
        <v/>
      </c>
      <c r="Q3629" s="70" t="str">
        <f t="shared" si="170"/>
        <v/>
      </c>
      <c r="R3629" s="70" t="str">
        <f>IFERROR(IF(K3629="handling and wharfage",SUM(P3629:Q3629),IF(OR(K3629="tank",K3629="Boat",K3629="car"),INDEX(Rate!$B$4:$M$25,MATCH(Gilbert!N3629,Rate!$A$4:$A$25,0),MATCH(Gilbert!L3629,Rate!$B$3:$M$3,0))*O3629*0.8,INDEX(Rate!$B$4:$M$25,MATCH(Gilbert!N3629,Rate!$A$4:$A$25,0),MATCH(Gilbert!L3629,Rate!$B$3:$M$3,0))*O3629)),"")</f>
        <v/>
      </c>
      <c r="T3629" s="71" t="str">
        <f t="shared" si="171"/>
        <v/>
      </c>
    </row>
    <row r="3630" spans="16:20">
      <c r="P3630" s="70" t="str">
        <f t="shared" si="169"/>
        <v/>
      </c>
      <c r="Q3630" s="70" t="str">
        <f t="shared" si="170"/>
        <v/>
      </c>
      <c r="R3630" s="70" t="str">
        <f>IFERROR(IF(K3630="handling and wharfage",SUM(P3630:Q3630),IF(OR(K3630="tank",K3630="Boat",K3630="car"),INDEX(Rate!$B$4:$M$25,MATCH(Gilbert!N3630,Rate!$A$4:$A$25,0),MATCH(Gilbert!L3630,Rate!$B$3:$M$3,0))*O3630*0.8,INDEX(Rate!$B$4:$M$25,MATCH(Gilbert!N3630,Rate!$A$4:$A$25,0),MATCH(Gilbert!L3630,Rate!$B$3:$M$3,0))*O3630)),"")</f>
        <v/>
      </c>
      <c r="T3630" s="71" t="str">
        <f t="shared" si="171"/>
        <v/>
      </c>
    </row>
    <row r="3631" spans="16:20">
      <c r="P3631" s="70" t="str">
        <f t="shared" si="169"/>
        <v/>
      </c>
      <c r="Q3631" s="70" t="str">
        <f t="shared" si="170"/>
        <v/>
      </c>
      <c r="R3631" s="70" t="str">
        <f>IFERROR(IF(K3631="handling and wharfage",SUM(P3631:Q3631),IF(OR(K3631="tank",K3631="Boat",K3631="car"),INDEX(Rate!$B$4:$M$25,MATCH(Gilbert!N3631,Rate!$A$4:$A$25,0),MATCH(Gilbert!L3631,Rate!$B$3:$M$3,0))*O3631*0.8,INDEX(Rate!$B$4:$M$25,MATCH(Gilbert!N3631,Rate!$A$4:$A$25,0),MATCH(Gilbert!L3631,Rate!$B$3:$M$3,0))*O3631)),"")</f>
        <v/>
      </c>
      <c r="T3631" s="71" t="str">
        <f t="shared" si="171"/>
        <v/>
      </c>
    </row>
    <row r="3632" spans="16:20">
      <c r="P3632" s="70" t="str">
        <f t="shared" si="169"/>
        <v/>
      </c>
      <c r="Q3632" s="70" t="str">
        <f t="shared" si="170"/>
        <v/>
      </c>
      <c r="R3632" s="70" t="str">
        <f>IFERROR(IF(K3632="handling and wharfage",SUM(P3632:Q3632),IF(OR(K3632="tank",K3632="Boat",K3632="car"),INDEX(Rate!$B$4:$M$25,MATCH(Gilbert!N3632,Rate!$A$4:$A$25,0),MATCH(Gilbert!L3632,Rate!$B$3:$M$3,0))*O3632*0.8,INDEX(Rate!$B$4:$M$25,MATCH(Gilbert!N3632,Rate!$A$4:$A$25,0),MATCH(Gilbert!L3632,Rate!$B$3:$M$3,0))*O3632)),"")</f>
        <v/>
      </c>
      <c r="T3632" s="71" t="str">
        <f t="shared" si="171"/>
        <v/>
      </c>
    </row>
    <row r="3633" spans="16:20">
      <c r="P3633" s="70" t="str">
        <f t="shared" si="169"/>
        <v/>
      </c>
      <c r="Q3633" s="70" t="str">
        <f t="shared" si="170"/>
        <v/>
      </c>
      <c r="R3633" s="70" t="str">
        <f>IFERROR(IF(K3633="handling and wharfage",SUM(P3633:Q3633),IF(OR(K3633="tank",K3633="Boat",K3633="car"),INDEX(Rate!$B$4:$M$25,MATCH(Gilbert!N3633,Rate!$A$4:$A$25,0),MATCH(Gilbert!L3633,Rate!$B$3:$M$3,0))*O3633*0.8,INDEX(Rate!$B$4:$M$25,MATCH(Gilbert!N3633,Rate!$A$4:$A$25,0),MATCH(Gilbert!L3633,Rate!$B$3:$M$3,0))*O3633)),"")</f>
        <v/>
      </c>
      <c r="T3633" s="71" t="str">
        <f t="shared" si="171"/>
        <v/>
      </c>
    </row>
    <row r="3634" spans="16:20">
      <c r="P3634" s="70" t="str">
        <f t="shared" si="169"/>
        <v/>
      </c>
      <c r="Q3634" s="70" t="str">
        <f t="shared" si="170"/>
        <v/>
      </c>
      <c r="R3634" s="70" t="str">
        <f>IFERROR(IF(K3634="handling and wharfage",SUM(P3634:Q3634),IF(OR(K3634="tank",K3634="Boat",K3634="car"),INDEX(Rate!$B$4:$M$25,MATCH(Gilbert!N3634,Rate!$A$4:$A$25,0),MATCH(Gilbert!L3634,Rate!$B$3:$M$3,0))*O3634*0.8,INDEX(Rate!$B$4:$M$25,MATCH(Gilbert!N3634,Rate!$A$4:$A$25,0),MATCH(Gilbert!L3634,Rate!$B$3:$M$3,0))*O3634)),"")</f>
        <v/>
      </c>
      <c r="T3634" s="71" t="str">
        <f t="shared" si="171"/>
        <v/>
      </c>
    </row>
    <row r="3635" spans="16:20">
      <c r="P3635" s="70" t="str">
        <f t="shared" si="169"/>
        <v/>
      </c>
      <c r="Q3635" s="70" t="str">
        <f t="shared" si="170"/>
        <v/>
      </c>
      <c r="R3635" s="70" t="str">
        <f>IFERROR(IF(K3635="handling and wharfage",SUM(P3635:Q3635),IF(OR(K3635="tank",K3635="Boat",K3635="car"),INDEX(Rate!$B$4:$M$25,MATCH(Gilbert!N3635,Rate!$A$4:$A$25,0),MATCH(Gilbert!L3635,Rate!$B$3:$M$3,0))*O3635*0.8,INDEX(Rate!$B$4:$M$25,MATCH(Gilbert!N3635,Rate!$A$4:$A$25,0),MATCH(Gilbert!L3635,Rate!$B$3:$M$3,0))*O3635)),"")</f>
        <v/>
      </c>
      <c r="T3635" s="71" t="str">
        <f t="shared" si="171"/>
        <v/>
      </c>
    </row>
    <row r="3636" spans="16:20">
      <c r="P3636" s="70" t="str">
        <f t="shared" si="169"/>
        <v/>
      </c>
      <c r="Q3636" s="70" t="str">
        <f t="shared" si="170"/>
        <v/>
      </c>
      <c r="R3636" s="70" t="str">
        <f>IFERROR(IF(K3636="handling and wharfage",SUM(P3636:Q3636),IF(OR(K3636="tank",K3636="Boat",K3636="car"),INDEX(Rate!$B$4:$M$25,MATCH(Gilbert!N3636,Rate!$A$4:$A$25,0),MATCH(Gilbert!L3636,Rate!$B$3:$M$3,0))*O3636*0.8,INDEX(Rate!$B$4:$M$25,MATCH(Gilbert!N3636,Rate!$A$4:$A$25,0),MATCH(Gilbert!L3636,Rate!$B$3:$M$3,0))*O3636)),"")</f>
        <v/>
      </c>
      <c r="T3636" s="71" t="str">
        <f t="shared" si="171"/>
        <v/>
      </c>
    </row>
    <row r="3637" spans="16:20">
      <c r="P3637" s="70" t="str">
        <f t="shared" si="169"/>
        <v/>
      </c>
      <c r="Q3637" s="70" t="str">
        <f t="shared" si="170"/>
        <v/>
      </c>
      <c r="R3637" s="70" t="str">
        <f>IFERROR(IF(K3637="handling and wharfage",SUM(P3637:Q3637),IF(OR(K3637="tank",K3637="Boat",K3637="car"),INDEX(Rate!$B$4:$M$25,MATCH(Gilbert!N3637,Rate!$A$4:$A$25,0),MATCH(Gilbert!L3637,Rate!$B$3:$M$3,0))*O3637*0.8,INDEX(Rate!$B$4:$M$25,MATCH(Gilbert!N3637,Rate!$A$4:$A$25,0),MATCH(Gilbert!L3637,Rate!$B$3:$M$3,0))*O3637)),"")</f>
        <v/>
      </c>
      <c r="T3637" s="71" t="str">
        <f t="shared" si="171"/>
        <v/>
      </c>
    </row>
    <row r="3638" spans="16:20">
      <c r="P3638" s="70" t="str">
        <f t="shared" si="169"/>
        <v/>
      </c>
      <c r="Q3638" s="70" t="str">
        <f t="shared" si="170"/>
        <v/>
      </c>
      <c r="R3638" s="70" t="str">
        <f>IFERROR(IF(K3638="handling and wharfage",SUM(P3638:Q3638),IF(OR(K3638="tank",K3638="Boat",K3638="car"),INDEX(Rate!$B$4:$M$25,MATCH(Gilbert!N3638,Rate!$A$4:$A$25,0),MATCH(Gilbert!L3638,Rate!$B$3:$M$3,0))*O3638*0.8,INDEX(Rate!$B$4:$M$25,MATCH(Gilbert!N3638,Rate!$A$4:$A$25,0),MATCH(Gilbert!L3638,Rate!$B$3:$M$3,0))*O3638)),"")</f>
        <v/>
      </c>
      <c r="T3638" s="71" t="str">
        <f t="shared" si="171"/>
        <v/>
      </c>
    </row>
    <row r="3639" spans="16:20">
      <c r="P3639" s="70" t="str">
        <f t="shared" si="169"/>
        <v/>
      </c>
      <c r="Q3639" s="70" t="str">
        <f t="shared" si="170"/>
        <v/>
      </c>
      <c r="R3639" s="70" t="str">
        <f>IFERROR(IF(K3639="handling and wharfage",SUM(P3639:Q3639),IF(OR(K3639="tank",K3639="Boat",K3639="car"),INDEX(Rate!$B$4:$M$25,MATCH(Gilbert!N3639,Rate!$A$4:$A$25,0),MATCH(Gilbert!L3639,Rate!$B$3:$M$3,0))*O3639*0.8,INDEX(Rate!$B$4:$M$25,MATCH(Gilbert!N3639,Rate!$A$4:$A$25,0),MATCH(Gilbert!L3639,Rate!$B$3:$M$3,0))*O3639)),"")</f>
        <v/>
      </c>
      <c r="T3639" s="71" t="str">
        <f t="shared" si="171"/>
        <v/>
      </c>
    </row>
    <row r="3640" spans="16:20">
      <c r="P3640" s="70" t="str">
        <f t="shared" si="169"/>
        <v/>
      </c>
      <c r="Q3640" s="70" t="str">
        <f t="shared" si="170"/>
        <v/>
      </c>
      <c r="R3640" s="70" t="str">
        <f>IFERROR(IF(K3640="handling and wharfage",SUM(P3640:Q3640),IF(OR(K3640="tank",K3640="Boat",K3640="car"),INDEX(Rate!$B$4:$M$25,MATCH(Gilbert!N3640,Rate!$A$4:$A$25,0),MATCH(Gilbert!L3640,Rate!$B$3:$M$3,0))*O3640*0.8,INDEX(Rate!$B$4:$M$25,MATCH(Gilbert!N3640,Rate!$A$4:$A$25,0),MATCH(Gilbert!L3640,Rate!$B$3:$M$3,0))*O3640)),"")</f>
        <v/>
      </c>
      <c r="T3640" s="71" t="str">
        <f t="shared" si="171"/>
        <v/>
      </c>
    </row>
    <row r="3641" spans="16:20">
      <c r="P3641" s="70" t="str">
        <f t="shared" si="169"/>
        <v/>
      </c>
      <c r="Q3641" s="70" t="str">
        <f t="shared" si="170"/>
        <v/>
      </c>
      <c r="R3641" s="70" t="str">
        <f>IFERROR(IF(K3641="handling and wharfage",SUM(P3641:Q3641),IF(OR(K3641="tank",K3641="Boat",K3641="car"),INDEX(Rate!$B$4:$M$25,MATCH(Gilbert!N3641,Rate!$A$4:$A$25,0),MATCH(Gilbert!L3641,Rate!$B$3:$M$3,0))*O3641*0.8,INDEX(Rate!$B$4:$M$25,MATCH(Gilbert!N3641,Rate!$A$4:$A$25,0),MATCH(Gilbert!L3641,Rate!$B$3:$M$3,0))*O3641)),"")</f>
        <v/>
      </c>
      <c r="T3641" s="71" t="str">
        <f t="shared" si="171"/>
        <v/>
      </c>
    </row>
    <row r="3642" spans="16:20">
      <c r="P3642" s="70" t="str">
        <f t="shared" si="169"/>
        <v/>
      </c>
      <c r="Q3642" s="70" t="str">
        <f t="shared" si="170"/>
        <v/>
      </c>
      <c r="R3642" s="70" t="str">
        <f>IFERROR(IF(K3642="handling and wharfage",SUM(P3642:Q3642),IF(OR(K3642="tank",K3642="Boat",K3642="car"),INDEX(Rate!$B$4:$M$25,MATCH(Gilbert!N3642,Rate!$A$4:$A$25,0),MATCH(Gilbert!L3642,Rate!$B$3:$M$3,0))*O3642*0.8,INDEX(Rate!$B$4:$M$25,MATCH(Gilbert!N3642,Rate!$A$4:$A$25,0),MATCH(Gilbert!L3642,Rate!$B$3:$M$3,0))*O3642)),"")</f>
        <v/>
      </c>
      <c r="T3642" s="71" t="str">
        <f t="shared" si="171"/>
        <v/>
      </c>
    </row>
    <row r="3643" spans="16:20">
      <c r="P3643" s="70" t="str">
        <f t="shared" si="169"/>
        <v/>
      </c>
      <c r="Q3643" s="70" t="str">
        <f t="shared" si="170"/>
        <v/>
      </c>
      <c r="R3643" s="70" t="str">
        <f>IFERROR(IF(K3643="handling and wharfage",SUM(P3643:Q3643),IF(OR(K3643="tank",K3643="Boat",K3643="car"),INDEX(Rate!$B$4:$M$25,MATCH(Gilbert!N3643,Rate!$A$4:$A$25,0),MATCH(Gilbert!L3643,Rate!$B$3:$M$3,0))*O3643*0.8,INDEX(Rate!$B$4:$M$25,MATCH(Gilbert!N3643,Rate!$A$4:$A$25,0),MATCH(Gilbert!L3643,Rate!$B$3:$M$3,0))*O3643)),"")</f>
        <v/>
      </c>
      <c r="T3643" s="71" t="str">
        <f t="shared" si="171"/>
        <v/>
      </c>
    </row>
    <row r="3644" spans="16:20">
      <c r="P3644" s="70" t="str">
        <f t="shared" si="169"/>
        <v/>
      </c>
      <c r="Q3644" s="70" t="str">
        <f t="shared" si="170"/>
        <v/>
      </c>
      <c r="R3644" s="70" t="str">
        <f>IFERROR(IF(K3644="handling and wharfage",SUM(P3644:Q3644),IF(OR(K3644="tank",K3644="Boat",K3644="car"),INDEX(Rate!$B$4:$M$25,MATCH(Gilbert!N3644,Rate!$A$4:$A$25,0),MATCH(Gilbert!L3644,Rate!$B$3:$M$3,0))*O3644*0.8,INDEX(Rate!$B$4:$M$25,MATCH(Gilbert!N3644,Rate!$A$4:$A$25,0),MATCH(Gilbert!L3644,Rate!$B$3:$M$3,0))*O3644)),"")</f>
        <v/>
      </c>
      <c r="T3644" s="71" t="str">
        <f t="shared" si="171"/>
        <v/>
      </c>
    </row>
    <row r="3645" spans="16:20">
      <c r="P3645" s="70" t="str">
        <f t="shared" si="169"/>
        <v/>
      </c>
      <c r="Q3645" s="70" t="str">
        <f t="shared" si="170"/>
        <v/>
      </c>
      <c r="R3645" s="70" t="str">
        <f>IFERROR(IF(K3645="handling and wharfage",SUM(P3645:Q3645),IF(OR(K3645="tank",K3645="Boat",K3645="car"),INDEX(Rate!$B$4:$M$25,MATCH(Gilbert!N3645,Rate!$A$4:$A$25,0),MATCH(Gilbert!L3645,Rate!$B$3:$M$3,0))*O3645*0.8,INDEX(Rate!$B$4:$M$25,MATCH(Gilbert!N3645,Rate!$A$4:$A$25,0),MATCH(Gilbert!L3645,Rate!$B$3:$M$3,0))*O3645)),"")</f>
        <v/>
      </c>
      <c r="T3645" s="71" t="str">
        <f t="shared" si="171"/>
        <v/>
      </c>
    </row>
    <row r="3646" spans="16:20">
      <c r="P3646" s="70" t="str">
        <f t="shared" si="169"/>
        <v/>
      </c>
      <c r="Q3646" s="70" t="str">
        <f t="shared" si="170"/>
        <v/>
      </c>
      <c r="R3646" s="70" t="str">
        <f>IFERROR(IF(K3646="handling and wharfage",SUM(P3646:Q3646),IF(OR(K3646="tank",K3646="Boat",K3646="car"),INDEX(Rate!$B$4:$M$25,MATCH(Gilbert!N3646,Rate!$A$4:$A$25,0),MATCH(Gilbert!L3646,Rate!$B$3:$M$3,0))*O3646*0.8,INDEX(Rate!$B$4:$M$25,MATCH(Gilbert!N3646,Rate!$A$4:$A$25,0),MATCH(Gilbert!L3646,Rate!$B$3:$M$3,0))*O3646)),"")</f>
        <v/>
      </c>
      <c r="T3646" s="71" t="str">
        <f t="shared" si="171"/>
        <v/>
      </c>
    </row>
    <row r="3647" spans="16:20">
      <c r="P3647" s="70" t="str">
        <f t="shared" si="169"/>
        <v/>
      </c>
      <c r="Q3647" s="70" t="str">
        <f t="shared" si="170"/>
        <v/>
      </c>
      <c r="R3647" s="70" t="str">
        <f>IFERROR(IF(K3647="handling and wharfage",SUM(P3647:Q3647),IF(OR(K3647="tank",K3647="Boat",K3647="car"),INDEX(Rate!$B$4:$M$25,MATCH(Gilbert!N3647,Rate!$A$4:$A$25,0),MATCH(Gilbert!L3647,Rate!$B$3:$M$3,0))*O3647*0.8,INDEX(Rate!$B$4:$M$25,MATCH(Gilbert!N3647,Rate!$A$4:$A$25,0),MATCH(Gilbert!L3647,Rate!$B$3:$M$3,0))*O3647)),"")</f>
        <v/>
      </c>
      <c r="T3647" s="71" t="str">
        <f t="shared" si="171"/>
        <v/>
      </c>
    </row>
    <row r="3648" spans="16:20">
      <c r="P3648" s="70" t="str">
        <f t="shared" si="169"/>
        <v/>
      </c>
      <c r="Q3648" s="70" t="str">
        <f t="shared" si="170"/>
        <v/>
      </c>
      <c r="R3648" s="70" t="str">
        <f>IFERROR(IF(K3648="handling and wharfage",SUM(P3648:Q3648),IF(OR(K3648="tank",K3648="Boat",K3648="car"),INDEX(Rate!$B$4:$M$25,MATCH(Gilbert!N3648,Rate!$A$4:$A$25,0),MATCH(Gilbert!L3648,Rate!$B$3:$M$3,0))*O3648*0.8,INDEX(Rate!$B$4:$M$25,MATCH(Gilbert!N3648,Rate!$A$4:$A$25,0),MATCH(Gilbert!L3648,Rate!$B$3:$M$3,0))*O3648)),"")</f>
        <v/>
      </c>
      <c r="T3648" s="71" t="str">
        <f t="shared" si="171"/>
        <v/>
      </c>
    </row>
    <row r="3649" spans="16:20">
      <c r="P3649" s="70" t="str">
        <f t="shared" si="169"/>
        <v/>
      </c>
      <c r="Q3649" s="70" t="str">
        <f t="shared" si="170"/>
        <v/>
      </c>
      <c r="R3649" s="70" t="str">
        <f>IFERROR(IF(K3649="handling and wharfage",SUM(P3649:Q3649),IF(OR(K3649="tank",K3649="Boat",K3649="car"),INDEX(Rate!$B$4:$M$25,MATCH(Gilbert!N3649,Rate!$A$4:$A$25,0),MATCH(Gilbert!L3649,Rate!$B$3:$M$3,0))*O3649*0.8,INDEX(Rate!$B$4:$M$25,MATCH(Gilbert!N3649,Rate!$A$4:$A$25,0),MATCH(Gilbert!L3649,Rate!$B$3:$M$3,0))*O3649)),"")</f>
        <v/>
      </c>
      <c r="T3649" s="71" t="str">
        <f t="shared" si="171"/>
        <v/>
      </c>
    </row>
    <row r="3650" spans="16:20">
      <c r="P3650" s="70" t="str">
        <f t="shared" si="169"/>
        <v/>
      </c>
      <c r="Q3650" s="70" t="str">
        <f t="shared" si="170"/>
        <v/>
      </c>
      <c r="R3650" s="70" t="str">
        <f>IFERROR(IF(K3650="handling and wharfage",SUM(P3650:Q3650),IF(OR(K3650="tank",K3650="Boat",K3650="car"),INDEX(Rate!$B$4:$M$25,MATCH(Gilbert!N3650,Rate!$A$4:$A$25,0),MATCH(Gilbert!L3650,Rate!$B$3:$M$3,0))*O3650*0.8,INDEX(Rate!$B$4:$M$25,MATCH(Gilbert!N3650,Rate!$A$4:$A$25,0),MATCH(Gilbert!L3650,Rate!$B$3:$M$3,0))*O3650)),"")</f>
        <v/>
      </c>
      <c r="T3650" s="71" t="str">
        <f t="shared" si="171"/>
        <v/>
      </c>
    </row>
    <row r="3651" spans="16:20">
      <c r="P3651" s="70" t="str">
        <f t="shared" ref="P3651:P3714" si="172">IF(OR(K3651="handling and wharfage",K3651="rau handling and wharfage"),O3651*30,"")</f>
        <v/>
      </c>
      <c r="Q3651" s="70" t="str">
        <f t="shared" ref="Q3651:Q3714" si="173">IF(K3651&lt;&gt;"handling and wharfage","",O3651*3.5)</f>
        <v/>
      </c>
      <c r="R3651" s="70" t="str">
        <f>IFERROR(IF(K3651="handling and wharfage",SUM(P3651:Q3651),IF(OR(K3651="tank",K3651="Boat",K3651="car"),INDEX(Rate!$B$4:$M$25,MATCH(Gilbert!N3651,Rate!$A$4:$A$25,0),MATCH(Gilbert!L3651,Rate!$B$3:$M$3,0))*O3651*0.8,INDEX(Rate!$B$4:$M$25,MATCH(Gilbert!N3651,Rate!$A$4:$A$25,0),MATCH(Gilbert!L3651,Rate!$B$3:$M$3,0))*O3651)),"")</f>
        <v/>
      </c>
      <c r="T3651" s="71" t="str">
        <f t="shared" ref="T3651:T3714" si="174">IF(L3651="","",IF(L3651="General2","F0070000061A","E31250000331"))</f>
        <v/>
      </c>
    </row>
    <row r="3652" spans="16:20">
      <c r="P3652" s="70" t="str">
        <f t="shared" si="172"/>
        <v/>
      </c>
      <c r="Q3652" s="70" t="str">
        <f t="shared" si="173"/>
        <v/>
      </c>
      <c r="R3652" s="70" t="str">
        <f>IFERROR(IF(K3652="handling and wharfage",SUM(P3652:Q3652),IF(OR(K3652="tank",K3652="Boat",K3652="car"),INDEX(Rate!$B$4:$M$25,MATCH(Gilbert!N3652,Rate!$A$4:$A$25,0),MATCH(Gilbert!L3652,Rate!$B$3:$M$3,0))*O3652*0.8,INDEX(Rate!$B$4:$M$25,MATCH(Gilbert!N3652,Rate!$A$4:$A$25,0),MATCH(Gilbert!L3652,Rate!$B$3:$M$3,0))*O3652)),"")</f>
        <v/>
      </c>
      <c r="T3652" s="71" t="str">
        <f t="shared" si="174"/>
        <v/>
      </c>
    </row>
    <row r="3653" spans="16:20">
      <c r="P3653" s="70" t="str">
        <f t="shared" si="172"/>
        <v/>
      </c>
      <c r="Q3653" s="70" t="str">
        <f t="shared" si="173"/>
        <v/>
      </c>
      <c r="R3653" s="70" t="str">
        <f>IFERROR(IF(K3653="handling and wharfage",SUM(P3653:Q3653),IF(OR(K3653="tank",K3653="Boat",K3653="car"),INDEX(Rate!$B$4:$M$25,MATCH(Gilbert!N3653,Rate!$A$4:$A$25,0),MATCH(Gilbert!L3653,Rate!$B$3:$M$3,0))*O3653*0.8,INDEX(Rate!$B$4:$M$25,MATCH(Gilbert!N3653,Rate!$A$4:$A$25,0),MATCH(Gilbert!L3653,Rate!$B$3:$M$3,0))*O3653)),"")</f>
        <v/>
      </c>
      <c r="T3653" s="71" t="str">
        <f t="shared" si="174"/>
        <v/>
      </c>
    </row>
    <row r="3654" spans="16:20">
      <c r="P3654" s="70" t="str">
        <f t="shared" si="172"/>
        <v/>
      </c>
      <c r="Q3654" s="70" t="str">
        <f t="shared" si="173"/>
        <v/>
      </c>
      <c r="R3654" s="70" t="str">
        <f>IFERROR(IF(K3654="handling and wharfage",SUM(P3654:Q3654),IF(OR(K3654="tank",K3654="Boat",K3654="car"),INDEX(Rate!$B$4:$M$25,MATCH(Gilbert!N3654,Rate!$A$4:$A$25,0),MATCH(Gilbert!L3654,Rate!$B$3:$M$3,0))*O3654*0.8,INDEX(Rate!$B$4:$M$25,MATCH(Gilbert!N3654,Rate!$A$4:$A$25,0),MATCH(Gilbert!L3654,Rate!$B$3:$M$3,0))*O3654)),"")</f>
        <v/>
      </c>
      <c r="T3654" s="71" t="str">
        <f t="shared" si="174"/>
        <v/>
      </c>
    </row>
    <row r="3655" spans="16:20">
      <c r="P3655" s="70" t="str">
        <f t="shared" si="172"/>
        <v/>
      </c>
      <c r="Q3655" s="70" t="str">
        <f t="shared" si="173"/>
        <v/>
      </c>
      <c r="R3655" s="70" t="str">
        <f>IFERROR(IF(K3655="handling and wharfage",SUM(P3655:Q3655),IF(OR(K3655="tank",K3655="Boat",K3655="car"),INDEX(Rate!$B$4:$M$25,MATCH(Gilbert!N3655,Rate!$A$4:$A$25,0),MATCH(Gilbert!L3655,Rate!$B$3:$M$3,0))*O3655*0.8,INDEX(Rate!$B$4:$M$25,MATCH(Gilbert!N3655,Rate!$A$4:$A$25,0),MATCH(Gilbert!L3655,Rate!$B$3:$M$3,0))*O3655)),"")</f>
        <v/>
      </c>
      <c r="T3655" s="71" t="str">
        <f t="shared" si="174"/>
        <v/>
      </c>
    </row>
    <row r="3656" spans="16:20">
      <c r="P3656" s="70" t="str">
        <f t="shared" si="172"/>
        <v/>
      </c>
      <c r="Q3656" s="70" t="str">
        <f t="shared" si="173"/>
        <v/>
      </c>
      <c r="R3656" s="70" t="str">
        <f>IFERROR(IF(K3656="handling and wharfage",SUM(P3656:Q3656),IF(OR(K3656="tank",K3656="Boat",K3656="car"),INDEX(Rate!$B$4:$M$25,MATCH(Gilbert!N3656,Rate!$A$4:$A$25,0),MATCH(Gilbert!L3656,Rate!$B$3:$M$3,0))*O3656*0.8,INDEX(Rate!$B$4:$M$25,MATCH(Gilbert!N3656,Rate!$A$4:$A$25,0),MATCH(Gilbert!L3656,Rate!$B$3:$M$3,0))*O3656)),"")</f>
        <v/>
      </c>
      <c r="T3656" s="71" t="str">
        <f t="shared" si="174"/>
        <v/>
      </c>
    </row>
    <row r="3657" spans="16:20">
      <c r="P3657" s="70" t="str">
        <f t="shared" si="172"/>
        <v/>
      </c>
      <c r="Q3657" s="70" t="str">
        <f t="shared" si="173"/>
        <v/>
      </c>
      <c r="R3657" s="70" t="str">
        <f>IFERROR(IF(K3657="handling and wharfage",SUM(P3657:Q3657),IF(OR(K3657="tank",K3657="Boat",K3657="car"),INDEX(Rate!$B$4:$M$25,MATCH(Gilbert!N3657,Rate!$A$4:$A$25,0),MATCH(Gilbert!L3657,Rate!$B$3:$M$3,0))*O3657*0.8,INDEX(Rate!$B$4:$M$25,MATCH(Gilbert!N3657,Rate!$A$4:$A$25,0),MATCH(Gilbert!L3657,Rate!$B$3:$M$3,0))*O3657)),"")</f>
        <v/>
      </c>
      <c r="T3657" s="71" t="str">
        <f t="shared" si="174"/>
        <v/>
      </c>
    </row>
    <row r="3658" spans="16:20">
      <c r="P3658" s="70" t="str">
        <f t="shared" si="172"/>
        <v/>
      </c>
      <c r="Q3658" s="70" t="str">
        <f t="shared" si="173"/>
        <v/>
      </c>
      <c r="R3658" s="70" t="str">
        <f>IFERROR(IF(K3658="handling and wharfage",SUM(P3658:Q3658),IF(OR(K3658="tank",K3658="Boat",K3658="car"),INDEX(Rate!$B$4:$M$25,MATCH(Gilbert!N3658,Rate!$A$4:$A$25,0),MATCH(Gilbert!L3658,Rate!$B$3:$M$3,0))*O3658*0.8,INDEX(Rate!$B$4:$M$25,MATCH(Gilbert!N3658,Rate!$A$4:$A$25,0),MATCH(Gilbert!L3658,Rate!$B$3:$M$3,0))*O3658)),"")</f>
        <v/>
      </c>
      <c r="T3658" s="71" t="str">
        <f t="shared" si="174"/>
        <v/>
      </c>
    </row>
    <row r="3659" spans="16:20">
      <c r="P3659" s="70" t="str">
        <f t="shared" si="172"/>
        <v/>
      </c>
      <c r="Q3659" s="70" t="str">
        <f t="shared" si="173"/>
        <v/>
      </c>
      <c r="R3659" s="70" t="str">
        <f>IFERROR(IF(K3659="handling and wharfage",SUM(P3659:Q3659),IF(OR(K3659="tank",K3659="Boat",K3659="car"),INDEX(Rate!$B$4:$M$25,MATCH(Gilbert!N3659,Rate!$A$4:$A$25,0),MATCH(Gilbert!L3659,Rate!$B$3:$M$3,0))*O3659*0.8,INDEX(Rate!$B$4:$M$25,MATCH(Gilbert!N3659,Rate!$A$4:$A$25,0),MATCH(Gilbert!L3659,Rate!$B$3:$M$3,0))*O3659)),"")</f>
        <v/>
      </c>
      <c r="T3659" s="71" t="str">
        <f t="shared" si="174"/>
        <v/>
      </c>
    </row>
    <row r="3660" spans="16:20">
      <c r="P3660" s="70" t="str">
        <f t="shared" si="172"/>
        <v/>
      </c>
      <c r="Q3660" s="70" t="str">
        <f t="shared" si="173"/>
        <v/>
      </c>
      <c r="R3660" s="70" t="str">
        <f>IFERROR(IF(K3660="handling and wharfage",SUM(P3660:Q3660),IF(OR(K3660="tank",K3660="Boat",K3660="car"),INDEX(Rate!$B$4:$M$25,MATCH(Gilbert!N3660,Rate!$A$4:$A$25,0),MATCH(Gilbert!L3660,Rate!$B$3:$M$3,0))*O3660*0.8,INDEX(Rate!$B$4:$M$25,MATCH(Gilbert!N3660,Rate!$A$4:$A$25,0),MATCH(Gilbert!L3660,Rate!$B$3:$M$3,0))*O3660)),"")</f>
        <v/>
      </c>
      <c r="T3660" s="71" t="str">
        <f t="shared" si="174"/>
        <v/>
      </c>
    </row>
    <row r="3661" spans="16:20">
      <c r="P3661" s="70" t="str">
        <f t="shared" si="172"/>
        <v/>
      </c>
      <c r="Q3661" s="70" t="str">
        <f t="shared" si="173"/>
        <v/>
      </c>
      <c r="R3661" s="70" t="str">
        <f>IFERROR(IF(K3661="handling and wharfage",SUM(P3661:Q3661),IF(OR(K3661="tank",K3661="Boat",K3661="car"),INDEX(Rate!$B$4:$M$25,MATCH(Gilbert!N3661,Rate!$A$4:$A$25,0),MATCH(Gilbert!L3661,Rate!$B$3:$M$3,0))*O3661*0.8,INDEX(Rate!$B$4:$M$25,MATCH(Gilbert!N3661,Rate!$A$4:$A$25,0),MATCH(Gilbert!L3661,Rate!$B$3:$M$3,0))*O3661)),"")</f>
        <v/>
      </c>
      <c r="T3661" s="71" t="str">
        <f t="shared" si="174"/>
        <v/>
      </c>
    </row>
    <row r="3662" spans="16:20">
      <c r="P3662" s="70" t="str">
        <f t="shared" si="172"/>
        <v/>
      </c>
      <c r="Q3662" s="70" t="str">
        <f t="shared" si="173"/>
        <v/>
      </c>
      <c r="R3662" s="70" t="str">
        <f>IFERROR(IF(K3662="handling and wharfage",SUM(P3662:Q3662),IF(OR(K3662="tank",K3662="Boat",K3662="car"),INDEX(Rate!$B$4:$M$25,MATCH(Gilbert!N3662,Rate!$A$4:$A$25,0),MATCH(Gilbert!L3662,Rate!$B$3:$M$3,0))*O3662*0.8,INDEX(Rate!$B$4:$M$25,MATCH(Gilbert!N3662,Rate!$A$4:$A$25,0),MATCH(Gilbert!L3662,Rate!$B$3:$M$3,0))*O3662)),"")</f>
        <v/>
      </c>
      <c r="T3662" s="71" t="str">
        <f t="shared" si="174"/>
        <v/>
      </c>
    </row>
    <row r="3663" spans="16:20">
      <c r="P3663" s="70" t="str">
        <f t="shared" si="172"/>
        <v/>
      </c>
      <c r="Q3663" s="70" t="str">
        <f t="shared" si="173"/>
        <v/>
      </c>
      <c r="R3663" s="70" t="str">
        <f>IFERROR(IF(K3663="handling and wharfage",SUM(P3663:Q3663),IF(OR(K3663="tank",K3663="Boat",K3663="car"),INDEX(Rate!$B$4:$M$25,MATCH(Gilbert!N3663,Rate!$A$4:$A$25,0),MATCH(Gilbert!L3663,Rate!$B$3:$M$3,0))*O3663*0.8,INDEX(Rate!$B$4:$M$25,MATCH(Gilbert!N3663,Rate!$A$4:$A$25,0),MATCH(Gilbert!L3663,Rate!$B$3:$M$3,0))*O3663)),"")</f>
        <v/>
      </c>
      <c r="T3663" s="71" t="str">
        <f t="shared" si="174"/>
        <v/>
      </c>
    </row>
    <row r="3664" spans="16:20">
      <c r="P3664" s="70" t="str">
        <f t="shared" si="172"/>
        <v/>
      </c>
      <c r="Q3664" s="70" t="str">
        <f t="shared" si="173"/>
        <v/>
      </c>
      <c r="R3664" s="70" t="str">
        <f>IFERROR(IF(K3664="handling and wharfage",SUM(P3664:Q3664),IF(OR(K3664="tank",K3664="Boat",K3664="car"),INDEX(Rate!$B$4:$M$25,MATCH(Gilbert!N3664,Rate!$A$4:$A$25,0),MATCH(Gilbert!L3664,Rate!$B$3:$M$3,0))*O3664*0.8,INDEX(Rate!$B$4:$M$25,MATCH(Gilbert!N3664,Rate!$A$4:$A$25,0),MATCH(Gilbert!L3664,Rate!$B$3:$M$3,0))*O3664)),"")</f>
        <v/>
      </c>
      <c r="T3664" s="71" t="str">
        <f t="shared" si="174"/>
        <v/>
      </c>
    </row>
    <row r="3665" spans="16:20">
      <c r="P3665" s="70" t="str">
        <f t="shared" si="172"/>
        <v/>
      </c>
      <c r="Q3665" s="70" t="str">
        <f t="shared" si="173"/>
        <v/>
      </c>
      <c r="R3665" s="70" t="str">
        <f>IFERROR(IF(K3665="handling and wharfage",SUM(P3665:Q3665),IF(OR(K3665="tank",K3665="Boat",K3665="car"),INDEX(Rate!$B$4:$M$25,MATCH(Gilbert!N3665,Rate!$A$4:$A$25,0),MATCH(Gilbert!L3665,Rate!$B$3:$M$3,0))*O3665*0.8,INDEX(Rate!$B$4:$M$25,MATCH(Gilbert!N3665,Rate!$A$4:$A$25,0),MATCH(Gilbert!L3665,Rate!$B$3:$M$3,0))*O3665)),"")</f>
        <v/>
      </c>
      <c r="T3665" s="71" t="str">
        <f t="shared" si="174"/>
        <v/>
      </c>
    </row>
    <row r="3666" spans="16:20">
      <c r="P3666" s="70" t="str">
        <f t="shared" si="172"/>
        <v/>
      </c>
      <c r="Q3666" s="70" t="str">
        <f t="shared" si="173"/>
        <v/>
      </c>
      <c r="R3666" s="70" t="str">
        <f>IFERROR(IF(K3666="handling and wharfage",SUM(P3666:Q3666),IF(OR(K3666="tank",K3666="Boat",K3666="car"),INDEX(Rate!$B$4:$M$25,MATCH(Gilbert!N3666,Rate!$A$4:$A$25,0),MATCH(Gilbert!L3666,Rate!$B$3:$M$3,0))*O3666*0.8,INDEX(Rate!$B$4:$M$25,MATCH(Gilbert!N3666,Rate!$A$4:$A$25,0),MATCH(Gilbert!L3666,Rate!$B$3:$M$3,0))*O3666)),"")</f>
        <v/>
      </c>
      <c r="T3666" s="71" t="str">
        <f t="shared" si="174"/>
        <v/>
      </c>
    </row>
    <row r="3667" spans="16:20">
      <c r="P3667" s="70" t="str">
        <f t="shared" si="172"/>
        <v/>
      </c>
      <c r="Q3667" s="70" t="str">
        <f t="shared" si="173"/>
        <v/>
      </c>
      <c r="R3667" s="70" t="str">
        <f>IFERROR(IF(K3667="handling and wharfage",SUM(P3667:Q3667),IF(OR(K3667="tank",K3667="Boat",K3667="car"),INDEX(Rate!$B$4:$M$25,MATCH(Gilbert!N3667,Rate!$A$4:$A$25,0),MATCH(Gilbert!L3667,Rate!$B$3:$M$3,0))*O3667*0.8,INDEX(Rate!$B$4:$M$25,MATCH(Gilbert!N3667,Rate!$A$4:$A$25,0),MATCH(Gilbert!L3667,Rate!$B$3:$M$3,0))*O3667)),"")</f>
        <v/>
      </c>
      <c r="T3667" s="71" t="str">
        <f t="shared" si="174"/>
        <v/>
      </c>
    </row>
    <row r="3668" spans="16:20">
      <c r="P3668" s="70" t="str">
        <f t="shared" si="172"/>
        <v/>
      </c>
      <c r="Q3668" s="70" t="str">
        <f t="shared" si="173"/>
        <v/>
      </c>
      <c r="R3668" s="70" t="str">
        <f>IFERROR(IF(K3668="handling and wharfage",SUM(P3668:Q3668),IF(OR(K3668="tank",K3668="Boat",K3668="car"),INDEX(Rate!$B$4:$M$25,MATCH(Gilbert!N3668,Rate!$A$4:$A$25,0),MATCH(Gilbert!L3668,Rate!$B$3:$M$3,0))*O3668*0.8,INDEX(Rate!$B$4:$M$25,MATCH(Gilbert!N3668,Rate!$A$4:$A$25,0),MATCH(Gilbert!L3668,Rate!$B$3:$M$3,0))*O3668)),"")</f>
        <v/>
      </c>
      <c r="T3668" s="71" t="str">
        <f t="shared" si="174"/>
        <v/>
      </c>
    </row>
    <row r="3669" spans="16:20">
      <c r="P3669" s="70" t="str">
        <f t="shared" si="172"/>
        <v/>
      </c>
      <c r="Q3669" s="70" t="str">
        <f t="shared" si="173"/>
        <v/>
      </c>
      <c r="R3669" s="70" t="str">
        <f>IFERROR(IF(K3669="handling and wharfage",SUM(P3669:Q3669),IF(OR(K3669="tank",K3669="Boat",K3669="car"),INDEX(Rate!$B$4:$M$25,MATCH(Gilbert!N3669,Rate!$A$4:$A$25,0),MATCH(Gilbert!L3669,Rate!$B$3:$M$3,0))*O3669*0.8,INDEX(Rate!$B$4:$M$25,MATCH(Gilbert!N3669,Rate!$A$4:$A$25,0),MATCH(Gilbert!L3669,Rate!$B$3:$M$3,0))*O3669)),"")</f>
        <v/>
      </c>
      <c r="T3669" s="71" t="str">
        <f t="shared" si="174"/>
        <v/>
      </c>
    </row>
    <row r="3670" spans="16:20">
      <c r="P3670" s="70" t="str">
        <f t="shared" si="172"/>
        <v/>
      </c>
      <c r="Q3670" s="70" t="str">
        <f t="shared" si="173"/>
        <v/>
      </c>
      <c r="R3670" s="70" t="str">
        <f>IFERROR(IF(K3670="handling and wharfage",SUM(P3670:Q3670),IF(OR(K3670="tank",K3670="Boat",K3670="car"),INDEX(Rate!$B$4:$M$25,MATCH(Gilbert!N3670,Rate!$A$4:$A$25,0),MATCH(Gilbert!L3670,Rate!$B$3:$M$3,0))*O3670*0.8,INDEX(Rate!$B$4:$M$25,MATCH(Gilbert!N3670,Rate!$A$4:$A$25,0),MATCH(Gilbert!L3670,Rate!$B$3:$M$3,0))*O3670)),"")</f>
        <v/>
      </c>
      <c r="T3670" s="71" t="str">
        <f t="shared" si="174"/>
        <v/>
      </c>
    </row>
    <row r="3671" spans="16:20">
      <c r="P3671" s="70" t="str">
        <f t="shared" si="172"/>
        <v/>
      </c>
      <c r="Q3671" s="70" t="str">
        <f t="shared" si="173"/>
        <v/>
      </c>
      <c r="R3671" s="70" t="str">
        <f>IFERROR(IF(K3671="handling and wharfage",SUM(P3671:Q3671),IF(OR(K3671="tank",K3671="Boat",K3671="car"),INDEX(Rate!$B$4:$M$25,MATCH(Gilbert!N3671,Rate!$A$4:$A$25,0),MATCH(Gilbert!L3671,Rate!$B$3:$M$3,0))*O3671*0.8,INDEX(Rate!$B$4:$M$25,MATCH(Gilbert!N3671,Rate!$A$4:$A$25,0),MATCH(Gilbert!L3671,Rate!$B$3:$M$3,0))*O3671)),"")</f>
        <v/>
      </c>
      <c r="T3671" s="71" t="str">
        <f t="shared" si="174"/>
        <v/>
      </c>
    </row>
    <row r="3672" spans="16:20">
      <c r="P3672" s="70" t="str">
        <f t="shared" si="172"/>
        <v/>
      </c>
      <c r="Q3672" s="70" t="str">
        <f t="shared" si="173"/>
        <v/>
      </c>
      <c r="R3672" s="70" t="str">
        <f>IFERROR(IF(K3672="handling and wharfage",SUM(P3672:Q3672),IF(OR(K3672="tank",K3672="Boat",K3672="car"),INDEX(Rate!$B$4:$M$25,MATCH(Gilbert!N3672,Rate!$A$4:$A$25,0),MATCH(Gilbert!L3672,Rate!$B$3:$M$3,0))*O3672*0.8,INDEX(Rate!$B$4:$M$25,MATCH(Gilbert!N3672,Rate!$A$4:$A$25,0),MATCH(Gilbert!L3672,Rate!$B$3:$M$3,0))*O3672)),"")</f>
        <v/>
      </c>
      <c r="T3672" s="71" t="str">
        <f t="shared" si="174"/>
        <v/>
      </c>
    </row>
    <row r="3673" spans="16:20">
      <c r="P3673" s="70" t="str">
        <f t="shared" si="172"/>
        <v/>
      </c>
      <c r="Q3673" s="70" t="str">
        <f t="shared" si="173"/>
        <v/>
      </c>
      <c r="R3673" s="70" t="str">
        <f>IFERROR(IF(K3673="handling and wharfage",SUM(P3673:Q3673),IF(OR(K3673="tank",K3673="Boat",K3673="car"),INDEX(Rate!$B$4:$M$25,MATCH(Gilbert!N3673,Rate!$A$4:$A$25,0),MATCH(Gilbert!L3673,Rate!$B$3:$M$3,0))*O3673*0.8,INDEX(Rate!$B$4:$M$25,MATCH(Gilbert!N3673,Rate!$A$4:$A$25,0),MATCH(Gilbert!L3673,Rate!$B$3:$M$3,0))*O3673)),"")</f>
        <v/>
      </c>
      <c r="T3673" s="71" t="str">
        <f t="shared" si="174"/>
        <v/>
      </c>
    </row>
    <row r="3674" spans="16:20">
      <c r="P3674" s="70" t="str">
        <f t="shared" si="172"/>
        <v/>
      </c>
      <c r="Q3674" s="70" t="str">
        <f t="shared" si="173"/>
        <v/>
      </c>
      <c r="R3674" s="70" t="str">
        <f>IFERROR(IF(K3674="handling and wharfage",SUM(P3674:Q3674),IF(OR(K3674="tank",K3674="Boat",K3674="car"),INDEX(Rate!$B$4:$M$25,MATCH(Gilbert!N3674,Rate!$A$4:$A$25,0),MATCH(Gilbert!L3674,Rate!$B$3:$M$3,0))*O3674*0.8,INDEX(Rate!$B$4:$M$25,MATCH(Gilbert!N3674,Rate!$A$4:$A$25,0),MATCH(Gilbert!L3674,Rate!$B$3:$M$3,0))*O3674)),"")</f>
        <v/>
      </c>
      <c r="T3674" s="71" t="str">
        <f t="shared" si="174"/>
        <v/>
      </c>
    </row>
    <row r="3675" spans="16:20">
      <c r="P3675" s="70" t="str">
        <f t="shared" si="172"/>
        <v/>
      </c>
      <c r="Q3675" s="70" t="str">
        <f t="shared" si="173"/>
        <v/>
      </c>
      <c r="R3675" s="70" t="str">
        <f>IFERROR(IF(K3675="handling and wharfage",SUM(P3675:Q3675),IF(OR(K3675="tank",K3675="Boat",K3675="car"),INDEX(Rate!$B$4:$M$25,MATCH(Gilbert!N3675,Rate!$A$4:$A$25,0),MATCH(Gilbert!L3675,Rate!$B$3:$M$3,0))*O3675*0.8,INDEX(Rate!$B$4:$M$25,MATCH(Gilbert!N3675,Rate!$A$4:$A$25,0),MATCH(Gilbert!L3675,Rate!$B$3:$M$3,0))*O3675)),"")</f>
        <v/>
      </c>
      <c r="T3675" s="71" t="str">
        <f t="shared" si="174"/>
        <v/>
      </c>
    </row>
    <row r="3676" spans="16:20">
      <c r="P3676" s="70" t="str">
        <f t="shared" si="172"/>
        <v/>
      </c>
      <c r="Q3676" s="70" t="str">
        <f t="shared" si="173"/>
        <v/>
      </c>
      <c r="R3676" s="70" t="str">
        <f>IFERROR(IF(K3676="handling and wharfage",SUM(P3676:Q3676),IF(OR(K3676="tank",K3676="Boat",K3676="car"),INDEX(Rate!$B$4:$M$25,MATCH(Gilbert!N3676,Rate!$A$4:$A$25,0),MATCH(Gilbert!L3676,Rate!$B$3:$M$3,0))*O3676*0.8,INDEX(Rate!$B$4:$M$25,MATCH(Gilbert!N3676,Rate!$A$4:$A$25,0),MATCH(Gilbert!L3676,Rate!$B$3:$M$3,0))*O3676)),"")</f>
        <v/>
      </c>
      <c r="T3676" s="71" t="str">
        <f t="shared" si="174"/>
        <v/>
      </c>
    </row>
    <row r="3677" spans="16:20">
      <c r="P3677" s="70" t="str">
        <f t="shared" si="172"/>
        <v/>
      </c>
      <c r="Q3677" s="70" t="str">
        <f t="shared" si="173"/>
        <v/>
      </c>
      <c r="R3677" s="70" t="str">
        <f>IFERROR(IF(K3677="handling and wharfage",SUM(P3677:Q3677),IF(OR(K3677="tank",K3677="Boat",K3677="car"),INDEX(Rate!$B$4:$M$25,MATCH(Gilbert!N3677,Rate!$A$4:$A$25,0),MATCH(Gilbert!L3677,Rate!$B$3:$M$3,0))*O3677*0.8,INDEX(Rate!$B$4:$M$25,MATCH(Gilbert!N3677,Rate!$A$4:$A$25,0),MATCH(Gilbert!L3677,Rate!$B$3:$M$3,0))*O3677)),"")</f>
        <v/>
      </c>
      <c r="T3677" s="71" t="str">
        <f t="shared" si="174"/>
        <v/>
      </c>
    </row>
    <row r="3678" spans="16:20">
      <c r="P3678" s="70" t="str">
        <f t="shared" si="172"/>
        <v/>
      </c>
      <c r="Q3678" s="70" t="str">
        <f t="shared" si="173"/>
        <v/>
      </c>
      <c r="R3678" s="70" t="str">
        <f>IFERROR(IF(K3678="handling and wharfage",SUM(P3678:Q3678),IF(OR(K3678="tank",K3678="Boat",K3678="car"),INDEX(Rate!$B$4:$M$25,MATCH(Gilbert!N3678,Rate!$A$4:$A$25,0),MATCH(Gilbert!L3678,Rate!$B$3:$M$3,0))*O3678*0.8,INDEX(Rate!$B$4:$M$25,MATCH(Gilbert!N3678,Rate!$A$4:$A$25,0),MATCH(Gilbert!L3678,Rate!$B$3:$M$3,0))*O3678)),"")</f>
        <v/>
      </c>
      <c r="T3678" s="71" t="str">
        <f t="shared" si="174"/>
        <v/>
      </c>
    </row>
    <row r="3679" spans="16:20">
      <c r="P3679" s="70" t="str">
        <f t="shared" si="172"/>
        <v/>
      </c>
      <c r="Q3679" s="70" t="str">
        <f t="shared" si="173"/>
        <v/>
      </c>
      <c r="R3679" s="70" t="str">
        <f>IFERROR(IF(K3679="handling and wharfage",SUM(P3679:Q3679),IF(OR(K3679="tank",K3679="Boat",K3679="car"),INDEX(Rate!$B$4:$M$25,MATCH(Gilbert!N3679,Rate!$A$4:$A$25,0),MATCH(Gilbert!L3679,Rate!$B$3:$M$3,0))*O3679*0.8,INDEX(Rate!$B$4:$M$25,MATCH(Gilbert!N3679,Rate!$A$4:$A$25,0),MATCH(Gilbert!L3679,Rate!$B$3:$M$3,0))*O3679)),"")</f>
        <v/>
      </c>
      <c r="T3679" s="71" t="str">
        <f t="shared" si="174"/>
        <v/>
      </c>
    </row>
    <row r="3680" spans="16:20">
      <c r="P3680" s="70" t="str">
        <f t="shared" si="172"/>
        <v/>
      </c>
      <c r="Q3680" s="70" t="str">
        <f t="shared" si="173"/>
        <v/>
      </c>
      <c r="R3680" s="70" t="str">
        <f>IFERROR(IF(K3680="handling and wharfage",SUM(P3680:Q3680),IF(OR(K3680="tank",K3680="Boat",K3680="car"),INDEX(Rate!$B$4:$M$25,MATCH(Gilbert!N3680,Rate!$A$4:$A$25,0),MATCH(Gilbert!L3680,Rate!$B$3:$M$3,0))*O3680*0.8,INDEX(Rate!$B$4:$M$25,MATCH(Gilbert!N3680,Rate!$A$4:$A$25,0),MATCH(Gilbert!L3680,Rate!$B$3:$M$3,0))*O3680)),"")</f>
        <v/>
      </c>
      <c r="T3680" s="71" t="str">
        <f t="shared" si="174"/>
        <v/>
      </c>
    </row>
    <row r="3681" spans="16:20">
      <c r="P3681" s="70" t="str">
        <f t="shared" si="172"/>
        <v/>
      </c>
      <c r="Q3681" s="70" t="str">
        <f t="shared" si="173"/>
        <v/>
      </c>
      <c r="R3681" s="70" t="str">
        <f>IFERROR(IF(K3681="handling and wharfage",SUM(P3681:Q3681),IF(OR(K3681="tank",K3681="Boat",K3681="car"),INDEX(Rate!$B$4:$M$25,MATCH(Gilbert!N3681,Rate!$A$4:$A$25,0),MATCH(Gilbert!L3681,Rate!$B$3:$M$3,0))*O3681*0.8,INDEX(Rate!$B$4:$M$25,MATCH(Gilbert!N3681,Rate!$A$4:$A$25,0),MATCH(Gilbert!L3681,Rate!$B$3:$M$3,0))*O3681)),"")</f>
        <v/>
      </c>
      <c r="T3681" s="71" t="str">
        <f t="shared" si="174"/>
        <v/>
      </c>
    </row>
    <row r="3682" spans="16:20">
      <c r="P3682" s="70" t="str">
        <f t="shared" si="172"/>
        <v/>
      </c>
      <c r="Q3682" s="70" t="str">
        <f t="shared" si="173"/>
        <v/>
      </c>
      <c r="R3682" s="70" t="str">
        <f>IFERROR(IF(K3682="handling and wharfage",SUM(P3682:Q3682),IF(OR(K3682="tank",K3682="Boat",K3682="car"),INDEX(Rate!$B$4:$M$25,MATCH(Gilbert!N3682,Rate!$A$4:$A$25,0),MATCH(Gilbert!L3682,Rate!$B$3:$M$3,0))*O3682*0.8,INDEX(Rate!$B$4:$M$25,MATCH(Gilbert!N3682,Rate!$A$4:$A$25,0),MATCH(Gilbert!L3682,Rate!$B$3:$M$3,0))*O3682)),"")</f>
        <v/>
      </c>
      <c r="T3682" s="71" t="str">
        <f t="shared" si="174"/>
        <v/>
      </c>
    </row>
    <row r="3683" spans="16:20">
      <c r="P3683" s="70" t="str">
        <f t="shared" si="172"/>
        <v/>
      </c>
      <c r="Q3683" s="70" t="str">
        <f t="shared" si="173"/>
        <v/>
      </c>
      <c r="R3683" s="70" t="str">
        <f>IFERROR(IF(K3683="handling and wharfage",SUM(P3683:Q3683),IF(OR(K3683="tank",K3683="Boat",K3683="car"),INDEX(Rate!$B$4:$M$25,MATCH(Gilbert!N3683,Rate!$A$4:$A$25,0),MATCH(Gilbert!L3683,Rate!$B$3:$M$3,0))*O3683*0.8,INDEX(Rate!$B$4:$M$25,MATCH(Gilbert!N3683,Rate!$A$4:$A$25,0),MATCH(Gilbert!L3683,Rate!$B$3:$M$3,0))*O3683)),"")</f>
        <v/>
      </c>
      <c r="T3683" s="71" t="str">
        <f t="shared" si="174"/>
        <v/>
      </c>
    </row>
    <row r="3684" spans="16:20">
      <c r="P3684" s="70" t="str">
        <f t="shared" si="172"/>
        <v/>
      </c>
      <c r="Q3684" s="70" t="str">
        <f t="shared" si="173"/>
        <v/>
      </c>
      <c r="R3684" s="70" t="str">
        <f>IFERROR(IF(K3684="handling and wharfage",SUM(P3684:Q3684),IF(OR(K3684="tank",K3684="Boat",K3684="car"),INDEX(Rate!$B$4:$M$25,MATCH(Gilbert!N3684,Rate!$A$4:$A$25,0),MATCH(Gilbert!L3684,Rate!$B$3:$M$3,0))*O3684*0.8,INDEX(Rate!$B$4:$M$25,MATCH(Gilbert!N3684,Rate!$A$4:$A$25,0),MATCH(Gilbert!L3684,Rate!$B$3:$M$3,0))*O3684)),"")</f>
        <v/>
      </c>
      <c r="T3684" s="71" t="str">
        <f t="shared" si="174"/>
        <v/>
      </c>
    </row>
    <row r="3685" spans="16:20">
      <c r="P3685" s="70" t="str">
        <f t="shared" si="172"/>
        <v/>
      </c>
      <c r="Q3685" s="70" t="str">
        <f t="shared" si="173"/>
        <v/>
      </c>
      <c r="R3685" s="70" t="str">
        <f>IFERROR(IF(K3685="handling and wharfage",SUM(P3685:Q3685),IF(OR(K3685="tank",K3685="Boat",K3685="car"),INDEX(Rate!$B$4:$M$25,MATCH(Gilbert!N3685,Rate!$A$4:$A$25,0),MATCH(Gilbert!L3685,Rate!$B$3:$M$3,0))*O3685*0.8,INDEX(Rate!$B$4:$M$25,MATCH(Gilbert!N3685,Rate!$A$4:$A$25,0),MATCH(Gilbert!L3685,Rate!$B$3:$M$3,0))*O3685)),"")</f>
        <v/>
      </c>
      <c r="T3685" s="71" t="str">
        <f t="shared" si="174"/>
        <v/>
      </c>
    </row>
    <row r="3686" spans="16:20">
      <c r="P3686" s="70" t="str">
        <f t="shared" si="172"/>
        <v/>
      </c>
      <c r="Q3686" s="70" t="str">
        <f t="shared" si="173"/>
        <v/>
      </c>
      <c r="R3686" s="70" t="str">
        <f>IFERROR(IF(K3686="handling and wharfage",SUM(P3686:Q3686),IF(OR(K3686="tank",K3686="Boat",K3686="car"),INDEX(Rate!$B$4:$M$25,MATCH(Gilbert!N3686,Rate!$A$4:$A$25,0),MATCH(Gilbert!L3686,Rate!$B$3:$M$3,0))*O3686*0.8,INDEX(Rate!$B$4:$M$25,MATCH(Gilbert!N3686,Rate!$A$4:$A$25,0),MATCH(Gilbert!L3686,Rate!$B$3:$M$3,0))*O3686)),"")</f>
        <v/>
      </c>
      <c r="T3686" s="71" t="str">
        <f t="shared" si="174"/>
        <v/>
      </c>
    </row>
    <row r="3687" spans="16:20">
      <c r="P3687" s="70" t="str">
        <f t="shared" si="172"/>
        <v/>
      </c>
      <c r="Q3687" s="70" t="str">
        <f t="shared" si="173"/>
        <v/>
      </c>
      <c r="R3687" s="70" t="str">
        <f>IFERROR(IF(K3687="handling and wharfage",SUM(P3687:Q3687),IF(OR(K3687="tank",K3687="Boat",K3687="car"),INDEX(Rate!$B$4:$M$25,MATCH(Gilbert!N3687,Rate!$A$4:$A$25,0),MATCH(Gilbert!L3687,Rate!$B$3:$M$3,0))*O3687*0.8,INDEX(Rate!$B$4:$M$25,MATCH(Gilbert!N3687,Rate!$A$4:$A$25,0),MATCH(Gilbert!L3687,Rate!$B$3:$M$3,0))*O3687)),"")</f>
        <v/>
      </c>
      <c r="T3687" s="71" t="str">
        <f t="shared" si="174"/>
        <v/>
      </c>
    </row>
    <row r="3688" spans="16:20">
      <c r="P3688" s="70" t="str">
        <f t="shared" si="172"/>
        <v/>
      </c>
      <c r="Q3688" s="70" t="str">
        <f t="shared" si="173"/>
        <v/>
      </c>
      <c r="R3688" s="70" t="str">
        <f>IFERROR(IF(K3688="handling and wharfage",SUM(P3688:Q3688),IF(OR(K3688="tank",K3688="Boat",K3688="car"),INDEX(Rate!$B$4:$M$25,MATCH(Gilbert!N3688,Rate!$A$4:$A$25,0),MATCH(Gilbert!L3688,Rate!$B$3:$M$3,0))*O3688*0.8,INDEX(Rate!$B$4:$M$25,MATCH(Gilbert!N3688,Rate!$A$4:$A$25,0),MATCH(Gilbert!L3688,Rate!$B$3:$M$3,0))*O3688)),"")</f>
        <v/>
      </c>
      <c r="T3688" s="71" t="str">
        <f t="shared" si="174"/>
        <v/>
      </c>
    </row>
    <row r="3689" spans="16:20">
      <c r="P3689" s="70" t="str">
        <f t="shared" si="172"/>
        <v/>
      </c>
      <c r="Q3689" s="70" t="str">
        <f t="shared" si="173"/>
        <v/>
      </c>
      <c r="R3689" s="70" t="str">
        <f>IFERROR(IF(K3689="handling and wharfage",SUM(P3689:Q3689),IF(OR(K3689="tank",K3689="Boat",K3689="car"),INDEX(Rate!$B$4:$M$25,MATCH(Gilbert!N3689,Rate!$A$4:$A$25,0),MATCH(Gilbert!L3689,Rate!$B$3:$M$3,0))*O3689*0.8,INDEX(Rate!$B$4:$M$25,MATCH(Gilbert!N3689,Rate!$A$4:$A$25,0),MATCH(Gilbert!L3689,Rate!$B$3:$M$3,0))*O3689)),"")</f>
        <v/>
      </c>
      <c r="T3689" s="71" t="str">
        <f t="shared" si="174"/>
        <v/>
      </c>
    </row>
    <row r="3690" spans="16:20">
      <c r="P3690" s="70" t="str">
        <f t="shared" si="172"/>
        <v/>
      </c>
      <c r="Q3690" s="70" t="str">
        <f t="shared" si="173"/>
        <v/>
      </c>
      <c r="R3690" s="70" t="str">
        <f>IFERROR(IF(K3690="handling and wharfage",SUM(P3690:Q3690),IF(OR(K3690="tank",K3690="Boat",K3690="car"),INDEX(Rate!$B$4:$M$25,MATCH(Gilbert!N3690,Rate!$A$4:$A$25,0),MATCH(Gilbert!L3690,Rate!$B$3:$M$3,0))*O3690*0.8,INDEX(Rate!$B$4:$M$25,MATCH(Gilbert!N3690,Rate!$A$4:$A$25,0),MATCH(Gilbert!L3690,Rate!$B$3:$M$3,0))*O3690)),"")</f>
        <v/>
      </c>
      <c r="T3690" s="71" t="str">
        <f t="shared" si="174"/>
        <v/>
      </c>
    </row>
    <row r="3691" spans="16:20">
      <c r="P3691" s="70" t="str">
        <f t="shared" si="172"/>
        <v/>
      </c>
      <c r="Q3691" s="70" t="str">
        <f t="shared" si="173"/>
        <v/>
      </c>
      <c r="R3691" s="70" t="str">
        <f>IFERROR(IF(K3691="handling and wharfage",SUM(P3691:Q3691),IF(OR(K3691="tank",K3691="Boat",K3691="car"),INDEX(Rate!$B$4:$M$25,MATCH(Gilbert!N3691,Rate!$A$4:$A$25,0),MATCH(Gilbert!L3691,Rate!$B$3:$M$3,0))*O3691*0.8,INDEX(Rate!$B$4:$M$25,MATCH(Gilbert!N3691,Rate!$A$4:$A$25,0),MATCH(Gilbert!L3691,Rate!$B$3:$M$3,0))*O3691)),"")</f>
        <v/>
      </c>
      <c r="T3691" s="71" t="str">
        <f t="shared" si="174"/>
        <v/>
      </c>
    </row>
    <row r="3692" spans="16:20">
      <c r="P3692" s="70" t="str">
        <f t="shared" si="172"/>
        <v/>
      </c>
      <c r="Q3692" s="70" t="str">
        <f t="shared" si="173"/>
        <v/>
      </c>
      <c r="R3692" s="70" t="str">
        <f>IFERROR(IF(K3692="handling and wharfage",SUM(P3692:Q3692),IF(OR(K3692="tank",K3692="Boat",K3692="car"),INDEX(Rate!$B$4:$M$25,MATCH(Gilbert!N3692,Rate!$A$4:$A$25,0),MATCH(Gilbert!L3692,Rate!$B$3:$M$3,0))*O3692*0.8,INDEX(Rate!$B$4:$M$25,MATCH(Gilbert!N3692,Rate!$A$4:$A$25,0),MATCH(Gilbert!L3692,Rate!$B$3:$M$3,0))*O3692)),"")</f>
        <v/>
      </c>
      <c r="T3692" s="71" t="str">
        <f t="shared" si="174"/>
        <v/>
      </c>
    </row>
    <row r="3693" spans="16:20">
      <c r="P3693" s="70" t="str">
        <f t="shared" si="172"/>
        <v/>
      </c>
      <c r="Q3693" s="70" t="str">
        <f t="shared" si="173"/>
        <v/>
      </c>
      <c r="R3693" s="70" t="str">
        <f>IFERROR(IF(K3693="handling and wharfage",SUM(P3693:Q3693),IF(OR(K3693="tank",K3693="Boat",K3693="car"),INDEX(Rate!$B$4:$M$25,MATCH(Gilbert!N3693,Rate!$A$4:$A$25,0),MATCH(Gilbert!L3693,Rate!$B$3:$M$3,0))*O3693*0.8,INDEX(Rate!$B$4:$M$25,MATCH(Gilbert!N3693,Rate!$A$4:$A$25,0),MATCH(Gilbert!L3693,Rate!$B$3:$M$3,0))*O3693)),"")</f>
        <v/>
      </c>
      <c r="T3693" s="71" t="str">
        <f t="shared" si="174"/>
        <v/>
      </c>
    </row>
    <row r="3694" spans="16:20">
      <c r="P3694" s="70" t="str">
        <f t="shared" si="172"/>
        <v/>
      </c>
      <c r="Q3694" s="70" t="str">
        <f t="shared" si="173"/>
        <v/>
      </c>
      <c r="R3694" s="70" t="str">
        <f>IFERROR(IF(K3694="handling and wharfage",SUM(P3694:Q3694),IF(OR(K3694="tank",K3694="Boat",K3694="car"),INDEX(Rate!$B$4:$M$25,MATCH(Gilbert!N3694,Rate!$A$4:$A$25,0),MATCH(Gilbert!L3694,Rate!$B$3:$M$3,0))*O3694*0.8,INDEX(Rate!$B$4:$M$25,MATCH(Gilbert!N3694,Rate!$A$4:$A$25,0),MATCH(Gilbert!L3694,Rate!$B$3:$M$3,0))*O3694)),"")</f>
        <v/>
      </c>
      <c r="T3694" s="71" t="str">
        <f t="shared" si="174"/>
        <v/>
      </c>
    </row>
    <row r="3695" spans="16:20">
      <c r="P3695" s="70" t="str">
        <f t="shared" si="172"/>
        <v/>
      </c>
      <c r="Q3695" s="70" t="str">
        <f t="shared" si="173"/>
        <v/>
      </c>
      <c r="R3695" s="70" t="str">
        <f>IFERROR(IF(K3695="handling and wharfage",SUM(P3695:Q3695),IF(OR(K3695="tank",K3695="Boat",K3695="car"),INDEX(Rate!$B$4:$M$25,MATCH(Gilbert!N3695,Rate!$A$4:$A$25,0),MATCH(Gilbert!L3695,Rate!$B$3:$M$3,0))*O3695*0.8,INDEX(Rate!$B$4:$M$25,MATCH(Gilbert!N3695,Rate!$A$4:$A$25,0),MATCH(Gilbert!L3695,Rate!$B$3:$M$3,0))*O3695)),"")</f>
        <v/>
      </c>
      <c r="T3695" s="71" t="str">
        <f t="shared" si="174"/>
        <v/>
      </c>
    </row>
    <row r="3696" spans="16:20">
      <c r="P3696" s="70" t="str">
        <f t="shared" si="172"/>
        <v/>
      </c>
      <c r="Q3696" s="70" t="str">
        <f t="shared" si="173"/>
        <v/>
      </c>
      <c r="R3696" s="70" t="str">
        <f>IFERROR(IF(K3696="handling and wharfage",SUM(P3696:Q3696),IF(OR(K3696="tank",K3696="Boat",K3696="car"),INDEX(Rate!$B$4:$M$25,MATCH(Gilbert!N3696,Rate!$A$4:$A$25,0),MATCH(Gilbert!L3696,Rate!$B$3:$M$3,0))*O3696*0.8,INDEX(Rate!$B$4:$M$25,MATCH(Gilbert!N3696,Rate!$A$4:$A$25,0),MATCH(Gilbert!L3696,Rate!$B$3:$M$3,0))*O3696)),"")</f>
        <v/>
      </c>
      <c r="T3696" s="71" t="str">
        <f t="shared" si="174"/>
        <v/>
      </c>
    </row>
    <row r="3697" spans="16:20">
      <c r="P3697" s="70" t="str">
        <f t="shared" si="172"/>
        <v/>
      </c>
      <c r="Q3697" s="70" t="str">
        <f t="shared" si="173"/>
        <v/>
      </c>
      <c r="R3697" s="70" t="str">
        <f>IFERROR(IF(K3697="handling and wharfage",SUM(P3697:Q3697),IF(OR(K3697="tank",K3697="Boat",K3697="car"),INDEX(Rate!$B$4:$M$25,MATCH(Gilbert!N3697,Rate!$A$4:$A$25,0),MATCH(Gilbert!L3697,Rate!$B$3:$M$3,0))*O3697*0.8,INDEX(Rate!$B$4:$M$25,MATCH(Gilbert!N3697,Rate!$A$4:$A$25,0),MATCH(Gilbert!L3697,Rate!$B$3:$M$3,0))*O3697)),"")</f>
        <v/>
      </c>
      <c r="T3697" s="71" t="str">
        <f t="shared" si="174"/>
        <v/>
      </c>
    </row>
    <row r="3698" spans="16:20">
      <c r="P3698" s="70" t="str">
        <f t="shared" si="172"/>
        <v/>
      </c>
      <c r="Q3698" s="70" t="str">
        <f t="shared" si="173"/>
        <v/>
      </c>
      <c r="R3698" s="70" t="str">
        <f>IFERROR(IF(K3698="handling and wharfage",SUM(P3698:Q3698),IF(OR(K3698="tank",K3698="Boat",K3698="car"),INDEX(Rate!$B$4:$M$25,MATCH(Gilbert!N3698,Rate!$A$4:$A$25,0),MATCH(Gilbert!L3698,Rate!$B$3:$M$3,0))*O3698*0.8,INDEX(Rate!$B$4:$M$25,MATCH(Gilbert!N3698,Rate!$A$4:$A$25,0),MATCH(Gilbert!L3698,Rate!$B$3:$M$3,0))*O3698)),"")</f>
        <v/>
      </c>
      <c r="T3698" s="71" t="str">
        <f t="shared" si="174"/>
        <v/>
      </c>
    </row>
    <row r="3699" spans="16:20">
      <c r="P3699" s="70" t="str">
        <f t="shared" si="172"/>
        <v/>
      </c>
      <c r="Q3699" s="70" t="str">
        <f t="shared" si="173"/>
        <v/>
      </c>
      <c r="R3699" s="70" t="str">
        <f>IFERROR(IF(K3699="handling and wharfage",SUM(P3699:Q3699),IF(OR(K3699="tank",K3699="Boat",K3699="car"),INDEX(Rate!$B$4:$M$25,MATCH(Gilbert!N3699,Rate!$A$4:$A$25,0),MATCH(Gilbert!L3699,Rate!$B$3:$M$3,0))*O3699*0.8,INDEX(Rate!$B$4:$M$25,MATCH(Gilbert!N3699,Rate!$A$4:$A$25,0),MATCH(Gilbert!L3699,Rate!$B$3:$M$3,0))*O3699)),"")</f>
        <v/>
      </c>
      <c r="T3699" s="71" t="str">
        <f t="shared" si="174"/>
        <v/>
      </c>
    </row>
    <row r="3700" spans="16:20">
      <c r="P3700" s="70" t="str">
        <f t="shared" si="172"/>
        <v/>
      </c>
      <c r="Q3700" s="70" t="str">
        <f t="shared" si="173"/>
        <v/>
      </c>
      <c r="R3700" s="70" t="str">
        <f>IFERROR(IF(K3700="handling and wharfage",SUM(P3700:Q3700),IF(OR(K3700="tank",K3700="Boat",K3700="car"),INDEX(Rate!$B$4:$M$25,MATCH(Gilbert!N3700,Rate!$A$4:$A$25,0),MATCH(Gilbert!L3700,Rate!$B$3:$M$3,0))*O3700*0.8,INDEX(Rate!$B$4:$M$25,MATCH(Gilbert!N3700,Rate!$A$4:$A$25,0),MATCH(Gilbert!L3700,Rate!$B$3:$M$3,0))*O3700)),"")</f>
        <v/>
      </c>
      <c r="T3700" s="71" t="str">
        <f t="shared" si="174"/>
        <v/>
      </c>
    </row>
    <row r="3701" spans="16:20">
      <c r="P3701" s="70" t="str">
        <f t="shared" si="172"/>
        <v/>
      </c>
      <c r="Q3701" s="70" t="str">
        <f t="shared" si="173"/>
        <v/>
      </c>
      <c r="R3701" s="70" t="str">
        <f>IFERROR(IF(K3701="handling and wharfage",SUM(P3701:Q3701),IF(OR(K3701="tank",K3701="Boat",K3701="car"),INDEX(Rate!$B$4:$M$25,MATCH(Gilbert!N3701,Rate!$A$4:$A$25,0),MATCH(Gilbert!L3701,Rate!$B$3:$M$3,0))*O3701*0.8,INDEX(Rate!$B$4:$M$25,MATCH(Gilbert!N3701,Rate!$A$4:$A$25,0),MATCH(Gilbert!L3701,Rate!$B$3:$M$3,0))*O3701)),"")</f>
        <v/>
      </c>
      <c r="T3701" s="71" t="str">
        <f t="shared" si="174"/>
        <v/>
      </c>
    </row>
    <row r="3702" spans="16:20">
      <c r="P3702" s="70" t="str">
        <f t="shared" si="172"/>
        <v/>
      </c>
      <c r="Q3702" s="70" t="str">
        <f t="shared" si="173"/>
        <v/>
      </c>
      <c r="R3702" s="70" t="str">
        <f>IFERROR(IF(K3702="handling and wharfage",SUM(P3702:Q3702),IF(OR(K3702="tank",K3702="Boat",K3702="car"),INDEX(Rate!$B$4:$M$25,MATCH(Gilbert!N3702,Rate!$A$4:$A$25,0),MATCH(Gilbert!L3702,Rate!$B$3:$M$3,0))*O3702*0.8,INDEX(Rate!$B$4:$M$25,MATCH(Gilbert!N3702,Rate!$A$4:$A$25,0),MATCH(Gilbert!L3702,Rate!$B$3:$M$3,0))*O3702)),"")</f>
        <v/>
      </c>
      <c r="T3702" s="71" t="str">
        <f t="shared" si="174"/>
        <v/>
      </c>
    </row>
    <row r="3703" spans="16:20">
      <c r="P3703" s="70" t="str">
        <f t="shared" si="172"/>
        <v/>
      </c>
      <c r="Q3703" s="70" t="str">
        <f t="shared" si="173"/>
        <v/>
      </c>
      <c r="R3703" s="70" t="str">
        <f>IFERROR(IF(K3703="handling and wharfage",SUM(P3703:Q3703),IF(OR(K3703="tank",K3703="Boat",K3703="car"),INDEX(Rate!$B$4:$M$25,MATCH(Gilbert!N3703,Rate!$A$4:$A$25,0),MATCH(Gilbert!L3703,Rate!$B$3:$M$3,0))*O3703*0.8,INDEX(Rate!$B$4:$M$25,MATCH(Gilbert!N3703,Rate!$A$4:$A$25,0),MATCH(Gilbert!L3703,Rate!$B$3:$M$3,0))*O3703)),"")</f>
        <v/>
      </c>
      <c r="T3703" s="71" t="str">
        <f t="shared" si="174"/>
        <v/>
      </c>
    </row>
    <row r="3704" spans="16:20">
      <c r="P3704" s="70" t="str">
        <f t="shared" si="172"/>
        <v/>
      </c>
      <c r="Q3704" s="70" t="str">
        <f t="shared" si="173"/>
        <v/>
      </c>
      <c r="R3704" s="70" t="str">
        <f>IFERROR(IF(K3704="handling and wharfage",SUM(P3704:Q3704),IF(OR(K3704="tank",K3704="Boat",K3704="car"),INDEX(Rate!$B$4:$M$25,MATCH(Gilbert!N3704,Rate!$A$4:$A$25,0),MATCH(Gilbert!L3704,Rate!$B$3:$M$3,0))*O3704*0.8,INDEX(Rate!$B$4:$M$25,MATCH(Gilbert!N3704,Rate!$A$4:$A$25,0),MATCH(Gilbert!L3704,Rate!$B$3:$M$3,0))*O3704)),"")</f>
        <v/>
      </c>
      <c r="T3704" s="71" t="str">
        <f t="shared" si="174"/>
        <v/>
      </c>
    </row>
    <row r="3705" spans="16:20">
      <c r="P3705" s="70" t="str">
        <f t="shared" si="172"/>
        <v/>
      </c>
      <c r="Q3705" s="70" t="str">
        <f t="shared" si="173"/>
        <v/>
      </c>
      <c r="R3705" s="70" t="str">
        <f>IFERROR(IF(K3705="handling and wharfage",SUM(P3705:Q3705),IF(OR(K3705="tank",K3705="Boat",K3705="car"),INDEX(Rate!$B$4:$M$25,MATCH(Gilbert!N3705,Rate!$A$4:$A$25,0),MATCH(Gilbert!L3705,Rate!$B$3:$M$3,0))*O3705*0.8,INDEX(Rate!$B$4:$M$25,MATCH(Gilbert!N3705,Rate!$A$4:$A$25,0),MATCH(Gilbert!L3705,Rate!$B$3:$M$3,0))*O3705)),"")</f>
        <v/>
      </c>
      <c r="T3705" s="71" t="str">
        <f t="shared" si="174"/>
        <v/>
      </c>
    </row>
    <row r="3706" spans="16:20">
      <c r="P3706" s="70" t="str">
        <f t="shared" si="172"/>
        <v/>
      </c>
      <c r="Q3706" s="70" t="str">
        <f t="shared" si="173"/>
        <v/>
      </c>
      <c r="R3706" s="70" t="str">
        <f>IFERROR(IF(K3706="handling and wharfage",SUM(P3706:Q3706),IF(OR(K3706="tank",K3706="Boat",K3706="car"),INDEX(Rate!$B$4:$M$25,MATCH(Gilbert!N3706,Rate!$A$4:$A$25,0),MATCH(Gilbert!L3706,Rate!$B$3:$M$3,0))*O3706*0.8,INDEX(Rate!$B$4:$M$25,MATCH(Gilbert!N3706,Rate!$A$4:$A$25,0),MATCH(Gilbert!L3706,Rate!$B$3:$M$3,0))*O3706)),"")</f>
        <v/>
      </c>
      <c r="T3706" s="71" t="str">
        <f t="shared" si="174"/>
        <v/>
      </c>
    </row>
    <row r="3707" spans="16:20">
      <c r="P3707" s="70" t="str">
        <f t="shared" si="172"/>
        <v/>
      </c>
      <c r="Q3707" s="70" t="str">
        <f t="shared" si="173"/>
        <v/>
      </c>
      <c r="R3707" s="70" t="str">
        <f>IFERROR(IF(K3707="handling and wharfage",SUM(P3707:Q3707),IF(OR(K3707="tank",K3707="Boat",K3707="car"),INDEX(Rate!$B$4:$M$25,MATCH(Gilbert!N3707,Rate!$A$4:$A$25,0),MATCH(Gilbert!L3707,Rate!$B$3:$M$3,0))*O3707*0.8,INDEX(Rate!$B$4:$M$25,MATCH(Gilbert!N3707,Rate!$A$4:$A$25,0),MATCH(Gilbert!L3707,Rate!$B$3:$M$3,0))*O3707)),"")</f>
        <v/>
      </c>
      <c r="T3707" s="71" t="str">
        <f t="shared" si="174"/>
        <v/>
      </c>
    </row>
    <row r="3708" spans="16:20">
      <c r="P3708" s="70" t="str">
        <f t="shared" si="172"/>
        <v/>
      </c>
      <c r="Q3708" s="70" t="str">
        <f t="shared" si="173"/>
        <v/>
      </c>
      <c r="R3708" s="70" t="str">
        <f>IFERROR(IF(K3708="handling and wharfage",SUM(P3708:Q3708),IF(OR(K3708="tank",K3708="Boat",K3708="car"),INDEX(Rate!$B$4:$M$25,MATCH(Gilbert!N3708,Rate!$A$4:$A$25,0),MATCH(Gilbert!L3708,Rate!$B$3:$M$3,0))*O3708*0.8,INDEX(Rate!$B$4:$M$25,MATCH(Gilbert!N3708,Rate!$A$4:$A$25,0),MATCH(Gilbert!L3708,Rate!$B$3:$M$3,0))*O3708)),"")</f>
        <v/>
      </c>
      <c r="T3708" s="71" t="str">
        <f t="shared" si="174"/>
        <v/>
      </c>
    </row>
    <row r="3709" spans="16:20">
      <c r="P3709" s="70" t="str">
        <f t="shared" si="172"/>
        <v/>
      </c>
      <c r="Q3709" s="70" t="str">
        <f t="shared" si="173"/>
        <v/>
      </c>
      <c r="R3709" s="70" t="str">
        <f>IFERROR(IF(K3709="handling and wharfage",SUM(P3709:Q3709),IF(OR(K3709="tank",K3709="Boat",K3709="car"),INDEX(Rate!$B$4:$M$25,MATCH(Gilbert!N3709,Rate!$A$4:$A$25,0),MATCH(Gilbert!L3709,Rate!$B$3:$M$3,0))*O3709*0.8,INDEX(Rate!$B$4:$M$25,MATCH(Gilbert!N3709,Rate!$A$4:$A$25,0),MATCH(Gilbert!L3709,Rate!$B$3:$M$3,0))*O3709)),"")</f>
        <v/>
      </c>
      <c r="T3709" s="71" t="str">
        <f t="shared" si="174"/>
        <v/>
      </c>
    </row>
    <row r="3710" spans="16:20">
      <c r="P3710" s="70" t="str">
        <f t="shared" si="172"/>
        <v/>
      </c>
      <c r="Q3710" s="70" t="str">
        <f t="shared" si="173"/>
        <v/>
      </c>
      <c r="R3710" s="70" t="str">
        <f>IFERROR(IF(K3710="handling and wharfage",SUM(P3710:Q3710),IF(OR(K3710="tank",K3710="Boat",K3710="car"),INDEX(Rate!$B$4:$M$25,MATCH(Gilbert!N3710,Rate!$A$4:$A$25,0),MATCH(Gilbert!L3710,Rate!$B$3:$M$3,0))*O3710*0.8,INDEX(Rate!$B$4:$M$25,MATCH(Gilbert!N3710,Rate!$A$4:$A$25,0),MATCH(Gilbert!L3710,Rate!$B$3:$M$3,0))*O3710)),"")</f>
        <v/>
      </c>
      <c r="T3710" s="71" t="str">
        <f t="shared" si="174"/>
        <v/>
      </c>
    </row>
    <row r="3711" spans="16:20">
      <c r="P3711" s="70" t="str">
        <f t="shared" si="172"/>
        <v/>
      </c>
      <c r="Q3711" s="70" t="str">
        <f t="shared" si="173"/>
        <v/>
      </c>
      <c r="R3711" s="70" t="str">
        <f>IFERROR(IF(K3711="handling and wharfage",SUM(P3711:Q3711),IF(OR(K3711="tank",K3711="Boat",K3711="car"),INDEX(Rate!$B$4:$M$25,MATCH(Gilbert!N3711,Rate!$A$4:$A$25,0),MATCH(Gilbert!L3711,Rate!$B$3:$M$3,0))*O3711*0.8,INDEX(Rate!$B$4:$M$25,MATCH(Gilbert!N3711,Rate!$A$4:$A$25,0),MATCH(Gilbert!L3711,Rate!$B$3:$M$3,0))*O3711)),"")</f>
        <v/>
      </c>
      <c r="T3711" s="71" t="str">
        <f t="shared" si="174"/>
        <v/>
      </c>
    </row>
    <row r="3712" spans="16:20">
      <c r="P3712" s="70" t="str">
        <f t="shared" si="172"/>
        <v/>
      </c>
      <c r="Q3712" s="70" t="str">
        <f t="shared" si="173"/>
        <v/>
      </c>
      <c r="R3712" s="70" t="str">
        <f>IFERROR(IF(K3712="handling and wharfage",SUM(P3712:Q3712),IF(OR(K3712="tank",K3712="Boat",K3712="car"),INDEX(Rate!$B$4:$M$25,MATCH(Gilbert!N3712,Rate!$A$4:$A$25,0),MATCH(Gilbert!L3712,Rate!$B$3:$M$3,0))*O3712*0.8,INDEX(Rate!$B$4:$M$25,MATCH(Gilbert!N3712,Rate!$A$4:$A$25,0),MATCH(Gilbert!L3712,Rate!$B$3:$M$3,0))*O3712)),"")</f>
        <v/>
      </c>
      <c r="T3712" s="71" t="str">
        <f t="shared" si="174"/>
        <v/>
      </c>
    </row>
    <row r="3713" spans="16:20">
      <c r="P3713" s="70" t="str">
        <f t="shared" si="172"/>
        <v/>
      </c>
      <c r="Q3713" s="70" t="str">
        <f t="shared" si="173"/>
        <v/>
      </c>
      <c r="R3713" s="70" t="str">
        <f>IFERROR(IF(K3713="handling and wharfage",SUM(P3713:Q3713),IF(OR(K3713="tank",K3713="Boat",K3713="car"),INDEX(Rate!$B$4:$M$25,MATCH(Gilbert!N3713,Rate!$A$4:$A$25,0),MATCH(Gilbert!L3713,Rate!$B$3:$M$3,0))*O3713*0.8,INDEX(Rate!$B$4:$M$25,MATCH(Gilbert!N3713,Rate!$A$4:$A$25,0),MATCH(Gilbert!L3713,Rate!$B$3:$M$3,0))*O3713)),"")</f>
        <v/>
      </c>
      <c r="T3713" s="71" t="str">
        <f t="shared" si="174"/>
        <v/>
      </c>
    </row>
    <row r="3714" spans="16:20">
      <c r="P3714" s="70" t="str">
        <f t="shared" si="172"/>
        <v/>
      </c>
      <c r="Q3714" s="70" t="str">
        <f t="shared" si="173"/>
        <v/>
      </c>
      <c r="R3714" s="70" t="str">
        <f>IFERROR(IF(K3714="handling and wharfage",SUM(P3714:Q3714),IF(OR(K3714="tank",K3714="Boat",K3714="car"),INDEX(Rate!$B$4:$M$25,MATCH(Gilbert!N3714,Rate!$A$4:$A$25,0),MATCH(Gilbert!L3714,Rate!$B$3:$M$3,0))*O3714*0.8,INDEX(Rate!$B$4:$M$25,MATCH(Gilbert!N3714,Rate!$A$4:$A$25,0),MATCH(Gilbert!L3714,Rate!$B$3:$M$3,0))*O3714)),"")</f>
        <v/>
      </c>
      <c r="T3714" s="71" t="str">
        <f t="shared" si="174"/>
        <v/>
      </c>
    </row>
    <row r="3715" spans="16:20">
      <c r="P3715" s="70" t="str">
        <f t="shared" ref="P3715:P3778" si="175">IF(OR(K3715="handling and wharfage",K3715="rau handling and wharfage"),O3715*30,"")</f>
        <v/>
      </c>
      <c r="Q3715" s="70" t="str">
        <f t="shared" ref="Q3715:Q3778" si="176">IF(K3715&lt;&gt;"handling and wharfage","",O3715*3.5)</f>
        <v/>
      </c>
      <c r="R3715" s="70" t="str">
        <f>IFERROR(IF(K3715="handling and wharfage",SUM(P3715:Q3715),IF(OR(K3715="tank",K3715="Boat",K3715="car"),INDEX(Rate!$B$4:$M$25,MATCH(Gilbert!N3715,Rate!$A$4:$A$25,0),MATCH(Gilbert!L3715,Rate!$B$3:$M$3,0))*O3715*0.8,INDEX(Rate!$B$4:$M$25,MATCH(Gilbert!N3715,Rate!$A$4:$A$25,0),MATCH(Gilbert!L3715,Rate!$B$3:$M$3,0))*O3715)),"")</f>
        <v/>
      </c>
      <c r="T3715" s="71" t="str">
        <f t="shared" ref="T3715:T3778" si="177">IF(L3715="","",IF(L3715="General2","F0070000061A","E31250000331"))</f>
        <v/>
      </c>
    </row>
    <row r="3716" spans="16:20">
      <c r="P3716" s="70" t="str">
        <f t="shared" si="175"/>
        <v/>
      </c>
      <c r="Q3716" s="70" t="str">
        <f t="shared" si="176"/>
        <v/>
      </c>
      <c r="R3716" s="70" t="str">
        <f>IFERROR(IF(K3716="handling and wharfage",SUM(P3716:Q3716),IF(OR(K3716="tank",K3716="Boat",K3716="car"),INDEX(Rate!$B$4:$M$25,MATCH(Gilbert!N3716,Rate!$A$4:$A$25,0),MATCH(Gilbert!L3716,Rate!$B$3:$M$3,0))*O3716*0.8,INDEX(Rate!$B$4:$M$25,MATCH(Gilbert!N3716,Rate!$A$4:$A$25,0),MATCH(Gilbert!L3716,Rate!$B$3:$M$3,0))*O3716)),"")</f>
        <v/>
      </c>
      <c r="T3716" s="71" t="str">
        <f t="shared" si="177"/>
        <v/>
      </c>
    </row>
    <row r="3717" spans="16:20">
      <c r="P3717" s="70" t="str">
        <f t="shared" si="175"/>
        <v/>
      </c>
      <c r="Q3717" s="70" t="str">
        <f t="shared" si="176"/>
        <v/>
      </c>
      <c r="R3717" s="70" t="str">
        <f>IFERROR(IF(K3717="handling and wharfage",SUM(P3717:Q3717),IF(OR(K3717="tank",K3717="Boat",K3717="car"),INDEX(Rate!$B$4:$M$25,MATCH(Gilbert!N3717,Rate!$A$4:$A$25,0),MATCH(Gilbert!L3717,Rate!$B$3:$M$3,0))*O3717*0.8,INDEX(Rate!$B$4:$M$25,MATCH(Gilbert!N3717,Rate!$A$4:$A$25,0),MATCH(Gilbert!L3717,Rate!$B$3:$M$3,0))*O3717)),"")</f>
        <v/>
      </c>
      <c r="T3717" s="71" t="str">
        <f t="shared" si="177"/>
        <v/>
      </c>
    </row>
    <row r="3718" spans="16:20">
      <c r="P3718" s="70" t="str">
        <f t="shared" si="175"/>
        <v/>
      </c>
      <c r="Q3718" s="70" t="str">
        <f t="shared" si="176"/>
        <v/>
      </c>
      <c r="R3718" s="70" t="str">
        <f>IFERROR(IF(K3718="handling and wharfage",SUM(P3718:Q3718),IF(OR(K3718="tank",K3718="Boat",K3718="car"),INDEX(Rate!$B$4:$M$25,MATCH(Gilbert!N3718,Rate!$A$4:$A$25,0),MATCH(Gilbert!L3718,Rate!$B$3:$M$3,0))*O3718*0.8,INDEX(Rate!$B$4:$M$25,MATCH(Gilbert!N3718,Rate!$A$4:$A$25,0),MATCH(Gilbert!L3718,Rate!$B$3:$M$3,0))*O3718)),"")</f>
        <v/>
      </c>
      <c r="T3718" s="71" t="str">
        <f t="shared" si="177"/>
        <v/>
      </c>
    </row>
    <row r="3719" spans="16:20">
      <c r="P3719" s="70" t="str">
        <f t="shared" si="175"/>
        <v/>
      </c>
      <c r="Q3719" s="70" t="str">
        <f t="shared" si="176"/>
        <v/>
      </c>
      <c r="R3719" s="70" t="str">
        <f>IFERROR(IF(K3719="handling and wharfage",SUM(P3719:Q3719),IF(OR(K3719="tank",K3719="Boat",K3719="car"),INDEX(Rate!$B$4:$M$25,MATCH(Gilbert!N3719,Rate!$A$4:$A$25,0),MATCH(Gilbert!L3719,Rate!$B$3:$M$3,0))*O3719*0.8,INDEX(Rate!$B$4:$M$25,MATCH(Gilbert!N3719,Rate!$A$4:$A$25,0),MATCH(Gilbert!L3719,Rate!$B$3:$M$3,0))*O3719)),"")</f>
        <v/>
      </c>
      <c r="T3719" s="71" t="str">
        <f t="shared" si="177"/>
        <v/>
      </c>
    </row>
    <row r="3720" spans="16:20">
      <c r="P3720" s="70" t="str">
        <f t="shared" si="175"/>
        <v/>
      </c>
      <c r="Q3720" s="70" t="str">
        <f t="shared" si="176"/>
        <v/>
      </c>
      <c r="R3720" s="70" t="str">
        <f>IFERROR(IF(K3720="handling and wharfage",SUM(P3720:Q3720),IF(OR(K3720="tank",K3720="Boat",K3720="car"),INDEX(Rate!$B$4:$M$25,MATCH(Gilbert!N3720,Rate!$A$4:$A$25,0),MATCH(Gilbert!L3720,Rate!$B$3:$M$3,0))*O3720*0.8,INDEX(Rate!$B$4:$M$25,MATCH(Gilbert!N3720,Rate!$A$4:$A$25,0),MATCH(Gilbert!L3720,Rate!$B$3:$M$3,0))*O3720)),"")</f>
        <v/>
      </c>
      <c r="T3720" s="71" t="str">
        <f t="shared" si="177"/>
        <v/>
      </c>
    </row>
    <row r="3721" spans="16:20">
      <c r="P3721" s="70" t="str">
        <f t="shared" si="175"/>
        <v/>
      </c>
      <c r="Q3721" s="70" t="str">
        <f t="shared" si="176"/>
        <v/>
      </c>
      <c r="R3721" s="70" t="str">
        <f>IFERROR(IF(K3721="handling and wharfage",SUM(P3721:Q3721),IF(OR(K3721="tank",K3721="Boat",K3721="car"),INDEX(Rate!$B$4:$M$25,MATCH(Gilbert!N3721,Rate!$A$4:$A$25,0),MATCH(Gilbert!L3721,Rate!$B$3:$M$3,0))*O3721*0.8,INDEX(Rate!$B$4:$M$25,MATCH(Gilbert!N3721,Rate!$A$4:$A$25,0),MATCH(Gilbert!L3721,Rate!$B$3:$M$3,0))*O3721)),"")</f>
        <v/>
      </c>
      <c r="T3721" s="71" t="str">
        <f t="shared" si="177"/>
        <v/>
      </c>
    </row>
    <row r="3722" spans="16:20">
      <c r="P3722" s="70" t="str">
        <f t="shared" si="175"/>
        <v/>
      </c>
      <c r="Q3722" s="70" t="str">
        <f t="shared" si="176"/>
        <v/>
      </c>
      <c r="R3722" s="70" t="str">
        <f>IFERROR(IF(K3722="handling and wharfage",SUM(P3722:Q3722),IF(OR(K3722="tank",K3722="Boat",K3722="car"),INDEX(Rate!$B$4:$M$25,MATCH(Gilbert!N3722,Rate!$A$4:$A$25,0),MATCH(Gilbert!L3722,Rate!$B$3:$M$3,0))*O3722*0.8,INDEX(Rate!$B$4:$M$25,MATCH(Gilbert!N3722,Rate!$A$4:$A$25,0),MATCH(Gilbert!L3722,Rate!$B$3:$M$3,0))*O3722)),"")</f>
        <v/>
      </c>
      <c r="T3722" s="71" t="str">
        <f t="shared" si="177"/>
        <v/>
      </c>
    </row>
    <row r="3723" spans="16:20">
      <c r="P3723" s="70" t="str">
        <f t="shared" si="175"/>
        <v/>
      </c>
      <c r="Q3723" s="70" t="str">
        <f t="shared" si="176"/>
        <v/>
      </c>
      <c r="R3723" s="70" t="str">
        <f>IFERROR(IF(K3723="handling and wharfage",SUM(P3723:Q3723),IF(OR(K3723="tank",K3723="Boat",K3723="car"),INDEX(Rate!$B$4:$M$25,MATCH(Gilbert!N3723,Rate!$A$4:$A$25,0),MATCH(Gilbert!L3723,Rate!$B$3:$M$3,0))*O3723*0.8,INDEX(Rate!$B$4:$M$25,MATCH(Gilbert!N3723,Rate!$A$4:$A$25,0),MATCH(Gilbert!L3723,Rate!$B$3:$M$3,0))*O3723)),"")</f>
        <v/>
      </c>
      <c r="T3723" s="71" t="str">
        <f t="shared" si="177"/>
        <v/>
      </c>
    </row>
    <row r="3724" spans="16:20">
      <c r="P3724" s="70" t="str">
        <f t="shared" si="175"/>
        <v/>
      </c>
      <c r="Q3724" s="70" t="str">
        <f t="shared" si="176"/>
        <v/>
      </c>
      <c r="R3724" s="70" t="str">
        <f>IFERROR(IF(K3724="handling and wharfage",SUM(P3724:Q3724),IF(OR(K3724="tank",K3724="Boat",K3724="car"),INDEX(Rate!$B$4:$M$25,MATCH(Gilbert!N3724,Rate!$A$4:$A$25,0),MATCH(Gilbert!L3724,Rate!$B$3:$M$3,0))*O3724*0.8,INDEX(Rate!$B$4:$M$25,MATCH(Gilbert!N3724,Rate!$A$4:$A$25,0),MATCH(Gilbert!L3724,Rate!$B$3:$M$3,0))*O3724)),"")</f>
        <v/>
      </c>
      <c r="T3724" s="71" t="str">
        <f t="shared" si="177"/>
        <v/>
      </c>
    </row>
    <row r="3725" spans="16:20">
      <c r="P3725" s="70" t="str">
        <f t="shared" si="175"/>
        <v/>
      </c>
      <c r="Q3725" s="70" t="str">
        <f t="shared" si="176"/>
        <v/>
      </c>
      <c r="R3725" s="70" t="str">
        <f>IFERROR(IF(K3725="handling and wharfage",SUM(P3725:Q3725),IF(OR(K3725="tank",K3725="Boat",K3725="car"),INDEX(Rate!$B$4:$M$25,MATCH(Gilbert!N3725,Rate!$A$4:$A$25,0),MATCH(Gilbert!L3725,Rate!$B$3:$M$3,0))*O3725*0.8,INDEX(Rate!$B$4:$M$25,MATCH(Gilbert!N3725,Rate!$A$4:$A$25,0),MATCH(Gilbert!L3725,Rate!$B$3:$M$3,0))*O3725)),"")</f>
        <v/>
      </c>
      <c r="T3725" s="71" t="str">
        <f t="shared" si="177"/>
        <v/>
      </c>
    </row>
    <row r="3726" spans="16:20">
      <c r="P3726" s="70" t="str">
        <f t="shared" si="175"/>
        <v/>
      </c>
      <c r="Q3726" s="70" t="str">
        <f t="shared" si="176"/>
        <v/>
      </c>
      <c r="R3726" s="70" t="str">
        <f>IFERROR(IF(K3726="handling and wharfage",SUM(P3726:Q3726),IF(OR(K3726="tank",K3726="Boat",K3726="car"),INDEX(Rate!$B$4:$M$25,MATCH(Gilbert!N3726,Rate!$A$4:$A$25,0),MATCH(Gilbert!L3726,Rate!$B$3:$M$3,0))*O3726*0.8,INDEX(Rate!$B$4:$M$25,MATCH(Gilbert!N3726,Rate!$A$4:$A$25,0),MATCH(Gilbert!L3726,Rate!$B$3:$M$3,0))*O3726)),"")</f>
        <v/>
      </c>
      <c r="T3726" s="71" t="str">
        <f t="shared" si="177"/>
        <v/>
      </c>
    </row>
    <row r="3727" spans="16:20">
      <c r="P3727" s="70" t="str">
        <f t="shared" si="175"/>
        <v/>
      </c>
      <c r="Q3727" s="70" t="str">
        <f t="shared" si="176"/>
        <v/>
      </c>
      <c r="R3727" s="70" t="str">
        <f>IFERROR(IF(K3727="handling and wharfage",SUM(P3727:Q3727),IF(OR(K3727="tank",K3727="Boat",K3727="car"),INDEX(Rate!$B$4:$M$25,MATCH(Gilbert!N3727,Rate!$A$4:$A$25,0),MATCH(Gilbert!L3727,Rate!$B$3:$M$3,0))*O3727*0.8,INDEX(Rate!$B$4:$M$25,MATCH(Gilbert!N3727,Rate!$A$4:$A$25,0),MATCH(Gilbert!L3727,Rate!$B$3:$M$3,0))*O3727)),"")</f>
        <v/>
      </c>
      <c r="T3727" s="71" t="str">
        <f t="shared" si="177"/>
        <v/>
      </c>
    </row>
    <row r="3728" spans="16:20">
      <c r="P3728" s="70" t="str">
        <f t="shared" si="175"/>
        <v/>
      </c>
      <c r="Q3728" s="70" t="str">
        <f t="shared" si="176"/>
        <v/>
      </c>
      <c r="R3728" s="70" t="str">
        <f>IFERROR(IF(K3728="handling and wharfage",SUM(P3728:Q3728),IF(OR(K3728="tank",K3728="Boat",K3728="car"),INDEX(Rate!$B$4:$M$25,MATCH(Gilbert!N3728,Rate!$A$4:$A$25,0),MATCH(Gilbert!L3728,Rate!$B$3:$M$3,0))*O3728*0.8,INDEX(Rate!$B$4:$M$25,MATCH(Gilbert!N3728,Rate!$A$4:$A$25,0),MATCH(Gilbert!L3728,Rate!$B$3:$M$3,0))*O3728)),"")</f>
        <v/>
      </c>
      <c r="T3728" s="71" t="str">
        <f t="shared" si="177"/>
        <v/>
      </c>
    </row>
    <row r="3729" spans="16:20">
      <c r="P3729" s="70" t="str">
        <f t="shared" si="175"/>
        <v/>
      </c>
      <c r="Q3729" s="70" t="str">
        <f t="shared" si="176"/>
        <v/>
      </c>
      <c r="R3729" s="70" t="str">
        <f>IFERROR(IF(K3729="handling and wharfage",SUM(P3729:Q3729),IF(OR(K3729="tank",K3729="Boat",K3729="car"),INDEX(Rate!$B$4:$M$25,MATCH(Gilbert!N3729,Rate!$A$4:$A$25,0),MATCH(Gilbert!L3729,Rate!$B$3:$M$3,0))*O3729*0.8,INDEX(Rate!$B$4:$M$25,MATCH(Gilbert!N3729,Rate!$A$4:$A$25,0),MATCH(Gilbert!L3729,Rate!$B$3:$M$3,0))*O3729)),"")</f>
        <v/>
      </c>
      <c r="T3729" s="71" t="str">
        <f t="shared" si="177"/>
        <v/>
      </c>
    </row>
    <row r="3730" spans="16:20">
      <c r="P3730" s="70" t="str">
        <f t="shared" si="175"/>
        <v/>
      </c>
      <c r="Q3730" s="70" t="str">
        <f t="shared" si="176"/>
        <v/>
      </c>
      <c r="R3730" s="70" t="str">
        <f>IFERROR(IF(K3730="handling and wharfage",SUM(P3730:Q3730),IF(OR(K3730="tank",K3730="Boat",K3730="car"),INDEX(Rate!$B$4:$M$25,MATCH(Gilbert!N3730,Rate!$A$4:$A$25,0),MATCH(Gilbert!L3730,Rate!$B$3:$M$3,0))*O3730*0.8,INDEX(Rate!$B$4:$M$25,MATCH(Gilbert!N3730,Rate!$A$4:$A$25,0),MATCH(Gilbert!L3730,Rate!$B$3:$M$3,0))*O3730)),"")</f>
        <v/>
      </c>
      <c r="T3730" s="71" t="str">
        <f t="shared" si="177"/>
        <v/>
      </c>
    </row>
    <row r="3731" spans="16:20">
      <c r="P3731" s="70" t="str">
        <f t="shared" si="175"/>
        <v/>
      </c>
      <c r="Q3731" s="70" t="str">
        <f t="shared" si="176"/>
        <v/>
      </c>
      <c r="R3731" s="70" t="str">
        <f>IFERROR(IF(K3731="handling and wharfage",SUM(P3731:Q3731),IF(OR(K3731="tank",K3731="Boat",K3731="car"),INDEX(Rate!$B$4:$M$25,MATCH(Gilbert!N3731,Rate!$A$4:$A$25,0),MATCH(Gilbert!L3731,Rate!$B$3:$M$3,0))*O3731*0.8,INDEX(Rate!$B$4:$M$25,MATCH(Gilbert!N3731,Rate!$A$4:$A$25,0),MATCH(Gilbert!L3731,Rate!$B$3:$M$3,0))*O3731)),"")</f>
        <v/>
      </c>
      <c r="T3731" s="71" t="str">
        <f t="shared" si="177"/>
        <v/>
      </c>
    </row>
    <row r="3732" spans="16:20">
      <c r="P3732" s="70" t="str">
        <f t="shared" si="175"/>
        <v/>
      </c>
      <c r="Q3732" s="70" t="str">
        <f t="shared" si="176"/>
        <v/>
      </c>
      <c r="R3732" s="70" t="str">
        <f>IFERROR(IF(K3732="handling and wharfage",SUM(P3732:Q3732),IF(OR(K3732="tank",K3732="Boat",K3732="car"),INDEX(Rate!$B$4:$M$25,MATCH(Gilbert!N3732,Rate!$A$4:$A$25,0),MATCH(Gilbert!L3732,Rate!$B$3:$M$3,0))*O3732*0.8,INDEX(Rate!$B$4:$M$25,MATCH(Gilbert!N3732,Rate!$A$4:$A$25,0),MATCH(Gilbert!L3732,Rate!$B$3:$M$3,0))*O3732)),"")</f>
        <v/>
      </c>
      <c r="T3732" s="71" t="str">
        <f t="shared" si="177"/>
        <v/>
      </c>
    </row>
    <row r="3733" spans="16:20">
      <c r="P3733" s="70" t="str">
        <f t="shared" si="175"/>
        <v/>
      </c>
      <c r="Q3733" s="70" t="str">
        <f t="shared" si="176"/>
        <v/>
      </c>
      <c r="R3733" s="70" t="str">
        <f>IFERROR(IF(K3733="handling and wharfage",SUM(P3733:Q3733),IF(OR(K3733="tank",K3733="Boat",K3733="car"),INDEX(Rate!$B$4:$M$25,MATCH(Gilbert!N3733,Rate!$A$4:$A$25,0),MATCH(Gilbert!L3733,Rate!$B$3:$M$3,0))*O3733*0.8,INDEX(Rate!$B$4:$M$25,MATCH(Gilbert!N3733,Rate!$A$4:$A$25,0),MATCH(Gilbert!L3733,Rate!$B$3:$M$3,0))*O3733)),"")</f>
        <v/>
      </c>
      <c r="T3733" s="71" t="str">
        <f t="shared" si="177"/>
        <v/>
      </c>
    </row>
    <row r="3734" spans="16:20">
      <c r="P3734" s="70" t="str">
        <f t="shared" si="175"/>
        <v/>
      </c>
      <c r="Q3734" s="70" t="str">
        <f t="shared" si="176"/>
        <v/>
      </c>
      <c r="R3734" s="70" t="str">
        <f>IFERROR(IF(K3734="handling and wharfage",SUM(P3734:Q3734),IF(OR(K3734="tank",K3734="Boat",K3734="car"),INDEX(Rate!$B$4:$M$25,MATCH(Gilbert!N3734,Rate!$A$4:$A$25,0),MATCH(Gilbert!L3734,Rate!$B$3:$M$3,0))*O3734*0.8,INDEX(Rate!$B$4:$M$25,MATCH(Gilbert!N3734,Rate!$A$4:$A$25,0),MATCH(Gilbert!L3734,Rate!$B$3:$M$3,0))*O3734)),"")</f>
        <v/>
      </c>
      <c r="T3734" s="71" t="str">
        <f t="shared" si="177"/>
        <v/>
      </c>
    </row>
    <row r="3735" spans="16:20">
      <c r="P3735" s="70" t="str">
        <f t="shared" si="175"/>
        <v/>
      </c>
      <c r="Q3735" s="70" t="str">
        <f t="shared" si="176"/>
        <v/>
      </c>
      <c r="R3735" s="70" t="str">
        <f>IFERROR(IF(K3735="handling and wharfage",SUM(P3735:Q3735),IF(OR(K3735="tank",K3735="Boat",K3735="car"),INDEX(Rate!$B$4:$M$25,MATCH(Gilbert!N3735,Rate!$A$4:$A$25,0),MATCH(Gilbert!L3735,Rate!$B$3:$M$3,0))*O3735*0.8,INDEX(Rate!$B$4:$M$25,MATCH(Gilbert!N3735,Rate!$A$4:$A$25,0),MATCH(Gilbert!L3735,Rate!$B$3:$M$3,0))*O3735)),"")</f>
        <v/>
      </c>
      <c r="T3735" s="71" t="str">
        <f t="shared" si="177"/>
        <v/>
      </c>
    </row>
    <row r="3736" spans="16:20">
      <c r="P3736" s="70" t="str">
        <f t="shared" si="175"/>
        <v/>
      </c>
      <c r="Q3736" s="70" t="str">
        <f t="shared" si="176"/>
        <v/>
      </c>
      <c r="R3736" s="70" t="str">
        <f>IFERROR(IF(K3736="handling and wharfage",SUM(P3736:Q3736),IF(OR(K3736="tank",K3736="Boat",K3736="car"),INDEX(Rate!$B$4:$M$25,MATCH(Gilbert!N3736,Rate!$A$4:$A$25,0),MATCH(Gilbert!L3736,Rate!$B$3:$M$3,0))*O3736*0.8,INDEX(Rate!$B$4:$M$25,MATCH(Gilbert!N3736,Rate!$A$4:$A$25,0),MATCH(Gilbert!L3736,Rate!$B$3:$M$3,0))*O3736)),"")</f>
        <v/>
      </c>
      <c r="T3736" s="71" t="str">
        <f t="shared" si="177"/>
        <v/>
      </c>
    </row>
    <row r="3737" s="60" customFormat="1" spans="1:23">
      <c r="A3737" s="89"/>
      <c r="B3737" s="89"/>
      <c r="D3737" s="90"/>
      <c r="G3737" s="91"/>
      <c r="H3737" s="90"/>
      <c r="J3737" s="92"/>
      <c r="P3737" s="70" t="str">
        <f t="shared" si="175"/>
        <v/>
      </c>
      <c r="Q3737" s="70" t="str">
        <f t="shared" si="176"/>
        <v/>
      </c>
      <c r="R3737" s="70" t="str">
        <f>IFERROR(IF(K3737="handling and wharfage",SUM(P3737:Q3737),IF(OR(K3737="tank",K3737="Boat",K3737="car"),INDEX(Rate!$B$4:$M$25,MATCH(Gilbert!N3737,Rate!$A$4:$A$25,0),MATCH(Gilbert!L3737,Rate!$B$3:$M$3,0))*O3737*0.8,INDEX(Rate!$B$4:$M$25,MATCH(Gilbert!N3737,Rate!$A$4:$A$25,0),MATCH(Gilbert!L3737,Rate!$B$3:$M$3,0))*O3737)),"")</f>
        <v/>
      </c>
      <c r="S3737" s="71"/>
      <c r="T3737" s="71" t="str">
        <f t="shared" si="177"/>
        <v/>
      </c>
      <c r="V3737" s="90"/>
      <c r="W3737" s="90"/>
    </row>
    <row r="3738" s="60" customFormat="1" spans="1:23">
      <c r="A3738" s="89"/>
      <c r="B3738" s="89"/>
      <c r="D3738" s="90"/>
      <c r="G3738" s="91"/>
      <c r="H3738" s="90"/>
      <c r="J3738" s="92"/>
      <c r="P3738" s="70" t="str">
        <f t="shared" si="175"/>
        <v/>
      </c>
      <c r="Q3738" s="70" t="str">
        <f t="shared" si="176"/>
        <v/>
      </c>
      <c r="R3738" s="70" t="str">
        <f>IFERROR(IF(K3738="handling and wharfage",SUM(P3738:Q3738),IF(OR(K3738="tank",K3738="Boat",K3738="car"),INDEX(Rate!$B$4:$M$25,MATCH(Gilbert!N3738,Rate!$A$4:$A$25,0),MATCH(Gilbert!L3738,Rate!$B$3:$M$3,0))*O3738*0.8,INDEX(Rate!$B$4:$M$25,MATCH(Gilbert!N3738,Rate!$A$4:$A$25,0),MATCH(Gilbert!L3738,Rate!$B$3:$M$3,0))*O3738)),"")</f>
        <v/>
      </c>
      <c r="S3738" s="71"/>
      <c r="T3738" s="71" t="str">
        <f t="shared" si="177"/>
        <v/>
      </c>
      <c r="V3738" s="90"/>
      <c r="W3738" s="90"/>
    </row>
    <row r="3739" s="59" customFormat="1" spans="1:23">
      <c r="A3739" s="74"/>
      <c r="B3739" s="74"/>
      <c r="D3739" s="98"/>
      <c r="G3739" s="99"/>
      <c r="H3739" s="98"/>
      <c r="J3739" s="101"/>
      <c r="P3739" s="70" t="str">
        <f t="shared" si="175"/>
        <v/>
      </c>
      <c r="Q3739" s="70" t="str">
        <f t="shared" si="176"/>
        <v/>
      </c>
      <c r="R3739" s="70" t="str">
        <f>IFERROR(IF(K3739="handling and wharfage",SUM(P3739:Q3739),IF(OR(K3739="tank",K3739="Boat",K3739="car"),INDEX(Rate!$B$4:$M$25,MATCH(Gilbert!N3739,Rate!$A$4:$A$25,0),MATCH(Gilbert!L3739,Rate!$B$3:$M$3,0))*O3739*0.8,INDEX(Rate!$B$4:$M$25,MATCH(Gilbert!N3739,Rate!$A$4:$A$25,0),MATCH(Gilbert!L3739,Rate!$B$3:$M$3,0))*O3739)),"")</f>
        <v/>
      </c>
      <c r="S3739" s="71"/>
      <c r="T3739" s="71" t="str">
        <f t="shared" si="177"/>
        <v/>
      </c>
      <c r="V3739" s="98"/>
      <c r="W3739" s="98"/>
    </row>
    <row r="3740" s="59" customFormat="1" spans="1:23">
      <c r="A3740" s="74"/>
      <c r="B3740" s="74"/>
      <c r="D3740" s="98"/>
      <c r="G3740" s="99"/>
      <c r="H3740" s="98"/>
      <c r="J3740" s="101"/>
      <c r="P3740" s="70" t="str">
        <f t="shared" si="175"/>
        <v/>
      </c>
      <c r="Q3740" s="70" t="str">
        <f t="shared" si="176"/>
        <v/>
      </c>
      <c r="R3740" s="70" t="str">
        <f>IFERROR(IF(K3740="handling and wharfage",SUM(P3740:Q3740),IF(OR(K3740="tank",K3740="Boat",K3740="car"),INDEX(Rate!$B$4:$M$25,MATCH(Gilbert!N3740,Rate!$A$4:$A$25,0),MATCH(Gilbert!L3740,Rate!$B$3:$M$3,0))*O3740*0.8,INDEX(Rate!$B$4:$M$25,MATCH(Gilbert!N3740,Rate!$A$4:$A$25,0),MATCH(Gilbert!L3740,Rate!$B$3:$M$3,0))*O3740)),"")</f>
        <v/>
      </c>
      <c r="S3740" s="71"/>
      <c r="T3740" s="71" t="str">
        <f t="shared" si="177"/>
        <v/>
      </c>
      <c r="V3740" s="98"/>
      <c r="W3740" s="98"/>
    </row>
    <row r="3741" s="59" customFormat="1" spans="1:23">
      <c r="A3741" s="74"/>
      <c r="B3741" s="74"/>
      <c r="D3741" s="98"/>
      <c r="G3741" s="99"/>
      <c r="H3741" s="98"/>
      <c r="J3741" s="101"/>
      <c r="P3741" s="70" t="str">
        <f t="shared" si="175"/>
        <v/>
      </c>
      <c r="Q3741" s="70" t="str">
        <f t="shared" si="176"/>
        <v/>
      </c>
      <c r="R3741" s="70" t="str">
        <f>IFERROR(IF(K3741="handling and wharfage",SUM(P3741:Q3741),IF(OR(K3741="tank",K3741="Boat",K3741="car"),INDEX(Rate!$B$4:$M$25,MATCH(Gilbert!N3741,Rate!$A$4:$A$25,0),MATCH(Gilbert!L3741,Rate!$B$3:$M$3,0))*O3741*0.8,INDEX(Rate!$B$4:$M$25,MATCH(Gilbert!N3741,Rate!$A$4:$A$25,0),MATCH(Gilbert!L3741,Rate!$B$3:$M$3,0))*O3741)),"")</f>
        <v/>
      </c>
      <c r="S3741" s="71"/>
      <c r="T3741" s="71" t="str">
        <f t="shared" si="177"/>
        <v/>
      </c>
      <c r="V3741" s="98"/>
      <c r="W3741" s="98"/>
    </row>
    <row r="3742" spans="16:20">
      <c r="P3742" s="70" t="str">
        <f t="shared" si="175"/>
        <v/>
      </c>
      <c r="Q3742" s="70" t="str">
        <f t="shared" si="176"/>
        <v/>
      </c>
      <c r="R3742" s="70" t="str">
        <f>IFERROR(IF(K3742="handling and wharfage",SUM(P3742:Q3742),IF(OR(K3742="tank",K3742="Boat",K3742="car"),INDEX(Rate!$B$4:$M$25,MATCH(Gilbert!N3742,Rate!$A$4:$A$25,0),MATCH(Gilbert!L3742,Rate!$B$3:$M$3,0))*O3742*0.8,INDEX(Rate!$B$4:$M$25,MATCH(Gilbert!N3742,Rate!$A$4:$A$25,0),MATCH(Gilbert!L3742,Rate!$B$3:$M$3,0))*O3742)),"")</f>
        <v/>
      </c>
      <c r="T3742" s="71" t="str">
        <f t="shared" si="177"/>
        <v/>
      </c>
    </row>
    <row r="3743" spans="16:20">
      <c r="P3743" s="70" t="str">
        <f t="shared" si="175"/>
        <v/>
      </c>
      <c r="Q3743" s="70" t="str">
        <f t="shared" si="176"/>
        <v/>
      </c>
      <c r="R3743" s="70" t="str">
        <f>IFERROR(IF(K3743="handling and wharfage",SUM(P3743:Q3743),IF(OR(K3743="tank",K3743="Boat",K3743="car"),INDEX(Rate!$B$4:$M$25,MATCH(Gilbert!N3743,Rate!$A$4:$A$25,0),MATCH(Gilbert!L3743,Rate!$B$3:$M$3,0))*O3743*0.8,INDEX(Rate!$B$4:$M$25,MATCH(Gilbert!N3743,Rate!$A$4:$A$25,0),MATCH(Gilbert!L3743,Rate!$B$3:$M$3,0))*O3743)),"")</f>
        <v/>
      </c>
      <c r="T3743" s="71" t="str">
        <f t="shared" si="177"/>
        <v/>
      </c>
    </row>
    <row r="3744" spans="16:20">
      <c r="P3744" s="70" t="str">
        <f t="shared" si="175"/>
        <v/>
      </c>
      <c r="Q3744" s="70" t="str">
        <f t="shared" si="176"/>
        <v/>
      </c>
      <c r="R3744" s="70" t="str">
        <f>IFERROR(IF(K3744="handling and wharfage",SUM(P3744:Q3744),IF(OR(K3744="tank",K3744="Boat",K3744="car"),INDEX(Rate!$B$4:$M$25,MATCH(Gilbert!N3744,Rate!$A$4:$A$25,0),MATCH(Gilbert!L3744,Rate!$B$3:$M$3,0))*O3744*0.8,INDEX(Rate!$B$4:$M$25,MATCH(Gilbert!N3744,Rate!$A$4:$A$25,0),MATCH(Gilbert!L3744,Rate!$B$3:$M$3,0))*O3744)),"")</f>
        <v/>
      </c>
      <c r="T3744" s="71" t="str">
        <f t="shared" si="177"/>
        <v/>
      </c>
    </row>
    <row r="3745" spans="16:20">
      <c r="P3745" s="70" t="str">
        <f t="shared" si="175"/>
        <v/>
      </c>
      <c r="Q3745" s="70" t="str">
        <f t="shared" si="176"/>
        <v/>
      </c>
      <c r="R3745" s="70" t="str">
        <f>IFERROR(IF(K3745="handling and wharfage",SUM(P3745:Q3745),IF(OR(K3745="tank",K3745="Boat",K3745="car"),INDEX(Rate!$B$4:$M$25,MATCH(Gilbert!N3745,Rate!$A$4:$A$25,0),MATCH(Gilbert!L3745,Rate!$B$3:$M$3,0))*O3745*0.8,INDEX(Rate!$B$4:$M$25,MATCH(Gilbert!N3745,Rate!$A$4:$A$25,0),MATCH(Gilbert!L3745,Rate!$B$3:$M$3,0))*O3745)),"")</f>
        <v/>
      </c>
      <c r="T3745" s="71" t="str">
        <f t="shared" si="177"/>
        <v/>
      </c>
    </row>
    <row r="3746" spans="16:20">
      <c r="P3746" s="70" t="str">
        <f t="shared" si="175"/>
        <v/>
      </c>
      <c r="Q3746" s="70" t="str">
        <f t="shared" si="176"/>
        <v/>
      </c>
      <c r="R3746" s="70" t="str">
        <f>IFERROR(IF(K3746="handling and wharfage",SUM(P3746:Q3746),IF(OR(K3746="tank",K3746="Boat",K3746="car"),INDEX(Rate!$B$4:$M$25,MATCH(Gilbert!N3746,Rate!$A$4:$A$25,0),MATCH(Gilbert!L3746,Rate!$B$3:$M$3,0))*O3746*0.8,INDEX(Rate!$B$4:$M$25,MATCH(Gilbert!N3746,Rate!$A$4:$A$25,0),MATCH(Gilbert!L3746,Rate!$B$3:$M$3,0))*O3746)),"")</f>
        <v/>
      </c>
      <c r="T3746" s="71" t="str">
        <f t="shared" si="177"/>
        <v/>
      </c>
    </row>
    <row r="3747" spans="16:20">
      <c r="P3747" s="70" t="str">
        <f t="shared" si="175"/>
        <v/>
      </c>
      <c r="Q3747" s="70" t="str">
        <f t="shared" si="176"/>
        <v/>
      </c>
      <c r="R3747" s="70" t="str">
        <f>IFERROR(IF(K3747="handling and wharfage",SUM(P3747:Q3747),IF(OR(K3747="tank",K3747="Boat",K3747="car"),INDEX(Rate!$B$4:$M$25,MATCH(Gilbert!N3747,Rate!$A$4:$A$25,0),MATCH(Gilbert!L3747,Rate!$B$3:$M$3,0))*O3747*0.8,INDEX(Rate!$B$4:$M$25,MATCH(Gilbert!N3747,Rate!$A$4:$A$25,0),MATCH(Gilbert!L3747,Rate!$B$3:$M$3,0))*O3747)),"")</f>
        <v/>
      </c>
      <c r="T3747" s="71" t="str">
        <f t="shared" si="177"/>
        <v/>
      </c>
    </row>
    <row r="3748" spans="16:20">
      <c r="P3748" s="70" t="str">
        <f t="shared" si="175"/>
        <v/>
      </c>
      <c r="Q3748" s="70" t="str">
        <f t="shared" si="176"/>
        <v/>
      </c>
      <c r="R3748" s="70" t="str">
        <f>IFERROR(IF(K3748="handling and wharfage",SUM(P3748:Q3748),IF(OR(K3748="tank",K3748="Boat",K3748="car"),INDEX(Rate!$B$4:$M$25,MATCH(Gilbert!N3748,Rate!$A$4:$A$25,0),MATCH(Gilbert!L3748,Rate!$B$3:$M$3,0))*O3748*0.8,INDEX(Rate!$B$4:$M$25,MATCH(Gilbert!N3748,Rate!$A$4:$A$25,0),MATCH(Gilbert!L3748,Rate!$B$3:$M$3,0))*O3748)),"")</f>
        <v/>
      </c>
      <c r="T3748" s="71" t="str">
        <f t="shared" si="177"/>
        <v/>
      </c>
    </row>
    <row r="3749" spans="16:20">
      <c r="P3749" s="70" t="str">
        <f t="shared" si="175"/>
        <v/>
      </c>
      <c r="Q3749" s="70" t="str">
        <f t="shared" si="176"/>
        <v/>
      </c>
      <c r="R3749" s="70" t="str">
        <f>IFERROR(IF(K3749="handling and wharfage",SUM(P3749:Q3749),IF(OR(K3749="tank",K3749="Boat",K3749="car"),INDEX(Rate!$B$4:$M$25,MATCH(Gilbert!N3749,Rate!$A$4:$A$25,0),MATCH(Gilbert!L3749,Rate!$B$3:$M$3,0))*O3749*0.8,INDEX(Rate!$B$4:$M$25,MATCH(Gilbert!N3749,Rate!$A$4:$A$25,0),MATCH(Gilbert!L3749,Rate!$B$3:$M$3,0))*O3749)),"")</f>
        <v/>
      </c>
      <c r="T3749" s="71" t="str">
        <f t="shared" si="177"/>
        <v/>
      </c>
    </row>
    <row r="3750" spans="16:20">
      <c r="P3750" s="70" t="str">
        <f t="shared" si="175"/>
        <v/>
      </c>
      <c r="Q3750" s="70" t="str">
        <f t="shared" si="176"/>
        <v/>
      </c>
      <c r="R3750" s="70" t="str">
        <f>IFERROR(IF(K3750="handling and wharfage",SUM(P3750:Q3750),IF(OR(K3750="tank",K3750="Boat",K3750="car"),INDEX(Rate!$B$4:$M$25,MATCH(Gilbert!N3750,Rate!$A$4:$A$25,0),MATCH(Gilbert!L3750,Rate!$B$3:$M$3,0))*O3750*0.8,INDEX(Rate!$B$4:$M$25,MATCH(Gilbert!N3750,Rate!$A$4:$A$25,0),MATCH(Gilbert!L3750,Rate!$B$3:$M$3,0))*O3750)),"")</f>
        <v/>
      </c>
      <c r="T3750" s="71" t="str">
        <f t="shared" si="177"/>
        <v/>
      </c>
    </row>
    <row r="3751" spans="16:20">
      <c r="P3751" s="70" t="str">
        <f t="shared" si="175"/>
        <v/>
      </c>
      <c r="Q3751" s="70" t="str">
        <f t="shared" si="176"/>
        <v/>
      </c>
      <c r="R3751" s="70" t="str">
        <f>IFERROR(IF(K3751="handling and wharfage",SUM(P3751:Q3751),IF(OR(K3751="tank",K3751="Boat",K3751="car"),INDEX(Rate!$B$4:$M$25,MATCH(Gilbert!N3751,Rate!$A$4:$A$25,0),MATCH(Gilbert!L3751,Rate!$B$3:$M$3,0))*O3751*0.8,INDEX(Rate!$B$4:$M$25,MATCH(Gilbert!N3751,Rate!$A$4:$A$25,0),MATCH(Gilbert!L3751,Rate!$B$3:$M$3,0))*O3751)),"")</f>
        <v/>
      </c>
      <c r="T3751" s="71" t="str">
        <f t="shared" si="177"/>
        <v/>
      </c>
    </row>
    <row r="3752" spans="16:20">
      <c r="P3752" s="70" t="str">
        <f t="shared" si="175"/>
        <v/>
      </c>
      <c r="Q3752" s="70" t="str">
        <f t="shared" si="176"/>
        <v/>
      </c>
      <c r="R3752" s="70" t="str">
        <f>IFERROR(IF(K3752="handling and wharfage",SUM(P3752:Q3752),IF(OR(K3752="tank",K3752="Boat",K3752="car"),INDEX(Rate!$B$4:$M$25,MATCH(Gilbert!N3752,Rate!$A$4:$A$25,0),MATCH(Gilbert!L3752,Rate!$B$3:$M$3,0))*O3752*0.8,INDEX(Rate!$B$4:$M$25,MATCH(Gilbert!N3752,Rate!$A$4:$A$25,0),MATCH(Gilbert!L3752,Rate!$B$3:$M$3,0))*O3752)),"")</f>
        <v/>
      </c>
      <c r="T3752" s="71" t="str">
        <f t="shared" si="177"/>
        <v/>
      </c>
    </row>
    <row r="3753" spans="16:20">
      <c r="P3753" s="70" t="str">
        <f t="shared" si="175"/>
        <v/>
      </c>
      <c r="Q3753" s="70" t="str">
        <f t="shared" si="176"/>
        <v/>
      </c>
      <c r="R3753" s="70" t="str">
        <f>IFERROR(IF(K3753="handling and wharfage",SUM(P3753:Q3753),IF(OR(K3753="tank",K3753="Boat",K3753="car"),INDEX(Rate!$B$4:$M$25,MATCH(Gilbert!N3753,Rate!$A$4:$A$25,0),MATCH(Gilbert!L3753,Rate!$B$3:$M$3,0))*O3753*0.8,INDEX(Rate!$B$4:$M$25,MATCH(Gilbert!N3753,Rate!$A$4:$A$25,0),MATCH(Gilbert!L3753,Rate!$B$3:$M$3,0))*O3753)),"")</f>
        <v/>
      </c>
      <c r="T3753" s="71" t="str">
        <f t="shared" si="177"/>
        <v/>
      </c>
    </row>
    <row r="3754" spans="16:20">
      <c r="P3754" s="70" t="str">
        <f t="shared" si="175"/>
        <v/>
      </c>
      <c r="Q3754" s="70" t="str">
        <f t="shared" si="176"/>
        <v/>
      </c>
      <c r="R3754" s="70" t="str">
        <f>IFERROR(IF(K3754="handling and wharfage",SUM(P3754:Q3754),IF(OR(K3754="tank",K3754="Boat",K3754="car"),INDEX(Rate!$B$4:$M$25,MATCH(Gilbert!N3754,Rate!$A$4:$A$25,0),MATCH(Gilbert!L3754,Rate!$B$3:$M$3,0))*O3754*0.8,INDEX(Rate!$B$4:$M$25,MATCH(Gilbert!N3754,Rate!$A$4:$A$25,0),MATCH(Gilbert!L3754,Rate!$B$3:$M$3,0))*O3754)),"")</f>
        <v/>
      </c>
      <c r="T3754" s="71" t="str">
        <f t="shared" si="177"/>
        <v/>
      </c>
    </row>
    <row r="3755" spans="16:20">
      <c r="P3755" s="70" t="str">
        <f t="shared" si="175"/>
        <v/>
      </c>
      <c r="Q3755" s="70" t="str">
        <f t="shared" si="176"/>
        <v/>
      </c>
      <c r="R3755" s="70" t="str">
        <f>IFERROR(IF(K3755="handling and wharfage",SUM(P3755:Q3755),IF(OR(K3755="tank",K3755="Boat",K3755="car"),INDEX(Rate!$B$4:$M$25,MATCH(Gilbert!N3755,Rate!$A$4:$A$25,0),MATCH(Gilbert!L3755,Rate!$B$3:$M$3,0))*O3755*0.8,INDEX(Rate!$B$4:$M$25,MATCH(Gilbert!N3755,Rate!$A$4:$A$25,0),MATCH(Gilbert!L3755,Rate!$B$3:$M$3,0))*O3755)),"")</f>
        <v/>
      </c>
      <c r="T3755" s="71" t="str">
        <f t="shared" si="177"/>
        <v/>
      </c>
    </row>
    <row r="3756" spans="16:20">
      <c r="P3756" s="70" t="str">
        <f t="shared" si="175"/>
        <v/>
      </c>
      <c r="Q3756" s="70" t="str">
        <f t="shared" si="176"/>
        <v/>
      </c>
      <c r="R3756" s="70" t="str">
        <f>IFERROR(IF(K3756="handling and wharfage",SUM(P3756:Q3756),IF(OR(K3756="tank",K3756="Boat",K3756="car"),INDEX(Rate!$B$4:$M$25,MATCH(Gilbert!N3756,Rate!$A$4:$A$25,0),MATCH(Gilbert!L3756,Rate!$B$3:$M$3,0))*O3756*0.8,INDEX(Rate!$B$4:$M$25,MATCH(Gilbert!N3756,Rate!$A$4:$A$25,0),MATCH(Gilbert!L3756,Rate!$B$3:$M$3,0))*O3756)),"")</f>
        <v/>
      </c>
      <c r="T3756" s="71" t="str">
        <f t="shared" si="177"/>
        <v/>
      </c>
    </row>
    <row r="3757" spans="16:20">
      <c r="P3757" s="70" t="str">
        <f t="shared" si="175"/>
        <v/>
      </c>
      <c r="Q3757" s="70" t="str">
        <f t="shared" si="176"/>
        <v/>
      </c>
      <c r="R3757" s="70" t="str">
        <f>IFERROR(IF(K3757="handling and wharfage",SUM(P3757:Q3757),IF(OR(K3757="tank",K3757="Boat",K3757="car"),INDEX(Rate!$B$4:$M$25,MATCH(Gilbert!N3757,Rate!$A$4:$A$25,0),MATCH(Gilbert!L3757,Rate!$B$3:$M$3,0))*O3757*0.8,INDEX(Rate!$B$4:$M$25,MATCH(Gilbert!N3757,Rate!$A$4:$A$25,0),MATCH(Gilbert!L3757,Rate!$B$3:$M$3,0))*O3757)),"")</f>
        <v/>
      </c>
      <c r="T3757" s="71" t="str">
        <f t="shared" si="177"/>
        <v/>
      </c>
    </row>
    <row r="3758" spans="16:20">
      <c r="P3758" s="70" t="str">
        <f t="shared" si="175"/>
        <v/>
      </c>
      <c r="Q3758" s="70" t="str">
        <f t="shared" si="176"/>
        <v/>
      </c>
      <c r="R3758" s="70" t="str">
        <f>IFERROR(IF(K3758="handling and wharfage",SUM(P3758:Q3758),IF(OR(K3758="tank",K3758="Boat",K3758="car"),INDEX(Rate!$B$4:$M$25,MATCH(Gilbert!N3758,Rate!$A$4:$A$25,0),MATCH(Gilbert!L3758,Rate!$B$3:$M$3,0))*O3758*0.8,INDEX(Rate!$B$4:$M$25,MATCH(Gilbert!N3758,Rate!$A$4:$A$25,0),MATCH(Gilbert!L3758,Rate!$B$3:$M$3,0))*O3758)),"")</f>
        <v/>
      </c>
      <c r="T3758" s="71" t="str">
        <f t="shared" si="177"/>
        <v/>
      </c>
    </row>
    <row r="3759" spans="16:20">
      <c r="P3759" s="70" t="str">
        <f t="shared" si="175"/>
        <v/>
      </c>
      <c r="Q3759" s="70" t="str">
        <f t="shared" si="176"/>
        <v/>
      </c>
      <c r="R3759" s="70" t="str">
        <f>IFERROR(IF(K3759="handling and wharfage",SUM(P3759:Q3759),IF(OR(K3759="tank",K3759="Boat",K3759="car"),INDEX(Rate!$B$4:$M$25,MATCH(Gilbert!N3759,Rate!$A$4:$A$25,0),MATCH(Gilbert!L3759,Rate!$B$3:$M$3,0))*O3759*0.8,INDEX(Rate!$B$4:$M$25,MATCH(Gilbert!N3759,Rate!$A$4:$A$25,0),MATCH(Gilbert!L3759,Rate!$B$3:$M$3,0))*O3759)),"")</f>
        <v/>
      </c>
      <c r="T3759" s="71" t="str">
        <f t="shared" si="177"/>
        <v/>
      </c>
    </row>
    <row r="3760" spans="16:20">
      <c r="P3760" s="70" t="str">
        <f t="shared" si="175"/>
        <v/>
      </c>
      <c r="Q3760" s="70" t="str">
        <f t="shared" si="176"/>
        <v/>
      </c>
      <c r="R3760" s="70" t="str">
        <f>IFERROR(IF(K3760="handling and wharfage",SUM(P3760:Q3760),IF(OR(K3760="tank",K3760="Boat",K3760="car"),INDEX(Rate!$B$4:$M$25,MATCH(Gilbert!N3760,Rate!$A$4:$A$25,0),MATCH(Gilbert!L3760,Rate!$B$3:$M$3,0))*O3760*0.8,INDEX(Rate!$B$4:$M$25,MATCH(Gilbert!N3760,Rate!$A$4:$A$25,0),MATCH(Gilbert!L3760,Rate!$B$3:$M$3,0))*O3760)),"")</f>
        <v/>
      </c>
      <c r="T3760" s="71" t="str">
        <f t="shared" si="177"/>
        <v/>
      </c>
    </row>
    <row r="3761" spans="16:20">
      <c r="P3761" s="70" t="str">
        <f t="shared" si="175"/>
        <v/>
      </c>
      <c r="Q3761" s="70" t="str">
        <f t="shared" si="176"/>
        <v/>
      </c>
      <c r="R3761" s="70" t="str">
        <f>IFERROR(IF(K3761="handling and wharfage",SUM(P3761:Q3761),IF(OR(K3761="tank",K3761="Boat",K3761="car"),INDEX(Rate!$B$4:$M$25,MATCH(Gilbert!N3761,Rate!$A$4:$A$25,0),MATCH(Gilbert!L3761,Rate!$B$3:$M$3,0))*O3761*0.8,INDEX(Rate!$B$4:$M$25,MATCH(Gilbert!N3761,Rate!$A$4:$A$25,0),MATCH(Gilbert!L3761,Rate!$B$3:$M$3,0))*O3761)),"")</f>
        <v/>
      </c>
      <c r="T3761" s="71" t="str">
        <f t="shared" si="177"/>
        <v/>
      </c>
    </row>
    <row r="3762" spans="16:20">
      <c r="P3762" s="70" t="str">
        <f t="shared" si="175"/>
        <v/>
      </c>
      <c r="Q3762" s="70" t="str">
        <f t="shared" si="176"/>
        <v/>
      </c>
      <c r="R3762" s="70" t="str">
        <f>IFERROR(IF(K3762="handling and wharfage",SUM(P3762:Q3762),IF(OR(K3762="tank",K3762="Boat",K3762="car"),INDEX(Rate!$B$4:$M$25,MATCH(Gilbert!N3762,Rate!$A$4:$A$25,0),MATCH(Gilbert!L3762,Rate!$B$3:$M$3,0))*O3762*0.8,INDEX(Rate!$B$4:$M$25,MATCH(Gilbert!N3762,Rate!$A$4:$A$25,0),MATCH(Gilbert!L3762,Rate!$B$3:$M$3,0))*O3762)),"")</f>
        <v/>
      </c>
      <c r="T3762" s="71" t="str">
        <f t="shared" si="177"/>
        <v/>
      </c>
    </row>
    <row r="3763" spans="16:20">
      <c r="P3763" s="70" t="str">
        <f t="shared" si="175"/>
        <v/>
      </c>
      <c r="Q3763" s="70" t="str">
        <f t="shared" si="176"/>
        <v/>
      </c>
      <c r="R3763" s="70" t="str">
        <f>IFERROR(IF(K3763="handling and wharfage",SUM(P3763:Q3763),IF(OR(K3763="tank",K3763="Boat",K3763="car"),INDEX(Rate!$B$4:$M$25,MATCH(Gilbert!N3763,Rate!$A$4:$A$25,0),MATCH(Gilbert!L3763,Rate!$B$3:$M$3,0))*O3763*0.8,INDEX(Rate!$B$4:$M$25,MATCH(Gilbert!N3763,Rate!$A$4:$A$25,0),MATCH(Gilbert!L3763,Rate!$B$3:$M$3,0))*O3763)),"")</f>
        <v/>
      </c>
      <c r="T3763" s="71" t="str">
        <f t="shared" si="177"/>
        <v/>
      </c>
    </row>
    <row r="3764" s="59" customFormat="1" spans="1:23">
      <c r="A3764" s="74"/>
      <c r="B3764" s="74"/>
      <c r="D3764" s="98"/>
      <c r="G3764" s="99"/>
      <c r="H3764" s="98"/>
      <c r="J3764" s="101"/>
      <c r="P3764" s="70" t="str">
        <f t="shared" si="175"/>
        <v/>
      </c>
      <c r="Q3764" s="70" t="str">
        <f t="shared" si="176"/>
        <v/>
      </c>
      <c r="R3764" s="70" t="str">
        <f>IFERROR(IF(K3764="handling and wharfage",SUM(P3764:Q3764),IF(OR(K3764="tank",K3764="Boat",K3764="car"),INDEX(Rate!$B$4:$M$25,MATCH(Gilbert!N3764,Rate!$A$4:$A$25,0),MATCH(Gilbert!L3764,Rate!$B$3:$M$3,0))*O3764*0.8,INDEX(Rate!$B$4:$M$25,MATCH(Gilbert!N3764,Rate!$A$4:$A$25,0),MATCH(Gilbert!L3764,Rate!$B$3:$M$3,0))*O3764)),"")</f>
        <v/>
      </c>
      <c r="S3764" s="71"/>
      <c r="T3764" s="71" t="str">
        <f t="shared" si="177"/>
        <v/>
      </c>
      <c r="V3764" s="98"/>
      <c r="W3764" s="98"/>
    </row>
    <row r="3765" s="59" customFormat="1" spans="1:23">
      <c r="A3765" s="74"/>
      <c r="B3765" s="74"/>
      <c r="D3765" s="98"/>
      <c r="G3765" s="99"/>
      <c r="H3765" s="98"/>
      <c r="J3765" s="101"/>
      <c r="P3765" s="70" t="str">
        <f t="shared" si="175"/>
        <v/>
      </c>
      <c r="Q3765" s="70" t="str">
        <f t="shared" si="176"/>
        <v/>
      </c>
      <c r="R3765" s="70" t="str">
        <f>IFERROR(IF(K3765="handling and wharfage",SUM(P3765:Q3765),IF(OR(K3765="tank",K3765="Boat",K3765="car"),INDEX(Rate!$B$4:$M$25,MATCH(Gilbert!N3765,Rate!$A$4:$A$25,0),MATCH(Gilbert!L3765,Rate!$B$3:$M$3,0))*O3765*0.8,INDEX(Rate!$B$4:$M$25,MATCH(Gilbert!N3765,Rate!$A$4:$A$25,0),MATCH(Gilbert!L3765,Rate!$B$3:$M$3,0))*O3765)),"")</f>
        <v/>
      </c>
      <c r="S3765" s="71"/>
      <c r="T3765" s="71" t="str">
        <f t="shared" si="177"/>
        <v/>
      </c>
      <c r="V3765" s="98"/>
      <c r="W3765" s="98"/>
    </row>
    <row r="3766" s="59" customFormat="1" spans="1:23">
      <c r="A3766" s="74"/>
      <c r="B3766" s="74"/>
      <c r="D3766" s="98"/>
      <c r="G3766" s="99"/>
      <c r="H3766" s="98"/>
      <c r="J3766" s="101"/>
      <c r="P3766" s="70" t="str">
        <f t="shared" si="175"/>
        <v/>
      </c>
      <c r="Q3766" s="70" t="str">
        <f t="shared" si="176"/>
        <v/>
      </c>
      <c r="R3766" s="70" t="str">
        <f>IFERROR(IF(K3766="handling and wharfage",SUM(P3766:Q3766),IF(OR(K3766="tank",K3766="Boat",K3766="car"),INDEX(Rate!$B$4:$M$25,MATCH(Gilbert!N3766,Rate!$A$4:$A$25,0),MATCH(Gilbert!L3766,Rate!$B$3:$M$3,0))*O3766*0.8,INDEX(Rate!$B$4:$M$25,MATCH(Gilbert!N3766,Rate!$A$4:$A$25,0),MATCH(Gilbert!L3766,Rate!$B$3:$M$3,0))*O3766)),"")</f>
        <v/>
      </c>
      <c r="S3766" s="71"/>
      <c r="T3766" s="71" t="str">
        <f t="shared" si="177"/>
        <v/>
      </c>
      <c r="V3766" s="98"/>
      <c r="W3766" s="98"/>
    </row>
    <row r="3767" spans="16:20">
      <c r="P3767" s="70" t="str">
        <f t="shared" si="175"/>
        <v/>
      </c>
      <c r="Q3767" s="70" t="str">
        <f t="shared" si="176"/>
        <v/>
      </c>
      <c r="R3767" s="70" t="str">
        <f>IFERROR(IF(K3767="handling and wharfage",SUM(P3767:Q3767),IF(OR(K3767="tank",K3767="Boat",K3767="car"),INDEX(Rate!$B$4:$M$25,MATCH(Gilbert!N3767,Rate!$A$4:$A$25,0),MATCH(Gilbert!L3767,Rate!$B$3:$M$3,0))*O3767*0.8,INDEX(Rate!$B$4:$M$25,MATCH(Gilbert!N3767,Rate!$A$4:$A$25,0),MATCH(Gilbert!L3767,Rate!$B$3:$M$3,0))*O3767)),"")</f>
        <v/>
      </c>
      <c r="T3767" s="71" t="str">
        <f t="shared" si="177"/>
        <v/>
      </c>
    </row>
    <row r="3768" spans="16:20">
      <c r="P3768" s="70" t="str">
        <f t="shared" si="175"/>
        <v/>
      </c>
      <c r="Q3768" s="70" t="str">
        <f t="shared" si="176"/>
        <v/>
      </c>
      <c r="R3768" s="70" t="str">
        <f>IFERROR(IF(K3768="handling and wharfage",SUM(P3768:Q3768),IF(OR(K3768="tank",K3768="Boat",K3768="car"),INDEX(Rate!$B$4:$M$25,MATCH(Gilbert!N3768,Rate!$A$4:$A$25,0),MATCH(Gilbert!L3768,Rate!$B$3:$M$3,0))*O3768*0.8,INDEX(Rate!$B$4:$M$25,MATCH(Gilbert!N3768,Rate!$A$4:$A$25,0),MATCH(Gilbert!L3768,Rate!$B$3:$M$3,0))*O3768)),"")</f>
        <v/>
      </c>
      <c r="T3768" s="71" t="str">
        <f t="shared" si="177"/>
        <v/>
      </c>
    </row>
    <row r="3769" spans="16:20">
      <c r="P3769" s="70" t="str">
        <f t="shared" si="175"/>
        <v/>
      </c>
      <c r="Q3769" s="70" t="str">
        <f t="shared" si="176"/>
        <v/>
      </c>
      <c r="R3769" s="70" t="str">
        <f>IFERROR(IF(K3769="handling and wharfage",SUM(P3769:Q3769),IF(OR(K3769="tank",K3769="Boat",K3769="car"),INDEX(Rate!$B$4:$M$25,MATCH(Gilbert!N3769,Rate!$A$4:$A$25,0),MATCH(Gilbert!L3769,Rate!$B$3:$M$3,0))*O3769*0.8,INDEX(Rate!$B$4:$M$25,MATCH(Gilbert!N3769,Rate!$A$4:$A$25,0),MATCH(Gilbert!L3769,Rate!$B$3:$M$3,0))*O3769)),"")</f>
        <v/>
      </c>
      <c r="T3769" s="71" t="str">
        <f t="shared" si="177"/>
        <v/>
      </c>
    </row>
    <row r="3770" spans="16:20">
      <c r="P3770" s="70" t="str">
        <f t="shared" si="175"/>
        <v/>
      </c>
      <c r="Q3770" s="70" t="str">
        <f t="shared" si="176"/>
        <v/>
      </c>
      <c r="R3770" s="70" t="str">
        <f>IFERROR(IF(K3770="handling and wharfage",SUM(P3770:Q3770),IF(OR(K3770="tank",K3770="Boat",K3770="car"),INDEX(Rate!$B$4:$M$25,MATCH(Gilbert!N3770,Rate!$A$4:$A$25,0),MATCH(Gilbert!L3770,Rate!$B$3:$M$3,0))*O3770*0.8,INDEX(Rate!$B$4:$M$25,MATCH(Gilbert!N3770,Rate!$A$4:$A$25,0),MATCH(Gilbert!L3770,Rate!$B$3:$M$3,0))*O3770)),"")</f>
        <v/>
      </c>
      <c r="T3770" s="71" t="str">
        <f t="shared" si="177"/>
        <v/>
      </c>
    </row>
    <row r="3771" spans="16:20">
      <c r="P3771" s="70" t="str">
        <f t="shared" si="175"/>
        <v/>
      </c>
      <c r="Q3771" s="70" t="str">
        <f t="shared" si="176"/>
        <v/>
      </c>
      <c r="R3771" s="70" t="str">
        <f>IFERROR(IF(K3771="handling and wharfage",SUM(P3771:Q3771),IF(OR(K3771="tank",K3771="Boat",K3771="car"),INDEX(Rate!$B$4:$M$25,MATCH(Gilbert!N3771,Rate!$A$4:$A$25,0),MATCH(Gilbert!L3771,Rate!$B$3:$M$3,0))*O3771*0.8,INDEX(Rate!$B$4:$M$25,MATCH(Gilbert!N3771,Rate!$A$4:$A$25,0),MATCH(Gilbert!L3771,Rate!$B$3:$M$3,0))*O3771)),"")</f>
        <v/>
      </c>
      <c r="T3771" s="71" t="str">
        <f t="shared" si="177"/>
        <v/>
      </c>
    </row>
    <row r="3772" spans="16:20">
      <c r="P3772" s="70" t="str">
        <f t="shared" si="175"/>
        <v/>
      </c>
      <c r="Q3772" s="70" t="str">
        <f t="shared" si="176"/>
        <v/>
      </c>
      <c r="R3772" s="70" t="str">
        <f>IFERROR(IF(K3772="handling and wharfage",SUM(P3772:Q3772),IF(OR(K3772="tank",K3772="Boat",K3772="car"),INDEX(Rate!$B$4:$M$25,MATCH(Gilbert!N3772,Rate!$A$4:$A$25,0),MATCH(Gilbert!L3772,Rate!$B$3:$M$3,0))*O3772*0.8,INDEX(Rate!$B$4:$M$25,MATCH(Gilbert!N3772,Rate!$A$4:$A$25,0),MATCH(Gilbert!L3772,Rate!$B$3:$M$3,0))*O3772)),"")</f>
        <v/>
      </c>
      <c r="T3772" s="71" t="str">
        <f t="shared" si="177"/>
        <v/>
      </c>
    </row>
    <row r="3773" spans="16:20">
      <c r="P3773" s="70" t="str">
        <f t="shared" si="175"/>
        <v/>
      </c>
      <c r="Q3773" s="70" t="str">
        <f t="shared" si="176"/>
        <v/>
      </c>
      <c r="R3773" s="70" t="str">
        <f>IFERROR(IF(K3773="handling and wharfage",SUM(P3773:Q3773),IF(OR(K3773="tank",K3773="Boat",K3773="car"),INDEX(Rate!$B$4:$M$25,MATCH(Gilbert!N3773,Rate!$A$4:$A$25,0),MATCH(Gilbert!L3773,Rate!$B$3:$M$3,0))*O3773*0.8,INDEX(Rate!$B$4:$M$25,MATCH(Gilbert!N3773,Rate!$A$4:$A$25,0),MATCH(Gilbert!L3773,Rate!$B$3:$M$3,0))*O3773)),"")</f>
        <v/>
      </c>
      <c r="T3773" s="71" t="str">
        <f t="shared" si="177"/>
        <v/>
      </c>
    </row>
    <row r="3774" spans="16:20">
      <c r="P3774" s="70" t="str">
        <f t="shared" si="175"/>
        <v/>
      </c>
      <c r="Q3774" s="70" t="str">
        <f t="shared" si="176"/>
        <v/>
      </c>
      <c r="R3774" s="70" t="str">
        <f>IFERROR(IF(K3774="handling and wharfage",SUM(P3774:Q3774),IF(OR(K3774="tank",K3774="Boat",K3774="car"),INDEX(Rate!$B$4:$M$25,MATCH(Gilbert!N3774,Rate!$A$4:$A$25,0),MATCH(Gilbert!L3774,Rate!$B$3:$M$3,0))*O3774*0.8,INDEX(Rate!$B$4:$M$25,MATCH(Gilbert!N3774,Rate!$A$4:$A$25,0),MATCH(Gilbert!L3774,Rate!$B$3:$M$3,0))*O3774)),"")</f>
        <v/>
      </c>
      <c r="T3774" s="71" t="str">
        <f t="shared" si="177"/>
        <v/>
      </c>
    </row>
    <row r="3775" spans="16:20">
      <c r="P3775" s="70" t="str">
        <f t="shared" si="175"/>
        <v/>
      </c>
      <c r="Q3775" s="70" t="str">
        <f t="shared" si="176"/>
        <v/>
      </c>
      <c r="R3775" s="70" t="str">
        <f>IFERROR(IF(K3775="handling and wharfage",SUM(P3775:Q3775),IF(OR(K3775="tank",K3775="Boat",K3775="car"),INDEX(Rate!$B$4:$M$25,MATCH(Gilbert!N3775,Rate!$A$4:$A$25,0),MATCH(Gilbert!L3775,Rate!$B$3:$M$3,0))*O3775*0.8,INDEX(Rate!$B$4:$M$25,MATCH(Gilbert!N3775,Rate!$A$4:$A$25,0),MATCH(Gilbert!L3775,Rate!$B$3:$M$3,0))*O3775)),"")</f>
        <v/>
      </c>
      <c r="T3775" s="71" t="str">
        <f t="shared" si="177"/>
        <v/>
      </c>
    </row>
    <row r="3776" spans="16:20">
      <c r="P3776" s="70" t="str">
        <f t="shared" si="175"/>
        <v/>
      </c>
      <c r="Q3776" s="70" t="str">
        <f t="shared" si="176"/>
        <v/>
      </c>
      <c r="R3776" s="70" t="str">
        <f>IFERROR(IF(K3776="handling and wharfage",SUM(P3776:Q3776),IF(OR(K3776="tank",K3776="Boat",K3776="car"),INDEX(Rate!$B$4:$M$25,MATCH(Gilbert!N3776,Rate!$A$4:$A$25,0),MATCH(Gilbert!L3776,Rate!$B$3:$M$3,0))*O3776*0.8,INDEX(Rate!$B$4:$M$25,MATCH(Gilbert!N3776,Rate!$A$4:$A$25,0),MATCH(Gilbert!L3776,Rate!$B$3:$M$3,0))*O3776)),"")</f>
        <v/>
      </c>
      <c r="T3776" s="71" t="str">
        <f t="shared" si="177"/>
        <v/>
      </c>
    </row>
    <row r="3777" spans="16:20">
      <c r="P3777" s="70" t="str">
        <f t="shared" si="175"/>
        <v/>
      </c>
      <c r="Q3777" s="70" t="str">
        <f t="shared" si="176"/>
        <v/>
      </c>
      <c r="R3777" s="70" t="str">
        <f>IFERROR(IF(K3777="handling and wharfage",SUM(P3777:Q3777),IF(OR(K3777="tank",K3777="Boat",K3777="car"),INDEX(Rate!$B$4:$M$25,MATCH(Gilbert!N3777,Rate!$A$4:$A$25,0),MATCH(Gilbert!L3777,Rate!$B$3:$M$3,0))*O3777*0.8,INDEX(Rate!$B$4:$M$25,MATCH(Gilbert!N3777,Rate!$A$4:$A$25,0),MATCH(Gilbert!L3777,Rate!$B$3:$M$3,0))*O3777)),"")</f>
        <v/>
      </c>
      <c r="T3777" s="71" t="str">
        <f t="shared" si="177"/>
        <v/>
      </c>
    </row>
    <row r="3778" spans="16:20">
      <c r="P3778" s="70" t="str">
        <f t="shared" si="175"/>
        <v/>
      </c>
      <c r="Q3778" s="70" t="str">
        <f t="shared" si="176"/>
        <v/>
      </c>
      <c r="R3778" s="70" t="str">
        <f>IFERROR(IF(K3778="handling and wharfage",SUM(P3778:Q3778),IF(OR(K3778="tank",K3778="Boat",K3778="car"),INDEX(Rate!$B$4:$M$25,MATCH(Gilbert!N3778,Rate!$A$4:$A$25,0),MATCH(Gilbert!L3778,Rate!$B$3:$M$3,0))*O3778*0.8,INDEX(Rate!$B$4:$M$25,MATCH(Gilbert!N3778,Rate!$A$4:$A$25,0),MATCH(Gilbert!L3778,Rate!$B$3:$M$3,0))*O3778)),"")</f>
        <v/>
      </c>
      <c r="T3778" s="71" t="str">
        <f t="shared" si="177"/>
        <v/>
      </c>
    </row>
    <row r="3779" spans="16:20">
      <c r="P3779" s="70" t="str">
        <f t="shared" ref="P3779:P3842" si="178">IF(OR(K3779="handling and wharfage",K3779="rau handling and wharfage"),O3779*30,"")</f>
        <v/>
      </c>
      <c r="Q3779" s="70" t="str">
        <f t="shared" ref="Q3779:Q3842" si="179">IF(K3779&lt;&gt;"handling and wharfage","",O3779*3.5)</f>
        <v/>
      </c>
      <c r="R3779" s="70" t="str">
        <f>IFERROR(IF(K3779="handling and wharfage",SUM(P3779:Q3779),IF(OR(K3779="tank",K3779="Boat",K3779="car"),INDEX(Rate!$B$4:$M$25,MATCH(Gilbert!N3779,Rate!$A$4:$A$25,0),MATCH(Gilbert!L3779,Rate!$B$3:$M$3,0))*O3779*0.8,INDEX(Rate!$B$4:$M$25,MATCH(Gilbert!N3779,Rate!$A$4:$A$25,0),MATCH(Gilbert!L3779,Rate!$B$3:$M$3,0))*O3779)),"")</f>
        <v/>
      </c>
      <c r="T3779" s="71" t="str">
        <f t="shared" ref="T3779:T3842" si="180">IF(L3779="","",IF(L3779="General2","F0070000061A","E31250000331"))</f>
        <v/>
      </c>
    </row>
    <row r="3780" spans="16:20">
      <c r="P3780" s="70" t="str">
        <f t="shared" si="178"/>
        <v/>
      </c>
      <c r="Q3780" s="70" t="str">
        <f t="shared" si="179"/>
        <v/>
      </c>
      <c r="R3780" s="70" t="str">
        <f>IFERROR(IF(K3780="handling and wharfage",SUM(P3780:Q3780),IF(OR(K3780="tank",K3780="Boat",K3780="car"),INDEX(Rate!$B$4:$M$25,MATCH(Gilbert!N3780,Rate!$A$4:$A$25,0),MATCH(Gilbert!L3780,Rate!$B$3:$M$3,0))*O3780*0.8,INDEX(Rate!$B$4:$M$25,MATCH(Gilbert!N3780,Rate!$A$4:$A$25,0),MATCH(Gilbert!L3780,Rate!$B$3:$M$3,0))*O3780)),"")</f>
        <v/>
      </c>
      <c r="T3780" s="71" t="str">
        <f t="shared" si="180"/>
        <v/>
      </c>
    </row>
    <row r="3781" spans="16:20">
      <c r="P3781" s="70" t="str">
        <f t="shared" si="178"/>
        <v/>
      </c>
      <c r="Q3781" s="70" t="str">
        <f t="shared" si="179"/>
        <v/>
      </c>
      <c r="R3781" s="70" t="str">
        <f>IFERROR(IF(K3781="handling and wharfage",SUM(P3781:Q3781),IF(OR(K3781="tank",K3781="Boat",K3781="car"),INDEX(Rate!$B$4:$M$25,MATCH(Gilbert!N3781,Rate!$A$4:$A$25,0),MATCH(Gilbert!L3781,Rate!$B$3:$M$3,0))*O3781*0.8,INDEX(Rate!$B$4:$M$25,MATCH(Gilbert!N3781,Rate!$A$4:$A$25,0),MATCH(Gilbert!L3781,Rate!$B$3:$M$3,0))*O3781)),"")</f>
        <v/>
      </c>
      <c r="T3781" s="71" t="str">
        <f t="shared" si="180"/>
        <v/>
      </c>
    </row>
    <row r="3782" spans="16:20">
      <c r="P3782" s="70" t="str">
        <f t="shared" si="178"/>
        <v/>
      </c>
      <c r="Q3782" s="70" t="str">
        <f t="shared" si="179"/>
        <v/>
      </c>
      <c r="R3782" s="70" t="str">
        <f>IFERROR(IF(K3782="handling and wharfage",SUM(P3782:Q3782),IF(OR(K3782="tank",K3782="Boat",K3782="car"),INDEX(Rate!$B$4:$M$25,MATCH(Gilbert!N3782,Rate!$A$4:$A$25,0),MATCH(Gilbert!L3782,Rate!$B$3:$M$3,0))*O3782*0.8,INDEX(Rate!$B$4:$M$25,MATCH(Gilbert!N3782,Rate!$A$4:$A$25,0),MATCH(Gilbert!L3782,Rate!$B$3:$M$3,0))*O3782)),"")</f>
        <v/>
      </c>
      <c r="T3782" s="71" t="str">
        <f t="shared" si="180"/>
        <v/>
      </c>
    </row>
    <row r="3783" spans="16:20">
      <c r="P3783" s="70" t="str">
        <f t="shared" si="178"/>
        <v/>
      </c>
      <c r="Q3783" s="70" t="str">
        <f t="shared" si="179"/>
        <v/>
      </c>
      <c r="R3783" s="70" t="str">
        <f>IFERROR(IF(K3783="handling and wharfage",SUM(P3783:Q3783),IF(OR(K3783="tank",K3783="Boat",K3783="car"),INDEX(Rate!$B$4:$M$25,MATCH(Gilbert!N3783,Rate!$A$4:$A$25,0),MATCH(Gilbert!L3783,Rate!$B$3:$M$3,0))*O3783*0.8,INDEX(Rate!$B$4:$M$25,MATCH(Gilbert!N3783,Rate!$A$4:$A$25,0),MATCH(Gilbert!L3783,Rate!$B$3:$M$3,0))*O3783)),"")</f>
        <v/>
      </c>
      <c r="T3783" s="71" t="str">
        <f t="shared" si="180"/>
        <v/>
      </c>
    </row>
    <row r="3784" spans="16:20">
      <c r="P3784" s="70" t="str">
        <f t="shared" si="178"/>
        <v/>
      </c>
      <c r="Q3784" s="70" t="str">
        <f t="shared" si="179"/>
        <v/>
      </c>
      <c r="R3784" s="70" t="str">
        <f>IFERROR(IF(K3784="handling and wharfage",SUM(P3784:Q3784),IF(OR(K3784="tank",K3784="Boat",K3784="car"),INDEX(Rate!$B$4:$M$25,MATCH(Gilbert!N3784,Rate!$A$4:$A$25,0),MATCH(Gilbert!L3784,Rate!$B$3:$M$3,0))*O3784*0.8,INDEX(Rate!$B$4:$M$25,MATCH(Gilbert!N3784,Rate!$A$4:$A$25,0),MATCH(Gilbert!L3784,Rate!$B$3:$M$3,0))*O3784)),"")</f>
        <v/>
      </c>
      <c r="T3784" s="71" t="str">
        <f t="shared" si="180"/>
        <v/>
      </c>
    </row>
    <row r="3785" spans="16:20">
      <c r="P3785" s="70" t="str">
        <f t="shared" si="178"/>
        <v/>
      </c>
      <c r="Q3785" s="70" t="str">
        <f t="shared" si="179"/>
        <v/>
      </c>
      <c r="R3785" s="70" t="str">
        <f>IFERROR(IF(K3785="handling and wharfage",SUM(P3785:Q3785),IF(OR(K3785="tank",K3785="Boat",K3785="car"),INDEX(Rate!$B$4:$M$25,MATCH(Gilbert!N3785,Rate!$A$4:$A$25,0),MATCH(Gilbert!L3785,Rate!$B$3:$M$3,0))*O3785*0.8,INDEX(Rate!$B$4:$M$25,MATCH(Gilbert!N3785,Rate!$A$4:$A$25,0),MATCH(Gilbert!L3785,Rate!$B$3:$M$3,0))*O3785)),"")</f>
        <v/>
      </c>
      <c r="T3785" s="71" t="str">
        <f t="shared" si="180"/>
        <v/>
      </c>
    </row>
    <row r="3786" spans="16:20">
      <c r="P3786" s="70" t="str">
        <f t="shared" si="178"/>
        <v/>
      </c>
      <c r="Q3786" s="70" t="str">
        <f t="shared" si="179"/>
        <v/>
      </c>
      <c r="R3786" s="70" t="str">
        <f>IFERROR(IF(K3786="handling and wharfage",SUM(P3786:Q3786),IF(OR(K3786="tank",K3786="Boat",K3786="car"),INDEX(Rate!$B$4:$M$25,MATCH(Gilbert!N3786,Rate!$A$4:$A$25,0),MATCH(Gilbert!L3786,Rate!$B$3:$M$3,0))*O3786*0.8,INDEX(Rate!$B$4:$M$25,MATCH(Gilbert!N3786,Rate!$A$4:$A$25,0),MATCH(Gilbert!L3786,Rate!$B$3:$M$3,0))*O3786)),"")</f>
        <v/>
      </c>
      <c r="T3786" s="71" t="str">
        <f t="shared" si="180"/>
        <v/>
      </c>
    </row>
    <row r="3787" spans="16:20">
      <c r="P3787" s="70" t="str">
        <f t="shared" si="178"/>
        <v/>
      </c>
      <c r="Q3787" s="70" t="str">
        <f t="shared" si="179"/>
        <v/>
      </c>
      <c r="R3787" s="70" t="str">
        <f>IFERROR(IF(K3787="handling and wharfage",SUM(P3787:Q3787),IF(OR(K3787="tank",K3787="Boat",K3787="car"),INDEX(Rate!$B$4:$M$25,MATCH(Gilbert!N3787,Rate!$A$4:$A$25,0),MATCH(Gilbert!L3787,Rate!$B$3:$M$3,0))*O3787*0.8,INDEX(Rate!$B$4:$M$25,MATCH(Gilbert!N3787,Rate!$A$4:$A$25,0),MATCH(Gilbert!L3787,Rate!$B$3:$M$3,0))*O3787)),"")</f>
        <v/>
      </c>
      <c r="T3787" s="71" t="str">
        <f t="shared" si="180"/>
        <v/>
      </c>
    </row>
    <row r="3788" spans="16:20">
      <c r="P3788" s="70" t="str">
        <f t="shared" si="178"/>
        <v/>
      </c>
      <c r="Q3788" s="70" t="str">
        <f t="shared" si="179"/>
        <v/>
      </c>
      <c r="R3788" s="70" t="str">
        <f>IFERROR(IF(K3788="handling and wharfage",SUM(P3788:Q3788),IF(OR(K3788="tank",K3788="Boat",K3788="car"),INDEX(Rate!$B$4:$M$25,MATCH(Gilbert!N3788,Rate!$A$4:$A$25,0),MATCH(Gilbert!L3788,Rate!$B$3:$M$3,0))*O3788*0.8,INDEX(Rate!$B$4:$M$25,MATCH(Gilbert!N3788,Rate!$A$4:$A$25,0),MATCH(Gilbert!L3788,Rate!$B$3:$M$3,0))*O3788)),"")</f>
        <v/>
      </c>
      <c r="T3788" s="71" t="str">
        <f t="shared" si="180"/>
        <v/>
      </c>
    </row>
    <row r="3789" spans="16:20">
      <c r="P3789" s="70" t="str">
        <f t="shared" si="178"/>
        <v/>
      </c>
      <c r="Q3789" s="70" t="str">
        <f t="shared" si="179"/>
        <v/>
      </c>
      <c r="R3789" s="70" t="str">
        <f>IFERROR(IF(K3789="handling and wharfage",SUM(P3789:Q3789),IF(OR(K3789="tank",K3789="Boat",K3789="car"),INDEX(Rate!$B$4:$M$25,MATCH(Gilbert!N3789,Rate!$A$4:$A$25,0),MATCH(Gilbert!L3789,Rate!$B$3:$M$3,0))*O3789*0.8,INDEX(Rate!$B$4:$M$25,MATCH(Gilbert!N3789,Rate!$A$4:$A$25,0),MATCH(Gilbert!L3789,Rate!$B$3:$M$3,0))*O3789)),"")</f>
        <v/>
      </c>
      <c r="T3789" s="71" t="str">
        <f t="shared" si="180"/>
        <v/>
      </c>
    </row>
    <row r="3790" spans="16:20">
      <c r="P3790" s="70" t="str">
        <f t="shared" si="178"/>
        <v/>
      </c>
      <c r="Q3790" s="70" t="str">
        <f t="shared" si="179"/>
        <v/>
      </c>
      <c r="R3790" s="70" t="str">
        <f>IFERROR(IF(K3790="handling and wharfage",SUM(P3790:Q3790),IF(OR(K3790="tank",K3790="Boat",K3790="car"),INDEX(Rate!$B$4:$M$25,MATCH(Gilbert!N3790,Rate!$A$4:$A$25,0),MATCH(Gilbert!L3790,Rate!$B$3:$M$3,0))*O3790*0.8,INDEX(Rate!$B$4:$M$25,MATCH(Gilbert!N3790,Rate!$A$4:$A$25,0),MATCH(Gilbert!L3790,Rate!$B$3:$M$3,0))*O3790)),"")</f>
        <v/>
      </c>
      <c r="T3790" s="71" t="str">
        <f t="shared" si="180"/>
        <v/>
      </c>
    </row>
    <row r="3791" spans="16:20">
      <c r="P3791" s="70" t="str">
        <f t="shared" si="178"/>
        <v/>
      </c>
      <c r="Q3791" s="70" t="str">
        <f t="shared" si="179"/>
        <v/>
      </c>
      <c r="R3791" s="70" t="str">
        <f>IFERROR(IF(K3791="handling and wharfage",SUM(P3791:Q3791),IF(OR(K3791="tank",K3791="Boat",K3791="car"),INDEX(Rate!$B$4:$M$25,MATCH(Gilbert!N3791,Rate!$A$4:$A$25,0),MATCH(Gilbert!L3791,Rate!$B$3:$M$3,0))*O3791*0.8,INDEX(Rate!$B$4:$M$25,MATCH(Gilbert!N3791,Rate!$A$4:$A$25,0),MATCH(Gilbert!L3791,Rate!$B$3:$M$3,0))*O3791)),"")</f>
        <v/>
      </c>
      <c r="T3791" s="71" t="str">
        <f t="shared" si="180"/>
        <v/>
      </c>
    </row>
    <row r="3792" spans="16:20">
      <c r="P3792" s="70" t="str">
        <f t="shared" si="178"/>
        <v/>
      </c>
      <c r="Q3792" s="70" t="str">
        <f t="shared" si="179"/>
        <v/>
      </c>
      <c r="R3792" s="70" t="str">
        <f>IFERROR(IF(K3792="handling and wharfage",SUM(P3792:Q3792),IF(OR(K3792="tank",K3792="Boat",K3792="car"),INDEX(Rate!$B$4:$M$25,MATCH(Gilbert!N3792,Rate!$A$4:$A$25,0),MATCH(Gilbert!L3792,Rate!$B$3:$M$3,0))*O3792*0.8,INDEX(Rate!$B$4:$M$25,MATCH(Gilbert!N3792,Rate!$A$4:$A$25,0),MATCH(Gilbert!L3792,Rate!$B$3:$M$3,0))*O3792)),"")</f>
        <v/>
      </c>
      <c r="T3792" s="71" t="str">
        <f t="shared" si="180"/>
        <v/>
      </c>
    </row>
    <row r="3793" spans="16:20">
      <c r="P3793" s="70" t="str">
        <f t="shared" si="178"/>
        <v/>
      </c>
      <c r="Q3793" s="70" t="str">
        <f t="shared" si="179"/>
        <v/>
      </c>
      <c r="R3793" s="70" t="str">
        <f>IFERROR(IF(K3793="handling and wharfage",SUM(P3793:Q3793),IF(OR(K3793="tank",K3793="Boat",K3793="car"),INDEX(Rate!$B$4:$M$25,MATCH(Gilbert!N3793,Rate!$A$4:$A$25,0),MATCH(Gilbert!L3793,Rate!$B$3:$M$3,0))*O3793*0.8,INDEX(Rate!$B$4:$M$25,MATCH(Gilbert!N3793,Rate!$A$4:$A$25,0),MATCH(Gilbert!L3793,Rate!$B$3:$M$3,0))*O3793)),"")</f>
        <v/>
      </c>
      <c r="T3793" s="71" t="str">
        <f t="shared" si="180"/>
        <v/>
      </c>
    </row>
    <row r="3794" spans="16:20">
      <c r="P3794" s="70" t="str">
        <f t="shared" si="178"/>
        <v/>
      </c>
      <c r="Q3794" s="70" t="str">
        <f t="shared" si="179"/>
        <v/>
      </c>
      <c r="R3794" s="70" t="str">
        <f>IFERROR(IF(K3794="handling and wharfage",SUM(P3794:Q3794),IF(OR(K3794="tank",K3794="Boat",K3794="car"),INDEX(Rate!$B$4:$M$25,MATCH(Gilbert!N3794,Rate!$A$4:$A$25,0),MATCH(Gilbert!L3794,Rate!$B$3:$M$3,0))*O3794*0.8,INDEX(Rate!$B$4:$M$25,MATCH(Gilbert!N3794,Rate!$A$4:$A$25,0),MATCH(Gilbert!L3794,Rate!$B$3:$M$3,0))*O3794)),"")</f>
        <v/>
      </c>
      <c r="T3794" s="71" t="str">
        <f t="shared" si="180"/>
        <v/>
      </c>
    </row>
    <row r="3795" spans="16:20">
      <c r="P3795" s="70" t="str">
        <f t="shared" si="178"/>
        <v/>
      </c>
      <c r="Q3795" s="70" t="str">
        <f t="shared" si="179"/>
        <v/>
      </c>
      <c r="R3795" s="70" t="str">
        <f>IFERROR(IF(K3795="handling and wharfage",SUM(P3795:Q3795),IF(OR(K3795="tank",K3795="Boat",K3795="car"),INDEX(Rate!$B$4:$M$25,MATCH(Gilbert!N3795,Rate!$A$4:$A$25,0),MATCH(Gilbert!L3795,Rate!$B$3:$M$3,0))*O3795*0.8,INDEX(Rate!$B$4:$M$25,MATCH(Gilbert!N3795,Rate!$A$4:$A$25,0),MATCH(Gilbert!L3795,Rate!$B$3:$M$3,0))*O3795)),"")</f>
        <v/>
      </c>
      <c r="T3795" s="71" t="str">
        <f t="shared" si="180"/>
        <v/>
      </c>
    </row>
    <row r="3796" spans="16:20">
      <c r="P3796" s="70" t="str">
        <f t="shared" si="178"/>
        <v/>
      </c>
      <c r="Q3796" s="70" t="str">
        <f t="shared" si="179"/>
        <v/>
      </c>
      <c r="R3796" s="70" t="str">
        <f>IFERROR(IF(K3796="handling and wharfage",SUM(P3796:Q3796),IF(OR(K3796="tank",K3796="Boat",K3796="car"),INDEX(Rate!$B$4:$M$25,MATCH(Gilbert!N3796,Rate!$A$4:$A$25,0),MATCH(Gilbert!L3796,Rate!$B$3:$M$3,0))*O3796*0.8,INDEX(Rate!$B$4:$M$25,MATCH(Gilbert!N3796,Rate!$A$4:$A$25,0),MATCH(Gilbert!L3796,Rate!$B$3:$M$3,0))*O3796)),"")</f>
        <v/>
      </c>
      <c r="T3796" s="71" t="str">
        <f t="shared" si="180"/>
        <v/>
      </c>
    </row>
    <row r="3797" spans="16:20">
      <c r="P3797" s="70" t="str">
        <f t="shared" si="178"/>
        <v/>
      </c>
      <c r="Q3797" s="70" t="str">
        <f t="shared" si="179"/>
        <v/>
      </c>
      <c r="R3797" s="70" t="str">
        <f>IFERROR(IF(K3797="handling and wharfage",SUM(P3797:Q3797),IF(OR(K3797="tank",K3797="Boat",K3797="car"),INDEX(Rate!$B$4:$M$25,MATCH(Gilbert!N3797,Rate!$A$4:$A$25,0),MATCH(Gilbert!L3797,Rate!$B$3:$M$3,0))*O3797*0.8,INDEX(Rate!$B$4:$M$25,MATCH(Gilbert!N3797,Rate!$A$4:$A$25,0),MATCH(Gilbert!L3797,Rate!$B$3:$M$3,0))*O3797)),"")</f>
        <v/>
      </c>
      <c r="T3797" s="71" t="str">
        <f t="shared" si="180"/>
        <v/>
      </c>
    </row>
    <row r="3798" spans="16:20">
      <c r="P3798" s="70" t="str">
        <f t="shared" si="178"/>
        <v/>
      </c>
      <c r="Q3798" s="70" t="str">
        <f t="shared" si="179"/>
        <v/>
      </c>
      <c r="R3798" s="70" t="str">
        <f>IFERROR(IF(K3798="handling and wharfage",SUM(P3798:Q3798),IF(OR(K3798="tank",K3798="Boat",K3798="car"),INDEX(Rate!$B$4:$M$25,MATCH(Gilbert!N3798,Rate!$A$4:$A$25,0),MATCH(Gilbert!L3798,Rate!$B$3:$M$3,0))*O3798*0.8,INDEX(Rate!$B$4:$M$25,MATCH(Gilbert!N3798,Rate!$A$4:$A$25,0),MATCH(Gilbert!L3798,Rate!$B$3:$M$3,0))*O3798)),"")</f>
        <v/>
      </c>
      <c r="T3798" s="71" t="str">
        <f t="shared" si="180"/>
        <v/>
      </c>
    </row>
    <row r="3799" spans="16:20">
      <c r="P3799" s="70" t="str">
        <f t="shared" si="178"/>
        <v/>
      </c>
      <c r="Q3799" s="70" t="str">
        <f t="shared" si="179"/>
        <v/>
      </c>
      <c r="R3799" s="70" t="str">
        <f>IFERROR(IF(K3799="handling and wharfage",SUM(P3799:Q3799),IF(OR(K3799="tank",K3799="Boat",K3799="car"),INDEX(Rate!$B$4:$M$25,MATCH(Gilbert!N3799,Rate!$A$4:$A$25,0),MATCH(Gilbert!L3799,Rate!$B$3:$M$3,0))*O3799*0.8,INDEX(Rate!$B$4:$M$25,MATCH(Gilbert!N3799,Rate!$A$4:$A$25,0),MATCH(Gilbert!L3799,Rate!$B$3:$M$3,0))*O3799)),"")</f>
        <v/>
      </c>
      <c r="T3799" s="71" t="str">
        <f t="shared" si="180"/>
        <v/>
      </c>
    </row>
    <row r="3800" spans="16:20">
      <c r="P3800" s="70" t="str">
        <f t="shared" si="178"/>
        <v/>
      </c>
      <c r="Q3800" s="70" t="str">
        <f t="shared" si="179"/>
        <v/>
      </c>
      <c r="R3800" s="70" t="str">
        <f>IFERROR(IF(K3800="handling and wharfage",SUM(P3800:Q3800),IF(OR(K3800="tank",K3800="Boat",K3800="car"),INDEX(Rate!$B$4:$M$25,MATCH(Gilbert!N3800,Rate!$A$4:$A$25,0),MATCH(Gilbert!L3800,Rate!$B$3:$M$3,0))*O3800*0.8,INDEX(Rate!$B$4:$M$25,MATCH(Gilbert!N3800,Rate!$A$4:$A$25,0),MATCH(Gilbert!L3800,Rate!$B$3:$M$3,0))*O3800)),"")</f>
        <v/>
      </c>
      <c r="T3800" s="71" t="str">
        <f t="shared" si="180"/>
        <v/>
      </c>
    </row>
    <row r="3801" spans="16:20">
      <c r="P3801" s="70" t="str">
        <f t="shared" si="178"/>
        <v/>
      </c>
      <c r="Q3801" s="70" t="str">
        <f t="shared" si="179"/>
        <v/>
      </c>
      <c r="R3801" s="70" t="str">
        <f>IFERROR(IF(K3801="handling and wharfage",SUM(P3801:Q3801),IF(OR(K3801="tank",K3801="Boat",K3801="car"),INDEX(Rate!$B$4:$M$25,MATCH(Gilbert!N3801,Rate!$A$4:$A$25,0),MATCH(Gilbert!L3801,Rate!$B$3:$M$3,0))*O3801*0.8,INDEX(Rate!$B$4:$M$25,MATCH(Gilbert!N3801,Rate!$A$4:$A$25,0),MATCH(Gilbert!L3801,Rate!$B$3:$M$3,0))*O3801)),"")</f>
        <v/>
      </c>
      <c r="T3801" s="71" t="str">
        <f t="shared" si="180"/>
        <v/>
      </c>
    </row>
    <row r="3802" spans="16:20">
      <c r="P3802" s="70" t="str">
        <f t="shared" si="178"/>
        <v/>
      </c>
      <c r="Q3802" s="70" t="str">
        <f t="shared" si="179"/>
        <v/>
      </c>
      <c r="R3802" s="70" t="str">
        <f>IFERROR(IF(K3802="handling and wharfage",SUM(P3802:Q3802),IF(OR(K3802="tank",K3802="Boat",K3802="car"),INDEX(Rate!$B$4:$M$25,MATCH(Gilbert!N3802,Rate!$A$4:$A$25,0),MATCH(Gilbert!L3802,Rate!$B$3:$M$3,0))*O3802*0.8,INDEX(Rate!$B$4:$M$25,MATCH(Gilbert!N3802,Rate!$A$4:$A$25,0),MATCH(Gilbert!L3802,Rate!$B$3:$M$3,0))*O3802)),"")</f>
        <v/>
      </c>
      <c r="T3802" s="71" t="str">
        <f t="shared" si="180"/>
        <v/>
      </c>
    </row>
    <row r="3803" s="59" customFormat="1" spans="1:23">
      <c r="A3803" s="74"/>
      <c r="B3803" s="74"/>
      <c r="D3803" s="98"/>
      <c r="G3803" s="99"/>
      <c r="H3803" s="98"/>
      <c r="J3803" s="101"/>
      <c r="P3803" s="70" t="str">
        <f t="shared" si="178"/>
        <v/>
      </c>
      <c r="Q3803" s="70" t="str">
        <f t="shared" si="179"/>
        <v/>
      </c>
      <c r="R3803" s="70" t="str">
        <f>IFERROR(IF(K3803="handling and wharfage",SUM(P3803:Q3803),IF(OR(K3803="tank",K3803="Boat",K3803="car"),INDEX(Rate!$B$4:$M$25,MATCH(Gilbert!N3803,Rate!$A$4:$A$25,0),MATCH(Gilbert!L3803,Rate!$B$3:$M$3,0))*O3803*0.8,INDEX(Rate!$B$4:$M$25,MATCH(Gilbert!N3803,Rate!$A$4:$A$25,0),MATCH(Gilbert!L3803,Rate!$B$3:$M$3,0))*O3803)),"")</f>
        <v/>
      </c>
      <c r="S3803" s="71"/>
      <c r="T3803" s="71" t="str">
        <f t="shared" si="180"/>
        <v/>
      </c>
      <c r="V3803" s="98"/>
      <c r="W3803" s="98"/>
    </row>
    <row r="3804" s="59" customFormat="1" spans="1:23">
      <c r="A3804" s="74"/>
      <c r="B3804" s="74"/>
      <c r="D3804" s="98"/>
      <c r="G3804" s="99"/>
      <c r="H3804" s="98"/>
      <c r="J3804" s="101"/>
      <c r="P3804" s="70" t="str">
        <f t="shared" si="178"/>
        <v/>
      </c>
      <c r="Q3804" s="70" t="str">
        <f t="shared" si="179"/>
        <v/>
      </c>
      <c r="R3804" s="70" t="str">
        <f>IFERROR(IF(K3804="handling and wharfage",SUM(P3804:Q3804),IF(OR(K3804="tank",K3804="Boat",K3804="car"),INDEX(Rate!$B$4:$M$25,MATCH(Gilbert!N3804,Rate!$A$4:$A$25,0),MATCH(Gilbert!L3804,Rate!$B$3:$M$3,0))*O3804*0.8,INDEX(Rate!$B$4:$M$25,MATCH(Gilbert!N3804,Rate!$A$4:$A$25,0),MATCH(Gilbert!L3804,Rate!$B$3:$M$3,0))*O3804)),"")</f>
        <v/>
      </c>
      <c r="S3804" s="71"/>
      <c r="T3804" s="71" t="str">
        <f t="shared" si="180"/>
        <v/>
      </c>
      <c r="V3804" s="98"/>
      <c r="W3804" s="98"/>
    </row>
    <row r="3805" s="59" customFormat="1" spans="1:23">
      <c r="A3805" s="74"/>
      <c r="B3805" s="74"/>
      <c r="D3805" s="98"/>
      <c r="G3805" s="99"/>
      <c r="H3805" s="98"/>
      <c r="J3805" s="101"/>
      <c r="P3805" s="70" t="str">
        <f t="shared" si="178"/>
        <v/>
      </c>
      <c r="Q3805" s="70" t="str">
        <f t="shared" si="179"/>
        <v/>
      </c>
      <c r="R3805" s="70" t="str">
        <f>IFERROR(IF(K3805="handling and wharfage",SUM(P3805:Q3805),IF(OR(K3805="tank",K3805="Boat",K3805="car"),INDEX(Rate!$B$4:$M$25,MATCH(Gilbert!N3805,Rate!$A$4:$A$25,0),MATCH(Gilbert!L3805,Rate!$B$3:$M$3,0))*O3805*0.8,INDEX(Rate!$B$4:$M$25,MATCH(Gilbert!N3805,Rate!$A$4:$A$25,0),MATCH(Gilbert!L3805,Rate!$B$3:$M$3,0))*O3805)),"")</f>
        <v/>
      </c>
      <c r="S3805" s="71"/>
      <c r="T3805" s="71" t="str">
        <f t="shared" si="180"/>
        <v/>
      </c>
      <c r="V3805" s="98"/>
      <c r="W3805" s="98"/>
    </row>
    <row r="3806" spans="16:20">
      <c r="P3806" s="70" t="str">
        <f t="shared" si="178"/>
        <v/>
      </c>
      <c r="Q3806" s="70" t="str">
        <f t="shared" si="179"/>
        <v/>
      </c>
      <c r="R3806" s="70" t="str">
        <f>IFERROR(IF(K3806="handling and wharfage",SUM(P3806:Q3806),IF(OR(K3806="tank",K3806="Boat",K3806="car"),INDEX(Rate!$B$4:$M$25,MATCH(Gilbert!N3806,Rate!$A$4:$A$25,0),MATCH(Gilbert!L3806,Rate!$B$3:$M$3,0))*O3806*0.8,INDEX(Rate!$B$4:$M$25,MATCH(Gilbert!N3806,Rate!$A$4:$A$25,0),MATCH(Gilbert!L3806,Rate!$B$3:$M$3,0))*O3806)),"")</f>
        <v/>
      </c>
      <c r="T3806" s="71" t="str">
        <f t="shared" si="180"/>
        <v/>
      </c>
    </row>
    <row r="3807" spans="16:20">
      <c r="P3807" s="70" t="str">
        <f t="shared" si="178"/>
        <v/>
      </c>
      <c r="Q3807" s="70" t="str">
        <f t="shared" si="179"/>
        <v/>
      </c>
      <c r="R3807" s="70" t="str">
        <f>IFERROR(IF(K3807="handling and wharfage",SUM(P3807:Q3807),IF(OR(K3807="tank",K3807="Boat",K3807="car"),INDEX(Rate!$B$4:$M$25,MATCH(Gilbert!N3807,Rate!$A$4:$A$25,0),MATCH(Gilbert!L3807,Rate!$B$3:$M$3,0))*O3807*0.8,INDEX(Rate!$B$4:$M$25,MATCH(Gilbert!N3807,Rate!$A$4:$A$25,0),MATCH(Gilbert!L3807,Rate!$B$3:$M$3,0))*O3807)),"")</f>
        <v/>
      </c>
      <c r="T3807" s="71" t="str">
        <f t="shared" si="180"/>
        <v/>
      </c>
    </row>
    <row r="3808" spans="16:20">
      <c r="P3808" s="70" t="str">
        <f t="shared" si="178"/>
        <v/>
      </c>
      <c r="Q3808" s="70" t="str">
        <f t="shared" si="179"/>
        <v/>
      </c>
      <c r="R3808" s="70" t="str">
        <f>IFERROR(IF(K3808="handling and wharfage",SUM(P3808:Q3808),IF(OR(K3808="tank",K3808="Boat",K3808="car"),INDEX(Rate!$B$4:$M$25,MATCH(Gilbert!N3808,Rate!$A$4:$A$25,0),MATCH(Gilbert!L3808,Rate!$B$3:$M$3,0))*O3808*0.8,INDEX(Rate!$B$4:$M$25,MATCH(Gilbert!N3808,Rate!$A$4:$A$25,0),MATCH(Gilbert!L3808,Rate!$B$3:$M$3,0))*O3808)),"")</f>
        <v/>
      </c>
      <c r="T3808" s="71" t="str">
        <f t="shared" si="180"/>
        <v/>
      </c>
    </row>
    <row r="3809" spans="16:20">
      <c r="P3809" s="70" t="str">
        <f t="shared" si="178"/>
        <v/>
      </c>
      <c r="Q3809" s="70" t="str">
        <f t="shared" si="179"/>
        <v/>
      </c>
      <c r="R3809" s="70" t="str">
        <f>IFERROR(IF(K3809="handling and wharfage",SUM(P3809:Q3809),IF(OR(K3809="tank",K3809="Boat",K3809="car"),INDEX(Rate!$B$4:$M$25,MATCH(Gilbert!N3809,Rate!$A$4:$A$25,0),MATCH(Gilbert!L3809,Rate!$B$3:$M$3,0))*O3809*0.8,INDEX(Rate!$B$4:$M$25,MATCH(Gilbert!N3809,Rate!$A$4:$A$25,0),MATCH(Gilbert!L3809,Rate!$B$3:$M$3,0))*O3809)),"")</f>
        <v/>
      </c>
      <c r="T3809" s="71" t="str">
        <f t="shared" si="180"/>
        <v/>
      </c>
    </row>
    <row r="3810" spans="16:20">
      <c r="P3810" s="70" t="str">
        <f t="shared" si="178"/>
        <v/>
      </c>
      <c r="Q3810" s="70" t="str">
        <f t="shared" si="179"/>
        <v/>
      </c>
      <c r="R3810" s="70" t="str">
        <f>IFERROR(IF(K3810="handling and wharfage",SUM(P3810:Q3810),IF(OR(K3810="tank",K3810="Boat",K3810="car"),INDEX(Rate!$B$4:$M$25,MATCH(Gilbert!N3810,Rate!$A$4:$A$25,0),MATCH(Gilbert!L3810,Rate!$B$3:$M$3,0))*O3810*0.8,INDEX(Rate!$B$4:$M$25,MATCH(Gilbert!N3810,Rate!$A$4:$A$25,0),MATCH(Gilbert!L3810,Rate!$B$3:$M$3,0))*O3810)),"")</f>
        <v/>
      </c>
      <c r="T3810" s="71" t="str">
        <f t="shared" si="180"/>
        <v/>
      </c>
    </row>
    <row r="3811" spans="16:20">
      <c r="P3811" s="70" t="str">
        <f t="shared" si="178"/>
        <v/>
      </c>
      <c r="Q3811" s="70" t="str">
        <f t="shared" si="179"/>
        <v/>
      </c>
      <c r="R3811" s="70" t="str">
        <f>IFERROR(IF(K3811="handling and wharfage",SUM(P3811:Q3811),IF(OR(K3811="tank",K3811="Boat",K3811="car"),INDEX(Rate!$B$4:$M$25,MATCH(Gilbert!N3811,Rate!$A$4:$A$25,0),MATCH(Gilbert!L3811,Rate!$B$3:$M$3,0))*O3811*0.8,INDEX(Rate!$B$4:$M$25,MATCH(Gilbert!N3811,Rate!$A$4:$A$25,0),MATCH(Gilbert!L3811,Rate!$B$3:$M$3,0))*O3811)),"")</f>
        <v/>
      </c>
      <c r="T3811" s="71" t="str">
        <f t="shared" si="180"/>
        <v/>
      </c>
    </row>
    <row r="3812" spans="16:20">
      <c r="P3812" s="70" t="str">
        <f t="shared" si="178"/>
        <v/>
      </c>
      <c r="Q3812" s="70" t="str">
        <f t="shared" si="179"/>
        <v/>
      </c>
      <c r="R3812" s="70" t="str">
        <f>IFERROR(IF(K3812="handling and wharfage",SUM(P3812:Q3812),IF(OR(K3812="tank",K3812="Boat",K3812="car"),INDEX(Rate!$B$4:$M$25,MATCH(Gilbert!N3812,Rate!$A$4:$A$25,0),MATCH(Gilbert!L3812,Rate!$B$3:$M$3,0))*O3812*0.8,INDEX(Rate!$B$4:$M$25,MATCH(Gilbert!N3812,Rate!$A$4:$A$25,0),MATCH(Gilbert!L3812,Rate!$B$3:$M$3,0))*O3812)),"")</f>
        <v/>
      </c>
      <c r="T3812" s="71" t="str">
        <f t="shared" si="180"/>
        <v/>
      </c>
    </row>
    <row r="3813" spans="16:20">
      <c r="P3813" s="70" t="str">
        <f t="shared" si="178"/>
        <v/>
      </c>
      <c r="Q3813" s="70" t="str">
        <f t="shared" si="179"/>
        <v/>
      </c>
      <c r="R3813" s="70" t="str">
        <f>IFERROR(IF(K3813="handling and wharfage",SUM(P3813:Q3813),IF(OR(K3813="tank",K3813="Boat",K3813="car"),INDEX(Rate!$B$4:$M$25,MATCH(Gilbert!N3813,Rate!$A$4:$A$25,0),MATCH(Gilbert!L3813,Rate!$B$3:$M$3,0))*O3813*0.8,INDEX(Rate!$B$4:$M$25,MATCH(Gilbert!N3813,Rate!$A$4:$A$25,0),MATCH(Gilbert!L3813,Rate!$B$3:$M$3,0))*O3813)),"")</f>
        <v/>
      </c>
      <c r="T3813" s="71" t="str">
        <f t="shared" si="180"/>
        <v/>
      </c>
    </row>
    <row r="3814" spans="16:20">
      <c r="P3814" s="70" t="str">
        <f t="shared" si="178"/>
        <v/>
      </c>
      <c r="Q3814" s="70" t="str">
        <f t="shared" si="179"/>
        <v/>
      </c>
      <c r="R3814" s="70" t="str">
        <f>IFERROR(IF(K3814="handling and wharfage",SUM(P3814:Q3814),IF(OR(K3814="tank",K3814="Boat",K3814="car"),INDEX(Rate!$B$4:$M$25,MATCH(Gilbert!N3814,Rate!$A$4:$A$25,0),MATCH(Gilbert!L3814,Rate!$B$3:$M$3,0))*O3814*0.8,INDEX(Rate!$B$4:$M$25,MATCH(Gilbert!N3814,Rate!$A$4:$A$25,0),MATCH(Gilbert!L3814,Rate!$B$3:$M$3,0))*O3814)),"")</f>
        <v/>
      </c>
      <c r="T3814" s="71" t="str">
        <f t="shared" si="180"/>
        <v/>
      </c>
    </row>
    <row r="3815" spans="16:20">
      <c r="P3815" s="70" t="str">
        <f t="shared" si="178"/>
        <v/>
      </c>
      <c r="Q3815" s="70" t="str">
        <f t="shared" si="179"/>
        <v/>
      </c>
      <c r="R3815" s="70" t="str">
        <f>IFERROR(IF(K3815="handling and wharfage",SUM(P3815:Q3815),IF(OR(K3815="tank",K3815="Boat",K3815="car"),INDEX(Rate!$B$4:$M$25,MATCH(Gilbert!N3815,Rate!$A$4:$A$25,0),MATCH(Gilbert!L3815,Rate!$B$3:$M$3,0))*O3815*0.8,INDEX(Rate!$B$4:$M$25,MATCH(Gilbert!N3815,Rate!$A$4:$A$25,0),MATCH(Gilbert!L3815,Rate!$B$3:$M$3,0))*O3815)),"")</f>
        <v/>
      </c>
      <c r="T3815" s="71" t="str">
        <f t="shared" si="180"/>
        <v/>
      </c>
    </row>
    <row r="3816" spans="16:20">
      <c r="P3816" s="70" t="str">
        <f t="shared" si="178"/>
        <v/>
      </c>
      <c r="Q3816" s="70" t="str">
        <f t="shared" si="179"/>
        <v/>
      </c>
      <c r="R3816" s="70" t="str">
        <f>IFERROR(IF(K3816="handling and wharfage",SUM(P3816:Q3816),IF(OR(K3816="tank",K3816="Boat",K3816="car"),INDEX(Rate!$B$4:$M$25,MATCH(Gilbert!N3816,Rate!$A$4:$A$25,0),MATCH(Gilbert!L3816,Rate!$B$3:$M$3,0))*O3816*0.8,INDEX(Rate!$B$4:$M$25,MATCH(Gilbert!N3816,Rate!$A$4:$A$25,0),MATCH(Gilbert!L3816,Rate!$B$3:$M$3,0))*O3816)),"")</f>
        <v/>
      </c>
      <c r="T3816" s="71" t="str">
        <f t="shared" si="180"/>
        <v/>
      </c>
    </row>
    <row r="3817" spans="16:20">
      <c r="P3817" s="70" t="str">
        <f t="shared" si="178"/>
        <v/>
      </c>
      <c r="Q3817" s="70" t="str">
        <f t="shared" si="179"/>
        <v/>
      </c>
      <c r="R3817" s="70" t="str">
        <f>IFERROR(IF(K3817="handling and wharfage",SUM(P3817:Q3817),IF(OR(K3817="tank",K3817="Boat",K3817="car"),INDEX(Rate!$B$4:$M$25,MATCH(Gilbert!N3817,Rate!$A$4:$A$25,0),MATCH(Gilbert!L3817,Rate!$B$3:$M$3,0))*O3817*0.8,INDEX(Rate!$B$4:$M$25,MATCH(Gilbert!N3817,Rate!$A$4:$A$25,0),MATCH(Gilbert!L3817,Rate!$B$3:$M$3,0))*O3817)),"")</f>
        <v/>
      </c>
      <c r="T3817" s="71" t="str">
        <f t="shared" si="180"/>
        <v/>
      </c>
    </row>
    <row r="3818" spans="16:20">
      <c r="P3818" s="70" t="str">
        <f t="shared" si="178"/>
        <v/>
      </c>
      <c r="Q3818" s="70" t="str">
        <f t="shared" si="179"/>
        <v/>
      </c>
      <c r="R3818" s="70" t="str">
        <f>IFERROR(IF(K3818="handling and wharfage",SUM(P3818:Q3818),IF(OR(K3818="tank",K3818="Boat",K3818="car"),INDEX(Rate!$B$4:$M$25,MATCH(Gilbert!N3818,Rate!$A$4:$A$25,0),MATCH(Gilbert!L3818,Rate!$B$3:$M$3,0))*O3818*0.8,INDEX(Rate!$B$4:$M$25,MATCH(Gilbert!N3818,Rate!$A$4:$A$25,0),MATCH(Gilbert!L3818,Rate!$B$3:$M$3,0))*O3818)),"")</f>
        <v/>
      </c>
      <c r="T3818" s="71" t="str">
        <f t="shared" si="180"/>
        <v/>
      </c>
    </row>
    <row r="3819" spans="16:20">
      <c r="P3819" s="70" t="str">
        <f t="shared" si="178"/>
        <v/>
      </c>
      <c r="Q3819" s="70" t="str">
        <f t="shared" si="179"/>
        <v/>
      </c>
      <c r="R3819" s="70" t="str">
        <f>IFERROR(IF(K3819="handling and wharfage",SUM(P3819:Q3819),IF(OR(K3819="tank",K3819="Boat",K3819="car"),INDEX(Rate!$B$4:$M$25,MATCH(Gilbert!N3819,Rate!$A$4:$A$25,0),MATCH(Gilbert!L3819,Rate!$B$3:$M$3,0))*O3819*0.8,INDEX(Rate!$B$4:$M$25,MATCH(Gilbert!N3819,Rate!$A$4:$A$25,0),MATCH(Gilbert!L3819,Rate!$B$3:$M$3,0))*O3819)),"")</f>
        <v/>
      </c>
      <c r="T3819" s="71" t="str">
        <f t="shared" si="180"/>
        <v/>
      </c>
    </row>
    <row r="3820" spans="16:20">
      <c r="P3820" s="70" t="str">
        <f t="shared" si="178"/>
        <v/>
      </c>
      <c r="Q3820" s="70" t="str">
        <f t="shared" si="179"/>
        <v/>
      </c>
      <c r="R3820" s="70" t="str">
        <f>IFERROR(IF(K3820="handling and wharfage",SUM(P3820:Q3820),IF(OR(K3820="tank",K3820="Boat",K3820="car"),INDEX(Rate!$B$4:$M$25,MATCH(Gilbert!N3820,Rate!$A$4:$A$25,0),MATCH(Gilbert!L3820,Rate!$B$3:$M$3,0))*O3820*0.8,INDEX(Rate!$B$4:$M$25,MATCH(Gilbert!N3820,Rate!$A$4:$A$25,0),MATCH(Gilbert!L3820,Rate!$B$3:$M$3,0))*O3820)),"")</f>
        <v/>
      </c>
      <c r="T3820" s="71" t="str">
        <f t="shared" si="180"/>
        <v/>
      </c>
    </row>
    <row r="3821" spans="16:20">
      <c r="P3821" s="70" t="str">
        <f t="shared" si="178"/>
        <v/>
      </c>
      <c r="Q3821" s="70" t="str">
        <f t="shared" si="179"/>
        <v/>
      </c>
      <c r="R3821" s="70" t="str">
        <f>IFERROR(IF(K3821="handling and wharfage",SUM(P3821:Q3821),IF(OR(K3821="tank",K3821="Boat",K3821="car"),INDEX(Rate!$B$4:$M$25,MATCH(Gilbert!N3821,Rate!$A$4:$A$25,0),MATCH(Gilbert!L3821,Rate!$B$3:$M$3,0))*O3821*0.8,INDEX(Rate!$B$4:$M$25,MATCH(Gilbert!N3821,Rate!$A$4:$A$25,0),MATCH(Gilbert!L3821,Rate!$B$3:$M$3,0))*O3821)),"")</f>
        <v/>
      </c>
      <c r="T3821" s="71" t="str">
        <f t="shared" si="180"/>
        <v/>
      </c>
    </row>
    <row r="3822" spans="16:20">
      <c r="P3822" s="70" t="str">
        <f t="shared" si="178"/>
        <v/>
      </c>
      <c r="Q3822" s="70" t="str">
        <f t="shared" si="179"/>
        <v/>
      </c>
      <c r="R3822" s="70" t="str">
        <f>IFERROR(IF(K3822="handling and wharfage",SUM(P3822:Q3822),IF(OR(K3822="tank",K3822="Boat",K3822="car"),INDEX(Rate!$B$4:$M$25,MATCH(Gilbert!N3822,Rate!$A$4:$A$25,0),MATCH(Gilbert!L3822,Rate!$B$3:$M$3,0))*O3822*0.8,INDEX(Rate!$B$4:$M$25,MATCH(Gilbert!N3822,Rate!$A$4:$A$25,0),MATCH(Gilbert!L3822,Rate!$B$3:$M$3,0))*O3822)),"")</f>
        <v/>
      </c>
      <c r="T3822" s="71" t="str">
        <f t="shared" si="180"/>
        <v/>
      </c>
    </row>
    <row r="3823" spans="16:20">
      <c r="P3823" s="70" t="str">
        <f t="shared" si="178"/>
        <v/>
      </c>
      <c r="Q3823" s="70" t="str">
        <f t="shared" si="179"/>
        <v/>
      </c>
      <c r="R3823" s="70" t="str">
        <f>IFERROR(IF(K3823="handling and wharfage",SUM(P3823:Q3823),IF(OR(K3823="tank",K3823="Boat",K3823="car"),INDEX(Rate!$B$4:$M$25,MATCH(Gilbert!N3823,Rate!$A$4:$A$25,0),MATCH(Gilbert!L3823,Rate!$B$3:$M$3,0))*O3823*0.8,INDEX(Rate!$B$4:$M$25,MATCH(Gilbert!N3823,Rate!$A$4:$A$25,0),MATCH(Gilbert!L3823,Rate!$B$3:$M$3,0))*O3823)),"")</f>
        <v/>
      </c>
      <c r="T3823" s="71" t="str">
        <f t="shared" si="180"/>
        <v/>
      </c>
    </row>
    <row r="3824" spans="16:20">
      <c r="P3824" s="70" t="str">
        <f t="shared" si="178"/>
        <v/>
      </c>
      <c r="Q3824" s="70" t="str">
        <f t="shared" si="179"/>
        <v/>
      </c>
      <c r="R3824" s="70" t="str">
        <f>IFERROR(IF(K3824="handling and wharfage",SUM(P3824:Q3824),IF(OR(K3824="tank",K3824="Boat",K3824="car"),INDEX(Rate!$B$4:$M$25,MATCH(Gilbert!N3824,Rate!$A$4:$A$25,0),MATCH(Gilbert!L3824,Rate!$B$3:$M$3,0))*O3824*0.8,INDEX(Rate!$B$4:$M$25,MATCH(Gilbert!N3824,Rate!$A$4:$A$25,0),MATCH(Gilbert!L3824,Rate!$B$3:$M$3,0))*O3824)),"")</f>
        <v/>
      </c>
      <c r="T3824" s="71" t="str">
        <f t="shared" si="180"/>
        <v/>
      </c>
    </row>
    <row r="3825" spans="16:20">
      <c r="P3825" s="70" t="str">
        <f t="shared" si="178"/>
        <v/>
      </c>
      <c r="Q3825" s="70" t="str">
        <f t="shared" si="179"/>
        <v/>
      </c>
      <c r="R3825" s="70" t="str">
        <f>IFERROR(IF(K3825="handling and wharfage",SUM(P3825:Q3825),IF(OR(K3825="tank",K3825="Boat",K3825="car"),INDEX(Rate!$B$4:$M$25,MATCH(Gilbert!N3825,Rate!$A$4:$A$25,0),MATCH(Gilbert!L3825,Rate!$B$3:$M$3,0))*O3825*0.8,INDEX(Rate!$B$4:$M$25,MATCH(Gilbert!N3825,Rate!$A$4:$A$25,0),MATCH(Gilbert!L3825,Rate!$B$3:$M$3,0))*O3825)),"")</f>
        <v/>
      </c>
      <c r="T3825" s="71" t="str">
        <f t="shared" si="180"/>
        <v/>
      </c>
    </row>
    <row r="3826" spans="16:20">
      <c r="P3826" s="70" t="str">
        <f t="shared" si="178"/>
        <v/>
      </c>
      <c r="Q3826" s="70" t="str">
        <f t="shared" si="179"/>
        <v/>
      </c>
      <c r="R3826" s="70" t="str">
        <f>IFERROR(IF(K3826="handling and wharfage",SUM(P3826:Q3826),IF(OR(K3826="tank",K3826="Boat",K3826="car"),INDEX(Rate!$B$4:$M$25,MATCH(Gilbert!N3826,Rate!$A$4:$A$25,0),MATCH(Gilbert!L3826,Rate!$B$3:$M$3,0))*O3826*0.8,INDEX(Rate!$B$4:$M$25,MATCH(Gilbert!N3826,Rate!$A$4:$A$25,0),MATCH(Gilbert!L3826,Rate!$B$3:$M$3,0))*O3826)),"")</f>
        <v/>
      </c>
      <c r="T3826" s="71" t="str">
        <f t="shared" si="180"/>
        <v/>
      </c>
    </row>
    <row r="3827" spans="16:20">
      <c r="P3827" s="70" t="str">
        <f t="shared" si="178"/>
        <v/>
      </c>
      <c r="Q3827" s="70" t="str">
        <f t="shared" si="179"/>
        <v/>
      </c>
      <c r="R3827" s="70" t="str">
        <f>IFERROR(IF(K3827="handling and wharfage",SUM(P3827:Q3827),IF(OR(K3827="tank",K3827="Boat",K3827="car"),INDEX(Rate!$B$4:$M$25,MATCH(Gilbert!N3827,Rate!$A$4:$A$25,0),MATCH(Gilbert!L3827,Rate!$B$3:$M$3,0))*O3827*0.8,INDEX(Rate!$B$4:$M$25,MATCH(Gilbert!N3827,Rate!$A$4:$A$25,0),MATCH(Gilbert!L3827,Rate!$B$3:$M$3,0))*O3827)),"")</f>
        <v/>
      </c>
      <c r="T3827" s="71" t="str">
        <f t="shared" si="180"/>
        <v/>
      </c>
    </row>
    <row r="3828" s="59" customFormat="1" spans="1:23">
      <c r="A3828" s="74"/>
      <c r="B3828" s="74"/>
      <c r="D3828" s="98"/>
      <c r="G3828" s="99"/>
      <c r="H3828" s="98"/>
      <c r="J3828" s="101"/>
      <c r="P3828" s="70" t="str">
        <f t="shared" si="178"/>
        <v/>
      </c>
      <c r="Q3828" s="70" t="str">
        <f t="shared" si="179"/>
        <v/>
      </c>
      <c r="R3828" s="70" t="str">
        <f>IFERROR(IF(K3828="handling and wharfage",SUM(P3828:Q3828),IF(OR(K3828="tank",K3828="Boat",K3828="car"),INDEX(Rate!$B$4:$M$25,MATCH(Gilbert!N3828,Rate!$A$4:$A$25,0),MATCH(Gilbert!L3828,Rate!$B$3:$M$3,0))*O3828*0.8,INDEX(Rate!$B$4:$M$25,MATCH(Gilbert!N3828,Rate!$A$4:$A$25,0),MATCH(Gilbert!L3828,Rate!$B$3:$M$3,0))*O3828)),"")</f>
        <v/>
      </c>
      <c r="S3828" s="71"/>
      <c r="T3828" s="71" t="str">
        <f t="shared" si="180"/>
        <v/>
      </c>
      <c r="V3828" s="98"/>
      <c r="W3828" s="98"/>
    </row>
    <row r="3829" s="59" customFormat="1" spans="1:23">
      <c r="A3829" s="74"/>
      <c r="B3829" s="74"/>
      <c r="D3829" s="98"/>
      <c r="G3829" s="99"/>
      <c r="H3829" s="98"/>
      <c r="J3829" s="101"/>
      <c r="P3829" s="70" t="str">
        <f t="shared" si="178"/>
        <v/>
      </c>
      <c r="Q3829" s="70" t="str">
        <f t="shared" si="179"/>
        <v/>
      </c>
      <c r="R3829" s="70" t="str">
        <f>IFERROR(IF(K3829="handling and wharfage",SUM(P3829:Q3829),IF(OR(K3829="tank",K3829="Boat",K3829="car"),INDEX(Rate!$B$4:$M$25,MATCH(Gilbert!N3829,Rate!$A$4:$A$25,0),MATCH(Gilbert!L3829,Rate!$B$3:$M$3,0))*O3829*0.8,INDEX(Rate!$B$4:$M$25,MATCH(Gilbert!N3829,Rate!$A$4:$A$25,0),MATCH(Gilbert!L3829,Rate!$B$3:$M$3,0))*O3829)),"")</f>
        <v/>
      </c>
      <c r="S3829" s="71"/>
      <c r="T3829" s="71" t="str">
        <f t="shared" si="180"/>
        <v/>
      </c>
      <c r="V3829" s="98"/>
      <c r="W3829" s="98"/>
    </row>
    <row r="3830" s="59" customFormat="1" spans="1:23">
      <c r="A3830" s="74"/>
      <c r="B3830" s="74"/>
      <c r="D3830" s="98"/>
      <c r="G3830" s="99"/>
      <c r="H3830" s="98"/>
      <c r="J3830" s="101"/>
      <c r="P3830" s="70" t="str">
        <f t="shared" si="178"/>
        <v/>
      </c>
      <c r="Q3830" s="70" t="str">
        <f t="shared" si="179"/>
        <v/>
      </c>
      <c r="R3830" s="70" t="str">
        <f>IFERROR(IF(K3830="handling and wharfage",SUM(P3830:Q3830),IF(OR(K3830="tank",K3830="Boat",K3830="car"),INDEX(Rate!$B$4:$M$25,MATCH(Gilbert!N3830,Rate!$A$4:$A$25,0),MATCH(Gilbert!L3830,Rate!$B$3:$M$3,0))*O3830*0.8,INDEX(Rate!$B$4:$M$25,MATCH(Gilbert!N3830,Rate!$A$4:$A$25,0),MATCH(Gilbert!L3830,Rate!$B$3:$M$3,0))*O3830)),"")</f>
        <v/>
      </c>
      <c r="S3830" s="71"/>
      <c r="T3830" s="71" t="str">
        <f t="shared" si="180"/>
        <v/>
      </c>
      <c r="V3830" s="98"/>
      <c r="W3830" s="98"/>
    </row>
    <row r="3831" s="59" customFormat="1" spans="1:23">
      <c r="A3831" s="74"/>
      <c r="B3831" s="74"/>
      <c r="D3831" s="98"/>
      <c r="G3831" s="99"/>
      <c r="H3831" s="98"/>
      <c r="J3831" s="101"/>
      <c r="P3831" s="70" t="str">
        <f t="shared" si="178"/>
        <v/>
      </c>
      <c r="Q3831" s="70" t="str">
        <f t="shared" si="179"/>
        <v/>
      </c>
      <c r="R3831" s="70" t="str">
        <f>IFERROR(IF(K3831="handling and wharfage",SUM(P3831:Q3831),IF(OR(K3831="tank",K3831="Boat",K3831="car"),INDEX(Rate!$B$4:$M$25,MATCH(Gilbert!N3831,Rate!$A$4:$A$25,0),MATCH(Gilbert!L3831,Rate!$B$3:$M$3,0))*O3831*0.8,INDEX(Rate!$B$4:$M$25,MATCH(Gilbert!N3831,Rate!$A$4:$A$25,0),MATCH(Gilbert!L3831,Rate!$B$3:$M$3,0))*O3831)),"")</f>
        <v/>
      </c>
      <c r="S3831" s="71"/>
      <c r="T3831" s="71" t="str">
        <f t="shared" si="180"/>
        <v/>
      </c>
      <c r="V3831" s="98"/>
      <c r="W3831" s="98"/>
    </row>
    <row r="3832" spans="16:20">
      <c r="P3832" s="70" t="str">
        <f t="shared" si="178"/>
        <v/>
      </c>
      <c r="Q3832" s="70" t="str">
        <f t="shared" si="179"/>
        <v/>
      </c>
      <c r="R3832" s="70" t="str">
        <f>IFERROR(IF(K3832="handling and wharfage",SUM(P3832:Q3832),IF(OR(K3832="tank",K3832="Boat",K3832="car"),INDEX(Rate!$B$4:$M$25,MATCH(Gilbert!N3832,Rate!$A$4:$A$25,0),MATCH(Gilbert!L3832,Rate!$B$3:$M$3,0))*O3832*0.8,INDEX(Rate!$B$4:$M$25,MATCH(Gilbert!N3832,Rate!$A$4:$A$25,0),MATCH(Gilbert!L3832,Rate!$B$3:$M$3,0))*O3832)),"")</f>
        <v/>
      </c>
      <c r="T3832" s="71" t="str">
        <f t="shared" si="180"/>
        <v/>
      </c>
    </row>
    <row r="3833" spans="16:20">
      <c r="P3833" s="70" t="str">
        <f t="shared" si="178"/>
        <v/>
      </c>
      <c r="Q3833" s="70" t="str">
        <f t="shared" si="179"/>
        <v/>
      </c>
      <c r="R3833" s="70" t="str">
        <f>IFERROR(IF(K3833="handling and wharfage",SUM(P3833:Q3833),IF(OR(K3833="tank",K3833="Boat",K3833="car"),INDEX(Rate!$B$4:$M$25,MATCH(Gilbert!N3833,Rate!$A$4:$A$25,0),MATCH(Gilbert!L3833,Rate!$B$3:$M$3,0))*O3833*0.8,INDEX(Rate!$B$4:$M$25,MATCH(Gilbert!N3833,Rate!$A$4:$A$25,0),MATCH(Gilbert!L3833,Rate!$B$3:$M$3,0))*O3833)),"")</f>
        <v/>
      </c>
      <c r="T3833" s="71" t="str">
        <f t="shared" si="180"/>
        <v/>
      </c>
    </row>
    <row r="3834" spans="16:20">
      <c r="P3834" s="70" t="str">
        <f t="shared" si="178"/>
        <v/>
      </c>
      <c r="Q3834" s="70" t="str">
        <f t="shared" si="179"/>
        <v/>
      </c>
      <c r="R3834" s="70" t="str">
        <f>IFERROR(IF(K3834="handling and wharfage",SUM(P3834:Q3834),IF(OR(K3834="tank",K3834="Boat",K3834="car"),INDEX(Rate!$B$4:$M$25,MATCH(Gilbert!N3834,Rate!$A$4:$A$25,0),MATCH(Gilbert!L3834,Rate!$B$3:$M$3,0))*O3834*0.8,INDEX(Rate!$B$4:$M$25,MATCH(Gilbert!N3834,Rate!$A$4:$A$25,0),MATCH(Gilbert!L3834,Rate!$B$3:$M$3,0))*O3834)),"")</f>
        <v/>
      </c>
      <c r="T3834" s="71" t="str">
        <f t="shared" si="180"/>
        <v/>
      </c>
    </row>
    <row r="3835" spans="16:20">
      <c r="P3835" s="70" t="str">
        <f t="shared" si="178"/>
        <v/>
      </c>
      <c r="Q3835" s="70" t="str">
        <f t="shared" si="179"/>
        <v/>
      </c>
      <c r="R3835" s="70" t="str">
        <f>IFERROR(IF(K3835="handling and wharfage",SUM(P3835:Q3835),IF(OR(K3835="tank",K3835="Boat",K3835="car"),INDEX(Rate!$B$4:$M$25,MATCH(Gilbert!N3835,Rate!$A$4:$A$25,0),MATCH(Gilbert!L3835,Rate!$B$3:$M$3,0))*O3835*0.8,INDEX(Rate!$B$4:$M$25,MATCH(Gilbert!N3835,Rate!$A$4:$A$25,0),MATCH(Gilbert!L3835,Rate!$B$3:$M$3,0))*O3835)),"")</f>
        <v/>
      </c>
      <c r="T3835" s="71" t="str">
        <f t="shared" si="180"/>
        <v/>
      </c>
    </row>
    <row r="3836" spans="16:20">
      <c r="P3836" s="70" t="str">
        <f t="shared" si="178"/>
        <v/>
      </c>
      <c r="Q3836" s="70" t="str">
        <f t="shared" si="179"/>
        <v/>
      </c>
      <c r="R3836" s="70" t="str">
        <f>IFERROR(IF(K3836="handling and wharfage",SUM(P3836:Q3836),IF(OR(K3836="tank",K3836="Boat",K3836="car"),INDEX(Rate!$B$4:$M$25,MATCH(Gilbert!N3836,Rate!$A$4:$A$25,0),MATCH(Gilbert!L3836,Rate!$B$3:$M$3,0))*O3836*0.8,INDEX(Rate!$B$4:$M$25,MATCH(Gilbert!N3836,Rate!$A$4:$A$25,0),MATCH(Gilbert!L3836,Rate!$B$3:$M$3,0))*O3836)),"")</f>
        <v/>
      </c>
      <c r="T3836" s="71" t="str">
        <f t="shared" si="180"/>
        <v/>
      </c>
    </row>
    <row r="3837" spans="16:20">
      <c r="P3837" s="70" t="str">
        <f t="shared" si="178"/>
        <v/>
      </c>
      <c r="Q3837" s="70" t="str">
        <f t="shared" si="179"/>
        <v/>
      </c>
      <c r="R3837" s="70" t="str">
        <f>IFERROR(IF(K3837="handling and wharfage",SUM(P3837:Q3837),IF(OR(K3837="tank",K3837="Boat",K3837="car"),INDEX(Rate!$B$4:$M$25,MATCH(Gilbert!N3837,Rate!$A$4:$A$25,0),MATCH(Gilbert!L3837,Rate!$B$3:$M$3,0))*O3837*0.8,INDEX(Rate!$B$4:$M$25,MATCH(Gilbert!N3837,Rate!$A$4:$A$25,0),MATCH(Gilbert!L3837,Rate!$B$3:$M$3,0))*O3837)),"")</f>
        <v/>
      </c>
      <c r="T3837" s="71" t="str">
        <f t="shared" si="180"/>
        <v/>
      </c>
    </row>
    <row r="3838" spans="16:20">
      <c r="P3838" s="70" t="str">
        <f t="shared" si="178"/>
        <v/>
      </c>
      <c r="Q3838" s="70" t="str">
        <f t="shared" si="179"/>
        <v/>
      </c>
      <c r="R3838" s="70" t="str">
        <f>IFERROR(IF(K3838="handling and wharfage",SUM(P3838:Q3838),IF(OR(K3838="tank",K3838="Boat",K3838="car"),INDEX(Rate!$B$4:$M$25,MATCH(Gilbert!N3838,Rate!$A$4:$A$25,0),MATCH(Gilbert!L3838,Rate!$B$3:$M$3,0))*O3838*0.8,INDEX(Rate!$B$4:$M$25,MATCH(Gilbert!N3838,Rate!$A$4:$A$25,0),MATCH(Gilbert!L3838,Rate!$B$3:$M$3,0))*O3838)),"")</f>
        <v/>
      </c>
      <c r="T3838" s="71" t="str">
        <f t="shared" si="180"/>
        <v/>
      </c>
    </row>
    <row r="3839" spans="16:20">
      <c r="P3839" s="70" t="str">
        <f t="shared" si="178"/>
        <v/>
      </c>
      <c r="Q3839" s="70" t="str">
        <f t="shared" si="179"/>
        <v/>
      </c>
      <c r="R3839" s="70" t="str">
        <f>IFERROR(IF(K3839="handling and wharfage",SUM(P3839:Q3839),IF(OR(K3839="tank",K3839="Boat",K3839="car"),INDEX(Rate!$B$4:$M$25,MATCH(Gilbert!N3839,Rate!$A$4:$A$25,0),MATCH(Gilbert!L3839,Rate!$B$3:$M$3,0))*O3839*0.8,INDEX(Rate!$B$4:$M$25,MATCH(Gilbert!N3839,Rate!$A$4:$A$25,0),MATCH(Gilbert!L3839,Rate!$B$3:$M$3,0))*O3839)),"")</f>
        <v/>
      </c>
      <c r="T3839" s="71" t="str">
        <f t="shared" si="180"/>
        <v/>
      </c>
    </row>
    <row r="3840" spans="16:20">
      <c r="P3840" s="70" t="str">
        <f t="shared" si="178"/>
        <v/>
      </c>
      <c r="Q3840" s="70" t="str">
        <f t="shared" si="179"/>
        <v/>
      </c>
      <c r="R3840" s="70" t="str">
        <f>IFERROR(IF(K3840="handling and wharfage",SUM(P3840:Q3840),IF(OR(K3840="tank",K3840="Boat",K3840="car"),INDEX(Rate!$B$4:$M$25,MATCH(Gilbert!N3840,Rate!$A$4:$A$25,0),MATCH(Gilbert!L3840,Rate!$B$3:$M$3,0))*O3840*0.8,INDEX(Rate!$B$4:$M$25,MATCH(Gilbert!N3840,Rate!$A$4:$A$25,0),MATCH(Gilbert!L3840,Rate!$B$3:$M$3,0))*O3840)),"")</f>
        <v/>
      </c>
      <c r="T3840" s="71" t="str">
        <f t="shared" si="180"/>
        <v/>
      </c>
    </row>
    <row r="3841" spans="16:20">
      <c r="P3841" s="70" t="str">
        <f t="shared" si="178"/>
        <v/>
      </c>
      <c r="Q3841" s="70" t="str">
        <f t="shared" si="179"/>
        <v/>
      </c>
      <c r="R3841" s="70" t="str">
        <f>IFERROR(IF(K3841="handling and wharfage",SUM(P3841:Q3841),IF(OR(K3841="tank",K3841="Boat",K3841="car"),INDEX(Rate!$B$4:$M$25,MATCH(Gilbert!N3841,Rate!$A$4:$A$25,0),MATCH(Gilbert!L3841,Rate!$B$3:$M$3,0))*O3841*0.8,INDEX(Rate!$B$4:$M$25,MATCH(Gilbert!N3841,Rate!$A$4:$A$25,0),MATCH(Gilbert!L3841,Rate!$B$3:$M$3,0))*O3841)),"")</f>
        <v/>
      </c>
      <c r="T3841" s="71" t="str">
        <f t="shared" si="180"/>
        <v/>
      </c>
    </row>
    <row r="3842" spans="16:20">
      <c r="P3842" s="70" t="str">
        <f t="shared" si="178"/>
        <v/>
      </c>
      <c r="Q3842" s="70" t="str">
        <f t="shared" si="179"/>
        <v/>
      </c>
      <c r="R3842" s="70" t="str">
        <f>IFERROR(IF(K3842="handling and wharfage",SUM(P3842:Q3842),IF(OR(K3842="tank",K3842="Boat",K3842="car"),INDEX(Rate!$B$4:$M$25,MATCH(Gilbert!N3842,Rate!$A$4:$A$25,0),MATCH(Gilbert!L3842,Rate!$B$3:$M$3,0))*O3842*0.8,INDEX(Rate!$B$4:$M$25,MATCH(Gilbert!N3842,Rate!$A$4:$A$25,0),MATCH(Gilbert!L3842,Rate!$B$3:$M$3,0))*O3842)),"")</f>
        <v/>
      </c>
      <c r="T3842" s="71" t="str">
        <f t="shared" si="180"/>
        <v/>
      </c>
    </row>
    <row r="3843" spans="16:20">
      <c r="P3843" s="70" t="str">
        <f t="shared" ref="P3843:P3906" si="181">IF(OR(K3843="handling and wharfage",K3843="rau handling and wharfage"),O3843*30,"")</f>
        <v/>
      </c>
      <c r="Q3843" s="70" t="str">
        <f t="shared" ref="Q3843:Q3906" si="182">IF(K3843&lt;&gt;"handling and wharfage","",O3843*3.5)</f>
        <v/>
      </c>
      <c r="R3843" s="70" t="str">
        <f>IFERROR(IF(K3843="handling and wharfage",SUM(P3843:Q3843),IF(OR(K3843="tank",K3843="Boat",K3843="car"),INDEX(Rate!$B$4:$M$25,MATCH(Gilbert!N3843,Rate!$A$4:$A$25,0),MATCH(Gilbert!L3843,Rate!$B$3:$M$3,0))*O3843*0.8,INDEX(Rate!$B$4:$M$25,MATCH(Gilbert!N3843,Rate!$A$4:$A$25,0),MATCH(Gilbert!L3843,Rate!$B$3:$M$3,0))*O3843)),"")</f>
        <v/>
      </c>
      <c r="T3843" s="71" t="str">
        <f t="shared" ref="T3843:T3906" si="183">IF(L3843="","",IF(L3843="General2","F0070000061A","E31250000331"))</f>
        <v/>
      </c>
    </row>
    <row r="3844" spans="16:20">
      <c r="P3844" s="70" t="str">
        <f t="shared" si="181"/>
        <v/>
      </c>
      <c r="Q3844" s="70" t="str">
        <f t="shared" si="182"/>
        <v/>
      </c>
      <c r="R3844" s="70" t="str">
        <f>IFERROR(IF(K3844="handling and wharfage",SUM(P3844:Q3844),IF(OR(K3844="tank",K3844="Boat",K3844="car"),INDEX(Rate!$B$4:$M$25,MATCH(Gilbert!N3844,Rate!$A$4:$A$25,0),MATCH(Gilbert!L3844,Rate!$B$3:$M$3,0))*O3844*0.8,INDEX(Rate!$B$4:$M$25,MATCH(Gilbert!N3844,Rate!$A$4:$A$25,0),MATCH(Gilbert!L3844,Rate!$B$3:$M$3,0))*O3844)),"")</f>
        <v/>
      </c>
      <c r="T3844" s="71" t="str">
        <f t="shared" si="183"/>
        <v/>
      </c>
    </row>
    <row r="3845" spans="16:20">
      <c r="P3845" s="70" t="str">
        <f t="shared" si="181"/>
        <v/>
      </c>
      <c r="Q3845" s="70" t="str">
        <f t="shared" si="182"/>
        <v/>
      </c>
      <c r="R3845" s="70" t="str">
        <f>IFERROR(IF(K3845="handling and wharfage",SUM(P3845:Q3845),IF(OR(K3845="tank",K3845="Boat",K3845="car"),INDEX(Rate!$B$4:$M$25,MATCH(Gilbert!N3845,Rate!$A$4:$A$25,0),MATCH(Gilbert!L3845,Rate!$B$3:$M$3,0))*O3845*0.8,INDEX(Rate!$B$4:$M$25,MATCH(Gilbert!N3845,Rate!$A$4:$A$25,0),MATCH(Gilbert!L3845,Rate!$B$3:$M$3,0))*O3845)),"")</f>
        <v/>
      </c>
      <c r="T3845" s="71" t="str">
        <f t="shared" si="183"/>
        <v/>
      </c>
    </row>
    <row r="3846" spans="16:20">
      <c r="P3846" s="70" t="str">
        <f t="shared" si="181"/>
        <v/>
      </c>
      <c r="Q3846" s="70" t="str">
        <f t="shared" si="182"/>
        <v/>
      </c>
      <c r="R3846" s="70" t="str">
        <f>IFERROR(IF(K3846="handling and wharfage",SUM(P3846:Q3846),IF(OR(K3846="tank",K3846="Boat",K3846="car"),INDEX(Rate!$B$4:$M$25,MATCH(Gilbert!N3846,Rate!$A$4:$A$25,0),MATCH(Gilbert!L3846,Rate!$B$3:$M$3,0))*O3846*0.8,INDEX(Rate!$B$4:$M$25,MATCH(Gilbert!N3846,Rate!$A$4:$A$25,0),MATCH(Gilbert!L3846,Rate!$B$3:$M$3,0))*O3846)),"")</f>
        <v/>
      </c>
      <c r="T3846" s="71" t="str">
        <f t="shared" si="183"/>
        <v/>
      </c>
    </row>
    <row r="3847" spans="16:20">
      <c r="P3847" s="70" t="str">
        <f t="shared" si="181"/>
        <v/>
      </c>
      <c r="Q3847" s="70" t="str">
        <f t="shared" si="182"/>
        <v/>
      </c>
      <c r="R3847" s="70" t="str">
        <f>IFERROR(IF(K3847="handling and wharfage",SUM(P3847:Q3847),IF(OR(K3847="tank",K3847="Boat",K3847="car"),INDEX(Rate!$B$4:$M$25,MATCH(Gilbert!N3847,Rate!$A$4:$A$25,0),MATCH(Gilbert!L3847,Rate!$B$3:$M$3,0))*O3847*0.8,INDEX(Rate!$B$4:$M$25,MATCH(Gilbert!N3847,Rate!$A$4:$A$25,0),MATCH(Gilbert!L3847,Rate!$B$3:$M$3,0))*O3847)),"")</f>
        <v/>
      </c>
      <c r="T3847" s="71" t="str">
        <f t="shared" si="183"/>
        <v/>
      </c>
    </row>
    <row r="3848" spans="16:20">
      <c r="P3848" s="70" t="str">
        <f t="shared" si="181"/>
        <v/>
      </c>
      <c r="Q3848" s="70" t="str">
        <f t="shared" si="182"/>
        <v/>
      </c>
      <c r="R3848" s="70" t="str">
        <f>IFERROR(IF(K3848="handling and wharfage",SUM(P3848:Q3848),IF(OR(K3848="tank",K3848="Boat",K3848="car"),INDEX(Rate!$B$4:$M$25,MATCH(Gilbert!N3848,Rate!$A$4:$A$25,0),MATCH(Gilbert!L3848,Rate!$B$3:$M$3,0))*O3848*0.8,INDEX(Rate!$B$4:$M$25,MATCH(Gilbert!N3848,Rate!$A$4:$A$25,0),MATCH(Gilbert!L3848,Rate!$B$3:$M$3,0))*O3848)),"")</f>
        <v/>
      </c>
      <c r="T3848" s="71" t="str">
        <f t="shared" si="183"/>
        <v/>
      </c>
    </row>
    <row r="3849" spans="16:20">
      <c r="P3849" s="70" t="str">
        <f t="shared" si="181"/>
        <v/>
      </c>
      <c r="Q3849" s="70" t="str">
        <f t="shared" si="182"/>
        <v/>
      </c>
      <c r="R3849" s="70" t="str">
        <f>IFERROR(IF(K3849="handling and wharfage",SUM(P3849:Q3849),IF(OR(K3849="tank",K3849="Boat",K3849="car"),INDEX(Rate!$B$4:$M$25,MATCH(Gilbert!N3849,Rate!$A$4:$A$25,0),MATCH(Gilbert!L3849,Rate!$B$3:$M$3,0))*O3849*0.8,INDEX(Rate!$B$4:$M$25,MATCH(Gilbert!N3849,Rate!$A$4:$A$25,0),MATCH(Gilbert!L3849,Rate!$B$3:$M$3,0))*O3849)),"")</f>
        <v/>
      </c>
      <c r="T3849" s="71" t="str">
        <f t="shared" si="183"/>
        <v/>
      </c>
    </row>
    <row r="3850" spans="16:20">
      <c r="P3850" s="70" t="str">
        <f t="shared" si="181"/>
        <v/>
      </c>
      <c r="Q3850" s="70" t="str">
        <f t="shared" si="182"/>
        <v/>
      </c>
      <c r="R3850" s="70" t="str">
        <f>IFERROR(IF(K3850="handling and wharfage",SUM(P3850:Q3850),IF(OR(K3850="tank",K3850="Boat",K3850="car"),INDEX(Rate!$B$4:$M$25,MATCH(Gilbert!N3850,Rate!$A$4:$A$25,0),MATCH(Gilbert!L3850,Rate!$B$3:$M$3,0))*O3850*0.8,INDEX(Rate!$B$4:$M$25,MATCH(Gilbert!N3850,Rate!$A$4:$A$25,0),MATCH(Gilbert!L3850,Rate!$B$3:$M$3,0))*O3850)),"")</f>
        <v/>
      </c>
      <c r="T3850" s="71" t="str">
        <f t="shared" si="183"/>
        <v/>
      </c>
    </row>
    <row r="3851" spans="16:20">
      <c r="P3851" s="70" t="str">
        <f t="shared" si="181"/>
        <v/>
      </c>
      <c r="Q3851" s="70" t="str">
        <f t="shared" si="182"/>
        <v/>
      </c>
      <c r="R3851" s="70" t="str">
        <f>IFERROR(IF(K3851="handling and wharfage",SUM(P3851:Q3851),IF(OR(K3851="tank",K3851="Boat",K3851="car"),INDEX(Rate!$B$4:$M$25,MATCH(Gilbert!N3851,Rate!$A$4:$A$25,0),MATCH(Gilbert!L3851,Rate!$B$3:$M$3,0))*O3851*0.8,INDEX(Rate!$B$4:$M$25,MATCH(Gilbert!N3851,Rate!$A$4:$A$25,0),MATCH(Gilbert!L3851,Rate!$B$3:$M$3,0))*O3851)),"")</f>
        <v/>
      </c>
      <c r="T3851" s="71" t="str">
        <f t="shared" si="183"/>
        <v/>
      </c>
    </row>
    <row r="3852" spans="16:20">
      <c r="P3852" s="70" t="str">
        <f t="shared" si="181"/>
        <v/>
      </c>
      <c r="Q3852" s="70" t="str">
        <f t="shared" si="182"/>
        <v/>
      </c>
      <c r="R3852" s="70" t="str">
        <f>IFERROR(IF(K3852="handling and wharfage",SUM(P3852:Q3852),IF(OR(K3852="tank",K3852="Boat",K3852="car"),INDEX(Rate!$B$4:$M$25,MATCH(Gilbert!N3852,Rate!$A$4:$A$25,0),MATCH(Gilbert!L3852,Rate!$B$3:$M$3,0))*O3852*0.8,INDEX(Rate!$B$4:$M$25,MATCH(Gilbert!N3852,Rate!$A$4:$A$25,0),MATCH(Gilbert!L3852,Rate!$B$3:$M$3,0))*O3852)),"")</f>
        <v/>
      </c>
      <c r="T3852" s="71" t="str">
        <f t="shared" si="183"/>
        <v/>
      </c>
    </row>
    <row r="3853" spans="16:20">
      <c r="P3853" s="70" t="str">
        <f t="shared" si="181"/>
        <v/>
      </c>
      <c r="Q3853" s="70" t="str">
        <f t="shared" si="182"/>
        <v/>
      </c>
      <c r="R3853" s="70" t="str">
        <f>IFERROR(IF(K3853="handling and wharfage",SUM(P3853:Q3853),IF(OR(K3853="tank",K3853="Boat",K3853="car"),INDEX(Rate!$B$4:$M$25,MATCH(Gilbert!N3853,Rate!$A$4:$A$25,0),MATCH(Gilbert!L3853,Rate!$B$3:$M$3,0))*O3853*0.8,INDEX(Rate!$B$4:$M$25,MATCH(Gilbert!N3853,Rate!$A$4:$A$25,0),MATCH(Gilbert!L3853,Rate!$B$3:$M$3,0))*O3853)),"")</f>
        <v/>
      </c>
      <c r="T3853" s="71" t="str">
        <f t="shared" si="183"/>
        <v/>
      </c>
    </row>
    <row r="3854" spans="16:20">
      <c r="P3854" s="70" t="str">
        <f t="shared" si="181"/>
        <v/>
      </c>
      <c r="Q3854" s="70" t="str">
        <f t="shared" si="182"/>
        <v/>
      </c>
      <c r="R3854" s="70" t="str">
        <f>IFERROR(IF(K3854="handling and wharfage",SUM(P3854:Q3854),IF(OR(K3854="tank",K3854="Boat",K3854="car"),INDEX(Rate!$B$4:$M$25,MATCH(Gilbert!N3854,Rate!$A$4:$A$25,0),MATCH(Gilbert!L3854,Rate!$B$3:$M$3,0))*O3854*0.8,INDEX(Rate!$B$4:$M$25,MATCH(Gilbert!N3854,Rate!$A$4:$A$25,0),MATCH(Gilbert!L3854,Rate!$B$3:$M$3,0))*O3854)),"")</f>
        <v/>
      </c>
      <c r="T3854" s="71" t="str">
        <f t="shared" si="183"/>
        <v/>
      </c>
    </row>
    <row r="3855" spans="16:20">
      <c r="P3855" s="70" t="str">
        <f t="shared" si="181"/>
        <v/>
      </c>
      <c r="Q3855" s="70" t="str">
        <f t="shared" si="182"/>
        <v/>
      </c>
      <c r="R3855" s="70" t="str">
        <f>IFERROR(IF(K3855="handling and wharfage",SUM(P3855:Q3855),IF(OR(K3855="tank",K3855="Boat",K3855="car"),INDEX(Rate!$B$4:$M$25,MATCH(Gilbert!N3855,Rate!$A$4:$A$25,0),MATCH(Gilbert!L3855,Rate!$B$3:$M$3,0))*O3855*0.8,INDEX(Rate!$B$4:$M$25,MATCH(Gilbert!N3855,Rate!$A$4:$A$25,0),MATCH(Gilbert!L3855,Rate!$B$3:$M$3,0))*O3855)),"")</f>
        <v/>
      </c>
      <c r="T3855" s="71" t="str">
        <f t="shared" si="183"/>
        <v/>
      </c>
    </row>
    <row r="3856" spans="16:20">
      <c r="P3856" s="70" t="str">
        <f t="shared" si="181"/>
        <v/>
      </c>
      <c r="Q3856" s="70" t="str">
        <f t="shared" si="182"/>
        <v/>
      </c>
      <c r="R3856" s="70" t="str">
        <f>IFERROR(IF(K3856="handling and wharfage",SUM(P3856:Q3856),IF(OR(K3856="tank",K3856="Boat",K3856="car"),INDEX(Rate!$B$4:$M$25,MATCH(Gilbert!N3856,Rate!$A$4:$A$25,0),MATCH(Gilbert!L3856,Rate!$B$3:$M$3,0))*O3856*0.8,INDEX(Rate!$B$4:$M$25,MATCH(Gilbert!N3856,Rate!$A$4:$A$25,0),MATCH(Gilbert!L3856,Rate!$B$3:$M$3,0))*O3856)),"")</f>
        <v/>
      </c>
      <c r="T3856" s="71" t="str">
        <f t="shared" si="183"/>
        <v/>
      </c>
    </row>
    <row r="3857" spans="16:20">
      <c r="P3857" s="70" t="str">
        <f t="shared" si="181"/>
        <v/>
      </c>
      <c r="Q3857" s="70" t="str">
        <f t="shared" si="182"/>
        <v/>
      </c>
      <c r="R3857" s="70" t="str">
        <f>IFERROR(IF(K3857="handling and wharfage",SUM(P3857:Q3857),IF(OR(K3857="tank",K3857="Boat",K3857="car"),INDEX(Rate!$B$4:$M$25,MATCH(Gilbert!N3857,Rate!$A$4:$A$25,0),MATCH(Gilbert!L3857,Rate!$B$3:$M$3,0))*O3857*0.8,INDEX(Rate!$B$4:$M$25,MATCH(Gilbert!N3857,Rate!$A$4:$A$25,0),MATCH(Gilbert!L3857,Rate!$B$3:$M$3,0))*O3857)),"")</f>
        <v/>
      </c>
      <c r="T3857" s="71" t="str">
        <f t="shared" si="183"/>
        <v/>
      </c>
    </row>
    <row r="3858" spans="16:20">
      <c r="P3858" s="70" t="str">
        <f t="shared" si="181"/>
        <v/>
      </c>
      <c r="Q3858" s="70" t="str">
        <f t="shared" si="182"/>
        <v/>
      </c>
      <c r="R3858" s="70" t="str">
        <f>IFERROR(IF(K3858="handling and wharfage",SUM(P3858:Q3858),IF(OR(K3858="tank",K3858="Boat",K3858="car"),INDEX(Rate!$B$4:$M$25,MATCH(Gilbert!N3858,Rate!$A$4:$A$25,0),MATCH(Gilbert!L3858,Rate!$B$3:$M$3,0))*O3858*0.8,INDEX(Rate!$B$4:$M$25,MATCH(Gilbert!N3858,Rate!$A$4:$A$25,0),MATCH(Gilbert!L3858,Rate!$B$3:$M$3,0))*O3858)),"")</f>
        <v/>
      </c>
      <c r="T3858" s="71" t="str">
        <f t="shared" si="183"/>
        <v/>
      </c>
    </row>
    <row r="3859" spans="16:20">
      <c r="P3859" s="70" t="str">
        <f t="shared" si="181"/>
        <v/>
      </c>
      <c r="Q3859" s="70" t="str">
        <f t="shared" si="182"/>
        <v/>
      </c>
      <c r="R3859" s="70" t="str">
        <f>IFERROR(IF(K3859="handling and wharfage",SUM(P3859:Q3859),IF(OR(K3859="tank",K3859="Boat",K3859="car"),INDEX(Rate!$B$4:$M$25,MATCH(Gilbert!N3859,Rate!$A$4:$A$25,0),MATCH(Gilbert!L3859,Rate!$B$3:$M$3,0))*O3859*0.8,INDEX(Rate!$B$4:$M$25,MATCH(Gilbert!N3859,Rate!$A$4:$A$25,0),MATCH(Gilbert!L3859,Rate!$B$3:$M$3,0))*O3859)),"")</f>
        <v/>
      </c>
      <c r="T3859" s="71" t="str">
        <f t="shared" si="183"/>
        <v/>
      </c>
    </row>
    <row r="3860" spans="16:20">
      <c r="P3860" s="70" t="str">
        <f t="shared" si="181"/>
        <v/>
      </c>
      <c r="Q3860" s="70" t="str">
        <f t="shared" si="182"/>
        <v/>
      </c>
      <c r="R3860" s="70" t="str">
        <f>IFERROR(IF(K3860="handling and wharfage",SUM(P3860:Q3860),IF(OR(K3860="tank",K3860="Boat",K3860="car"),INDEX(Rate!$B$4:$M$25,MATCH(Gilbert!N3860,Rate!$A$4:$A$25,0),MATCH(Gilbert!L3860,Rate!$B$3:$M$3,0))*O3860*0.8,INDEX(Rate!$B$4:$M$25,MATCH(Gilbert!N3860,Rate!$A$4:$A$25,0),MATCH(Gilbert!L3860,Rate!$B$3:$M$3,0))*O3860)),"")</f>
        <v/>
      </c>
      <c r="T3860" s="71" t="str">
        <f t="shared" si="183"/>
        <v/>
      </c>
    </row>
    <row r="3861" spans="16:20">
      <c r="P3861" s="70" t="str">
        <f t="shared" si="181"/>
        <v/>
      </c>
      <c r="Q3861" s="70" t="str">
        <f t="shared" si="182"/>
        <v/>
      </c>
      <c r="R3861" s="70" t="str">
        <f>IFERROR(IF(K3861="handling and wharfage",SUM(P3861:Q3861),IF(OR(K3861="tank",K3861="Boat",K3861="car"),INDEX(Rate!$B$4:$M$25,MATCH(Gilbert!N3861,Rate!$A$4:$A$25,0),MATCH(Gilbert!L3861,Rate!$B$3:$M$3,0))*O3861*0.8,INDEX(Rate!$B$4:$M$25,MATCH(Gilbert!N3861,Rate!$A$4:$A$25,0),MATCH(Gilbert!L3861,Rate!$B$3:$M$3,0))*O3861)),"")</f>
        <v/>
      </c>
      <c r="T3861" s="71" t="str">
        <f t="shared" si="183"/>
        <v/>
      </c>
    </row>
    <row r="3862" spans="16:20">
      <c r="P3862" s="70" t="str">
        <f t="shared" si="181"/>
        <v/>
      </c>
      <c r="Q3862" s="70" t="str">
        <f t="shared" si="182"/>
        <v/>
      </c>
      <c r="R3862" s="70" t="str">
        <f>IFERROR(IF(K3862="handling and wharfage",SUM(P3862:Q3862),IF(OR(K3862="tank",K3862="Boat",K3862="car"),INDEX(Rate!$B$4:$M$25,MATCH(Gilbert!N3862,Rate!$A$4:$A$25,0),MATCH(Gilbert!L3862,Rate!$B$3:$M$3,0))*O3862*0.8,INDEX(Rate!$B$4:$M$25,MATCH(Gilbert!N3862,Rate!$A$4:$A$25,0),MATCH(Gilbert!L3862,Rate!$B$3:$M$3,0))*O3862)),"")</f>
        <v/>
      </c>
      <c r="T3862" s="71" t="str">
        <f t="shared" si="183"/>
        <v/>
      </c>
    </row>
    <row r="3863" spans="16:20">
      <c r="P3863" s="70" t="str">
        <f t="shared" si="181"/>
        <v/>
      </c>
      <c r="Q3863" s="70" t="str">
        <f t="shared" si="182"/>
        <v/>
      </c>
      <c r="R3863" s="70" t="str">
        <f>IFERROR(IF(K3863="handling and wharfage",SUM(P3863:Q3863),IF(OR(K3863="tank",K3863="Boat",K3863="car"),INDEX(Rate!$B$4:$M$25,MATCH(Gilbert!N3863,Rate!$A$4:$A$25,0),MATCH(Gilbert!L3863,Rate!$B$3:$M$3,0))*O3863*0.8,INDEX(Rate!$B$4:$M$25,MATCH(Gilbert!N3863,Rate!$A$4:$A$25,0),MATCH(Gilbert!L3863,Rate!$B$3:$M$3,0))*O3863)),"")</f>
        <v/>
      </c>
      <c r="T3863" s="71" t="str">
        <f t="shared" si="183"/>
        <v/>
      </c>
    </row>
    <row r="3864" spans="16:20">
      <c r="P3864" s="70" t="str">
        <f t="shared" si="181"/>
        <v/>
      </c>
      <c r="Q3864" s="70" t="str">
        <f t="shared" si="182"/>
        <v/>
      </c>
      <c r="R3864" s="70" t="str">
        <f>IFERROR(IF(K3864="handling and wharfage",SUM(P3864:Q3864),IF(OR(K3864="tank",K3864="Boat",K3864="car"),INDEX(Rate!$B$4:$M$25,MATCH(Gilbert!N3864,Rate!$A$4:$A$25,0),MATCH(Gilbert!L3864,Rate!$B$3:$M$3,0))*O3864*0.8,INDEX(Rate!$B$4:$M$25,MATCH(Gilbert!N3864,Rate!$A$4:$A$25,0),MATCH(Gilbert!L3864,Rate!$B$3:$M$3,0))*O3864)),"")</f>
        <v/>
      </c>
      <c r="T3864" s="71" t="str">
        <f t="shared" si="183"/>
        <v/>
      </c>
    </row>
    <row r="3865" spans="16:20">
      <c r="P3865" s="70" t="str">
        <f t="shared" si="181"/>
        <v/>
      </c>
      <c r="Q3865" s="70" t="str">
        <f t="shared" si="182"/>
        <v/>
      </c>
      <c r="R3865" s="70" t="str">
        <f>IFERROR(IF(K3865="handling and wharfage",SUM(P3865:Q3865),IF(OR(K3865="tank",K3865="Boat",K3865="car"),INDEX(Rate!$B$4:$M$25,MATCH(Gilbert!N3865,Rate!$A$4:$A$25,0),MATCH(Gilbert!L3865,Rate!$B$3:$M$3,0))*O3865*0.8,INDEX(Rate!$B$4:$M$25,MATCH(Gilbert!N3865,Rate!$A$4:$A$25,0),MATCH(Gilbert!L3865,Rate!$B$3:$M$3,0))*O3865)),"")</f>
        <v/>
      </c>
      <c r="T3865" s="71" t="str">
        <f t="shared" si="183"/>
        <v/>
      </c>
    </row>
    <row r="3866" spans="16:20">
      <c r="P3866" s="70" t="str">
        <f t="shared" si="181"/>
        <v/>
      </c>
      <c r="Q3866" s="70" t="str">
        <f t="shared" si="182"/>
        <v/>
      </c>
      <c r="R3866" s="70" t="str">
        <f>IFERROR(IF(K3866="handling and wharfage",SUM(P3866:Q3866),IF(OR(K3866="tank",K3866="Boat",K3866="car"),INDEX(Rate!$B$4:$M$25,MATCH(Gilbert!N3866,Rate!$A$4:$A$25,0),MATCH(Gilbert!L3866,Rate!$B$3:$M$3,0))*O3866*0.8,INDEX(Rate!$B$4:$M$25,MATCH(Gilbert!N3866,Rate!$A$4:$A$25,0),MATCH(Gilbert!L3866,Rate!$B$3:$M$3,0))*O3866)),"")</f>
        <v/>
      </c>
      <c r="T3866" s="71" t="str">
        <f t="shared" si="183"/>
        <v/>
      </c>
    </row>
    <row r="3867" spans="16:20">
      <c r="P3867" s="70" t="str">
        <f t="shared" si="181"/>
        <v/>
      </c>
      <c r="Q3867" s="70" t="str">
        <f t="shared" si="182"/>
        <v/>
      </c>
      <c r="R3867" s="70" t="str">
        <f>IFERROR(IF(K3867="handling and wharfage",SUM(P3867:Q3867),IF(OR(K3867="tank",K3867="Boat",K3867="car"),INDEX(Rate!$B$4:$M$25,MATCH(Gilbert!N3867,Rate!$A$4:$A$25,0),MATCH(Gilbert!L3867,Rate!$B$3:$M$3,0))*O3867*0.8,INDEX(Rate!$B$4:$M$25,MATCH(Gilbert!N3867,Rate!$A$4:$A$25,0),MATCH(Gilbert!L3867,Rate!$B$3:$M$3,0))*O3867)),"")</f>
        <v/>
      </c>
      <c r="T3867" s="71" t="str">
        <f t="shared" si="183"/>
        <v/>
      </c>
    </row>
    <row r="3868" spans="16:20">
      <c r="P3868" s="70" t="str">
        <f t="shared" si="181"/>
        <v/>
      </c>
      <c r="Q3868" s="70" t="str">
        <f t="shared" si="182"/>
        <v/>
      </c>
      <c r="R3868" s="70" t="str">
        <f>IFERROR(IF(K3868="handling and wharfage",SUM(P3868:Q3868),IF(OR(K3868="tank",K3868="Boat",K3868="car"),INDEX(Rate!$B$4:$M$25,MATCH(Gilbert!N3868,Rate!$A$4:$A$25,0),MATCH(Gilbert!L3868,Rate!$B$3:$M$3,0))*O3868*0.8,INDEX(Rate!$B$4:$M$25,MATCH(Gilbert!N3868,Rate!$A$4:$A$25,0),MATCH(Gilbert!L3868,Rate!$B$3:$M$3,0))*O3868)),"")</f>
        <v/>
      </c>
      <c r="T3868" s="71" t="str">
        <f t="shared" si="183"/>
        <v/>
      </c>
    </row>
    <row r="3869" spans="16:20">
      <c r="P3869" s="70" t="str">
        <f t="shared" si="181"/>
        <v/>
      </c>
      <c r="Q3869" s="70" t="str">
        <f t="shared" si="182"/>
        <v/>
      </c>
      <c r="R3869" s="70" t="str">
        <f>IFERROR(IF(K3869="handling and wharfage",SUM(P3869:Q3869),IF(OR(K3869="tank",K3869="Boat",K3869="car"),INDEX(Rate!$B$4:$M$25,MATCH(Gilbert!N3869,Rate!$A$4:$A$25,0),MATCH(Gilbert!L3869,Rate!$B$3:$M$3,0))*O3869*0.8,INDEX(Rate!$B$4:$M$25,MATCH(Gilbert!N3869,Rate!$A$4:$A$25,0),MATCH(Gilbert!L3869,Rate!$B$3:$M$3,0))*O3869)),"")</f>
        <v/>
      </c>
      <c r="T3869" s="71" t="str">
        <f t="shared" si="183"/>
        <v/>
      </c>
    </row>
    <row r="3870" spans="16:20">
      <c r="P3870" s="70" t="str">
        <f t="shared" si="181"/>
        <v/>
      </c>
      <c r="Q3870" s="70" t="str">
        <f t="shared" si="182"/>
        <v/>
      </c>
      <c r="R3870" s="70" t="str">
        <f>IFERROR(IF(K3870="handling and wharfage",SUM(P3870:Q3870),IF(OR(K3870="tank",K3870="Boat",K3870="car"),INDEX(Rate!$B$4:$M$25,MATCH(Gilbert!N3870,Rate!$A$4:$A$25,0),MATCH(Gilbert!L3870,Rate!$B$3:$M$3,0))*O3870*0.8,INDEX(Rate!$B$4:$M$25,MATCH(Gilbert!N3870,Rate!$A$4:$A$25,0),MATCH(Gilbert!L3870,Rate!$B$3:$M$3,0))*O3870)),"")</f>
        <v/>
      </c>
      <c r="T3870" s="71" t="str">
        <f t="shared" si="183"/>
        <v/>
      </c>
    </row>
    <row r="3871" spans="16:20">
      <c r="P3871" s="70" t="str">
        <f t="shared" si="181"/>
        <v/>
      </c>
      <c r="Q3871" s="70" t="str">
        <f t="shared" si="182"/>
        <v/>
      </c>
      <c r="R3871" s="70" t="str">
        <f>IFERROR(IF(K3871="handling and wharfage",SUM(P3871:Q3871),IF(OR(K3871="tank",K3871="Boat",K3871="car"),INDEX(Rate!$B$4:$M$25,MATCH(Gilbert!N3871,Rate!$A$4:$A$25,0),MATCH(Gilbert!L3871,Rate!$B$3:$M$3,0))*O3871*0.8,INDEX(Rate!$B$4:$M$25,MATCH(Gilbert!N3871,Rate!$A$4:$A$25,0),MATCH(Gilbert!L3871,Rate!$B$3:$M$3,0))*O3871)),"")</f>
        <v/>
      </c>
      <c r="T3871" s="71" t="str">
        <f t="shared" si="183"/>
        <v/>
      </c>
    </row>
    <row r="3872" spans="16:20">
      <c r="P3872" s="70" t="str">
        <f t="shared" si="181"/>
        <v/>
      </c>
      <c r="Q3872" s="70" t="str">
        <f t="shared" si="182"/>
        <v/>
      </c>
      <c r="R3872" s="70" t="str">
        <f>IFERROR(IF(K3872="handling and wharfage",SUM(P3872:Q3872),IF(OR(K3872="tank",K3872="Boat",K3872="car"),INDEX(Rate!$B$4:$M$25,MATCH(Gilbert!N3872,Rate!$A$4:$A$25,0),MATCH(Gilbert!L3872,Rate!$B$3:$M$3,0))*O3872*0.8,INDEX(Rate!$B$4:$M$25,MATCH(Gilbert!N3872,Rate!$A$4:$A$25,0),MATCH(Gilbert!L3872,Rate!$B$3:$M$3,0))*O3872)),"")</f>
        <v/>
      </c>
      <c r="T3872" s="71" t="str">
        <f t="shared" si="183"/>
        <v/>
      </c>
    </row>
    <row r="3873" spans="16:20">
      <c r="P3873" s="70" t="str">
        <f t="shared" si="181"/>
        <v/>
      </c>
      <c r="Q3873" s="70" t="str">
        <f t="shared" si="182"/>
        <v/>
      </c>
      <c r="R3873" s="70" t="str">
        <f>IFERROR(IF(K3873="handling and wharfage",SUM(P3873:Q3873),IF(OR(K3873="tank",K3873="Boat",K3873="car"),INDEX(Rate!$B$4:$M$25,MATCH(Gilbert!N3873,Rate!$A$4:$A$25,0),MATCH(Gilbert!L3873,Rate!$B$3:$M$3,0))*O3873*0.8,INDEX(Rate!$B$4:$M$25,MATCH(Gilbert!N3873,Rate!$A$4:$A$25,0),MATCH(Gilbert!L3873,Rate!$B$3:$M$3,0))*O3873)),"")</f>
        <v/>
      </c>
      <c r="T3873" s="71" t="str">
        <f t="shared" si="183"/>
        <v/>
      </c>
    </row>
    <row r="3874" spans="16:20">
      <c r="P3874" s="70" t="str">
        <f t="shared" si="181"/>
        <v/>
      </c>
      <c r="Q3874" s="70" t="str">
        <f t="shared" si="182"/>
        <v/>
      </c>
      <c r="R3874" s="70" t="str">
        <f>IFERROR(IF(K3874="handling and wharfage",SUM(P3874:Q3874),IF(OR(K3874="tank",K3874="Boat",K3874="car"),INDEX(Rate!$B$4:$M$25,MATCH(Gilbert!N3874,Rate!$A$4:$A$25,0),MATCH(Gilbert!L3874,Rate!$B$3:$M$3,0))*O3874*0.8,INDEX(Rate!$B$4:$M$25,MATCH(Gilbert!N3874,Rate!$A$4:$A$25,0),MATCH(Gilbert!L3874,Rate!$B$3:$M$3,0))*O3874)),"")</f>
        <v/>
      </c>
      <c r="T3874" s="71" t="str">
        <f t="shared" si="183"/>
        <v/>
      </c>
    </row>
    <row r="3875" spans="16:20">
      <c r="P3875" s="70" t="str">
        <f t="shared" si="181"/>
        <v/>
      </c>
      <c r="Q3875" s="70" t="str">
        <f t="shared" si="182"/>
        <v/>
      </c>
      <c r="R3875" s="70" t="str">
        <f>IFERROR(IF(K3875="handling and wharfage",SUM(P3875:Q3875),IF(OR(K3875="tank",K3875="Boat",K3875="car"),INDEX(Rate!$B$4:$M$25,MATCH(Gilbert!N3875,Rate!$A$4:$A$25,0),MATCH(Gilbert!L3875,Rate!$B$3:$M$3,0))*O3875*0.8,INDEX(Rate!$B$4:$M$25,MATCH(Gilbert!N3875,Rate!$A$4:$A$25,0),MATCH(Gilbert!L3875,Rate!$B$3:$M$3,0))*O3875)),"")</f>
        <v/>
      </c>
      <c r="T3875" s="71" t="str">
        <f t="shared" si="183"/>
        <v/>
      </c>
    </row>
    <row r="3876" spans="16:20">
      <c r="P3876" s="70" t="str">
        <f t="shared" si="181"/>
        <v/>
      </c>
      <c r="Q3876" s="70" t="str">
        <f t="shared" si="182"/>
        <v/>
      </c>
      <c r="R3876" s="70" t="str">
        <f>IFERROR(IF(K3876="handling and wharfage",SUM(P3876:Q3876),IF(OR(K3876="tank",K3876="Boat",K3876="car"),INDEX(Rate!$B$4:$M$25,MATCH(Gilbert!N3876,Rate!$A$4:$A$25,0),MATCH(Gilbert!L3876,Rate!$B$3:$M$3,0))*O3876*0.8,INDEX(Rate!$B$4:$M$25,MATCH(Gilbert!N3876,Rate!$A$4:$A$25,0),MATCH(Gilbert!L3876,Rate!$B$3:$M$3,0))*O3876)),"")</f>
        <v/>
      </c>
      <c r="T3876" s="71" t="str">
        <f t="shared" si="183"/>
        <v/>
      </c>
    </row>
    <row r="3877" spans="16:20">
      <c r="P3877" s="70" t="str">
        <f t="shared" si="181"/>
        <v/>
      </c>
      <c r="Q3877" s="70" t="str">
        <f t="shared" si="182"/>
        <v/>
      </c>
      <c r="R3877" s="70" t="str">
        <f>IFERROR(IF(K3877="handling and wharfage",SUM(P3877:Q3877),IF(OR(K3877="tank",K3877="Boat",K3877="car"),INDEX(Rate!$B$4:$M$25,MATCH(Gilbert!N3877,Rate!$A$4:$A$25,0),MATCH(Gilbert!L3877,Rate!$B$3:$M$3,0))*O3877*0.8,INDEX(Rate!$B$4:$M$25,MATCH(Gilbert!N3877,Rate!$A$4:$A$25,0),MATCH(Gilbert!L3877,Rate!$B$3:$M$3,0))*O3877)),"")</f>
        <v/>
      </c>
      <c r="T3877" s="71" t="str">
        <f t="shared" si="183"/>
        <v/>
      </c>
    </row>
    <row r="3878" spans="16:20">
      <c r="P3878" s="70" t="str">
        <f t="shared" si="181"/>
        <v/>
      </c>
      <c r="Q3878" s="70" t="str">
        <f t="shared" si="182"/>
        <v/>
      </c>
      <c r="R3878" s="70" t="str">
        <f>IFERROR(IF(K3878="handling and wharfage",SUM(P3878:Q3878),IF(OR(K3878="tank",K3878="Boat",K3878="car"),INDEX(Rate!$B$4:$M$25,MATCH(Gilbert!N3878,Rate!$A$4:$A$25,0),MATCH(Gilbert!L3878,Rate!$B$3:$M$3,0))*O3878*0.8,INDEX(Rate!$B$4:$M$25,MATCH(Gilbert!N3878,Rate!$A$4:$A$25,0),MATCH(Gilbert!L3878,Rate!$B$3:$M$3,0))*O3878)),"")</f>
        <v/>
      </c>
      <c r="T3878" s="71" t="str">
        <f t="shared" si="183"/>
        <v/>
      </c>
    </row>
    <row r="3879" spans="16:20">
      <c r="P3879" s="70" t="str">
        <f t="shared" si="181"/>
        <v/>
      </c>
      <c r="Q3879" s="70" t="str">
        <f t="shared" si="182"/>
        <v/>
      </c>
      <c r="R3879" s="70" t="str">
        <f>IFERROR(IF(K3879="handling and wharfage",SUM(P3879:Q3879),IF(OR(K3879="tank",K3879="Boat",K3879="car"),INDEX(Rate!$B$4:$M$25,MATCH(Gilbert!N3879,Rate!$A$4:$A$25,0),MATCH(Gilbert!L3879,Rate!$B$3:$M$3,0))*O3879*0.8,INDEX(Rate!$B$4:$M$25,MATCH(Gilbert!N3879,Rate!$A$4:$A$25,0),MATCH(Gilbert!L3879,Rate!$B$3:$M$3,0))*O3879)),"")</f>
        <v/>
      </c>
      <c r="T3879" s="71" t="str">
        <f t="shared" si="183"/>
        <v/>
      </c>
    </row>
    <row r="3880" spans="16:20">
      <c r="P3880" s="70" t="str">
        <f t="shared" si="181"/>
        <v/>
      </c>
      <c r="Q3880" s="70" t="str">
        <f t="shared" si="182"/>
        <v/>
      </c>
      <c r="R3880" s="70" t="str">
        <f>IFERROR(IF(K3880="handling and wharfage",SUM(P3880:Q3880),IF(OR(K3880="tank",K3880="Boat",K3880="car"),INDEX(Rate!$B$4:$M$25,MATCH(Gilbert!N3880,Rate!$A$4:$A$25,0),MATCH(Gilbert!L3880,Rate!$B$3:$M$3,0))*O3880*0.8,INDEX(Rate!$B$4:$M$25,MATCH(Gilbert!N3880,Rate!$A$4:$A$25,0),MATCH(Gilbert!L3880,Rate!$B$3:$M$3,0))*O3880)),"")</f>
        <v/>
      </c>
      <c r="T3880" s="71" t="str">
        <f t="shared" si="183"/>
        <v/>
      </c>
    </row>
    <row r="3881" spans="16:20">
      <c r="P3881" s="70" t="str">
        <f t="shared" si="181"/>
        <v/>
      </c>
      <c r="Q3881" s="70" t="str">
        <f t="shared" si="182"/>
        <v/>
      </c>
      <c r="R3881" s="70" t="str">
        <f>IFERROR(IF(K3881="handling and wharfage",SUM(P3881:Q3881),IF(OR(K3881="tank",K3881="Boat",K3881="car"),INDEX(Rate!$B$4:$M$25,MATCH(Gilbert!N3881,Rate!$A$4:$A$25,0),MATCH(Gilbert!L3881,Rate!$B$3:$M$3,0))*O3881*0.8,INDEX(Rate!$B$4:$M$25,MATCH(Gilbert!N3881,Rate!$A$4:$A$25,0),MATCH(Gilbert!L3881,Rate!$B$3:$M$3,0))*O3881)),"")</f>
        <v/>
      </c>
      <c r="T3881" s="71" t="str">
        <f t="shared" si="183"/>
        <v/>
      </c>
    </row>
    <row r="3882" spans="16:20">
      <c r="P3882" s="70" t="str">
        <f t="shared" si="181"/>
        <v/>
      </c>
      <c r="Q3882" s="70" t="str">
        <f t="shared" si="182"/>
        <v/>
      </c>
      <c r="R3882" s="70" t="str">
        <f>IFERROR(IF(K3882="handling and wharfage",SUM(P3882:Q3882),IF(OR(K3882="tank",K3882="Boat",K3882="car"),INDEX(Rate!$B$4:$M$25,MATCH(Gilbert!N3882,Rate!$A$4:$A$25,0),MATCH(Gilbert!L3882,Rate!$B$3:$M$3,0))*O3882*0.8,INDEX(Rate!$B$4:$M$25,MATCH(Gilbert!N3882,Rate!$A$4:$A$25,0),MATCH(Gilbert!L3882,Rate!$B$3:$M$3,0))*O3882)),"")</f>
        <v/>
      </c>
      <c r="T3882" s="71" t="str">
        <f t="shared" si="183"/>
        <v/>
      </c>
    </row>
    <row r="3883" spans="16:20">
      <c r="P3883" s="70" t="str">
        <f t="shared" si="181"/>
        <v/>
      </c>
      <c r="Q3883" s="70" t="str">
        <f t="shared" si="182"/>
        <v/>
      </c>
      <c r="R3883" s="70" t="str">
        <f>IFERROR(IF(K3883="handling and wharfage",SUM(P3883:Q3883),IF(OR(K3883="tank",K3883="Boat",K3883="car"),INDEX(Rate!$B$4:$M$25,MATCH(Gilbert!N3883,Rate!$A$4:$A$25,0),MATCH(Gilbert!L3883,Rate!$B$3:$M$3,0))*O3883*0.8,INDEX(Rate!$B$4:$M$25,MATCH(Gilbert!N3883,Rate!$A$4:$A$25,0),MATCH(Gilbert!L3883,Rate!$B$3:$M$3,0))*O3883)),"")</f>
        <v/>
      </c>
      <c r="T3883" s="71" t="str">
        <f t="shared" si="183"/>
        <v/>
      </c>
    </row>
    <row r="3884" spans="16:20">
      <c r="P3884" s="70" t="str">
        <f t="shared" si="181"/>
        <v/>
      </c>
      <c r="Q3884" s="70" t="str">
        <f t="shared" si="182"/>
        <v/>
      </c>
      <c r="R3884" s="70" t="str">
        <f>IFERROR(IF(K3884="handling and wharfage",SUM(P3884:Q3884),IF(OR(K3884="tank",K3884="Boat",K3884="car"),INDEX(Rate!$B$4:$M$25,MATCH(Gilbert!N3884,Rate!$A$4:$A$25,0),MATCH(Gilbert!L3884,Rate!$B$3:$M$3,0))*O3884*0.8,INDEX(Rate!$B$4:$M$25,MATCH(Gilbert!N3884,Rate!$A$4:$A$25,0),MATCH(Gilbert!L3884,Rate!$B$3:$M$3,0))*O3884)),"")</f>
        <v/>
      </c>
      <c r="T3884" s="71" t="str">
        <f t="shared" si="183"/>
        <v/>
      </c>
    </row>
    <row r="3885" spans="16:20">
      <c r="P3885" s="70" t="str">
        <f t="shared" si="181"/>
        <v/>
      </c>
      <c r="Q3885" s="70" t="str">
        <f t="shared" si="182"/>
        <v/>
      </c>
      <c r="R3885" s="70" t="str">
        <f>IFERROR(IF(K3885="handling and wharfage",SUM(P3885:Q3885),IF(OR(K3885="tank",K3885="Boat",K3885="car"),INDEX(Rate!$B$4:$M$25,MATCH(Gilbert!N3885,Rate!$A$4:$A$25,0),MATCH(Gilbert!L3885,Rate!$B$3:$M$3,0))*O3885*0.8,INDEX(Rate!$B$4:$M$25,MATCH(Gilbert!N3885,Rate!$A$4:$A$25,0),MATCH(Gilbert!L3885,Rate!$B$3:$M$3,0))*O3885)),"")</f>
        <v/>
      </c>
      <c r="T3885" s="71" t="str">
        <f t="shared" si="183"/>
        <v/>
      </c>
    </row>
    <row r="3886" spans="16:20">
      <c r="P3886" s="70" t="str">
        <f t="shared" si="181"/>
        <v/>
      </c>
      <c r="Q3886" s="70" t="str">
        <f t="shared" si="182"/>
        <v/>
      </c>
      <c r="R3886" s="70" t="str">
        <f>IFERROR(IF(K3886="handling and wharfage",SUM(P3886:Q3886),IF(OR(K3886="tank",K3886="Boat",K3886="car"),INDEX(Rate!$B$4:$M$25,MATCH(Gilbert!N3886,Rate!$A$4:$A$25,0),MATCH(Gilbert!L3886,Rate!$B$3:$M$3,0))*O3886*0.8,INDEX(Rate!$B$4:$M$25,MATCH(Gilbert!N3886,Rate!$A$4:$A$25,0),MATCH(Gilbert!L3886,Rate!$B$3:$M$3,0))*O3886)),"")</f>
        <v/>
      </c>
      <c r="T3886" s="71" t="str">
        <f t="shared" si="183"/>
        <v/>
      </c>
    </row>
    <row r="3887" spans="16:20">
      <c r="P3887" s="70" t="str">
        <f t="shared" si="181"/>
        <v/>
      </c>
      <c r="Q3887" s="70" t="str">
        <f t="shared" si="182"/>
        <v/>
      </c>
      <c r="R3887" s="70" t="str">
        <f>IFERROR(IF(K3887="handling and wharfage",SUM(P3887:Q3887),IF(OR(K3887="tank",K3887="Boat",K3887="car"),INDEX(Rate!$B$4:$M$25,MATCH(Gilbert!N3887,Rate!$A$4:$A$25,0),MATCH(Gilbert!L3887,Rate!$B$3:$M$3,0))*O3887*0.8,INDEX(Rate!$B$4:$M$25,MATCH(Gilbert!N3887,Rate!$A$4:$A$25,0),MATCH(Gilbert!L3887,Rate!$B$3:$M$3,0))*O3887)),"")</f>
        <v/>
      </c>
      <c r="T3887" s="71" t="str">
        <f t="shared" si="183"/>
        <v/>
      </c>
    </row>
    <row r="3888" spans="16:20">
      <c r="P3888" s="70" t="str">
        <f t="shared" si="181"/>
        <v/>
      </c>
      <c r="Q3888" s="70" t="str">
        <f t="shared" si="182"/>
        <v/>
      </c>
      <c r="R3888" s="70" t="str">
        <f>IFERROR(IF(K3888="handling and wharfage",SUM(P3888:Q3888),IF(OR(K3888="tank",K3888="Boat",K3888="car"),INDEX(Rate!$B$4:$M$25,MATCH(Gilbert!N3888,Rate!$A$4:$A$25,0),MATCH(Gilbert!L3888,Rate!$B$3:$M$3,0))*O3888*0.8,INDEX(Rate!$B$4:$M$25,MATCH(Gilbert!N3888,Rate!$A$4:$A$25,0),MATCH(Gilbert!L3888,Rate!$B$3:$M$3,0))*O3888)),"")</f>
        <v/>
      </c>
      <c r="T3888" s="71" t="str">
        <f t="shared" si="183"/>
        <v/>
      </c>
    </row>
    <row r="3889" spans="16:20">
      <c r="P3889" s="70" t="str">
        <f t="shared" si="181"/>
        <v/>
      </c>
      <c r="Q3889" s="70" t="str">
        <f t="shared" si="182"/>
        <v/>
      </c>
      <c r="R3889" s="70" t="str">
        <f>IFERROR(IF(K3889="handling and wharfage",SUM(P3889:Q3889),IF(OR(K3889="tank",K3889="Boat",K3889="car"),INDEX(Rate!$B$4:$M$25,MATCH(Gilbert!N3889,Rate!$A$4:$A$25,0),MATCH(Gilbert!L3889,Rate!$B$3:$M$3,0))*O3889*0.8,INDEX(Rate!$B$4:$M$25,MATCH(Gilbert!N3889,Rate!$A$4:$A$25,0),MATCH(Gilbert!L3889,Rate!$B$3:$M$3,0))*O3889)),"")</f>
        <v/>
      </c>
      <c r="T3889" s="71" t="str">
        <f t="shared" si="183"/>
        <v/>
      </c>
    </row>
    <row r="3890" spans="16:20">
      <c r="P3890" s="70" t="str">
        <f t="shared" si="181"/>
        <v/>
      </c>
      <c r="Q3890" s="70" t="str">
        <f t="shared" si="182"/>
        <v/>
      </c>
      <c r="R3890" s="70" t="str">
        <f>IFERROR(IF(K3890="handling and wharfage",SUM(P3890:Q3890),IF(OR(K3890="tank",K3890="Boat",K3890="car"),INDEX(Rate!$B$4:$M$25,MATCH(Gilbert!N3890,Rate!$A$4:$A$25,0),MATCH(Gilbert!L3890,Rate!$B$3:$M$3,0))*O3890*0.8,INDEX(Rate!$B$4:$M$25,MATCH(Gilbert!N3890,Rate!$A$4:$A$25,0),MATCH(Gilbert!L3890,Rate!$B$3:$M$3,0))*O3890)),"")</f>
        <v/>
      </c>
      <c r="T3890" s="71" t="str">
        <f t="shared" si="183"/>
        <v/>
      </c>
    </row>
    <row r="3891" spans="16:20">
      <c r="P3891" s="70" t="str">
        <f t="shared" si="181"/>
        <v/>
      </c>
      <c r="Q3891" s="70" t="str">
        <f t="shared" si="182"/>
        <v/>
      </c>
      <c r="R3891" s="70" t="str">
        <f>IFERROR(IF(K3891="handling and wharfage",SUM(P3891:Q3891),IF(OR(K3891="tank",K3891="Boat",K3891="car"),INDEX(Rate!$B$4:$M$25,MATCH(Gilbert!N3891,Rate!$A$4:$A$25,0),MATCH(Gilbert!L3891,Rate!$B$3:$M$3,0))*O3891*0.8,INDEX(Rate!$B$4:$M$25,MATCH(Gilbert!N3891,Rate!$A$4:$A$25,0),MATCH(Gilbert!L3891,Rate!$B$3:$M$3,0))*O3891)),"")</f>
        <v/>
      </c>
      <c r="T3891" s="71" t="str">
        <f t="shared" si="183"/>
        <v/>
      </c>
    </row>
    <row r="3892" spans="16:20">
      <c r="P3892" s="70" t="str">
        <f t="shared" si="181"/>
        <v/>
      </c>
      <c r="Q3892" s="70" t="str">
        <f t="shared" si="182"/>
        <v/>
      </c>
      <c r="R3892" s="70" t="str">
        <f>IFERROR(IF(K3892="handling and wharfage",SUM(P3892:Q3892),IF(OR(K3892="tank",K3892="Boat",K3892="car"),INDEX(Rate!$B$4:$M$25,MATCH(Gilbert!N3892,Rate!$A$4:$A$25,0),MATCH(Gilbert!L3892,Rate!$B$3:$M$3,0))*O3892*0.8,INDEX(Rate!$B$4:$M$25,MATCH(Gilbert!N3892,Rate!$A$4:$A$25,0),MATCH(Gilbert!L3892,Rate!$B$3:$M$3,0))*O3892)),"")</f>
        <v/>
      </c>
      <c r="T3892" s="71" t="str">
        <f t="shared" si="183"/>
        <v/>
      </c>
    </row>
    <row r="3893" spans="16:20">
      <c r="P3893" s="70" t="str">
        <f t="shared" si="181"/>
        <v/>
      </c>
      <c r="Q3893" s="70" t="str">
        <f t="shared" si="182"/>
        <v/>
      </c>
      <c r="R3893" s="70" t="str">
        <f>IFERROR(IF(K3893="handling and wharfage",SUM(P3893:Q3893),IF(OR(K3893="tank",K3893="Boat",K3893="car"),INDEX(Rate!$B$4:$M$25,MATCH(Gilbert!N3893,Rate!$A$4:$A$25,0),MATCH(Gilbert!L3893,Rate!$B$3:$M$3,0))*O3893*0.8,INDEX(Rate!$B$4:$M$25,MATCH(Gilbert!N3893,Rate!$A$4:$A$25,0),MATCH(Gilbert!L3893,Rate!$B$3:$M$3,0))*O3893)),"")</f>
        <v/>
      </c>
      <c r="T3893" s="71" t="str">
        <f t="shared" si="183"/>
        <v/>
      </c>
    </row>
    <row r="3894" spans="16:20">
      <c r="P3894" s="70" t="str">
        <f t="shared" si="181"/>
        <v/>
      </c>
      <c r="Q3894" s="70" t="str">
        <f t="shared" si="182"/>
        <v/>
      </c>
      <c r="R3894" s="70" t="str">
        <f>IFERROR(IF(K3894="handling and wharfage",SUM(P3894:Q3894),IF(OR(K3894="tank",K3894="Boat",K3894="car"),INDEX(Rate!$B$4:$M$25,MATCH(Gilbert!N3894,Rate!$A$4:$A$25,0),MATCH(Gilbert!L3894,Rate!$B$3:$M$3,0))*O3894*0.8,INDEX(Rate!$B$4:$M$25,MATCH(Gilbert!N3894,Rate!$A$4:$A$25,0),MATCH(Gilbert!L3894,Rate!$B$3:$M$3,0))*O3894)),"")</f>
        <v/>
      </c>
      <c r="T3894" s="71" t="str">
        <f t="shared" si="183"/>
        <v/>
      </c>
    </row>
    <row r="3895" spans="16:20">
      <c r="P3895" s="70" t="str">
        <f t="shared" si="181"/>
        <v/>
      </c>
      <c r="Q3895" s="70" t="str">
        <f t="shared" si="182"/>
        <v/>
      </c>
      <c r="R3895" s="70" t="str">
        <f>IFERROR(IF(K3895="handling and wharfage",SUM(P3895:Q3895),IF(OR(K3895="tank",K3895="Boat",K3895="car"),INDEX(Rate!$B$4:$M$25,MATCH(Gilbert!N3895,Rate!$A$4:$A$25,0),MATCH(Gilbert!L3895,Rate!$B$3:$M$3,0))*O3895*0.8,INDEX(Rate!$B$4:$M$25,MATCH(Gilbert!N3895,Rate!$A$4:$A$25,0),MATCH(Gilbert!L3895,Rate!$B$3:$M$3,0))*O3895)),"")</f>
        <v/>
      </c>
      <c r="T3895" s="71" t="str">
        <f t="shared" si="183"/>
        <v/>
      </c>
    </row>
    <row r="3896" spans="16:20">
      <c r="P3896" s="70" t="str">
        <f t="shared" si="181"/>
        <v/>
      </c>
      <c r="Q3896" s="70" t="str">
        <f t="shared" si="182"/>
        <v/>
      </c>
      <c r="R3896" s="70" t="str">
        <f>IFERROR(IF(K3896="handling and wharfage",SUM(P3896:Q3896),IF(OR(K3896="tank",K3896="Boat",K3896="car"),INDEX(Rate!$B$4:$M$25,MATCH(Gilbert!N3896,Rate!$A$4:$A$25,0),MATCH(Gilbert!L3896,Rate!$B$3:$M$3,0))*O3896*0.8,INDEX(Rate!$B$4:$M$25,MATCH(Gilbert!N3896,Rate!$A$4:$A$25,0),MATCH(Gilbert!L3896,Rate!$B$3:$M$3,0))*O3896)),"")</f>
        <v/>
      </c>
      <c r="T3896" s="71" t="str">
        <f t="shared" si="183"/>
        <v/>
      </c>
    </row>
    <row r="3897" spans="16:20">
      <c r="P3897" s="70" t="str">
        <f t="shared" si="181"/>
        <v/>
      </c>
      <c r="Q3897" s="70" t="str">
        <f t="shared" si="182"/>
        <v/>
      </c>
      <c r="R3897" s="70" t="str">
        <f>IFERROR(IF(K3897="handling and wharfage",SUM(P3897:Q3897),IF(OR(K3897="tank",K3897="Boat",K3897="car"),INDEX(Rate!$B$4:$M$25,MATCH(Gilbert!N3897,Rate!$A$4:$A$25,0),MATCH(Gilbert!L3897,Rate!$B$3:$M$3,0))*O3897*0.8,INDEX(Rate!$B$4:$M$25,MATCH(Gilbert!N3897,Rate!$A$4:$A$25,0),MATCH(Gilbert!L3897,Rate!$B$3:$M$3,0))*O3897)),"")</f>
        <v/>
      </c>
      <c r="T3897" s="71" t="str">
        <f t="shared" si="183"/>
        <v/>
      </c>
    </row>
    <row r="3898" spans="16:20">
      <c r="P3898" s="70" t="str">
        <f t="shared" si="181"/>
        <v/>
      </c>
      <c r="Q3898" s="70" t="str">
        <f t="shared" si="182"/>
        <v/>
      </c>
      <c r="R3898" s="70" t="str">
        <f>IFERROR(IF(K3898="handling and wharfage",SUM(P3898:Q3898),IF(OR(K3898="tank",K3898="Boat",K3898="car"),INDEX(Rate!$B$4:$M$25,MATCH(Gilbert!N3898,Rate!$A$4:$A$25,0),MATCH(Gilbert!L3898,Rate!$B$3:$M$3,0))*O3898*0.8,INDEX(Rate!$B$4:$M$25,MATCH(Gilbert!N3898,Rate!$A$4:$A$25,0),MATCH(Gilbert!L3898,Rate!$B$3:$M$3,0))*O3898)),"")</f>
        <v/>
      </c>
      <c r="T3898" s="71" t="str">
        <f t="shared" si="183"/>
        <v/>
      </c>
    </row>
    <row r="3899" spans="16:20">
      <c r="P3899" s="70" t="str">
        <f t="shared" si="181"/>
        <v/>
      </c>
      <c r="Q3899" s="70" t="str">
        <f t="shared" si="182"/>
        <v/>
      </c>
      <c r="R3899" s="70" t="str">
        <f>IFERROR(IF(K3899="handling and wharfage",SUM(P3899:Q3899),IF(OR(K3899="tank",K3899="Boat",K3899="car"),INDEX(Rate!$B$4:$M$25,MATCH(Gilbert!N3899,Rate!$A$4:$A$25,0),MATCH(Gilbert!L3899,Rate!$B$3:$M$3,0))*O3899*0.8,INDEX(Rate!$B$4:$M$25,MATCH(Gilbert!N3899,Rate!$A$4:$A$25,0),MATCH(Gilbert!L3899,Rate!$B$3:$M$3,0))*O3899)),"")</f>
        <v/>
      </c>
      <c r="T3899" s="71" t="str">
        <f t="shared" si="183"/>
        <v/>
      </c>
    </row>
    <row r="3900" spans="16:20">
      <c r="P3900" s="70" t="str">
        <f t="shared" si="181"/>
        <v/>
      </c>
      <c r="Q3900" s="70" t="str">
        <f t="shared" si="182"/>
        <v/>
      </c>
      <c r="R3900" s="70" t="str">
        <f>IFERROR(IF(K3900="handling and wharfage",SUM(P3900:Q3900),IF(OR(K3900="tank",K3900="Boat",K3900="car"),INDEX(Rate!$B$4:$M$25,MATCH(Gilbert!N3900,Rate!$A$4:$A$25,0),MATCH(Gilbert!L3900,Rate!$B$3:$M$3,0))*O3900*0.8,INDEX(Rate!$B$4:$M$25,MATCH(Gilbert!N3900,Rate!$A$4:$A$25,0),MATCH(Gilbert!L3900,Rate!$B$3:$M$3,0))*O3900)),"")</f>
        <v/>
      </c>
      <c r="T3900" s="71" t="str">
        <f t="shared" si="183"/>
        <v/>
      </c>
    </row>
    <row r="3901" spans="16:20">
      <c r="P3901" s="70" t="str">
        <f t="shared" si="181"/>
        <v/>
      </c>
      <c r="Q3901" s="70" t="str">
        <f t="shared" si="182"/>
        <v/>
      </c>
      <c r="R3901" s="70" t="str">
        <f>IFERROR(IF(K3901="handling and wharfage",SUM(P3901:Q3901),IF(OR(K3901="tank",K3901="Boat",K3901="car"),INDEX(Rate!$B$4:$M$25,MATCH(Gilbert!N3901,Rate!$A$4:$A$25,0),MATCH(Gilbert!L3901,Rate!$B$3:$M$3,0))*O3901*0.8,INDEX(Rate!$B$4:$M$25,MATCH(Gilbert!N3901,Rate!$A$4:$A$25,0),MATCH(Gilbert!L3901,Rate!$B$3:$M$3,0))*O3901)),"")</f>
        <v/>
      </c>
      <c r="T3901" s="71" t="str">
        <f t="shared" si="183"/>
        <v/>
      </c>
    </row>
    <row r="3902" spans="16:20">
      <c r="P3902" s="70" t="str">
        <f t="shared" si="181"/>
        <v/>
      </c>
      <c r="Q3902" s="70" t="str">
        <f t="shared" si="182"/>
        <v/>
      </c>
      <c r="R3902" s="70" t="str">
        <f>IFERROR(IF(K3902="handling and wharfage",SUM(P3902:Q3902),IF(OR(K3902="tank",K3902="Boat",K3902="car"),INDEX(Rate!$B$4:$M$25,MATCH(Gilbert!N3902,Rate!$A$4:$A$25,0),MATCH(Gilbert!L3902,Rate!$B$3:$M$3,0))*O3902*0.8,INDEX(Rate!$B$4:$M$25,MATCH(Gilbert!N3902,Rate!$A$4:$A$25,0),MATCH(Gilbert!L3902,Rate!$B$3:$M$3,0))*O3902)),"")</f>
        <v/>
      </c>
      <c r="T3902" s="71" t="str">
        <f t="shared" si="183"/>
        <v/>
      </c>
    </row>
    <row r="3903" spans="16:20">
      <c r="P3903" s="70" t="str">
        <f t="shared" si="181"/>
        <v/>
      </c>
      <c r="Q3903" s="70" t="str">
        <f t="shared" si="182"/>
        <v/>
      </c>
      <c r="R3903" s="70" t="str">
        <f>IFERROR(IF(K3903="handling and wharfage",SUM(P3903:Q3903),IF(OR(K3903="tank",K3903="Boat",K3903="car"),INDEX(Rate!$B$4:$M$25,MATCH(Gilbert!N3903,Rate!$A$4:$A$25,0),MATCH(Gilbert!L3903,Rate!$B$3:$M$3,0))*O3903*0.8,INDEX(Rate!$B$4:$M$25,MATCH(Gilbert!N3903,Rate!$A$4:$A$25,0),MATCH(Gilbert!L3903,Rate!$B$3:$M$3,0))*O3903)),"")</f>
        <v/>
      </c>
      <c r="T3903" s="71" t="str">
        <f t="shared" si="183"/>
        <v/>
      </c>
    </row>
    <row r="3904" spans="16:20">
      <c r="P3904" s="70" t="str">
        <f t="shared" si="181"/>
        <v/>
      </c>
      <c r="Q3904" s="70" t="str">
        <f t="shared" si="182"/>
        <v/>
      </c>
      <c r="R3904" s="70" t="str">
        <f>IFERROR(IF(K3904="handling and wharfage",SUM(P3904:Q3904),IF(OR(K3904="tank",K3904="Boat",K3904="car"),INDEX(Rate!$B$4:$M$25,MATCH(Gilbert!N3904,Rate!$A$4:$A$25,0),MATCH(Gilbert!L3904,Rate!$B$3:$M$3,0))*O3904*0.8,INDEX(Rate!$B$4:$M$25,MATCH(Gilbert!N3904,Rate!$A$4:$A$25,0),MATCH(Gilbert!L3904,Rate!$B$3:$M$3,0))*O3904)),"")</f>
        <v/>
      </c>
      <c r="T3904" s="71" t="str">
        <f t="shared" si="183"/>
        <v/>
      </c>
    </row>
    <row r="3905" spans="16:20">
      <c r="P3905" s="70" t="str">
        <f t="shared" si="181"/>
        <v/>
      </c>
      <c r="Q3905" s="70" t="str">
        <f t="shared" si="182"/>
        <v/>
      </c>
      <c r="R3905" s="70" t="str">
        <f>IFERROR(IF(K3905="handling and wharfage",SUM(P3905:Q3905),IF(OR(K3905="tank",K3905="Boat",K3905="car"),INDEX(Rate!$B$4:$M$25,MATCH(Gilbert!N3905,Rate!$A$4:$A$25,0),MATCH(Gilbert!L3905,Rate!$B$3:$M$3,0))*O3905*0.8,INDEX(Rate!$B$4:$M$25,MATCH(Gilbert!N3905,Rate!$A$4:$A$25,0),MATCH(Gilbert!L3905,Rate!$B$3:$M$3,0))*O3905)),"")</f>
        <v/>
      </c>
      <c r="T3905" s="71" t="str">
        <f t="shared" si="183"/>
        <v/>
      </c>
    </row>
    <row r="3906" spans="16:20">
      <c r="P3906" s="70" t="str">
        <f t="shared" si="181"/>
        <v/>
      </c>
      <c r="Q3906" s="70" t="str">
        <f t="shared" si="182"/>
        <v/>
      </c>
      <c r="R3906" s="70" t="str">
        <f>IFERROR(IF(K3906="handling and wharfage",SUM(P3906:Q3906),IF(OR(K3906="tank",K3906="Boat",K3906="car"),INDEX(Rate!$B$4:$M$25,MATCH(Gilbert!N3906,Rate!$A$4:$A$25,0),MATCH(Gilbert!L3906,Rate!$B$3:$M$3,0))*O3906*0.8,INDEX(Rate!$B$4:$M$25,MATCH(Gilbert!N3906,Rate!$A$4:$A$25,0),MATCH(Gilbert!L3906,Rate!$B$3:$M$3,0))*O3906)),"")</f>
        <v/>
      </c>
      <c r="T3906" s="71" t="str">
        <f t="shared" si="183"/>
        <v/>
      </c>
    </row>
    <row r="3907" spans="16:20">
      <c r="P3907" s="70" t="str">
        <f t="shared" ref="P3907:P3970" si="184">IF(OR(K3907="handling and wharfage",K3907="rau handling and wharfage"),O3907*30,"")</f>
        <v/>
      </c>
      <c r="Q3907" s="70" t="str">
        <f t="shared" ref="Q3907:Q3970" si="185">IF(K3907&lt;&gt;"handling and wharfage","",O3907*3.5)</f>
        <v/>
      </c>
      <c r="R3907" s="70" t="str">
        <f>IFERROR(IF(K3907="handling and wharfage",SUM(P3907:Q3907),IF(OR(K3907="tank",K3907="Boat",K3907="car"),INDEX(Rate!$B$4:$M$25,MATCH(Gilbert!N3907,Rate!$A$4:$A$25,0),MATCH(Gilbert!L3907,Rate!$B$3:$M$3,0))*O3907*0.8,INDEX(Rate!$B$4:$M$25,MATCH(Gilbert!N3907,Rate!$A$4:$A$25,0),MATCH(Gilbert!L3907,Rate!$B$3:$M$3,0))*O3907)),"")</f>
        <v/>
      </c>
      <c r="T3907" s="71" t="str">
        <f t="shared" ref="T3907:T3970" si="186">IF(L3907="","",IF(L3907="General2","F0070000061A","E31250000331"))</f>
        <v/>
      </c>
    </row>
    <row r="3908" s="60" customFormat="1" spans="1:23">
      <c r="A3908" s="89"/>
      <c r="B3908" s="89"/>
      <c r="D3908" s="90"/>
      <c r="G3908" s="91"/>
      <c r="H3908" s="90"/>
      <c r="J3908" s="92"/>
      <c r="P3908" s="70" t="str">
        <f t="shared" si="184"/>
        <v/>
      </c>
      <c r="Q3908" s="70" t="str">
        <f t="shared" si="185"/>
        <v/>
      </c>
      <c r="R3908" s="70" t="str">
        <f>IFERROR(IF(K3908="handling and wharfage",SUM(P3908:Q3908),IF(OR(K3908="tank",K3908="Boat",K3908="car"),INDEX(Rate!$B$4:$M$25,MATCH(Gilbert!N3908,Rate!$A$4:$A$25,0),MATCH(Gilbert!L3908,Rate!$B$3:$M$3,0))*O3908*0.8,INDEX(Rate!$B$4:$M$25,MATCH(Gilbert!N3908,Rate!$A$4:$A$25,0),MATCH(Gilbert!L3908,Rate!$B$3:$M$3,0))*O3908)),"")</f>
        <v/>
      </c>
      <c r="S3908" s="71"/>
      <c r="T3908" s="71" t="str">
        <f t="shared" si="186"/>
        <v/>
      </c>
      <c r="V3908" s="90"/>
      <c r="W3908" s="90"/>
    </row>
    <row r="3909" s="60" customFormat="1" spans="1:23">
      <c r="A3909" s="89"/>
      <c r="B3909" s="89"/>
      <c r="D3909" s="90"/>
      <c r="G3909" s="91"/>
      <c r="H3909" s="90"/>
      <c r="J3909" s="92"/>
      <c r="P3909" s="70" t="str">
        <f t="shared" si="184"/>
        <v/>
      </c>
      <c r="Q3909" s="70" t="str">
        <f t="shared" si="185"/>
        <v/>
      </c>
      <c r="R3909" s="70" t="str">
        <f>IFERROR(IF(K3909="handling and wharfage",SUM(P3909:Q3909),IF(OR(K3909="tank",K3909="Boat",K3909="car"),INDEX(Rate!$B$4:$M$25,MATCH(Gilbert!N3909,Rate!$A$4:$A$25,0),MATCH(Gilbert!L3909,Rate!$B$3:$M$3,0))*O3909*0.8,INDEX(Rate!$B$4:$M$25,MATCH(Gilbert!N3909,Rate!$A$4:$A$25,0),MATCH(Gilbert!L3909,Rate!$B$3:$M$3,0))*O3909)),"")</f>
        <v/>
      </c>
      <c r="S3909" s="71"/>
      <c r="T3909" s="71" t="str">
        <f t="shared" si="186"/>
        <v/>
      </c>
      <c r="V3909" s="90"/>
      <c r="W3909" s="90"/>
    </row>
    <row r="3910" s="60" customFormat="1" spans="1:23">
      <c r="A3910" s="89"/>
      <c r="B3910" s="89"/>
      <c r="D3910" s="90"/>
      <c r="G3910" s="91"/>
      <c r="H3910" s="90"/>
      <c r="J3910" s="92"/>
      <c r="P3910" s="70" t="str">
        <f t="shared" si="184"/>
        <v/>
      </c>
      <c r="Q3910" s="70" t="str">
        <f t="shared" si="185"/>
        <v/>
      </c>
      <c r="R3910" s="70" t="str">
        <f>IFERROR(IF(K3910="handling and wharfage",SUM(P3910:Q3910),IF(OR(K3910="tank",K3910="Boat",K3910="car"),INDEX(Rate!$B$4:$M$25,MATCH(Gilbert!N3910,Rate!$A$4:$A$25,0),MATCH(Gilbert!L3910,Rate!$B$3:$M$3,0))*O3910*0.8,INDEX(Rate!$B$4:$M$25,MATCH(Gilbert!N3910,Rate!$A$4:$A$25,0),MATCH(Gilbert!L3910,Rate!$B$3:$M$3,0))*O3910)),"")</f>
        <v/>
      </c>
      <c r="S3910" s="71"/>
      <c r="T3910" s="71" t="str">
        <f t="shared" si="186"/>
        <v/>
      </c>
      <c r="V3910" s="90"/>
      <c r="W3910" s="90"/>
    </row>
    <row r="3911" s="59" customFormat="1" spans="1:23">
      <c r="A3911" s="74"/>
      <c r="B3911" s="74"/>
      <c r="D3911" s="98"/>
      <c r="G3911" s="99"/>
      <c r="H3911" s="98"/>
      <c r="J3911" s="101"/>
      <c r="P3911" s="70" t="str">
        <f t="shared" si="184"/>
        <v/>
      </c>
      <c r="Q3911" s="70" t="str">
        <f t="shared" si="185"/>
        <v/>
      </c>
      <c r="R3911" s="70" t="str">
        <f>IFERROR(IF(K3911="handling and wharfage",SUM(P3911:Q3911),IF(OR(K3911="tank",K3911="Boat",K3911="car"),INDEX(Rate!$B$4:$M$25,MATCH(Gilbert!N3911,Rate!$A$4:$A$25,0),MATCH(Gilbert!L3911,Rate!$B$3:$M$3,0))*O3911*0.8,INDEX(Rate!$B$4:$M$25,MATCH(Gilbert!N3911,Rate!$A$4:$A$25,0),MATCH(Gilbert!L3911,Rate!$B$3:$M$3,0))*O3911)),"")</f>
        <v/>
      </c>
      <c r="S3911" s="71"/>
      <c r="T3911" s="71" t="str">
        <f t="shared" si="186"/>
        <v/>
      </c>
      <c r="V3911" s="98"/>
      <c r="W3911" s="98"/>
    </row>
    <row r="3912" s="59" customFormat="1" spans="1:23">
      <c r="A3912" s="74"/>
      <c r="B3912" s="74"/>
      <c r="D3912" s="98"/>
      <c r="G3912" s="99"/>
      <c r="H3912" s="98"/>
      <c r="J3912" s="101"/>
      <c r="P3912" s="70" t="str">
        <f t="shared" si="184"/>
        <v/>
      </c>
      <c r="Q3912" s="70" t="str">
        <f t="shared" si="185"/>
        <v/>
      </c>
      <c r="R3912" s="70" t="str">
        <f>IFERROR(IF(K3912="handling and wharfage",SUM(P3912:Q3912),IF(OR(K3912="tank",K3912="Boat",K3912="car"),INDEX(Rate!$B$4:$M$25,MATCH(Gilbert!N3912,Rate!$A$4:$A$25,0),MATCH(Gilbert!L3912,Rate!$B$3:$M$3,0))*O3912*0.8,INDEX(Rate!$B$4:$M$25,MATCH(Gilbert!N3912,Rate!$A$4:$A$25,0),MATCH(Gilbert!L3912,Rate!$B$3:$M$3,0))*O3912)),"")</f>
        <v/>
      </c>
      <c r="S3912" s="71"/>
      <c r="T3912" s="71" t="str">
        <f t="shared" si="186"/>
        <v/>
      </c>
      <c r="V3912" s="98"/>
      <c r="W3912" s="98"/>
    </row>
    <row r="3913" s="59" customFormat="1" spans="1:23">
      <c r="A3913" s="74"/>
      <c r="B3913" s="74"/>
      <c r="D3913" s="98"/>
      <c r="G3913" s="99"/>
      <c r="H3913" s="98"/>
      <c r="J3913" s="101"/>
      <c r="P3913" s="70" t="str">
        <f t="shared" si="184"/>
        <v/>
      </c>
      <c r="Q3913" s="70" t="str">
        <f t="shared" si="185"/>
        <v/>
      </c>
      <c r="R3913" s="70" t="str">
        <f>IFERROR(IF(K3913="handling and wharfage",SUM(P3913:Q3913),IF(OR(K3913="tank",K3913="Boat",K3913="car"),INDEX(Rate!$B$4:$M$25,MATCH(Gilbert!N3913,Rate!$A$4:$A$25,0),MATCH(Gilbert!L3913,Rate!$B$3:$M$3,0))*O3913*0.8,INDEX(Rate!$B$4:$M$25,MATCH(Gilbert!N3913,Rate!$A$4:$A$25,0),MATCH(Gilbert!L3913,Rate!$B$3:$M$3,0))*O3913)),"")</f>
        <v/>
      </c>
      <c r="S3913" s="71"/>
      <c r="T3913" s="71" t="str">
        <f t="shared" si="186"/>
        <v/>
      </c>
      <c r="V3913" s="98"/>
      <c r="W3913" s="98"/>
    </row>
    <row r="3914" spans="16:20">
      <c r="P3914" s="70" t="str">
        <f t="shared" si="184"/>
        <v/>
      </c>
      <c r="Q3914" s="70" t="str">
        <f t="shared" si="185"/>
        <v/>
      </c>
      <c r="R3914" s="70" t="str">
        <f>IFERROR(IF(K3914="handling and wharfage",SUM(P3914:Q3914),IF(OR(K3914="tank",K3914="Boat",K3914="car"),INDEX(Rate!$B$4:$M$25,MATCH(Gilbert!N3914,Rate!$A$4:$A$25,0),MATCH(Gilbert!L3914,Rate!$B$3:$M$3,0))*O3914*0.8,INDEX(Rate!$B$4:$M$25,MATCH(Gilbert!N3914,Rate!$A$4:$A$25,0),MATCH(Gilbert!L3914,Rate!$B$3:$M$3,0))*O3914)),"")</f>
        <v/>
      </c>
      <c r="T3914" s="71" t="str">
        <f t="shared" si="186"/>
        <v/>
      </c>
    </row>
    <row r="3915" spans="16:20">
      <c r="P3915" s="70" t="str">
        <f t="shared" si="184"/>
        <v/>
      </c>
      <c r="Q3915" s="70" t="str">
        <f t="shared" si="185"/>
        <v/>
      </c>
      <c r="R3915" s="70" t="str">
        <f>IFERROR(IF(K3915="handling and wharfage",SUM(P3915:Q3915),IF(OR(K3915="tank",K3915="Boat",K3915="car"),INDEX(Rate!$B$4:$M$25,MATCH(Gilbert!N3915,Rate!$A$4:$A$25,0),MATCH(Gilbert!L3915,Rate!$B$3:$M$3,0))*O3915*0.8,INDEX(Rate!$B$4:$M$25,MATCH(Gilbert!N3915,Rate!$A$4:$A$25,0),MATCH(Gilbert!L3915,Rate!$B$3:$M$3,0))*O3915)),"")</f>
        <v/>
      </c>
      <c r="T3915" s="71" t="str">
        <f t="shared" si="186"/>
        <v/>
      </c>
    </row>
    <row r="3916" spans="16:20">
      <c r="P3916" s="70" t="str">
        <f t="shared" si="184"/>
        <v/>
      </c>
      <c r="Q3916" s="70" t="str">
        <f t="shared" si="185"/>
        <v/>
      </c>
      <c r="R3916" s="70" t="str">
        <f>IFERROR(IF(K3916="handling and wharfage",SUM(P3916:Q3916),IF(OR(K3916="tank",K3916="Boat",K3916="car"),INDEX(Rate!$B$4:$M$25,MATCH(Gilbert!N3916,Rate!$A$4:$A$25,0),MATCH(Gilbert!L3916,Rate!$B$3:$M$3,0))*O3916*0.8,INDEX(Rate!$B$4:$M$25,MATCH(Gilbert!N3916,Rate!$A$4:$A$25,0),MATCH(Gilbert!L3916,Rate!$B$3:$M$3,0))*O3916)),"")</f>
        <v/>
      </c>
      <c r="T3916" s="71" t="str">
        <f t="shared" si="186"/>
        <v/>
      </c>
    </row>
    <row r="3917" spans="16:20">
      <c r="P3917" s="70" t="str">
        <f t="shared" si="184"/>
        <v/>
      </c>
      <c r="Q3917" s="70" t="str">
        <f t="shared" si="185"/>
        <v/>
      </c>
      <c r="R3917" s="70" t="str">
        <f>IFERROR(IF(K3917="handling and wharfage",SUM(P3917:Q3917),IF(OR(K3917="tank",K3917="Boat",K3917="car"),INDEX(Rate!$B$4:$M$25,MATCH(Gilbert!N3917,Rate!$A$4:$A$25,0),MATCH(Gilbert!L3917,Rate!$B$3:$M$3,0))*O3917*0.8,INDEX(Rate!$B$4:$M$25,MATCH(Gilbert!N3917,Rate!$A$4:$A$25,0),MATCH(Gilbert!L3917,Rate!$B$3:$M$3,0))*O3917)),"")</f>
        <v/>
      </c>
      <c r="T3917" s="71" t="str">
        <f t="shared" si="186"/>
        <v/>
      </c>
    </row>
    <row r="3918" spans="16:20">
      <c r="P3918" s="70" t="str">
        <f t="shared" si="184"/>
        <v/>
      </c>
      <c r="Q3918" s="70" t="str">
        <f t="shared" si="185"/>
        <v/>
      </c>
      <c r="R3918" s="70" t="str">
        <f>IFERROR(IF(K3918="handling and wharfage",SUM(P3918:Q3918),IF(OR(K3918="tank",K3918="Boat",K3918="car"),INDEX(Rate!$B$4:$M$25,MATCH(Gilbert!N3918,Rate!$A$4:$A$25,0),MATCH(Gilbert!L3918,Rate!$B$3:$M$3,0))*O3918*0.8,INDEX(Rate!$B$4:$M$25,MATCH(Gilbert!N3918,Rate!$A$4:$A$25,0),MATCH(Gilbert!L3918,Rate!$B$3:$M$3,0))*O3918)),"")</f>
        <v/>
      </c>
      <c r="T3918" s="71" t="str">
        <f t="shared" si="186"/>
        <v/>
      </c>
    </row>
    <row r="3919" spans="16:20">
      <c r="P3919" s="70" t="str">
        <f t="shared" si="184"/>
        <v/>
      </c>
      <c r="Q3919" s="70" t="str">
        <f t="shared" si="185"/>
        <v/>
      </c>
      <c r="R3919" s="70" t="str">
        <f>IFERROR(IF(K3919="handling and wharfage",SUM(P3919:Q3919),IF(OR(K3919="tank",K3919="Boat",K3919="car"),INDEX(Rate!$B$4:$M$25,MATCH(Gilbert!N3919,Rate!$A$4:$A$25,0),MATCH(Gilbert!L3919,Rate!$B$3:$M$3,0))*O3919*0.8,INDEX(Rate!$B$4:$M$25,MATCH(Gilbert!N3919,Rate!$A$4:$A$25,0),MATCH(Gilbert!L3919,Rate!$B$3:$M$3,0))*O3919)),"")</f>
        <v/>
      </c>
      <c r="T3919" s="71" t="str">
        <f t="shared" si="186"/>
        <v/>
      </c>
    </row>
    <row r="3920" spans="16:20">
      <c r="P3920" s="70" t="str">
        <f t="shared" si="184"/>
        <v/>
      </c>
      <c r="Q3920" s="70" t="str">
        <f t="shared" si="185"/>
        <v/>
      </c>
      <c r="R3920" s="70" t="str">
        <f>IFERROR(IF(K3920="handling and wharfage",SUM(P3920:Q3920),IF(OR(K3920="tank",K3920="Boat",K3920="car"),INDEX(Rate!$B$4:$M$25,MATCH(Gilbert!N3920,Rate!$A$4:$A$25,0),MATCH(Gilbert!L3920,Rate!$B$3:$M$3,0))*O3920*0.8,INDEX(Rate!$B$4:$M$25,MATCH(Gilbert!N3920,Rate!$A$4:$A$25,0),MATCH(Gilbert!L3920,Rate!$B$3:$M$3,0))*O3920)),"")</f>
        <v/>
      </c>
      <c r="T3920" s="71" t="str">
        <f t="shared" si="186"/>
        <v/>
      </c>
    </row>
    <row r="3921" spans="16:20">
      <c r="P3921" s="70" t="str">
        <f t="shared" si="184"/>
        <v/>
      </c>
      <c r="Q3921" s="70" t="str">
        <f t="shared" si="185"/>
        <v/>
      </c>
      <c r="R3921" s="70" t="str">
        <f>IFERROR(IF(K3921="handling and wharfage",SUM(P3921:Q3921),IF(OR(K3921="tank",K3921="Boat",K3921="car"),INDEX(Rate!$B$4:$M$25,MATCH(Gilbert!N3921,Rate!$A$4:$A$25,0),MATCH(Gilbert!L3921,Rate!$B$3:$M$3,0))*O3921*0.8,INDEX(Rate!$B$4:$M$25,MATCH(Gilbert!N3921,Rate!$A$4:$A$25,0),MATCH(Gilbert!L3921,Rate!$B$3:$M$3,0))*O3921)),"")</f>
        <v/>
      </c>
      <c r="T3921" s="71" t="str">
        <f t="shared" si="186"/>
        <v/>
      </c>
    </row>
    <row r="3922" spans="16:20">
      <c r="P3922" s="70" t="str">
        <f t="shared" si="184"/>
        <v/>
      </c>
      <c r="Q3922" s="70" t="str">
        <f t="shared" si="185"/>
        <v/>
      </c>
      <c r="R3922" s="70" t="str">
        <f>IFERROR(IF(K3922="handling and wharfage",SUM(P3922:Q3922),IF(OR(K3922="tank",K3922="Boat",K3922="car"),INDEX(Rate!$B$4:$M$25,MATCH(Gilbert!N3922,Rate!$A$4:$A$25,0),MATCH(Gilbert!L3922,Rate!$B$3:$M$3,0))*O3922*0.8,INDEX(Rate!$B$4:$M$25,MATCH(Gilbert!N3922,Rate!$A$4:$A$25,0),MATCH(Gilbert!L3922,Rate!$B$3:$M$3,0))*O3922)),"")</f>
        <v/>
      </c>
      <c r="T3922" s="71" t="str">
        <f t="shared" si="186"/>
        <v/>
      </c>
    </row>
    <row r="3923" spans="16:20">
      <c r="P3923" s="70" t="str">
        <f t="shared" si="184"/>
        <v/>
      </c>
      <c r="Q3923" s="70" t="str">
        <f t="shared" si="185"/>
        <v/>
      </c>
      <c r="R3923" s="70" t="str">
        <f>IFERROR(IF(K3923="handling and wharfage",SUM(P3923:Q3923),IF(OR(K3923="tank",K3923="Boat",K3923="car"),INDEX(Rate!$B$4:$M$25,MATCH(Gilbert!N3923,Rate!$A$4:$A$25,0),MATCH(Gilbert!L3923,Rate!$B$3:$M$3,0))*O3923*0.8,INDEX(Rate!$B$4:$M$25,MATCH(Gilbert!N3923,Rate!$A$4:$A$25,0),MATCH(Gilbert!L3923,Rate!$B$3:$M$3,0))*O3923)),"")</f>
        <v/>
      </c>
      <c r="T3923" s="71" t="str">
        <f t="shared" si="186"/>
        <v/>
      </c>
    </row>
    <row r="3924" spans="16:20">
      <c r="P3924" s="70" t="str">
        <f t="shared" si="184"/>
        <v/>
      </c>
      <c r="Q3924" s="70" t="str">
        <f t="shared" si="185"/>
        <v/>
      </c>
      <c r="R3924" s="70" t="str">
        <f>IFERROR(IF(K3924="handling and wharfage",SUM(P3924:Q3924),IF(OR(K3924="tank",K3924="Boat",K3924="car"),INDEX(Rate!$B$4:$M$25,MATCH(Gilbert!N3924,Rate!$A$4:$A$25,0),MATCH(Gilbert!L3924,Rate!$B$3:$M$3,0))*O3924*0.8,INDEX(Rate!$B$4:$M$25,MATCH(Gilbert!N3924,Rate!$A$4:$A$25,0),MATCH(Gilbert!L3924,Rate!$B$3:$M$3,0))*O3924)),"")</f>
        <v/>
      </c>
      <c r="T3924" s="71" t="str">
        <f t="shared" si="186"/>
        <v/>
      </c>
    </row>
    <row r="3925" spans="16:20">
      <c r="P3925" s="70" t="str">
        <f t="shared" si="184"/>
        <v/>
      </c>
      <c r="Q3925" s="70" t="str">
        <f t="shared" si="185"/>
        <v/>
      </c>
      <c r="R3925" s="70" t="str">
        <f>IFERROR(IF(K3925="handling and wharfage",SUM(P3925:Q3925),IF(OR(K3925="tank",K3925="Boat",K3925="car"),INDEX(Rate!$B$4:$M$25,MATCH(Gilbert!N3925,Rate!$A$4:$A$25,0),MATCH(Gilbert!L3925,Rate!$B$3:$M$3,0))*O3925*0.8,INDEX(Rate!$B$4:$M$25,MATCH(Gilbert!N3925,Rate!$A$4:$A$25,0),MATCH(Gilbert!L3925,Rate!$B$3:$M$3,0))*O3925)),"")</f>
        <v/>
      </c>
      <c r="T3925" s="71" t="str">
        <f t="shared" si="186"/>
        <v/>
      </c>
    </row>
    <row r="3926" spans="16:20">
      <c r="P3926" s="70" t="str">
        <f t="shared" si="184"/>
        <v/>
      </c>
      <c r="Q3926" s="70" t="str">
        <f t="shared" si="185"/>
        <v/>
      </c>
      <c r="R3926" s="70" t="str">
        <f>IFERROR(IF(K3926="handling and wharfage",SUM(P3926:Q3926),IF(OR(K3926="tank",K3926="Boat",K3926="car"),INDEX(Rate!$B$4:$M$25,MATCH(Gilbert!N3926,Rate!$A$4:$A$25,0),MATCH(Gilbert!L3926,Rate!$B$3:$M$3,0))*O3926*0.8,INDEX(Rate!$B$4:$M$25,MATCH(Gilbert!N3926,Rate!$A$4:$A$25,0),MATCH(Gilbert!L3926,Rate!$B$3:$M$3,0))*O3926)),"")</f>
        <v/>
      </c>
      <c r="T3926" s="71" t="str">
        <f t="shared" si="186"/>
        <v/>
      </c>
    </row>
    <row r="3927" spans="16:20">
      <c r="P3927" s="70" t="str">
        <f t="shared" si="184"/>
        <v/>
      </c>
      <c r="Q3927" s="70" t="str">
        <f t="shared" si="185"/>
        <v/>
      </c>
      <c r="R3927" s="70" t="str">
        <f>IFERROR(IF(K3927="handling and wharfage",SUM(P3927:Q3927),IF(OR(K3927="tank",K3927="Boat",K3927="car"),INDEX(Rate!$B$4:$M$25,MATCH(Gilbert!N3927,Rate!$A$4:$A$25,0),MATCH(Gilbert!L3927,Rate!$B$3:$M$3,0))*O3927*0.8,INDEX(Rate!$B$4:$M$25,MATCH(Gilbert!N3927,Rate!$A$4:$A$25,0),MATCH(Gilbert!L3927,Rate!$B$3:$M$3,0))*O3927)),"")</f>
        <v/>
      </c>
      <c r="T3927" s="71" t="str">
        <f t="shared" si="186"/>
        <v/>
      </c>
    </row>
    <row r="3928" spans="16:20">
      <c r="P3928" s="70" t="str">
        <f t="shared" si="184"/>
        <v/>
      </c>
      <c r="Q3928" s="70" t="str">
        <f t="shared" si="185"/>
        <v/>
      </c>
      <c r="R3928" s="70" t="str">
        <f>IFERROR(IF(K3928="handling and wharfage",SUM(P3928:Q3928),IF(OR(K3928="tank",K3928="Boat",K3928="car"),INDEX(Rate!$B$4:$M$25,MATCH(Gilbert!N3928,Rate!$A$4:$A$25,0),MATCH(Gilbert!L3928,Rate!$B$3:$M$3,0))*O3928*0.8,INDEX(Rate!$B$4:$M$25,MATCH(Gilbert!N3928,Rate!$A$4:$A$25,0),MATCH(Gilbert!L3928,Rate!$B$3:$M$3,0))*O3928)),"")</f>
        <v/>
      </c>
      <c r="T3928" s="71" t="str">
        <f t="shared" si="186"/>
        <v/>
      </c>
    </row>
    <row r="3929" spans="16:20">
      <c r="P3929" s="70" t="str">
        <f t="shared" si="184"/>
        <v/>
      </c>
      <c r="Q3929" s="70" t="str">
        <f t="shared" si="185"/>
        <v/>
      </c>
      <c r="R3929" s="70" t="str">
        <f>IFERROR(IF(K3929="handling and wharfage",SUM(P3929:Q3929),IF(OR(K3929="tank",K3929="Boat",K3929="car"),INDEX(Rate!$B$4:$M$25,MATCH(Gilbert!N3929,Rate!$A$4:$A$25,0),MATCH(Gilbert!L3929,Rate!$B$3:$M$3,0))*O3929*0.8,INDEX(Rate!$B$4:$M$25,MATCH(Gilbert!N3929,Rate!$A$4:$A$25,0),MATCH(Gilbert!L3929,Rate!$B$3:$M$3,0))*O3929)),"")</f>
        <v/>
      </c>
      <c r="T3929" s="71" t="str">
        <f t="shared" si="186"/>
        <v/>
      </c>
    </row>
    <row r="3930" spans="16:20">
      <c r="P3930" s="70" t="str">
        <f t="shared" si="184"/>
        <v/>
      </c>
      <c r="Q3930" s="70" t="str">
        <f t="shared" si="185"/>
        <v/>
      </c>
      <c r="R3930" s="70" t="str">
        <f>IFERROR(IF(K3930="handling and wharfage",SUM(P3930:Q3930),IF(OR(K3930="tank",K3930="Boat",K3930="car"),INDEX(Rate!$B$4:$M$25,MATCH(Gilbert!N3930,Rate!$A$4:$A$25,0),MATCH(Gilbert!L3930,Rate!$B$3:$M$3,0))*O3930*0.8,INDEX(Rate!$B$4:$M$25,MATCH(Gilbert!N3930,Rate!$A$4:$A$25,0),MATCH(Gilbert!L3930,Rate!$B$3:$M$3,0))*O3930)),"")</f>
        <v/>
      </c>
      <c r="T3930" s="71" t="str">
        <f t="shared" si="186"/>
        <v/>
      </c>
    </row>
    <row r="3931" spans="16:20">
      <c r="P3931" s="70" t="str">
        <f t="shared" si="184"/>
        <v/>
      </c>
      <c r="Q3931" s="70" t="str">
        <f t="shared" si="185"/>
        <v/>
      </c>
      <c r="R3931" s="70" t="str">
        <f>IFERROR(IF(K3931="handling and wharfage",SUM(P3931:Q3931),IF(OR(K3931="tank",K3931="Boat",K3931="car"),INDEX(Rate!$B$4:$M$25,MATCH(Gilbert!N3931,Rate!$A$4:$A$25,0),MATCH(Gilbert!L3931,Rate!$B$3:$M$3,0))*O3931*0.8,INDEX(Rate!$B$4:$M$25,MATCH(Gilbert!N3931,Rate!$A$4:$A$25,0),MATCH(Gilbert!L3931,Rate!$B$3:$M$3,0))*O3931)),"")</f>
        <v/>
      </c>
      <c r="T3931" s="71" t="str">
        <f t="shared" si="186"/>
        <v/>
      </c>
    </row>
    <row r="3932" spans="16:20">
      <c r="P3932" s="70" t="str">
        <f t="shared" si="184"/>
        <v/>
      </c>
      <c r="Q3932" s="70" t="str">
        <f t="shared" si="185"/>
        <v/>
      </c>
      <c r="R3932" s="70" t="str">
        <f>IFERROR(IF(K3932="handling and wharfage",SUM(P3932:Q3932),IF(OR(K3932="tank",K3932="Boat",K3932="car"),INDEX(Rate!$B$4:$M$25,MATCH(Gilbert!N3932,Rate!$A$4:$A$25,0),MATCH(Gilbert!L3932,Rate!$B$3:$M$3,0))*O3932*0.8,INDEX(Rate!$B$4:$M$25,MATCH(Gilbert!N3932,Rate!$A$4:$A$25,0),MATCH(Gilbert!L3932,Rate!$B$3:$M$3,0))*O3932)),"")</f>
        <v/>
      </c>
      <c r="T3932" s="71" t="str">
        <f t="shared" si="186"/>
        <v/>
      </c>
    </row>
    <row r="3933" spans="16:20">
      <c r="P3933" s="70" t="str">
        <f t="shared" si="184"/>
        <v/>
      </c>
      <c r="Q3933" s="70" t="str">
        <f t="shared" si="185"/>
        <v/>
      </c>
      <c r="R3933" s="70" t="str">
        <f>IFERROR(IF(K3933="handling and wharfage",SUM(P3933:Q3933),IF(OR(K3933="tank",K3933="Boat",K3933="car"),INDEX(Rate!$B$4:$M$25,MATCH(Gilbert!N3933,Rate!$A$4:$A$25,0),MATCH(Gilbert!L3933,Rate!$B$3:$M$3,0))*O3933*0.8,INDEX(Rate!$B$4:$M$25,MATCH(Gilbert!N3933,Rate!$A$4:$A$25,0),MATCH(Gilbert!L3933,Rate!$B$3:$M$3,0))*O3933)),"")</f>
        <v/>
      </c>
      <c r="T3933" s="71" t="str">
        <f t="shared" si="186"/>
        <v/>
      </c>
    </row>
    <row r="3934" spans="16:20">
      <c r="P3934" s="70" t="str">
        <f t="shared" si="184"/>
        <v/>
      </c>
      <c r="Q3934" s="70" t="str">
        <f t="shared" si="185"/>
        <v/>
      </c>
      <c r="R3934" s="70" t="str">
        <f>IFERROR(IF(K3934="handling and wharfage",SUM(P3934:Q3934),IF(OR(K3934="tank",K3934="Boat",K3934="car"),INDEX(Rate!$B$4:$M$25,MATCH(Gilbert!N3934,Rate!$A$4:$A$25,0),MATCH(Gilbert!L3934,Rate!$B$3:$M$3,0))*O3934*0.8,INDEX(Rate!$B$4:$M$25,MATCH(Gilbert!N3934,Rate!$A$4:$A$25,0),MATCH(Gilbert!L3934,Rate!$B$3:$M$3,0))*O3934)),"")</f>
        <v/>
      </c>
      <c r="T3934" s="71" t="str">
        <f t="shared" si="186"/>
        <v/>
      </c>
    </row>
    <row r="3935" spans="16:20">
      <c r="P3935" s="70" t="str">
        <f t="shared" si="184"/>
        <v/>
      </c>
      <c r="Q3935" s="70" t="str">
        <f t="shared" si="185"/>
        <v/>
      </c>
      <c r="R3935" s="70" t="str">
        <f>IFERROR(IF(K3935="handling and wharfage",SUM(P3935:Q3935),IF(OR(K3935="tank",K3935="Boat",K3935="car"),INDEX(Rate!$B$4:$M$25,MATCH(Gilbert!N3935,Rate!$A$4:$A$25,0),MATCH(Gilbert!L3935,Rate!$B$3:$M$3,0))*O3935*0.8,INDEX(Rate!$B$4:$M$25,MATCH(Gilbert!N3935,Rate!$A$4:$A$25,0),MATCH(Gilbert!L3935,Rate!$B$3:$M$3,0))*O3935)),"")</f>
        <v/>
      </c>
      <c r="T3935" s="71" t="str">
        <f t="shared" si="186"/>
        <v/>
      </c>
    </row>
    <row r="3936" spans="16:20">
      <c r="P3936" s="70" t="str">
        <f t="shared" si="184"/>
        <v/>
      </c>
      <c r="Q3936" s="70" t="str">
        <f t="shared" si="185"/>
        <v/>
      </c>
      <c r="R3936" s="70" t="str">
        <f>IFERROR(IF(K3936="handling and wharfage",SUM(P3936:Q3936),IF(OR(K3936="tank",K3936="Boat",K3936="car"),INDEX(Rate!$B$4:$M$25,MATCH(Gilbert!N3936,Rate!$A$4:$A$25,0),MATCH(Gilbert!L3936,Rate!$B$3:$M$3,0))*O3936*0.8,INDEX(Rate!$B$4:$M$25,MATCH(Gilbert!N3936,Rate!$A$4:$A$25,0),MATCH(Gilbert!L3936,Rate!$B$3:$M$3,0))*O3936)),"")</f>
        <v/>
      </c>
      <c r="T3936" s="71" t="str">
        <f t="shared" si="186"/>
        <v/>
      </c>
    </row>
    <row r="3937" spans="16:20">
      <c r="P3937" s="70" t="str">
        <f t="shared" si="184"/>
        <v/>
      </c>
      <c r="Q3937" s="70" t="str">
        <f t="shared" si="185"/>
        <v/>
      </c>
      <c r="R3937" s="70" t="str">
        <f>IFERROR(IF(K3937="handling and wharfage",SUM(P3937:Q3937),IF(OR(K3937="tank",K3937="Boat",K3937="car"),INDEX(Rate!$B$4:$M$25,MATCH(Gilbert!N3937,Rate!$A$4:$A$25,0),MATCH(Gilbert!L3937,Rate!$B$3:$M$3,0))*O3937*0.8,INDEX(Rate!$B$4:$M$25,MATCH(Gilbert!N3937,Rate!$A$4:$A$25,0),MATCH(Gilbert!L3937,Rate!$B$3:$M$3,0))*O3937)),"")</f>
        <v/>
      </c>
      <c r="T3937" s="71" t="str">
        <f t="shared" si="186"/>
        <v/>
      </c>
    </row>
    <row r="3938" spans="16:20">
      <c r="P3938" s="70" t="str">
        <f t="shared" si="184"/>
        <v/>
      </c>
      <c r="Q3938" s="70" t="str">
        <f t="shared" si="185"/>
        <v/>
      </c>
      <c r="R3938" s="70" t="str">
        <f>IFERROR(IF(K3938="handling and wharfage",SUM(P3938:Q3938),IF(OR(K3938="tank",K3938="Boat",K3938="car"),INDEX(Rate!$B$4:$M$25,MATCH(Gilbert!N3938,Rate!$A$4:$A$25,0),MATCH(Gilbert!L3938,Rate!$B$3:$M$3,0))*O3938*0.8,INDEX(Rate!$B$4:$M$25,MATCH(Gilbert!N3938,Rate!$A$4:$A$25,0),MATCH(Gilbert!L3938,Rate!$B$3:$M$3,0))*O3938)),"")</f>
        <v/>
      </c>
      <c r="T3938" s="71" t="str">
        <f t="shared" si="186"/>
        <v/>
      </c>
    </row>
    <row r="3939" spans="16:20">
      <c r="P3939" s="70" t="str">
        <f t="shared" si="184"/>
        <v/>
      </c>
      <c r="Q3939" s="70" t="str">
        <f t="shared" si="185"/>
        <v/>
      </c>
      <c r="R3939" s="70" t="str">
        <f>IFERROR(IF(K3939="handling and wharfage",SUM(P3939:Q3939),IF(OR(K3939="tank",K3939="Boat",K3939="car"),INDEX(Rate!$B$4:$M$25,MATCH(Gilbert!N3939,Rate!$A$4:$A$25,0),MATCH(Gilbert!L3939,Rate!$B$3:$M$3,0))*O3939*0.8,INDEX(Rate!$B$4:$M$25,MATCH(Gilbert!N3939,Rate!$A$4:$A$25,0),MATCH(Gilbert!L3939,Rate!$B$3:$M$3,0))*O3939)),"")</f>
        <v/>
      </c>
      <c r="T3939" s="71" t="str">
        <f t="shared" si="186"/>
        <v/>
      </c>
    </row>
    <row r="3940" spans="16:20">
      <c r="P3940" s="70" t="str">
        <f t="shared" si="184"/>
        <v/>
      </c>
      <c r="Q3940" s="70" t="str">
        <f t="shared" si="185"/>
        <v/>
      </c>
      <c r="R3940" s="70" t="str">
        <f>IFERROR(IF(K3940="handling and wharfage",SUM(P3940:Q3940),IF(OR(K3940="tank",K3940="Boat",K3940="car"),INDEX(Rate!$B$4:$M$25,MATCH(Gilbert!N3940,Rate!$A$4:$A$25,0),MATCH(Gilbert!L3940,Rate!$B$3:$M$3,0))*O3940*0.8,INDEX(Rate!$B$4:$M$25,MATCH(Gilbert!N3940,Rate!$A$4:$A$25,0),MATCH(Gilbert!L3940,Rate!$B$3:$M$3,0))*O3940)),"")</f>
        <v/>
      </c>
      <c r="T3940" s="71" t="str">
        <f t="shared" si="186"/>
        <v/>
      </c>
    </row>
    <row r="3941" spans="16:20">
      <c r="P3941" s="70" t="str">
        <f t="shared" si="184"/>
        <v/>
      </c>
      <c r="Q3941" s="70" t="str">
        <f t="shared" si="185"/>
        <v/>
      </c>
      <c r="R3941" s="70" t="str">
        <f>IFERROR(IF(K3941="handling and wharfage",SUM(P3941:Q3941),IF(OR(K3941="tank",K3941="Boat",K3941="car"),INDEX(Rate!$B$4:$M$25,MATCH(Gilbert!N3941,Rate!$A$4:$A$25,0),MATCH(Gilbert!L3941,Rate!$B$3:$M$3,0))*O3941*0.8,INDEX(Rate!$B$4:$M$25,MATCH(Gilbert!N3941,Rate!$A$4:$A$25,0),MATCH(Gilbert!L3941,Rate!$B$3:$M$3,0))*O3941)),"")</f>
        <v/>
      </c>
      <c r="T3941" s="71" t="str">
        <f t="shared" si="186"/>
        <v/>
      </c>
    </row>
    <row r="3942" spans="16:20">
      <c r="P3942" s="70" t="str">
        <f t="shared" si="184"/>
        <v/>
      </c>
      <c r="Q3942" s="70" t="str">
        <f t="shared" si="185"/>
        <v/>
      </c>
      <c r="R3942" s="70" t="str">
        <f>IFERROR(IF(K3942="handling and wharfage",SUM(P3942:Q3942),IF(OR(K3942="tank",K3942="Boat",K3942="car"),INDEX(Rate!$B$4:$M$25,MATCH(Gilbert!N3942,Rate!$A$4:$A$25,0),MATCH(Gilbert!L3942,Rate!$B$3:$M$3,0))*O3942*0.8,INDEX(Rate!$B$4:$M$25,MATCH(Gilbert!N3942,Rate!$A$4:$A$25,0),MATCH(Gilbert!L3942,Rate!$B$3:$M$3,0))*O3942)),"")</f>
        <v/>
      </c>
      <c r="T3942" s="71" t="str">
        <f t="shared" si="186"/>
        <v/>
      </c>
    </row>
    <row r="3943" spans="16:20">
      <c r="P3943" s="70" t="str">
        <f t="shared" si="184"/>
        <v/>
      </c>
      <c r="Q3943" s="70" t="str">
        <f t="shared" si="185"/>
        <v/>
      </c>
      <c r="R3943" s="70" t="str">
        <f>IFERROR(IF(K3943="handling and wharfage",SUM(P3943:Q3943),IF(OR(K3943="tank",K3943="Boat",K3943="car"),INDEX(Rate!$B$4:$M$25,MATCH(Gilbert!N3943,Rate!$A$4:$A$25,0),MATCH(Gilbert!L3943,Rate!$B$3:$M$3,0))*O3943*0.8,INDEX(Rate!$B$4:$M$25,MATCH(Gilbert!N3943,Rate!$A$4:$A$25,0),MATCH(Gilbert!L3943,Rate!$B$3:$M$3,0))*O3943)),"")</f>
        <v/>
      </c>
      <c r="T3943" s="71" t="str">
        <f t="shared" si="186"/>
        <v/>
      </c>
    </row>
    <row r="3944" spans="16:20">
      <c r="P3944" s="70" t="str">
        <f t="shared" si="184"/>
        <v/>
      </c>
      <c r="Q3944" s="70" t="str">
        <f t="shared" si="185"/>
        <v/>
      </c>
      <c r="R3944" s="70" t="str">
        <f>IFERROR(IF(K3944="handling and wharfage",SUM(P3944:Q3944),IF(OR(K3944="tank",K3944="Boat",K3944="car"),INDEX(Rate!$B$4:$M$25,MATCH(Gilbert!N3944,Rate!$A$4:$A$25,0),MATCH(Gilbert!L3944,Rate!$B$3:$M$3,0))*O3944*0.8,INDEX(Rate!$B$4:$M$25,MATCH(Gilbert!N3944,Rate!$A$4:$A$25,0),MATCH(Gilbert!L3944,Rate!$B$3:$M$3,0))*O3944)),"")</f>
        <v/>
      </c>
      <c r="T3944" s="71" t="str">
        <f t="shared" si="186"/>
        <v/>
      </c>
    </row>
    <row r="3945" spans="16:20">
      <c r="P3945" s="70" t="str">
        <f t="shared" si="184"/>
        <v/>
      </c>
      <c r="Q3945" s="70" t="str">
        <f t="shared" si="185"/>
        <v/>
      </c>
      <c r="R3945" s="70" t="str">
        <f>IFERROR(IF(K3945="handling and wharfage",SUM(P3945:Q3945),IF(OR(K3945="tank",K3945="Boat",K3945="car"),INDEX(Rate!$B$4:$M$25,MATCH(Gilbert!N3945,Rate!$A$4:$A$25,0),MATCH(Gilbert!L3945,Rate!$B$3:$M$3,0))*O3945*0.8,INDEX(Rate!$B$4:$M$25,MATCH(Gilbert!N3945,Rate!$A$4:$A$25,0),MATCH(Gilbert!L3945,Rate!$B$3:$M$3,0))*O3945)),"")</f>
        <v/>
      </c>
      <c r="T3945" s="71" t="str">
        <f t="shared" si="186"/>
        <v/>
      </c>
    </row>
    <row r="3946" spans="16:20">
      <c r="P3946" s="70" t="str">
        <f t="shared" si="184"/>
        <v/>
      </c>
      <c r="Q3946" s="70" t="str">
        <f t="shared" si="185"/>
        <v/>
      </c>
      <c r="R3946" s="70" t="str">
        <f>IFERROR(IF(K3946="handling and wharfage",SUM(P3946:Q3946),IF(OR(K3946="tank",K3946="Boat",K3946="car"),INDEX(Rate!$B$4:$M$25,MATCH(Gilbert!N3946,Rate!$A$4:$A$25,0),MATCH(Gilbert!L3946,Rate!$B$3:$M$3,0))*O3946*0.8,INDEX(Rate!$B$4:$M$25,MATCH(Gilbert!N3946,Rate!$A$4:$A$25,0),MATCH(Gilbert!L3946,Rate!$B$3:$M$3,0))*O3946)),"")</f>
        <v/>
      </c>
      <c r="T3946" s="71" t="str">
        <f t="shared" si="186"/>
        <v/>
      </c>
    </row>
    <row r="3947" spans="16:20">
      <c r="P3947" s="70" t="str">
        <f t="shared" si="184"/>
        <v/>
      </c>
      <c r="Q3947" s="70" t="str">
        <f t="shared" si="185"/>
        <v/>
      </c>
      <c r="R3947" s="70" t="str">
        <f>IFERROR(IF(K3947="handling and wharfage",SUM(P3947:Q3947),IF(OR(K3947="tank",K3947="Boat",K3947="car"),INDEX(Rate!$B$4:$M$25,MATCH(Gilbert!N3947,Rate!$A$4:$A$25,0),MATCH(Gilbert!L3947,Rate!$B$3:$M$3,0))*O3947*0.8,INDEX(Rate!$B$4:$M$25,MATCH(Gilbert!N3947,Rate!$A$4:$A$25,0),MATCH(Gilbert!L3947,Rate!$B$3:$M$3,0))*O3947)),"")</f>
        <v/>
      </c>
      <c r="T3947" s="71" t="str">
        <f t="shared" si="186"/>
        <v/>
      </c>
    </row>
    <row r="3948" spans="16:20">
      <c r="P3948" s="70" t="str">
        <f t="shared" si="184"/>
        <v/>
      </c>
      <c r="Q3948" s="70" t="str">
        <f t="shared" si="185"/>
        <v/>
      </c>
      <c r="R3948" s="70" t="str">
        <f>IFERROR(IF(K3948="handling and wharfage",SUM(P3948:Q3948),IF(OR(K3948="tank",K3948="Boat",K3948="car"),INDEX(Rate!$B$4:$M$25,MATCH(Gilbert!N3948,Rate!$A$4:$A$25,0),MATCH(Gilbert!L3948,Rate!$B$3:$M$3,0))*O3948*0.8,INDEX(Rate!$B$4:$M$25,MATCH(Gilbert!N3948,Rate!$A$4:$A$25,0),MATCH(Gilbert!L3948,Rate!$B$3:$M$3,0))*O3948)),"")</f>
        <v/>
      </c>
      <c r="T3948" s="71" t="str">
        <f t="shared" si="186"/>
        <v/>
      </c>
    </row>
    <row r="3949" spans="16:20">
      <c r="P3949" s="70" t="str">
        <f t="shared" si="184"/>
        <v/>
      </c>
      <c r="Q3949" s="70" t="str">
        <f t="shared" si="185"/>
        <v/>
      </c>
      <c r="R3949" s="70" t="str">
        <f>IFERROR(IF(K3949="handling and wharfage",SUM(P3949:Q3949),IF(OR(K3949="tank",K3949="Boat",K3949="car"),INDEX(Rate!$B$4:$M$25,MATCH(Gilbert!N3949,Rate!$A$4:$A$25,0),MATCH(Gilbert!L3949,Rate!$B$3:$M$3,0))*O3949*0.8,INDEX(Rate!$B$4:$M$25,MATCH(Gilbert!N3949,Rate!$A$4:$A$25,0),MATCH(Gilbert!L3949,Rate!$B$3:$M$3,0))*O3949)),"")</f>
        <v/>
      </c>
      <c r="T3949" s="71" t="str">
        <f t="shared" si="186"/>
        <v/>
      </c>
    </row>
    <row r="3950" spans="16:20">
      <c r="P3950" s="70" t="str">
        <f t="shared" si="184"/>
        <v/>
      </c>
      <c r="Q3950" s="70" t="str">
        <f t="shared" si="185"/>
        <v/>
      </c>
      <c r="R3950" s="70" t="str">
        <f>IFERROR(IF(K3950="handling and wharfage",SUM(P3950:Q3950),IF(OR(K3950="tank",K3950="Boat",K3950="car"),INDEX(Rate!$B$4:$M$25,MATCH(Gilbert!N3950,Rate!$A$4:$A$25,0),MATCH(Gilbert!L3950,Rate!$B$3:$M$3,0))*O3950*0.8,INDEX(Rate!$B$4:$M$25,MATCH(Gilbert!N3950,Rate!$A$4:$A$25,0),MATCH(Gilbert!L3950,Rate!$B$3:$M$3,0))*O3950)),"")</f>
        <v/>
      </c>
      <c r="T3950" s="71" t="str">
        <f t="shared" si="186"/>
        <v/>
      </c>
    </row>
    <row r="3951" spans="16:20">
      <c r="P3951" s="70" t="str">
        <f t="shared" si="184"/>
        <v/>
      </c>
      <c r="Q3951" s="70" t="str">
        <f t="shared" si="185"/>
        <v/>
      </c>
      <c r="R3951" s="70" t="str">
        <f>IFERROR(IF(K3951="handling and wharfage",SUM(P3951:Q3951),IF(OR(K3951="tank",K3951="Boat",K3951="car"),INDEX(Rate!$B$4:$M$25,MATCH(Gilbert!N3951,Rate!$A$4:$A$25,0),MATCH(Gilbert!L3951,Rate!$B$3:$M$3,0))*O3951*0.8,INDEX(Rate!$B$4:$M$25,MATCH(Gilbert!N3951,Rate!$A$4:$A$25,0),MATCH(Gilbert!L3951,Rate!$B$3:$M$3,0))*O3951)),"")</f>
        <v/>
      </c>
      <c r="T3951" s="71" t="str">
        <f t="shared" si="186"/>
        <v/>
      </c>
    </row>
    <row r="3952" spans="16:20">
      <c r="P3952" s="70" t="str">
        <f t="shared" si="184"/>
        <v/>
      </c>
      <c r="Q3952" s="70" t="str">
        <f t="shared" si="185"/>
        <v/>
      </c>
      <c r="R3952" s="70" t="str">
        <f>IFERROR(IF(K3952="handling and wharfage",SUM(P3952:Q3952),IF(OR(K3952="tank",K3952="Boat",K3952="car"),INDEX(Rate!$B$4:$M$25,MATCH(Gilbert!N3952,Rate!$A$4:$A$25,0),MATCH(Gilbert!L3952,Rate!$B$3:$M$3,0))*O3952*0.8,INDEX(Rate!$B$4:$M$25,MATCH(Gilbert!N3952,Rate!$A$4:$A$25,0),MATCH(Gilbert!L3952,Rate!$B$3:$M$3,0))*O3952)),"")</f>
        <v/>
      </c>
      <c r="T3952" s="71" t="str">
        <f t="shared" si="186"/>
        <v/>
      </c>
    </row>
    <row r="3953" spans="16:20">
      <c r="P3953" s="70" t="str">
        <f t="shared" si="184"/>
        <v/>
      </c>
      <c r="Q3953" s="70" t="str">
        <f t="shared" si="185"/>
        <v/>
      </c>
      <c r="R3953" s="70" t="str">
        <f>IFERROR(IF(K3953="handling and wharfage",SUM(P3953:Q3953),IF(OR(K3953="tank",K3953="Boat",K3953="car"),INDEX(Rate!$B$4:$M$25,MATCH(Gilbert!N3953,Rate!$A$4:$A$25,0),MATCH(Gilbert!L3953,Rate!$B$3:$M$3,0))*O3953*0.8,INDEX(Rate!$B$4:$M$25,MATCH(Gilbert!N3953,Rate!$A$4:$A$25,0),MATCH(Gilbert!L3953,Rate!$B$3:$M$3,0))*O3953)),"")</f>
        <v/>
      </c>
      <c r="T3953" s="71" t="str">
        <f t="shared" si="186"/>
        <v/>
      </c>
    </row>
    <row r="3954" spans="16:20">
      <c r="P3954" s="70" t="str">
        <f t="shared" si="184"/>
        <v/>
      </c>
      <c r="Q3954" s="70" t="str">
        <f t="shared" si="185"/>
        <v/>
      </c>
      <c r="R3954" s="70" t="str">
        <f>IFERROR(IF(K3954="handling and wharfage",SUM(P3954:Q3954),IF(OR(K3954="tank",K3954="Boat",K3954="car"),INDEX(Rate!$B$4:$M$25,MATCH(Gilbert!N3954,Rate!$A$4:$A$25,0),MATCH(Gilbert!L3954,Rate!$B$3:$M$3,0))*O3954*0.8,INDEX(Rate!$B$4:$M$25,MATCH(Gilbert!N3954,Rate!$A$4:$A$25,0),MATCH(Gilbert!L3954,Rate!$B$3:$M$3,0))*O3954)),"")</f>
        <v/>
      </c>
      <c r="T3954" s="71" t="str">
        <f t="shared" si="186"/>
        <v/>
      </c>
    </row>
    <row r="3955" spans="16:20">
      <c r="P3955" s="70" t="str">
        <f t="shared" si="184"/>
        <v/>
      </c>
      <c r="Q3955" s="70" t="str">
        <f t="shared" si="185"/>
        <v/>
      </c>
      <c r="R3955" s="70" t="str">
        <f>IFERROR(IF(K3955="handling and wharfage",SUM(P3955:Q3955),IF(OR(K3955="tank",K3955="Boat",K3955="car"),INDEX(Rate!$B$4:$M$25,MATCH(Gilbert!N3955,Rate!$A$4:$A$25,0),MATCH(Gilbert!L3955,Rate!$B$3:$M$3,0))*O3955*0.8,INDEX(Rate!$B$4:$M$25,MATCH(Gilbert!N3955,Rate!$A$4:$A$25,0),MATCH(Gilbert!L3955,Rate!$B$3:$M$3,0))*O3955)),"")</f>
        <v/>
      </c>
      <c r="T3955" s="71" t="str">
        <f t="shared" si="186"/>
        <v/>
      </c>
    </row>
    <row r="3956" spans="16:20">
      <c r="P3956" s="70" t="str">
        <f t="shared" si="184"/>
        <v/>
      </c>
      <c r="Q3956" s="70" t="str">
        <f t="shared" si="185"/>
        <v/>
      </c>
      <c r="R3956" s="70" t="str">
        <f>IFERROR(IF(K3956="handling and wharfage",SUM(P3956:Q3956),IF(OR(K3956="tank",K3956="Boat",K3956="car"),INDEX(Rate!$B$4:$M$25,MATCH(Gilbert!N3956,Rate!$A$4:$A$25,0),MATCH(Gilbert!L3956,Rate!$B$3:$M$3,0))*O3956*0.8,INDEX(Rate!$B$4:$M$25,MATCH(Gilbert!N3956,Rate!$A$4:$A$25,0),MATCH(Gilbert!L3956,Rate!$B$3:$M$3,0))*O3956)),"")</f>
        <v/>
      </c>
      <c r="T3956" s="71" t="str">
        <f t="shared" si="186"/>
        <v/>
      </c>
    </row>
    <row r="3957" spans="16:20">
      <c r="P3957" s="70" t="str">
        <f t="shared" si="184"/>
        <v/>
      </c>
      <c r="Q3957" s="70" t="str">
        <f t="shared" si="185"/>
        <v/>
      </c>
      <c r="R3957" s="70" t="str">
        <f>IFERROR(IF(K3957="handling and wharfage",SUM(P3957:Q3957),IF(OR(K3957="tank",K3957="Boat",K3957="car"),INDEX(Rate!$B$4:$M$25,MATCH(Gilbert!N3957,Rate!$A$4:$A$25,0),MATCH(Gilbert!L3957,Rate!$B$3:$M$3,0))*O3957*0.8,INDEX(Rate!$B$4:$M$25,MATCH(Gilbert!N3957,Rate!$A$4:$A$25,0),MATCH(Gilbert!L3957,Rate!$B$3:$M$3,0))*O3957)),"")</f>
        <v/>
      </c>
      <c r="T3957" s="71" t="str">
        <f t="shared" si="186"/>
        <v/>
      </c>
    </row>
    <row r="3958" spans="16:20">
      <c r="P3958" s="70" t="str">
        <f t="shared" si="184"/>
        <v/>
      </c>
      <c r="Q3958" s="70" t="str">
        <f t="shared" si="185"/>
        <v/>
      </c>
      <c r="R3958" s="70" t="str">
        <f>IFERROR(IF(K3958="handling and wharfage",SUM(P3958:Q3958),IF(OR(K3958="tank",K3958="Boat",K3958="car"),INDEX(Rate!$B$4:$M$25,MATCH(Gilbert!N3958,Rate!$A$4:$A$25,0),MATCH(Gilbert!L3958,Rate!$B$3:$M$3,0))*O3958*0.8,INDEX(Rate!$B$4:$M$25,MATCH(Gilbert!N3958,Rate!$A$4:$A$25,0),MATCH(Gilbert!L3958,Rate!$B$3:$M$3,0))*O3958)),"")</f>
        <v/>
      </c>
      <c r="T3958" s="71" t="str">
        <f t="shared" si="186"/>
        <v/>
      </c>
    </row>
    <row r="3959" spans="16:20">
      <c r="P3959" s="70" t="str">
        <f t="shared" si="184"/>
        <v/>
      </c>
      <c r="Q3959" s="70" t="str">
        <f t="shared" si="185"/>
        <v/>
      </c>
      <c r="R3959" s="70" t="str">
        <f>IFERROR(IF(K3959="handling and wharfage",SUM(P3959:Q3959),IF(OR(K3959="tank",K3959="Boat",K3959="car"),INDEX(Rate!$B$4:$M$25,MATCH(Gilbert!N3959,Rate!$A$4:$A$25,0),MATCH(Gilbert!L3959,Rate!$B$3:$M$3,0))*O3959*0.8,INDEX(Rate!$B$4:$M$25,MATCH(Gilbert!N3959,Rate!$A$4:$A$25,0),MATCH(Gilbert!L3959,Rate!$B$3:$M$3,0))*O3959)),"")</f>
        <v/>
      </c>
      <c r="T3959" s="71" t="str">
        <f t="shared" si="186"/>
        <v/>
      </c>
    </row>
    <row r="3960" spans="16:20">
      <c r="P3960" s="70" t="str">
        <f t="shared" si="184"/>
        <v/>
      </c>
      <c r="Q3960" s="70" t="str">
        <f t="shared" si="185"/>
        <v/>
      </c>
      <c r="R3960" s="70" t="str">
        <f>IFERROR(IF(K3960="handling and wharfage",SUM(P3960:Q3960),IF(OR(K3960="tank",K3960="Boat",K3960="car"),INDEX(Rate!$B$4:$M$25,MATCH(Gilbert!N3960,Rate!$A$4:$A$25,0),MATCH(Gilbert!L3960,Rate!$B$3:$M$3,0))*O3960*0.8,INDEX(Rate!$B$4:$M$25,MATCH(Gilbert!N3960,Rate!$A$4:$A$25,0),MATCH(Gilbert!L3960,Rate!$B$3:$M$3,0))*O3960)),"")</f>
        <v/>
      </c>
      <c r="T3960" s="71" t="str">
        <f t="shared" si="186"/>
        <v/>
      </c>
    </row>
    <row r="3961" spans="16:20">
      <c r="P3961" s="70" t="str">
        <f t="shared" si="184"/>
        <v/>
      </c>
      <c r="Q3961" s="70" t="str">
        <f t="shared" si="185"/>
        <v/>
      </c>
      <c r="R3961" s="70" t="str">
        <f>IFERROR(IF(K3961="handling and wharfage",SUM(P3961:Q3961),IF(OR(K3961="tank",K3961="Boat",K3961="car"),INDEX(Rate!$B$4:$M$25,MATCH(Gilbert!N3961,Rate!$A$4:$A$25,0),MATCH(Gilbert!L3961,Rate!$B$3:$M$3,0))*O3961*0.8,INDEX(Rate!$B$4:$M$25,MATCH(Gilbert!N3961,Rate!$A$4:$A$25,0),MATCH(Gilbert!L3961,Rate!$B$3:$M$3,0))*O3961)),"")</f>
        <v/>
      </c>
      <c r="T3961" s="71" t="str">
        <f t="shared" si="186"/>
        <v/>
      </c>
    </row>
    <row r="3962" spans="16:20">
      <c r="P3962" s="70" t="str">
        <f t="shared" si="184"/>
        <v/>
      </c>
      <c r="Q3962" s="70" t="str">
        <f t="shared" si="185"/>
        <v/>
      </c>
      <c r="R3962" s="70" t="str">
        <f>IFERROR(IF(K3962="handling and wharfage",SUM(P3962:Q3962),IF(OR(K3962="tank",K3962="Boat",K3962="car"),INDEX(Rate!$B$4:$M$25,MATCH(Gilbert!N3962,Rate!$A$4:$A$25,0),MATCH(Gilbert!L3962,Rate!$B$3:$M$3,0))*O3962*0.8,INDEX(Rate!$B$4:$M$25,MATCH(Gilbert!N3962,Rate!$A$4:$A$25,0),MATCH(Gilbert!L3962,Rate!$B$3:$M$3,0))*O3962)),"")</f>
        <v/>
      </c>
      <c r="T3962" s="71" t="str">
        <f t="shared" si="186"/>
        <v/>
      </c>
    </row>
    <row r="3963" spans="16:20">
      <c r="P3963" s="70" t="str">
        <f t="shared" si="184"/>
        <v/>
      </c>
      <c r="Q3963" s="70" t="str">
        <f t="shared" si="185"/>
        <v/>
      </c>
      <c r="R3963" s="70" t="str">
        <f>IFERROR(IF(K3963="handling and wharfage",SUM(P3963:Q3963),IF(OR(K3963="tank",K3963="Boat",K3963="car"),INDEX(Rate!$B$4:$M$25,MATCH(Gilbert!N3963,Rate!$A$4:$A$25,0),MATCH(Gilbert!L3963,Rate!$B$3:$M$3,0))*O3963*0.8,INDEX(Rate!$B$4:$M$25,MATCH(Gilbert!N3963,Rate!$A$4:$A$25,0),MATCH(Gilbert!L3963,Rate!$B$3:$M$3,0))*O3963)),"")</f>
        <v/>
      </c>
      <c r="T3963" s="71" t="str">
        <f t="shared" si="186"/>
        <v/>
      </c>
    </row>
    <row r="3964" spans="16:20">
      <c r="P3964" s="70" t="str">
        <f t="shared" si="184"/>
        <v/>
      </c>
      <c r="Q3964" s="70" t="str">
        <f t="shared" si="185"/>
        <v/>
      </c>
      <c r="R3964" s="70" t="str">
        <f>IFERROR(IF(K3964="handling and wharfage",SUM(P3964:Q3964),IF(OR(K3964="tank",K3964="Boat",K3964="car"),INDEX(Rate!$B$4:$M$25,MATCH(Gilbert!N3964,Rate!$A$4:$A$25,0),MATCH(Gilbert!L3964,Rate!$B$3:$M$3,0))*O3964*0.8,INDEX(Rate!$B$4:$M$25,MATCH(Gilbert!N3964,Rate!$A$4:$A$25,0),MATCH(Gilbert!L3964,Rate!$B$3:$M$3,0))*O3964)),"")</f>
        <v/>
      </c>
      <c r="T3964" s="71" t="str">
        <f t="shared" si="186"/>
        <v/>
      </c>
    </row>
    <row r="3965" spans="16:20">
      <c r="P3965" s="70" t="str">
        <f t="shared" si="184"/>
        <v/>
      </c>
      <c r="Q3965" s="70" t="str">
        <f t="shared" si="185"/>
        <v/>
      </c>
      <c r="R3965" s="70" t="str">
        <f>IFERROR(IF(K3965="handling and wharfage",SUM(P3965:Q3965),IF(OR(K3965="tank",K3965="Boat",K3965="car"),INDEX(Rate!$B$4:$M$25,MATCH(Gilbert!N3965,Rate!$A$4:$A$25,0),MATCH(Gilbert!L3965,Rate!$B$3:$M$3,0))*O3965*0.8,INDEX(Rate!$B$4:$M$25,MATCH(Gilbert!N3965,Rate!$A$4:$A$25,0),MATCH(Gilbert!L3965,Rate!$B$3:$M$3,0))*O3965)),"")</f>
        <v/>
      </c>
      <c r="T3965" s="71" t="str">
        <f t="shared" si="186"/>
        <v/>
      </c>
    </row>
    <row r="3966" spans="16:20">
      <c r="P3966" s="70" t="str">
        <f t="shared" si="184"/>
        <v/>
      </c>
      <c r="Q3966" s="70" t="str">
        <f t="shared" si="185"/>
        <v/>
      </c>
      <c r="R3966" s="70" t="str">
        <f>IFERROR(IF(K3966="handling and wharfage",SUM(P3966:Q3966),IF(OR(K3966="tank",K3966="Boat",K3966="car"),INDEX(Rate!$B$4:$M$25,MATCH(Gilbert!N3966,Rate!$A$4:$A$25,0),MATCH(Gilbert!L3966,Rate!$B$3:$M$3,0))*O3966*0.8,INDEX(Rate!$B$4:$M$25,MATCH(Gilbert!N3966,Rate!$A$4:$A$25,0),MATCH(Gilbert!L3966,Rate!$B$3:$M$3,0))*O3966)),"")</f>
        <v/>
      </c>
      <c r="T3966" s="71" t="str">
        <f t="shared" si="186"/>
        <v/>
      </c>
    </row>
    <row r="3967" spans="16:20">
      <c r="P3967" s="70" t="str">
        <f t="shared" si="184"/>
        <v/>
      </c>
      <c r="Q3967" s="70" t="str">
        <f t="shared" si="185"/>
        <v/>
      </c>
      <c r="R3967" s="70" t="str">
        <f>IFERROR(IF(K3967="handling and wharfage",SUM(P3967:Q3967),IF(OR(K3967="tank",K3967="Boat",K3967="car"),INDEX(Rate!$B$4:$M$25,MATCH(Gilbert!N3967,Rate!$A$4:$A$25,0),MATCH(Gilbert!L3967,Rate!$B$3:$M$3,0))*O3967*0.8,INDEX(Rate!$B$4:$M$25,MATCH(Gilbert!N3967,Rate!$A$4:$A$25,0),MATCH(Gilbert!L3967,Rate!$B$3:$M$3,0))*O3967)),"")</f>
        <v/>
      </c>
      <c r="T3967" s="71" t="str">
        <f t="shared" si="186"/>
        <v/>
      </c>
    </row>
    <row r="3968" spans="16:20">
      <c r="P3968" s="70" t="str">
        <f t="shared" si="184"/>
        <v/>
      </c>
      <c r="Q3968" s="70" t="str">
        <f t="shared" si="185"/>
        <v/>
      </c>
      <c r="R3968" s="70" t="str">
        <f>IFERROR(IF(K3968="handling and wharfage",SUM(P3968:Q3968),IF(OR(K3968="tank",K3968="Boat",K3968="car"),INDEX(Rate!$B$4:$M$25,MATCH(Gilbert!N3968,Rate!$A$4:$A$25,0),MATCH(Gilbert!L3968,Rate!$B$3:$M$3,0))*O3968*0.8,INDEX(Rate!$B$4:$M$25,MATCH(Gilbert!N3968,Rate!$A$4:$A$25,0),MATCH(Gilbert!L3968,Rate!$B$3:$M$3,0))*O3968)),"")</f>
        <v/>
      </c>
      <c r="T3968" s="71" t="str">
        <f t="shared" si="186"/>
        <v/>
      </c>
    </row>
    <row r="3969" spans="16:20">
      <c r="P3969" s="70" t="str">
        <f t="shared" si="184"/>
        <v/>
      </c>
      <c r="Q3969" s="70" t="str">
        <f t="shared" si="185"/>
        <v/>
      </c>
      <c r="R3969" s="70" t="str">
        <f>IFERROR(IF(K3969="handling and wharfage",SUM(P3969:Q3969),IF(OR(K3969="tank",K3969="Boat",K3969="car"),INDEX(Rate!$B$4:$M$25,MATCH(Gilbert!N3969,Rate!$A$4:$A$25,0),MATCH(Gilbert!L3969,Rate!$B$3:$M$3,0))*O3969*0.8,INDEX(Rate!$B$4:$M$25,MATCH(Gilbert!N3969,Rate!$A$4:$A$25,0),MATCH(Gilbert!L3969,Rate!$B$3:$M$3,0))*O3969)),"")</f>
        <v/>
      </c>
      <c r="T3969" s="71" t="str">
        <f t="shared" si="186"/>
        <v/>
      </c>
    </row>
    <row r="3970" spans="16:20">
      <c r="P3970" s="70" t="str">
        <f t="shared" si="184"/>
        <v/>
      </c>
      <c r="Q3970" s="70" t="str">
        <f t="shared" si="185"/>
        <v/>
      </c>
      <c r="R3970" s="70" t="str">
        <f>IFERROR(IF(K3970="handling and wharfage",SUM(P3970:Q3970),IF(OR(K3970="tank",K3970="Boat",K3970="car"),INDEX(Rate!$B$4:$M$25,MATCH(Gilbert!N3970,Rate!$A$4:$A$25,0),MATCH(Gilbert!L3970,Rate!$B$3:$M$3,0))*O3970*0.8,INDEX(Rate!$B$4:$M$25,MATCH(Gilbert!N3970,Rate!$A$4:$A$25,0),MATCH(Gilbert!L3970,Rate!$B$3:$M$3,0))*O3970)),"")</f>
        <v/>
      </c>
      <c r="T3970" s="71" t="str">
        <f t="shared" si="186"/>
        <v/>
      </c>
    </row>
    <row r="3971" spans="16:20">
      <c r="P3971" s="70" t="str">
        <f t="shared" ref="P3971:P4034" si="187">IF(OR(K3971="handling and wharfage",K3971="rau handling and wharfage"),O3971*30,"")</f>
        <v/>
      </c>
      <c r="Q3971" s="70" t="str">
        <f t="shared" ref="Q3971:Q4034" si="188">IF(K3971&lt;&gt;"handling and wharfage","",O3971*3.5)</f>
        <v/>
      </c>
      <c r="R3971" s="70" t="str">
        <f>IFERROR(IF(K3971="handling and wharfage",SUM(P3971:Q3971),IF(OR(K3971="tank",K3971="Boat",K3971="car"),INDEX(Rate!$B$4:$M$25,MATCH(Gilbert!N3971,Rate!$A$4:$A$25,0),MATCH(Gilbert!L3971,Rate!$B$3:$M$3,0))*O3971*0.8,INDEX(Rate!$B$4:$M$25,MATCH(Gilbert!N3971,Rate!$A$4:$A$25,0),MATCH(Gilbert!L3971,Rate!$B$3:$M$3,0))*O3971)),"")</f>
        <v/>
      </c>
      <c r="T3971" s="71" t="str">
        <f t="shared" ref="T3971:T4034" si="189">IF(L3971="","",IF(L3971="General2","F0070000061A","E31250000331"))</f>
        <v/>
      </c>
    </row>
    <row r="3972" spans="16:20">
      <c r="P3972" s="70" t="str">
        <f t="shared" si="187"/>
        <v/>
      </c>
      <c r="Q3972" s="70" t="str">
        <f t="shared" si="188"/>
        <v/>
      </c>
      <c r="R3972" s="70" t="str">
        <f>IFERROR(IF(K3972="handling and wharfage",SUM(P3972:Q3972),IF(OR(K3972="tank",K3972="Boat",K3972="car"),INDEX(Rate!$B$4:$M$25,MATCH(Gilbert!N3972,Rate!$A$4:$A$25,0),MATCH(Gilbert!L3972,Rate!$B$3:$M$3,0))*O3972*0.8,INDEX(Rate!$B$4:$M$25,MATCH(Gilbert!N3972,Rate!$A$4:$A$25,0),MATCH(Gilbert!L3972,Rate!$B$3:$M$3,0))*O3972)),"")</f>
        <v/>
      </c>
      <c r="T3972" s="71" t="str">
        <f t="shared" si="189"/>
        <v/>
      </c>
    </row>
    <row r="3973" spans="16:20">
      <c r="P3973" s="70" t="str">
        <f t="shared" si="187"/>
        <v/>
      </c>
      <c r="Q3973" s="70" t="str">
        <f t="shared" si="188"/>
        <v/>
      </c>
      <c r="R3973" s="70" t="str">
        <f>IFERROR(IF(K3973="handling and wharfage",SUM(P3973:Q3973),IF(OR(K3973="tank",K3973="Boat",K3973="car"),INDEX(Rate!$B$4:$M$25,MATCH(Gilbert!N3973,Rate!$A$4:$A$25,0),MATCH(Gilbert!L3973,Rate!$B$3:$M$3,0))*O3973*0.8,INDEX(Rate!$B$4:$M$25,MATCH(Gilbert!N3973,Rate!$A$4:$A$25,0),MATCH(Gilbert!L3973,Rate!$B$3:$M$3,0))*O3973)),"")</f>
        <v/>
      </c>
      <c r="T3973" s="71" t="str">
        <f t="shared" si="189"/>
        <v/>
      </c>
    </row>
    <row r="3974" spans="16:20">
      <c r="P3974" s="70" t="str">
        <f t="shared" si="187"/>
        <v/>
      </c>
      <c r="Q3974" s="70" t="str">
        <f t="shared" si="188"/>
        <v/>
      </c>
      <c r="R3974" s="70" t="str">
        <f>IFERROR(IF(K3974="handling and wharfage",SUM(P3974:Q3974),IF(OR(K3974="tank",K3974="Boat",K3974="car"),INDEX(Rate!$B$4:$M$25,MATCH(Gilbert!N3974,Rate!$A$4:$A$25,0),MATCH(Gilbert!L3974,Rate!$B$3:$M$3,0))*O3974*0.8,INDEX(Rate!$B$4:$M$25,MATCH(Gilbert!N3974,Rate!$A$4:$A$25,0),MATCH(Gilbert!L3974,Rate!$B$3:$M$3,0))*O3974)),"")</f>
        <v/>
      </c>
      <c r="T3974" s="71" t="str">
        <f t="shared" si="189"/>
        <v/>
      </c>
    </row>
    <row r="3975" spans="16:20">
      <c r="P3975" s="70" t="str">
        <f t="shared" si="187"/>
        <v/>
      </c>
      <c r="Q3975" s="70" t="str">
        <f t="shared" si="188"/>
        <v/>
      </c>
      <c r="R3975" s="70" t="str">
        <f>IFERROR(IF(K3975="handling and wharfage",SUM(P3975:Q3975),IF(OR(K3975="tank",K3975="Boat",K3975="car"),INDEX(Rate!$B$4:$M$25,MATCH(Gilbert!N3975,Rate!$A$4:$A$25,0),MATCH(Gilbert!L3975,Rate!$B$3:$M$3,0))*O3975*0.8,INDEX(Rate!$B$4:$M$25,MATCH(Gilbert!N3975,Rate!$A$4:$A$25,0),MATCH(Gilbert!L3975,Rate!$B$3:$M$3,0))*O3975)),"")</f>
        <v/>
      </c>
      <c r="T3975" s="71" t="str">
        <f t="shared" si="189"/>
        <v/>
      </c>
    </row>
    <row r="3976" spans="16:20">
      <c r="P3976" s="70" t="str">
        <f t="shared" si="187"/>
        <v/>
      </c>
      <c r="Q3976" s="70" t="str">
        <f t="shared" si="188"/>
        <v/>
      </c>
      <c r="R3976" s="70" t="str">
        <f>IFERROR(IF(K3976="handling and wharfage",SUM(P3976:Q3976),IF(OR(K3976="tank",K3976="Boat",K3976="car"),INDEX(Rate!$B$4:$M$25,MATCH(Gilbert!N3976,Rate!$A$4:$A$25,0),MATCH(Gilbert!L3976,Rate!$B$3:$M$3,0))*O3976*0.8,INDEX(Rate!$B$4:$M$25,MATCH(Gilbert!N3976,Rate!$A$4:$A$25,0),MATCH(Gilbert!L3976,Rate!$B$3:$M$3,0))*O3976)),"")</f>
        <v/>
      </c>
      <c r="T3976" s="71" t="str">
        <f t="shared" si="189"/>
        <v/>
      </c>
    </row>
    <row r="3977" spans="16:20">
      <c r="P3977" s="70" t="str">
        <f t="shared" si="187"/>
        <v/>
      </c>
      <c r="Q3977" s="70" t="str">
        <f t="shared" si="188"/>
        <v/>
      </c>
      <c r="R3977" s="70" t="str">
        <f>IFERROR(IF(K3977="handling and wharfage",SUM(P3977:Q3977),IF(OR(K3977="tank",K3977="Boat",K3977="car"),INDEX(Rate!$B$4:$M$25,MATCH(Gilbert!N3977,Rate!$A$4:$A$25,0),MATCH(Gilbert!L3977,Rate!$B$3:$M$3,0))*O3977*0.8,INDEX(Rate!$B$4:$M$25,MATCH(Gilbert!N3977,Rate!$A$4:$A$25,0),MATCH(Gilbert!L3977,Rate!$B$3:$M$3,0))*O3977)),"")</f>
        <v/>
      </c>
      <c r="T3977" s="71" t="str">
        <f t="shared" si="189"/>
        <v/>
      </c>
    </row>
    <row r="3978" spans="16:20">
      <c r="P3978" s="70" t="str">
        <f t="shared" si="187"/>
        <v/>
      </c>
      <c r="Q3978" s="70" t="str">
        <f t="shared" si="188"/>
        <v/>
      </c>
      <c r="R3978" s="70" t="str">
        <f>IFERROR(IF(K3978="handling and wharfage",SUM(P3978:Q3978),IF(OR(K3978="tank",K3978="Boat",K3978="car"),INDEX(Rate!$B$4:$M$25,MATCH(Gilbert!N3978,Rate!$A$4:$A$25,0),MATCH(Gilbert!L3978,Rate!$B$3:$M$3,0))*O3978*0.8,INDEX(Rate!$B$4:$M$25,MATCH(Gilbert!N3978,Rate!$A$4:$A$25,0),MATCH(Gilbert!L3978,Rate!$B$3:$M$3,0))*O3978)),"")</f>
        <v/>
      </c>
      <c r="T3978" s="71" t="str">
        <f t="shared" si="189"/>
        <v/>
      </c>
    </row>
    <row r="3979" spans="16:20">
      <c r="P3979" s="70" t="str">
        <f t="shared" si="187"/>
        <v/>
      </c>
      <c r="Q3979" s="70" t="str">
        <f t="shared" si="188"/>
        <v/>
      </c>
      <c r="R3979" s="70" t="str">
        <f>IFERROR(IF(K3979="handling and wharfage",SUM(P3979:Q3979),IF(OR(K3979="tank",K3979="Boat",K3979="car"),INDEX(Rate!$B$4:$M$25,MATCH(Gilbert!N3979,Rate!$A$4:$A$25,0),MATCH(Gilbert!L3979,Rate!$B$3:$M$3,0))*O3979*0.8,INDEX(Rate!$B$4:$M$25,MATCH(Gilbert!N3979,Rate!$A$4:$A$25,0),MATCH(Gilbert!L3979,Rate!$B$3:$M$3,0))*O3979)),"")</f>
        <v/>
      </c>
      <c r="T3979" s="71" t="str">
        <f t="shared" si="189"/>
        <v/>
      </c>
    </row>
    <row r="3980" spans="16:20">
      <c r="P3980" s="70" t="str">
        <f t="shared" si="187"/>
        <v/>
      </c>
      <c r="Q3980" s="70" t="str">
        <f t="shared" si="188"/>
        <v/>
      </c>
      <c r="R3980" s="70" t="str">
        <f>IFERROR(IF(K3980="handling and wharfage",SUM(P3980:Q3980),IF(OR(K3980="tank",K3980="Boat",K3980="car"),INDEX(Rate!$B$4:$M$25,MATCH(Gilbert!N3980,Rate!$A$4:$A$25,0),MATCH(Gilbert!L3980,Rate!$B$3:$M$3,0))*O3980*0.8,INDEX(Rate!$B$4:$M$25,MATCH(Gilbert!N3980,Rate!$A$4:$A$25,0),MATCH(Gilbert!L3980,Rate!$B$3:$M$3,0))*O3980)),"")</f>
        <v/>
      </c>
      <c r="T3980" s="71" t="str">
        <f t="shared" si="189"/>
        <v/>
      </c>
    </row>
    <row r="3981" spans="16:20">
      <c r="P3981" s="70" t="str">
        <f t="shared" si="187"/>
        <v/>
      </c>
      <c r="Q3981" s="70" t="str">
        <f t="shared" si="188"/>
        <v/>
      </c>
      <c r="R3981" s="70" t="str">
        <f>IFERROR(IF(K3981="handling and wharfage",SUM(P3981:Q3981),IF(OR(K3981="tank",K3981="Boat",K3981="car"),INDEX(Rate!$B$4:$M$25,MATCH(Gilbert!N3981,Rate!$A$4:$A$25,0),MATCH(Gilbert!L3981,Rate!$B$3:$M$3,0))*O3981*0.8,INDEX(Rate!$B$4:$M$25,MATCH(Gilbert!N3981,Rate!$A$4:$A$25,0),MATCH(Gilbert!L3981,Rate!$B$3:$M$3,0))*O3981)),"")</f>
        <v/>
      </c>
      <c r="T3981" s="71" t="str">
        <f t="shared" si="189"/>
        <v/>
      </c>
    </row>
    <row r="3982" spans="16:20">
      <c r="P3982" s="70" t="str">
        <f t="shared" si="187"/>
        <v/>
      </c>
      <c r="Q3982" s="70" t="str">
        <f t="shared" si="188"/>
        <v/>
      </c>
      <c r="R3982" s="70" t="str">
        <f>IFERROR(IF(K3982="handling and wharfage",SUM(P3982:Q3982),IF(OR(K3982="tank",K3982="Boat",K3982="car"),INDEX(Rate!$B$4:$M$25,MATCH(Gilbert!N3982,Rate!$A$4:$A$25,0),MATCH(Gilbert!L3982,Rate!$B$3:$M$3,0))*O3982*0.8,INDEX(Rate!$B$4:$M$25,MATCH(Gilbert!N3982,Rate!$A$4:$A$25,0),MATCH(Gilbert!L3982,Rate!$B$3:$M$3,0))*O3982)),"")</f>
        <v/>
      </c>
      <c r="T3982" s="71" t="str">
        <f t="shared" si="189"/>
        <v/>
      </c>
    </row>
    <row r="3983" spans="16:20">
      <c r="P3983" s="70" t="str">
        <f t="shared" si="187"/>
        <v/>
      </c>
      <c r="Q3983" s="70" t="str">
        <f t="shared" si="188"/>
        <v/>
      </c>
      <c r="R3983" s="70" t="str">
        <f>IFERROR(IF(K3983="handling and wharfage",SUM(P3983:Q3983),IF(OR(K3983="tank",K3983="Boat",K3983="car"),INDEX(Rate!$B$4:$M$25,MATCH(Gilbert!N3983,Rate!$A$4:$A$25,0),MATCH(Gilbert!L3983,Rate!$B$3:$M$3,0))*O3983*0.8,INDEX(Rate!$B$4:$M$25,MATCH(Gilbert!N3983,Rate!$A$4:$A$25,0),MATCH(Gilbert!L3983,Rate!$B$3:$M$3,0))*O3983)),"")</f>
        <v/>
      </c>
      <c r="T3983" s="71" t="str">
        <f t="shared" si="189"/>
        <v/>
      </c>
    </row>
    <row r="3984" spans="16:20">
      <c r="P3984" s="70" t="str">
        <f t="shared" si="187"/>
        <v/>
      </c>
      <c r="Q3984" s="70" t="str">
        <f t="shared" si="188"/>
        <v/>
      </c>
      <c r="R3984" s="70" t="str">
        <f>IFERROR(IF(K3984="handling and wharfage",SUM(P3984:Q3984),IF(OR(K3984="tank",K3984="Boat",K3984="car"),INDEX(Rate!$B$4:$M$25,MATCH(Gilbert!N3984,Rate!$A$4:$A$25,0),MATCH(Gilbert!L3984,Rate!$B$3:$M$3,0))*O3984*0.8,INDEX(Rate!$B$4:$M$25,MATCH(Gilbert!N3984,Rate!$A$4:$A$25,0),MATCH(Gilbert!L3984,Rate!$B$3:$M$3,0))*O3984)),"")</f>
        <v/>
      </c>
      <c r="T3984" s="71" t="str">
        <f t="shared" si="189"/>
        <v/>
      </c>
    </row>
    <row r="3985" spans="16:20">
      <c r="P3985" s="70" t="str">
        <f t="shared" si="187"/>
        <v/>
      </c>
      <c r="Q3985" s="70" t="str">
        <f t="shared" si="188"/>
        <v/>
      </c>
      <c r="R3985" s="70" t="str">
        <f>IFERROR(IF(K3985="handling and wharfage",SUM(P3985:Q3985),IF(OR(K3985="tank",K3985="Boat",K3985="car"),INDEX(Rate!$B$4:$M$25,MATCH(Gilbert!N3985,Rate!$A$4:$A$25,0),MATCH(Gilbert!L3985,Rate!$B$3:$M$3,0))*O3985*0.8,INDEX(Rate!$B$4:$M$25,MATCH(Gilbert!N3985,Rate!$A$4:$A$25,0),MATCH(Gilbert!L3985,Rate!$B$3:$M$3,0))*O3985)),"")</f>
        <v/>
      </c>
      <c r="T3985" s="71" t="str">
        <f t="shared" si="189"/>
        <v/>
      </c>
    </row>
    <row r="3986" spans="16:20">
      <c r="P3986" s="70" t="str">
        <f t="shared" si="187"/>
        <v/>
      </c>
      <c r="Q3986" s="70" t="str">
        <f t="shared" si="188"/>
        <v/>
      </c>
      <c r="R3986" s="70" t="str">
        <f>IFERROR(IF(K3986="handling and wharfage",SUM(P3986:Q3986),IF(OR(K3986="tank",K3986="Boat",K3986="car"),INDEX(Rate!$B$4:$M$25,MATCH(Gilbert!N3986,Rate!$A$4:$A$25,0),MATCH(Gilbert!L3986,Rate!$B$3:$M$3,0))*O3986*0.8,INDEX(Rate!$B$4:$M$25,MATCH(Gilbert!N3986,Rate!$A$4:$A$25,0),MATCH(Gilbert!L3986,Rate!$B$3:$M$3,0))*O3986)),"")</f>
        <v/>
      </c>
      <c r="T3986" s="71" t="str">
        <f t="shared" si="189"/>
        <v/>
      </c>
    </row>
    <row r="3987" spans="16:20">
      <c r="P3987" s="70" t="str">
        <f t="shared" si="187"/>
        <v/>
      </c>
      <c r="Q3987" s="70" t="str">
        <f t="shared" si="188"/>
        <v/>
      </c>
      <c r="R3987" s="70" t="str">
        <f>IFERROR(IF(K3987="handling and wharfage",SUM(P3987:Q3987),IF(OR(K3987="tank",K3987="Boat",K3987="car"),INDEX(Rate!$B$4:$M$25,MATCH(Gilbert!N3987,Rate!$A$4:$A$25,0),MATCH(Gilbert!L3987,Rate!$B$3:$M$3,0))*O3987*0.8,INDEX(Rate!$B$4:$M$25,MATCH(Gilbert!N3987,Rate!$A$4:$A$25,0),MATCH(Gilbert!L3987,Rate!$B$3:$M$3,0))*O3987)),"")</f>
        <v/>
      </c>
      <c r="T3987" s="71" t="str">
        <f t="shared" si="189"/>
        <v/>
      </c>
    </row>
    <row r="3988" spans="16:20">
      <c r="P3988" s="70" t="str">
        <f t="shared" si="187"/>
        <v/>
      </c>
      <c r="Q3988" s="70" t="str">
        <f t="shared" si="188"/>
        <v/>
      </c>
      <c r="R3988" s="70" t="str">
        <f>IFERROR(IF(K3988="handling and wharfage",SUM(P3988:Q3988),IF(OR(K3988="tank",K3988="Boat",K3988="car"),INDEX(Rate!$B$4:$M$25,MATCH(Gilbert!N3988,Rate!$A$4:$A$25,0),MATCH(Gilbert!L3988,Rate!$B$3:$M$3,0))*O3988*0.8,INDEX(Rate!$B$4:$M$25,MATCH(Gilbert!N3988,Rate!$A$4:$A$25,0),MATCH(Gilbert!L3988,Rate!$B$3:$M$3,0))*O3988)),"")</f>
        <v/>
      </c>
      <c r="T3988" s="71" t="str">
        <f t="shared" si="189"/>
        <v/>
      </c>
    </row>
    <row r="3989" spans="16:20">
      <c r="P3989" s="70" t="str">
        <f t="shared" si="187"/>
        <v/>
      </c>
      <c r="Q3989" s="70" t="str">
        <f t="shared" si="188"/>
        <v/>
      </c>
      <c r="R3989" s="70" t="str">
        <f>IFERROR(IF(K3989="handling and wharfage",SUM(P3989:Q3989),IF(OR(K3989="tank",K3989="Boat",K3989="car"),INDEX(Rate!$B$4:$M$25,MATCH(Gilbert!N3989,Rate!$A$4:$A$25,0),MATCH(Gilbert!L3989,Rate!$B$3:$M$3,0))*O3989*0.8,INDEX(Rate!$B$4:$M$25,MATCH(Gilbert!N3989,Rate!$A$4:$A$25,0),MATCH(Gilbert!L3989,Rate!$B$3:$M$3,0))*O3989)),"")</f>
        <v/>
      </c>
      <c r="T3989" s="71" t="str">
        <f t="shared" si="189"/>
        <v/>
      </c>
    </row>
    <row r="3990" spans="16:20">
      <c r="P3990" s="70" t="str">
        <f t="shared" si="187"/>
        <v/>
      </c>
      <c r="Q3990" s="70" t="str">
        <f t="shared" si="188"/>
        <v/>
      </c>
      <c r="R3990" s="70" t="str">
        <f>IFERROR(IF(K3990="handling and wharfage",SUM(P3990:Q3990),IF(OR(K3990="tank",K3990="Boat",K3990="car"),INDEX(Rate!$B$4:$M$25,MATCH(Gilbert!N3990,Rate!$A$4:$A$25,0),MATCH(Gilbert!L3990,Rate!$B$3:$M$3,0))*O3990*0.8,INDEX(Rate!$B$4:$M$25,MATCH(Gilbert!N3990,Rate!$A$4:$A$25,0),MATCH(Gilbert!L3990,Rate!$B$3:$M$3,0))*O3990)),"")</f>
        <v/>
      </c>
      <c r="T3990" s="71" t="str">
        <f t="shared" si="189"/>
        <v/>
      </c>
    </row>
    <row r="3991" spans="16:20">
      <c r="P3991" s="70" t="str">
        <f t="shared" si="187"/>
        <v/>
      </c>
      <c r="Q3991" s="70" t="str">
        <f t="shared" si="188"/>
        <v/>
      </c>
      <c r="R3991" s="70" t="str">
        <f>IFERROR(IF(K3991="handling and wharfage",SUM(P3991:Q3991),IF(OR(K3991="tank",K3991="Boat",K3991="car"),INDEX(Rate!$B$4:$M$25,MATCH(Gilbert!N3991,Rate!$A$4:$A$25,0),MATCH(Gilbert!L3991,Rate!$B$3:$M$3,0))*O3991*0.8,INDEX(Rate!$B$4:$M$25,MATCH(Gilbert!N3991,Rate!$A$4:$A$25,0),MATCH(Gilbert!L3991,Rate!$B$3:$M$3,0))*O3991)),"")</f>
        <v/>
      </c>
      <c r="T3991" s="71" t="str">
        <f t="shared" si="189"/>
        <v/>
      </c>
    </row>
    <row r="3992" spans="16:20">
      <c r="P3992" s="70" t="str">
        <f t="shared" si="187"/>
        <v/>
      </c>
      <c r="Q3992" s="70" t="str">
        <f t="shared" si="188"/>
        <v/>
      </c>
      <c r="R3992" s="70" t="str">
        <f>IFERROR(IF(K3992="handling and wharfage",SUM(P3992:Q3992),IF(OR(K3992="tank",K3992="Boat",K3992="car"),INDEX(Rate!$B$4:$M$25,MATCH(Gilbert!N3992,Rate!$A$4:$A$25,0),MATCH(Gilbert!L3992,Rate!$B$3:$M$3,0))*O3992*0.8,INDEX(Rate!$B$4:$M$25,MATCH(Gilbert!N3992,Rate!$A$4:$A$25,0),MATCH(Gilbert!L3992,Rate!$B$3:$M$3,0))*O3992)),"")</f>
        <v/>
      </c>
      <c r="T3992" s="71" t="str">
        <f t="shared" si="189"/>
        <v/>
      </c>
    </row>
    <row r="3993" spans="16:20">
      <c r="P3993" s="70" t="str">
        <f t="shared" si="187"/>
        <v/>
      </c>
      <c r="Q3993" s="70" t="str">
        <f t="shared" si="188"/>
        <v/>
      </c>
      <c r="R3993" s="70" t="str">
        <f>IFERROR(IF(K3993="handling and wharfage",SUM(P3993:Q3993),IF(OR(K3993="tank",K3993="Boat",K3993="car"),INDEX(Rate!$B$4:$M$25,MATCH(Gilbert!N3993,Rate!$A$4:$A$25,0),MATCH(Gilbert!L3993,Rate!$B$3:$M$3,0))*O3993*0.8,INDEX(Rate!$B$4:$M$25,MATCH(Gilbert!N3993,Rate!$A$4:$A$25,0),MATCH(Gilbert!L3993,Rate!$B$3:$M$3,0))*O3993)),"")</f>
        <v/>
      </c>
      <c r="T3993" s="71" t="str">
        <f t="shared" si="189"/>
        <v/>
      </c>
    </row>
    <row r="3994" spans="16:20">
      <c r="P3994" s="70" t="str">
        <f t="shared" si="187"/>
        <v/>
      </c>
      <c r="Q3994" s="70" t="str">
        <f t="shared" si="188"/>
        <v/>
      </c>
      <c r="R3994" s="70" t="str">
        <f>IFERROR(IF(K3994="handling and wharfage",SUM(P3994:Q3994),IF(OR(K3994="tank",K3994="Boat",K3994="car"),INDEX(Rate!$B$4:$M$25,MATCH(Gilbert!N3994,Rate!$A$4:$A$25,0),MATCH(Gilbert!L3994,Rate!$B$3:$M$3,0))*O3994*0.8,INDEX(Rate!$B$4:$M$25,MATCH(Gilbert!N3994,Rate!$A$4:$A$25,0),MATCH(Gilbert!L3994,Rate!$B$3:$M$3,0))*O3994)),"")</f>
        <v/>
      </c>
      <c r="T3994" s="71" t="str">
        <f t="shared" si="189"/>
        <v/>
      </c>
    </row>
    <row r="3995" spans="16:20">
      <c r="P3995" s="70" t="str">
        <f t="shared" si="187"/>
        <v/>
      </c>
      <c r="Q3995" s="70" t="str">
        <f t="shared" si="188"/>
        <v/>
      </c>
      <c r="R3995" s="70" t="str">
        <f>IFERROR(IF(K3995="handling and wharfage",SUM(P3995:Q3995),IF(OR(K3995="tank",K3995="Boat",K3995="car"),INDEX(Rate!$B$4:$M$25,MATCH(Gilbert!N3995,Rate!$A$4:$A$25,0),MATCH(Gilbert!L3995,Rate!$B$3:$M$3,0))*O3995*0.8,INDEX(Rate!$B$4:$M$25,MATCH(Gilbert!N3995,Rate!$A$4:$A$25,0),MATCH(Gilbert!L3995,Rate!$B$3:$M$3,0))*O3995)),"")</f>
        <v/>
      </c>
      <c r="T3995" s="71" t="str">
        <f t="shared" si="189"/>
        <v/>
      </c>
    </row>
    <row r="3996" spans="16:20">
      <c r="P3996" s="70" t="str">
        <f t="shared" si="187"/>
        <v/>
      </c>
      <c r="Q3996" s="70" t="str">
        <f t="shared" si="188"/>
        <v/>
      </c>
      <c r="R3996" s="70" t="str">
        <f>IFERROR(IF(K3996="handling and wharfage",SUM(P3996:Q3996),IF(OR(K3996="tank",K3996="Boat",K3996="car"),INDEX(Rate!$B$4:$M$25,MATCH(Gilbert!N3996,Rate!$A$4:$A$25,0),MATCH(Gilbert!L3996,Rate!$B$3:$M$3,0))*O3996*0.8,INDEX(Rate!$B$4:$M$25,MATCH(Gilbert!N3996,Rate!$A$4:$A$25,0),MATCH(Gilbert!L3996,Rate!$B$3:$M$3,0))*O3996)),"")</f>
        <v/>
      </c>
      <c r="T3996" s="71" t="str">
        <f t="shared" si="189"/>
        <v/>
      </c>
    </row>
    <row r="3997" spans="16:20">
      <c r="P3997" s="70" t="str">
        <f t="shared" si="187"/>
        <v/>
      </c>
      <c r="Q3997" s="70" t="str">
        <f t="shared" si="188"/>
        <v/>
      </c>
      <c r="R3997" s="70" t="str">
        <f>IFERROR(IF(K3997="handling and wharfage",SUM(P3997:Q3997),IF(OR(K3997="tank",K3997="Boat",K3997="car"),INDEX(Rate!$B$4:$M$25,MATCH(Gilbert!N3997,Rate!$A$4:$A$25,0),MATCH(Gilbert!L3997,Rate!$B$3:$M$3,0))*O3997*0.8,INDEX(Rate!$B$4:$M$25,MATCH(Gilbert!N3997,Rate!$A$4:$A$25,0),MATCH(Gilbert!L3997,Rate!$B$3:$M$3,0))*O3997)),"")</f>
        <v/>
      </c>
      <c r="T3997" s="71" t="str">
        <f t="shared" si="189"/>
        <v/>
      </c>
    </row>
    <row r="3998" spans="16:20">
      <c r="P3998" s="70" t="str">
        <f t="shared" si="187"/>
        <v/>
      </c>
      <c r="Q3998" s="70" t="str">
        <f t="shared" si="188"/>
        <v/>
      </c>
      <c r="R3998" s="70" t="str">
        <f>IFERROR(IF(K3998="handling and wharfage",SUM(P3998:Q3998),IF(OR(K3998="tank",K3998="Boat",K3998="car"),INDEX(Rate!$B$4:$M$25,MATCH(Gilbert!N3998,Rate!$A$4:$A$25,0),MATCH(Gilbert!L3998,Rate!$B$3:$M$3,0))*O3998*0.8,INDEX(Rate!$B$4:$M$25,MATCH(Gilbert!N3998,Rate!$A$4:$A$25,0),MATCH(Gilbert!L3998,Rate!$B$3:$M$3,0))*O3998)),"")</f>
        <v/>
      </c>
      <c r="T3998" s="71" t="str">
        <f t="shared" si="189"/>
        <v/>
      </c>
    </row>
    <row r="3999" spans="16:20">
      <c r="P3999" s="70" t="str">
        <f t="shared" si="187"/>
        <v/>
      </c>
      <c r="Q3999" s="70" t="str">
        <f t="shared" si="188"/>
        <v/>
      </c>
      <c r="R3999" s="70" t="str">
        <f>IFERROR(IF(K3999="handling and wharfage",SUM(P3999:Q3999),IF(OR(K3999="tank",K3999="Boat",K3999="car"),INDEX(Rate!$B$4:$M$25,MATCH(Gilbert!N3999,Rate!$A$4:$A$25,0),MATCH(Gilbert!L3999,Rate!$B$3:$M$3,0))*O3999*0.8,INDEX(Rate!$B$4:$M$25,MATCH(Gilbert!N3999,Rate!$A$4:$A$25,0),MATCH(Gilbert!L3999,Rate!$B$3:$M$3,0))*O3999)),"")</f>
        <v/>
      </c>
      <c r="T3999" s="71" t="str">
        <f t="shared" si="189"/>
        <v/>
      </c>
    </row>
    <row r="4000" spans="16:20">
      <c r="P4000" s="70" t="str">
        <f t="shared" si="187"/>
        <v/>
      </c>
      <c r="Q4000" s="70" t="str">
        <f t="shared" si="188"/>
        <v/>
      </c>
      <c r="R4000" s="70" t="str">
        <f>IFERROR(IF(K4000="handling and wharfage",SUM(P4000:Q4000),IF(OR(K4000="tank",K4000="Boat",K4000="car"),INDEX(Rate!$B$4:$M$25,MATCH(Gilbert!N4000,Rate!$A$4:$A$25,0),MATCH(Gilbert!L4000,Rate!$B$3:$M$3,0))*O4000*0.8,INDEX(Rate!$B$4:$M$25,MATCH(Gilbert!N4000,Rate!$A$4:$A$25,0),MATCH(Gilbert!L4000,Rate!$B$3:$M$3,0))*O4000)),"")</f>
        <v/>
      </c>
      <c r="T4000" s="71" t="str">
        <f t="shared" si="189"/>
        <v/>
      </c>
    </row>
    <row r="4001" spans="16:20">
      <c r="P4001" s="70" t="str">
        <f t="shared" si="187"/>
        <v/>
      </c>
      <c r="Q4001" s="70" t="str">
        <f t="shared" si="188"/>
        <v/>
      </c>
      <c r="R4001" s="70" t="str">
        <f>IFERROR(IF(K4001="handling and wharfage",SUM(P4001:Q4001),IF(OR(K4001="tank",K4001="Boat",K4001="car"),INDEX(Rate!$B$4:$M$25,MATCH(Gilbert!N4001,Rate!$A$4:$A$25,0),MATCH(Gilbert!L4001,Rate!$B$3:$M$3,0))*O4001*0.8,INDEX(Rate!$B$4:$M$25,MATCH(Gilbert!N4001,Rate!$A$4:$A$25,0),MATCH(Gilbert!L4001,Rate!$B$3:$M$3,0))*O4001)),"")</f>
        <v/>
      </c>
      <c r="T4001" s="71" t="str">
        <f t="shared" si="189"/>
        <v/>
      </c>
    </row>
    <row r="4002" s="59" customFormat="1" spans="1:23">
      <c r="A4002" s="74"/>
      <c r="B4002" s="74"/>
      <c r="D4002" s="67"/>
      <c r="G4002" s="99"/>
      <c r="H4002" s="67"/>
      <c r="I4002" s="66"/>
      <c r="J4002" s="101"/>
      <c r="P4002" s="70" t="str">
        <f t="shared" si="187"/>
        <v/>
      </c>
      <c r="Q4002" s="70" t="str">
        <f t="shared" si="188"/>
        <v/>
      </c>
      <c r="R4002" s="70" t="str">
        <f>IFERROR(IF(K4002="handling and wharfage",SUM(P4002:Q4002),IF(OR(K4002="tank",K4002="Boat",K4002="car"),INDEX(Rate!$B$4:$M$25,MATCH(Gilbert!N4002,Rate!$A$4:$A$25,0),MATCH(Gilbert!L4002,Rate!$B$3:$M$3,0))*O4002*0.8,INDEX(Rate!$B$4:$M$25,MATCH(Gilbert!N4002,Rate!$A$4:$A$25,0),MATCH(Gilbert!L4002,Rate!$B$3:$M$3,0))*O4002)),"")</f>
        <v/>
      </c>
      <c r="S4002" s="71"/>
      <c r="T4002" s="71" t="str">
        <f t="shared" si="189"/>
        <v/>
      </c>
      <c r="V4002" s="98"/>
      <c r="W4002" s="98"/>
    </row>
    <row r="4003" s="59" customFormat="1" spans="1:23">
      <c r="A4003" s="74"/>
      <c r="B4003" s="74"/>
      <c r="D4003" s="67"/>
      <c r="G4003" s="99"/>
      <c r="H4003" s="67"/>
      <c r="I4003" s="66"/>
      <c r="J4003" s="101"/>
      <c r="P4003" s="70" t="str">
        <f t="shared" si="187"/>
        <v/>
      </c>
      <c r="Q4003" s="70" t="str">
        <f t="shared" si="188"/>
        <v/>
      </c>
      <c r="R4003" s="70" t="str">
        <f>IFERROR(IF(K4003="handling and wharfage",SUM(P4003:Q4003),IF(OR(K4003="tank",K4003="Boat",K4003="car"),INDEX(Rate!$B$4:$M$25,MATCH(Gilbert!N4003,Rate!$A$4:$A$25,0),MATCH(Gilbert!L4003,Rate!$B$3:$M$3,0))*O4003*0.8,INDEX(Rate!$B$4:$M$25,MATCH(Gilbert!N4003,Rate!$A$4:$A$25,0),MATCH(Gilbert!L4003,Rate!$B$3:$M$3,0))*O4003)),"")</f>
        <v/>
      </c>
      <c r="S4003" s="71"/>
      <c r="T4003" s="71" t="str">
        <f t="shared" si="189"/>
        <v/>
      </c>
      <c r="V4003" s="98"/>
      <c r="W4003" s="98"/>
    </row>
    <row r="4004" s="59" customFormat="1" spans="1:23">
      <c r="A4004" s="74"/>
      <c r="B4004" s="74"/>
      <c r="D4004" s="67"/>
      <c r="G4004" s="99"/>
      <c r="H4004" s="67"/>
      <c r="I4004" s="66"/>
      <c r="J4004" s="101"/>
      <c r="P4004" s="70" t="str">
        <f t="shared" si="187"/>
        <v/>
      </c>
      <c r="Q4004" s="70" t="str">
        <f t="shared" si="188"/>
        <v/>
      </c>
      <c r="R4004" s="70" t="str">
        <f>IFERROR(IF(K4004="handling and wharfage",SUM(P4004:Q4004),IF(OR(K4004="tank",K4004="Boat",K4004="car"),INDEX(Rate!$B$4:$M$25,MATCH(Gilbert!N4004,Rate!$A$4:$A$25,0),MATCH(Gilbert!L4004,Rate!$B$3:$M$3,0))*O4004*0.8,INDEX(Rate!$B$4:$M$25,MATCH(Gilbert!N4004,Rate!$A$4:$A$25,0),MATCH(Gilbert!L4004,Rate!$B$3:$M$3,0))*O4004)),"")</f>
        <v/>
      </c>
      <c r="S4004" s="71"/>
      <c r="T4004" s="71" t="str">
        <f t="shared" si="189"/>
        <v/>
      </c>
      <c r="V4004" s="98"/>
      <c r="W4004" s="98"/>
    </row>
    <row r="4005" s="62" customFormat="1" spans="1:23">
      <c r="A4005" s="116"/>
      <c r="B4005" s="116"/>
      <c r="D4005" s="67"/>
      <c r="G4005" s="117"/>
      <c r="H4005" s="67"/>
      <c r="I4005" s="66"/>
      <c r="J4005" s="118"/>
      <c r="P4005" s="70" t="str">
        <f t="shared" si="187"/>
        <v/>
      </c>
      <c r="Q4005" s="70" t="str">
        <f t="shared" si="188"/>
        <v/>
      </c>
      <c r="R4005" s="70" t="str">
        <f>IFERROR(IF(K4005="handling and wharfage",SUM(P4005:Q4005),IF(OR(K4005="tank",K4005="Boat",K4005="car"),INDEX(Rate!$B$4:$M$25,MATCH(Gilbert!N4005,Rate!$A$4:$A$25,0),MATCH(Gilbert!L4005,Rate!$B$3:$M$3,0))*O4005*0.8,INDEX(Rate!$B$4:$M$25,MATCH(Gilbert!N4005,Rate!$A$4:$A$25,0),MATCH(Gilbert!L4005,Rate!$B$3:$M$3,0))*O4005)),"")</f>
        <v/>
      </c>
      <c r="S4005" s="71"/>
      <c r="T4005" s="71" t="str">
        <f t="shared" si="189"/>
        <v/>
      </c>
      <c r="V4005" s="119"/>
      <c r="W4005" s="119"/>
    </row>
    <row r="4006" s="62" customFormat="1" spans="1:23">
      <c r="A4006" s="116"/>
      <c r="B4006" s="116"/>
      <c r="D4006" s="67"/>
      <c r="G4006" s="117"/>
      <c r="H4006" s="67"/>
      <c r="I4006" s="66"/>
      <c r="J4006" s="118"/>
      <c r="P4006" s="70" t="str">
        <f t="shared" si="187"/>
        <v/>
      </c>
      <c r="Q4006" s="70" t="str">
        <f t="shared" si="188"/>
        <v/>
      </c>
      <c r="R4006" s="70" t="str">
        <f>IFERROR(IF(K4006="handling and wharfage",SUM(P4006:Q4006),IF(OR(K4006="tank",K4006="Boat",K4006="car"),INDEX(Rate!$B$4:$M$25,MATCH(Gilbert!N4006,Rate!$A$4:$A$25,0),MATCH(Gilbert!L4006,Rate!$B$3:$M$3,0))*O4006*0.8,INDEX(Rate!$B$4:$M$25,MATCH(Gilbert!N4006,Rate!$A$4:$A$25,0),MATCH(Gilbert!L4006,Rate!$B$3:$M$3,0))*O4006)),"")</f>
        <v/>
      </c>
      <c r="S4006" s="71"/>
      <c r="T4006" s="71" t="str">
        <f t="shared" si="189"/>
        <v/>
      </c>
      <c r="V4006" s="119"/>
      <c r="W4006" s="119"/>
    </row>
    <row r="4007" s="62" customFormat="1" spans="1:23">
      <c r="A4007" s="116"/>
      <c r="B4007" s="116"/>
      <c r="D4007" s="67"/>
      <c r="G4007" s="117"/>
      <c r="H4007" s="67"/>
      <c r="I4007" s="66"/>
      <c r="J4007" s="118"/>
      <c r="P4007" s="70" t="str">
        <f t="shared" si="187"/>
        <v/>
      </c>
      <c r="Q4007" s="70" t="str">
        <f t="shared" si="188"/>
        <v/>
      </c>
      <c r="R4007" s="70" t="str">
        <f>IFERROR(IF(K4007="handling and wharfage",SUM(P4007:Q4007),IF(OR(K4007="tank",K4007="Boat",K4007="car"),INDEX(Rate!$B$4:$M$25,MATCH(Gilbert!N4007,Rate!$A$4:$A$25,0),MATCH(Gilbert!L4007,Rate!$B$3:$M$3,0))*O4007*0.8,INDEX(Rate!$B$4:$M$25,MATCH(Gilbert!N4007,Rate!$A$4:$A$25,0),MATCH(Gilbert!L4007,Rate!$B$3:$M$3,0))*O4007)),"")</f>
        <v/>
      </c>
      <c r="S4007" s="71"/>
      <c r="T4007" s="71" t="str">
        <f t="shared" si="189"/>
        <v/>
      </c>
      <c r="V4007" s="119"/>
      <c r="W4007" s="119"/>
    </row>
    <row r="4008" spans="16:20">
      <c r="P4008" s="70" t="str">
        <f t="shared" si="187"/>
        <v/>
      </c>
      <c r="Q4008" s="70" t="str">
        <f t="shared" si="188"/>
        <v/>
      </c>
      <c r="R4008" s="70" t="str">
        <f>IFERROR(IF(K4008="handling and wharfage",SUM(P4008:Q4008),IF(OR(K4008="tank",K4008="Boat",K4008="car"),INDEX(Rate!$B$4:$M$25,MATCH(Gilbert!N4008,Rate!$A$4:$A$25,0),MATCH(Gilbert!L4008,Rate!$B$3:$M$3,0))*O4008*0.8,INDEX(Rate!$B$4:$M$25,MATCH(Gilbert!N4008,Rate!$A$4:$A$25,0),MATCH(Gilbert!L4008,Rate!$B$3:$M$3,0))*O4008)),"")</f>
        <v/>
      </c>
      <c r="T4008" s="71" t="str">
        <f t="shared" si="189"/>
        <v/>
      </c>
    </row>
    <row r="4009" spans="16:20">
      <c r="P4009" s="70" t="str">
        <f t="shared" si="187"/>
        <v/>
      </c>
      <c r="Q4009" s="70" t="str">
        <f t="shared" si="188"/>
        <v/>
      </c>
      <c r="R4009" s="70" t="str">
        <f>IFERROR(IF(K4009="handling and wharfage",SUM(P4009:Q4009),IF(OR(K4009="tank",K4009="Boat",K4009="car"),INDEX(Rate!$B$4:$M$25,MATCH(Gilbert!N4009,Rate!$A$4:$A$25,0),MATCH(Gilbert!L4009,Rate!$B$3:$M$3,0))*O4009*0.8,INDEX(Rate!$B$4:$M$25,MATCH(Gilbert!N4009,Rate!$A$4:$A$25,0),MATCH(Gilbert!L4009,Rate!$B$3:$M$3,0))*O4009)),"")</f>
        <v/>
      </c>
      <c r="T4009" s="71" t="str">
        <f t="shared" si="189"/>
        <v/>
      </c>
    </row>
    <row r="4010" spans="16:20">
      <c r="P4010" s="70" t="str">
        <f t="shared" si="187"/>
        <v/>
      </c>
      <c r="Q4010" s="70" t="str">
        <f t="shared" si="188"/>
        <v/>
      </c>
      <c r="R4010" s="70" t="str">
        <f>IFERROR(IF(K4010="handling and wharfage",SUM(P4010:Q4010),IF(OR(K4010="tank",K4010="Boat",K4010="car"),INDEX(Rate!$B$4:$M$25,MATCH(Gilbert!N4010,Rate!$A$4:$A$25,0),MATCH(Gilbert!L4010,Rate!$B$3:$M$3,0))*O4010*0.8,INDEX(Rate!$B$4:$M$25,MATCH(Gilbert!N4010,Rate!$A$4:$A$25,0),MATCH(Gilbert!L4010,Rate!$B$3:$M$3,0))*O4010)),"")</f>
        <v/>
      </c>
      <c r="T4010" s="71" t="str">
        <f t="shared" si="189"/>
        <v/>
      </c>
    </row>
    <row r="4011" spans="16:20">
      <c r="P4011" s="70" t="str">
        <f t="shared" si="187"/>
        <v/>
      </c>
      <c r="Q4011" s="70" t="str">
        <f t="shared" si="188"/>
        <v/>
      </c>
      <c r="R4011" s="70" t="str">
        <f>IFERROR(IF(K4011="handling and wharfage",SUM(P4011:Q4011),IF(OR(K4011="tank",K4011="Boat",K4011="car"),INDEX(Rate!$B$4:$M$25,MATCH(Gilbert!N4011,Rate!$A$4:$A$25,0),MATCH(Gilbert!L4011,Rate!$B$3:$M$3,0))*O4011*0.8,INDEX(Rate!$B$4:$M$25,MATCH(Gilbert!N4011,Rate!$A$4:$A$25,0),MATCH(Gilbert!L4011,Rate!$B$3:$M$3,0))*O4011)),"")</f>
        <v/>
      </c>
      <c r="T4011" s="71" t="str">
        <f t="shared" si="189"/>
        <v/>
      </c>
    </row>
    <row r="4012" spans="16:20">
      <c r="P4012" s="70" t="str">
        <f t="shared" si="187"/>
        <v/>
      </c>
      <c r="Q4012" s="70" t="str">
        <f t="shared" si="188"/>
        <v/>
      </c>
      <c r="R4012" s="70" t="str">
        <f>IFERROR(IF(K4012="handling and wharfage",SUM(P4012:Q4012),IF(OR(K4012="tank",K4012="Boat",K4012="car"),INDEX(Rate!$B$4:$M$25,MATCH(Gilbert!N4012,Rate!$A$4:$A$25,0),MATCH(Gilbert!L4012,Rate!$B$3:$M$3,0))*O4012*0.8,INDEX(Rate!$B$4:$M$25,MATCH(Gilbert!N4012,Rate!$A$4:$A$25,0),MATCH(Gilbert!L4012,Rate!$B$3:$M$3,0))*O4012)),"")</f>
        <v/>
      </c>
      <c r="T4012" s="71" t="str">
        <f t="shared" si="189"/>
        <v/>
      </c>
    </row>
    <row r="4013" spans="16:20">
      <c r="P4013" s="70" t="str">
        <f t="shared" si="187"/>
        <v/>
      </c>
      <c r="Q4013" s="70" t="str">
        <f t="shared" si="188"/>
        <v/>
      </c>
      <c r="R4013" s="70" t="str">
        <f>IFERROR(IF(K4013="handling and wharfage",SUM(P4013:Q4013),IF(OR(K4013="tank",K4013="Boat",K4013="car"),INDEX(Rate!$B$4:$M$25,MATCH(Gilbert!N4013,Rate!$A$4:$A$25,0),MATCH(Gilbert!L4013,Rate!$B$3:$M$3,0))*O4013*0.8,INDEX(Rate!$B$4:$M$25,MATCH(Gilbert!N4013,Rate!$A$4:$A$25,0),MATCH(Gilbert!L4013,Rate!$B$3:$M$3,0))*O4013)),"")</f>
        <v/>
      </c>
      <c r="T4013" s="71" t="str">
        <f t="shared" si="189"/>
        <v/>
      </c>
    </row>
    <row r="4014" spans="16:20">
      <c r="P4014" s="70" t="str">
        <f t="shared" si="187"/>
        <v/>
      </c>
      <c r="Q4014" s="70" t="str">
        <f t="shared" si="188"/>
        <v/>
      </c>
      <c r="R4014" s="70" t="str">
        <f>IFERROR(IF(K4014="handling and wharfage",SUM(P4014:Q4014),IF(OR(K4014="tank",K4014="Boat",K4014="car"),INDEX(Rate!$B$4:$M$25,MATCH(Gilbert!N4014,Rate!$A$4:$A$25,0),MATCH(Gilbert!L4014,Rate!$B$3:$M$3,0))*O4014*0.8,INDEX(Rate!$B$4:$M$25,MATCH(Gilbert!N4014,Rate!$A$4:$A$25,0),MATCH(Gilbert!L4014,Rate!$B$3:$M$3,0))*O4014)),"")</f>
        <v/>
      </c>
      <c r="T4014" s="71" t="str">
        <f t="shared" si="189"/>
        <v/>
      </c>
    </row>
    <row r="4015" spans="16:20">
      <c r="P4015" s="70" t="str">
        <f t="shared" si="187"/>
        <v/>
      </c>
      <c r="Q4015" s="70" t="str">
        <f t="shared" si="188"/>
        <v/>
      </c>
      <c r="R4015" s="70" t="str">
        <f>IFERROR(IF(K4015="handling and wharfage",SUM(P4015:Q4015),IF(OR(K4015="tank",K4015="Boat",K4015="car"),INDEX(Rate!$B$4:$M$25,MATCH(Gilbert!N4015,Rate!$A$4:$A$25,0),MATCH(Gilbert!L4015,Rate!$B$3:$M$3,0))*O4015*0.8,INDEX(Rate!$B$4:$M$25,MATCH(Gilbert!N4015,Rate!$A$4:$A$25,0),MATCH(Gilbert!L4015,Rate!$B$3:$M$3,0))*O4015)),"")</f>
        <v/>
      </c>
      <c r="T4015" s="71" t="str">
        <f t="shared" si="189"/>
        <v/>
      </c>
    </row>
    <row r="4016" spans="16:20">
      <c r="P4016" s="70" t="str">
        <f t="shared" si="187"/>
        <v/>
      </c>
      <c r="Q4016" s="70" t="str">
        <f t="shared" si="188"/>
        <v/>
      </c>
      <c r="R4016" s="70" t="str">
        <f>IFERROR(IF(K4016="handling and wharfage",SUM(P4016:Q4016),IF(OR(K4016="tank",K4016="Boat",K4016="car"),INDEX(Rate!$B$4:$M$25,MATCH(Gilbert!N4016,Rate!$A$4:$A$25,0),MATCH(Gilbert!L4016,Rate!$B$3:$M$3,0))*O4016*0.8,INDEX(Rate!$B$4:$M$25,MATCH(Gilbert!N4016,Rate!$A$4:$A$25,0),MATCH(Gilbert!L4016,Rate!$B$3:$M$3,0))*O4016)),"")</f>
        <v/>
      </c>
      <c r="T4016" s="71" t="str">
        <f t="shared" si="189"/>
        <v/>
      </c>
    </row>
    <row r="4017" spans="16:20">
      <c r="P4017" s="70" t="str">
        <f t="shared" si="187"/>
        <v/>
      </c>
      <c r="Q4017" s="70" t="str">
        <f t="shared" si="188"/>
        <v/>
      </c>
      <c r="R4017" s="70" t="str">
        <f>IFERROR(IF(K4017="handling and wharfage",SUM(P4017:Q4017),IF(OR(K4017="tank",K4017="Boat",K4017="car"),INDEX(Rate!$B$4:$M$25,MATCH(Gilbert!N4017,Rate!$A$4:$A$25,0),MATCH(Gilbert!L4017,Rate!$B$3:$M$3,0))*O4017*0.8,INDEX(Rate!$B$4:$M$25,MATCH(Gilbert!N4017,Rate!$A$4:$A$25,0),MATCH(Gilbert!L4017,Rate!$B$3:$M$3,0))*O4017)),"")</f>
        <v/>
      </c>
      <c r="T4017" s="71" t="str">
        <f t="shared" si="189"/>
        <v/>
      </c>
    </row>
    <row r="4018" spans="16:20">
      <c r="P4018" s="70" t="str">
        <f t="shared" si="187"/>
        <v/>
      </c>
      <c r="Q4018" s="70" t="str">
        <f t="shared" si="188"/>
        <v/>
      </c>
      <c r="R4018" s="70" t="str">
        <f>IFERROR(IF(K4018="handling and wharfage",SUM(P4018:Q4018),IF(OR(K4018="tank",K4018="Boat",K4018="car"),INDEX(Rate!$B$4:$M$25,MATCH(Gilbert!N4018,Rate!$A$4:$A$25,0),MATCH(Gilbert!L4018,Rate!$B$3:$M$3,0))*O4018*0.8,INDEX(Rate!$B$4:$M$25,MATCH(Gilbert!N4018,Rate!$A$4:$A$25,0),MATCH(Gilbert!L4018,Rate!$B$3:$M$3,0))*O4018)),"")</f>
        <v/>
      </c>
      <c r="T4018" s="71" t="str">
        <f t="shared" si="189"/>
        <v/>
      </c>
    </row>
    <row r="4019" spans="16:20">
      <c r="P4019" s="70" t="str">
        <f t="shared" si="187"/>
        <v/>
      </c>
      <c r="Q4019" s="70" t="str">
        <f t="shared" si="188"/>
        <v/>
      </c>
      <c r="R4019" s="70" t="str">
        <f>IFERROR(IF(K4019="handling and wharfage",SUM(P4019:Q4019),IF(OR(K4019="tank",K4019="Boat",K4019="car"),INDEX(Rate!$B$4:$M$25,MATCH(Gilbert!N4019,Rate!$A$4:$A$25,0),MATCH(Gilbert!L4019,Rate!$B$3:$M$3,0))*O4019*0.8,INDEX(Rate!$B$4:$M$25,MATCH(Gilbert!N4019,Rate!$A$4:$A$25,0),MATCH(Gilbert!L4019,Rate!$B$3:$M$3,0))*O4019)),"")</f>
        <v/>
      </c>
      <c r="T4019" s="71" t="str">
        <f t="shared" si="189"/>
        <v/>
      </c>
    </row>
    <row r="4020" spans="16:20">
      <c r="P4020" s="70" t="str">
        <f t="shared" si="187"/>
        <v/>
      </c>
      <c r="Q4020" s="70" t="str">
        <f t="shared" si="188"/>
        <v/>
      </c>
      <c r="R4020" s="70" t="str">
        <f>IFERROR(IF(K4020="handling and wharfage",SUM(P4020:Q4020),IF(OR(K4020="tank",K4020="Boat",K4020="car"),INDEX(Rate!$B$4:$M$25,MATCH(Gilbert!N4020,Rate!$A$4:$A$25,0),MATCH(Gilbert!L4020,Rate!$B$3:$M$3,0))*O4020*0.8,INDEX(Rate!$B$4:$M$25,MATCH(Gilbert!N4020,Rate!$A$4:$A$25,0),MATCH(Gilbert!L4020,Rate!$B$3:$M$3,0))*O4020)),"")</f>
        <v/>
      </c>
      <c r="T4020" s="71" t="str">
        <f t="shared" si="189"/>
        <v/>
      </c>
    </row>
    <row r="4021" spans="16:20">
      <c r="P4021" s="70" t="str">
        <f t="shared" si="187"/>
        <v/>
      </c>
      <c r="Q4021" s="70" t="str">
        <f t="shared" si="188"/>
        <v/>
      </c>
      <c r="R4021" s="70" t="str">
        <f>IFERROR(IF(K4021="handling and wharfage",SUM(P4021:Q4021),IF(OR(K4021="tank",K4021="Boat",K4021="car"),INDEX(Rate!$B$4:$M$25,MATCH(Gilbert!N4021,Rate!$A$4:$A$25,0),MATCH(Gilbert!L4021,Rate!$B$3:$M$3,0))*O4021*0.8,INDEX(Rate!$B$4:$M$25,MATCH(Gilbert!N4021,Rate!$A$4:$A$25,0),MATCH(Gilbert!L4021,Rate!$B$3:$M$3,0))*O4021)),"")</f>
        <v/>
      </c>
      <c r="T4021" s="71" t="str">
        <f t="shared" si="189"/>
        <v/>
      </c>
    </row>
    <row r="4022" spans="16:20">
      <c r="P4022" s="70" t="str">
        <f t="shared" si="187"/>
        <v/>
      </c>
      <c r="Q4022" s="70" t="str">
        <f t="shared" si="188"/>
        <v/>
      </c>
      <c r="R4022" s="70" t="str">
        <f>IFERROR(IF(K4022="handling and wharfage",SUM(P4022:Q4022),IF(OR(K4022="tank",K4022="Boat",K4022="car"),INDEX(Rate!$B$4:$M$25,MATCH(Gilbert!N4022,Rate!$A$4:$A$25,0),MATCH(Gilbert!L4022,Rate!$B$3:$M$3,0))*O4022*0.8,INDEX(Rate!$B$4:$M$25,MATCH(Gilbert!N4022,Rate!$A$4:$A$25,0),MATCH(Gilbert!L4022,Rate!$B$3:$M$3,0))*O4022)),"")</f>
        <v/>
      </c>
      <c r="T4022" s="71" t="str">
        <f t="shared" si="189"/>
        <v/>
      </c>
    </row>
    <row r="4023" spans="16:20">
      <c r="P4023" s="70" t="str">
        <f t="shared" si="187"/>
        <v/>
      </c>
      <c r="Q4023" s="70" t="str">
        <f t="shared" si="188"/>
        <v/>
      </c>
      <c r="R4023" s="70" t="str">
        <f>IFERROR(IF(K4023="handling and wharfage",SUM(P4023:Q4023),IF(OR(K4023="tank",K4023="Boat",K4023="car"),INDEX(Rate!$B$4:$M$25,MATCH(Gilbert!N4023,Rate!$A$4:$A$25,0),MATCH(Gilbert!L4023,Rate!$B$3:$M$3,0))*O4023*0.8,INDEX(Rate!$B$4:$M$25,MATCH(Gilbert!N4023,Rate!$A$4:$A$25,0),MATCH(Gilbert!L4023,Rate!$B$3:$M$3,0))*O4023)),"")</f>
        <v/>
      </c>
      <c r="T4023" s="71" t="str">
        <f t="shared" si="189"/>
        <v/>
      </c>
    </row>
    <row r="4024" spans="16:20">
      <c r="P4024" s="70" t="str">
        <f t="shared" si="187"/>
        <v/>
      </c>
      <c r="Q4024" s="70" t="str">
        <f t="shared" si="188"/>
        <v/>
      </c>
      <c r="R4024" s="70" t="str">
        <f>IFERROR(IF(K4024="handling and wharfage",SUM(P4024:Q4024),IF(OR(K4024="tank",K4024="Boat",K4024="car"),INDEX(Rate!$B$4:$M$25,MATCH(Gilbert!N4024,Rate!$A$4:$A$25,0),MATCH(Gilbert!L4024,Rate!$B$3:$M$3,0))*O4024*0.8,INDEX(Rate!$B$4:$M$25,MATCH(Gilbert!N4024,Rate!$A$4:$A$25,0),MATCH(Gilbert!L4024,Rate!$B$3:$M$3,0))*O4024)),"")</f>
        <v/>
      </c>
      <c r="T4024" s="71" t="str">
        <f t="shared" si="189"/>
        <v/>
      </c>
    </row>
    <row r="4025" spans="16:20">
      <c r="P4025" s="70" t="str">
        <f t="shared" si="187"/>
        <v/>
      </c>
      <c r="Q4025" s="70" t="str">
        <f t="shared" si="188"/>
        <v/>
      </c>
      <c r="R4025" s="70" t="str">
        <f>IFERROR(IF(K4025="handling and wharfage",SUM(P4025:Q4025),IF(OR(K4025="tank",K4025="Boat",K4025="car"),INDEX(Rate!$B$4:$M$25,MATCH(Gilbert!N4025,Rate!$A$4:$A$25,0),MATCH(Gilbert!L4025,Rate!$B$3:$M$3,0))*O4025*0.8,INDEX(Rate!$B$4:$M$25,MATCH(Gilbert!N4025,Rate!$A$4:$A$25,0),MATCH(Gilbert!L4025,Rate!$B$3:$M$3,0))*O4025)),"")</f>
        <v/>
      </c>
      <c r="T4025" s="71" t="str">
        <f t="shared" si="189"/>
        <v/>
      </c>
    </row>
    <row r="4026" spans="16:20">
      <c r="P4026" s="70" t="str">
        <f t="shared" si="187"/>
        <v/>
      </c>
      <c r="Q4026" s="70" t="str">
        <f t="shared" si="188"/>
        <v/>
      </c>
      <c r="R4026" s="70" t="str">
        <f>IFERROR(IF(K4026="handling and wharfage",SUM(P4026:Q4026),IF(OR(K4026="tank",K4026="Boat",K4026="car"),INDEX(Rate!$B$4:$M$25,MATCH(Gilbert!N4026,Rate!$A$4:$A$25,0),MATCH(Gilbert!L4026,Rate!$B$3:$M$3,0))*O4026*0.8,INDEX(Rate!$B$4:$M$25,MATCH(Gilbert!N4026,Rate!$A$4:$A$25,0),MATCH(Gilbert!L4026,Rate!$B$3:$M$3,0))*O4026)),"")</f>
        <v/>
      </c>
      <c r="T4026" s="71" t="str">
        <f t="shared" si="189"/>
        <v/>
      </c>
    </row>
    <row r="4027" spans="16:20">
      <c r="P4027" s="70" t="str">
        <f t="shared" si="187"/>
        <v/>
      </c>
      <c r="Q4027" s="70" t="str">
        <f t="shared" si="188"/>
        <v/>
      </c>
      <c r="R4027" s="70" t="str">
        <f>IFERROR(IF(K4027="handling and wharfage",SUM(P4027:Q4027),IF(OR(K4027="tank",K4027="Boat",K4027="car"),INDEX(Rate!$B$4:$M$25,MATCH(Gilbert!N4027,Rate!$A$4:$A$25,0),MATCH(Gilbert!L4027,Rate!$B$3:$M$3,0))*O4027*0.8,INDEX(Rate!$B$4:$M$25,MATCH(Gilbert!N4027,Rate!$A$4:$A$25,0),MATCH(Gilbert!L4027,Rate!$B$3:$M$3,0))*O4027)),"")</f>
        <v/>
      </c>
      <c r="T4027" s="71" t="str">
        <f t="shared" si="189"/>
        <v/>
      </c>
    </row>
    <row r="4028" spans="16:20">
      <c r="P4028" s="70" t="str">
        <f t="shared" si="187"/>
        <v/>
      </c>
      <c r="Q4028" s="70" t="str">
        <f t="shared" si="188"/>
        <v/>
      </c>
      <c r="R4028" s="70" t="str">
        <f>IFERROR(IF(K4028="handling and wharfage",SUM(P4028:Q4028),IF(OR(K4028="tank",K4028="Boat",K4028="car"),INDEX(Rate!$B$4:$M$25,MATCH(Gilbert!N4028,Rate!$A$4:$A$25,0),MATCH(Gilbert!L4028,Rate!$B$3:$M$3,0))*O4028*0.8,INDEX(Rate!$B$4:$M$25,MATCH(Gilbert!N4028,Rate!$A$4:$A$25,0),MATCH(Gilbert!L4028,Rate!$B$3:$M$3,0))*O4028)),"")</f>
        <v/>
      </c>
      <c r="T4028" s="71" t="str">
        <f t="shared" si="189"/>
        <v/>
      </c>
    </row>
    <row r="4029" spans="16:20">
      <c r="P4029" s="70" t="str">
        <f t="shared" si="187"/>
        <v/>
      </c>
      <c r="Q4029" s="70" t="str">
        <f t="shared" si="188"/>
        <v/>
      </c>
      <c r="R4029" s="70" t="str">
        <f>IFERROR(IF(K4029="handling and wharfage",SUM(P4029:Q4029),IF(OR(K4029="tank",K4029="Boat",K4029="car"),INDEX(Rate!$B$4:$M$25,MATCH(Gilbert!N4029,Rate!$A$4:$A$25,0),MATCH(Gilbert!L4029,Rate!$B$3:$M$3,0))*O4029*0.8,INDEX(Rate!$B$4:$M$25,MATCH(Gilbert!N4029,Rate!$A$4:$A$25,0),MATCH(Gilbert!L4029,Rate!$B$3:$M$3,0))*O4029)),"")</f>
        <v/>
      </c>
      <c r="T4029" s="71" t="str">
        <f t="shared" si="189"/>
        <v/>
      </c>
    </row>
    <row r="4030" spans="16:20">
      <c r="P4030" s="70" t="str">
        <f t="shared" si="187"/>
        <v/>
      </c>
      <c r="Q4030" s="70" t="str">
        <f t="shared" si="188"/>
        <v/>
      </c>
      <c r="R4030" s="70" t="str">
        <f>IFERROR(IF(K4030="handling and wharfage",SUM(P4030:Q4030),IF(OR(K4030="tank",K4030="Boat",K4030="car"),INDEX(Rate!$B$4:$M$25,MATCH(Gilbert!N4030,Rate!$A$4:$A$25,0),MATCH(Gilbert!L4030,Rate!$B$3:$M$3,0))*O4030*0.8,INDEX(Rate!$B$4:$M$25,MATCH(Gilbert!N4030,Rate!$A$4:$A$25,0),MATCH(Gilbert!L4030,Rate!$B$3:$M$3,0))*O4030)),"")</f>
        <v/>
      </c>
      <c r="T4030" s="71" t="str">
        <f t="shared" si="189"/>
        <v/>
      </c>
    </row>
    <row r="4031" spans="16:20">
      <c r="P4031" s="70" t="str">
        <f t="shared" si="187"/>
        <v/>
      </c>
      <c r="Q4031" s="70" t="str">
        <f t="shared" si="188"/>
        <v/>
      </c>
      <c r="R4031" s="70" t="str">
        <f>IFERROR(IF(K4031="handling and wharfage",SUM(P4031:Q4031),IF(OR(K4031="tank",K4031="Boat",K4031="car"),INDEX(Rate!$B$4:$M$25,MATCH(Gilbert!N4031,Rate!$A$4:$A$25,0),MATCH(Gilbert!L4031,Rate!$B$3:$M$3,0))*O4031*0.8,INDEX(Rate!$B$4:$M$25,MATCH(Gilbert!N4031,Rate!$A$4:$A$25,0),MATCH(Gilbert!L4031,Rate!$B$3:$M$3,0))*O4031)),"")</f>
        <v/>
      </c>
      <c r="T4031" s="71" t="str">
        <f t="shared" si="189"/>
        <v/>
      </c>
    </row>
    <row r="4032" spans="16:20">
      <c r="P4032" s="70" t="str">
        <f t="shared" si="187"/>
        <v/>
      </c>
      <c r="Q4032" s="70" t="str">
        <f t="shared" si="188"/>
        <v/>
      </c>
      <c r="R4032" s="70" t="str">
        <f>IFERROR(IF(K4032="handling and wharfage",SUM(P4032:Q4032),IF(OR(K4032="tank",K4032="Boat",K4032="car"),INDEX(Rate!$B$4:$M$25,MATCH(Gilbert!N4032,Rate!$A$4:$A$25,0),MATCH(Gilbert!L4032,Rate!$B$3:$M$3,0))*O4032*0.8,INDEX(Rate!$B$4:$M$25,MATCH(Gilbert!N4032,Rate!$A$4:$A$25,0),MATCH(Gilbert!L4032,Rate!$B$3:$M$3,0))*O4032)),"")</f>
        <v/>
      </c>
      <c r="T4032" s="71" t="str">
        <f t="shared" si="189"/>
        <v/>
      </c>
    </row>
    <row r="4033" spans="16:20">
      <c r="P4033" s="70" t="str">
        <f t="shared" si="187"/>
        <v/>
      </c>
      <c r="Q4033" s="70" t="str">
        <f t="shared" si="188"/>
        <v/>
      </c>
      <c r="R4033" s="70" t="str">
        <f>IFERROR(IF(K4033="handling and wharfage",SUM(P4033:Q4033),IF(OR(K4033="tank",K4033="Boat",K4033="car"),INDEX(Rate!$B$4:$M$25,MATCH(Gilbert!N4033,Rate!$A$4:$A$25,0),MATCH(Gilbert!L4033,Rate!$B$3:$M$3,0))*O4033*0.8,INDEX(Rate!$B$4:$M$25,MATCH(Gilbert!N4033,Rate!$A$4:$A$25,0),MATCH(Gilbert!L4033,Rate!$B$3:$M$3,0))*O4033)),"")</f>
        <v/>
      </c>
      <c r="T4033" s="71" t="str">
        <f t="shared" si="189"/>
        <v/>
      </c>
    </row>
    <row r="4034" spans="16:20">
      <c r="P4034" s="70" t="str">
        <f t="shared" si="187"/>
        <v/>
      </c>
      <c r="Q4034" s="70" t="str">
        <f t="shared" si="188"/>
        <v/>
      </c>
      <c r="R4034" s="70" t="str">
        <f>IFERROR(IF(K4034="handling and wharfage",SUM(P4034:Q4034),IF(OR(K4034="tank",K4034="Boat",K4034="car"),INDEX(Rate!$B$4:$M$25,MATCH(Gilbert!N4034,Rate!$A$4:$A$25,0),MATCH(Gilbert!L4034,Rate!$B$3:$M$3,0))*O4034*0.8,INDEX(Rate!$B$4:$M$25,MATCH(Gilbert!N4034,Rate!$A$4:$A$25,0),MATCH(Gilbert!L4034,Rate!$B$3:$M$3,0))*O4034)),"")</f>
        <v/>
      </c>
      <c r="T4034" s="71" t="str">
        <f t="shared" si="189"/>
        <v/>
      </c>
    </row>
    <row r="4035" spans="16:20">
      <c r="P4035" s="70" t="str">
        <f t="shared" ref="P4035:P4098" si="190">IF(OR(K4035="handling and wharfage",K4035="rau handling and wharfage"),O4035*30,"")</f>
        <v/>
      </c>
      <c r="Q4035" s="70" t="str">
        <f t="shared" ref="Q4035:Q4098" si="191">IF(K4035&lt;&gt;"handling and wharfage","",O4035*3.5)</f>
        <v/>
      </c>
      <c r="R4035" s="70" t="str">
        <f>IFERROR(IF(K4035="handling and wharfage",SUM(P4035:Q4035),IF(OR(K4035="tank",K4035="Boat",K4035="car"),INDEX(Rate!$B$4:$M$25,MATCH(Gilbert!N4035,Rate!$A$4:$A$25,0),MATCH(Gilbert!L4035,Rate!$B$3:$M$3,0))*O4035*0.8,INDEX(Rate!$B$4:$M$25,MATCH(Gilbert!N4035,Rate!$A$4:$A$25,0),MATCH(Gilbert!L4035,Rate!$B$3:$M$3,0))*O4035)),"")</f>
        <v/>
      </c>
      <c r="T4035" s="71" t="str">
        <f t="shared" ref="T4035:T4098" si="192">IF(L4035="","",IF(L4035="General2","F0070000061A","E31250000331"))</f>
        <v/>
      </c>
    </row>
    <row r="4036" spans="16:20">
      <c r="P4036" s="70" t="str">
        <f t="shared" si="190"/>
        <v/>
      </c>
      <c r="Q4036" s="70" t="str">
        <f t="shared" si="191"/>
        <v/>
      </c>
      <c r="R4036" s="70" t="str">
        <f>IFERROR(IF(K4036="handling and wharfage",SUM(P4036:Q4036),IF(OR(K4036="tank",K4036="Boat",K4036="car"),INDEX(Rate!$B$4:$M$25,MATCH(Gilbert!N4036,Rate!$A$4:$A$25,0),MATCH(Gilbert!L4036,Rate!$B$3:$M$3,0))*O4036*0.8,INDEX(Rate!$B$4:$M$25,MATCH(Gilbert!N4036,Rate!$A$4:$A$25,0),MATCH(Gilbert!L4036,Rate!$B$3:$M$3,0))*O4036)),"")</f>
        <v/>
      </c>
      <c r="T4036" s="71" t="str">
        <f t="shared" si="192"/>
        <v/>
      </c>
    </row>
    <row r="4037" spans="16:20">
      <c r="P4037" s="70" t="str">
        <f t="shared" si="190"/>
        <v/>
      </c>
      <c r="Q4037" s="70" t="str">
        <f t="shared" si="191"/>
        <v/>
      </c>
      <c r="R4037" s="70" t="str">
        <f>IFERROR(IF(K4037="handling and wharfage",SUM(P4037:Q4037),IF(OR(K4037="tank",K4037="Boat",K4037="car"),INDEX(Rate!$B$4:$M$25,MATCH(Gilbert!N4037,Rate!$A$4:$A$25,0),MATCH(Gilbert!L4037,Rate!$B$3:$M$3,0))*O4037*0.8,INDEX(Rate!$B$4:$M$25,MATCH(Gilbert!N4037,Rate!$A$4:$A$25,0),MATCH(Gilbert!L4037,Rate!$B$3:$M$3,0))*O4037)),"")</f>
        <v/>
      </c>
      <c r="T4037" s="71" t="str">
        <f t="shared" si="192"/>
        <v/>
      </c>
    </row>
    <row r="4038" spans="16:20">
      <c r="P4038" s="70" t="str">
        <f t="shared" si="190"/>
        <v/>
      </c>
      <c r="Q4038" s="70" t="str">
        <f t="shared" si="191"/>
        <v/>
      </c>
      <c r="R4038" s="70" t="str">
        <f>IFERROR(IF(K4038="handling and wharfage",SUM(P4038:Q4038),IF(OR(K4038="tank",K4038="Boat",K4038="car"),INDEX(Rate!$B$4:$M$25,MATCH(Gilbert!N4038,Rate!$A$4:$A$25,0),MATCH(Gilbert!L4038,Rate!$B$3:$M$3,0))*O4038*0.8,INDEX(Rate!$B$4:$M$25,MATCH(Gilbert!N4038,Rate!$A$4:$A$25,0),MATCH(Gilbert!L4038,Rate!$B$3:$M$3,0))*O4038)),"")</f>
        <v/>
      </c>
      <c r="T4038" s="71" t="str">
        <f t="shared" si="192"/>
        <v/>
      </c>
    </row>
    <row r="4039" spans="16:20">
      <c r="P4039" s="70" t="str">
        <f t="shared" si="190"/>
        <v/>
      </c>
      <c r="Q4039" s="70" t="str">
        <f t="shared" si="191"/>
        <v/>
      </c>
      <c r="R4039" s="70" t="str">
        <f>IFERROR(IF(K4039="handling and wharfage",SUM(P4039:Q4039),IF(OR(K4039="tank",K4039="Boat",K4039="car"),INDEX(Rate!$B$4:$M$25,MATCH(Gilbert!N4039,Rate!$A$4:$A$25,0),MATCH(Gilbert!L4039,Rate!$B$3:$M$3,0))*O4039*0.8,INDEX(Rate!$B$4:$M$25,MATCH(Gilbert!N4039,Rate!$A$4:$A$25,0),MATCH(Gilbert!L4039,Rate!$B$3:$M$3,0))*O4039)),"")</f>
        <v/>
      </c>
      <c r="T4039" s="71" t="str">
        <f t="shared" si="192"/>
        <v/>
      </c>
    </row>
    <row r="4040" spans="16:20">
      <c r="P4040" s="70" t="str">
        <f t="shared" si="190"/>
        <v/>
      </c>
      <c r="Q4040" s="70" t="str">
        <f t="shared" si="191"/>
        <v/>
      </c>
      <c r="R4040" s="70" t="str">
        <f>IFERROR(IF(K4040="handling and wharfage",SUM(P4040:Q4040),IF(OR(K4040="tank",K4040="Boat",K4040="car"),INDEX(Rate!$B$4:$M$25,MATCH(Gilbert!N4040,Rate!$A$4:$A$25,0),MATCH(Gilbert!L4040,Rate!$B$3:$M$3,0))*O4040*0.8,INDEX(Rate!$B$4:$M$25,MATCH(Gilbert!N4040,Rate!$A$4:$A$25,0),MATCH(Gilbert!L4040,Rate!$B$3:$M$3,0))*O4040)),"")</f>
        <v/>
      </c>
      <c r="T4040" s="71" t="str">
        <f t="shared" si="192"/>
        <v/>
      </c>
    </row>
    <row r="4041" spans="16:20">
      <c r="P4041" s="70" t="str">
        <f t="shared" si="190"/>
        <v/>
      </c>
      <c r="Q4041" s="70" t="str">
        <f t="shared" si="191"/>
        <v/>
      </c>
      <c r="R4041" s="70" t="str">
        <f>IFERROR(IF(K4041="handling and wharfage",SUM(P4041:Q4041),IF(OR(K4041="tank",K4041="Boat",K4041="car"),INDEX(Rate!$B$4:$M$25,MATCH(Gilbert!N4041,Rate!$A$4:$A$25,0),MATCH(Gilbert!L4041,Rate!$B$3:$M$3,0))*O4041*0.8,INDEX(Rate!$B$4:$M$25,MATCH(Gilbert!N4041,Rate!$A$4:$A$25,0),MATCH(Gilbert!L4041,Rate!$B$3:$M$3,0))*O4041)),"")</f>
        <v/>
      </c>
      <c r="T4041" s="71" t="str">
        <f t="shared" si="192"/>
        <v/>
      </c>
    </row>
    <row r="4042" spans="16:20">
      <c r="P4042" s="70" t="str">
        <f t="shared" si="190"/>
        <v/>
      </c>
      <c r="Q4042" s="70" t="str">
        <f t="shared" si="191"/>
        <v/>
      </c>
      <c r="R4042" s="70" t="str">
        <f>IFERROR(IF(K4042="handling and wharfage",SUM(P4042:Q4042),IF(OR(K4042="tank",K4042="Boat",K4042="car"),INDEX(Rate!$B$4:$M$25,MATCH(Gilbert!N4042,Rate!$A$4:$A$25,0),MATCH(Gilbert!L4042,Rate!$B$3:$M$3,0))*O4042*0.8,INDEX(Rate!$B$4:$M$25,MATCH(Gilbert!N4042,Rate!$A$4:$A$25,0),MATCH(Gilbert!L4042,Rate!$B$3:$M$3,0))*O4042)),"")</f>
        <v/>
      </c>
      <c r="T4042" s="71" t="str">
        <f t="shared" si="192"/>
        <v/>
      </c>
    </row>
    <row r="4043" spans="16:20">
      <c r="P4043" s="70" t="str">
        <f t="shared" si="190"/>
        <v/>
      </c>
      <c r="Q4043" s="70" t="str">
        <f t="shared" si="191"/>
        <v/>
      </c>
      <c r="R4043" s="70" t="str">
        <f>IFERROR(IF(K4043="handling and wharfage",SUM(P4043:Q4043),IF(OR(K4043="tank",K4043="Boat",K4043="car"),INDEX(Rate!$B$4:$M$25,MATCH(Gilbert!N4043,Rate!$A$4:$A$25,0),MATCH(Gilbert!L4043,Rate!$B$3:$M$3,0))*O4043*0.8,INDEX(Rate!$B$4:$M$25,MATCH(Gilbert!N4043,Rate!$A$4:$A$25,0),MATCH(Gilbert!L4043,Rate!$B$3:$M$3,0))*O4043)),"")</f>
        <v/>
      </c>
      <c r="T4043" s="71" t="str">
        <f t="shared" si="192"/>
        <v/>
      </c>
    </row>
    <row r="4044" spans="16:20">
      <c r="P4044" s="70" t="str">
        <f t="shared" si="190"/>
        <v/>
      </c>
      <c r="Q4044" s="70" t="str">
        <f t="shared" si="191"/>
        <v/>
      </c>
      <c r="R4044" s="70" t="str">
        <f>IFERROR(IF(K4044="handling and wharfage",SUM(P4044:Q4044),IF(OR(K4044="tank",K4044="Boat",K4044="car"),INDEX(Rate!$B$4:$M$25,MATCH(Gilbert!N4044,Rate!$A$4:$A$25,0),MATCH(Gilbert!L4044,Rate!$B$3:$M$3,0))*O4044*0.8,INDEX(Rate!$B$4:$M$25,MATCH(Gilbert!N4044,Rate!$A$4:$A$25,0),MATCH(Gilbert!L4044,Rate!$B$3:$M$3,0))*O4044)),"")</f>
        <v/>
      </c>
      <c r="T4044" s="71" t="str">
        <f t="shared" si="192"/>
        <v/>
      </c>
    </row>
    <row r="4045" spans="16:20">
      <c r="P4045" s="70" t="str">
        <f t="shared" si="190"/>
        <v/>
      </c>
      <c r="Q4045" s="70" t="str">
        <f t="shared" si="191"/>
        <v/>
      </c>
      <c r="R4045" s="70" t="str">
        <f>IFERROR(IF(K4045="handling and wharfage",SUM(P4045:Q4045),IF(OR(K4045="tank",K4045="Boat",K4045="car"),INDEX(Rate!$B$4:$M$25,MATCH(Gilbert!N4045,Rate!$A$4:$A$25,0),MATCH(Gilbert!L4045,Rate!$B$3:$M$3,0))*O4045*0.8,INDEX(Rate!$B$4:$M$25,MATCH(Gilbert!N4045,Rate!$A$4:$A$25,0),MATCH(Gilbert!L4045,Rate!$B$3:$M$3,0))*O4045)),"")</f>
        <v/>
      </c>
      <c r="T4045" s="71" t="str">
        <f t="shared" si="192"/>
        <v/>
      </c>
    </row>
    <row r="4046" spans="16:20">
      <c r="P4046" s="70" t="str">
        <f t="shared" si="190"/>
        <v/>
      </c>
      <c r="Q4046" s="70" t="str">
        <f t="shared" si="191"/>
        <v/>
      </c>
      <c r="R4046" s="70" t="str">
        <f>IFERROR(IF(K4046="handling and wharfage",SUM(P4046:Q4046),IF(OR(K4046="tank",K4046="Boat",K4046="car"),INDEX(Rate!$B$4:$M$25,MATCH(Gilbert!N4046,Rate!$A$4:$A$25,0),MATCH(Gilbert!L4046,Rate!$B$3:$M$3,0))*O4046*0.8,INDEX(Rate!$B$4:$M$25,MATCH(Gilbert!N4046,Rate!$A$4:$A$25,0),MATCH(Gilbert!L4046,Rate!$B$3:$M$3,0))*O4046)),"")</f>
        <v/>
      </c>
      <c r="T4046" s="71" t="str">
        <f t="shared" si="192"/>
        <v/>
      </c>
    </row>
    <row r="4047" spans="16:20">
      <c r="P4047" s="70" t="str">
        <f t="shared" si="190"/>
        <v/>
      </c>
      <c r="Q4047" s="70" t="str">
        <f t="shared" si="191"/>
        <v/>
      </c>
      <c r="R4047" s="70" t="str">
        <f>IFERROR(IF(K4047="handling and wharfage",SUM(P4047:Q4047),IF(OR(K4047="tank",K4047="Boat",K4047="car"),INDEX(Rate!$B$4:$M$25,MATCH(Gilbert!N4047,Rate!$A$4:$A$25,0),MATCH(Gilbert!L4047,Rate!$B$3:$M$3,0))*O4047*0.8,INDEX(Rate!$B$4:$M$25,MATCH(Gilbert!N4047,Rate!$A$4:$A$25,0),MATCH(Gilbert!L4047,Rate!$B$3:$M$3,0))*O4047)),"")</f>
        <v/>
      </c>
      <c r="T4047" s="71" t="str">
        <f t="shared" si="192"/>
        <v/>
      </c>
    </row>
    <row r="4048" spans="16:20">
      <c r="P4048" s="70" t="str">
        <f t="shared" si="190"/>
        <v/>
      </c>
      <c r="Q4048" s="70" t="str">
        <f t="shared" si="191"/>
        <v/>
      </c>
      <c r="R4048" s="70" t="str">
        <f>IFERROR(IF(K4048="handling and wharfage",SUM(P4048:Q4048),IF(OR(K4048="tank",K4048="Boat",K4048="car"),INDEX(Rate!$B$4:$M$25,MATCH(Gilbert!N4048,Rate!$A$4:$A$25,0),MATCH(Gilbert!L4048,Rate!$B$3:$M$3,0))*O4048*0.8,INDEX(Rate!$B$4:$M$25,MATCH(Gilbert!N4048,Rate!$A$4:$A$25,0),MATCH(Gilbert!L4048,Rate!$B$3:$M$3,0))*O4048)),"")</f>
        <v/>
      </c>
      <c r="T4048" s="71" t="str">
        <f t="shared" si="192"/>
        <v/>
      </c>
    </row>
    <row r="4049" spans="16:20">
      <c r="P4049" s="70" t="str">
        <f t="shared" si="190"/>
        <v/>
      </c>
      <c r="Q4049" s="70" t="str">
        <f t="shared" si="191"/>
        <v/>
      </c>
      <c r="R4049" s="70" t="str">
        <f>IFERROR(IF(K4049="handling and wharfage",SUM(P4049:Q4049),IF(OR(K4049="tank",K4049="Boat",K4049="car"),INDEX(Rate!$B$4:$M$25,MATCH(Gilbert!N4049,Rate!$A$4:$A$25,0),MATCH(Gilbert!L4049,Rate!$B$3:$M$3,0))*O4049*0.8,INDEX(Rate!$B$4:$M$25,MATCH(Gilbert!N4049,Rate!$A$4:$A$25,0),MATCH(Gilbert!L4049,Rate!$B$3:$M$3,0))*O4049)),"")</f>
        <v/>
      </c>
      <c r="T4049" s="71" t="str">
        <f t="shared" si="192"/>
        <v/>
      </c>
    </row>
    <row r="4050" spans="16:20">
      <c r="P4050" s="70" t="str">
        <f t="shared" si="190"/>
        <v/>
      </c>
      <c r="Q4050" s="70" t="str">
        <f t="shared" si="191"/>
        <v/>
      </c>
      <c r="R4050" s="70" t="str">
        <f>IFERROR(IF(K4050="handling and wharfage",SUM(P4050:Q4050),IF(OR(K4050="tank",K4050="Boat",K4050="car"),INDEX(Rate!$B$4:$M$25,MATCH(Gilbert!N4050,Rate!$A$4:$A$25,0),MATCH(Gilbert!L4050,Rate!$B$3:$M$3,0))*O4050*0.8,INDEX(Rate!$B$4:$M$25,MATCH(Gilbert!N4050,Rate!$A$4:$A$25,0),MATCH(Gilbert!L4050,Rate!$B$3:$M$3,0))*O4050)),"")</f>
        <v/>
      </c>
      <c r="T4050" s="71" t="str">
        <f t="shared" si="192"/>
        <v/>
      </c>
    </row>
    <row r="4051" spans="16:20">
      <c r="P4051" s="70" t="str">
        <f t="shared" si="190"/>
        <v/>
      </c>
      <c r="Q4051" s="70" t="str">
        <f t="shared" si="191"/>
        <v/>
      </c>
      <c r="R4051" s="70" t="str">
        <f>IFERROR(IF(K4051="handling and wharfage",SUM(P4051:Q4051),IF(OR(K4051="tank",K4051="Boat",K4051="car"),INDEX(Rate!$B$4:$M$25,MATCH(Gilbert!N4051,Rate!$A$4:$A$25,0),MATCH(Gilbert!L4051,Rate!$B$3:$M$3,0))*O4051*0.8,INDEX(Rate!$B$4:$M$25,MATCH(Gilbert!N4051,Rate!$A$4:$A$25,0),MATCH(Gilbert!L4051,Rate!$B$3:$M$3,0))*O4051)),"")</f>
        <v/>
      </c>
      <c r="T4051" s="71" t="str">
        <f t="shared" si="192"/>
        <v/>
      </c>
    </row>
    <row r="4052" spans="16:20">
      <c r="P4052" s="70" t="str">
        <f t="shared" si="190"/>
        <v/>
      </c>
      <c r="Q4052" s="70" t="str">
        <f t="shared" si="191"/>
        <v/>
      </c>
      <c r="R4052" s="70" t="str">
        <f>IFERROR(IF(K4052="handling and wharfage",SUM(P4052:Q4052),IF(OR(K4052="tank",K4052="Boat",K4052="car"),INDEX(Rate!$B$4:$M$25,MATCH(Gilbert!N4052,Rate!$A$4:$A$25,0),MATCH(Gilbert!L4052,Rate!$B$3:$M$3,0))*O4052*0.8,INDEX(Rate!$B$4:$M$25,MATCH(Gilbert!N4052,Rate!$A$4:$A$25,0),MATCH(Gilbert!L4052,Rate!$B$3:$M$3,0))*O4052)),"")</f>
        <v/>
      </c>
      <c r="T4052" s="71" t="str">
        <f t="shared" si="192"/>
        <v/>
      </c>
    </row>
    <row r="4053" spans="16:20">
      <c r="P4053" s="70" t="str">
        <f t="shared" si="190"/>
        <v/>
      </c>
      <c r="Q4053" s="70" t="str">
        <f t="shared" si="191"/>
        <v/>
      </c>
      <c r="R4053" s="70" t="str">
        <f>IFERROR(IF(K4053="handling and wharfage",SUM(P4053:Q4053),IF(OR(K4053="tank",K4053="Boat",K4053="car"),INDEX(Rate!$B$4:$M$25,MATCH(Gilbert!N4053,Rate!$A$4:$A$25,0),MATCH(Gilbert!L4053,Rate!$B$3:$M$3,0))*O4053*0.8,INDEX(Rate!$B$4:$M$25,MATCH(Gilbert!N4053,Rate!$A$4:$A$25,0),MATCH(Gilbert!L4053,Rate!$B$3:$M$3,0))*O4053)),"")</f>
        <v/>
      </c>
      <c r="T4053" s="71" t="str">
        <f t="shared" si="192"/>
        <v/>
      </c>
    </row>
    <row r="4054" spans="16:20">
      <c r="P4054" s="70" t="str">
        <f t="shared" si="190"/>
        <v/>
      </c>
      <c r="Q4054" s="70" t="str">
        <f t="shared" si="191"/>
        <v/>
      </c>
      <c r="R4054" s="70" t="str">
        <f>IFERROR(IF(K4054="handling and wharfage",SUM(P4054:Q4054),IF(OR(K4054="tank",K4054="Boat",K4054="car"),INDEX(Rate!$B$4:$M$25,MATCH(Gilbert!N4054,Rate!$A$4:$A$25,0),MATCH(Gilbert!L4054,Rate!$B$3:$M$3,0))*O4054*0.8,INDEX(Rate!$B$4:$M$25,MATCH(Gilbert!N4054,Rate!$A$4:$A$25,0),MATCH(Gilbert!L4054,Rate!$B$3:$M$3,0))*O4054)),"")</f>
        <v/>
      </c>
      <c r="T4054" s="71" t="str">
        <f t="shared" si="192"/>
        <v/>
      </c>
    </row>
    <row r="4055" spans="16:20">
      <c r="P4055" s="70" t="str">
        <f t="shared" si="190"/>
        <v/>
      </c>
      <c r="Q4055" s="70" t="str">
        <f t="shared" si="191"/>
        <v/>
      </c>
      <c r="R4055" s="70" t="str">
        <f>IFERROR(IF(K4055="handling and wharfage",SUM(P4055:Q4055),IF(OR(K4055="tank",K4055="Boat",K4055="car"),INDEX(Rate!$B$4:$M$25,MATCH(Gilbert!N4055,Rate!$A$4:$A$25,0),MATCH(Gilbert!L4055,Rate!$B$3:$M$3,0))*O4055*0.8,INDEX(Rate!$B$4:$M$25,MATCH(Gilbert!N4055,Rate!$A$4:$A$25,0),MATCH(Gilbert!L4055,Rate!$B$3:$M$3,0))*O4055)),"")</f>
        <v/>
      </c>
      <c r="T4055" s="71" t="str">
        <f t="shared" si="192"/>
        <v/>
      </c>
    </row>
    <row r="4056" spans="16:20">
      <c r="P4056" s="70" t="str">
        <f t="shared" si="190"/>
        <v/>
      </c>
      <c r="Q4056" s="70" t="str">
        <f t="shared" si="191"/>
        <v/>
      </c>
      <c r="R4056" s="70" t="str">
        <f>IFERROR(IF(K4056="handling and wharfage",SUM(P4056:Q4056),IF(OR(K4056="tank",K4056="Boat",K4056="car"),INDEX(Rate!$B$4:$M$25,MATCH(Gilbert!N4056,Rate!$A$4:$A$25,0),MATCH(Gilbert!L4056,Rate!$B$3:$M$3,0))*O4056*0.8,INDEX(Rate!$B$4:$M$25,MATCH(Gilbert!N4056,Rate!$A$4:$A$25,0),MATCH(Gilbert!L4056,Rate!$B$3:$M$3,0))*O4056)),"")</f>
        <v/>
      </c>
      <c r="T4056" s="71" t="str">
        <f t="shared" si="192"/>
        <v/>
      </c>
    </row>
    <row r="4057" spans="16:20">
      <c r="P4057" s="70" t="str">
        <f t="shared" si="190"/>
        <v/>
      </c>
      <c r="Q4057" s="70" t="str">
        <f t="shared" si="191"/>
        <v/>
      </c>
      <c r="R4057" s="70" t="str">
        <f>IFERROR(IF(K4057="handling and wharfage",SUM(P4057:Q4057),IF(OR(K4057="tank",K4057="Boat",K4057="car"),INDEX(Rate!$B$4:$M$25,MATCH(Gilbert!N4057,Rate!$A$4:$A$25,0),MATCH(Gilbert!L4057,Rate!$B$3:$M$3,0))*O4057*0.8,INDEX(Rate!$B$4:$M$25,MATCH(Gilbert!N4057,Rate!$A$4:$A$25,0),MATCH(Gilbert!L4057,Rate!$B$3:$M$3,0))*O4057)),"")</f>
        <v/>
      </c>
      <c r="T4057" s="71" t="str">
        <f t="shared" si="192"/>
        <v/>
      </c>
    </row>
    <row r="4058" spans="16:20">
      <c r="P4058" s="70" t="str">
        <f t="shared" si="190"/>
        <v/>
      </c>
      <c r="Q4058" s="70" t="str">
        <f t="shared" si="191"/>
        <v/>
      </c>
      <c r="R4058" s="70" t="str">
        <f>IFERROR(IF(K4058="handling and wharfage",SUM(P4058:Q4058),IF(OR(K4058="tank",K4058="Boat",K4058="car"),INDEX(Rate!$B$4:$M$25,MATCH(Gilbert!N4058,Rate!$A$4:$A$25,0),MATCH(Gilbert!L4058,Rate!$B$3:$M$3,0))*O4058*0.8,INDEX(Rate!$B$4:$M$25,MATCH(Gilbert!N4058,Rate!$A$4:$A$25,0),MATCH(Gilbert!L4058,Rate!$B$3:$M$3,0))*O4058)),"")</f>
        <v/>
      </c>
      <c r="T4058" s="71" t="str">
        <f t="shared" si="192"/>
        <v/>
      </c>
    </row>
    <row r="4059" spans="16:20">
      <c r="P4059" s="70" t="str">
        <f t="shared" si="190"/>
        <v/>
      </c>
      <c r="Q4059" s="70" t="str">
        <f t="shared" si="191"/>
        <v/>
      </c>
      <c r="R4059" s="70" t="str">
        <f>IFERROR(IF(K4059="handling and wharfage",SUM(P4059:Q4059),IF(OR(K4059="tank",K4059="Boat",K4059="car"),INDEX(Rate!$B$4:$M$25,MATCH(Gilbert!N4059,Rate!$A$4:$A$25,0),MATCH(Gilbert!L4059,Rate!$B$3:$M$3,0))*O4059*0.8,INDEX(Rate!$B$4:$M$25,MATCH(Gilbert!N4059,Rate!$A$4:$A$25,0),MATCH(Gilbert!L4059,Rate!$B$3:$M$3,0))*O4059)),"")</f>
        <v/>
      </c>
      <c r="T4059" s="71" t="str">
        <f t="shared" si="192"/>
        <v/>
      </c>
    </row>
    <row r="4060" spans="16:20">
      <c r="P4060" s="70" t="str">
        <f t="shared" si="190"/>
        <v/>
      </c>
      <c r="Q4060" s="70" t="str">
        <f t="shared" si="191"/>
        <v/>
      </c>
      <c r="R4060" s="70" t="str">
        <f>IFERROR(IF(K4060="handling and wharfage",SUM(P4060:Q4060),IF(OR(K4060="tank",K4060="Boat",K4060="car"),INDEX(Rate!$B$4:$M$25,MATCH(Gilbert!N4060,Rate!$A$4:$A$25,0),MATCH(Gilbert!L4060,Rate!$B$3:$M$3,0))*O4060*0.8,INDEX(Rate!$B$4:$M$25,MATCH(Gilbert!N4060,Rate!$A$4:$A$25,0),MATCH(Gilbert!L4060,Rate!$B$3:$M$3,0))*O4060)),"")</f>
        <v/>
      </c>
      <c r="T4060" s="71" t="str">
        <f t="shared" si="192"/>
        <v/>
      </c>
    </row>
    <row r="4061" spans="16:20">
      <c r="P4061" s="70" t="str">
        <f t="shared" si="190"/>
        <v/>
      </c>
      <c r="Q4061" s="70" t="str">
        <f t="shared" si="191"/>
        <v/>
      </c>
      <c r="R4061" s="70" t="str">
        <f>IFERROR(IF(K4061="handling and wharfage",SUM(P4061:Q4061),IF(OR(K4061="tank",K4061="Boat",K4061="car"),INDEX(Rate!$B$4:$M$25,MATCH(Gilbert!N4061,Rate!$A$4:$A$25,0),MATCH(Gilbert!L4061,Rate!$B$3:$M$3,0))*O4061*0.8,INDEX(Rate!$B$4:$M$25,MATCH(Gilbert!N4061,Rate!$A$4:$A$25,0),MATCH(Gilbert!L4061,Rate!$B$3:$M$3,0))*O4061)),"")</f>
        <v/>
      </c>
      <c r="T4061" s="71" t="str">
        <f t="shared" si="192"/>
        <v/>
      </c>
    </row>
    <row r="4062" spans="16:20">
      <c r="P4062" s="70" t="str">
        <f t="shared" si="190"/>
        <v/>
      </c>
      <c r="Q4062" s="70" t="str">
        <f t="shared" si="191"/>
        <v/>
      </c>
      <c r="R4062" s="70" t="str">
        <f>IFERROR(IF(K4062="handling and wharfage",SUM(P4062:Q4062),IF(OR(K4062="tank",K4062="Boat",K4062="car"),INDEX(Rate!$B$4:$M$25,MATCH(Gilbert!N4062,Rate!$A$4:$A$25,0),MATCH(Gilbert!L4062,Rate!$B$3:$M$3,0))*O4062*0.8,INDEX(Rate!$B$4:$M$25,MATCH(Gilbert!N4062,Rate!$A$4:$A$25,0),MATCH(Gilbert!L4062,Rate!$B$3:$M$3,0))*O4062)),"")</f>
        <v/>
      </c>
      <c r="T4062" s="71" t="str">
        <f t="shared" si="192"/>
        <v/>
      </c>
    </row>
    <row r="4063" spans="16:20">
      <c r="P4063" s="70" t="str">
        <f t="shared" si="190"/>
        <v/>
      </c>
      <c r="Q4063" s="70" t="str">
        <f t="shared" si="191"/>
        <v/>
      </c>
      <c r="R4063" s="70" t="str">
        <f>IFERROR(IF(K4063="handling and wharfage",SUM(P4063:Q4063),IF(OR(K4063="tank",K4063="Boat",K4063="car"),INDEX(Rate!$B$4:$M$25,MATCH(Gilbert!N4063,Rate!$A$4:$A$25,0),MATCH(Gilbert!L4063,Rate!$B$3:$M$3,0))*O4063*0.8,INDEX(Rate!$B$4:$M$25,MATCH(Gilbert!N4063,Rate!$A$4:$A$25,0),MATCH(Gilbert!L4063,Rate!$B$3:$M$3,0))*O4063)),"")</f>
        <v/>
      </c>
      <c r="T4063" s="71" t="str">
        <f t="shared" si="192"/>
        <v/>
      </c>
    </row>
    <row r="4064" spans="16:20">
      <c r="P4064" s="70" t="str">
        <f t="shared" si="190"/>
        <v/>
      </c>
      <c r="Q4064" s="70" t="str">
        <f t="shared" si="191"/>
        <v/>
      </c>
      <c r="R4064" s="70" t="str">
        <f>IFERROR(IF(K4064="handling and wharfage",SUM(P4064:Q4064),IF(OR(K4064="tank",K4064="Boat",K4064="car"),INDEX(Rate!$B$4:$M$25,MATCH(Gilbert!N4064,Rate!$A$4:$A$25,0),MATCH(Gilbert!L4064,Rate!$B$3:$M$3,0))*O4064*0.8,INDEX(Rate!$B$4:$M$25,MATCH(Gilbert!N4064,Rate!$A$4:$A$25,0),MATCH(Gilbert!L4064,Rate!$B$3:$M$3,0))*O4064)),"")</f>
        <v/>
      </c>
      <c r="T4064" s="71" t="str">
        <f t="shared" si="192"/>
        <v/>
      </c>
    </row>
    <row r="4065" spans="16:20">
      <c r="P4065" s="70" t="str">
        <f t="shared" si="190"/>
        <v/>
      </c>
      <c r="Q4065" s="70" t="str">
        <f t="shared" si="191"/>
        <v/>
      </c>
      <c r="R4065" s="70" t="str">
        <f>IFERROR(IF(K4065="handling and wharfage",SUM(P4065:Q4065),IF(OR(K4065="tank",K4065="Boat",K4065="car"),INDEX(Rate!$B$4:$M$25,MATCH(Gilbert!N4065,Rate!$A$4:$A$25,0),MATCH(Gilbert!L4065,Rate!$B$3:$M$3,0))*O4065*0.8,INDEX(Rate!$B$4:$M$25,MATCH(Gilbert!N4065,Rate!$A$4:$A$25,0),MATCH(Gilbert!L4065,Rate!$B$3:$M$3,0))*O4065)),"")</f>
        <v/>
      </c>
      <c r="T4065" s="71" t="str">
        <f t="shared" si="192"/>
        <v/>
      </c>
    </row>
    <row r="4066" spans="16:20">
      <c r="P4066" s="70" t="str">
        <f t="shared" si="190"/>
        <v/>
      </c>
      <c r="Q4066" s="70" t="str">
        <f t="shared" si="191"/>
        <v/>
      </c>
      <c r="R4066" s="70" t="str">
        <f>IFERROR(IF(K4066="handling and wharfage",SUM(P4066:Q4066),IF(OR(K4066="tank",K4066="Boat",K4066="car"),INDEX(Rate!$B$4:$M$25,MATCH(Gilbert!N4066,Rate!$A$4:$A$25,0),MATCH(Gilbert!L4066,Rate!$B$3:$M$3,0))*O4066*0.8,INDEX(Rate!$B$4:$M$25,MATCH(Gilbert!N4066,Rate!$A$4:$A$25,0),MATCH(Gilbert!L4066,Rate!$B$3:$M$3,0))*O4066)),"")</f>
        <v/>
      </c>
      <c r="T4066" s="71" t="str">
        <f t="shared" si="192"/>
        <v/>
      </c>
    </row>
    <row r="4067" spans="16:20">
      <c r="P4067" s="70" t="str">
        <f t="shared" si="190"/>
        <v/>
      </c>
      <c r="Q4067" s="70" t="str">
        <f t="shared" si="191"/>
        <v/>
      </c>
      <c r="R4067" s="70" t="str">
        <f>IFERROR(IF(K4067="handling and wharfage",SUM(P4067:Q4067),IF(OR(K4067="tank",K4067="Boat",K4067="car"),INDEX(Rate!$B$4:$M$25,MATCH(Gilbert!N4067,Rate!$A$4:$A$25,0),MATCH(Gilbert!L4067,Rate!$B$3:$M$3,0))*O4067*0.8,INDEX(Rate!$B$4:$M$25,MATCH(Gilbert!N4067,Rate!$A$4:$A$25,0),MATCH(Gilbert!L4067,Rate!$B$3:$M$3,0))*O4067)),"")</f>
        <v/>
      </c>
      <c r="T4067" s="71" t="str">
        <f t="shared" si="192"/>
        <v/>
      </c>
    </row>
    <row r="4068" spans="16:20">
      <c r="P4068" s="70" t="str">
        <f t="shared" si="190"/>
        <v/>
      </c>
      <c r="Q4068" s="70" t="str">
        <f t="shared" si="191"/>
        <v/>
      </c>
      <c r="R4068" s="70" t="str">
        <f>IFERROR(IF(K4068="handling and wharfage",SUM(P4068:Q4068),IF(OR(K4068="tank",K4068="Boat",K4068="car"),INDEX(Rate!$B$4:$M$25,MATCH(Gilbert!N4068,Rate!$A$4:$A$25,0),MATCH(Gilbert!L4068,Rate!$B$3:$M$3,0))*O4068*0.8,INDEX(Rate!$B$4:$M$25,MATCH(Gilbert!N4068,Rate!$A$4:$A$25,0),MATCH(Gilbert!L4068,Rate!$B$3:$M$3,0))*O4068)),"")</f>
        <v/>
      </c>
      <c r="T4068" s="71" t="str">
        <f t="shared" si="192"/>
        <v/>
      </c>
    </row>
    <row r="4069" spans="16:20">
      <c r="P4069" s="70" t="str">
        <f t="shared" si="190"/>
        <v/>
      </c>
      <c r="Q4069" s="70" t="str">
        <f t="shared" si="191"/>
        <v/>
      </c>
      <c r="R4069" s="70" t="str">
        <f>IFERROR(IF(K4069="handling and wharfage",SUM(P4069:Q4069),IF(OR(K4069="tank",K4069="Boat",K4069="car"),INDEX(Rate!$B$4:$M$25,MATCH(Gilbert!N4069,Rate!$A$4:$A$25,0),MATCH(Gilbert!L4069,Rate!$B$3:$M$3,0))*O4069*0.8,INDEX(Rate!$B$4:$M$25,MATCH(Gilbert!N4069,Rate!$A$4:$A$25,0),MATCH(Gilbert!L4069,Rate!$B$3:$M$3,0))*O4069)),"")</f>
        <v/>
      </c>
      <c r="T4069" s="71" t="str">
        <f t="shared" si="192"/>
        <v/>
      </c>
    </row>
    <row r="4070" spans="16:20">
      <c r="P4070" s="70" t="str">
        <f t="shared" si="190"/>
        <v/>
      </c>
      <c r="Q4070" s="70" t="str">
        <f t="shared" si="191"/>
        <v/>
      </c>
      <c r="R4070" s="70" t="str">
        <f>IFERROR(IF(K4070="handling and wharfage",SUM(P4070:Q4070),IF(OR(K4070="tank",K4070="Boat",K4070="car"),INDEX(Rate!$B$4:$M$25,MATCH(Gilbert!N4070,Rate!$A$4:$A$25,0),MATCH(Gilbert!L4070,Rate!$B$3:$M$3,0))*O4070*0.8,INDEX(Rate!$B$4:$M$25,MATCH(Gilbert!N4070,Rate!$A$4:$A$25,0),MATCH(Gilbert!L4070,Rate!$B$3:$M$3,0))*O4070)),"")</f>
        <v/>
      </c>
      <c r="T4070" s="71" t="str">
        <f t="shared" si="192"/>
        <v/>
      </c>
    </row>
    <row r="4071" spans="16:20">
      <c r="P4071" s="70" t="str">
        <f t="shared" si="190"/>
        <v/>
      </c>
      <c r="Q4071" s="70" t="str">
        <f t="shared" si="191"/>
        <v/>
      </c>
      <c r="R4071" s="70" t="str">
        <f>IFERROR(IF(K4071="handling and wharfage",SUM(P4071:Q4071),IF(OR(K4071="tank",K4071="Boat",K4071="car"),INDEX(Rate!$B$4:$M$25,MATCH(Gilbert!N4071,Rate!$A$4:$A$25,0),MATCH(Gilbert!L4071,Rate!$B$3:$M$3,0))*O4071*0.8,INDEX(Rate!$B$4:$M$25,MATCH(Gilbert!N4071,Rate!$A$4:$A$25,0),MATCH(Gilbert!L4071,Rate!$B$3:$M$3,0))*O4071)),"")</f>
        <v/>
      </c>
      <c r="T4071" s="71" t="str">
        <f t="shared" si="192"/>
        <v/>
      </c>
    </row>
    <row r="4072" spans="16:20">
      <c r="P4072" s="70" t="str">
        <f t="shared" si="190"/>
        <v/>
      </c>
      <c r="Q4072" s="70" t="str">
        <f t="shared" si="191"/>
        <v/>
      </c>
      <c r="R4072" s="70" t="str">
        <f>IFERROR(IF(K4072="handling and wharfage",SUM(P4072:Q4072),IF(OR(K4072="tank",K4072="Boat",K4072="car"),INDEX(Rate!$B$4:$M$25,MATCH(Gilbert!N4072,Rate!$A$4:$A$25,0),MATCH(Gilbert!L4072,Rate!$B$3:$M$3,0))*O4072*0.8,INDEX(Rate!$B$4:$M$25,MATCH(Gilbert!N4072,Rate!$A$4:$A$25,0),MATCH(Gilbert!L4072,Rate!$B$3:$M$3,0))*O4072)),"")</f>
        <v/>
      </c>
      <c r="T4072" s="71" t="str">
        <f t="shared" si="192"/>
        <v/>
      </c>
    </row>
    <row r="4073" spans="16:20">
      <c r="P4073" s="70" t="str">
        <f t="shared" si="190"/>
        <v/>
      </c>
      <c r="Q4073" s="70" t="str">
        <f t="shared" si="191"/>
        <v/>
      </c>
      <c r="R4073" s="70" t="str">
        <f>IFERROR(IF(K4073="handling and wharfage",SUM(P4073:Q4073),IF(OR(K4073="tank",K4073="Boat",K4073="car"),INDEX(Rate!$B$4:$M$25,MATCH(Gilbert!N4073,Rate!$A$4:$A$25,0),MATCH(Gilbert!L4073,Rate!$B$3:$M$3,0))*O4073*0.8,INDEX(Rate!$B$4:$M$25,MATCH(Gilbert!N4073,Rate!$A$4:$A$25,0),MATCH(Gilbert!L4073,Rate!$B$3:$M$3,0))*O4073)),"")</f>
        <v/>
      </c>
      <c r="T4073" s="71" t="str">
        <f t="shared" si="192"/>
        <v/>
      </c>
    </row>
    <row r="4074" spans="16:20">
      <c r="P4074" s="70" t="str">
        <f t="shared" si="190"/>
        <v/>
      </c>
      <c r="Q4074" s="70" t="str">
        <f t="shared" si="191"/>
        <v/>
      </c>
      <c r="R4074" s="70" t="str">
        <f>IFERROR(IF(K4074="handling and wharfage",SUM(P4074:Q4074),IF(OR(K4074="tank",K4074="Boat",K4074="car"),INDEX(Rate!$B$4:$M$25,MATCH(Gilbert!N4074,Rate!$A$4:$A$25,0),MATCH(Gilbert!L4074,Rate!$B$3:$M$3,0))*O4074*0.8,INDEX(Rate!$B$4:$M$25,MATCH(Gilbert!N4074,Rate!$A$4:$A$25,0),MATCH(Gilbert!L4074,Rate!$B$3:$M$3,0))*O4074)),"")</f>
        <v/>
      </c>
      <c r="T4074" s="71" t="str">
        <f t="shared" si="192"/>
        <v/>
      </c>
    </row>
    <row r="4075" spans="16:20">
      <c r="P4075" s="70" t="str">
        <f t="shared" si="190"/>
        <v/>
      </c>
      <c r="Q4075" s="70" t="str">
        <f t="shared" si="191"/>
        <v/>
      </c>
      <c r="R4075" s="70" t="str">
        <f>IFERROR(IF(K4075="handling and wharfage",SUM(P4075:Q4075),IF(OR(K4075="tank",K4075="Boat",K4075="car"),INDEX(Rate!$B$4:$M$25,MATCH(Gilbert!N4075,Rate!$A$4:$A$25,0),MATCH(Gilbert!L4075,Rate!$B$3:$M$3,0))*O4075*0.8,INDEX(Rate!$B$4:$M$25,MATCH(Gilbert!N4075,Rate!$A$4:$A$25,0),MATCH(Gilbert!L4075,Rate!$B$3:$M$3,0))*O4075)),"")</f>
        <v/>
      </c>
      <c r="T4075" s="71" t="str">
        <f t="shared" si="192"/>
        <v/>
      </c>
    </row>
    <row r="4076" spans="16:20">
      <c r="P4076" s="70" t="str">
        <f t="shared" si="190"/>
        <v/>
      </c>
      <c r="Q4076" s="70" t="str">
        <f t="shared" si="191"/>
        <v/>
      </c>
      <c r="R4076" s="70" t="str">
        <f>IFERROR(IF(K4076="handling and wharfage",SUM(P4076:Q4076),IF(OR(K4076="tank",K4076="Boat",K4076="car"),INDEX(Rate!$B$4:$M$25,MATCH(Gilbert!N4076,Rate!$A$4:$A$25,0),MATCH(Gilbert!L4076,Rate!$B$3:$M$3,0))*O4076*0.8,INDEX(Rate!$B$4:$M$25,MATCH(Gilbert!N4076,Rate!$A$4:$A$25,0),MATCH(Gilbert!L4076,Rate!$B$3:$M$3,0))*O4076)),"")</f>
        <v/>
      </c>
      <c r="T4076" s="71" t="str">
        <f t="shared" si="192"/>
        <v/>
      </c>
    </row>
    <row r="4077" spans="16:20">
      <c r="P4077" s="70" t="str">
        <f t="shared" si="190"/>
        <v/>
      </c>
      <c r="Q4077" s="70" t="str">
        <f t="shared" si="191"/>
        <v/>
      </c>
      <c r="R4077" s="70" t="str">
        <f>IFERROR(IF(K4077="handling and wharfage",SUM(P4077:Q4077),IF(OR(K4077="tank",K4077="Boat",K4077="car"),INDEX(Rate!$B$4:$M$25,MATCH(Gilbert!N4077,Rate!$A$4:$A$25,0),MATCH(Gilbert!L4077,Rate!$B$3:$M$3,0))*O4077*0.8,INDEX(Rate!$B$4:$M$25,MATCH(Gilbert!N4077,Rate!$A$4:$A$25,0),MATCH(Gilbert!L4077,Rate!$B$3:$M$3,0))*O4077)),"")</f>
        <v/>
      </c>
      <c r="T4077" s="71" t="str">
        <f t="shared" si="192"/>
        <v/>
      </c>
    </row>
    <row r="4078" spans="16:20">
      <c r="P4078" s="70" t="str">
        <f t="shared" si="190"/>
        <v/>
      </c>
      <c r="Q4078" s="70" t="str">
        <f t="shared" si="191"/>
        <v/>
      </c>
      <c r="R4078" s="70" t="str">
        <f>IFERROR(IF(K4078="handling and wharfage",SUM(P4078:Q4078),IF(OR(K4078="tank",K4078="Boat",K4078="car"),INDEX(Rate!$B$4:$M$25,MATCH(Gilbert!N4078,Rate!$A$4:$A$25,0),MATCH(Gilbert!L4078,Rate!$B$3:$M$3,0))*O4078*0.8,INDEX(Rate!$B$4:$M$25,MATCH(Gilbert!N4078,Rate!$A$4:$A$25,0),MATCH(Gilbert!L4078,Rate!$B$3:$M$3,0))*O4078)),"")</f>
        <v/>
      </c>
      <c r="T4078" s="71" t="str">
        <f t="shared" si="192"/>
        <v/>
      </c>
    </row>
    <row r="4079" spans="16:20">
      <c r="P4079" s="70" t="str">
        <f t="shared" si="190"/>
        <v/>
      </c>
      <c r="Q4079" s="70" t="str">
        <f t="shared" si="191"/>
        <v/>
      </c>
      <c r="R4079" s="70" t="str">
        <f>IFERROR(IF(K4079="handling and wharfage",SUM(P4079:Q4079),IF(OR(K4079="tank",K4079="Boat",K4079="car"),INDEX(Rate!$B$4:$M$25,MATCH(Gilbert!N4079,Rate!$A$4:$A$25,0),MATCH(Gilbert!L4079,Rate!$B$3:$M$3,0))*O4079*0.8,INDEX(Rate!$B$4:$M$25,MATCH(Gilbert!N4079,Rate!$A$4:$A$25,0),MATCH(Gilbert!L4079,Rate!$B$3:$M$3,0))*O4079)),"")</f>
        <v/>
      </c>
      <c r="T4079" s="71" t="str">
        <f t="shared" si="192"/>
        <v/>
      </c>
    </row>
    <row r="4080" spans="16:20">
      <c r="P4080" s="70" t="str">
        <f t="shared" si="190"/>
        <v/>
      </c>
      <c r="Q4080" s="70" t="str">
        <f t="shared" si="191"/>
        <v/>
      </c>
      <c r="R4080" s="70" t="str">
        <f>IFERROR(IF(K4080="handling and wharfage",SUM(P4080:Q4080),IF(OR(K4080="tank",K4080="Boat",K4080="car"),INDEX(Rate!$B$4:$M$25,MATCH(Gilbert!N4080,Rate!$A$4:$A$25,0),MATCH(Gilbert!L4080,Rate!$B$3:$M$3,0))*O4080*0.8,INDEX(Rate!$B$4:$M$25,MATCH(Gilbert!N4080,Rate!$A$4:$A$25,0),MATCH(Gilbert!L4080,Rate!$B$3:$M$3,0))*O4080)),"")</f>
        <v/>
      </c>
      <c r="T4080" s="71" t="str">
        <f t="shared" si="192"/>
        <v/>
      </c>
    </row>
    <row r="4081" spans="16:20">
      <c r="P4081" s="70" t="str">
        <f t="shared" si="190"/>
        <v/>
      </c>
      <c r="Q4081" s="70" t="str">
        <f t="shared" si="191"/>
        <v/>
      </c>
      <c r="R4081" s="70" t="str">
        <f>IFERROR(IF(K4081="handling and wharfage",SUM(P4081:Q4081),IF(OR(K4081="tank",K4081="Boat",K4081="car"),INDEX(Rate!$B$4:$M$25,MATCH(Gilbert!N4081,Rate!$A$4:$A$25,0),MATCH(Gilbert!L4081,Rate!$B$3:$M$3,0))*O4081*0.8,INDEX(Rate!$B$4:$M$25,MATCH(Gilbert!N4081,Rate!$A$4:$A$25,0),MATCH(Gilbert!L4081,Rate!$B$3:$M$3,0))*O4081)),"")</f>
        <v/>
      </c>
      <c r="T4081" s="71" t="str">
        <f t="shared" si="192"/>
        <v/>
      </c>
    </row>
    <row r="4082" spans="16:20">
      <c r="P4082" s="70" t="str">
        <f t="shared" si="190"/>
        <v/>
      </c>
      <c r="Q4082" s="70" t="str">
        <f t="shared" si="191"/>
        <v/>
      </c>
      <c r="R4082" s="70" t="str">
        <f>IFERROR(IF(K4082="handling and wharfage",SUM(P4082:Q4082),IF(OR(K4082="tank",K4082="Boat",K4082="car"),INDEX(Rate!$B$4:$M$25,MATCH(Gilbert!N4082,Rate!$A$4:$A$25,0),MATCH(Gilbert!L4082,Rate!$B$3:$M$3,0))*O4082*0.8,INDEX(Rate!$B$4:$M$25,MATCH(Gilbert!N4082,Rate!$A$4:$A$25,0),MATCH(Gilbert!L4082,Rate!$B$3:$M$3,0))*O4082)),"")</f>
        <v/>
      </c>
      <c r="T4082" s="71" t="str">
        <f t="shared" si="192"/>
        <v/>
      </c>
    </row>
    <row r="4083" spans="16:20">
      <c r="P4083" s="70" t="str">
        <f t="shared" si="190"/>
        <v/>
      </c>
      <c r="Q4083" s="70" t="str">
        <f t="shared" si="191"/>
        <v/>
      </c>
      <c r="R4083" s="70" t="str">
        <f>IFERROR(IF(K4083="handling and wharfage",SUM(P4083:Q4083),IF(OR(K4083="tank",K4083="Boat",K4083="car"),INDEX(Rate!$B$4:$M$25,MATCH(Gilbert!N4083,Rate!$A$4:$A$25,0),MATCH(Gilbert!L4083,Rate!$B$3:$M$3,0))*O4083*0.8,INDEX(Rate!$B$4:$M$25,MATCH(Gilbert!N4083,Rate!$A$4:$A$25,0),MATCH(Gilbert!L4083,Rate!$B$3:$M$3,0))*O4083)),"")</f>
        <v/>
      </c>
      <c r="T4083" s="71" t="str">
        <f t="shared" si="192"/>
        <v/>
      </c>
    </row>
    <row r="4084" spans="16:20">
      <c r="P4084" s="70" t="str">
        <f t="shared" si="190"/>
        <v/>
      </c>
      <c r="Q4084" s="70" t="str">
        <f t="shared" si="191"/>
        <v/>
      </c>
      <c r="R4084" s="70" t="str">
        <f>IFERROR(IF(K4084="handling and wharfage",SUM(P4084:Q4084),IF(OR(K4084="tank",K4084="Boat",K4084="car"),INDEX(Rate!$B$4:$M$25,MATCH(Gilbert!N4084,Rate!$A$4:$A$25,0),MATCH(Gilbert!L4084,Rate!$B$3:$M$3,0))*O4084*0.8,INDEX(Rate!$B$4:$M$25,MATCH(Gilbert!N4084,Rate!$A$4:$A$25,0),MATCH(Gilbert!L4084,Rate!$B$3:$M$3,0))*O4084)),"")</f>
        <v/>
      </c>
      <c r="T4084" s="71" t="str">
        <f t="shared" si="192"/>
        <v/>
      </c>
    </row>
    <row r="4085" spans="16:20">
      <c r="P4085" s="70" t="str">
        <f t="shared" si="190"/>
        <v/>
      </c>
      <c r="Q4085" s="70" t="str">
        <f t="shared" si="191"/>
        <v/>
      </c>
      <c r="R4085" s="70" t="str">
        <f>IFERROR(IF(K4085="handling and wharfage",SUM(P4085:Q4085),IF(OR(K4085="tank",K4085="Boat",K4085="car"),INDEX(Rate!$B$4:$M$25,MATCH(Gilbert!N4085,Rate!$A$4:$A$25,0),MATCH(Gilbert!L4085,Rate!$B$3:$M$3,0))*O4085*0.8,INDEX(Rate!$B$4:$M$25,MATCH(Gilbert!N4085,Rate!$A$4:$A$25,0),MATCH(Gilbert!L4085,Rate!$B$3:$M$3,0))*O4085)),"")</f>
        <v/>
      </c>
      <c r="T4085" s="71" t="str">
        <f t="shared" si="192"/>
        <v/>
      </c>
    </row>
    <row r="4086" spans="16:20">
      <c r="P4086" s="70" t="str">
        <f t="shared" si="190"/>
        <v/>
      </c>
      <c r="Q4086" s="70" t="str">
        <f t="shared" si="191"/>
        <v/>
      </c>
      <c r="R4086" s="70" t="str">
        <f>IFERROR(IF(K4086="handling and wharfage",SUM(P4086:Q4086),IF(OR(K4086="tank",K4086="Boat",K4086="car"),INDEX(Rate!$B$4:$M$25,MATCH(Gilbert!N4086,Rate!$A$4:$A$25,0),MATCH(Gilbert!L4086,Rate!$B$3:$M$3,0))*O4086*0.8,INDEX(Rate!$B$4:$M$25,MATCH(Gilbert!N4086,Rate!$A$4:$A$25,0),MATCH(Gilbert!L4086,Rate!$B$3:$M$3,0))*O4086)),"")</f>
        <v/>
      </c>
      <c r="T4086" s="71" t="str">
        <f t="shared" si="192"/>
        <v/>
      </c>
    </row>
    <row r="4087" spans="16:20">
      <c r="P4087" s="70" t="str">
        <f t="shared" si="190"/>
        <v/>
      </c>
      <c r="Q4087" s="70" t="str">
        <f t="shared" si="191"/>
        <v/>
      </c>
      <c r="R4087" s="70" t="str">
        <f>IFERROR(IF(K4087="handling and wharfage",SUM(P4087:Q4087),IF(OR(K4087="tank",K4087="Boat",K4087="car"),INDEX(Rate!$B$4:$M$25,MATCH(Gilbert!N4087,Rate!$A$4:$A$25,0),MATCH(Gilbert!L4087,Rate!$B$3:$M$3,0))*O4087*0.8,INDEX(Rate!$B$4:$M$25,MATCH(Gilbert!N4087,Rate!$A$4:$A$25,0),MATCH(Gilbert!L4087,Rate!$B$3:$M$3,0))*O4087)),"")</f>
        <v/>
      </c>
      <c r="T4087" s="71" t="str">
        <f t="shared" si="192"/>
        <v/>
      </c>
    </row>
    <row r="4088" spans="16:20">
      <c r="P4088" s="70" t="str">
        <f t="shared" si="190"/>
        <v/>
      </c>
      <c r="Q4088" s="70" t="str">
        <f t="shared" si="191"/>
        <v/>
      </c>
      <c r="R4088" s="70" t="str">
        <f>IFERROR(IF(K4088="handling and wharfage",SUM(P4088:Q4088),IF(OR(K4088="tank",K4088="Boat",K4088="car"),INDEX(Rate!$B$4:$M$25,MATCH(Gilbert!N4088,Rate!$A$4:$A$25,0),MATCH(Gilbert!L4088,Rate!$B$3:$M$3,0))*O4088*0.8,INDEX(Rate!$B$4:$M$25,MATCH(Gilbert!N4088,Rate!$A$4:$A$25,0),MATCH(Gilbert!L4088,Rate!$B$3:$M$3,0))*O4088)),"")</f>
        <v/>
      </c>
      <c r="T4088" s="71" t="str">
        <f t="shared" si="192"/>
        <v/>
      </c>
    </row>
    <row r="4089" spans="16:20">
      <c r="P4089" s="70" t="str">
        <f t="shared" si="190"/>
        <v/>
      </c>
      <c r="Q4089" s="70" t="str">
        <f t="shared" si="191"/>
        <v/>
      </c>
      <c r="R4089" s="70" t="str">
        <f>IFERROR(IF(K4089="handling and wharfage",SUM(P4089:Q4089),IF(OR(K4089="tank",K4089="Boat",K4089="car"),INDEX(Rate!$B$4:$M$25,MATCH(Gilbert!N4089,Rate!$A$4:$A$25,0),MATCH(Gilbert!L4089,Rate!$B$3:$M$3,0))*O4089*0.8,INDEX(Rate!$B$4:$M$25,MATCH(Gilbert!N4089,Rate!$A$4:$A$25,0),MATCH(Gilbert!L4089,Rate!$B$3:$M$3,0))*O4089)),"")</f>
        <v/>
      </c>
      <c r="T4089" s="71" t="str">
        <f t="shared" si="192"/>
        <v/>
      </c>
    </row>
    <row r="4090" spans="16:20">
      <c r="P4090" s="70" t="str">
        <f t="shared" si="190"/>
        <v/>
      </c>
      <c r="Q4090" s="70" t="str">
        <f t="shared" si="191"/>
        <v/>
      </c>
      <c r="R4090" s="70" t="str">
        <f>IFERROR(IF(K4090="handling and wharfage",SUM(P4090:Q4090),IF(OR(K4090="tank",K4090="Boat",K4090="car"),INDEX(Rate!$B$4:$M$25,MATCH(Gilbert!N4090,Rate!$A$4:$A$25,0),MATCH(Gilbert!L4090,Rate!$B$3:$M$3,0))*O4090*0.8,INDEX(Rate!$B$4:$M$25,MATCH(Gilbert!N4090,Rate!$A$4:$A$25,0),MATCH(Gilbert!L4090,Rate!$B$3:$M$3,0))*O4090)),"")</f>
        <v/>
      </c>
      <c r="T4090" s="71" t="str">
        <f t="shared" si="192"/>
        <v/>
      </c>
    </row>
    <row r="4091" spans="16:20">
      <c r="P4091" s="70" t="str">
        <f t="shared" si="190"/>
        <v/>
      </c>
      <c r="Q4091" s="70" t="str">
        <f t="shared" si="191"/>
        <v/>
      </c>
      <c r="R4091" s="70" t="str">
        <f>IFERROR(IF(K4091="handling and wharfage",SUM(P4091:Q4091),IF(OR(K4091="tank",K4091="Boat",K4091="car"),INDEX(Rate!$B$4:$M$25,MATCH(Gilbert!N4091,Rate!$A$4:$A$25,0),MATCH(Gilbert!L4091,Rate!$B$3:$M$3,0))*O4091*0.8,INDEX(Rate!$B$4:$M$25,MATCH(Gilbert!N4091,Rate!$A$4:$A$25,0),MATCH(Gilbert!L4091,Rate!$B$3:$M$3,0))*O4091)),"")</f>
        <v/>
      </c>
      <c r="T4091" s="71" t="str">
        <f t="shared" si="192"/>
        <v/>
      </c>
    </row>
    <row r="4092" spans="16:20">
      <c r="P4092" s="70" t="str">
        <f t="shared" si="190"/>
        <v/>
      </c>
      <c r="Q4092" s="70" t="str">
        <f t="shared" si="191"/>
        <v/>
      </c>
      <c r="R4092" s="70" t="str">
        <f>IFERROR(IF(K4092="handling and wharfage",SUM(P4092:Q4092),IF(OR(K4092="tank",K4092="Boat",K4092="car"),INDEX(Rate!$B$4:$M$25,MATCH(Gilbert!N4092,Rate!$A$4:$A$25,0),MATCH(Gilbert!L4092,Rate!$B$3:$M$3,0))*O4092*0.8,INDEX(Rate!$B$4:$M$25,MATCH(Gilbert!N4092,Rate!$A$4:$A$25,0),MATCH(Gilbert!L4092,Rate!$B$3:$M$3,0))*O4092)),"")</f>
        <v/>
      </c>
      <c r="T4092" s="71" t="str">
        <f t="shared" si="192"/>
        <v/>
      </c>
    </row>
    <row r="4093" spans="16:20">
      <c r="P4093" s="70" t="str">
        <f t="shared" si="190"/>
        <v/>
      </c>
      <c r="Q4093" s="70" t="str">
        <f t="shared" si="191"/>
        <v/>
      </c>
      <c r="R4093" s="70" t="str">
        <f>IFERROR(IF(K4093="handling and wharfage",SUM(P4093:Q4093),IF(OR(K4093="tank",K4093="Boat",K4093="car"),INDEX(Rate!$B$4:$M$25,MATCH(Gilbert!N4093,Rate!$A$4:$A$25,0),MATCH(Gilbert!L4093,Rate!$B$3:$M$3,0))*O4093*0.8,INDEX(Rate!$B$4:$M$25,MATCH(Gilbert!N4093,Rate!$A$4:$A$25,0),MATCH(Gilbert!L4093,Rate!$B$3:$M$3,0))*O4093)),"")</f>
        <v/>
      </c>
      <c r="T4093" s="71" t="str">
        <f t="shared" si="192"/>
        <v/>
      </c>
    </row>
    <row r="4094" spans="16:20">
      <c r="P4094" s="70" t="str">
        <f t="shared" si="190"/>
        <v/>
      </c>
      <c r="Q4094" s="70" t="str">
        <f t="shared" si="191"/>
        <v/>
      </c>
      <c r="R4094" s="70" t="str">
        <f>IFERROR(IF(K4094="handling and wharfage",SUM(P4094:Q4094),IF(OR(K4094="tank",K4094="Boat",K4094="car"),INDEX(Rate!$B$4:$M$25,MATCH(Gilbert!N4094,Rate!$A$4:$A$25,0),MATCH(Gilbert!L4094,Rate!$B$3:$M$3,0))*O4094*0.8,INDEX(Rate!$B$4:$M$25,MATCH(Gilbert!N4094,Rate!$A$4:$A$25,0),MATCH(Gilbert!L4094,Rate!$B$3:$M$3,0))*O4094)),"")</f>
        <v/>
      </c>
      <c r="T4094" s="71" t="str">
        <f t="shared" si="192"/>
        <v/>
      </c>
    </row>
    <row r="4095" spans="16:20">
      <c r="P4095" s="70" t="str">
        <f t="shared" si="190"/>
        <v/>
      </c>
      <c r="Q4095" s="70" t="str">
        <f t="shared" si="191"/>
        <v/>
      </c>
      <c r="R4095" s="70" t="str">
        <f>IFERROR(IF(K4095="handling and wharfage",SUM(P4095:Q4095),IF(OR(K4095="tank",K4095="Boat",K4095="car"),INDEX(Rate!$B$4:$M$25,MATCH(Gilbert!N4095,Rate!$A$4:$A$25,0),MATCH(Gilbert!L4095,Rate!$B$3:$M$3,0))*O4095*0.8,INDEX(Rate!$B$4:$M$25,MATCH(Gilbert!N4095,Rate!$A$4:$A$25,0),MATCH(Gilbert!L4095,Rate!$B$3:$M$3,0))*O4095)),"")</f>
        <v/>
      </c>
      <c r="T4095" s="71" t="str">
        <f t="shared" si="192"/>
        <v/>
      </c>
    </row>
    <row r="4096" spans="16:20">
      <c r="P4096" s="70" t="str">
        <f t="shared" si="190"/>
        <v/>
      </c>
      <c r="Q4096" s="70" t="str">
        <f t="shared" si="191"/>
        <v/>
      </c>
      <c r="R4096" s="70" t="str">
        <f>IFERROR(IF(K4096="handling and wharfage",SUM(P4096:Q4096),IF(OR(K4096="tank",K4096="Boat",K4096="car"),INDEX(Rate!$B$4:$M$25,MATCH(Gilbert!N4096,Rate!$A$4:$A$25,0),MATCH(Gilbert!L4096,Rate!$B$3:$M$3,0))*O4096*0.8,INDEX(Rate!$B$4:$M$25,MATCH(Gilbert!N4096,Rate!$A$4:$A$25,0),MATCH(Gilbert!L4096,Rate!$B$3:$M$3,0))*O4096)),"")</f>
        <v/>
      </c>
      <c r="T4096" s="71" t="str">
        <f t="shared" si="192"/>
        <v/>
      </c>
    </row>
    <row r="4097" spans="16:20">
      <c r="P4097" s="70" t="str">
        <f t="shared" si="190"/>
        <v/>
      </c>
      <c r="Q4097" s="70" t="str">
        <f t="shared" si="191"/>
        <v/>
      </c>
      <c r="R4097" s="70" t="str">
        <f>IFERROR(IF(K4097="handling and wharfage",SUM(P4097:Q4097),IF(OR(K4097="tank",K4097="Boat",K4097="car"),INDEX(Rate!$B$4:$M$25,MATCH(Gilbert!N4097,Rate!$A$4:$A$25,0),MATCH(Gilbert!L4097,Rate!$B$3:$M$3,0))*O4097*0.8,INDEX(Rate!$B$4:$M$25,MATCH(Gilbert!N4097,Rate!$A$4:$A$25,0),MATCH(Gilbert!L4097,Rate!$B$3:$M$3,0))*O4097)),"")</f>
        <v/>
      </c>
      <c r="T4097" s="71" t="str">
        <f t="shared" si="192"/>
        <v/>
      </c>
    </row>
    <row r="4098" spans="16:20">
      <c r="P4098" s="70" t="str">
        <f t="shared" si="190"/>
        <v/>
      </c>
      <c r="Q4098" s="70" t="str">
        <f t="shared" si="191"/>
        <v/>
      </c>
      <c r="R4098" s="70" t="str">
        <f>IFERROR(IF(K4098="handling and wharfage",SUM(P4098:Q4098),IF(OR(K4098="tank",K4098="Boat",K4098="car"),INDEX(Rate!$B$4:$M$25,MATCH(Gilbert!N4098,Rate!$A$4:$A$25,0),MATCH(Gilbert!L4098,Rate!$B$3:$M$3,0))*O4098*0.8,INDEX(Rate!$B$4:$M$25,MATCH(Gilbert!N4098,Rate!$A$4:$A$25,0),MATCH(Gilbert!L4098,Rate!$B$3:$M$3,0))*O4098)),"")</f>
        <v/>
      </c>
      <c r="T4098" s="71" t="str">
        <f t="shared" si="192"/>
        <v/>
      </c>
    </row>
    <row r="4099" spans="16:20">
      <c r="P4099" s="70" t="str">
        <f t="shared" ref="P4099:P4162" si="193">IF(OR(K4099="handling and wharfage",K4099="rau handling and wharfage"),O4099*30,"")</f>
        <v/>
      </c>
      <c r="Q4099" s="70" t="str">
        <f t="shared" ref="Q4099:Q4162" si="194">IF(K4099&lt;&gt;"handling and wharfage","",O4099*3.5)</f>
        <v/>
      </c>
      <c r="R4099" s="70" t="str">
        <f>IFERROR(IF(K4099="handling and wharfage",SUM(P4099:Q4099),IF(OR(K4099="tank",K4099="Boat",K4099="car"),INDEX(Rate!$B$4:$M$25,MATCH(Gilbert!N4099,Rate!$A$4:$A$25,0),MATCH(Gilbert!L4099,Rate!$B$3:$M$3,0))*O4099*0.8,INDEX(Rate!$B$4:$M$25,MATCH(Gilbert!N4099,Rate!$A$4:$A$25,0),MATCH(Gilbert!L4099,Rate!$B$3:$M$3,0))*O4099)),"")</f>
        <v/>
      </c>
      <c r="T4099" s="71" t="str">
        <f t="shared" ref="T4099:T4162" si="195">IF(L4099="","",IF(L4099="General2","F0070000061A","E31250000331"))</f>
        <v/>
      </c>
    </row>
    <row r="4100" spans="16:20">
      <c r="P4100" s="70" t="str">
        <f t="shared" si="193"/>
        <v/>
      </c>
      <c r="Q4100" s="70" t="str">
        <f t="shared" si="194"/>
        <v/>
      </c>
      <c r="R4100" s="70" t="str">
        <f>IFERROR(IF(K4100="handling and wharfage",SUM(P4100:Q4100),IF(OR(K4100="tank",K4100="Boat",K4100="car"),INDEX(Rate!$B$4:$M$25,MATCH(Gilbert!N4100,Rate!$A$4:$A$25,0),MATCH(Gilbert!L4100,Rate!$B$3:$M$3,0))*O4100*0.8,INDEX(Rate!$B$4:$M$25,MATCH(Gilbert!N4100,Rate!$A$4:$A$25,0),MATCH(Gilbert!L4100,Rate!$B$3:$M$3,0))*O4100)),"")</f>
        <v/>
      </c>
      <c r="T4100" s="71" t="str">
        <f t="shared" si="195"/>
        <v/>
      </c>
    </row>
    <row r="4101" spans="16:20">
      <c r="P4101" s="70" t="str">
        <f t="shared" si="193"/>
        <v/>
      </c>
      <c r="Q4101" s="70" t="str">
        <f t="shared" si="194"/>
        <v/>
      </c>
      <c r="R4101" s="70" t="str">
        <f>IFERROR(IF(K4101="handling and wharfage",SUM(P4101:Q4101),IF(OR(K4101="tank",K4101="Boat",K4101="car"),INDEX(Rate!$B$4:$M$25,MATCH(Gilbert!N4101,Rate!$A$4:$A$25,0),MATCH(Gilbert!L4101,Rate!$B$3:$M$3,0))*O4101*0.8,INDEX(Rate!$B$4:$M$25,MATCH(Gilbert!N4101,Rate!$A$4:$A$25,0),MATCH(Gilbert!L4101,Rate!$B$3:$M$3,0))*O4101)),"")</f>
        <v/>
      </c>
      <c r="T4101" s="71" t="str">
        <f t="shared" si="195"/>
        <v/>
      </c>
    </row>
    <row r="4102" spans="16:20">
      <c r="P4102" s="70" t="str">
        <f t="shared" si="193"/>
        <v/>
      </c>
      <c r="Q4102" s="70" t="str">
        <f t="shared" si="194"/>
        <v/>
      </c>
      <c r="R4102" s="70" t="str">
        <f>IFERROR(IF(K4102="handling and wharfage",SUM(P4102:Q4102),IF(OR(K4102="tank",K4102="Boat",K4102="car"),INDEX(Rate!$B$4:$M$25,MATCH(Gilbert!N4102,Rate!$A$4:$A$25,0),MATCH(Gilbert!L4102,Rate!$B$3:$M$3,0))*O4102*0.8,INDEX(Rate!$B$4:$M$25,MATCH(Gilbert!N4102,Rate!$A$4:$A$25,0),MATCH(Gilbert!L4102,Rate!$B$3:$M$3,0))*O4102)),"")</f>
        <v/>
      </c>
      <c r="T4102" s="71" t="str">
        <f t="shared" si="195"/>
        <v/>
      </c>
    </row>
    <row r="4103" spans="16:20">
      <c r="P4103" s="70" t="str">
        <f t="shared" si="193"/>
        <v/>
      </c>
      <c r="Q4103" s="70" t="str">
        <f t="shared" si="194"/>
        <v/>
      </c>
      <c r="R4103" s="70" t="str">
        <f>IFERROR(IF(K4103="handling and wharfage",SUM(P4103:Q4103),IF(OR(K4103="tank",K4103="Boat",K4103="car"),INDEX(Rate!$B$4:$M$25,MATCH(Gilbert!N4103,Rate!$A$4:$A$25,0),MATCH(Gilbert!L4103,Rate!$B$3:$M$3,0))*O4103*0.8,INDEX(Rate!$B$4:$M$25,MATCH(Gilbert!N4103,Rate!$A$4:$A$25,0),MATCH(Gilbert!L4103,Rate!$B$3:$M$3,0))*O4103)),"")</f>
        <v/>
      </c>
      <c r="T4103" s="71" t="str">
        <f t="shared" si="195"/>
        <v/>
      </c>
    </row>
    <row r="4104" spans="16:20">
      <c r="P4104" s="70" t="str">
        <f t="shared" si="193"/>
        <v/>
      </c>
      <c r="Q4104" s="70" t="str">
        <f t="shared" si="194"/>
        <v/>
      </c>
      <c r="R4104" s="70" t="str">
        <f>IFERROR(IF(K4104="handling and wharfage",SUM(P4104:Q4104),IF(OR(K4104="tank",K4104="Boat",K4104="car"),INDEX(Rate!$B$4:$M$25,MATCH(Gilbert!N4104,Rate!$A$4:$A$25,0),MATCH(Gilbert!L4104,Rate!$B$3:$M$3,0))*O4104*0.8,INDEX(Rate!$B$4:$M$25,MATCH(Gilbert!N4104,Rate!$A$4:$A$25,0),MATCH(Gilbert!L4104,Rate!$B$3:$M$3,0))*O4104)),"")</f>
        <v/>
      </c>
      <c r="T4104" s="71" t="str">
        <f t="shared" si="195"/>
        <v/>
      </c>
    </row>
    <row r="4105" spans="16:20">
      <c r="P4105" s="70" t="str">
        <f t="shared" si="193"/>
        <v/>
      </c>
      <c r="Q4105" s="70" t="str">
        <f t="shared" si="194"/>
        <v/>
      </c>
      <c r="R4105" s="70" t="str">
        <f>IFERROR(IF(K4105="handling and wharfage",SUM(P4105:Q4105),IF(OR(K4105="tank",K4105="Boat",K4105="car"),INDEX(Rate!$B$4:$M$25,MATCH(Gilbert!N4105,Rate!$A$4:$A$25,0),MATCH(Gilbert!L4105,Rate!$B$3:$M$3,0))*O4105*0.8,INDEX(Rate!$B$4:$M$25,MATCH(Gilbert!N4105,Rate!$A$4:$A$25,0),MATCH(Gilbert!L4105,Rate!$B$3:$M$3,0))*O4105)),"")</f>
        <v/>
      </c>
      <c r="T4105" s="71" t="str">
        <f t="shared" si="195"/>
        <v/>
      </c>
    </row>
    <row r="4106" spans="16:20">
      <c r="P4106" s="70" t="str">
        <f t="shared" si="193"/>
        <v/>
      </c>
      <c r="Q4106" s="70" t="str">
        <f t="shared" si="194"/>
        <v/>
      </c>
      <c r="R4106" s="70" t="str">
        <f>IFERROR(IF(K4106="handling and wharfage",SUM(P4106:Q4106),IF(OR(K4106="tank",K4106="Boat",K4106="car"),INDEX(Rate!$B$4:$M$25,MATCH(Gilbert!N4106,Rate!$A$4:$A$25,0),MATCH(Gilbert!L4106,Rate!$B$3:$M$3,0))*O4106*0.8,INDEX(Rate!$B$4:$M$25,MATCH(Gilbert!N4106,Rate!$A$4:$A$25,0),MATCH(Gilbert!L4106,Rate!$B$3:$M$3,0))*O4106)),"")</f>
        <v/>
      </c>
      <c r="T4106" s="71" t="str">
        <f t="shared" si="195"/>
        <v/>
      </c>
    </row>
    <row r="4107" spans="16:20">
      <c r="P4107" s="70" t="str">
        <f t="shared" si="193"/>
        <v/>
      </c>
      <c r="Q4107" s="70" t="str">
        <f t="shared" si="194"/>
        <v/>
      </c>
      <c r="R4107" s="70" t="str">
        <f>IFERROR(IF(K4107="handling and wharfage",SUM(P4107:Q4107),IF(OR(K4107="tank",K4107="Boat",K4107="car"),INDEX(Rate!$B$4:$M$25,MATCH(Gilbert!N4107,Rate!$A$4:$A$25,0),MATCH(Gilbert!L4107,Rate!$B$3:$M$3,0))*O4107*0.8,INDEX(Rate!$B$4:$M$25,MATCH(Gilbert!N4107,Rate!$A$4:$A$25,0),MATCH(Gilbert!L4107,Rate!$B$3:$M$3,0))*O4107)),"")</f>
        <v/>
      </c>
      <c r="T4107" s="71" t="str">
        <f t="shared" si="195"/>
        <v/>
      </c>
    </row>
    <row r="4108" spans="16:20">
      <c r="P4108" s="70" t="str">
        <f t="shared" si="193"/>
        <v/>
      </c>
      <c r="Q4108" s="70" t="str">
        <f t="shared" si="194"/>
        <v/>
      </c>
      <c r="R4108" s="70" t="str">
        <f>IFERROR(IF(K4108="handling and wharfage",SUM(P4108:Q4108),IF(OR(K4108="tank",K4108="Boat",K4108="car"),INDEX(Rate!$B$4:$M$25,MATCH(Gilbert!N4108,Rate!$A$4:$A$25,0),MATCH(Gilbert!L4108,Rate!$B$3:$M$3,0))*O4108*0.8,INDEX(Rate!$B$4:$M$25,MATCH(Gilbert!N4108,Rate!$A$4:$A$25,0),MATCH(Gilbert!L4108,Rate!$B$3:$M$3,0))*O4108)),"")</f>
        <v/>
      </c>
      <c r="T4108" s="71" t="str">
        <f t="shared" si="195"/>
        <v/>
      </c>
    </row>
    <row r="4109" spans="16:20">
      <c r="P4109" s="70" t="str">
        <f t="shared" si="193"/>
        <v/>
      </c>
      <c r="Q4109" s="70" t="str">
        <f t="shared" si="194"/>
        <v/>
      </c>
      <c r="R4109" s="70" t="str">
        <f>IFERROR(IF(K4109="handling and wharfage",SUM(P4109:Q4109),IF(OR(K4109="tank",K4109="Boat",K4109="car"),INDEX(Rate!$B$4:$M$25,MATCH(Gilbert!N4109,Rate!$A$4:$A$25,0),MATCH(Gilbert!L4109,Rate!$B$3:$M$3,0))*O4109*0.8,INDEX(Rate!$B$4:$M$25,MATCH(Gilbert!N4109,Rate!$A$4:$A$25,0),MATCH(Gilbert!L4109,Rate!$B$3:$M$3,0))*O4109)),"")</f>
        <v/>
      </c>
      <c r="T4109" s="71" t="str">
        <f t="shared" si="195"/>
        <v/>
      </c>
    </row>
    <row r="4110" spans="16:20">
      <c r="P4110" s="70" t="str">
        <f t="shared" si="193"/>
        <v/>
      </c>
      <c r="Q4110" s="70" t="str">
        <f t="shared" si="194"/>
        <v/>
      </c>
      <c r="R4110" s="70" t="str">
        <f>IFERROR(IF(K4110="handling and wharfage",SUM(P4110:Q4110),IF(OR(K4110="tank",K4110="Boat",K4110="car"),INDEX(Rate!$B$4:$M$25,MATCH(Gilbert!N4110,Rate!$A$4:$A$25,0),MATCH(Gilbert!L4110,Rate!$B$3:$M$3,0))*O4110*0.8,INDEX(Rate!$B$4:$M$25,MATCH(Gilbert!N4110,Rate!$A$4:$A$25,0),MATCH(Gilbert!L4110,Rate!$B$3:$M$3,0))*O4110)),"")</f>
        <v/>
      </c>
      <c r="T4110" s="71" t="str">
        <f t="shared" si="195"/>
        <v/>
      </c>
    </row>
    <row r="4111" spans="16:20">
      <c r="P4111" s="70" t="str">
        <f t="shared" si="193"/>
        <v/>
      </c>
      <c r="Q4111" s="70" t="str">
        <f t="shared" si="194"/>
        <v/>
      </c>
      <c r="R4111" s="70" t="str">
        <f>IFERROR(IF(K4111="handling and wharfage",SUM(P4111:Q4111),IF(OR(K4111="tank",K4111="Boat",K4111="car"),INDEX(Rate!$B$4:$M$25,MATCH(Gilbert!N4111,Rate!$A$4:$A$25,0),MATCH(Gilbert!L4111,Rate!$B$3:$M$3,0))*O4111*0.8,INDEX(Rate!$B$4:$M$25,MATCH(Gilbert!N4111,Rate!$A$4:$A$25,0),MATCH(Gilbert!L4111,Rate!$B$3:$M$3,0))*O4111)),"")</f>
        <v/>
      </c>
      <c r="T4111" s="71" t="str">
        <f t="shared" si="195"/>
        <v/>
      </c>
    </row>
    <row r="4112" spans="16:20">
      <c r="P4112" s="70" t="str">
        <f t="shared" si="193"/>
        <v/>
      </c>
      <c r="Q4112" s="70" t="str">
        <f t="shared" si="194"/>
        <v/>
      </c>
      <c r="R4112" s="70" t="str">
        <f>IFERROR(IF(K4112="handling and wharfage",SUM(P4112:Q4112),IF(OR(K4112="tank",K4112="Boat",K4112="car"),INDEX(Rate!$B$4:$M$25,MATCH(Gilbert!N4112,Rate!$A$4:$A$25,0),MATCH(Gilbert!L4112,Rate!$B$3:$M$3,0))*O4112*0.8,INDEX(Rate!$B$4:$M$25,MATCH(Gilbert!N4112,Rate!$A$4:$A$25,0),MATCH(Gilbert!L4112,Rate!$B$3:$M$3,0))*O4112)),"")</f>
        <v/>
      </c>
      <c r="T4112" s="71" t="str">
        <f t="shared" si="195"/>
        <v/>
      </c>
    </row>
    <row r="4113" spans="16:20">
      <c r="P4113" s="70" t="str">
        <f t="shared" si="193"/>
        <v/>
      </c>
      <c r="Q4113" s="70" t="str">
        <f t="shared" si="194"/>
        <v/>
      </c>
      <c r="R4113" s="70" t="str">
        <f>IFERROR(IF(K4113="handling and wharfage",SUM(P4113:Q4113),IF(OR(K4113="tank",K4113="Boat",K4113="car"),INDEX(Rate!$B$4:$M$25,MATCH(Gilbert!N4113,Rate!$A$4:$A$25,0),MATCH(Gilbert!L4113,Rate!$B$3:$M$3,0))*O4113*0.8,INDEX(Rate!$B$4:$M$25,MATCH(Gilbert!N4113,Rate!$A$4:$A$25,0),MATCH(Gilbert!L4113,Rate!$B$3:$M$3,0))*O4113)),"")</f>
        <v/>
      </c>
      <c r="T4113" s="71" t="str">
        <f t="shared" si="195"/>
        <v/>
      </c>
    </row>
    <row r="4114" spans="16:20">
      <c r="P4114" s="70" t="str">
        <f t="shared" si="193"/>
        <v/>
      </c>
      <c r="Q4114" s="70" t="str">
        <f t="shared" si="194"/>
        <v/>
      </c>
      <c r="R4114" s="70" t="str">
        <f>IFERROR(IF(K4114="handling and wharfage",SUM(P4114:Q4114),IF(OR(K4114="tank",K4114="Boat",K4114="car"),INDEX(Rate!$B$4:$M$25,MATCH(Gilbert!N4114,Rate!$A$4:$A$25,0),MATCH(Gilbert!L4114,Rate!$B$3:$M$3,0))*O4114*0.8,INDEX(Rate!$B$4:$M$25,MATCH(Gilbert!N4114,Rate!$A$4:$A$25,0),MATCH(Gilbert!L4114,Rate!$B$3:$M$3,0))*O4114)),"")</f>
        <v/>
      </c>
      <c r="T4114" s="71" t="str">
        <f t="shared" si="195"/>
        <v/>
      </c>
    </row>
    <row r="4115" spans="16:20">
      <c r="P4115" s="70" t="str">
        <f t="shared" si="193"/>
        <v/>
      </c>
      <c r="Q4115" s="70" t="str">
        <f t="shared" si="194"/>
        <v/>
      </c>
      <c r="R4115" s="70" t="str">
        <f>IFERROR(IF(K4115="handling and wharfage",SUM(P4115:Q4115),IF(OR(K4115="tank",K4115="Boat",K4115="car"),INDEX(Rate!$B$4:$M$25,MATCH(Gilbert!N4115,Rate!$A$4:$A$25,0),MATCH(Gilbert!L4115,Rate!$B$3:$M$3,0))*O4115*0.8,INDEX(Rate!$B$4:$M$25,MATCH(Gilbert!N4115,Rate!$A$4:$A$25,0),MATCH(Gilbert!L4115,Rate!$B$3:$M$3,0))*O4115)),"")</f>
        <v/>
      </c>
      <c r="T4115" s="71" t="str">
        <f t="shared" si="195"/>
        <v/>
      </c>
    </row>
    <row r="4116" spans="16:20">
      <c r="P4116" s="70" t="str">
        <f t="shared" si="193"/>
        <v/>
      </c>
      <c r="Q4116" s="70" t="str">
        <f t="shared" si="194"/>
        <v/>
      </c>
      <c r="R4116" s="70" t="str">
        <f>IFERROR(IF(K4116="handling and wharfage",SUM(P4116:Q4116),IF(OR(K4116="tank",K4116="Boat",K4116="car"),INDEX(Rate!$B$4:$M$25,MATCH(Gilbert!N4116,Rate!$A$4:$A$25,0),MATCH(Gilbert!L4116,Rate!$B$3:$M$3,0))*O4116*0.8,INDEX(Rate!$B$4:$M$25,MATCH(Gilbert!N4116,Rate!$A$4:$A$25,0),MATCH(Gilbert!L4116,Rate!$B$3:$M$3,0))*O4116)),"")</f>
        <v/>
      </c>
      <c r="T4116" s="71" t="str">
        <f t="shared" si="195"/>
        <v/>
      </c>
    </row>
    <row r="4117" spans="16:20">
      <c r="P4117" s="70" t="str">
        <f t="shared" si="193"/>
        <v/>
      </c>
      <c r="Q4117" s="70" t="str">
        <f t="shared" si="194"/>
        <v/>
      </c>
      <c r="R4117" s="70" t="str">
        <f>IFERROR(IF(K4117="handling and wharfage",SUM(P4117:Q4117),IF(OR(K4117="tank",K4117="Boat",K4117="car"),INDEX(Rate!$B$4:$M$25,MATCH(Gilbert!N4117,Rate!$A$4:$A$25,0),MATCH(Gilbert!L4117,Rate!$B$3:$M$3,0))*O4117*0.8,INDEX(Rate!$B$4:$M$25,MATCH(Gilbert!N4117,Rate!$A$4:$A$25,0),MATCH(Gilbert!L4117,Rate!$B$3:$M$3,0))*O4117)),"")</f>
        <v/>
      </c>
      <c r="T4117" s="71" t="str">
        <f t="shared" si="195"/>
        <v/>
      </c>
    </row>
    <row r="4118" spans="16:20">
      <c r="P4118" s="70" t="str">
        <f t="shared" si="193"/>
        <v/>
      </c>
      <c r="Q4118" s="70" t="str">
        <f t="shared" si="194"/>
        <v/>
      </c>
      <c r="R4118" s="70" t="str">
        <f>IFERROR(IF(K4118="handling and wharfage",SUM(P4118:Q4118),IF(OR(K4118="tank",K4118="Boat",K4118="car"),INDEX(Rate!$B$4:$M$25,MATCH(Gilbert!N4118,Rate!$A$4:$A$25,0),MATCH(Gilbert!L4118,Rate!$B$3:$M$3,0))*O4118*0.8,INDEX(Rate!$B$4:$M$25,MATCH(Gilbert!N4118,Rate!$A$4:$A$25,0),MATCH(Gilbert!L4118,Rate!$B$3:$M$3,0))*O4118)),"")</f>
        <v/>
      </c>
      <c r="T4118" s="71" t="str">
        <f t="shared" si="195"/>
        <v/>
      </c>
    </row>
    <row r="4119" spans="16:20">
      <c r="P4119" s="70" t="str">
        <f t="shared" si="193"/>
        <v/>
      </c>
      <c r="Q4119" s="70" t="str">
        <f t="shared" si="194"/>
        <v/>
      </c>
      <c r="R4119" s="70" t="str">
        <f>IFERROR(IF(K4119="handling and wharfage",SUM(P4119:Q4119),IF(OR(K4119="tank",K4119="Boat",K4119="car"),INDEX(Rate!$B$4:$M$25,MATCH(Gilbert!N4119,Rate!$A$4:$A$25,0),MATCH(Gilbert!L4119,Rate!$B$3:$M$3,0))*O4119*0.8,INDEX(Rate!$B$4:$M$25,MATCH(Gilbert!N4119,Rate!$A$4:$A$25,0),MATCH(Gilbert!L4119,Rate!$B$3:$M$3,0))*O4119)),"")</f>
        <v/>
      </c>
      <c r="T4119" s="71" t="str">
        <f t="shared" si="195"/>
        <v/>
      </c>
    </row>
    <row r="4120" spans="16:20">
      <c r="P4120" s="70" t="str">
        <f t="shared" si="193"/>
        <v/>
      </c>
      <c r="Q4120" s="70" t="str">
        <f t="shared" si="194"/>
        <v/>
      </c>
      <c r="R4120" s="70" t="str">
        <f>IFERROR(IF(K4120="handling and wharfage",SUM(P4120:Q4120),IF(OR(K4120="tank",K4120="Boat",K4120="car"),INDEX(Rate!$B$4:$M$25,MATCH(Gilbert!N4120,Rate!$A$4:$A$25,0),MATCH(Gilbert!L4120,Rate!$B$3:$M$3,0))*O4120*0.8,INDEX(Rate!$B$4:$M$25,MATCH(Gilbert!N4120,Rate!$A$4:$A$25,0),MATCH(Gilbert!L4120,Rate!$B$3:$M$3,0))*O4120)),"")</f>
        <v/>
      </c>
      <c r="T4120" s="71" t="str">
        <f t="shared" si="195"/>
        <v/>
      </c>
    </row>
    <row r="4121" spans="16:20">
      <c r="P4121" s="70" t="str">
        <f t="shared" si="193"/>
        <v/>
      </c>
      <c r="Q4121" s="70" t="str">
        <f t="shared" si="194"/>
        <v/>
      </c>
      <c r="R4121" s="70" t="str">
        <f>IFERROR(IF(K4121="handling and wharfage",SUM(P4121:Q4121),IF(OR(K4121="tank",K4121="Boat",K4121="car"),INDEX(Rate!$B$4:$M$25,MATCH(Gilbert!N4121,Rate!$A$4:$A$25,0),MATCH(Gilbert!L4121,Rate!$B$3:$M$3,0))*O4121*0.8,INDEX(Rate!$B$4:$M$25,MATCH(Gilbert!N4121,Rate!$A$4:$A$25,0),MATCH(Gilbert!L4121,Rate!$B$3:$M$3,0))*O4121)),"")</f>
        <v/>
      </c>
      <c r="T4121" s="71" t="str">
        <f t="shared" si="195"/>
        <v/>
      </c>
    </row>
    <row r="4122" spans="16:20">
      <c r="P4122" s="70" t="str">
        <f t="shared" si="193"/>
        <v/>
      </c>
      <c r="Q4122" s="70" t="str">
        <f t="shared" si="194"/>
        <v/>
      </c>
      <c r="R4122" s="70" t="str">
        <f>IFERROR(IF(K4122="handling and wharfage",SUM(P4122:Q4122),IF(OR(K4122="tank",K4122="Boat",K4122="car"),INDEX(Rate!$B$4:$M$25,MATCH(Gilbert!N4122,Rate!$A$4:$A$25,0),MATCH(Gilbert!L4122,Rate!$B$3:$M$3,0))*O4122*0.8,INDEX(Rate!$B$4:$M$25,MATCH(Gilbert!N4122,Rate!$A$4:$A$25,0),MATCH(Gilbert!L4122,Rate!$B$3:$M$3,0))*O4122)),"")</f>
        <v/>
      </c>
      <c r="T4122" s="71" t="str">
        <f t="shared" si="195"/>
        <v/>
      </c>
    </row>
    <row r="4123" spans="16:20">
      <c r="P4123" s="70" t="str">
        <f t="shared" si="193"/>
        <v/>
      </c>
      <c r="Q4123" s="70" t="str">
        <f t="shared" si="194"/>
        <v/>
      </c>
      <c r="R4123" s="70" t="str">
        <f>IFERROR(IF(K4123="handling and wharfage",SUM(P4123:Q4123),IF(OR(K4123="tank",K4123="Boat",K4123="car"),INDEX(Rate!$B$4:$M$25,MATCH(Gilbert!N4123,Rate!$A$4:$A$25,0),MATCH(Gilbert!L4123,Rate!$B$3:$M$3,0))*O4123*0.8,INDEX(Rate!$B$4:$M$25,MATCH(Gilbert!N4123,Rate!$A$4:$A$25,0),MATCH(Gilbert!L4123,Rate!$B$3:$M$3,0))*O4123)),"")</f>
        <v/>
      </c>
      <c r="T4123" s="71" t="str">
        <f t="shared" si="195"/>
        <v/>
      </c>
    </row>
    <row r="4124" spans="16:20">
      <c r="P4124" s="70" t="str">
        <f t="shared" si="193"/>
        <v/>
      </c>
      <c r="Q4124" s="70" t="str">
        <f t="shared" si="194"/>
        <v/>
      </c>
      <c r="R4124" s="70" t="str">
        <f>IFERROR(IF(K4124="handling and wharfage",SUM(P4124:Q4124),IF(OR(K4124="tank",K4124="Boat",K4124="car"),INDEX(Rate!$B$4:$M$25,MATCH(Gilbert!N4124,Rate!$A$4:$A$25,0),MATCH(Gilbert!L4124,Rate!$B$3:$M$3,0))*O4124*0.8,INDEX(Rate!$B$4:$M$25,MATCH(Gilbert!N4124,Rate!$A$4:$A$25,0),MATCH(Gilbert!L4124,Rate!$B$3:$M$3,0))*O4124)),"")</f>
        <v/>
      </c>
      <c r="T4124" s="71" t="str">
        <f t="shared" si="195"/>
        <v/>
      </c>
    </row>
    <row r="4125" spans="16:20">
      <c r="P4125" s="70" t="str">
        <f t="shared" si="193"/>
        <v/>
      </c>
      <c r="Q4125" s="70" t="str">
        <f t="shared" si="194"/>
        <v/>
      </c>
      <c r="R4125" s="70" t="str">
        <f>IFERROR(IF(K4125="handling and wharfage",SUM(P4125:Q4125),IF(OR(K4125="tank",K4125="Boat",K4125="car"),INDEX(Rate!$B$4:$M$25,MATCH(Gilbert!N4125,Rate!$A$4:$A$25,0),MATCH(Gilbert!L4125,Rate!$B$3:$M$3,0))*O4125*0.8,INDEX(Rate!$B$4:$M$25,MATCH(Gilbert!N4125,Rate!$A$4:$A$25,0),MATCH(Gilbert!L4125,Rate!$B$3:$M$3,0))*O4125)),"")</f>
        <v/>
      </c>
      <c r="T4125" s="71" t="str">
        <f t="shared" si="195"/>
        <v/>
      </c>
    </row>
    <row r="4126" spans="16:20">
      <c r="P4126" s="70" t="str">
        <f t="shared" si="193"/>
        <v/>
      </c>
      <c r="Q4126" s="70" t="str">
        <f t="shared" si="194"/>
        <v/>
      </c>
      <c r="R4126" s="70" t="str">
        <f>IFERROR(IF(K4126="handling and wharfage",SUM(P4126:Q4126),IF(OR(K4126="tank",K4126="Boat",K4126="car"),INDEX(Rate!$B$4:$M$25,MATCH(Gilbert!N4126,Rate!$A$4:$A$25,0),MATCH(Gilbert!L4126,Rate!$B$3:$M$3,0))*O4126*0.8,INDEX(Rate!$B$4:$M$25,MATCH(Gilbert!N4126,Rate!$A$4:$A$25,0),MATCH(Gilbert!L4126,Rate!$B$3:$M$3,0))*O4126)),"")</f>
        <v/>
      </c>
      <c r="T4126" s="71" t="str">
        <f t="shared" si="195"/>
        <v/>
      </c>
    </row>
    <row r="4127" spans="16:20">
      <c r="P4127" s="70" t="str">
        <f t="shared" si="193"/>
        <v/>
      </c>
      <c r="Q4127" s="70" t="str">
        <f t="shared" si="194"/>
        <v/>
      </c>
      <c r="R4127" s="70" t="str">
        <f>IFERROR(IF(K4127="handling and wharfage",SUM(P4127:Q4127),IF(OR(K4127="tank",K4127="Boat",K4127="car"),INDEX(Rate!$B$4:$M$25,MATCH(Gilbert!N4127,Rate!$A$4:$A$25,0),MATCH(Gilbert!L4127,Rate!$B$3:$M$3,0))*O4127*0.8,INDEX(Rate!$B$4:$M$25,MATCH(Gilbert!N4127,Rate!$A$4:$A$25,0),MATCH(Gilbert!L4127,Rate!$B$3:$M$3,0))*O4127)),"")</f>
        <v/>
      </c>
      <c r="T4127" s="71" t="str">
        <f t="shared" si="195"/>
        <v/>
      </c>
    </row>
    <row r="4128" spans="16:20">
      <c r="P4128" s="70" t="str">
        <f t="shared" si="193"/>
        <v/>
      </c>
      <c r="Q4128" s="70" t="str">
        <f t="shared" si="194"/>
        <v/>
      </c>
      <c r="R4128" s="70" t="str">
        <f>IFERROR(IF(K4128="handling and wharfage",SUM(P4128:Q4128),IF(OR(K4128="tank",K4128="Boat",K4128="car"),INDEX(Rate!$B$4:$M$25,MATCH(Gilbert!N4128,Rate!$A$4:$A$25,0),MATCH(Gilbert!L4128,Rate!$B$3:$M$3,0))*O4128*0.8,INDEX(Rate!$B$4:$M$25,MATCH(Gilbert!N4128,Rate!$A$4:$A$25,0),MATCH(Gilbert!L4128,Rate!$B$3:$M$3,0))*O4128)),"")</f>
        <v/>
      </c>
      <c r="T4128" s="71" t="str">
        <f t="shared" si="195"/>
        <v/>
      </c>
    </row>
    <row r="4129" spans="16:20">
      <c r="P4129" s="70" t="str">
        <f t="shared" si="193"/>
        <v/>
      </c>
      <c r="Q4129" s="70" t="str">
        <f t="shared" si="194"/>
        <v/>
      </c>
      <c r="R4129" s="70" t="str">
        <f>IFERROR(IF(K4129="handling and wharfage",SUM(P4129:Q4129),IF(OR(K4129="tank",K4129="Boat",K4129="car"),INDEX(Rate!$B$4:$M$25,MATCH(Gilbert!N4129,Rate!$A$4:$A$25,0),MATCH(Gilbert!L4129,Rate!$B$3:$M$3,0))*O4129*0.8,INDEX(Rate!$B$4:$M$25,MATCH(Gilbert!N4129,Rate!$A$4:$A$25,0),MATCH(Gilbert!L4129,Rate!$B$3:$M$3,0))*O4129)),"")</f>
        <v/>
      </c>
      <c r="T4129" s="71" t="str">
        <f t="shared" si="195"/>
        <v/>
      </c>
    </row>
    <row r="4130" spans="16:20">
      <c r="P4130" s="70" t="str">
        <f t="shared" si="193"/>
        <v/>
      </c>
      <c r="Q4130" s="70" t="str">
        <f t="shared" si="194"/>
        <v/>
      </c>
      <c r="R4130" s="70" t="str">
        <f>IFERROR(IF(K4130="handling and wharfage",SUM(P4130:Q4130),IF(OR(K4130="tank",K4130="Boat",K4130="car"),INDEX(Rate!$B$4:$M$25,MATCH(Gilbert!N4130,Rate!$A$4:$A$25,0),MATCH(Gilbert!L4130,Rate!$B$3:$M$3,0))*O4130*0.8,INDEX(Rate!$B$4:$M$25,MATCH(Gilbert!N4130,Rate!$A$4:$A$25,0),MATCH(Gilbert!L4130,Rate!$B$3:$M$3,0))*O4130)),"")</f>
        <v/>
      </c>
      <c r="T4130" s="71" t="str">
        <f t="shared" si="195"/>
        <v/>
      </c>
    </row>
    <row r="4131" spans="16:20">
      <c r="P4131" s="70" t="str">
        <f t="shared" si="193"/>
        <v/>
      </c>
      <c r="Q4131" s="70" t="str">
        <f t="shared" si="194"/>
        <v/>
      </c>
      <c r="R4131" s="70" t="str">
        <f>IFERROR(IF(K4131="handling and wharfage",SUM(P4131:Q4131),IF(OR(K4131="tank",K4131="Boat",K4131="car"),INDEX(Rate!$B$4:$M$25,MATCH(Gilbert!N4131,Rate!$A$4:$A$25,0),MATCH(Gilbert!L4131,Rate!$B$3:$M$3,0))*O4131*0.8,INDEX(Rate!$B$4:$M$25,MATCH(Gilbert!N4131,Rate!$A$4:$A$25,0),MATCH(Gilbert!L4131,Rate!$B$3:$M$3,0))*O4131)),"")</f>
        <v/>
      </c>
      <c r="T4131" s="71" t="str">
        <f t="shared" si="195"/>
        <v/>
      </c>
    </row>
    <row r="4132" spans="16:20">
      <c r="P4132" s="70" t="str">
        <f t="shared" si="193"/>
        <v/>
      </c>
      <c r="Q4132" s="70" t="str">
        <f t="shared" si="194"/>
        <v/>
      </c>
      <c r="R4132" s="70" t="str">
        <f>IFERROR(IF(K4132="handling and wharfage",SUM(P4132:Q4132),IF(OR(K4132="tank",K4132="Boat",K4132="car"),INDEX(Rate!$B$4:$M$25,MATCH(Gilbert!N4132,Rate!$A$4:$A$25,0),MATCH(Gilbert!L4132,Rate!$B$3:$M$3,0))*O4132*0.8,INDEX(Rate!$B$4:$M$25,MATCH(Gilbert!N4132,Rate!$A$4:$A$25,0),MATCH(Gilbert!L4132,Rate!$B$3:$M$3,0))*O4132)),"")</f>
        <v/>
      </c>
      <c r="T4132" s="71" t="str">
        <f t="shared" si="195"/>
        <v/>
      </c>
    </row>
    <row r="4133" spans="16:20">
      <c r="P4133" s="70" t="str">
        <f t="shared" si="193"/>
        <v/>
      </c>
      <c r="Q4133" s="70" t="str">
        <f t="shared" si="194"/>
        <v/>
      </c>
      <c r="R4133" s="70" t="str">
        <f>IFERROR(IF(K4133="handling and wharfage",SUM(P4133:Q4133),IF(OR(K4133="tank",K4133="Boat",K4133="car"),INDEX(Rate!$B$4:$M$25,MATCH(Gilbert!N4133,Rate!$A$4:$A$25,0),MATCH(Gilbert!L4133,Rate!$B$3:$M$3,0))*O4133*0.8,INDEX(Rate!$B$4:$M$25,MATCH(Gilbert!N4133,Rate!$A$4:$A$25,0),MATCH(Gilbert!L4133,Rate!$B$3:$M$3,0))*O4133)),"")</f>
        <v/>
      </c>
      <c r="T4133" s="71" t="str">
        <f t="shared" si="195"/>
        <v/>
      </c>
    </row>
    <row r="4134" spans="16:20">
      <c r="P4134" s="70" t="str">
        <f t="shared" si="193"/>
        <v/>
      </c>
      <c r="Q4134" s="70" t="str">
        <f t="shared" si="194"/>
        <v/>
      </c>
      <c r="R4134" s="70" t="str">
        <f>IFERROR(IF(K4134="handling and wharfage",SUM(P4134:Q4134),IF(OR(K4134="tank",K4134="Boat",K4134="car"),INDEX(Rate!$B$4:$M$25,MATCH(Gilbert!N4134,Rate!$A$4:$A$25,0),MATCH(Gilbert!L4134,Rate!$B$3:$M$3,0))*O4134*0.8,INDEX(Rate!$B$4:$M$25,MATCH(Gilbert!N4134,Rate!$A$4:$A$25,0),MATCH(Gilbert!L4134,Rate!$B$3:$M$3,0))*O4134)),"")</f>
        <v/>
      </c>
      <c r="T4134" s="71" t="str">
        <f t="shared" si="195"/>
        <v/>
      </c>
    </row>
    <row r="4135" spans="16:20">
      <c r="P4135" s="70" t="str">
        <f t="shared" si="193"/>
        <v/>
      </c>
      <c r="Q4135" s="70" t="str">
        <f t="shared" si="194"/>
        <v/>
      </c>
      <c r="R4135" s="70" t="str">
        <f>IFERROR(IF(K4135="handling and wharfage",SUM(P4135:Q4135),IF(OR(K4135="tank",K4135="Boat",K4135="car"),INDEX(Rate!$B$4:$M$25,MATCH(Gilbert!N4135,Rate!$A$4:$A$25,0),MATCH(Gilbert!L4135,Rate!$B$3:$M$3,0))*O4135*0.8,INDEX(Rate!$B$4:$M$25,MATCH(Gilbert!N4135,Rate!$A$4:$A$25,0),MATCH(Gilbert!L4135,Rate!$B$3:$M$3,0))*O4135)),"")</f>
        <v/>
      </c>
      <c r="T4135" s="71" t="str">
        <f t="shared" si="195"/>
        <v/>
      </c>
    </row>
    <row r="4136" spans="16:20">
      <c r="P4136" s="70" t="str">
        <f t="shared" si="193"/>
        <v/>
      </c>
      <c r="Q4136" s="70" t="str">
        <f t="shared" si="194"/>
        <v/>
      </c>
      <c r="R4136" s="70" t="str">
        <f>IFERROR(IF(K4136="handling and wharfage",SUM(P4136:Q4136),IF(OR(K4136="tank",K4136="Boat",K4136="car"),INDEX(Rate!$B$4:$M$25,MATCH(Gilbert!N4136,Rate!$A$4:$A$25,0),MATCH(Gilbert!L4136,Rate!$B$3:$M$3,0))*O4136*0.8,INDEX(Rate!$B$4:$M$25,MATCH(Gilbert!N4136,Rate!$A$4:$A$25,0),MATCH(Gilbert!L4136,Rate!$B$3:$M$3,0))*O4136)),"")</f>
        <v/>
      </c>
      <c r="T4136" s="71" t="str">
        <f t="shared" si="195"/>
        <v/>
      </c>
    </row>
    <row r="4137" spans="16:20">
      <c r="P4137" s="70" t="str">
        <f t="shared" si="193"/>
        <v/>
      </c>
      <c r="Q4137" s="70" t="str">
        <f t="shared" si="194"/>
        <v/>
      </c>
      <c r="R4137" s="70" t="str">
        <f>IFERROR(IF(K4137="handling and wharfage",SUM(P4137:Q4137),IF(OR(K4137="tank",K4137="Boat",K4137="car"),INDEX(Rate!$B$4:$M$25,MATCH(Gilbert!N4137,Rate!$A$4:$A$25,0),MATCH(Gilbert!L4137,Rate!$B$3:$M$3,0))*O4137*0.8,INDEX(Rate!$B$4:$M$25,MATCH(Gilbert!N4137,Rate!$A$4:$A$25,0),MATCH(Gilbert!L4137,Rate!$B$3:$M$3,0))*O4137)),"")</f>
        <v/>
      </c>
      <c r="T4137" s="71" t="str">
        <f t="shared" si="195"/>
        <v/>
      </c>
    </row>
    <row r="4138" spans="16:20">
      <c r="P4138" s="70" t="str">
        <f t="shared" si="193"/>
        <v/>
      </c>
      <c r="Q4138" s="70" t="str">
        <f t="shared" si="194"/>
        <v/>
      </c>
      <c r="R4138" s="70" t="str">
        <f>IFERROR(IF(K4138="handling and wharfage",SUM(P4138:Q4138),IF(OR(K4138="tank",K4138="Boat",K4138="car"),INDEX(Rate!$B$4:$M$25,MATCH(Gilbert!N4138,Rate!$A$4:$A$25,0),MATCH(Gilbert!L4138,Rate!$B$3:$M$3,0))*O4138*0.8,INDEX(Rate!$B$4:$M$25,MATCH(Gilbert!N4138,Rate!$A$4:$A$25,0),MATCH(Gilbert!L4138,Rate!$B$3:$M$3,0))*O4138)),"")</f>
        <v/>
      </c>
      <c r="T4138" s="71" t="str">
        <f t="shared" si="195"/>
        <v/>
      </c>
    </row>
    <row r="4139" spans="16:20">
      <c r="P4139" s="70" t="str">
        <f t="shared" si="193"/>
        <v/>
      </c>
      <c r="Q4139" s="70" t="str">
        <f t="shared" si="194"/>
        <v/>
      </c>
      <c r="R4139" s="70" t="str">
        <f>IFERROR(IF(K4139="handling and wharfage",SUM(P4139:Q4139),IF(OR(K4139="tank",K4139="Boat",K4139="car"),INDEX(Rate!$B$4:$M$25,MATCH(Gilbert!N4139,Rate!$A$4:$A$25,0),MATCH(Gilbert!L4139,Rate!$B$3:$M$3,0))*O4139*0.8,INDEX(Rate!$B$4:$M$25,MATCH(Gilbert!N4139,Rate!$A$4:$A$25,0),MATCH(Gilbert!L4139,Rate!$B$3:$M$3,0))*O4139)),"")</f>
        <v/>
      </c>
      <c r="T4139" s="71" t="str">
        <f t="shared" si="195"/>
        <v/>
      </c>
    </row>
    <row r="4140" spans="16:20">
      <c r="P4140" s="70" t="str">
        <f t="shared" si="193"/>
        <v/>
      </c>
      <c r="Q4140" s="70" t="str">
        <f t="shared" si="194"/>
        <v/>
      </c>
      <c r="R4140" s="70" t="str">
        <f>IFERROR(IF(K4140="handling and wharfage",SUM(P4140:Q4140),IF(OR(K4140="tank",K4140="Boat",K4140="car"),INDEX(Rate!$B$4:$M$25,MATCH(Gilbert!N4140,Rate!$A$4:$A$25,0),MATCH(Gilbert!L4140,Rate!$B$3:$M$3,0))*O4140*0.8,INDEX(Rate!$B$4:$M$25,MATCH(Gilbert!N4140,Rate!$A$4:$A$25,0),MATCH(Gilbert!L4140,Rate!$B$3:$M$3,0))*O4140)),"")</f>
        <v/>
      </c>
      <c r="T4140" s="71" t="str">
        <f t="shared" si="195"/>
        <v/>
      </c>
    </row>
    <row r="4141" spans="16:20">
      <c r="P4141" s="70" t="str">
        <f t="shared" si="193"/>
        <v/>
      </c>
      <c r="Q4141" s="70" t="str">
        <f t="shared" si="194"/>
        <v/>
      </c>
      <c r="R4141" s="70" t="str">
        <f>IFERROR(IF(K4141="handling and wharfage",SUM(P4141:Q4141),IF(OR(K4141="tank",K4141="Boat",K4141="car"),INDEX(Rate!$B$4:$M$25,MATCH(Gilbert!N4141,Rate!$A$4:$A$25,0),MATCH(Gilbert!L4141,Rate!$B$3:$M$3,0))*O4141*0.8,INDEX(Rate!$B$4:$M$25,MATCH(Gilbert!N4141,Rate!$A$4:$A$25,0),MATCH(Gilbert!L4141,Rate!$B$3:$M$3,0))*O4141)),"")</f>
        <v/>
      </c>
      <c r="T4141" s="71" t="str">
        <f t="shared" si="195"/>
        <v/>
      </c>
    </row>
    <row r="4142" spans="16:20">
      <c r="P4142" s="70" t="str">
        <f t="shared" si="193"/>
        <v/>
      </c>
      <c r="Q4142" s="70" t="str">
        <f t="shared" si="194"/>
        <v/>
      </c>
      <c r="R4142" s="70" t="str">
        <f>IFERROR(IF(K4142="handling and wharfage",SUM(P4142:Q4142),IF(OR(K4142="tank",K4142="Boat",K4142="car"),INDEX(Rate!$B$4:$M$25,MATCH(Gilbert!N4142,Rate!$A$4:$A$25,0),MATCH(Gilbert!L4142,Rate!$B$3:$M$3,0))*O4142*0.8,INDEX(Rate!$B$4:$M$25,MATCH(Gilbert!N4142,Rate!$A$4:$A$25,0),MATCH(Gilbert!L4142,Rate!$B$3:$M$3,0))*O4142)),"")</f>
        <v/>
      </c>
      <c r="T4142" s="71" t="str">
        <f t="shared" si="195"/>
        <v/>
      </c>
    </row>
    <row r="4143" spans="16:20">
      <c r="P4143" s="70" t="str">
        <f t="shared" si="193"/>
        <v/>
      </c>
      <c r="Q4143" s="70" t="str">
        <f t="shared" si="194"/>
        <v/>
      </c>
      <c r="R4143" s="70" t="str">
        <f>IFERROR(IF(K4143="handling and wharfage",SUM(P4143:Q4143),IF(OR(K4143="tank",K4143="Boat",K4143="car"),INDEX(Rate!$B$4:$M$25,MATCH(Gilbert!N4143,Rate!$A$4:$A$25,0),MATCH(Gilbert!L4143,Rate!$B$3:$M$3,0))*O4143*0.8,INDEX(Rate!$B$4:$M$25,MATCH(Gilbert!N4143,Rate!$A$4:$A$25,0),MATCH(Gilbert!L4143,Rate!$B$3:$M$3,0))*O4143)),"")</f>
        <v/>
      </c>
      <c r="T4143" s="71" t="str">
        <f t="shared" si="195"/>
        <v/>
      </c>
    </row>
    <row r="4144" spans="16:20">
      <c r="P4144" s="70" t="str">
        <f t="shared" si="193"/>
        <v/>
      </c>
      <c r="Q4144" s="70" t="str">
        <f t="shared" si="194"/>
        <v/>
      </c>
      <c r="R4144" s="70" t="str">
        <f>IFERROR(IF(K4144="handling and wharfage",SUM(P4144:Q4144),IF(OR(K4144="tank",K4144="Boat",K4144="car"),INDEX(Rate!$B$4:$M$25,MATCH(Gilbert!N4144,Rate!$A$4:$A$25,0),MATCH(Gilbert!L4144,Rate!$B$3:$M$3,0))*O4144*0.8,INDEX(Rate!$B$4:$M$25,MATCH(Gilbert!N4144,Rate!$A$4:$A$25,0),MATCH(Gilbert!L4144,Rate!$B$3:$M$3,0))*O4144)),"")</f>
        <v/>
      </c>
      <c r="T4144" s="71" t="str">
        <f t="shared" si="195"/>
        <v/>
      </c>
    </row>
    <row r="4145" spans="16:20">
      <c r="P4145" s="70" t="str">
        <f t="shared" si="193"/>
        <v/>
      </c>
      <c r="Q4145" s="70" t="str">
        <f t="shared" si="194"/>
        <v/>
      </c>
      <c r="R4145" s="70" t="str">
        <f>IFERROR(IF(K4145="handling and wharfage",SUM(P4145:Q4145),IF(OR(K4145="tank",K4145="Boat",K4145="car"),INDEX(Rate!$B$4:$M$25,MATCH(Gilbert!N4145,Rate!$A$4:$A$25,0),MATCH(Gilbert!L4145,Rate!$B$3:$M$3,0))*O4145*0.8,INDEX(Rate!$B$4:$M$25,MATCH(Gilbert!N4145,Rate!$A$4:$A$25,0),MATCH(Gilbert!L4145,Rate!$B$3:$M$3,0))*O4145)),"")</f>
        <v/>
      </c>
      <c r="T4145" s="71" t="str">
        <f t="shared" si="195"/>
        <v/>
      </c>
    </row>
    <row r="4146" spans="16:20">
      <c r="P4146" s="70" t="str">
        <f t="shared" si="193"/>
        <v/>
      </c>
      <c r="Q4146" s="70" t="str">
        <f t="shared" si="194"/>
        <v/>
      </c>
      <c r="R4146" s="70" t="str">
        <f>IFERROR(IF(K4146="handling and wharfage",SUM(P4146:Q4146),IF(OR(K4146="tank",K4146="Boat",K4146="car"),INDEX(Rate!$B$4:$M$25,MATCH(Gilbert!N4146,Rate!$A$4:$A$25,0),MATCH(Gilbert!L4146,Rate!$B$3:$M$3,0))*O4146*0.8,INDEX(Rate!$B$4:$M$25,MATCH(Gilbert!N4146,Rate!$A$4:$A$25,0),MATCH(Gilbert!L4146,Rate!$B$3:$M$3,0))*O4146)),"")</f>
        <v/>
      </c>
      <c r="T4146" s="71" t="str">
        <f t="shared" si="195"/>
        <v/>
      </c>
    </row>
    <row r="4147" spans="16:20">
      <c r="P4147" s="70" t="str">
        <f t="shared" si="193"/>
        <v/>
      </c>
      <c r="Q4147" s="70" t="str">
        <f t="shared" si="194"/>
        <v/>
      </c>
      <c r="R4147" s="70" t="str">
        <f>IFERROR(IF(K4147="handling and wharfage",SUM(P4147:Q4147),IF(OR(K4147="tank",K4147="Boat",K4147="car"),INDEX(Rate!$B$4:$M$25,MATCH(Gilbert!N4147,Rate!$A$4:$A$25,0),MATCH(Gilbert!L4147,Rate!$B$3:$M$3,0))*O4147*0.8,INDEX(Rate!$B$4:$M$25,MATCH(Gilbert!N4147,Rate!$A$4:$A$25,0),MATCH(Gilbert!L4147,Rate!$B$3:$M$3,0))*O4147)),"")</f>
        <v/>
      </c>
      <c r="T4147" s="71" t="str">
        <f t="shared" si="195"/>
        <v/>
      </c>
    </row>
    <row r="4148" spans="16:20">
      <c r="P4148" s="70" t="str">
        <f t="shared" si="193"/>
        <v/>
      </c>
      <c r="Q4148" s="70" t="str">
        <f t="shared" si="194"/>
        <v/>
      </c>
      <c r="R4148" s="70" t="str">
        <f>IFERROR(IF(K4148="handling and wharfage",SUM(P4148:Q4148),IF(OR(K4148="tank",K4148="Boat",K4148="car"),INDEX(Rate!$B$4:$M$25,MATCH(Gilbert!N4148,Rate!$A$4:$A$25,0),MATCH(Gilbert!L4148,Rate!$B$3:$M$3,0))*O4148*0.8,INDEX(Rate!$B$4:$M$25,MATCH(Gilbert!N4148,Rate!$A$4:$A$25,0),MATCH(Gilbert!L4148,Rate!$B$3:$M$3,0))*O4148)),"")</f>
        <v/>
      </c>
      <c r="T4148" s="71" t="str">
        <f t="shared" si="195"/>
        <v/>
      </c>
    </row>
    <row r="4149" spans="16:20">
      <c r="P4149" s="70" t="str">
        <f t="shared" si="193"/>
        <v/>
      </c>
      <c r="Q4149" s="70" t="str">
        <f t="shared" si="194"/>
        <v/>
      </c>
      <c r="R4149" s="70" t="str">
        <f>IFERROR(IF(K4149="handling and wharfage",SUM(P4149:Q4149),IF(OR(K4149="tank",K4149="Boat",K4149="car"),INDEX(Rate!$B$4:$M$25,MATCH(Gilbert!N4149,Rate!$A$4:$A$25,0),MATCH(Gilbert!L4149,Rate!$B$3:$M$3,0))*O4149*0.8,INDEX(Rate!$B$4:$M$25,MATCH(Gilbert!N4149,Rate!$A$4:$A$25,0),MATCH(Gilbert!L4149,Rate!$B$3:$M$3,0))*O4149)),"")</f>
        <v/>
      </c>
      <c r="T4149" s="71" t="str">
        <f t="shared" si="195"/>
        <v/>
      </c>
    </row>
    <row r="4150" spans="16:20">
      <c r="P4150" s="70" t="str">
        <f t="shared" si="193"/>
        <v/>
      </c>
      <c r="Q4150" s="70" t="str">
        <f t="shared" si="194"/>
        <v/>
      </c>
      <c r="R4150" s="70" t="str">
        <f>IFERROR(IF(K4150="handling and wharfage",SUM(P4150:Q4150),IF(OR(K4150="tank",K4150="Boat",K4150="car"),INDEX(Rate!$B$4:$M$25,MATCH(Gilbert!N4150,Rate!$A$4:$A$25,0),MATCH(Gilbert!L4150,Rate!$B$3:$M$3,0))*O4150*0.8,INDEX(Rate!$B$4:$M$25,MATCH(Gilbert!N4150,Rate!$A$4:$A$25,0),MATCH(Gilbert!L4150,Rate!$B$3:$M$3,0))*O4150)),"")</f>
        <v/>
      </c>
      <c r="T4150" s="71" t="str">
        <f t="shared" si="195"/>
        <v/>
      </c>
    </row>
    <row r="4151" spans="16:20">
      <c r="P4151" s="70" t="str">
        <f t="shared" si="193"/>
        <v/>
      </c>
      <c r="Q4151" s="70" t="str">
        <f t="shared" si="194"/>
        <v/>
      </c>
      <c r="R4151" s="70" t="str">
        <f>IFERROR(IF(K4151="handling and wharfage",SUM(P4151:Q4151),IF(OR(K4151="tank",K4151="Boat",K4151="car"),INDEX(Rate!$B$4:$M$25,MATCH(Gilbert!N4151,Rate!$A$4:$A$25,0),MATCH(Gilbert!L4151,Rate!$B$3:$M$3,0))*O4151*0.8,INDEX(Rate!$B$4:$M$25,MATCH(Gilbert!N4151,Rate!$A$4:$A$25,0),MATCH(Gilbert!L4151,Rate!$B$3:$M$3,0))*O4151)),"")</f>
        <v/>
      </c>
      <c r="T4151" s="71" t="str">
        <f t="shared" si="195"/>
        <v/>
      </c>
    </row>
    <row r="4152" spans="16:20">
      <c r="P4152" s="70" t="str">
        <f t="shared" si="193"/>
        <v/>
      </c>
      <c r="Q4152" s="70" t="str">
        <f t="shared" si="194"/>
        <v/>
      </c>
      <c r="R4152" s="70" t="str">
        <f>IFERROR(IF(K4152="handling and wharfage",SUM(P4152:Q4152),IF(OR(K4152="tank",K4152="Boat",K4152="car"),INDEX(Rate!$B$4:$M$25,MATCH(Gilbert!N4152,Rate!$A$4:$A$25,0),MATCH(Gilbert!L4152,Rate!$B$3:$M$3,0))*O4152*0.8,INDEX(Rate!$B$4:$M$25,MATCH(Gilbert!N4152,Rate!$A$4:$A$25,0),MATCH(Gilbert!L4152,Rate!$B$3:$M$3,0))*O4152)),"")</f>
        <v/>
      </c>
      <c r="T4152" s="71" t="str">
        <f t="shared" si="195"/>
        <v/>
      </c>
    </row>
    <row r="4153" spans="16:20">
      <c r="P4153" s="70" t="str">
        <f t="shared" si="193"/>
        <v/>
      </c>
      <c r="Q4153" s="70" t="str">
        <f t="shared" si="194"/>
        <v/>
      </c>
      <c r="R4153" s="70" t="str">
        <f>IFERROR(IF(K4153="handling and wharfage",SUM(P4153:Q4153),IF(OR(K4153="tank",K4153="Boat",K4153="car"),INDEX(Rate!$B$4:$M$25,MATCH(Gilbert!N4153,Rate!$A$4:$A$25,0),MATCH(Gilbert!L4153,Rate!$B$3:$M$3,0))*O4153*0.8,INDEX(Rate!$B$4:$M$25,MATCH(Gilbert!N4153,Rate!$A$4:$A$25,0),MATCH(Gilbert!L4153,Rate!$B$3:$M$3,0))*O4153)),"")</f>
        <v/>
      </c>
      <c r="T4153" s="71" t="str">
        <f t="shared" si="195"/>
        <v/>
      </c>
    </row>
    <row r="4154" spans="3:24">
      <c r="C4154" s="59"/>
      <c r="D4154" s="98"/>
      <c r="E4154" s="59"/>
      <c r="F4154" s="59"/>
      <c r="G4154" s="99"/>
      <c r="H4154" s="98"/>
      <c r="I4154" s="59"/>
      <c r="J4154" s="101"/>
      <c r="K4154" s="59"/>
      <c r="L4154" s="59"/>
      <c r="M4154" s="59"/>
      <c r="N4154" s="59"/>
      <c r="O4154" s="59"/>
      <c r="P4154" s="70" t="str">
        <f t="shared" si="193"/>
        <v/>
      </c>
      <c r="Q4154" s="70" t="str">
        <f t="shared" si="194"/>
        <v/>
      </c>
      <c r="R4154" s="70" t="str">
        <f>IFERROR(IF(K4154="handling and wharfage",SUM(P4154:Q4154),IF(OR(K4154="tank",K4154="Boat",K4154="car"),INDEX(Rate!$B$4:$M$25,MATCH(Gilbert!N4154,Rate!$A$4:$A$25,0),MATCH(Gilbert!L4154,Rate!$B$3:$M$3,0))*O4154*0.8,INDEX(Rate!$B$4:$M$25,MATCH(Gilbert!N4154,Rate!$A$4:$A$25,0),MATCH(Gilbert!L4154,Rate!$B$3:$M$3,0))*O4154)),"")</f>
        <v/>
      </c>
      <c r="T4154" s="71" t="str">
        <f t="shared" si="195"/>
        <v/>
      </c>
      <c r="U4154" s="59"/>
      <c r="X4154" s="59"/>
    </row>
    <row r="4155" s="38" customFormat="1" spans="1:23">
      <c r="A4155" s="52"/>
      <c r="B4155" s="52"/>
      <c r="D4155" s="53"/>
      <c r="G4155" s="76"/>
      <c r="H4155" s="53"/>
      <c r="J4155" s="78"/>
      <c r="P4155" s="70" t="str">
        <f t="shared" si="193"/>
        <v/>
      </c>
      <c r="Q4155" s="70" t="str">
        <f t="shared" si="194"/>
        <v/>
      </c>
      <c r="R4155" s="70" t="str">
        <f>IFERROR(IF(K4155="handling and wharfage",SUM(P4155:Q4155),IF(OR(K4155="tank",K4155="Boat",K4155="car"),INDEX(Rate!$B$4:$M$25,MATCH(Gilbert!N4155,Rate!$A$4:$A$25,0),MATCH(Gilbert!L4155,Rate!$B$3:$M$3,0))*O4155*0.8,INDEX(Rate!$B$4:$M$25,MATCH(Gilbert!N4155,Rate!$A$4:$A$25,0),MATCH(Gilbert!L4155,Rate!$B$3:$M$3,0))*O4155)),"")</f>
        <v/>
      </c>
      <c r="S4155" s="71"/>
      <c r="T4155" s="71" t="str">
        <f t="shared" si="195"/>
        <v/>
      </c>
      <c r="V4155" s="53"/>
      <c r="W4155" s="53"/>
    </row>
    <row r="4156" s="38" customFormat="1" spans="1:23">
      <c r="A4156" s="52"/>
      <c r="B4156" s="52"/>
      <c r="D4156" s="53"/>
      <c r="G4156" s="76"/>
      <c r="H4156" s="53"/>
      <c r="J4156" s="78"/>
      <c r="P4156" s="70" t="str">
        <f t="shared" si="193"/>
        <v/>
      </c>
      <c r="Q4156" s="70" t="str">
        <f t="shared" si="194"/>
        <v/>
      </c>
      <c r="R4156" s="70" t="str">
        <f>IFERROR(IF(K4156="handling and wharfage",SUM(P4156:Q4156),IF(OR(K4156="tank",K4156="Boat",K4156="car"),INDEX(Rate!$B$4:$M$25,MATCH(Gilbert!N4156,Rate!$A$4:$A$25,0),MATCH(Gilbert!L4156,Rate!$B$3:$M$3,0))*O4156*0.8,INDEX(Rate!$B$4:$M$25,MATCH(Gilbert!N4156,Rate!$A$4:$A$25,0),MATCH(Gilbert!L4156,Rate!$B$3:$M$3,0))*O4156)),"")</f>
        <v/>
      </c>
      <c r="S4156" s="71"/>
      <c r="T4156" s="71" t="str">
        <f t="shared" si="195"/>
        <v/>
      </c>
      <c r="V4156" s="53"/>
      <c r="W4156" s="53"/>
    </row>
    <row r="4157" s="38" customFormat="1" spans="1:23">
      <c r="A4157" s="52"/>
      <c r="B4157" s="52"/>
      <c r="D4157" s="53"/>
      <c r="G4157" s="76"/>
      <c r="H4157" s="53"/>
      <c r="J4157" s="78"/>
      <c r="P4157" s="70" t="str">
        <f t="shared" si="193"/>
        <v/>
      </c>
      <c r="Q4157" s="70" t="str">
        <f t="shared" si="194"/>
        <v/>
      </c>
      <c r="R4157" s="70" t="str">
        <f>IFERROR(IF(K4157="handling and wharfage",SUM(P4157:Q4157),IF(OR(K4157="tank",K4157="Boat",K4157="car"),INDEX(Rate!$B$4:$M$25,MATCH(Gilbert!N4157,Rate!$A$4:$A$25,0),MATCH(Gilbert!L4157,Rate!$B$3:$M$3,0))*O4157*0.8,INDEX(Rate!$B$4:$M$25,MATCH(Gilbert!N4157,Rate!$A$4:$A$25,0),MATCH(Gilbert!L4157,Rate!$B$3:$M$3,0))*O4157)),"")</f>
        <v/>
      </c>
      <c r="S4157" s="71"/>
      <c r="T4157" s="71" t="str">
        <f t="shared" si="195"/>
        <v/>
      </c>
      <c r="V4157" s="53"/>
      <c r="W4157" s="53"/>
    </row>
    <row r="4158" s="38" customFormat="1" spans="1:23">
      <c r="A4158" s="52"/>
      <c r="B4158" s="52"/>
      <c r="D4158" s="53"/>
      <c r="G4158" s="76"/>
      <c r="H4158" s="53"/>
      <c r="J4158" s="78"/>
      <c r="P4158" s="70" t="str">
        <f t="shared" si="193"/>
        <v/>
      </c>
      <c r="Q4158" s="70" t="str">
        <f t="shared" si="194"/>
        <v/>
      </c>
      <c r="R4158" s="70" t="str">
        <f>IFERROR(IF(K4158="handling and wharfage",SUM(P4158:Q4158),IF(OR(K4158="tank",K4158="Boat",K4158="car"),INDEX(Rate!$B$4:$M$25,MATCH(Gilbert!N4158,Rate!$A$4:$A$25,0),MATCH(Gilbert!L4158,Rate!$B$3:$M$3,0))*O4158*0.8,INDEX(Rate!$B$4:$M$25,MATCH(Gilbert!N4158,Rate!$A$4:$A$25,0),MATCH(Gilbert!L4158,Rate!$B$3:$M$3,0))*O4158)),"")</f>
        <v/>
      </c>
      <c r="S4158" s="71"/>
      <c r="T4158" s="71" t="str">
        <f t="shared" si="195"/>
        <v/>
      </c>
      <c r="V4158" s="53"/>
      <c r="W4158" s="53"/>
    </row>
    <row r="4159" s="38" customFormat="1" spans="1:23">
      <c r="A4159" s="52"/>
      <c r="B4159" s="52"/>
      <c r="D4159" s="53"/>
      <c r="G4159" s="76"/>
      <c r="H4159" s="53"/>
      <c r="J4159" s="78"/>
      <c r="P4159" s="70" t="str">
        <f t="shared" si="193"/>
        <v/>
      </c>
      <c r="Q4159" s="70" t="str">
        <f t="shared" si="194"/>
        <v/>
      </c>
      <c r="R4159" s="70" t="str">
        <f>IFERROR(IF(K4159="handling and wharfage",SUM(P4159:Q4159),IF(OR(K4159="tank",K4159="Boat",K4159="car"),INDEX(Rate!$B$4:$M$25,MATCH(Gilbert!N4159,Rate!$A$4:$A$25,0),MATCH(Gilbert!L4159,Rate!$B$3:$M$3,0))*O4159*0.8,INDEX(Rate!$B$4:$M$25,MATCH(Gilbert!N4159,Rate!$A$4:$A$25,0),MATCH(Gilbert!L4159,Rate!$B$3:$M$3,0))*O4159)),"")</f>
        <v/>
      </c>
      <c r="S4159" s="71"/>
      <c r="T4159" s="71" t="str">
        <f t="shared" si="195"/>
        <v/>
      </c>
      <c r="V4159" s="53"/>
      <c r="W4159" s="53"/>
    </row>
    <row r="4160" s="38" customFormat="1" spans="1:23">
      <c r="A4160" s="52"/>
      <c r="B4160" s="52"/>
      <c r="D4160" s="53"/>
      <c r="G4160" s="76"/>
      <c r="H4160" s="53"/>
      <c r="J4160" s="78"/>
      <c r="P4160" s="70" t="str">
        <f t="shared" si="193"/>
        <v/>
      </c>
      <c r="Q4160" s="70" t="str">
        <f t="shared" si="194"/>
        <v/>
      </c>
      <c r="R4160" s="70" t="str">
        <f>IFERROR(IF(K4160="handling and wharfage",SUM(P4160:Q4160),IF(OR(K4160="tank",K4160="Boat",K4160="car"),INDEX(Rate!$B$4:$M$25,MATCH(Gilbert!N4160,Rate!$A$4:$A$25,0),MATCH(Gilbert!L4160,Rate!$B$3:$M$3,0))*O4160*0.8,INDEX(Rate!$B$4:$M$25,MATCH(Gilbert!N4160,Rate!$A$4:$A$25,0),MATCH(Gilbert!L4160,Rate!$B$3:$M$3,0))*O4160)),"")</f>
        <v/>
      </c>
      <c r="S4160" s="71"/>
      <c r="T4160" s="71" t="str">
        <f t="shared" si="195"/>
        <v/>
      </c>
      <c r="V4160" s="53"/>
      <c r="W4160" s="53"/>
    </row>
    <row r="4161" s="38" customFormat="1" spans="1:23">
      <c r="A4161" s="52"/>
      <c r="B4161" s="52"/>
      <c r="D4161" s="53"/>
      <c r="G4161" s="76"/>
      <c r="H4161" s="53"/>
      <c r="J4161" s="78"/>
      <c r="P4161" s="70" t="str">
        <f t="shared" si="193"/>
        <v/>
      </c>
      <c r="Q4161" s="70" t="str">
        <f t="shared" si="194"/>
        <v/>
      </c>
      <c r="R4161" s="70" t="str">
        <f>IFERROR(IF(K4161="handling and wharfage",SUM(P4161:Q4161),IF(OR(K4161="tank",K4161="Boat",K4161="car"),INDEX(Rate!$B$4:$M$25,MATCH(Gilbert!N4161,Rate!$A$4:$A$25,0),MATCH(Gilbert!L4161,Rate!$B$3:$M$3,0))*O4161*0.8,INDEX(Rate!$B$4:$M$25,MATCH(Gilbert!N4161,Rate!$A$4:$A$25,0),MATCH(Gilbert!L4161,Rate!$B$3:$M$3,0))*O4161)),"")</f>
        <v/>
      </c>
      <c r="S4161" s="71"/>
      <c r="T4161" s="71" t="str">
        <f t="shared" si="195"/>
        <v/>
      </c>
      <c r="V4161" s="53"/>
      <c r="W4161" s="53"/>
    </row>
    <row r="4162" s="38" customFormat="1" spans="1:23">
      <c r="A4162" s="52"/>
      <c r="B4162" s="52"/>
      <c r="D4162" s="53"/>
      <c r="G4162" s="76"/>
      <c r="H4162" s="53"/>
      <c r="J4162" s="78"/>
      <c r="P4162" s="70" t="str">
        <f t="shared" si="193"/>
        <v/>
      </c>
      <c r="Q4162" s="70" t="str">
        <f t="shared" si="194"/>
        <v/>
      </c>
      <c r="R4162" s="70" t="str">
        <f>IFERROR(IF(K4162="handling and wharfage",SUM(P4162:Q4162),IF(OR(K4162="tank",K4162="Boat",K4162="car"),INDEX(Rate!$B$4:$M$25,MATCH(Gilbert!N4162,Rate!$A$4:$A$25,0),MATCH(Gilbert!L4162,Rate!$B$3:$M$3,0))*O4162*0.8,INDEX(Rate!$B$4:$M$25,MATCH(Gilbert!N4162,Rate!$A$4:$A$25,0),MATCH(Gilbert!L4162,Rate!$B$3:$M$3,0))*O4162)),"")</f>
        <v/>
      </c>
      <c r="S4162" s="71"/>
      <c r="T4162" s="71" t="str">
        <f t="shared" si="195"/>
        <v/>
      </c>
      <c r="V4162" s="53"/>
      <c r="W4162" s="53"/>
    </row>
    <row r="4163" s="38" customFormat="1" spans="1:23">
      <c r="A4163" s="52"/>
      <c r="B4163" s="52"/>
      <c r="D4163" s="53"/>
      <c r="G4163" s="76"/>
      <c r="H4163" s="53"/>
      <c r="J4163" s="78"/>
      <c r="P4163" s="70" t="str">
        <f t="shared" ref="P4163:P4226" si="196">IF(OR(K4163="handling and wharfage",K4163="rau handling and wharfage"),O4163*30,"")</f>
        <v/>
      </c>
      <c r="Q4163" s="70" t="str">
        <f t="shared" ref="Q4163:Q4226" si="197">IF(K4163&lt;&gt;"handling and wharfage","",O4163*3.5)</f>
        <v/>
      </c>
      <c r="R4163" s="70" t="str">
        <f>IFERROR(IF(K4163="handling and wharfage",SUM(P4163:Q4163),IF(OR(K4163="tank",K4163="Boat",K4163="car"),INDEX(Rate!$B$4:$M$25,MATCH(Gilbert!N4163,Rate!$A$4:$A$25,0),MATCH(Gilbert!L4163,Rate!$B$3:$M$3,0))*O4163*0.8,INDEX(Rate!$B$4:$M$25,MATCH(Gilbert!N4163,Rate!$A$4:$A$25,0),MATCH(Gilbert!L4163,Rate!$B$3:$M$3,0))*O4163)),"")</f>
        <v/>
      </c>
      <c r="S4163" s="71"/>
      <c r="T4163" s="71" t="str">
        <f t="shared" ref="T4163:T4226" si="198">IF(L4163="","",IF(L4163="General2","F0070000061A","E31250000331"))</f>
        <v/>
      </c>
      <c r="V4163" s="53"/>
      <c r="W4163" s="53"/>
    </row>
    <row r="4164" s="38" customFormat="1" spans="1:23">
      <c r="A4164" s="52"/>
      <c r="B4164" s="52"/>
      <c r="D4164" s="53"/>
      <c r="G4164" s="76"/>
      <c r="H4164" s="53"/>
      <c r="J4164" s="78"/>
      <c r="P4164" s="70" t="str">
        <f t="shared" si="196"/>
        <v/>
      </c>
      <c r="Q4164" s="70" t="str">
        <f t="shared" si="197"/>
        <v/>
      </c>
      <c r="R4164" s="70" t="str">
        <f>IFERROR(IF(K4164="handling and wharfage",SUM(P4164:Q4164),IF(OR(K4164="tank",K4164="Boat",K4164="car"),INDEX(Rate!$B$4:$M$25,MATCH(Gilbert!N4164,Rate!$A$4:$A$25,0),MATCH(Gilbert!L4164,Rate!$B$3:$M$3,0))*O4164*0.8,INDEX(Rate!$B$4:$M$25,MATCH(Gilbert!N4164,Rate!$A$4:$A$25,0),MATCH(Gilbert!L4164,Rate!$B$3:$M$3,0))*O4164)),"")</f>
        <v/>
      </c>
      <c r="S4164" s="71"/>
      <c r="T4164" s="71" t="str">
        <f t="shared" si="198"/>
        <v/>
      </c>
      <c r="V4164" s="53"/>
      <c r="W4164" s="53"/>
    </row>
    <row r="4165" s="38" customFormat="1" spans="1:23">
      <c r="A4165" s="52"/>
      <c r="B4165" s="52"/>
      <c r="D4165" s="53"/>
      <c r="G4165" s="76"/>
      <c r="H4165" s="53"/>
      <c r="J4165" s="78"/>
      <c r="P4165" s="70" t="str">
        <f t="shared" si="196"/>
        <v/>
      </c>
      <c r="Q4165" s="70" t="str">
        <f t="shared" si="197"/>
        <v/>
      </c>
      <c r="R4165" s="70" t="str">
        <f>IFERROR(IF(K4165="handling and wharfage",SUM(P4165:Q4165),IF(OR(K4165="tank",K4165="Boat",K4165="car"),INDEX(Rate!$B$4:$M$25,MATCH(Gilbert!N4165,Rate!$A$4:$A$25,0),MATCH(Gilbert!L4165,Rate!$B$3:$M$3,0))*O4165*0.8,INDEX(Rate!$B$4:$M$25,MATCH(Gilbert!N4165,Rate!$A$4:$A$25,0),MATCH(Gilbert!L4165,Rate!$B$3:$M$3,0))*O4165)),"")</f>
        <v/>
      </c>
      <c r="S4165" s="71"/>
      <c r="T4165" s="71" t="str">
        <f t="shared" si="198"/>
        <v/>
      </c>
      <c r="V4165" s="53"/>
      <c r="W4165" s="53"/>
    </row>
    <row r="4166" s="38" customFormat="1" spans="1:23">
      <c r="A4166" s="52"/>
      <c r="B4166" s="52"/>
      <c r="D4166" s="53"/>
      <c r="G4166" s="76"/>
      <c r="H4166" s="53"/>
      <c r="J4166" s="78"/>
      <c r="P4166" s="70" t="str">
        <f t="shared" si="196"/>
        <v/>
      </c>
      <c r="Q4166" s="70" t="str">
        <f t="shared" si="197"/>
        <v/>
      </c>
      <c r="R4166" s="70" t="str">
        <f>IFERROR(IF(K4166="handling and wharfage",SUM(P4166:Q4166),IF(OR(K4166="tank",K4166="Boat",K4166="car"),INDEX(Rate!$B$4:$M$25,MATCH(Gilbert!N4166,Rate!$A$4:$A$25,0),MATCH(Gilbert!L4166,Rate!$B$3:$M$3,0))*O4166*0.8,INDEX(Rate!$B$4:$M$25,MATCH(Gilbert!N4166,Rate!$A$4:$A$25,0),MATCH(Gilbert!L4166,Rate!$B$3:$M$3,0))*O4166)),"")</f>
        <v/>
      </c>
      <c r="S4166" s="71"/>
      <c r="T4166" s="71" t="str">
        <f t="shared" si="198"/>
        <v/>
      </c>
      <c r="V4166" s="53"/>
      <c r="W4166" s="53"/>
    </row>
    <row r="4167" s="38" customFormat="1" spans="1:23">
      <c r="A4167" s="52"/>
      <c r="B4167" s="52"/>
      <c r="D4167" s="53"/>
      <c r="G4167" s="76"/>
      <c r="H4167" s="53"/>
      <c r="J4167" s="78"/>
      <c r="P4167" s="70" t="str">
        <f t="shared" si="196"/>
        <v/>
      </c>
      <c r="Q4167" s="70" t="str">
        <f t="shared" si="197"/>
        <v/>
      </c>
      <c r="R4167" s="70" t="str">
        <f>IFERROR(IF(K4167="handling and wharfage",SUM(P4167:Q4167),IF(OR(K4167="tank",K4167="Boat",K4167="car"),INDEX(Rate!$B$4:$M$25,MATCH(Gilbert!N4167,Rate!$A$4:$A$25,0),MATCH(Gilbert!L4167,Rate!$B$3:$M$3,0))*O4167*0.8,INDEX(Rate!$B$4:$M$25,MATCH(Gilbert!N4167,Rate!$A$4:$A$25,0),MATCH(Gilbert!L4167,Rate!$B$3:$M$3,0))*O4167)),"")</f>
        <v/>
      </c>
      <c r="S4167" s="71"/>
      <c r="T4167" s="71" t="str">
        <f t="shared" si="198"/>
        <v/>
      </c>
      <c r="V4167" s="53"/>
      <c r="W4167" s="53"/>
    </row>
    <row r="4168" s="38" customFormat="1" spans="1:23">
      <c r="A4168" s="52"/>
      <c r="B4168" s="52"/>
      <c r="D4168" s="53"/>
      <c r="G4168" s="76"/>
      <c r="H4168" s="53"/>
      <c r="J4168" s="78"/>
      <c r="P4168" s="70" t="str">
        <f t="shared" si="196"/>
        <v/>
      </c>
      <c r="Q4168" s="70" t="str">
        <f t="shared" si="197"/>
        <v/>
      </c>
      <c r="R4168" s="70" t="str">
        <f>IFERROR(IF(K4168="handling and wharfage",SUM(P4168:Q4168),IF(OR(K4168="tank",K4168="Boat",K4168="car"),INDEX(Rate!$B$4:$M$25,MATCH(Gilbert!N4168,Rate!$A$4:$A$25,0),MATCH(Gilbert!L4168,Rate!$B$3:$M$3,0))*O4168*0.8,INDEX(Rate!$B$4:$M$25,MATCH(Gilbert!N4168,Rate!$A$4:$A$25,0),MATCH(Gilbert!L4168,Rate!$B$3:$M$3,0))*O4168)),"")</f>
        <v/>
      </c>
      <c r="S4168" s="71"/>
      <c r="T4168" s="71" t="str">
        <f t="shared" si="198"/>
        <v/>
      </c>
      <c r="V4168" s="53"/>
      <c r="W4168" s="53"/>
    </row>
    <row r="4169" s="38" customFormat="1" spans="1:23">
      <c r="A4169" s="52"/>
      <c r="B4169" s="52"/>
      <c r="D4169" s="53"/>
      <c r="G4169" s="76"/>
      <c r="H4169" s="53"/>
      <c r="J4169" s="78"/>
      <c r="P4169" s="70" t="str">
        <f t="shared" si="196"/>
        <v/>
      </c>
      <c r="Q4169" s="70" t="str">
        <f t="shared" si="197"/>
        <v/>
      </c>
      <c r="R4169" s="70" t="str">
        <f>IFERROR(IF(K4169="handling and wharfage",SUM(P4169:Q4169),IF(OR(K4169="tank",K4169="Boat",K4169="car"),INDEX(Rate!$B$4:$M$25,MATCH(Gilbert!N4169,Rate!$A$4:$A$25,0),MATCH(Gilbert!L4169,Rate!$B$3:$M$3,0))*O4169*0.8,INDEX(Rate!$B$4:$M$25,MATCH(Gilbert!N4169,Rate!$A$4:$A$25,0),MATCH(Gilbert!L4169,Rate!$B$3:$M$3,0))*O4169)),"")</f>
        <v/>
      </c>
      <c r="S4169" s="71"/>
      <c r="T4169" s="71" t="str">
        <f t="shared" si="198"/>
        <v/>
      </c>
      <c r="V4169" s="53"/>
      <c r="W4169" s="53"/>
    </row>
    <row r="4170" s="38" customFormat="1" spans="1:23">
      <c r="A4170" s="52"/>
      <c r="B4170" s="52"/>
      <c r="D4170" s="53"/>
      <c r="G4170" s="76"/>
      <c r="H4170" s="53"/>
      <c r="J4170" s="78"/>
      <c r="P4170" s="70" t="str">
        <f t="shared" si="196"/>
        <v/>
      </c>
      <c r="Q4170" s="70" t="str">
        <f t="shared" si="197"/>
        <v/>
      </c>
      <c r="R4170" s="70" t="str">
        <f>IFERROR(IF(K4170="handling and wharfage",SUM(P4170:Q4170),IF(OR(K4170="tank",K4170="Boat",K4170="car"),INDEX(Rate!$B$4:$M$25,MATCH(Gilbert!N4170,Rate!$A$4:$A$25,0),MATCH(Gilbert!L4170,Rate!$B$3:$M$3,0))*O4170*0.8,INDEX(Rate!$B$4:$M$25,MATCH(Gilbert!N4170,Rate!$A$4:$A$25,0),MATCH(Gilbert!L4170,Rate!$B$3:$M$3,0))*O4170)),"")</f>
        <v/>
      </c>
      <c r="S4170" s="71"/>
      <c r="T4170" s="71" t="str">
        <f t="shared" si="198"/>
        <v/>
      </c>
      <c r="V4170" s="53"/>
      <c r="W4170" s="53"/>
    </row>
    <row r="4171" s="38" customFormat="1" spans="1:23">
      <c r="A4171" s="52"/>
      <c r="B4171" s="52"/>
      <c r="D4171" s="53"/>
      <c r="G4171" s="76"/>
      <c r="H4171" s="53"/>
      <c r="J4171" s="78"/>
      <c r="P4171" s="70" t="str">
        <f t="shared" si="196"/>
        <v/>
      </c>
      <c r="Q4171" s="70" t="str">
        <f t="shared" si="197"/>
        <v/>
      </c>
      <c r="R4171" s="70" t="str">
        <f>IFERROR(IF(K4171="handling and wharfage",SUM(P4171:Q4171),IF(OR(K4171="tank",K4171="Boat",K4171="car"),INDEX(Rate!$B$4:$M$25,MATCH(Gilbert!N4171,Rate!$A$4:$A$25,0),MATCH(Gilbert!L4171,Rate!$B$3:$M$3,0))*O4171*0.8,INDEX(Rate!$B$4:$M$25,MATCH(Gilbert!N4171,Rate!$A$4:$A$25,0),MATCH(Gilbert!L4171,Rate!$B$3:$M$3,0))*O4171)),"")</f>
        <v/>
      </c>
      <c r="S4171" s="71"/>
      <c r="T4171" s="71" t="str">
        <f t="shared" si="198"/>
        <v/>
      </c>
      <c r="V4171" s="53"/>
      <c r="W4171" s="53"/>
    </row>
    <row r="4172" s="38" customFormat="1" spans="1:23">
      <c r="A4172" s="52"/>
      <c r="B4172" s="52"/>
      <c r="D4172" s="53"/>
      <c r="G4172" s="76"/>
      <c r="H4172" s="53"/>
      <c r="J4172" s="78"/>
      <c r="P4172" s="70" t="str">
        <f t="shared" si="196"/>
        <v/>
      </c>
      <c r="Q4172" s="70" t="str">
        <f t="shared" si="197"/>
        <v/>
      </c>
      <c r="R4172" s="70" t="str">
        <f>IFERROR(IF(K4172="handling and wharfage",SUM(P4172:Q4172),IF(OR(K4172="tank",K4172="Boat",K4172="car"),INDEX(Rate!$B$4:$M$25,MATCH(Gilbert!N4172,Rate!$A$4:$A$25,0),MATCH(Gilbert!L4172,Rate!$B$3:$M$3,0))*O4172*0.8,INDEX(Rate!$B$4:$M$25,MATCH(Gilbert!N4172,Rate!$A$4:$A$25,0),MATCH(Gilbert!L4172,Rate!$B$3:$M$3,0))*O4172)),"")</f>
        <v/>
      </c>
      <c r="S4172" s="71"/>
      <c r="T4172" s="71" t="str">
        <f t="shared" si="198"/>
        <v/>
      </c>
      <c r="V4172" s="53"/>
      <c r="W4172" s="53"/>
    </row>
    <row r="4173" s="38" customFormat="1" spans="1:23">
      <c r="A4173" s="52"/>
      <c r="B4173" s="52"/>
      <c r="D4173" s="53"/>
      <c r="G4173" s="76"/>
      <c r="H4173" s="53"/>
      <c r="J4173" s="78"/>
      <c r="P4173" s="70" t="str">
        <f t="shared" si="196"/>
        <v/>
      </c>
      <c r="Q4173" s="70" t="str">
        <f t="shared" si="197"/>
        <v/>
      </c>
      <c r="R4173" s="70" t="str">
        <f>IFERROR(IF(K4173="handling and wharfage",SUM(P4173:Q4173),IF(OR(K4173="tank",K4173="Boat",K4173="car"),INDEX(Rate!$B$4:$M$25,MATCH(Gilbert!N4173,Rate!$A$4:$A$25,0),MATCH(Gilbert!L4173,Rate!$B$3:$M$3,0))*O4173*0.8,INDEX(Rate!$B$4:$M$25,MATCH(Gilbert!N4173,Rate!$A$4:$A$25,0),MATCH(Gilbert!L4173,Rate!$B$3:$M$3,0))*O4173)),"")</f>
        <v/>
      </c>
      <c r="S4173" s="71"/>
      <c r="T4173" s="71" t="str">
        <f t="shared" si="198"/>
        <v/>
      </c>
      <c r="V4173" s="53"/>
      <c r="W4173" s="53"/>
    </row>
    <row r="4174" s="38" customFormat="1" spans="1:23">
      <c r="A4174" s="52"/>
      <c r="B4174" s="52"/>
      <c r="D4174" s="53"/>
      <c r="G4174" s="76"/>
      <c r="H4174" s="53"/>
      <c r="J4174" s="78"/>
      <c r="P4174" s="70" t="str">
        <f t="shared" si="196"/>
        <v/>
      </c>
      <c r="Q4174" s="70" t="str">
        <f t="shared" si="197"/>
        <v/>
      </c>
      <c r="R4174" s="70" t="str">
        <f>IFERROR(IF(K4174="handling and wharfage",SUM(P4174:Q4174),IF(OR(K4174="tank",K4174="Boat",K4174="car"),INDEX(Rate!$B$4:$M$25,MATCH(Gilbert!N4174,Rate!$A$4:$A$25,0),MATCH(Gilbert!L4174,Rate!$B$3:$M$3,0))*O4174*0.8,INDEX(Rate!$B$4:$M$25,MATCH(Gilbert!N4174,Rate!$A$4:$A$25,0),MATCH(Gilbert!L4174,Rate!$B$3:$M$3,0))*O4174)),"")</f>
        <v/>
      </c>
      <c r="S4174" s="71"/>
      <c r="T4174" s="71" t="str">
        <f t="shared" si="198"/>
        <v/>
      </c>
      <c r="V4174" s="53"/>
      <c r="W4174" s="53"/>
    </row>
    <row r="4175" s="38" customFormat="1" spans="1:23">
      <c r="A4175" s="52"/>
      <c r="B4175" s="52"/>
      <c r="D4175" s="53"/>
      <c r="G4175" s="76"/>
      <c r="H4175" s="53"/>
      <c r="J4175" s="78"/>
      <c r="P4175" s="70" t="str">
        <f t="shared" si="196"/>
        <v/>
      </c>
      <c r="Q4175" s="70" t="str">
        <f t="shared" si="197"/>
        <v/>
      </c>
      <c r="R4175" s="70" t="str">
        <f>IFERROR(IF(K4175="handling and wharfage",SUM(P4175:Q4175),IF(OR(K4175="tank",K4175="Boat",K4175="car"),INDEX(Rate!$B$4:$M$25,MATCH(Gilbert!N4175,Rate!$A$4:$A$25,0),MATCH(Gilbert!L4175,Rate!$B$3:$M$3,0))*O4175*0.8,INDEX(Rate!$B$4:$M$25,MATCH(Gilbert!N4175,Rate!$A$4:$A$25,0),MATCH(Gilbert!L4175,Rate!$B$3:$M$3,0))*O4175)),"")</f>
        <v/>
      </c>
      <c r="S4175" s="71"/>
      <c r="T4175" s="71" t="str">
        <f t="shared" si="198"/>
        <v/>
      </c>
      <c r="V4175" s="53"/>
      <c r="W4175" s="53"/>
    </row>
    <row r="4176" s="38" customFormat="1" spans="1:23">
      <c r="A4176" s="52"/>
      <c r="B4176" s="52"/>
      <c r="D4176" s="53"/>
      <c r="G4176" s="76"/>
      <c r="H4176" s="53"/>
      <c r="J4176" s="78"/>
      <c r="P4176" s="70" t="str">
        <f t="shared" si="196"/>
        <v/>
      </c>
      <c r="Q4176" s="70" t="str">
        <f t="shared" si="197"/>
        <v/>
      </c>
      <c r="R4176" s="70" t="str">
        <f>IFERROR(IF(K4176="handling and wharfage",SUM(P4176:Q4176),IF(OR(K4176="tank",K4176="Boat",K4176="car"),INDEX(Rate!$B$4:$M$25,MATCH(Gilbert!N4176,Rate!$A$4:$A$25,0),MATCH(Gilbert!L4176,Rate!$B$3:$M$3,0))*O4176*0.8,INDEX(Rate!$B$4:$M$25,MATCH(Gilbert!N4176,Rate!$A$4:$A$25,0),MATCH(Gilbert!L4176,Rate!$B$3:$M$3,0))*O4176)),"")</f>
        <v/>
      </c>
      <c r="S4176" s="71"/>
      <c r="T4176" s="71" t="str">
        <f t="shared" si="198"/>
        <v/>
      </c>
      <c r="V4176" s="53"/>
      <c r="W4176" s="53"/>
    </row>
    <row r="4177" s="38" customFormat="1" spans="1:23">
      <c r="A4177" s="52"/>
      <c r="B4177" s="52"/>
      <c r="D4177" s="53"/>
      <c r="G4177" s="76"/>
      <c r="H4177" s="53"/>
      <c r="J4177" s="78"/>
      <c r="P4177" s="70" t="str">
        <f t="shared" si="196"/>
        <v/>
      </c>
      <c r="Q4177" s="70" t="str">
        <f t="shared" si="197"/>
        <v/>
      </c>
      <c r="R4177" s="70" t="str">
        <f>IFERROR(IF(K4177="handling and wharfage",SUM(P4177:Q4177),IF(OR(K4177="tank",K4177="Boat",K4177="car"),INDEX(Rate!$B$4:$M$25,MATCH(Gilbert!N4177,Rate!$A$4:$A$25,0),MATCH(Gilbert!L4177,Rate!$B$3:$M$3,0))*O4177*0.8,INDEX(Rate!$B$4:$M$25,MATCH(Gilbert!N4177,Rate!$A$4:$A$25,0),MATCH(Gilbert!L4177,Rate!$B$3:$M$3,0))*O4177)),"")</f>
        <v/>
      </c>
      <c r="S4177" s="71"/>
      <c r="T4177" s="71" t="str">
        <f t="shared" si="198"/>
        <v/>
      </c>
      <c r="V4177" s="53"/>
      <c r="W4177" s="53"/>
    </row>
    <row r="4178" s="38" customFormat="1" spans="1:23">
      <c r="A4178" s="52"/>
      <c r="B4178" s="52"/>
      <c r="D4178" s="53"/>
      <c r="G4178" s="76"/>
      <c r="H4178" s="53"/>
      <c r="J4178" s="78"/>
      <c r="P4178" s="70" t="str">
        <f t="shared" si="196"/>
        <v/>
      </c>
      <c r="Q4178" s="70" t="str">
        <f t="shared" si="197"/>
        <v/>
      </c>
      <c r="R4178" s="70" t="str">
        <f>IFERROR(IF(K4178="handling and wharfage",SUM(P4178:Q4178),IF(OR(K4178="tank",K4178="Boat",K4178="car"),INDEX(Rate!$B$4:$M$25,MATCH(Gilbert!N4178,Rate!$A$4:$A$25,0),MATCH(Gilbert!L4178,Rate!$B$3:$M$3,0))*O4178*0.8,INDEX(Rate!$B$4:$M$25,MATCH(Gilbert!N4178,Rate!$A$4:$A$25,0),MATCH(Gilbert!L4178,Rate!$B$3:$M$3,0))*O4178)),"")</f>
        <v/>
      </c>
      <c r="S4178" s="71"/>
      <c r="T4178" s="71" t="str">
        <f t="shared" si="198"/>
        <v/>
      </c>
      <c r="V4178" s="53"/>
      <c r="W4178" s="53"/>
    </row>
    <row r="4179" s="38" customFormat="1" spans="1:23">
      <c r="A4179" s="52"/>
      <c r="B4179" s="52"/>
      <c r="D4179" s="53"/>
      <c r="G4179" s="76"/>
      <c r="H4179" s="53"/>
      <c r="J4179" s="78"/>
      <c r="P4179" s="70" t="str">
        <f t="shared" si="196"/>
        <v/>
      </c>
      <c r="Q4179" s="70" t="str">
        <f t="shared" si="197"/>
        <v/>
      </c>
      <c r="R4179" s="70" t="str">
        <f>IFERROR(IF(K4179="handling and wharfage",SUM(P4179:Q4179),IF(OR(K4179="tank",K4179="Boat",K4179="car"),INDEX(Rate!$B$4:$M$25,MATCH(Gilbert!N4179,Rate!$A$4:$A$25,0),MATCH(Gilbert!L4179,Rate!$B$3:$M$3,0))*O4179*0.8,INDEX(Rate!$B$4:$M$25,MATCH(Gilbert!N4179,Rate!$A$4:$A$25,0),MATCH(Gilbert!L4179,Rate!$B$3:$M$3,0))*O4179)),"")</f>
        <v/>
      </c>
      <c r="S4179" s="71"/>
      <c r="T4179" s="71" t="str">
        <f t="shared" si="198"/>
        <v/>
      </c>
      <c r="V4179" s="53"/>
      <c r="W4179" s="53"/>
    </row>
    <row r="4180" s="38" customFormat="1" spans="1:23">
      <c r="A4180" s="52"/>
      <c r="B4180" s="52"/>
      <c r="D4180" s="53"/>
      <c r="G4180" s="76"/>
      <c r="H4180" s="53"/>
      <c r="J4180" s="78"/>
      <c r="P4180" s="70" t="str">
        <f t="shared" si="196"/>
        <v/>
      </c>
      <c r="Q4180" s="70" t="str">
        <f t="shared" si="197"/>
        <v/>
      </c>
      <c r="R4180" s="70" t="str">
        <f>IFERROR(IF(K4180="handling and wharfage",SUM(P4180:Q4180),IF(OR(K4180="tank",K4180="Boat",K4180="car"),INDEX(Rate!$B$4:$M$25,MATCH(Gilbert!N4180,Rate!$A$4:$A$25,0),MATCH(Gilbert!L4180,Rate!$B$3:$M$3,0))*O4180*0.8,INDEX(Rate!$B$4:$M$25,MATCH(Gilbert!N4180,Rate!$A$4:$A$25,0),MATCH(Gilbert!L4180,Rate!$B$3:$M$3,0))*O4180)),"")</f>
        <v/>
      </c>
      <c r="S4180" s="71"/>
      <c r="T4180" s="71" t="str">
        <f t="shared" si="198"/>
        <v/>
      </c>
      <c r="V4180" s="53"/>
      <c r="W4180" s="53"/>
    </row>
    <row r="4181" s="38" customFormat="1" spans="1:23">
      <c r="A4181" s="52"/>
      <c r="B4181" s="52"/>
      <c r="D4181" s="53"/>
      <c r="G4181" s="76"/>
      <c r="H4181" s="53"/>
      <c r="J4181" s="78"/>
      <c r="P4181" s="70" t="str">
        <f t="shared" si="196"/>
        <v/>
      </c>
      <c r="Q4181" s="70" t="str">
        <f t="shared" si="197"/>
        <v/>
      </c>
      <c r="R4181" s="70" t="str">
        <f>IFERROR(IF(K4181="handling and wharfage",SUM(P4181:Q4181),IF(OR(K4181="tank",K4181="Boat",K4181="car"),INDEX(Rate!$B$4:$M$25,MATCH(Gilbert!N4181,Rate!$A$4:$A$25,0),MATCH(Gilbert!L4181,Rate!$B$3:$M$3,0))*O4181*0.8,INDEX(Rate!$B$4:$M$25,MATCH(Gilbert!N4181,Rate!$A$4:$A$25,0),MATCH(Gilbert!L4181,Rate!$B$3:$M$3,0))*O4181)),"")</f>
        <v/>
      </c>
      <c r="S4181" s="71"/>
      <c r="T4181" s="71" t="str">
        <f t="shared" si="198"/>
        <v/>
      </c>
      <c r="V4181" s="53"/>
      <c r="W4181" s="53"/>
    </row>
    <row r="4182" s="38" customFormat="1" spans="1:23">
      <c r="A4182" s="52"/>
      <c r="B4182" s="52"/>
      <c r="D4182" s="53"/>
      <c r="G4182" s="76"/>
      <c r="H4182" s="53"/>
      <c r="J4182" s="78"/>
      <c r="P4182" s="70" t="str">
        <f t="shared" si="196"/>
        <v/>
      </c>
      <c r="Q4182" s="70" t="str">
        <f t="shared" si="197"/>
        <v/>
      </c>
      <c r="R4182" s="70" t="str">
        <f>IFERROR(IF(K4182="handling and wharfage",SUM(P4182:Q4182),IF(OR(K4182="tank",K4182="Boat",K4182="car"),INDEX(Rate!$B$4:$M$25,MATCH(Gilbert!N4182,Rate!$A$4:$A$25,0),MATCH(Gilbert!L4182,Rate!$B$3:$M$3,0))*O4182*0.8,INDEX(Rate!$B$4:$M$25,MATCH(Gilbert!N4182,Rate!$A$4:$A$25,0),MATCH(Gilbert!L4182,Rate!$B$3:$M$3,0))*O4182)),"")</f>
        <v/>
      </c>
      <c r="S4182" s="71"/>
      <c r="T4182" s="71" t="str">
        <f t="shared" si="198"/>
        <v/>
      </c>
      <c r="V4182" s="53"/>
      <c r="W4182" s="53"/>
    </row>
    <row r="4183" s="38" customFormat="1" spans="1:23">
      <c r="A4183" s="52"/>
      <c r="B4183" s="52"/>
      <c r="D4183" s="53"/>
      <c r="G4183" s="76"/>
      <c r="H4183" s="53"/>
      <c r="J4183" s="78"/>
      <c r="P4183" s="70" t="str">
        <f t="shared" si="196"/>
        <v/>
      </c>
      <c r="Q4183" s="70" t="str">
        <f t="shared" si="197"/>
        <v/>
      </c>
      <c r="R4183" s="70" t="str">
        <f>IFERROR(IF(K4183="handling and wharfage",SUM(P4183:Q4183),IF(OR(K4183="tank",K4183="Boat",K4183="car"),INDEX(Rate!$B$4:$M$25,MATCH(Gilbert!N4183,Rate!$A$4:$A$25,0),MATCH(Gilbert!L4183,Rate!$B$3:$M$3,0))*O4183*0.8,INDEX(Rate!$B$4:$M$25,MATCH(Gilbert!N4183,Rate!$A$4:$A$25,0),MATCH(Gilbert!L4183,Rate!$B$3:$M$3,0))*O4183)),"")</f>
        <v/>
      </c>
      <c r="S4183" s="71"/>
      <c r="T4183" s="71" t="str">
        <f t="shared" si="198"/>
        <v/>
      </c>
      <c r="V4183" s="53"/>
      <c r="W4183" s="53"/>
    </row>
    <row r="4184" s="38" customFormat="1" spans="1:23">
      <c r="A4184" s="52"/>
      <c r="B4184" s="52"/>
      <c r="D4184" s="53"/>
      <c r="G4184" s="76"/>
      <c r="H4184" s="53"/>
      <c r="J4184" s="78"/>
      <c r="P4184" s="70" t="str">
        <f t="shared" si="196"/>
        <v/>
      </c>
      <c r="Q4184" s="70" t="str">
        <f t="shared" si="197"/>
        <v/>
      </c>
      <c r="R4184" s="70" t="str">
        <f>IFERROR(IF(K4184="handling and wharfage",SUM(P4184:Q4184),IF(OR(K4184="tank",K4184="Boat",K4184="car"),INDEX(Rate!$B$4:$M$25,MATCH(Gilbert!N4184,Rate!$A$4:$A$25,0),MATCH(Gilbert!L4184,Rate!$B$3:$M$3,0))*O4184*0.8,INDEX(Rate!$B$4:$M$25,MATCH(Gilbert!N4184,Rate!$A$4:$A$25,0),MATCH(Gilbert!L4184,Rate!$B$3:$M$3,0))*O4184)),"")</f>
        <v/>
      </c>
      <c r="S4184" s="71"/>
      <c r="T4184" s="71" t="str">
        <f t="shared" si="198"/>
        <v/>
      </c>
      <c r="V4184" s="53"/>
      <c r="W4184" s="53"/>
    </row>
    <row r="4185" s="38" customFormat="1" spans="1:23">
      <c r="A4185" s="52"/>
      <c r="B4185" s="52"/>
      <c r="D4185" s="53"/>
      <c r="G4185" s="76"/>
      <c r="H4185" s="53"/>
      <c r="J4185" s="78"/>
      <c r="P4185" s="70" t="str">
        <f t="shared" si="196"/>
        <v/>
      </c>
      <c r="Q4185" s="70" t="str">
        <f t="shared" si="197"/>
        <v/>
      </c>
      <c r="R4185" s="70" t="str">
        <f>IFERROR(IF(K4185="handling and wharfage",SUM(P4185:Q4185),IF(OR(K4185="tank",K4185="Boat",K4185="car"),INDEX(Rate!$B$4:$M$25,MATCH(Gilbert!N4185,Rate!$A$4:$A$25,0),MATCH(Gilbert!L4185,Rate!$B$3:$M$3,0))*O4185*0.8,INDEX(Rate!$B$4:$M$25,MATCH(Gilbert!N4185,Rate!$A$4:$A$25,0),MATCH(Gilbert!L4185,Rate!$B$3:$M$3,0))*O4185)),"")</f>
        <v/>
      </c>
      <c r="S4185" s="71"/>
      <c r="T4185" s="71" t="str">
        <f t="shared" si="198"/>
        <v/>
      </c>
      <c r="V4185" s="53"/>
      <c r="W4185" s="53"/>
    </row>
    <row r="4186" s="38" customFormat="1" spans="1:23">
      <c r="A4186" s="52"/>
      <c r="B4186" s="52"/>
      <c r="D4186" s="53"/>
      <c r="G4186" s="76"/>
      <c r="H4186" s="53"/>
      <c r="J4186" s="78"/>
      <c r="P4186" s="70" t="str">
        <f t="shared" si="196"/>
        <v/>
      </c>
      <c r="Q4186" s="70" t="str">
        <f t="shared" si="197"/>
        <v/>
      </c>
      <c r="R4186" s="70" t="str">
        <f>IFERROR(IF(K4186="handling and wharfage",SUM(P4186:Q4186),IF(OR(K4186="tank",K4186="Boat",K4186="car"),INDEX(Rate!$B$4:$M$25,MATCH(Gilbert!N4186,Rate!$A$4:$A$25,0),MATCH(Gilbert!L4186,Rate!$B$3:$M$3,0))*O4186*0.8,INDEX(Rate!$B$4:$M$25,MATCH(Gilbert!N4186,Rate!$A$4:$A$25,0),MATCH(Gilbert!L4186,Rate!$B$3:$M$3,0))*O4186)),"")</f>
        <v/>
      </c>
      <c r="S4186" s="71"/>
      <c r="T4186" s="71" t="str">
        <f t="shared" si="198"/>
        <v/>
      </c>
      <c r="V4186" s="53"/>
      <c r="W4186" s="53"/>
    </row>
    <row r="4187" s="38" customFormat="1" spans="1:23">
      <c r="A4187" s="52"/>
      <c r="B4187" s="52"/>
      <c r="D4187" s="53"/>
      <c r="G4187" s="76"/>
      <c r="H4187" s="53"/>
      <c r="J4187" s="78"/>
      <c r="P4187" s="70" t="str">
        <f t="shared" si="196"/>
        <v/>
      </c>
      <c r="Q4187" s="70" t="str">
        <f t="shared" si="197"/>
        <v/>
      </c>
      <c r="R4187" s="70" t="str">
        <f>IFERROR(IF(K4187="handling and wharfage",SUM(P4187:Q4187),IF(OR(K4187="tank",K4187="Boat",K4187="car"),INDEX(Rate!$B$4:$M$25,MATCH(Gilbert!N4187,Rate!$A$4:$A$25,0),MATCH(Gilbert!L4187,Rate!$B$3:$M$3,0))*O4187*0.8,INDEX(Rate!$B$4:$M$25,MATCH(Gilbert!N4187,Rate!$A$4:$A$25,0),MATCH(Gilbert!L4187,Rate!$B$3:$M$3,0))*O4187)),"")</f>
        <v/>
      </c>
      <c r="S4187" s="71"/>
      <c r="T4187" s="71" t="str">
        <f t="shared" si="198"/>
        <v/>
      </c>
      <c r="V4187" s="53"/>
      <c r="W4187" s="53"/>
    </row>
    <row r="4188" s="38" customFormat="1" spans="1:23">
      <c r="A4188" s="52"/>
      <c r="B4188" s="52"/>
      <c r="D4188" s="53"/>
      <c r="G4188" s="76"/>
      <c r="H4188" s="53"/>
      <c r="J4188" s="78"/>
      <c r="P4188" s="70" t="str">
        <f t="shared" si="196"/>
        <v/>
      </c>
      <c r="Q4188" s="70" t="str">
        <f t="shared" si="197"/>
        <v/>
      </c>
      <c r="R4188" s="70" t="str">
        <f>IFERROR(IF(K4188="handling and wharfage",SUM(P4188:Q4188),IF(OR(K4188="tank",K4188="Boat",K4188="car"),INDEX(Rate!$B$4:$M$25,MATCH(Gilbert!N4188,Rate!$A$4:$A$25,0),MATCH(Gilbert!L4188,Rate!$B$3:$M$3,0))*O4188*0.8,INDEX(Rate!$B$4:$M$25,MATCH(Gilbert!N4188,Rate!$A$4:$A$25,0),MATCH(Gilbert!L4188,Rate!$B$3:$M$3,0))*O4188)),"")</f>
        <v/>
      </c>
      <c r="S4188" s="71"/>
      <c r="T4188" s="71" t="str">
        <f t="shared" si="198"/>
        <v/>
      </c>
      <c r="V4188" s="53"/>
      <c r="W4188" s="53"/>
    </row>
    <row r="4189" s="38" customFormat="1" spans="1:23">
      <c r="A4189" s="52"/>
      <c r="B4189" s="52"/>
      <c r="D4189" s="53"/>
      <c r="G4189" s="76"/>
      <c r="H4189" s="53"/>
      <c r="J4189" s="78"/>
      <c r="P4189" s="70" t="str">
        <f t="shared" si="196"/>
        <v/>
      </c>
      <c r="Q4189" s="70" t="str">
        <f t="shared" si="197"/>
        <v/>
      </c>
      <c r="R4189" s="70" t="str">
        <f>IFERROR(IF(K4189="handling and wharfage",SUM(P4189:Q4189),IF(OR(K4189="tank",K4189="Boat",K4189="car"),INDEX(Rate!$B$4:$M$25,MATCH(Gilbert!N4189,Rate!$A$4:$A$25,0),MATCH(Gilbert!L4189,Rate!$B$3:$M$3,0))*O4189*0.8,INDEX(Rate!$B$4:$M$25,MATCH(Gilbert!N4189,Rate!$A$4:$A$25,0),MATCH(Gilbert!L4189,Rate!$B$3:$M$3,0))*O4189)),"")</f>
        <v/>
      </c>
      <c r="S4189" s="71"/>
      <c r="T4189" s="71" t="str">
        <f t="shared" si="198"/>
        <v/>
      </c>
      <c r="V4189" s="53"/>
      <c r="W4189" s="53"/>
    </row>
    <row r="4190" s="38" customFormat="1" spans="1:23">
      <c r="A4190" s="52"/>
      <c r="B4190" s="52"/>
      <c r="D4190" s="53"/>
      <c r="G4190" s="76"/>
      <c r="H4190" s="53"/>
      <c r="J4190" s="78"/>
      <c r="P4190" s="70" t="str">
        <f t="shared" si="196"/>
        <v/>
      </c>
      <c r="Q4190" s="70" t="str">
        <f t="shared" si="197"/>
        <v/>
      </c>
      <c r="R4190" s="70" t="str">
        <f>IFERROR(IF(K4190="handling and wharfage",SUM(P4190:Q4190),IF(OR(K4190="tank",K4190="Boat",K4190="car"),INDEX(Rate!$B$4:$M$25,MATCH(Gilbert!N4190,Rate!$A$4:$A$25,0),MATCH(Gilbert!L4190,Rate!$B$3:$M$3,0))*O4190*0.8,INDEX(Rate!$B$4:$M$25,MATCH(Gilbert!N4190,Rate!$A$4:$A$25,0),MATCH(Gilbert!L4190,Rate!$B$3:$M$3,0))*O4190)),"")</f>
        <v/>
      </c>
      <c r="S4190" s="71"/>
      <c r="T4190" s="71" t="str">
        <f t="shared" si="198"/>
        <v/>
      </c>
      <c r="V4190" s="53"/>
      <c r="W4190" s="53"/>
    </row>
    <row r="4191" s="38" customFormat="1" spans="1:23">
      <c r="A4191" s="52"/>
      <c r="B4191" s="52"/>
      <c r="D4191" s="53"/>
      <c r="G4191" s="76"/>
      <c r="H4191" s="53"/>
      <c r="J4191" s="78"/>
      <c r="P4191" s="70" t="str">
        <f t="shared" si="196"/>
        <v/>
      </c>
      <c r="Q4191" s="70" t="str">
        <f t="shared" si="197"/>
        <v/>
      </c>
      <c r="R4191" s="70" t="str">
        <f>IFERROR(IF(K4191="handling and wharfage",SUM(P4191:Q4191),IF(OR(K4191="tank",K4191="Boat",K4191="car"),INDEX(Rate!$B$4:$M$25,MATCH(Gilbert!N4191,Rate!$A$4:$A$25,0),MATCH(Gilbert!L4191,Rate!$B$3:$M$3,0))*O4191*0.8,INDEX(Rate!$B$4:$M$25,MATCH(Gilbert!N4191,Rate!$A$4:$A$25,0),MATCH(Gilbert!L4191,Rate!$B$3:$M$3,0))*O4191)),"")</f>
        <v/>
      </c>
      <c r="S4191" s="71"/>
      <c r="T4191" s="71" t="str">
        <f t="shared" si="198"/>
        <v/>
      </c>
      <c r="V4191" s="53"/>
      <c r="W4191" s="53"/>
    </row>
    <row r="4192" s="38" customFormat="1" spans="1:23">
      <c r="A4192" s="52"/>
      <c r="B4192" s="52"/>
      <c r="D4192" s="53"/>
      <c r="G4192" s="76"/>
      <c r="H4192" s="53"/>
      <c r="J4192" s="78"/>
      <c r="P4192" s="70" t="str">
        <f t="shared" si="196"/>
        <v/>
      </c>
      <c r="Q4192" s="70" t="str">
        <f t="shared" si="197"/>
        <v/>
      </c>
      <c r="R4192" s="70" t="str">
        <f>IFERROR(IF(K4192="handling and wharfage",SUM(P4192:Q4192),IF(OR(K4192="tank",K4192="Boat",K4192="car"),INDEX(Rate!$B$4:$M$25,MATCH(Gilbert!N4192,Rate!$A$4:$A$25,0),MATCH(Gilbert!L4192,Rate!$B$3:$M$3,0))*O4192*0.8,INDEX(Rate!$B$4:$M$25,MATCH(Gilbert!N4192,Rate!$A$4:$A$25,0),MATCH(Gilbert!L4192,Rate!$B$3:$M$3,0))*O4192)),"")</f>
        <v/>
      </c>
      <c r="S4192" s="71"/>
      <c r="T4192" s="71" t="str">
        <f t="shared" si="198"/>
        <v/>
      </c>
      <c r="V4192" s="53"/>
      <c r="W4192" s="53"/>
    </row>
    <row r="4193" s="38" customFormat="1" spans="1:23">
      <c r="A4193" s="52"/>
      <c r="B4193" s="52"/>
      <c r="D4193" s="53"/>
      <c r="G4193" s="76"/>
      <c r="H4193" s="53"/>
      <c r="J4193" s="78"/>
      <c r="P4193" s="70" t="str">
        <f t="shared" si="196"/>
        <v/>
      </c>
      <c r="Q4193" s="70" t="str">
        <f t="shared" si="197"/>
        <v/>
      </c>
      <c r="R4193" s="70" t="str">
        <f>IFERROR(IF(K4193="handling and wharfage",SUM(P4193:Q4193),IF(OR(K4193="tank",K4193="Boat",K4193="car"),INDEX(Rate!$B$4:$M$25,MATCH(Gilbert!N4193,Rate!$A$4:$A$25,0),MATCH(Gilbert!L4193,Rate!$B$3:$M$3,0))*O4193*0.8,INDEX(Rate!$B$4:$M$25,MATCH(Gilbert!N4193,Rate!$A$4:$A$25,0),MATCH(Gilbert!L4193,Rate!$B$3:$M$3,0))*O4193)),"")</f>
        <v/>
      </c>
      <c r="S4193" s="71"/>
      <c r="T4193" s="71" t="str">
        <f t="shared" si="198"/>
        <v/>
      </c>
      <c r="V4193" s="53"/>
      <c r="W4193" s="53"/>
    </row>
    <row r="4194" s="38" customFormat="1" spans="1:23">
      <c r="A4194" s="52"/>
      <c r="B4194" s="52"/>
      <c r="D4194" s="53"/>
      <c r="G4194" s="76"/>
      <c r="H4194" s="53"/>
      <c r="J4194" s="78"/>
      <c r="P4194" s="70" t="str">
        <f t="shared" si="196"/>
        <v/>
      </c>
      <c r="Q4194" s="70" t="str">
        <f t="shared" si="197"/>
        <v/>
      </c>
      <c r="R4194" s="70" t="str">
        <f>IFERROR(IF(K4194="handling and wharfage",SUM(P4194:Q4194),IF(OR(K4194="tank",K4194="Boat",K4194="car"),INDEX(Rate!$B$4:$M$25,MATCH(Gilbert!N4194,Rate!$A$4:$A$25,0),MATCH(Gilbert!L4194,Rate!$B$3:$M$3,0))*O4194*0.8,INDEX(Rate!$B$4:$M$25,MATCH(Gilbert!N4194,Rate!$A$4:$A$25,0),MATCH(Gilbert!L4194,Rate!$B$3:$M$3,0))*O4194)),"")</f>
        <v/>
      </c>
      <c r="S4194" s="71"/>
      <c r="T4194" s="71" t="str">
        <f t="shared" si="198"/>
        <v/>
      </c>
      <c r="V4194" s="53"/>
      <c r="W4194" s="53"/>
    </row>
    <row r="4195" s="38" customFormat="1" spans="1:23">
      <c r="A4195" s="52"/>
      <c r="B4195" s="52"/>
      <c r="D4195" s="53"/>
      <c r="G4195" s="76"/>
      <c r="H4195" s="53"/>
      <c r="J4195" s="78"/>
      <c r="P4195" s="70" t="str">
        <f t="shared" si="196"/>
        <v/>
      </c>
      <c r="Q4195" s="70" t="str">
        <f t="shared" si="197"/>
        <v/>
      </c>
      <c r="R4195" s="70" t="str">
        <f>IFERROR(IF(K4195="handling and wharfage",SUM(P4195:Q4195),IF(OR(K4195="tank",K4195="Boat",K4195="car"),INDEX(Rate!$B$4:$M$25,MATCH(Gilbert!N4195,Rate!$A$4:$A$25,0),MATCH(Gilbert!L4195,Rate!$B$3:$M$3,0))*O4195*0.8,INDEX(Rate!$B$4:$M$25,MATCH(Gilbert!N4195,Rate!$A$4:$A$25,0),MATCH(Gilbert!L4195,Rate!$B$3:$M$3,0))*O4195)),"")</f>
        <v/>
      </c>
      <c r="S4195" s="71"/>
      <c r="T4195" s="71" t="str">
        <f t="shared" si="198"/>
        <v/>
      </c>
      <c r="V4195" s="53"/>
      <c r="W4195" s="53"/>
    </row>
    <row r="4196" s="38" customFormat="1" spans="1:23">
      <c r="A4196" s="52"/>
      <c r="B4196" s="52"/>
      <c r="D4196" s="53"/>
      <c r="G4196" s="76"/>
      <c r="H4196" s="53"/>
      <c r="J4196" s="78"/>
      <c r="P4196" s="70" t="str">
        <f t="shared" si="196"/>
        <v/>
      </c>
      <c r="Q4196" s="70" t="str">
        <f t="shared" si="197"/>
        <v/>
      </c>
      <c r="R4196" s="70" t="str">
        <f>IFERROR(IF(K4196="handling and wharfage",SUM(P4196:Q4196),IF(OR(K4196="tank",K4196="Boat",K4196="car"),INDEX(Rate!$B$4:$M$25,MATCH(Gilbert!N4196,Rate!$A$4:$A$25,0),MATCH(Gilbert!L4196,Rate!$B$3:$M$3,0))*O4196*0.8,INDEX(Rate!$B$4:$M$25,MATCH(Gilbert!N4196,Rate!$A$4:$A$25,0),MATCH(Gilbert!L4196,Rate!$B$3:$M$3,0))*O4196)),"")</f>
        <v/>
      </c>
      <c r="S4196" s="71"/>
      <c r="T4196" s="71" t="str">
        <f t="shared" si="198"/>
        <v/>
      </c>
      <c r="V4196" s="53"/>
      <c r="W4196" s="53"/>
    </row>
    <row r="4197" s="38" customFormat="1" spans="1:23">
      <c r="A4197" s="52"/>
      <c r="B4197" s="52"/>
      <c r="D4197" s="53"/>
      <c r="G4197" s="76"/>
      <c r="H4197" s="53"/>
      <c r="J4197" s="78"/>
      <c r="P4197" s="70" t="str">
        <f t="shared" si="196"/>
        <v/>
      </c>
      <c r="Q4197" s="70" t="str">
        <f t="shared" si="197"/>
        <v/>
      </c>
      <c r="R4197" s="70" t="str">
        <f>IFERROR(IF(K4197="handling and wharfage",SUM(P4197:Q4197),IF(OR(K4197="tank",K4197="Boat",K4197="car"),INDEX(Rate!$B$4:$M$25,MATCH(Gilbert!N4197,Rate!$A$4:$A$25,0),MATCH(Gilbert!L4197,Rate!$B$3:$M$3,0))*O4197*0.8,INDEX(Rate!$B$4:$M$25,MATCH(Gilbert!N4197,Rate!$A$4:$A$25,0),MATCH(Gilbert!L4197,Rate!$B$3:$M$3,0))*O4197)),"")</f>
        <v/>
      </c>
      <c r="S4197" s="71"/>
      <c r="T4197" s="71" t="str">
        <f t="shared" si="198"/>
        <v/>
      </c>
      <c r="V4197" s="53"/>
      <c r="W4197" s="53"/>
    </row>
    <row r="4198" s="38" customFormat="1" spans="1:23">
      <c r="A4198" s="52"/>
      <c r="B4198" s="52"/>
      <c r="D4198" s="53"/>
      <c r="G4198" s="76"/>
      <c r="H4198" s="53"/>
      <c r="J4198" s="78"/>
      <c r="P4198" s="70" t="str">
        <f t="shared" si="196"/>
        <v/>
      </c>
      <c r="Q4198" s="70" t="str">
        <f t="shared" si="197"/>
        <v/>
      </c>
      <c r="R4198" s="70" t="str">
        <f>IFERROR(IF(K4198="handling and wharfage",SUM(P4198:Q4198),IF(OR(K4198="tank",K4198="Boat",K4198="car"),INDEX(Rate!$B$4:$M$25,MATCH(Gilbert!N4198,Rate!$A$4:$A$25,0),MATCH(Gilbert!L4198,Rate!$B$3:$M$3,0))*O4198*0.8,INDEX(Rate!$B$4:$M$25,MATCH(Gilbert!N4198,Rate!$A$4:$A$25,0),MATCH(Gilbert!L4198,Rate!$B$3:$M$3,0))*O4198)),"")</f>
        <v/>
      </c>
      <c r="S4198" s="71"/>
      <c r="T4198" s="71" t="str">
        <f t="shared" si="198"/>
        <v/>
      </c>
      <c r="V4198" s="53"/>
      <c r="W4198" s="53"/>
    </row>
    <row r="4199" s="38" customFormat="1" spans="1:23">
      <c r="A4199" s="52"/>
      <c r="B4199" s="52"/>
      <c r="D4199" s="53"/>
      <c r="G4199" s="76"/>
      <c r="H4199" s="53"/>
      <c r="J4199" s="78"/>
      <c r="P4199" s="70" t="str">
        <f t="shared" si="196"/>
        <v/>
      </c>
      <c r="Q4199" s="70" t="str">
        <f t="shared" si="197"/>
        <v/>
      </c>
      <c r="R4199" s="70" t="str">
        <f>IFERROR(IF(K4199="handling and wharfage",SUM(P4199:Q4199),IF(OR(K4199="tank",K4199="Boat",K4199="car"),INDEX(Rate!$B$4:$M$25,MATCH(Gilbert!N4199,Rate!$A$4:$A$25,0),MATCH(Gilbert!L4199,Rate!$B$3:$M$3,0))*O4199*0.8,INDEX(Rate!$B$4:$M$25,MATCH(Gilbert!N4199,Rate!$A$4:$A$25,0),MATCH(Gilbert!L4199,Rate!$B$3:$M$3,0))*O4199)),"")</f>
        <v/>
      </c>
      <c r="S4199" s="71"/>
      <c r="T4199" s="71" t="str">
        <f t="shared" si="198"/>
        <v/>
      </c>
      <c r="V4199" s="53"/>
      <c r="W4199" s="53"/>
    </row>
    <row r="4200" s="38" customFormat="1" spans="1:23">
      <c r="A4200" s="52"/>
      <c r="B4200" s="52"/>
      <c r="D4200" s="53"/>
      <c r="G4200" s="76"/>
      <c r="H4200" s="53"/>
      <c r="J4200" s="78"/>
      <c r="P4200" s="70" t="str">
        <f t="shared" si="196"/>
        <v/>
      </c>
      <c r="Q4200" s="70" t="str">
        <f t="shared" si="197"/>
        <v/>
      </c>
      <c r="R4200" s="70" t="str">
        <f>IFERROR(IF(K4200="handling and wharfage",SUM(P4200:Q4200),IF(OR(K4200="tank",K4200="Boat",K4200="car"),INDEX(Rate!$B$4:$M$25,MATCH(Gilbert!N4200,Rate!$A$4:$A$25,0),MATCH(Gilbert!L4200,Rate!$B$3:$M$3,0))*O4200*0.8,INDEX(Rate!$B$4:$M$25,MATCH(Gilbert!N4200,Rate!$A$4:$A$25,0),MATCH(Gilbert!L4200,Rate!$B$3:$M$3,0))*O4200)),"")</f>
        <v/>
      </c>
      <c r="S4200" s="71"/>
      <c r="T4200" s="71" t="str">
        <f t="shared" si="198"/>
        <v/>
      </c>
      <c r="V4200" s="53"/>
      <c r="W4200" s="53"/>
    </row>
    <row r="4201" s="38" customFormat="1" spans="1:23">
      <c r="A4201" s="52"/>
      <c r="B4201" s="52"/>
      <c r="D4201" s="53"/>
      <c r="G4201" s="120"/>
      <c r="H4201" s="53"/>
      <c r="J4201" s="78"/>
      <c r="P4201" s="70" t="str">
        <f t="shared" si="196"/>
        <v/>
      </c>
      <c r="Q4201" s="70" t="str">
        <f t="shared" si="197"/>
        <v/>
      </c>
      <c r="R4201" s="70" t="str">
        <f>IFERROR(IF(K4201="handling and wharfage",SUM(P4201:Q4201),IF(OR(K4201="tank",K4201="Boat",K4201="car"),INDEX(Rate!$B$4:$M$25,MATCH(Gilbert!N4201,Rate!$A$4:$A$25,0),MATCH(Gilbert!L4201,Rate!$B$3:$M$3,0))*O4201*0.8,INDEX(Rate!$B$4:$M$25,MATCH(Gilbert!N4201,Rate!$A$4:$A$25,0),MATCH(Gilbert!L4201,Rate!$B$3:$M$3,0))*O4201)),"")</f>
        <v/>
      </c>
      <c r="S4201" s="71"/>
      <c r="T4201" s="71" t="str">
        <f t="shared" si="198"/>
        <v/>
      </c>
      <c r="V4201" s="53"/>
      <c r="W4201" s="53"/>
    </row>
    <row r="4202" s="38" customFormat="1" spans="1:23">
      <c r="A4202" s="52"/>
      <c r="B4202" s="52"/>
      <c r="D4202" s="53"/>
      <c r="G4202" s="120"/>
      <c r="H4202" s="53"/>
      <c r="J4202" s="78"/>
      <c r="P4202" s="70" t="str">
        <f t="shared" si="196"/>
        <v/>
      </c>
      <c r="Q4202" s="70" t="str">
        <f t="shared" si="197"/>
        <v/>
      </c>
      <c r="R4202" s="70" t="str">
        <f>IFERROR(IF(K4202="handling and wharfage",SUM(P4202:Q4202),IF(OR(K4202="tank",K4202="Boat",K4202="car"),INDEX(Rate!$B$4:$M$25,MATCH(Gilbert!N4202,Rate!$A$4:$A$25,0),MATCH(Gilbert!L4202,Rate!$B$3:$M$3,0))*O4202*0.8,INDEX(Rate!$B$4:$M$25,MATCH(Gilbert!N4202,Rate!$A$4:$A$25,0),MATCH(Gilbert!L4202,Rate!$B$3:$M$3,0))*O4202)),"")</f>
        <v/>
      </c>
      <c r="S4202" s="71"/>
      <c r="T4202" s="71" t="str">
        <f t="shared" si="198"/>
        <v/>
      </c>
      <c r="V4202" s="53"/>
      <c r="W4202" s="53"/>
    </row>
    <row r="4203" s="38" customFormat="1" spans="1:23">
      <c r="A4203" s="52"/>
      <c r="B4203" s="52"/>
      <c r="D4203" s="53"/>
      <c r="G4203" s="120"/>
      <c r="H4203" s="53"/>
      <c r="J4203" s="78"/>
      <c r="P4203" s="70" t="str">
        <f t="shared" si="196"/>
        <v/>
      </c>
      <c r="Q4203" s="70" t="str">
        <f t="shared" si="197"/>
        <v/>
      </c>
      <c r="R4203" s="70" t="str">
        <f>IFERROR(IF(K4203="handling and wharfage",SUM(P4203:Q4203),IF(OR(K4203="tank",K4203="Boat",K4203="car"),INDEX(Rate!$B$4:$M$25,MATCH(Gilbert!N4203,Rate!$A$4:$A$25,0),MATCH(Gilbert!L4203,Rate!$B$3:$M$3,0))*O4203*0.8,INDEX(Rate!$B$4:$M$25,MATCH(Gilbert!N4203,Rate!$A$4:$A$25,0),MATCH(Gilbert!L4203,Rate!$B$3:$M$3,0))*O4203)),"")</f>
        <v/>
      </c>
      <c r="S4203" s="71"/>
      <c r="T4203" s="71" t="str">
        <f t="shared" si="198"/>
        <v/>
      </c>
      <c r="V4203" s="53"/>
      <c r="W4203" s="53"/>
    </row>
    <row r="4204" s="38" customFormat="1" spans="1:23">
      <c r="A4204" s="52"/>
      <c r="B4204" s="52"/>
      <c r="D4204" s="53"/>
      <c r="G4204" s="120"/>
      <c r="H4204" s="53"/>
      <c r="J4204" s="78"/>
      <c r="P4204" s="70" t="str">
        <f t="shared" si="196"/>
        <v/>
      </c>
      <c r="Q4204" s="70" t="str">
        <f t="shared" si="197"/>
        <v/>
      </c>
      <c r="R4204" s="70" t="str">
        <f>IFERROR(IF(K4204="handling and wharfage",SUM(P4204:Q4204),IF(OR(K4204="tank",K4204="Boat",K4204="car"),INDEX(Rate!$B$4:$M$25,MATCH(Gilbert!N4204,Rate!$A$4:$A$25,0),MATCH(Gilbert!L4204,Rate!$B$3:$M$3,0))*O4204*0.8,INDEX(Rate!$B$4:$M$25,MATCH(Gilbert!N4204,Rate!$A$4:$A$25,0),MATCH(Gilbert!L4204,Rate!$B$3:$M$3,0))*O4204)),"")</f>
        <v/>
      </c>
      <c r="S4204" s="71"/>
      <c r="T4204" s="71" t="str">
        <f t="shared" si="198"/>
        <v/>
      </c>
      <c r="V4204" s="53"/>
      <c r="W4204" s="53"/>
    </row>
    <row r="4205" s="38" customFormat="1" spans="1:23">
      <c r="A4205" s="52"/>
      <c r="B4205" s="52"/>
      <c r="D4205" s="53"/>
      <c r="G4205" s="120"/>
      <c r="H4205" s="53"/>
      <c r="J4205" s="78"/>
      <c r="P4205" s="70" t="str">
        <f t="shared" si="196"/>
        <v/>
      </c>
      <c r="Q4205" s="70" t="str">
        <f t="shared" si="197"/>
        <v/>
      </c>
      <c r="R4205" s="70" t="str">
        <f>IFERROR(IF(K4205="handling and wharfage",SUM(P4205:Q4205),IF(OR(K4205="tank",K4205="Boat",K4205="car"),INDEX(Rate!$B$4:$M$25,MATCH(Gilbert!N4205,Rate!$A$4:$A$25,0),MATCH(Gilbert!L4205,Rate!$B$3:$M$3,0))*O4205*0.8,INDEX(Rate!$B$4:$M$25,MATCH(Gilbert!N4205,Rate!$A$4:$A$25,0),MATCH(Gilbert!L4205,Rate!$B$3:$M$3,0))*O4205)),"")</f>
        <v/>
      </c>
      <c r="S4205" s="71"/>
      <c r="T4205" s="71" t="str">
        <f t="shared" si="198"/>
        <v/>
      </c>
      <c r="V4205" s="53"/>
      <c r="W4205" s="53"/>
    </row>
    <row r="4206" s="38" customFormat="1" spans="1:23">
      <c r="A4206" s="52"/>
      <c r="B4206" s="52"/>
      <c r="D4206" s="53"/>
      <c r="G4206" s="120"/>
      <c r="H4206" s="53"/>
      <c r="J4206" s="78"/>
      <c r="P4206" s="70" t="str">
        <f t="shared" si="196"/>
        <v/>
      </c>
      <c r="Q4206" s="70" t="str">
        <f t="shared" si="197"/>
        <v/>
      </c>
      <c r="R4206" s="70" t="str">
        <f>IFERROR(IF(K4206="handling and wharfage",SUM(P4206:Q4206),IF(OR(K4206="tank",K4206="Boat",K4206="car"),INDEX(Rate!$B$4:$M$25,MATCH(Gilbert!N4206,Rate!$A$4:$A$25,0),MATCH(Gilbert!L4206,Rate!$B$3:$M$3,0))*O4206*0.8,INDEX(Rate!$B$4:$M$25,MATCH(Gilbert!N4206,Rate!$A$4:$A$25,0),MATCH(Gilbert!L4206,Rate!$B$3:$M$3,0))*O4206)),"")</f>
        <v/>
      </c>
      <c r="S4206" s="71"/>
      <c r="T4206" s="71" t="str">
        <f t="shared" si="198"/>
        <v/>
      </c>
      <c r="V4206" s="53"/>
      <c r="W4206" s="53"/>
    </row>
    <row r="4207" s="38" customFormat="1" spans="1:23">
      <c r="A4207" s="52"/>
      <c r="B4207" s="52"/>
      <c r="D4207" s="53"/>
      <c r="G4207" s="76"/>
      <c r="H4207" s="53"/>
      <c r="J4207" s="78"/>
      <c r="P4207" s="70" t="str">
        <f t="shared" si="196"/>
        <v/>
      </c>
      <c r="Q4207" s="70" t="str">
        <f t="shared" si="197"/>
        <v/>
      </c>
      <c r="R4207" s="70" t="str">
        <f>IFERROR(IF(K4207="handling and wharfage",SUM(P4207:Q4207),IF(OR(K4207="tank",K4207="Boat",K4207="car"),INDEX(Rate!$B$4:$M$25,MATCH(Gilbert!N4207,Rate!$A$4:$A$25,0),MATCH(Gilbert!L4207,Rate!$B$3:$M$3,0))*O4207*0.8,INDEX(Rate!$B$4:$M$25,MATCH(Gilbert!N4207,Rate!$A$4:$A$25,0),MATCH(Gilbert!L4207,Rate!$B$3:$M$3,0))*O4207)),"")</f>
        <v/>
      </c>
      <c r="S4207" s="71"/>
      <c r="T4207" s="71" t="str">
        <f t="shared" si="198"/>
        <v/>
      </c>
      <c r="V4207" s="53"/>
      <c r="W4207" s="53"/>
    </row>
    <row r="4208" s="38" customFormat="1" spans="1:23">
      <c r="A4208" s="52"/>
      <c r="B4208" s="52"/>
      <c r="D4208" s="53"/>
      <c r="G4208" s="120"/>
      <c r="H4208" s="53"/>
      <c r="J4208" s="78"/>
      <c r="P4208" s="70" t="str">
        <f t="shared" si="196"/>
        <v/>
      </c>
      <c r="Q4208" s="70" t="str">
        <f t="shared" si="197"/>
        <v/>
      </c>
      <c r="R4208" s="70" t="str">
        <f>IFERROR(IF(K4208="handling and wharfage",SUM(P4208:Q4208),IF(OR(K4208="tank",K4208="Boat",K4208="car"),INDEX(Rate!$B$4:$M$25,MATCH(Gilbert!N4208,Rate!$A$4:$A$25,0),MATCH(Gilbert!L4208,Rate!$B$3:$M$3,0))*O4208*0.8,INDEX(Rate!$B$4:$M$25,MATCH(Gilbert!N4208,Rate!$A$4:$A$25,0),MATCH(Gilbert!L4208,Rate!$B$3:$M$3,0))*O4208)),"")</f>
        <v/>
      </c>
      <c r="S4208" s="71"/>
      <c r="T4208" s="71" t="str">
        <f t="shared" si="198"/>
        <v/>
      </c>
      <c r="V4208" s="53"/>
      <c r="W4208" s="53"/>
    </row>
    <row r="4209" s="38" customFormat="1" spans="1:23">
      <c r="A4209" s="52"/>
      <c r="B4209" s="52"/>
      <c r="D4209" s="53"/>
      <c r="G4209" s="120"/>
      <c r="H4209" s="53"/>
      <c r="J4209" s="78"/>
      <c r="P4209" s="70" t="str">
        <f t="shared" si="196"/>
        <v/>
      </c>
      <c r="Q4209" s="70" t="str">
        <f t="shared" si="197"/>
        <v/>
      </c>
      <c r="R4209" s="70" t="str">
        <f>IFERROR(IF(K4209="handling and wharfage",SUM(P4209:Q4209),IF(OR(K4209="tank",K4209="Boat",K4209="car"),INDEX(Rate!$B$4:$M$25,MATCH(Gilbert!N4209,Rate!$A$4:$A$25,0),MATCH(Gilbert!L4209,Rate!$B$3:$M$3,0))*O4209*0.8,INDEX(Rate!$B$4:$M$25,MATCH(Gilbert!N4209,Rate!$A$4:$A$25,0),MATCH(Gilbert!L4209,Rate!$B$3:$M$3,0))*O4209)),"")</f>
        <v/>
      </c>
      <c r="S4209" s="71"/>
      <c r="T4209" s="71" t="str">
        <f t="shared" si="198"/>
        <v/>
      </c>
      <c r="V4209" s="53"/>
      <c r="W4209" s="53"/>
    </row>
    <row r="4210" s="38" customFormat="1" spans="1:23">
      <c r="A4210" s="52"/>
      <c r="B4210" s="52"/>
      <c r="D4210" s="53"/>
      <c r="G4210" s="120"/>
      <c r="H4210" s="53"/>
      <c r="J4210" s="78"/>
      <c r="P4210" s="70" t="str">
        <f t="shared" si="196"/>
        <v/>
      </c>
      <c r="Q4210" s="70" t="str">
        <f t="shared" si="197"/>
        <v/>
      </c>
      <c r="R4210" s="70" t="str">
        <f>IFERROR(IF(K4210="handling and wharfage",SUM(P4210:Q4210),IF(OR(K4210="tank",K4210="Boat",K4210="car"),INDEX(Rate!$B$4:$M$25,MATCH(Gilbert!N4210,Rate!$A$4:$A$25,0),MATCH(Gilbert!L4210,Rate!$B$3:$M$3,0))*O4210*0.8,INDEX(Rate!$B$4:$M$25,MATCH(Gilbert!N4210,Rate!$A$4:$A$25,0),MATCH(Gilbert!L4210,Rate!$B$3:$M$3,0))*O4210)),"")</f>
        <v/>
      </c>
      <c r="S4210" s="71"/>
      <c r="T4210" s="71" t="str">
        <f t="shared" si="198"/>
        <v/>
      </c>
      <c r="V4210" s="53"/>
      <c r="W4210" s="53"/>
    </row>
    <row r="4211" s="38" customFormat="1" spans="1:23">
      <c r="A4211" s="52"/>
      <c r="B4211" s="52"/>
      <c r="D4211" s="53"/>
      <c r="G4211" s="120"/>
      <c r="H4211" s="53"/>
      <c r="J4211" s="78"/>
      <c r="P4211" s="70" t="str">
        <f t="shared" si="196"/>
        <v/>
      </c>
      <c r="Q4211" s="70" t="str">
        <f t="shared" si="197"/>
        <v/>
      </c>
      <c r="R4211" s="70" t="str">
        <f>IFERROR(IF(K4211="handling and wharfage",SUM(P4211:Q4211),IF(OR(K4211="tank",K4211="Boat",K4211="car"),INDEX(Rate!$B$4:$M$25,MATCH(Gilbert!N4211,Rate!$A$4:$A$25,0),MATCH(Gilbert!L4211,Rate!$B$3:$M$3,0))*O4211*0.8,INDEX(Rate!$B$4:$M$25,MATCH(Gilbert!N4211,Rate!$A$4:$A$25,0),MATCH(Gilbert!L4211,Rate!$B$3:$M$3,0))*O4211)),"")</f>
        <v/>
      </c>
      <c r="S4211" s="71"/>
      <c r="T4211" s="71" t="str">
        <f t="shared" si="198"/>
        <v/>
      </c>
      <c r="V4211" s="53"/>
      <c r="W4211" s="53"/>
    </row>
    <row r="4212" s="38" customFormat="1" spans="1:23">
      <c r="A4212" s="52"/>
      <c r="B4212" s="52"/>
      <c r="D4212" s="53"/>
      <c r="G4212" s="120"/>
      <c r="H4212" s="53"/>
      <c r="J4212" s="78"/>
      <c r="P4212" s="70" t="str">
        <f t="shared" si="196"/>
        <v/>
      </c>
      <c r="Q4212" s="70" t="str">
        <f t="shared" si="197"/>
        <v/>
      </c>
      <c r="R4212" s="70" t="str">
        <f>IFERROR(IF(K4212="handling and wharfage",SUM(P4212:Q4212),IF(OR(K4212="tank",K4212="Boat",K4212="car"),INDEX(Rate!$B$4:$M$25,MATCH(Gilbert!N4212,Rate!$A$4:$A$25,0),MATCH(Gilbert!L4212,Rate!$B$3:$M$3,0))*O4212*0.8,INDEX(Rate!$B$4:$M$25,MATCH(Gilbert!N4212,Rate!$A$4:$A$25,0),MATCH(Gilbert!L4212,Rate!$B$3:$M$3,0))*O4212)),"")</f>
        <v/>
      </c>
      <c r="S4212" s="71"/>
      <c r="T4212" s="71" t="str">
        <f t="shared" si="198"/>
        <v/>
      </c>
      <c r="V4212" s="53"/>
      <c r="W4212" s="53"/>
    </row>
    <row r="4213" s="38" customFormat="1" spans="1:23">
      <c r="A4213" s="52"/>
      <c r="B4213" s="52"/>
      <c r="D4213" s="53"/>
      <c r="G4213" s="120"/>
      <c r="H4213" s="53"/>
      <c r="J4213" s="78"/>
      <c r="P4213" s="70" t="str">
        <f t="shared" si="196"/>
        <v/>
      </c>
      <c r="Q4213" s="70" t="str">
        <f t="shared" si="197"/>
        <v/>
      </c>
      <c r="R4213" s="70" t="str">
        <f>IFERROR(IF(K4213="handling and wharfage",SUM(P4213:Q4213),IF(OR(K4213="tank",K4213="Boat",K4213="car"),INDEX(Rate!$B$4:$M$25,MATCH(Gilbert!N4213,Rate!$A$4:$A$25,0),MATCH(Gilbert!L4213,Rate!$B$3:$M$3,0))*O4213*0.8,INDEX(Rate!$B$4:$M$25,MATCH(Gilbert!N4213,Rate!$A$4:$A$25,0),MATCH(Gilbert!L4213,Rate!$B$3:$M$3,0))*O4213)),"")</f>
        <v/>
      </c>
      <c r="S4213" s="71"/>
      <c r="T4213" s="71" t="str">
        <f t="shared" si="198"/>
        <v/>
      </c>
      <c r="V4213" s="53"/>
      <c r="W4213" s="53"/>
    </row>
    <row r="4214" s="38" customFormat="1" spans="1:23">
      <c r="A4214" s="52"/>
      <c r="B4214" s="52"/>
      <c r="D4214" s="53"/>
      <c r="G4214" s="120"/>
      <c r="H4214" s="53"/>
      <c r="J4214" s="78"/>
      <c r="P4214" s="70" t="str">
        <f t="shared" si="196"/>
        <v/>
      </c>
      <c r="Q4214" s="70" t="str">
        <f t="shared" si="197"/>
        <v/>
      </c>
      <c r="R4214" s="70" t="str">
        <f>IFERROR(IF(K4214="handling and wharfage",SUM(P4214:Q4214),IF(OR(K4214="tank",K4214="Boat",K4214="car"),INDEX(Rate!$B$4:$M$25,MATCH(Gilbert!N4214,Rate!$A$4:$A$25,0),MATCH(Gilbert!L4214,Rate!$B$3:$M$3,0))*O4214*0.8,INDEX(Rate!$B$4:$M$25,MATCH(Gilbert!N4214,Rate!$A$4:$A$25,0),MATCH(Gilbert!L4214,Rate!$B$3:$M$3,0))*O4214)),"")</f>
        <v/>
      </c>
      <c r="S4214" s="71"/>
      <c r="T4214" s="71" t="str">
        <f t="shared" si="198"/>
        <v/>
      </c>
      <c r="V4214" s="53"/>
      <c r="W4214" s="53"/>
    </row>
    <row r="4215" s="38" customFormat="1" spans="1:23">
      <c r="A4215" s="52"/>
      <c r="B4215" s="52"/>
      <c r="D4215" s="53"/>
      <c r="G4215" s="120"/>
      <c r="H4215" s="53"/>
      <c r="J4215" s="78"/>
      <c r="P4215" s="70" t="str">
        <f t="shared" si="196"/>
        <v/>
      </c>
      <c r="Q4215" s="70" t="str">
        <f t="shared" si="197"/>
        <v/>
      </c>
      <c r="R4215" s="70" t="str">
        <f>IFERROR(IF(K4215="handling and wharfage",SUM(P4215:Q4215),IF(OR(K4215="tank",K4215="Boat",K4215="car"),INDEX(Rate!$B$4:$M$25,MATCH(Gilbert!N4215,Rate!$A$4:$A$25,0),MATCH(Gilbert!L4215,Rate!$B$3:$M$3,0))*O4215*0.8,INDEX(Rate!$B$4:$M$25,MATCH(Gilbert!N4215,Rate!$A$4:$A$25,0),MATCH(Gilbert!L4215,Rate!$B$3:$M$3,0))*O4215)),"")</f>
        <v/>
      </c>
      <c r="S4215" s="71"/>
      <c r="T4215" s="71" t="str">
        <f t="shared" si="198"/>
        <v/>
      </c>
      <c r="V4215" s="53"/>
      <c r="W4215" s="53"/>
    </row>
    <row r="4216" s="38" customFormat="1" spans="1:23">
      <c r="A4216" s="52"/>
      <c r="B4216" s="52"/>
      <c r="D4216" s="53"/>
      <c r="G4216" s="120"/>
      <c r="H4216" s="53"/>
      <c r="J4216" s="78"/>
      <c r="P4216" s="70" t="str">
        <f t="shared" si="196"/>
        <v/>
      </c>
      <c r="Q4216" s="70" t="str">
        <f t="shared" si="197"/>
        <v/>
      </c>
      <c r="R4216" s="70" t="str">
        <f>IFERROR(IF(K4216="handling and wharfage",SUM(P4216:Q4216),IF(OR(K4216="tank",K4216="Boat",K4216="car"),INDEX(Rate!$B$4:$M$25,MATCH(Gilbert!N4216,Rate!$A$4:$A$25,0),MATCH(Gilbert!L4216,Rate!$B$3:$M$3,0))*O4216*0.8,INDEX(Rate!$B$4:$M$25,MATCH(Gilbert!N4216,Rate!$A$4:$A$25,0),MATCH(Gilbert!L4216,Rate!$B$3:$M$3,0))*O4216)),"")</f>
        <v/>
      </c>
      <c r="S4216" s="71"/>
      <c r="T4216" s="71" t="str">
        <f t="shared" si="198"/>
        <v/>
      </c>
      <c r="V4216" s="53"/>
      <c r="W4216" s="53"/>
    </row>
    <row r="4217" s="38" customFormat="1" spans="1:23">
      <c r="A4217" s="52"/>
      <c r="B4217" s="52"/>
      <c r="D4217" s="53"/>
      <c r="G4217" s="76"/>
      <c r="H4217" s="53"/>
      <c r="J4217" s="78"/>
      <c r="P4217" s="70" t="str">
        <f t="shared" si="196"/>
        <v/>
      </c>
      <c r="Q4217" s="70" t="str">
        <f t="shared" si="197"/>
        <v/>
      </c>
      <c r="R4217" s="70" t="str">
        <f>IFERROR(IF(K4217="handling and wharfage",SUM(P4217:Q4217),IF(OR(K4217="tank",K4217="Boat",K4217="car"),INDEX(Rate!$B$4:$M$25,MATCH(Gilbert!N4217,Rate!$A$4:$A$25,0),MATCH(Gilbert!L4217,Rate!$B$3:$M$3,0))*O4217*0.8,INDEX(Rate!$B$4:$M$25,MATCH(Gilbert!N4217,Rate!$A$4:$A$25,0),MATCH(Gilbert!L4217,Rate!$B$3:$M$3,0))*O4217)),"")</f>
        <v/>
      </c>
      <c r="S4217" s="71"/>
      <c r="T4217" s="71" t="str">
        <f t="shared" si="198"/>
        <v/>
      </c>
      <c r="V4217" s="53"/>
      <c r="W4217" s="53"/>
    </row>
    <row r="4218" s="38" customFormat="1" spans="1:23">
      <c r="A4218" s="52"/>
      <c r="B4218" s="52"/>
      <c r="D4218" s="53"/>
      <c r="G4218" s="120"/>
      <c r="H4218" s="53"/>
      <c r="J4218" s="78"/>
      <c r="P4218" s="70" t="str">
        <f t="shared" si="196"/>
        <v/>
      </c>
      <c r="Q4218" s="70" t="str">
        <f t="shared" si="197"/>
        <v/>
      </c>
      <c r="R4218" s="70" t="str">
        <f>IFERROR(IF(K4218="handling and wharfage",SUM(P4218:Q4218),IF(OR(K4218="tank",K4218="Boat",K4218="car"),INDEX(Rate!$B$4:$M$25,MATCH(Gilbert!N4218,Rate!$A$4:$A$25,0),MATCH(Gilbert!L4218,Rate!$B$3:$M$3,0))*O4218*0.8,INDEX(Rate!$B$4:$M$25,MATCH(Gilbert!N4218,Rate!$A$4:$A$25,0),MATCH(Gilbert!L4218,Rate!$B$3:$M$3,0))*O4218)),"")</f>
        <v/>
      </c>
      <c r="S4218" s="71"/>
      <c r="T4218" s="71" t="str">
        <f t="shared" si="198"/>
        <v/>
      </c>
      <c r="V4218" s="53"/>
      <c r="W4218" s="53"/>
    </row>
    <row r="4219" s="38" customFormat="1" spans="1:23">
      <c r="A4219" s="52"/>
      <c r="B4219" s="52"/>
      <c r="D4219" s="53"/>
      <c r="G4219" s="120"/>
      <c r="H4219" s="53"/>
      <c r="J4219" s="78"/>
      <c r="P4219" s="70" t="str">
        <f t="shared" si="196"/>
        <v/>
      </c>
      <c r="Q4219" s="70" t="str">
        <f t="shared" si="197"/>
        <v/>
      </c>
      <c r="R4219" s="70" t="str">
        <f>IFERROR(IF(K4219="handling and wharfage",SUM(P4219:Q4219),IF(OR(K4219="tank",K4219="Boat",K4219="car"),INDEX(Rate!$B$4:$M$25,MATCH(Gilbert!N4219,Rate!$A$4:$A$25,0),MATCH(Gilbert!L4219,Rate!$B$3:$M$3,0))*O4219*0.8,INDEX(Rate!$B$4:$M$25,MATCH(Gilbert!N4219,Rate!$A$4:$A$25,0),MATCH(Gilbert!L4219,Rate!$B$3:$M$3,0))*O4219)),"")</f>
        <v/>
      </c>
      <c r="S4219" s="71"/>
      <c r="T4219" s="71" t="str">
        <f t="shared" si="198"/>
        <v/>
      </c>
      <c r="V4219" s="53"/>
      <c r="W4219" s="53"/>
    </row>
    <row r="4220" s="38" customFormat="1" spans="1:23">
      <c r="A4220" s="52"/>
      <c r="B4220" s="52"/>
      <c r="D4220" s="53"/>
      <c r="G4220" s="120"/>
      <c r="H4220" s="53"/>
      <c r="J4220" s="78"/>
      <c r="P4220" s="70" t="str">
        <f t="shared" si="196"/>
        <v/>
      </c>
      <c r="Q4220" s="70" t="str">
        <f t="shared" si="197"/>
        <v/>
      </c>
      <c r="R4220" s="70" t="str">
        <f>IFERROR(IF(K4220="handling and wharfage",SUM(P4220:Q4220),IF(OR(K4220="tank",K4220="Boat",K4220="car"),INDEX(Rate!$B$4:$M$25,MATCH(Gilbert!N4220,Rate!$A$4:$A$25,0),MATCH(Gilbert!L4220,Rate!$B$3:$M$3,0))*O4220*0.8,INDEX(Rate!$B$4:$M$25,MATCH(Gilbert!N4220,Rate!$A$4:$A$25,0),MATCH(Gilbert!L4220,Rate!$B$3:$M$3,0))*O4220)),"")</f>
        <v/>
      </c>
      <c r="S4220" s="71"/>
      <c r="T4220" s="71" t="str">
        <f t="shared" si="198"/>
        <v/>
      </c>
      <c r="V4220" s="53"/>
      <c r="W4220" s="53"/>
    </row>
    <row r="4221" s="38" customFormat="1" spans="1:23">
      <c r="A4221" s="52"/>
      <c r="B4221" s="52"/>
      <c r="D4221" s="53"/>
      <c r="G4221" s="120"/>
      <c r="H4221" s="53"/>
      <c r="J4221" s="78"/>
      <c r="P4221" s="70" t="str">
        <f t="shared" si="196"/>
        <v/>
      </c>
      <c r="Q4221" s="70" t="str">
        <f t="shared" si="197"/>
        <v/>
      </c>
      <c r="R4221" s="70" t="str">
        <f>IFERROR(IF(K4221="handling and wharfage",SUM(P4221:Q4221),IF(OR(K4221="tank",K4221="Boat",K4221="car"),INDEX(Rate!$B$4:$M$25,MATCH(Gilbert!N4221,Rate!$A$4:$A$25,0),MATCH(Gilbert!L4221,Rate!$B$3:$M$3,0))*O4221*0.8,INDEX(Rate!$B$4:$M$25,MATCH(Gilbert!N4221,Rate!$A$4:$A$25,0),MATCH(Gilbert!L4221,Rate!$B$3:$M$3,0))*O4221)),"")</f>
        <v/>
      </c>
      <c r="S4221" s="71"/>
      <c r="T4221" s="71" t="str">
        <f t="shared" si="198"/>
        <v/>
      </c>
      <c r="V4221" s="53"/>
      <c r="W4221" s="53"/>
    </row>
    <row r="4222" s="38" customFormat="1" spans="1:23">
      <c r="A4222" s="52"/>
      <c r="B4222" s="52"/>
      <c r="D4222" s="53"/>
      <c r="G4222" s="120"/>
      <c r="H4222" s="53"/>
      <c r="J4222" s="78"/>
      <c r="P4222" s="70" t="str">
        <f t="shared" si="196"/>
        <v/>
      </c>
      <c r="Q4222" s="70" t="str">
        <f t="shared" si="197"/>
        <v/>
      </c>
      <c r="R4222" s="70" t="str">
        <f>IFERROR(IF(K4222="handling and wharfage",SUM(P4222:Q4222),IF(OR(K4222="tank",K4222="Boat",K4222="car"),INDEX(Rate!$B$4:$M$25,MATCH(Gilbert!N4222,Rate!$A$4:$A$25,0),MATCH(Gilbert!L4222,Rate!$B$3:$M$3,0))*O4222*0.8,INDEX(Rate!$B$4:$M$25,MATCH(Gilbert!N4222,Rate!$A$4:$A$25,0),MATCH(Gilbert!L4222,Rate!$B$3:$M$3,0))*O4222)),"")</f>
        <v/>
      </c>
      <c r="S4222" s="71"/>
      <c r="T4222" s="71" t="str">
        <f t="shared" si="198"/>
        <v/>
      </c>
      <c r="V4222" s="53"/>
      <c r="W4222" s="53"/>
    </row>
    <row r="4223" s="38" customFormat="1" spans="1:23">
      <c r="A4223" s="52"/>
      <c r="B4223" s="52"/>
      <c r="D4223" s="53"/>
      <c r="G4223" s="120"/>
      <c r="H4223" s="53"/>
      <c r="J4223" s="78"/>
      <c r="P4223" s="70" t="str">
        <f t="shared" si="196"/>
        <v/>
      </c>
      <c r="Q4223" s="70" t="str">
        <f t="shared" si="197"/>
        <v/>
      </c>
      <c r="R4223" s="70" t="str">
        <f>IFERROR(IF(K4223="handling and wharfage",SUM(P4223:Q4223),IF(OR(K4223="tank",K4223="Boat",K4223="car"),INDEX(Rate!$B$4:$M$25,MATCH(Gilbert!N4223,Rate!$A$4:$A$25,0),MATCH(Gilbert!L4223,Rate!$B$3:$M$3,0))*O4223*0.8,INDEX(Rate!$B$4:$M$25,MATCH(Gilbert!N4223,Rate!$A$4:$A$25,0),MATCH(Gilbert!L4223,Rate!$B$3:$M$3,0))*O4223)),"")</f>
        <v/>
      </c>
      <c r="S4223" s="71"/>
      <c r="T4223" s="71" t="str">
        <f t="shared" si="198"/>
        <v/>
      </c>
      <c r="V4223" s="53"/>
      <c r="W4223" s="53"/>
    </row>
    <row r="4224" s="38" customFormat="1" spans="1:23">
      <c r="A4224" s="52"/>
      <c r="B4224" s="52"/>
      <c r="D4224" s="53"/>
      <c r="G4224" s="120"/>
      <c r="H4224" s="53"/>
      <c r="J4224" s="78"/>
      <c r="P4224" s="70" t="str">
        <f t="shared" si="196"/>
        <v/>
      </c>
      <c r="Q4224" s="70" t="str">
        <f t="shared" si="197"/>
        <v/>
      </c>
      <c r="R4224" s="70" t="str">
        <f>IFERROR(IF(K4224="handling and wharfage",SUM(P4224:Q4224),IF(OR(K4224="tank",K4224="Boat",K4224="car"),INDEX(Rate!$B$4:$M$25,MATCH(Gilbert!N4224,Rate!$A$4:$A$25,0),MATCH(Gilbert!L4224,Rate!$B$3:$M$3,0))*O4224*0.8,INDEX(Rate!$B$4:$M$25,MATCH(Gilbert!N4224,Rate!$A$4:$A$25,0),MATCH(Gilbert!L4224,Rate!$B$3:$M$3,0))*O4224)),"")</f>
        <v/>
      </c>
      <c r="S4224" s="71"/>
      <c r="T4224" s="71" t="str">
        <f t="shared" si="198"/>
        <v/>
      </c>
      <c r="V4224" s="53"/>
      <c r="W4224" s="53"/>
    </row>
    <row r="4225" s="38" customFormat="1" spans="1:23">
      <c r="A4225" s="52"/>
      <c r="B4225" s="52"/>
      <c r="D4225" s="53"/>
      <c r="G4225" s="120"/>
      <c r="H4225" s="53"/>
      <c r="J4225" s="78"/>
      <c r="P4225" s="70" t="str">
        <f t="shared" si="196"/>
        <v/>
      </c>
      <c r="Q4225" s="70" t="str">
        <f t="shared" si="197"/>
        <v/>
      </c>
      <c r="R4225" s="70" t="str">
        <f>IFERROR(IF(K4225="handling and wharfage",SUM(P4225:Q4225),IF(OR(K4225="tank",K4225="Boat",K4225="car"),INDEX(Rate!$B$4:$M$25,MATCH(Gilbert!N4225,Rate!$A$4:$A$25,0),MATCH(Gilbert!L4225,Rate!$B$3:$M$3,0))*O4225*0.8,INDEX(Rate!$B$4:$M$25,MATCH(Gilbert!N4225,Rate!$A$4:$A$25,0),MATCH(Gilbert!L4225,Rate!$B$3:$M$3,0))*O4225)),"")</f>
        <v/>
      </c>
      <c r="S4225" s="71"/>
      <c r="T4225" s="71" t="str">
        <f t="shared" si="198"/>
        <v/>
      </c>
      <c r="V4225" s="53"/>
      <c r="W4225" s="53"/>
    </row>
    <row r="4226" s="38" customFormat="1" spans="1:23">
      <c r="A4226" s="52"/>
      <c r="B4226" s="52"/>
      <c r="D4226" s="53"/>
      <c r="G4226" s="76"/>
      <c r="H4226" s="53"/>
      <c r="J4226" s="78"/>
      <c r="P4226" s="70" t="str">
        <f t="shared" si="196"/>
        <v/>
      </c>
      <c r="Q4226" s="70" t="str">
        <f t="shared" si="197"/>
        <v/>
      </c>
      <c r="R4226" s="70" t="str">
        <f>IFERROR(IF(K4226="handling and wharfage",SUM(P4226:Q4226),IF(OR(K4226="tank",K4226="Boat",K4226="car"),INDEX(Rate!$B$4:$M$25,MATCH(Gilbert!N4226,Rate!$A$4:$A$25,0),MATCH(Gilbert!L4226,Rate!$B$3:$M$3,0))*O4226*0.8,INDEX(Rate!$B$4:$M$25,MATCH(Gilbert!N4226,Rate!$A$4:$A$25,0),MATCH(Gilbert!L4226,Rate!$B$3:$M$3,0))*O4226)),"")</f>
        <v/>
      </c>
      <c r="S4226" s="71"/>
      <c r="T4226" s="71" t="str">
        <f t="shared" si="198"/>
        <v/>
      </c>
      <c r="V4226" s="53"/>
      <c r="W4226" s="53"/>
    </row>
    <row r="4227" s="38" customFormat="1" spans="1:23">
      <c r="A4227" s="52"/>
      <c r="B4227" s="52"/>
      <c r="D4227" s="53"/>
      <c r="G4227" s="120"/>
      <c r="H4227" s="53"/>
      <c r="J4227" s="78"/>
      <c r="P4227" s="70" t="str">
        <f t="shared" ref="P4227:P4290" si="199">IF(OR(K4227="handling and wharfage",K4227="rau handling and wharfage"),O4227*30,"")</f>
        <v/>
      </c>
      <c r="Q4227" s="70" t="str">
        <f t="shared" ref="Q4227:Q4290" si="200">IF(K4227&lt;&gt;"handling and wharfage","",O4227*3.5)</f>
        <v/>
      </c>
      <c r="R4227" s="70" t="str">
        <f>IFERROR(IF(K4227="handling and wharfage",SUM(P4227:Q4227),IF(OR(K4227="tank",K4227="Boat",K4227="car"),INDEX(Rate!$B$4:$M$25,MATCH(Gilbert!N4227,Rate!$A$4:$A$25,0),MATCH(Gilbert!L4227,Rate!$B$3:$M$3,0))*O4227*0.8,INDEX(Rate!$B$4:$M$25,MATCH(Gilbert!N4227,Rate!$A$4:$A$25,0),MATCH(Gilbert!L4227,Rate!$B$3:$M$3,0))*O4227)),"")</f>
        <v/>
      </c>
      <c r="S4227" s="71"/>
      <c r="T4227" s="71" t="str">
        <f t="shared" ref="T4227:T4290" si="201">IF(L4227="","",IF(L4227="General2","F0070000061A","E31250000331"))</f>
        <v/>
      </c>
      <c r="V4227" s="53"/>
      <c r="W4227" s="53"/>
    </row>
    <row r="4228" s="38" customFormat="1" spans="1:23">
      <c r="A4228" s="52"/>
      <c r="B4228" s="52"/>
      <c r="D4228" s="53"/>
      <c r="G4228" s="120"/>
      <c r="H4228" s="53"/>
      <c r="J4228" s="78"/>
      <c r="P4228" s="70" t="str">
        <f t="shared" si="199"/>
        <v/>
      </c>
      <c r="Q4228" s="70" t="str">
        <f t="shared" si="200"/>
        <v/>
      </c>
      <c r="R4228" s="70" t="str">
        <f>IFERROR(IF(K4228="handling and wharfage",SUM(P4228:Q4228),IF(OR(K4228="tank",K4228="Boat",K4228="car"),INDEX(Rate!$B$4:$M$25,MATCH(Gilbert!N4228,Rate!$A$4:$A$25,0),MATCH(Gilbert!L4228,Rate!$B$3:$M$3,0))*O4228*0.8,INDEX(Rate!$B$4:$M$25,MATCH(Gilbert!N4228,Rate!$A$4:$A$25,0),MATCH(Gilbert!L4228,Rate!$B$3:$M$3,0))*O4228)),"")</f>
        <v/>
      </c>
      <c r="S4228" s="71"/>
      <c r="T4228" s="71" t="str">
        <f t="shared" si="201"/>
        <v/>
      </c>
      <c r="V4228" s="53"/>
      <c r="W4228" s="53"/>
    </row>
    <row r="4229" s="38" customFormat="1" spans="1:23">
      <c r="A4229" s="52"/>
      <c r="B4229" s="52"/>
      <c r="D4229" s="53"/>
      <c r="G4229" s="76"/>
      <c r="H4229" s="53"/>
      <c r="J4229" s="78"/>
      <c r="P4229" s="70" t="str">
        <f t="shared" si="199"/>
        <v/>
      </c>
      <c r="Q4229" s="70" t="str">
        <f t="shared" si="200"/>
        <v/>
      </c>
      <c r="R4229" s="70" t="str">
        <f>IFERROR(IF(K4229="handling and wharfage",SUM(P4229:Q4229),IF(OR(K4229="tank",K4229="Boat",K4229="car"),INDEX(Rate!$B$4:$M$25,MATCH(Gilbert!N4229,Rate!$A$4:$A$25,0),MATCH(Gilbert!L4229,Rate!$B$3:$M$3,0))*O4229*0.8,INDEX(Rate!$B$4:$M$25,MATCH(Gilbert!N4229,Rate!$A$4:$A$25,0),MATCH(Gilbert!L4229,Rate!$B$3:$M$3,0))*O4229)),"")</f>
        <v/>
      </c>
      <c r="S4229" s="71"/>
      <c r="T4229" s="71" t="str">
        <f t="shared" si="201"/>
        <v/>
      </c>
      <c r="V4229" s="53"/>
      <c r="W4229" s="53"/>
    </row>
    <row r="4230" s="38" customFormat="1" spans="1:23">
      <c r="A4230" s="52"/>
      <c r="B4230" s="52"/>
      <c r="D4230" s="53"/>
      <c r="G4230" s="120"/>
      <c r="H4230" s="53"/>
      <c r="J4230" s="78"/>
      <c r="P4230" s="70" t="str">
        <f t="shared" si="199"/>
        <v/>
      </c>
      <c r="Q4230" s="70" t="str">
        <f t="shared" si="200"/>
        <v/>
      </c>
      <c r="R4230" s="70" t="str">
        <f>IFERROR(IF(K4230="handling and wharfage",SUM(P4230:Q4230),IF(OR(K4230="tank",K4230="Boat",K4230="car"),INDEX(Rate!$B$4:$M$25,MATCH(Gilbert!N4230,Rate!$A$4:$A$25,0),MATCH(Gilbert!L4230,Rate!$B$3:$M$3,0))*O4230*0.8,INDEX(Rate!$B$4:$M$25,MATCH(Gilbert!N4230,Rate!$A$4:$A$25,0),MATCH(Gilbert!L4230,Rate!$B$3:$M$3,0))*O4230)),"")</f>
        <v/>
      </c>
      <c r="S4230" s="71"/>
      <c r="T4230" s="71" t="str">
        <f t="shared" si="201"/>
        <v/>
      </c>
      <c r="V4230" s="53"/>
      <c r="W4230" s="53"/>
    </row>
    <row r="4231" s="38" customFormat="1" spans="1:23">
      <c r="A4231" s="52"/>
      <c r="B4231" s="52"/>
      <c r="D4231" s="53"/>
      <c r="G4231" s="120"/>
      <c r="H4231" s="53"/>
      <c r="J4231" s="78"/>
      <c r="P4231" s="70" t="str">
        <f t="shared" si="199"/>
        <v/>
      </c>
      <c r="Q4231" s="70" t="str">
        <f t="shared" si="200"/>
        <v/>
      </c>
      <c r="R4231" s="70" t="str">
        <f>IFERROR(IF(K4231="handling and wharfage",SUM(P4231:Q4231),IF(OR(K4231="tank",K4231="Boat",K4231="car"),INDEX(Rate!$B$4:$M$25,MATCH(Gilbert!N4231,Rate!$A$4:$A$25,0),MATCH(Gilbert!L4231,Rate!$B$3:$M$3,0))*O4231*0.8,INDEX(Rate!$B$4:$M$25,MATCH(Gilbert!N4231,Rate!$A$4:$A$25,0),MATCH(Gilbert!L4231,Rate!$B$3:$M$3,0))*O4231)),"")</f>
        <v/>
      </c>
      <c r="S4231" s="71"/>
      <c r="T4231" s="71" t="str">
        <f t="shared" si="201"/>
        <v/>
      </c>
      <c r="V4231" s="53"/>
      <c r="W4231" s="53"/>
    </row>
    <row r="4232" s="38" customFormat="1" spans="1:23">
      <c r="A4232" s="52"/>
      <c r="B4232" s="52"/>
      <c r="D4232" s="53"/>
      <c r="G4232" s="120"/>
      <c r="H4232" s="53"/>
      <c r="J4232" s="78"/>
      <c r="P4232" s="70" t="str">
        <f t="shared" si="199"/>
        <v/>
      </c>
      <c r="Q4232" s="70" t="str">
        <f t="shared" si="200"/>
        <v/>
      </c>
      <c r="R4232" s="70" t="str">
        <f>IFERROR(IF(K4232="handling and wharfage",SUM(P4232:Q4232),IF(OR(K4232="tank",K4232="Boat",K4232="car"),INDEX(Rate!$B$4:$M$25,MATCH(Gilbert!N4232,Rate!$A$4:$A$25,0),MATCH(Gilbert!L4232,Rate!$B$3:$M$3,0))*O4232*0.8,INDEX(Rate!$B$4:$M$25,MATCH(Gilbert!N4232,Rate!$A$4:$A$25,0),MATCH(Gilbert!L4232,Rate!$B$3:$M$3,0))*O4232)),"")</f>
        <v/>
      </c>
      <c r="S4232" s="71"/>
      <c r="T4232" s="71" t="str">
        <f t="shared" si="201"/>
        <v/>
      </c>
      <c r="V4232" s="53"/>
      <c r="W4232" s="53"/>
    </row>
    <row r="4233" s="38" customFormat="1" spans="1:23">
      <c r="A4233" s="52"/>
      <c r="B4233" s="52"/>
      <c r="D4233" s="53"/>
      <c r="G4233" s="120"/>
      <c r="H4233" s="53"/>
      <c r="J4233" s="78"/>
      <c r="P4233" s="70" t="str">
        <f t="shared" si="199"/>
        <v/>
      </c>
      <c r="Q4233" s="70" t="str">
        <f t="shared" si="200"/>
        <v/>
      </c>
      <c r="R4233" s="70" t="str">
        <f>IFERROR(IF(K4233="handling and wharfage",SUM(P4233:Q4233),IF(OR(K4233="tank",K4233="Boat",K4233="car"),INDEX(Rate!$B$4:$M$25,MATCH(Gilbert!N4233,Rate!$A$4:$A$25,0),MATCH(Gilbert!L4233,Rate!$B$3:$M$3,0))*O4233*0.8,INDEX(Rate!$B$4:$M$25,MATCH(Gilbert!N4233,Rate!$A$4:$A$25,0),MATCH(Gilbert!L4233,Rate!$B$3:$M$3,0))*O4233)),"")</f>
        <v/>
      </c>
      <c r="S4233" s="71"/>
      <c r="T4233" s="71" t="str">
        <f t="shared" si="201"/>
        <v/>
      </c>
      <c r="V4233" s="53"/>
      <c r="W4233" s="53"/>
    </row>
    <row r="4234" s="38" customFormat="1" spans="1:23">
      <c r="A4234" s="52"/>
      <c r="B4234" s="52"/>
      <c r="D4234" s="53"/>
      <c r="G4234" s="120"/>
      <c r="H4234" s="53"/>
      <c r="J4234" s="78"/>
      <c r="P4234" s="70" t="str">
        <f t="shared" si="199"/>
        <v/>
      </c>
      <c r="Q4234" s="70" t="str">
        <f t="shared" si="200"/>
        <v/>
      </c>
      <c r="R4234" s="70" t="str">
        <f>IFERROR(IF(K4234="handling and wharfage",SUM(P4234:Q4234),IF(OR(K4234="tank",K4234="Boat",K4234="car"),INDEX(Rate!$B$4:$M$25,MATCH(Gilbert!N4234,Rate!$A$4:$A$25,0),MATCH(Gilbert!L4234,Rate!$B$3:$M$3,0))*O4234*0.8,INDEX(Rate!$B$4:$M$25,MATCH(Gilbert!N4234,Rate!$A$4:$A$25,0),MATCH(Gilbert!L4234,Rate!$B$3:$M$3,0))*O4234)),"")</f>
        <v/>
      </c>
      <c r="S4234" s="71"/>
      <c r="T4234" s="71" t="str">
        <f t="shared" si="201"/>
        <v/>
      </c>
      <c r="V4234" s="53"/>
      <c r="W4234" s="53"/>
    </row>
    <row r="4235" s="38" customFormat="1" spans="1:23">
      <c r="A4235" s="52"/>
      <c r="B4235" s="52"/>
      <c r="D4235" s="53"/>
      <c r="G4235" s="120"/>
      <c r="H4235" s="53"/>
      <c r="J4235" s="78"/>
      <c r="P4235" s="70" t="str">
        <f t="shared" si="199"/>
        <v/>
      </c>
      <c r="Q4235" s="70" t="str">
        <f t="shared" si="200"/>
        <v/>
      </c>
      <c r="R4235" s="70" t="str">
        <f>IFERROR(IF(K4235="handling and wharfage",SUM(P4235:Q4235),IF(OR(K4235="tank",K4235="Boat",K4235="car"),INDEX(Rate!$B$4:$M$25,MATCH(Gilbert!N4235,Rate!$A$4:$A$25,0),MATCH(Gilbert!L4235,Rate!$B$3:$M$3,0))*O4235*0.8,INDEX(Rate!$B$4:$M$25,MATCH(Gilbert!N4235,Rate!$A$4:$A$25,0),MATCH(Gilbert!L4235,Rate!$B$3:$M$3,0))*O4235)),"")</f>
        <v/>
      </c>
      <c r="S4235" s="71"/>
      <c r="T4235" s="71" t="str">
        <f t="shared" si="201"/>
        <v/>
      </c>
      <c r="V4235" s="53"/>
      <c r="W4235" s="53"/>
    </row>
    <row r="4236" s="38" customFormat="1" spans="1:23">
      <c r="A4236" s="52"/>
      <c r="B4236" s="52"/>
      <c r="D4236" s="53"/>
      <c r="G4236" s="120"/>
      <c r="H4236" s="53"/>
      <c r="J4236" s="78"/>
      <c r="P4236" s="70" t="str">
        <f t="shared" si="199"/>
        <v/>
      </c>
      <c r="Q4236" s="70" t="str">
        <f t="shared" si="200"/>
        <v/>
      </c>
      <c r="R4236" s="70" t="str">
        <f>IFERROR(IF(K4236="handling and wharfage",SUM(P4236:Q4236),IF(OR(K4236="tank",K4236="Boat",K4236="car"),INDEX(Rate!$B$4:$M$25,MATCH(Gilbert!N4236,Rate!$A$4:$A$25,0),MATCH(Gilbert!L4236,Rate!$B$3:$M$3,0))*O4236*0.8,INDEX(Rate!$B$4:$M$25,MATCH(Gilbert!N4236,Rate!$A$4:$A$25,0),MATCH(Gilbert!L4236,Rate!$B$3:$M$3,0))*O4236)),"")</f>
        <v/>
      </c>
      <c r="S4236" s="71"/>
      <c r="T4236" s="71" t="str">
        <f t="shared" si="201"/>
        <v/>
      </c>
      <c r="V4236" s="53"/>
      <c r="W4236" s="53"/>
    </row>
    <row r="4237" s="38" customFormat="1" spans="1:23">
      <c r="A4237" s="52"/>
      <c r="B4237" s="52"/>
      <c r="D4237" s="53"/>
      <c r="G4237" s="120"/>
      <c r="H4237" s="53"/>
      <c r="J4237" s="78"/>
      <c r="P4237" s="70" t="str">
        <f t="shared" si="199"/>
        <v/>
      </c>
      <c r="Q4237" s="70" t="str">
        <f t="shared" si="200"/>
        <v/>
      </c>
      <c r="R4237" s="70" t="str">
        <f>IFERROR(IF(K4237="handling and wharfage",SUM(P4237:Q4237),IF(OR(K4237="tank",K4237="Boat",K4237="car"),INDEX(Rate!$B$4:$M$25,MATCH(Gilbert!N4237,Rate!$A$4:$A$25,0),MATCH(Gilbert!L4237,Rate!$B$3:$M$3,0))*O4237*0.8,INDEX(Rate!$B$4:$M$25,MATCH(Gilbert!N4237,Rate!$A$4:$A$25,0),MATCH(Gilbert!L4237,Rate!$B$3:$M$3,0))*O4237)),"")</f>
        <v/>
      </c>
      <c r="S4237" s="71"/>
      <c r="T4237" s="71" t="str">
        <f t="shared" si="201"/>
        <v/>
      </c>
      <c r="V4237" s="53"/>
      <c r="W4237" s="53"/>
    </row>
    <row r="4238" s="38" customFormat="1" spans="1:23">
      <c r="A4238" s="52"/>
      <c r="B4238" s="52"/>
      <c r="D4238" s="53"/>
      <c r="G4238" s="120"/>
      <c r="H4238" s="53"/>
      <c r="J4238" s="78"/>
      <c r="P4238" s="70" t="str">
        <f t="shared" si="199"/>
        <v/>
      </c>
      <c r="Q4238" s="70" t="str">
        <f t="shared" si="200"/>
        <v/>
      </c>
      <c r="R4238" s="70" t="str">
        <f>IFERROR(IF(K4238="handling and wharfage",SUM(P4238:Q4238),IF(OR(K4238="tank",K4238="Boat",K4238="car"),INDEX(Rate!$B$4:$M$25,MATCH(Gilbert!N4238,Rate!$A$4:$A$25,0),MATCH(Gilbert!L4238,Rate!$B$3:$M$3,0))*O4238*0.8,INDEX(Rate!$B$4:$M$25,MATCH(Gilbert!N4238,Rate!$A$4:$A$25,0),MATCH(Gilbert!L4238,Rate!$B$3:$M$3,0))*O4238)),"")</f>
        <v/>
      </c>
      <c r="S4238" s="71"/>
      <c r="T4238" s="71" t="str">
        <f t="shared" si="201"/>
        <v/>
      </c>
      <c r="V4238" s="53"/>
      <c r="W4238" s="53"/>
    </row>
    <row r="4239" s="38" customFormat="1" spans="1:23">
      <c r="A4239" s="52"/>
      <c r="B4239" s="52"/>
      <c r="D4239" s="53"/>
      <c r="G4239" s="120"/>
      <c r="H4239" s="53"/>
      <c r="J4239" s="78"/>
      <c r="P4239" s="70" t="str">
        <f t="shared" si="199"/>
        <v/>
      </c>
      <c r="Q4239" s="70" t="str">
        <f t="shared" si="200"/>
        <v/>
      </c>
      <c r="R4239" s="70" t="str">
        <f>IFERROR(IF(K4239="handling and wharfage",SUM(P4239:Q4239),IF(OR(K4239="tank",K4239="Boat",K4239="car"),INDEX(Rate!$B$4:$M$25,MATCH(Gilbert!N4239,Rate!$A$4:$A$25,0),MATCH(Gilbert!L4239,Rate!$B$3:$M$3,0))*O4239*0.8,INDEX(Rate!$B$4:$M$25,MATCH(Gilbert!N4239,Rate!$A$4:$A$25,0),MATCH(Gilbert!L4239,Rate!$B$3:$M$3,0))*O4239)),"")</f>
        <v/>
      </c>
      <c r="S4239" s="71"/>
      <c r="T4239" s="71" t="str">
        <f t="shared" si="201"/>
        <v/>
      </c>
      <c r="V4239" s="53"/>
      <c r="W4239" s="53"/>
    </row>
    <row r="4240" s="38" customFormat="1" spans="1:23">
      <c r="A4240" s="52"/>
      <c r="B4240" s="52"/>
      <c r="D4240" s="53"/>
      <c r="G4240" s="120"/>
      <c r="H4240" s="53"/>
      <c r="J4240" s="78"/>
      <c r="P4240" s="70" t="str">
        <f t="shared" si="199"/>
        <v/>
      </c>
      <c r="Q4240" s="70" t="str">
        <f t="shared" si="200"/>
        <v/>
      </c>
      <c r="R4240" s="70" t="str">
        <f>IFERROR(IF(K4240="handling and wharfage",SUM(P4240:Q4240),IF(OR(K4240="tank",K4240="Boat",K4240="car"),INDEX(Rate!$B$4:$M$25,MATCH(Gilbert!N4240,Rate!$A$4:$A$25,0),MATCH(Gilbert!L4240,Rate!$B$3:$M$3,0))*O4240*0.8,INDEX(Rate!$B$4:$M$25,MATCH(Gilbert!N4240,Rate!$A$4:$A$25,0),MATCH(Gilbert!L4240,Rate!$B$3:$M$3,0))*O4240)),"")</f>
        <v/>
      </c>
      <c r="S4240" s="71"/>
      <c r="T4240" s="71" t="str">
        <f t="shared" si="201"/>
        <v/>
      </c>
      <c r="V4240" s="53"/>
      <c r="W4240" s="53"/>
    </row>
    <row r="4241" s="38" customFormat="1" spans="1:23">
      <c r="A4241" s="52"/>
      <c r="B4241" s="52"/>
      <c r="D4241" s="53"/>
      <c r="G4241" s="76"/>
      <c r="H4241" s="53"/>
      <c r="J4241" s="78"/>
      <c r="P4241" s="70" t="str">
        <f t="shared" si="199"/>
        <v/>
      </c>
      <c r="Q4241" s="70" t="str">
        <f t="shared" si="200"/>
        <v/>
      </c>
      <c r="R4241" s="70" t="str">
        <f>IFERROR(IF(K4241="handling and wharfage",SUM(P4241:Q4241),IF(OR(K4241="tank",K4241="Boat",K4241="car"),INDEX(Rate!$B$4:$M$25,MATCH(Gilbert!N4241,Rate!$A$4:$A$25,0),MATCH(Gilbert!L4241,Rate!$B$3:$M$3,0))*O4241*0.8,INDEX(Rate!$B$4:$M$25,MATCH(Gilbert!N4241,Rate!$A$4:$A$25,0),MATCH(Gilbert!L4241,Rate!$B$3:$M$3,0))*O4241)),"")</f>
        <v/>
      </c>
      <c r="S4241" s="71"/>
      <c r="T4241" s="71" t="str">
        <f t="shared" si="201"/>
        <v/>
      </c>
      <c r="V4241" s="53"/>
      <c r="W4241" s="53"/>
    </row>
    <row r="4242" s="38" customFormat="1" spans="1:23">
      <c r="A4242" s="52"/>
      <c r="B4242" s="52"/>
      <c r="D4242" s="53"/>
      <c r="G4242" s="120"/>
      <c r="H4242" s="53"/>
      <c r="J4242" s="78"/>
      <c r="P4242" s="70" t="str">
        <f t="shared" si="199"/>
        <v/>
      </c>
      <c r="Q4242" s="70" t="str">
        <f t="shared" si="200"/>
        <v/>
      </c>
      <c r="R4242" s="70" t="str">
        <f>IFERROR(IF(K4242="handling and wharfage",SUM(P4242:Q4242),IF(OR(K4242="tank",K4242="Boat",K4242="car"),INDEX(Rate!$B$4:$M$25,MATCH(Gilbert!N4242,Rate!$A$4:$A$25,0),MATCH(Gilbert!L4242,Rate!$B$3:$M$3,0))*O4242*0.8,INDEX(Rate!$B$4:$M$25,MATCH(Gilbert!N4242,Rate!$A$4:$A$25,0),MATCH(Gilbert!L4242,Rate!$B$3:$M$3,0))*O4242)),"")</f>
        <v/>
      </c>
      <c r="S4242" s="71"/>
      <c r="T4242" s="71" t="str">
        <f t="shared" si="201"/>
        <v/>
      </c>
      <c r="V4242" s="53"/>
      <c r="W4242" s="53"/>
    </row>
    <row r="4243" s="38" customFormat="1" spans="1:23">
      <c r="A4243" s="52"/>
      <c r="B4243" s="52"/>
      <c r="D4243" s="53"/>
      <c r="G4243" s="120"/>
      <c r="H4243" s="53"/>
      <c r="J4243" s="78"/>
      <c r="P4243" s="70" t="str">
        <f t="shared" si="199"/>
        <v/>
      </c>
      <c r="Q4243" s="70" t="str">
        <f t="shared" si="200"/>
        <v/>
      </c>
      <c r="R4243" s="70" t="str">
        <f>IFERROR(IF(K4243="handling and wharfage",SUM(P4243:Q4243),IF(OR(K4243="tank",K4243="Boat",K4243="car"),INDEX(Rate!$B$4:$M$25,MATCH(Gilbert!N4243,Rate!$A$4:$A$25,0),MATCH(Gilbert!L4243,Rate!$B$3:$M$3,0))*O4243*0.8,INDEX(Rate!$B$4:$M$25,MATCH(Gilbert!N4243,Rate!$A$4:$A$25,0),MATCH(Gilbert!L4243,Rate!$B$3:$M$3,0))*O4243)),"")</f>
        <v/>
      </c>
      <c r="S4243" s="71"/>
      <c r="T4243" s="71" t="str">
        <f t="shared" si="201"/>
        <v/>
      </c>
      <c r="V4243" s="53"/>
      <c r="W4243" s="53"/>
    </row>
    <row r="4244" s="38" customFormat="1" spans="1:23">
      <c r="A4244" s="52"/>
      <c r="B4244" s="52"/>
      <c r="D4244" s="53"/>
      <c r="G4244" s="120"/>
      <c r="H4244" s="53"/>
      <c r="J4244" s="78"/>
      <c r="P4244" s="70" t="str">
        <f t="shared" si="199"/>
        <v/>
      </c>
      <c r="Q4244" s="70" t="str">
        <f t="shared" si="200"/>
        <v/>
      </c>
      <c r="R4244" s="70" t="str">
        <f>IFERROR(IF(K4244="handling and wharfage",SUM(P4244:Q4244),IF(OR(K4244="tank",K4244="Boat",K4244="car"),INDEX(Rate!$B$4:$M$25,MATCH(Gilbert!N4244,Rate!$A$4:$A$25,0),MATCH(Gilbert!L4244,Rate!$B$3:$M$3,0))*O4244*0.8,INDEX(Rate!$B$4:$M$25,MATCH(Gilbert!N4244,Rate!$A$4:$A$25,0),MATCH(Gilbert!L4244,Rate!$B$3:$M$3,0))*O4244)),"")</f>
        <v/>
      </c>
      <c r="S4244" s="71"/>
      <c r="T4244" s="71" t="str">
        <f t="shared" si="201"/>
        <v/>
      </c>
      <c r="V4244" s="53"/>
      <c r="W4244" s="53"/>
    </row>
    <row r="4245" s="38" customFormat="1" spans="1:23">
      <c r="A4245" s="52"/>
      <c r="B4245" s="52"/>
      <c r="D4245" s="53"/>
      <c r="G4245" s="120"/>
      <c r="H4245" s="53"/>
      <c r="J4245" s="78"/>
      <c r="P4245" s="70" t="str">
        <f t="shared" si="199"/>
        <v/>
      </c>
      <c r="Q4245" s="70" t="str">
        <f t="shared" si="200"/>
        <v/>
      </c>
      <c r="R4245" s="70" t="str">
        <f>IFERROR(IF(K4245="handling and wharfage",SUM(P4245:Q4245),IF(OR(K4245="tank",K4245="Boat",K4245="car"),INDEX(Rate!$B$4:$M$25,MATCH(Gilbert!N4245,Rate!$A$4:$A$25,0),MATCH(Gilbert!L4245,Rate!$B$3:$M$3,0))*O4245*0.8,INDEX(Rate!$B$4:$M$25,MATCH(Gilbert!N4245,Rate!$A$4:$A$25,0),MATCH(Gilbert!L4245,Rate!$B$3:$M$3,0))*O4245)),"")</f>
        <v/>
      </c>
      <c r="S4245" s="71"/>
      <c r="T4245" s="71" t="str">
        <f t="shared" si="201"/>
        <v/>
      </c>
      <c r="V4245" s="53"/>
      <c r="W4245" s="53"/>
    </row>
    <row r="4246" s="38" customFormat="1" spans="1:23">
      <c r="A4246" s="52"/>
      <c r="B4246" s="52"/>
      <c r="D4246" s="53"/>
      <c r="G4246" s="120"/>
      <c r="H4246" s="53"/>
      <c r="J4246" s="78"/>
      <c r="P4246" s="70" t="str">
        <f t="shared" si="199"/>
        <v/>
      </c>
      <c r="Q4246" s="70" t="str">
        <f t="shared" si="200"/>
        <v/>
      </c>
      <c r="R4246" s="70" t="str">
        <f>IFERROR(IF(K4246="handling and wharfage",SUM(P4246:Q4246),IF(OR(K4246="tank",K4246="Boat",K4246="car"),INDEX(Rate!$B$4:$M$25,MATCH(Gilbert!N4246,Rate!$A$4:$A$25,0),MATCH(Gilbert!L4246,Rate!$B$3:$M$3,0))*O4246*0.8,INDEX(Rate!$B$4:$M$25,MATCH(Gilbert!N4246,Rate!$A$4:$A$25,0),MATCH(Gilbert!L4246,Rate!$B$3:$M$3,0))*O4246)),"")</f>
        <v/>
      </c>
      <c r="S4246" s="71"/>
      <c r="T4246" s="71" t="str">
        <f t="shared" si="201"/>
        <v/>
      </c>
      <c r="V4246" s="53"/>
      <c r="W4246" s="53"/>
    </row>
    <row r="4247" s="38" customFormat="1" spans="1:23">
      <c r="A4247" s="52"/>
      <c r="B4247" s="52"/>
      <c r="D4247" s="53"/>
      <c r="G4247" s="76"/>
      <c r="H4247" s="53"/>
      <c r="J4247" s="78"/>
      <c r="P4247" s="70" t="str">
        <f t="shared" si="199"/>
        <v/>
      </c>
      <c r="Q4247" s="70" t="str">
        <f t="shared" si="200"/>
        <v/>
      </c>
      <c r="R4247" s="70" t="str">
        <f>IFERROR(IF(K4247="handling and wharfage",SUM(P4247:Q4247),IF(OR(K4247="tank",K4247="Boat",K4247="car"),INDEX(Rate!$B$4:$M$25,MATCH(Gilbert!N4247,Rate!$A$4:$A$25,0),MATCH(Gilbert!L4247,Rate!$B$3:$M$3,0))*O4247*0.8,INDEX(Rate!$B$4:$M$25,MATCH(Gilbert!N4247,Rate!$A$4:$A$25,0),MATCH(Gilbert!L4247,Rate!$B$3:$M$3,0))*O4247)),"")</f>
        <v/>
      </c>
      <c r="S4247" s="71"/>
      <c r="T4247" s="71" t="str">
        <f t="shared" si="201"/>
        <v/>
      </c>
      <c r="V4247" s="53"/>
      <c r="W4247" s="53"/>
    </row>
    <row r="4248" s="38" customFormat="1" spans="1:23">
      <c r="A4248" s="52"/>
      <c r="B4248" s="52"/>
      <c r="D4248" s="53"/>
      <c r="G4248" s="120"/>
      <c r="H4248" s="53"/>
      <c r="J4248" s="78"/>
      <c r="P4248" s="70" t="str">
        <f t="shared" si="199"/>
        <v/>
      </c>
      <c r="Q4248" s="70" t="str">
        <f t="shared" si="200"/>
        <v/>
      </c>
      <c r="R4248" s="70" t="str">
        <f>IFERROR(IF(K4248="handling and wharfage",SUM(P4248:Q4248),IF(OR(K4248="tank",K4248="Boat",K4248="car"),INDEX(Rate!$B$4:$M$25,MATCH(Gilbert!N4248,Rate!$A$4:$A$25,0),MATCH(Gilbert!L4248,Rate!$B$3:$M$3,0))*O4248*0.8,INDEX(Rate!$B$4:$M$25,MATCH(Gilbert!N4248,Rate!$A$4:$A$25,0),MATCH(Gilbert!L4248,Rate!$B$3:$M$3,0))*O4248)),"")</f>
        <v/>
      </c>
      <c r="S4248" s="71"/>
      <c r="T4248" s="71" t="str">
        <f t="shared" si="201"/>
        <v/>
      </c>
      <c r="V4248" s="53"/>
      <c r="W4248" s="53"/>
    </row>
    <row r="4249" s="38" customFormat="1" spans="1:23">
      <c r="A4249" s="52"/>
      <c r="B4249" s="52"/>
      <c r="D4249" s="53"/>
      <c r="G4249" s="120"/>
      <c r="H4249" s="53"/>
      <c r="J4249" s="78"/>
      <c r="P4249" s="70" t="str">
        <f t="shared" si="199"/>
        <v/>
      </c>
      <c r="Q4249" s="70" t="str">
        <f t="shared" si="200"/>
        <v/>
      </c>
      <c r="R4249" s="70" t="str">
        <f>IFERROR(IF(K4249="handling and wharfage",SUM(P4249:Q4249),IF(OR(K4249="tank",K4249="Boat",K4249="car"),INDEX(Rate!$B$4:$M$25,MATCH(Gilbert!N4249,Rate!$A$4:$A$25,0),MATCH(Gilbert!L4249,Rate!$B$3:$M$3,0))*O4249*0.8,INDEX(Rate!$B$4:$M$25,MATCH(Gilbert!N4249,Rate!$A$4:$A$25,0),MATCH(Gilbert!L4249,Rate!$B$3:$M$3,0))*O4249)),"")</f>
        <v/>
      </c>
      <c r="S4249" s="71"/>
      <c r="T4249" s="71" t="str">
        <f t="shared" si="201"/>
        <v/>
      </c>
      <c r="V4249" s="53"/>
      <c r="W4249" s="53"/>
    </row>
    <row r="4250" s="38" customFormat="1" spans="1:23">
      <c r="A4250" s="52"/>
      <c r="B4250" s="52"/>
      <c r="D4250" s="53"/>
      <c r="G4250" s="120"/>
      <c r="H4250" s="53"/>
      <c r="J4250" s="78"/>
      <c r="P4250" s="70" t="str">
        <f t="shared" si="199"/>
        <v/>
      </c>
      <c r="Q4250" s="70" t="str">
        <f t="shared" si="200"/>
        <v/>
      </c>
      <c r="R4250" s="70" t="str">
        <f>IFERROR(IF(K4250="handling and wharfage",SUM(P4250:Q4250),IF(OR(K4250="tank",K4250="Boat",K4250="car"),INDEX(Rate!$B$4:$M$25,MATCH(Gilbert!N4250,Rate!$A$4:$A$25,0),MATCH(Gilbert!L4250,Rate!$B$3:$M$3,0))*O4250*0.8,INDEX(Rate!$B$4:$M$25,MATCH(Gilbert!N4250,Rate!$A$4:$A$25,0),MATCH(Gilbert!L4250,Rate!$B$3:$M$3,0))*O4250)),"")</f>
        <v/>
      </c>
      <c r="S4250" s="71"/>
      <c r="T4250" s="71" t="str">
        <f t="shared" si="201"/>
        <v/>
      </c>
      <c r="V4250" s="53"/>
      <c r="W4250" s="53"/>
    </row>
    <row r="4251" s="38" customFormat="1" spans="1:23">
      <c r="A4251" s="52"/>
      <c r="B4251" s="52"/>
      <c r="D4251" s="53"/>
      <c r="G4251" s="120"/>
      <c r="H4251" s="53"/>
      <c r="J4251" s="78"/>
      <c r="P4251" s="70" t="str">
        <f t="shared" si="199"/>
        <v/>
      </c>
      <c r="Q4251" s="70" t="str">
        <f t="shared" si="200"/>
        <v/>
      </c>
      <c r="R4251" s="70" t="str">
        <f>IFERROR(IF(K4251="handling and wharfage",SUM(P4251:Q4251),IF(OR(K4251="tank",K4251="Boat",K4251="car"),INDEX(Rate!$B$4:$M$25,MATCH(Gilbert!N4251,Rate!$A$4:$A$25,0),MATCH(Gilbert!L4251,Rate!$B$3:$M$3,0))*O4251*0.8,INDEX(Rate!$B$4:$M$25,MATCH(Gilbert!N4251,Rate!$A$4:$A$25,0),MATCH(Gilbert!L4251,Rate!$B$3:$M$3,0))*O4251)),"")</f>
        <v/>
      </c>
      <c r="S4251" s="71"/>
      <c r="T4251" s="71" t="str">
        <f t="shared" si="201"/>
        <v/>
      </c>
      <c r="V4251" s="53"/>
      <c r="W4251" s="53"/>
    </row>
    <row r="4252" s="38" customFormat="1" spans="1:23">
      <c r="A4252" s="52"/>
      <c r="B4252" s="52"/>
      <c r="D4252" s="53"/>
      <c r="G4252" s="120"/>
      <c r="H4252" s="53"/>
      <c r="J4252" s="78"/>
      <c r="P4252" s="70" t="str">
        <f t="shared" si="199"/>
        <v/>
      </c>
      <c r="Q4252" s="70" t="str">
        <f t="shared" si="200"/>
        <v/>
      </c>
      <c r="R4252" s="70" t="str">
        <f>IFERROR(IF(K4252="handling and wharfage",SUM(P4252:Q4252),IF(OR(K4252="tank",K4252="Boat",K4252="car"),INDEX(Rate!$B$4:$M$25,MATCH(Gilbert!N4252,Rate!$A$4:$A$25,0),MATCH(Gilbert!L4252,Rate!$B$3:$M$3,0))*O4252*0.8,INDEX(Rate!$B$4:$M$25,MATCH(Gilbert!N4252,Rate!$A$4:$A$25,0),MATCH(Gilbert!L4252,Rate!$B$3:$M$3,0))*O4252)),"")</f>
        <v/>
      </c>
      <c r="S4252" s="71"/>
      <c r="T4252" s="71" t="str">
        <f t="shared" si="201"/>
        <v/>
      </c>
      <c r="V4252" s="53"/>
      <c r="W4252" s="53"/>
    </row>
    <row r="4253" s="38" customFormat="1" spans="1:23">
      <c r="A4253" s="52"/>
      <c r="B4253" s="52"/>
      <c r="D4253" s="53"/>
      <c r="G4253" s="120"/>
      <c r="H4253" s="53"/>
      <c r="J4253" s="78"/>
      <c r="P4253" s="70" t="str">
        <f t="shared" si="199"/>
        <v/>
      </c>
      <c r="Q4253" s="70" t="str">
        <f t="shared" si="200"/>
        <v/>
      </c>
      <c r="R4253" s="70" t="str">
        <f>IFERROR(IF(K4253="handling and wharfage",SUM(P4253:Q4253),IF(OR(K4253="tank",K4253="Boat",K4253="car"),INDEX(Rate!$B$4:$M$25,MATCH(Gilbert!N4253,Rate!$A$4:$A$25,0),MATCH(Gilbert!L4253,Rate!$B$3:$M$3,0))*O4253*0.8,INDEX(Rate!$B$4:$M$25,MATCH(Gilbert!N4253,Rate!$A$4:$A$25,0),MATCH(Gilbert!L4253,Rate!$B$3:$M$3,0))*O4253)),"")</f>
        <v/>
      </c>
      <c r="S4253" s="71"/>
      <c r="T4253" s="71" t="str">
        <f t="shared" si="201"/>
        <v/>
      </c>
      <c r="V4253" s="53"/>
      <c r="W4253" s="53"/>
    </row>
    <row r="4254" s="38" customFormat="1" spans="1:23">
      <c r="A4254" s="52"/>
      <c r="B4254" s="52"/>
      <c r="D4254" s="53"/>
      <c r="G4254" s="120"/>
      <c r="H4254" s="53"/>
      <c r="J4254" s="78"/>
      <c r="P4254" s="70" t="str">
        <f t="shared" si="199"/>
        <v/>
      </c>
      <c r="Q4254" s="70" t="str">
        <f t="shared" si="200"/>
        <v/>
      </c>
      <c r="R4254" s="70" t="str">
        <f>IFERROR(IF(K4254="handling and wharfage",SUM(P4254:Q4254),IF(OR(K4254="tank",K4254="Boat",K4254="car"),INDEX(Rate!$B$4:$M$25,MATCH(Gilbert!N4254,Rate!$A$4:$A$25,0),MATCH(Gilbert!L4254,Rate!$B$3:$M$3,0))*O4254*0.8,INDEX(Rate!$B$4:$M$25,MATCH(Gilbert!N4254,Rate!$A$4:$A$25,0),MATCH(Gilbert!L4254,Rate!$B$3:$M$3,0))*O4254)),"")</f>
        <v/>
      </c>
      <c r="S4254" s="71"/>
      <c r="T4254" s="71" t="str">
        <f t="shared" si="201"/>
        <v/>
      </c>
      <c r="V4254" s="53"/>
      <c r="W4254" s="53"/>
    </row>
    <row r="4255" s="38" customFormat="1" spans="1:23">
      <c r="A4255" s="52"/>
      <c r="B4255" s="52"/>
      <c r="D4255" s="53"/>
      <c r="G4255" s="76"/>
      <c r="H4255" s="53"/>
      <c r="J4255" s="78"/>
      <c r="P4255" s="70" t="str">
        <f t="shared" si="199"/>
        <v/>
      </c>
      <c r="Q4255" s="70" t="str">
        <f t="shared" si="200"/>
        <v/>
      </c>
      <c r="R4255" s="70" t="str">
        <f>IFERROR(IF(K4255="handling and wharfage",SUM(P4255:Q4255),IF(OR(K4255="tank",K4255="Boat",K4255="car"),INDEX(Rate!$B$4:$M$25,MATCH(Gilbert!N4255,Rate!$A$4:$A$25,0),MATCH(Gilbert!L4255,Rate!$B$3:$M$3,0))*O4255*0.8,INDEX(Rate!$B$4:$M$25,MATCH(Gilbert!N4255,Rate!$A$4:$A$25,0),MATCH(Gilbert!L4255,Rate!$B$3:$M$3,0))*O4255)),"")</f>
        <v/>
      </c>
      <c r="S4255" s="71"/>
      <c r="T4255" s="71" t="str">
        <f t="shared" si="201"/>
        <v/>
      </c>
      <c r="V4255" s="53"/>
      <c r="W4255" s="53"/>
    </row>
    <row r="4256" s="38" customFormat="1" spans="1:23">
      <c r="A4256" s="52"/>
      <c r="B4256" s="52"/>
      <c r="D4256" s="53"/>
      <c r="G4256" s="120"/>
      <c r="H4256" s="53"/>
      <c r="J4256" s="78"/>
      <c r="P4256" s="70" t="str">
        <f t="shared" si="199"/>
        <v/>
      </c>
      <c r="Q4256" s="70" t="str">
        <f t="shared" si="200"/>
        <v/>
      </c>
      <c r="R4256" s="70" t="str">
        <f>IFERROR(IF(K4256="handling and wharfage",SUM(P4256:Q4256),IF(OR(K4256="tank",K4256="Boat",K4256="car"),INDEX(Rate!$B$4:$M$25,MATCH(Gilbert!N4256,Rate!$A$4:$A$25,0),MATCH(Gilbert!L4256,Rate!$B$3:$M$3,0))*O4256*0.8,INDEX(Rate!$B$4:$M$25,MATCH(Gilbert!N4256,Rate!$A$4:$A$25,0),MATCH(Gilbert!L4256,Rate!$B$3:$M$3,0))*O4256)),"")</f>
        <v/>
      </c>
      <c r="S4256" s="71"/>
      <c r="T4256" s="71" t="str">
        <f t="shared" si="201"/>
        <v/>
      </c>
      <c r="V4256" s="53"/>
      <c r="W4256" s="53"/>
    </row>
    <row r="4257" s="38" customFormat="1" spans="1:23">
      <c r="A4257" s="52"/>
      <c r="B4257" s="52"/>
      <c r="D4257" s="53"/>
      <c r="G4257" s="120"/>
      <c r="H4257" s="53"/>
      <c r="J4257" s="78"/>
      <c r="P4257" s="70" t="str">
        <f t="shared" si="199"/>
        <v/>
      </c>
      <c r="Q4257" s="70" t="str">
        <f t="shared" si="200"/>
        <v/>
      </c>
      <c r="R4257" s="70" t="str">
        <f>IFERROR(IF(K4257="handling and wharfage",SUM(P4257:Q4257),IF(OR(K4257="tank",K4257="Boat",K4257="car"),INDEX(Rate!$B$4:$M$25,MATCH(Gilbert!N4257,Rate!$A$4:$A$25,0),MATCH(Gilbert!L4257,Rate!$B$3:$M$3,0))*O4257*0.8,INDEX(Rate!$B$4:$M$25,MATCH(Gilbert!N4257,Rate!$A$4:$A$25,0),MATCH(Gilbert!L4257,Rate!$B$3:$M$3,0))*O4257)),"")</f>
        <v/>
      </c>
      <c r="S4257" s="71"/>
      <c r="T4257" s="71" t="str">
        <f t="shared" si="201"/>
        <v/>
      </c>
      <c r="V4257" s="53"/>
      <c r="W4257" s="53"/>
    </row>
    <row r="4258" s="38" customFormat="1" spans="1:23">
      <c r="A4258" s="52"/>
      <c r="B4258" s="52"/>
      <c r="D4258" s="53"/>
      <c r="G4258" s="120"/>
      <c r="H4258" s="53"/>
      <c r="J4258" s="78"/>
      <c r="P4258" s="70" t="str">
        <f t="shared" si="199"/>
        <v/>
      </c>
      <c r="Q4258" s="70" t="str">
        <f t="shared" si="200"/>
        <v/>
      </c>
      <c r="R4258" s="70" t="str">
        <f>IFERROR(IF(K4258="handling and wharfage",SUM(P4258:Q4258),IF(OR(K4258="tank",K4258="Boat",K4258="car"),INDEX(Rate!$B$4:$M$25,MATCH(Gilbert!N4258,Rate!$A$4:$A$25,0),MATCH(Gilbert!L4258,Rate!$B$3:$M$3,0))*O4258*0.8,INDEX(Rate!$B$4:$M$25,MATCH(Gilbert!N4258,Rate!$A$4:$A$25,0),MATCH(Gilbert!L4258,Rate!$B$3:$M$3,0))*O4258)),"")</f>
        <v/>
      </c>
      <c r="S4258" s="71"/>
      <c r="T4258" s="71" t="str">
        <f t="shared" si="201"/>
        <v/>
      </c>
      <c r="V4258" s="53"/>
      <c r="W4258" s="53"/>
    </row>
    <row r="4259" s="38" customFormat="1" spans="1:23">
      <c r="A4259" s="52"/>
      <c r="B4259" s="52"/>
      <c r="D4259" s="53"/>
      <c r="G4259" s="120"/>
      <c r="H4259" s="53"/>
      <c r="J4259" s="78"/>
      <c r="P4259" s="70" t="str">
        <f t="shared" si="199"/>
        <v/>
      </c>
      <c r="Q4259" s="70" t="str">
        <f t="shared" si="200"/>
        <v/>
      </c>
      <c r="R4259" s="70" t="str">
        <f>IFERROR(IF(K4259="handling and wharfage",SUM(P4259:Q4259),IF(OR(K4259="tank",K4259="Boat",K4259="car"),INDEX(Rate!$B$4:$M$25,MATCH(Gilbert!N4259,Rate!$A$4:$A$25,0),MATCH(Gilbert!L4259,Rate!$B$3:$M$3,0))*O4259*0.8,INDEX(Rate!$B$4:$M$25,MATCH(Gilbert!N4259,Rate!$A$4:$A$25,0),MATCH(Gilbert!L4259,Rate!$B$3:$M$3,0))*O4259)),"")</f>
        <v/>
      </c>
      <c r="S4259" s="71"/>
      <c r="T4259" s="71" t="str">
        <f t="shared" si="201"/>
        <v/>
      </c>
      <c r="V4259" s="53"/>
      <c r="W4259" s="53"/>
    </row>
    <row r="4260" s="38" customFormat="1" spans="1:23">
      <c r="A4260" s="52"/>
      <c r="B4260" s="52"/>
      <c r="D4260" s="53"/>
      <c r="G4260" s="120"/>
      <c r="H4260" s="53"/>
      <c r="J4260" s="78"/>
      <c r="P4260" s="70" t="str">
        <f t="shared" si="199"/>
        <v/>
      </c>
      <c r="Q4260" s="70" t="str">
        <f t="shared" si="200"/>
        <v/>
      </c>
      <c r="R4260" s="70" t="str">
        <f>IFERROR(IF(K4260="handling and wharfage",SUM(P4260:Q4260),IF(OR(K4260="tank",K4260="Boat",K4260="car"),INDEX(Rate!$B$4:$M$25,MATCH(Gilbert!N4260,Rate!$A$4:$A$25,0),MATCH(Gilbert!L4260,Rate!$B$3:$M$3,0))*O4260*0.8,INDEX(Rate!$B$4:$M$25,MATCH(Gilbert!N4260,Rate!$A$4:$A$25,0),MATCH(Gilbert!L4260,Rate!$B$3:$M$3,0))*O4260)),"")</f>
        <v/>
      </c>
      <c r="S4260" s="71"/>
      <c r="T4260" s="71" t="str">
        <f t="shared" si="201"/>
        <v/>
      </c>
      <c r="V4260" s="53"/>
      <c r="W4260" s="53"/>
    </row>
    <row r="4261" s="38" customFormat="1" spans="1:23">
      <c r="A4261" s="52"/>
      <c r="B4261" s="52"/>
      <c r="D4261" s="53"/>
      <c r="G4261" s="120"/>
      <c r="H4261" s="53"/>
      <c r="J4261" s="78"/>
      <c r="P4261" s="70" t="str">
        <f t="shared" si="199"/>
        <v/>
      </c>
      <c r="Q4261" s="70" t="str">
        <f t="shared" si="200"/>
        <v/>
      </c>
      <c r="R4261" s="70" t="str">
        <f>IFERROR(IF(K4261="handling and wharfage",SUM(P4261:Q4261),IF(OR(K4261="tank",K4261="Boat",K4261="car"),INDEX(Rate!$B$4:$M$25,MATCH(Gilbert!N4261,Rate!$A$4:$A$25,0),MATCH(Gilbert!L4261,Rate!$B$3:$M$3,0))*O4261*0.8,INDEX(Rate!$B$4:$M$25,MATCH(Gilbert!N4261,Rate!$A$4:$A$25,0),MATCH(Gilbert!L4261,Rate!$B$3:$M$3,0))*O4261)),"")</f>
        <v/>
      </c>
      <c r="S4261" s="71"/>
      <c r="T4261" s="71" t="str">
        <f t="shared" si="201"/>
        <v/>
      </c>
      <c r="V4261" s="53"/>
      <c r="W4261" s="53"/>
    </row>
    <row r="4262" s="38" customFormat="1" spans="1:23">
      <c r="A4262" s="52"/>
      <c r="B4262" s="52"/>
      <c r="D4262" s="53"/>
      <c r="G4262" s="76"/>
      <c r="H4262" s="53"/>
      <c r="J4262" s="78"/>
      <c r="P4262" s="70" t="str">
        <f t="shared" si="199"/>
        <v/>
      </c>
      <c r="Q4262" s="70" t="str">
        <f t="shared" si="200"/>
        <v/>
      </c>
      <c r="R4262" s="70" t="str">
        <f>IFERROR(IF(K4262="handling and wharfage",SUM(P4262:Q4262),IF(OR(K4262="tank",K4262="Boat",K4262="car"),INDEX(Rate!$B$4:$M$25,MATCH(Gilbert!N4262,Rate!$A$4:$A$25,0),MATCH(Gilbert!L4262,Rate!$B$3:$M$3,0))*O4262*0.8,INDEX(Rate!$B$4:$M$25,MATCH(Gilbert!N4262,Rate!$A$4:$A$25,0),MATCH(Gilbert!L4262,Rate!$B$3:$M$3,0))*O4262)),"")</f>
        <v/>
      </c>
      <c r="S4262" s="71"/>
      <c r="T4262" s="71" t="str">
        <f t="shared" si="201"/>
        <v/>
      </c>
      <c r="V4262" s="53"/>
      <c r="W4262" s="53"/>
    </row>
    <row r="4263" s="38" customFormat="1" spans="1:23">
      <c r="A4263" s="52"/>
      <c r="B4263" s="52"/>
      <c r="D4263" s="53"/>
      <c r="G4263" s="76"/>
      <c r="H4263" s="53"/>
      <c r="J4263" s="78"/>
      <c r="P4263" s="70" t="str">
        <f t="shared" si="199"/>
        <v/>
      </c>
      <c r="Q4263" s="70" t="str">
        <f t="shared" si="200"/>
        <v/>
      </c>
      <c r="R4263" s="70" t="str">
        <f>IFERROR(IF(K4263="handling and wharfage",SUM(P4263:Q4263),IF(OR(K4263="tank",K4263="Boat",K4263="car"),INDEX(Rate!$B$4:$M$25,MATCH(Gilbert!N4263,Rate!$A$4:$A$25,0),MATCH(Gilbert!L4263,Rate!$B$3:$M$3,0))*O4263*0.8,INDEX(Rate!$B$4:$M$25,MATCH(Gilbert!N4263,Rate!$A$4:$A$25,0),MATCH(Gilbert!L4263,Rate!$B$3:$M$3,0))*O4263)),"")</f>
        <v/>
      </c>
      <c r="S4263" s="71"/>
      <c r="T4263" s="71" t="str">
        <f t="shared" si="201"/>
        <v/>
      </c>
      <c r="V4263" s="53"/>
      <c r="W4263" s="53"/>
    </row>
    <row r="4264" s="38" customFormat="1" spans="1:23">
      <c r="A4264" s="52"/>
      <c r="B4264" s="52"/>
      <c r="D4264" s="53"/>
      <c r="G4264" s="76"/>
      <c r="H4264" s="53"/>
      <c r="J4264" s="78"/>
      <c r="P4264" s="70" t="str">
        <f t="shared" si="199"/>
        <v/>
      </c>
      <c r="Q4264" s="70" t="str">
        <f t="shared" si="200"/>
        <v/>
      </c>
      <c r="R4264" s="70" t="str">
        <f>IFERROR(IF(K4264="handling and wharfage",SUM(P4264:Q4264),IF(OR(K4264="tank",K4264="Boat",K4264="car"),INDEX(Rate!$B$4:$M$25,MATCH(Gilbert!N4264,Rate!$A$4:$A$25,0),MATCH(Gilbert!L4264,Rate!$B$3:$M$3,0))*O4264*0.8,INDEX(Rate!$B$4:$M$25,MATCH(Gilbert!N4264,Rate!$A$4:$A$25,0),MATCH(Gilbert!L4264,Rate!$B$3:$M$3,0))*O4264)),"")</f>
        <v/>
      </c>
      <c r="S4264" s="71"/>
      <c r="T4264" s="71" t="str">
        <f t="shared" si="201"/>
        <v/>
      </c>
      <c r="V4264" s="53"/>
      <c r="W4264" s="53"/>
    </row>
    <row r="4265" s="38" customFormat="1" spans="1:23">
      <c r="A4265" s="52"/>
      <c r="B4265" s="52"/>
      <c r="D4265" s="53"/>
      <c r="G4265" s="76"/>
      <c r="H4265" s="53"/>
      <c r="J4265" s="78"/>
      <c r="P4265" s="70" t="str">
        <f t="shared" si="199"/>
        <v/>
      </c>
      <c r="Q4265" s="70" t="str">
        <f t="shared" si="200"/>
        <v/>
      </c>
      <c r="R4265" s="70" t="str">
        <f>IFERROR(IF(K4265="handling and wharfage",SUM(P4265:Q4265),IF(OR(K4265="tank",K4265="Boat",K4265="car"),INDEX(Rate!$B$4:$M$25,MATCH(Gilbert!N4265,Rate!$A$4:$A$25,0),MATCH(Gilbert!L4265,Rate!$B$3:$M$3,0))*O4265*0.8,INDEX(Rate!$B$4:$M$25,MATCH(Gilbert!N4265,Rate!$A$4:$A$25,0),MATCH(Gilbert!L4265,Rate!$B$3:$M$3,0))*O4265)),"")</f>
        <v/>
      </c>
      <c r="S4265" s="71"/>
      <c r="T4265" s="71" t="str">
        <f t="shared" si="201"/>
        <v/>
      </c>
      <c r="V4265" s="53"/>
      <c r="W4265" s="53"/>
    </row>
    <row r="4266" s="38" customFormat="1" spans="1:23">
      <c r="A4266" s="52"/>
      <c r="B4266" s="52"/>
      <c r="D4266" s="53"/>
      <c r="G4266" s="76"/>
      <c r="H4266" s="53"/>
      <c r="J4266" s="78"/>
      <c r="P4266" s="70" t="str">
        <f t="shared" si="199"/>
        <v/>
      </c>
      <c r="Q4266" s="70" t="str">
        <f t="shared" si="200"/>
        <v/>
      </c>
      <c r="R4266" s="70" t="str">
        <f>IFERROR(IF(K4266="handling and wharfage",SUM(P4266:Q4266),IF(OR(K4266="tank",K4266="Boat",K4266="car"),INDEX(Rate!$B$4:$M$25,MATCH(Gilbert!N4266,Rate!$A$4:$A$25,0),MATCH(Gilbert!L4266,Rate!$B$3:$M$3,0))*O4266*0.8,INDEX(Rate!$B$4:$M$25,MATCH(Gilbert!N4266,Rate!$A$4:$A$25,0),MATCH(Gilbert!L4266,Rate!$B$3:$M$3,0))*O4266)),"")</f>
        <v/>
      </c>
      <c r="S4266" s="71"/>
      <c r="T4266" s="71" t="str">
        <f t="shared" si="201"/>
        <v/>
      </c>
      <c r="V4266" s="53"/>
      <c r="W4266" s="53"/>
    </row>
    <row r="4267" s="38" customFormat="1" spans="1:23">
      <c r="A4267" s="52"/>
      <c r="B4267" s="52"/>
      <c r="D4267" s="53"/>
      <c r="G4267" s="76"/>
      <c r="H4267" s="53"/>
      <c r="J4267" s="78"/>
      <c r="P4267" s="70" t="str">
        <f t="shared" si="199"/>
        <v/>
      </c>
      <c r="Q4267" s="70" t="str">
        <f t="shared" si="200"/>
        <v/>
      </c>
      <c r="R4267" s="70" t="str">
        <f>IFERROR(IF(K4267="handling and wharfage",SUM(P4267:Q4267),IF(OR(K4267="tank",K4267="Boat",K4267="car"),INDEX(Rate!$B$4:$M$25,MATCH(Gilbert!N4267,Rate!$A$4:$A$25,0),MATCH(Gilbert!L4267,Rate!$B$3:$M$3,0))*O4267*0.8,INDEX(Rate!$B$4:$M$25,MATCH(Gilbert!N4267,Rate!$A$4:$A$25,0),MATCH(Gilbert!L4267,Rate!$B$3:$M$3,0))*O4267)),"")</f>
        <v/>
      </c>
      <c r="S4267" s="71"/>
      <c r="T4267" s="71" t="str">
        <f t="shared" si="201"/>
        <v/>
      </c>
      <c r="V4267" s="53"/>
      <c r="W4267" s="53"/>
    </row>
    <row r="4268" s="38" customFormat="1" spans="1:23">
      <c r="A4268" s="52"/>
      <c r="B4268" s="52"/>
      <c r="D4268" s="53"/>
      <c r="G4268" s="76"/>
      <c r="H4268" s="53"/>
      <c r="J4268" s="78"/>
      <c r="P4268" s="70" t="str">
        <f t="shared" si="199"/>
        <v/>
      </c>
      <c r="Q4268" s="70" t="str">
        <f t="shared" si="200"/>
        <v/>
      </c>
      <c r="R4268" s="70" t="str">
        <f>IFERROR(IF(K4268="handling and wharfage",SUM(P4268:Q4268),IF(OR(K4268="tank",K4268="Boat",K4268="car"),INDEX(Rate!$B$4:$M$25,MATCH(Gilbert!N4268,Rate!$A$4:$A$25,0),MATCH(Gilbert!L4268,Rate!$B$3:$M$3,0))*O4268*0.8,INDEX(Rate!$B$4:$M$25,MATCH(Gilbert!N4268,Rate!$A$4:$A$25,0),MATCH(Gilbert!L4268,Rate!$B$3:$M$3,0))*O4268)),"")</f>
        <v/>
      </c>
      <c r="S4268" s="71"/>
      <c r="T4268" s="71" t="str">
        <f t="shared" si="201"/>
        <v/>
      </c>
      <c r="V4268" s="53"/>
      <c r="W4268" s="53"/>
    </row>
    <row r="4269" s="38" customFormat="1" spans="1:23">
      <c r="A4269" s="52"/>
      <c r="B4269" s="52"/>
      <c r="D4269" s="53"/>
      <c r="G4269" s="76"/>
      <c r="H4269" s="53"/>
      <c r="J4269" s="78"/>
      <c r="P4269" s="70" t="str">
        <f t="shared" si="199"/>
        <v/>
      </c>
      <c r="Q4269" s="70" t="str">
        <f t="shared" si="200"/>
        <v/>
      </c>
      <c r="R4269" s="70" t="str">
        <f>IFERROR(IF(K4269="handling and wharfage",SUM(P4269:Q4269),IF(OR(K4269="tank",K4269="Boat",K4269="car"),INDEX(Rate!$B$4:$M$25,MATCH(Gilbert!N4269,Rate!$A$4:$A$25,0),MATCH(Gilbert!L4269,Rate!$B$3:$M$3,0))*O4269*0.8,INDEX(Rate!$B$4:$M$25,MATCH(Gilbert!N4269,Rate!$A$4:$A$25,0),MATCH(Gilbert!L4269,Rate!$B$3:$M$3,0))*O4269)),"")</f>
        <v/>
      </c>
      <c r="S4269" s="71"/>
      <c r="T4269" s="71" t="str">
        <f t="shared" si="201"/>
        <v/>
      </c>
      <c r="V4269" s="53"/>
      <c r="W4269" s="53"/>
    </row>
    <row r="4270" s="38" customFormat="1" spans="1:23">
      <c r="A4270" s="52"/>
      <c r="B4270" s="52"/>
      <c r="D4270" s="53"/>
      <c r="G4270" s="76"/>
      <c r="H4270" s="53"/>
      <c r="J4270" s="78"/>
      <c r="P4270" s="70" t="str">
        <f t="shared" si="199"/>
        <v/>
      </c>
      <c r="Q4270" s="70" t="str">
        <f t="shared" si="200"/>
        <v/>
      </c>
      <c r="R4270" s="70" t="str">
        <f>IFERROR(IF(K4270="handling and wharfage",SUM(P4270:Q4270),IF(OR(K4270="tank",K4270="Boat",K4270="car"),INDEX(Rate!$B$4:$M$25,MATCH(Gilbert!N4270,Rate!$A$4:$A$25,0),MATCH(Gilbert!L4270,Rate!$B$3:$M$3,0))*O4270*0.8,INDEX(Rate!$B$4:$M$25,MATCH(Gilbert!N4270,Rate!$A$4:$A$25,0),MATCH(Gilbert!L4270,Rate!$B$3:$M$3,0))*O4270)),"")</f>
        <v/>
      </c>
      <c r="S4270" s="71"/>
      <c r="T4270" s="71" t="str">
        <f t="shared" si="201"/>
        <v/>
      </c>
      <c r="V4270" s="53"/>
      <c r="W4270" s="53"/>
    </row>
    <row r="4271" s="38" customFormat="1" spans="1:23">
      <c r="A4271" s="52"/>
      <c r="B4271" s="52"/>
      <c r="D4271" s="53"/>
      <c r="G4271" s="76"/>
      <c r="H4271" s="53"/>
      <c r="J4271" s="78"/>
      <c r="P4271" s="70" t="str">
        <f t="shared" si="199"/>
        <v/>
      </c>
      <c r="Q4271" s="70" t="str">
        <f t="shared" si="200"/>
        <v/>
      </c>
      <c r="R4271" s="70" t="str">
        <f>IFERROR(IF(K4271="handling and wharfage",SUM(P4271:Q4271),IF(OR(K4271="tank",K4271="Boat",K4271="car"),INDEX(Rate!$B$4:$M$25,MATCH(Gilbert!N4271,Rate!$A$4:$A$25,0),MATCH(Gilbert!L4271,Rate!$B$3:$M$3,0))*O4271*0.8,INDEX(Rate!$B$4:$M$25,MATCH(Gilbert!N4271,Rate!$A$4:$A$25,0),MATCH(Gilbert!L4271,Rate!$B$3:$M$3,0))*O4271)),"")</f>
        <v/>
      </c>
      <c r="S4271" s="71"/>
      <c r="T4271" s="71" t="str">
        <f t="shared" si="201"/>
        <v/>
      </c>
      <c r="V4271" s="53"/>
      <c r="W4271" s="53"/>
    </row>
    <row r="4272" s="38" customFormat="1" spans="1:23">
      <c r="A4272" s="52"/>
      <c r="B4272" s="52"/>
      <c r="D4272" s="53"/>
      <c r="G4272" s="76"/>
      <c r="H4272" s="53"/>
      <c r="J4272" s="78"/>
      <c r="P4272" s="70" t="str">
        <f t="shared" si="199"/>
        <v/>
      </c>
      <c r="Q4272" s="70" t="str">
        <f t="shared" si="200"/>
        <v/>
      </c>
      <c r="R4272" s="70" t="str">
        <f>IFERROR(IF(K4272="handling and wharfage",SUM(P4272:Q4272),IF(OR(K4272="tank",K4272="Boat",K4272="car"),INDEX(Rate!$B$4:$M$25,MATCH(Gilbert!N4272,Rate!$A$4:$A$25,0),MATCH(Gilbert!L4272,Rate!$B$3:$M$3,0))*O4272*0.8,INDEX(Rate!$B$4:$M$25,MATCH(Gilbert!N4272,Rate!$A$4:$A$25,0),MATCH(Gilbert!L4272,Rate!$B$3:$M$3,0))*O4272)),"")</f>
        <v/>
      </c>
      <c r="S4272" s="71"/>
      <c r="T4272" s="71" t="str">
        <f t="shared" si="201"/>
        <v/>
      </c>
      <c r="V4272" s="53"/>
      <c r="W4272" s="53"/>
    </row>
    <row r="4273" s="38" customFormat="1" spans="1:23">
      <c r="A4273" s="52"/>
      <c r="B4273" s="52"/>
      <c r="D4273" s="53"/>
      <c r="G4273" s="76"/>
      <c r="H4273" s="53"/>
      <c r="J4273" s="78"/>
      <c r="P4273" s="70" t="str">
        <f t="shared" si="199"/>
        <v/>
      </c>
      <c r="Q4273" s="70" t="str">
        <f t="shared" si="200"/>
        <v/>
      </c>
      <c r="R4273" s="70" t="str">
        <f>IFERROR(IF(K4273="handling and wharfage",SUM(P4273:Q4273),IF(OR(K4273="tank",K4273="Boat",K4273="car"),INDEX(Rate!$B$4:$M$25,MATCH(Gilbert!N4273,Rate!$A$4:$A$25,0),MATCH(Gilbert!L4273,Rate!$B$3:$M$3,0))*O4273*0.8,INDEX(Rate!$B$4:$M$25,MATCH(Gilbert!N4273,Rate!$A$4:$A$25,0),MATCH(Gilbert!L4273,Rate!$B$3:$M$3,0))*O4273)),"")</f>
        <v/>
      </c>
      <c r="S4273" s="71"/>
      <c r="T4273" s="71" t="str">
        <f t="shared" si="201"/>
        <v/>
      </c>
      <c r="V4273" s="53"/>
      <c r="W4273" s="53"/>
    </row>
    <row r="4274" s="38" customFormat="1" spans="1:23">
      <c r="A4274" s="52"/>
      <c r="B4274" s="52"/>
      <c r="D4274" s="53"/>
      <c r="G4274" s="76"/>
      <c r="H4274" s="53"/>
      <c r="J4274" s="78"/>
      <c r="P4274" s="70" t="str">
        <f t="shared" si="199"/>
        <v/>
      </c>
      <c r="Q4274" s="70" t="str">
        <f t="shared" si="200"/>
        <v/>
      </c>
      <c r="R4274" s="70" t="str">
        <f>IFERROR(IF(K4274="handling and wharfage",SUM(P4274:Q4274),IF(OR(K4274="tank",K4274="Boat",K4274="car"),INDEX(Rate!$B$4:$M$25,MATCH(Gilbert!N4274,Rate!$A$4:$A$25,0),MATCH(Gilbert!L4274,Rate!$B$3:$M$3,0))*O4274*0.8,INDEX(Rate!$B$4:$M$25,MATCH(Gilbert!N4274,Rate!$A$4:$A$25,0),MATCH(Gilbert!L4274,Rate!$B$3:$M$3,0))*O4274)),"")</f>
        <v/>
      </c>
      <c r="S4274" s="71"/>
      <c r="T4274" s="71" t="str">
        <f t="shared" si="201"/>
        <v/>
      </c>
      <c r="V4274" s="53"/>
      <c r="W4274" s="53"/>
    </row>
    <row r="4275" s="38" customFormat="1" spans="1:23">
      <c r="A4275" s="52"/>
      <c r="B4275" s="52"/>
      <c r="D4275" s="53"/>
      <c r="G4275" s="76"/>
      <c r="H4275" s="53"/>
      <c r="J4275" s="78"/>
      <c r="P4275" s="70" t="str">
        <f t="shared" si="199"/>
        <v/>
      </c>
      <c r="Q4275" s="70" t="str">
        <f t="shared" si="200"/>
        <v/>
      </c>
      <c r="R4275" s="70" t="str">
        <f>IFERROR(IF(K4275="handling and wharfage",SUM(P4275:Q4275),IF(OR(K4275="tank",K4275="Boat",K4275="car"),INDEX(Rate!$B$4:$M$25,MATCH(Gilbert!N4275,Rate!$A$4:$A$25,0),MATCH(Gilbert!L4275,Rate!$B$3:$M$3,0))*O4275*0.8,INDEX(Rate!$B$4:$M$25,MATCH(Gilbert!N4275,Rate!$A$4:$A$25,0),MATCH(Gilbert!L4275,Rate!$B$3:$M$3,0))*O4275)),"")</f>
        <v/>
      </c>
      <c r="S4275" s="71"/>
      <c r="T4275" s="71" t="str">
        <f t="shared" si="201"/>
        <v/>
      </c>
      <c r="V4275" s="53"/>
      <c r="W4275" s="53"/>
    </row>
    <row r="4276" s="38" customFormat="1" spans="1:23">
      <c r="A4276" s="52"/>
      <c r="B4276" s="52"/>
      <c r="D4276" s="53"/>
      <c r="G4276" s="76"/>
      <c r="H4276" s="53"/>
      <c r="J4276" s="78"/>
      <c r="P4276" s="70" t="str">
        <f t="shared" si="199"/>
        <v/>
      </c>
      <c r="Q4276" s="70" t="str">
        <f t="shared" si="200"/>
        <v/>
      </c>
      <c r="R4276" s="70" t="str">
        <f>IFERROR(IF(K4276="handling and wharfage",SUM(P4276:Q4276),IF(OR(K4276="tank",K4276="Boat",K4276="car"),INDEX(Rate!$B$4:$M$25,MATCH(Gilbert!N4276,Rate!$A$4:$A$25,0),MATCH(Gilbert!L4276,Rate!$B$3:$M$3,0))*O4276*0.8,INDEX(Rate!$B$4:$M$25,MATCH(Gilbert!N4276,Rate!$A$4:$A$25,0),MATCH(Gilbert!L4276,Rate!$B$3:$M$3,0))*O4276)),"")</f>
        <v/>
      </c>
      <c r="S4276" s="71"/>
      <c r="T4276" s="71" t="str">
        <f t="shared" si="201"/>
        <v/>
      </c>
      <c r="V4276" s="53"/>
      <c r="W4276" s="53"/>
    </row>
    <row r="4277" s="38" customFormat="1" spans="1:23">
      <c r="A4277" s="52"/>
      <c r="B4277" s="52"/>
      <c r="D4277" s="53"/>
      <c r="G4277" s="76"/>
      <c r="H4277" s="53"/>
      <c r="J4277" s="78"/>
      <c r="P4277" s="70" t="str">
        <f t="shared" si="199"/>
        <v/>
      </c>
      <c r="Q4277" s="70" t="str">
        <f t="shared" si="200"/>
        <v/>
      </c>
      <c r="R4277" s="70" t="str">
        <f>IFERROR(IF(K4277="handling and wharfage",SUM(P4277:Q4277),IF(OR(K4277="tank",K4277="Boat",K4277="car"),INDEX(Rate!$B$4:$M$25,MATCH(Gilbert!N4277,Rate!$A$4:$A$25,0),MATCH(Gilbert!L4277,Rate!$B$3:$M$3,0))*O4277*0.8,INDEX(Rate!$B$4:$M$25,MATCH(Gilbert!N4277,Rate!$A$4:$A$25,0),MATCH(Gilbert!L4277,Rate!$B$3:$M$3,0))*O4277)),"")</f>
        <v/>
      </c>
      <c r="S4277" s="71"/>
      <c r="T4277" s="71" t="str">
        <f t="shared" si="201"/>
        <v/>
      </c>
      <c r="V4277" s="53"/>
      <c r="W4277" s="53"/>
    </row>
    <row r="4278" s="38" customFormat="1" spans="1:23">
      <c r="A4278" s="52"/>
      <c r="B4278" s="52"/>
      <c r="D4278" s="53"/>
      <c r="G4278" s="76"/>
      <c r="H4278" s="53"/>
      <c r="J4278" s="78"/>
      <c r="P4278" s="70" t="str">
        <f t="shared" si="199"/>
        <v/>
      </c>
      <c r="Q4278" s="70" t="str">
        <f t="shared" si="200"/>
        <v/>
      </c>
      <c r="R4278" s="70" t="str">
        <f>IFERROR(IF(K4278="handling and wharfage",SUM(P4278:Q4278),IF(OR(K4278="tank",K4278="Boat",K4278="car"),INDEX(Rate!$B$4:$M$25,MATCH(Gilbert!N4278,Rate!$A$4:$A$25,0),MATCH(Gilbert!L4278,Rate!$B$3:$M$3,0))*O4278*0.8,INDEX(Rate!$B$4:$M$25,MATCH(Gilbert!N4278,Rate!$A$4:$A$25,0),MATCH(Gilbert!L4278,Rate!$B$3:$M$3,0))*O4278)),"")</f>
        <v/>
      </c>
      <c r="S4278" s="71"/>
      <c r="T4278" s="71" t="str">
        <f t="shared" si="201"/>
        <v/>
      </c>
      <c r="V4278" s="53"/>
      <c r="W4278" s="53"/>
    </row>
    <row r="4279" s="38" customFormat="1" spans="1:23">
      <c r="A4279" s="52"/>
      <c r="B4279" s="52"/>
      <c r="D4279" s="53"/>
      <c r="G4279" s="76"/>
      <c r="H4279" s="53"/>
      <c r="J4279" s="78"/>
      <c r="P4279" s="70" t="str">
        <f t="shared" si="199"/>
        <v/>
      </c>
      <c r="Q4279" s="70" t="str">
        <f t="shared" si="200"/>
        <v/>
      </c>
      <c r="R4279" s="70" t="str">
        <f>IFERROR(IF(K4279="handling and wharfage",SUM(P4279:Q4279),IF(OR(K4279="tank",K4279="Boat",K4279="car"),INDEX(Rate!$B$4:$M$25,MATCH(Gilbert!N4279,Rate!$A$4:$A$25,0),MATCH(Gilbert!L4279,Rate!$B$3:$M$3,0))*O4279*0.8,INDEX(Rate!$B$4:$M$25,MATCH(Gilbert!N4279,Rate!$A$4:$A$25,0),MATCH(Gilbert!L4279,Rate!$B$3:$M$3,0))*O4279)),"")</f>
        <v/>
      </c>
      <c r="S4279" s="71"/>
      <c r="T4279" s="71" t="str">
        <f t="shared" si="201"/>
        <v/>
      </c>
      <c r="V4279" s="53"/>
      <c r="W4279" s="53"/>
    </row>
    <row r="4280" s="38" customFormat="1" spans="1:23">
      <c r="A4280" s="52"/>
      <c r="B4280" s="52"/>
      <c r="D4280" s="53"/>
      <c r="G4280" s="76"/>
      <c r="H4280" s="53"/>
      <c r="J4280" s="78"/>
      <c r="P4280" s="70" t="str">
        <f t="shared" si="199"/>
        <v/>
      </c>
      <c r="Q4280" s="70" t="str">
        <f t="shared" si="200"/>
        <v/>
      </c>
      <c r="R4280" s="70" t="str">
        <f>IFERROR(IF(K4280="handling and wharfage",SUM(P4280:Q4280),IF(OR(K4280="tank",K4280="Boat",K4280="car"),INDEX(Rate!$B$4:$M$25,MATCH(Gilbert!N4280,Rate!$A$4:$A$25,0),MATCH(Gilbert!L4280,Rate!$B$3:$M$3,0))*O4280*0.8,INDEX(Rate!$B$4:$M$25,MATCH(Gilbert!N4280,Rate!$A$4:$A$25,0),MATCH(Gilbert!L4280,Rate!$B$3:$M$3,0))*O4280)),"")</f>
        <v/>
      </c>
      <c r="S4280" s="71"/>
      <c r="T4280" s="71" t="str">
        <f t="shared" si="201"/>
        <v/>
      </c>
      <c r="V4280" s="53"/>
      <c r="W4280" s="53"/>
    </row>
    <row r="4281" s="38" customFormat="1" spans="1:23">
      <c r="A4281" s="52"/>
      <c r="B4281" s="52"/>
      <c r="D4281" s="53"/>
      <c r="G4281" s="76"/>
      <c r="H4281" s="53"/>
      <c r="J4281" s="78"/>
      <c r="P4281" s="70" t="str">
        <f t="shared" si="199"/>
        <v/>
      </c>
      <c r="Q4281" s="70" t="str">
        <f t="shared" si="200"/>
        <v/>
      </c>
      <c r="R4281" s="70" t="str">
        <f>IFERROR(IF(K4281="handling and wharfage",SUM(P4281:Q4281),IF(OR(K4281="tank",K4281="Boat",K4281="car"),INDEX(Rate!$B$4:$M$25,MATCH(Gilbert!N4281,Rate!$A$4:$A$25,0),MATCH(Gilbert!L4281,Rate!$B$3:$M$3,0))*O4281*0.8,INDEX(Rate!$B$4:$M$25,MATCH(Gilbert!N4281,Rate!$A$4:$A$25,0),MATCH(Gilbert!L4281,Rate!$B$3:$M$3,0))*O4281)),"")</f>
        <v/>
      </c>
      <c r="S4281" s="71"/>
      <c r="T4281" s="71" t="str">
        <f t="shared" si="201"/>
        <v/>
      </c>
      <c r="V4281" s="53"/>
      <c r="W4281" s="53"/>
    </row>
    <row r="4282" s="38" customFormat="1" spans="1:23">
      <c r="A4282" s="52"/>
      <c r="B4282" s="52"/>
      <c r="D4282" s="53"/>
      <c r="G4282" s="76"/>
      <c r="H4282" s="53"/>
      <c r="J4282" s="78"/>
      <c r="P4282" s="70" t="str">
        <f t="shared" si="199"/>
        <v/>
      </c>
      <c r="Q4282" s="70" t="str">
        <f t="shared" si="200"/>
        <v/>
      </c>
      <c r="R4282" s="70" t="str">
        <f>IFERROR(IF(K4282="handling and wharfage",SUM(P4282:Q4282),IF(OR(K4282="tank",K4282="Boat",K4282="car"),INDEX(Rate!$B$4:$M$25,MATCH(Gilbert!N4282,Rate!$A$4:$A$25,0),MATCH(Gilbert!L4282,Rate!$B$3:$M$3,0))*O4282*0.8,INDEX(Rate!$B$4:$M$25,MATCH(Gilbert!N4282,Rate!$A$4:$A$25,0),MATCH(Gilbert!L4282,Rate!$B$3:$M$3,0))*O4282)),"")</f>
        <v/>
      </c>
      <c r="S4282" s="71"/>
      <c r="T4282" s="71" t="str">
        <f t="shared" si="201"/>
        <v/>
      </c>
      <c r="V4282" s="53"/>
      <c r="W4282" s="53"/>
    </row>
    <row r="4283" s="38" customFormat="1" spans="1:23">
      <c r="A4283" s="52"/>
      <c r="B4283" s="52"/>
      <c r="D4283" s="53"/>
      <c r="G4283" s="76"/>
      <c r="H4283" s="53"/>
      <c r="J4283" s="78"/>
      <c r="P4283" s="70" t="str">
        <f t="shared" si="199"/>
        <v/>
      </c>
      <c r="Q4283" s="70" t="str">
        <f t="shared" si="200"/>
        <v/>
      </c>
      <c r="R4283" s="70" t="str">
        <f>IFERROR(IF(K4283="handling and wharfage",SUM(P4283:Q4283),IF(OR(K4283="tank",K4283="Boat",K4283="car"),INDEX(Rate!$B$4:$M$25,MATCH(Gilbert!N4283,Rate!$A$4:$A$25,0),MATCH(Gilbert!L4283,Rate!$B$3:$M$3,0))*O4283*0.8,INDEX(Rate!$B$4:$M$25,MATCH(Gilbert!N4283,Rate!$A$4:$A$25,0),MATCH(Gilbert!L4283,Rate!$B$3:$M$3,0))*O4283)),"")</f>
        <v/>
      </c>
      <c r="S4283" s="71"/>
      <c r="T4283" s="71" t="str">
        <f t="shared" si="201"/>
        <v/>
      </c>
      <c r="V4283" s="53"/>
      <c r="W4283" s="53"/>
    </row>
    <row r="4284" s="38" customFormat="1" spans="1:23">
      <c r="A4284" s="52"/>
      <c r="B4284" s="52"/>
      <c r="D4284" s="53"/>
      <c r="G4284" s="76"/>
      <c r="H4284" s="53"/>
      <c r="J4284" s="78"/>
      <c r="P4284" s="70" t="str">
        <f t="shared" si="199"/>
        <v/>
      </c>
      <c r="Q4284" s="70" t="str">
        <f t="shared" si="200"/>
        <v/>
      </c>
      <c r="R4284" s="70" t="str">
        <f>IFERROR(IF(K4284="handling and wharfage",SUM(P4284:Q4284),IF(OR(K4284="tank",K4284="Boat",K4284="car"),INDEX(Rate!$B$4:$M$25,MATCH(Gilbert!N4284,Rate!$A$4:$A$25,0),MATCH(Gilbert!L4284,Rate!$B$3:$M$3,0))*O4284*0.8,INDEX(Rate!$B$4:$M$25,MATCH(Gilbert!N4284,Rate!$A$4:$A$25,0),MATCH(Gilbert!L4284,Rate!$B$3:$M$3,0))*O4284)),"")</f>
        <v/>
      </c>
      <c r="S4284" s="71"/>
      <c r="T4284" s="71" t="str">
        <f t="shared" si="201"/>
        <v/>
      </c>
      <c r="V4284" s="53"/>
      <c r="W4284" s="53"/>
    </row>
    <row r="4285" s="38" customFormat="1" spans="1:23">
      <c r="A4285" s="52"/>
      <c r="B4285" s="52"/>
      <c r="D4285" s="53"/>
      <c r="G4285" s="76"/>
      <c r="H4285" s="53"/>
      <c r="J4285" s="78"/>
      <c r="P4285" s="70" t="str">
        <f t="shared" si="199"/>
        <v/>
      </c>
      <c r="Q4285" s="70" t="str">
        <f t="shared" si="200"/>
        <v/>
      </c>
      <c r="R4285" s="70" t="str">
        <f>IFERROR(IF(K4285="handling and wharfage",SUM(P4285:Q4285),IF(OR(K4285="tank",K4285="Boat",K4285="car"),INDEX(Rate!$B$4:$M$25,MATCH(Gilbert!N4285,Rate!$A$4:$A$25,0),MATCH(Gilbert!L4285,Rate!$B$3:$M$3,0))*O4285*0.8,INDEX(Rate!$B$4:$M$25,MATCH(Gilbert!N4285,Rate!$A$4:$A$25,0),MATCH(Gilbert!L4285,Rate!$B$3:$M$3,0))*O4285)),"")</f>
        <v/>
      </c>
      <c r="S4285" s="71"/>
      <c r="T4285" s="71" t="str">
        <f t="shared" si="201"/>
        <v/>
      </c>
      <c r="V4285" s="53"/>
      <c r="W4285" s="53"/>
    </row>
    <row r="4286" s="38" customFormat="1" spans="1:23">
      <c r="A4286" s="52"/>
      <c r="B4286" s="52"/>
      <c r="D4286" s="53"/>
      <c r="G4286" s="76"/>
      <c r="H4286" s="53"/>
      <c r="J4286" s="78"/>
      <c r="P4286" s="70" t="str">
        <f t="shared" si="199"/>
        <v/>
      </c>
      <c r="Q4286" s="70" t="str">
        <f t="shared" si="200"/>
        <v/>
      </c>
      <c r="R4286" s="70" t="str">
        <f>IFERROR(IF(K4286="handling and wharfage",SUM(P4286:Q4286),IF(OR(K4286="tank",K4286="Boat",K4286="car"),INDEX(Rate!$B$4:$M$25,MATCH(Gilbert!N4286,Rate!$A$4:$A$25,0),MATCH(Gilbert!L4286,Rate!$B$3:$M$3,0))*O4286*0.8,INDEX(Rate!$B$4:$M$25,MATCH(Gilbert!N4286,Rate!$A$4:$A$25,0),MATCH(Gilbert!L4286,Rate!$B$3:$M$3,0))*O4286)),"")</f>
        <v/>
      </c>
      <c r="S4286" s="71"/>
      <c r="T4286" s="71" t="str">
        <f t="shared" si="201"/>
        <v/>
      </c>
      <c r="V4286" s="53"/>
      <c r="W4286" s="53"/>
    </row>
    <row r="4287" s="38" customFormat="1" spans="1:23">
      <c r="A4287" s="52"/>
      <c r="B4287" s="52"/>
      <c r="D4287" s="53"/>
      <c r="G4287" s="76"/>
      <c r="H4287" s="53"/>
      <c r="J4287" s="78"/>
      <c r="P4287" s="70" t="str">
        <f t="shared" si="199"/>
        <v/>
      </c>
      <c r="Q4287" s="70" t="str">
        <f t="shared" si="200"/>
        <v/>
      </c>
      <c r="R4287" s="70" t="str">
        <f>IFERROR(IF(K4287="handling and wharfage",SUM(P4287:Q4287),IF(OR(K4287="tank",K4287="Boat",K4287="car"),INDEX(Rate!$B$4:$M$25,MATCH(Gilbert!N4287,Rate!$A$4:$A$25,0),MATCH(Gilbert!L4287,Rate!$B$3:$M$3,0))*O4287*0.8,INDEX(Rate!$B$4:$M$25,MATCH(Gilbert!N4287,Rate!$A$4:$A$25,0),MATCH(Gilbert!L4287,Rate!$B$3:$M$3,0))*O4287)),"")</f>
        <v/>
      </c>
      <c r="S4287" s="71"/>
      <c r="T4287" s="71" t="str">
        <f t="shared" si="201"/>
        <v/>
      </c>
      <c r="V4287" s="53"/>
      <c r="W4287" s="53"/>
    </row>
    <row r="4288" s="38" customFormat="1" spans="1:23">
      <c r="A4288" s="52"/>
      <c r="B4288" s="52"/>
      <c r="D4288" s="53"/>
      <c r="G4288" s="76"/>
      <c r="H4288" s="53"/>
      <c r="J4288" s="78"/>
      <c r="P4288" s="70" t="str">
        <f t="shared" si="199"/>
        <v/>
      </c>
      <c r="Q4288" s="70" t="str">
        <f t="shared" si="200"/>
        <v/>
      </c>
      <c r="R4288" s="70" t="str">
        <f>IFERROR(IF(K4288="handling and wharfage",SUM(P4288:Q4288),IF(OR(K4288="tank",K4288="Boat",K4288="car"),INDEX(Rate!$B$4:$M$25,MATCH(Gilbert!N4288,Rate!$A$4:$A$25,0),MATCH(Gilbert!L4288,Rate!$B$3:$M$3,0))*O4288*0.8,INDEX(Rate!$B$4:$M$25,MATCH(Gilbert!N4288,Rate!$A$4:$A$25,0),MATCH(Gilbert!L4288,Rate!$B$3:$M$3,0))*O4288)),"")</f>
        <v/>
      </c>
      <c r="S4288" s="71"/>
      <c r="T4288" s="71" t="str">
        <f t="shared" si="201"/>
        <v/>
      </c>
      <c r="V4288" s="53"/>
      <c r="W4288" s="53"/>
    </row>
    <row r="4289" s="38" customFormat="1" spans="1:23">
      <c r="A4289" s="52"/>
      <c r="B4289" s="52"/>
      <c r="D4289" s="53"/>
      <c r="G4289" s="76"/>
      <c r="H4289" s="53"/>
      <c r="J4289" s="78"/>
      <c r="P4289" s="70" t="str">
        <f t="shared" si="199"/>
        <v/>
      </c>
      <c r="Q4289" s="70" t="str">
        <f t="shared" si="200"/>
        <v/>
      </c>
      <c r="R4289" s="70" t="str">
        <f>IFERROR(IF(K4289="handling and wharfage",SUM(P4289:Q4289),IF(OR(K4289="tank",K4289="Boat",K4289="car"),INDEX(Rate!$B$4:$M$25,MATCH(Gilbert!N4289,Rate!$A$4:$A$25,0),MATCH(Gilbert!L4289,Rate!$B$3:$M$3,0))*O4289*0.8,INDEX(Rate!$B$4:$M$25,MATCH(Gilbert!N4289,Rate!$A$4:$A$25,0),MATCH(Gilbert!L4289,Rate!$B$3:$M$3,0))*O4289)),"")</f>
        <v/>
      </c>
      <c r="S4289" s="71"/>
      <c r="T4289" s="71" t="str">
        <f t="shared" si="201"/>
        <v/>
      </c>
      <c r="V4289" s="53"/>
      <c r="W4289" s="53"/>
    </row>
    <row r="4290" s="38" customFormat="1" spans="1:23">
      <c r="A4290" s="52"/>
      <c r="B4290" s="52"/>
      <c r="D4290" s="53"/>
      <c r="G4290" s="76"/>
      <c r="H4290" s="53"/>
      <c r="J4290" s="78"/>
      <c r="P4290" s="70" t="str">
        <f t="shared" si="199"/>
        <v/>
      </c>
      <c r="Q4290" s="70" t="str">
        <f t="shared" si="200"/>
        <v/>
      </c>
      <c r="R4290" s="70" t="str">
        <f>IFERROR(IF(K4290="handling and wharfage",SUM(P4290:Q4290),IF(OR(K4290="tank",K4290="Boat",K4290="car"),INDEX(Rate!$B$4:$M$25,MATCH(Gilbert!N4290,Rate!$A$4:$A$25,0),MATCH(Gilbert!L4290,Rate!$B$3:$M$3,0))*O4290*0.8,INDEX(Rate!$B$4:$M$25,MATCH(Gilbert!N4290,Rate!$A$4:$A$25,0),MATCH(Gilbert!L4290,Rate!$B$3:$M$3,0))*O4290)),"")</f>
        <v/>
      </c>
      <c r="S4290" s="71"/>
      <c r="T4290" s="71" t="str">
        <f t="shared" si="201"/>
        <v/>
      </c>
      <c r="V4290" s="53"/>
      <c r="W4290" s="53"/>
    </row>
    <row r="4291" s="38" customFormat="1" spans="1:23">
      <c r="A4291" s="52"/>
      <c r="B4291" s="52"/>
      <c r="D4291" s="53"/>
      <c r="G4291" s="76"/>
      <c r="H4291" s="53"/>
      <c r="J4291" s="78"/>
      <c r="P4291" s="70" t="str">
        <f t="shared" ref="P4291:P4354" si="202">IF(OR(K4291="handling and wharfage",K4291="rau handling and wharfage"),O4291*30,"")</f>
        <v/>
      </c>
      <c r="Q4291" s="70" t="str">
        <f t="shared" ref="Q4291:Q4354" si="203">IF(K4291&lt;&gt;"handling and wharfage","",O4291*3.5)</f>
        <v/>
      </c>
      <c r="R4291" s="70" t="str">
        <f>IFERROR(IF(K4291="handling and wharfage",SUM(P4291:Q4291),IF(OR(K4291="tank",K4291="Boat",K4291="car"),INDEX(Rate!$B$4:$M$25,MATCH(Gilbert!N4291,Rate!$A$4:$A$25,0),MATCH(Gilbert!L4291,Rate!$B$3:$M$3,0))*O4291*0.8,INDEX(Rate!$B$4:$M$25,MATCH(Gilbert!N4291,Rate!$A$4:$A$25,0),MATCH(Gilbert!L4291,Rate!$B$3:$M$3,0))*O4291)),"")</f>
        <v/>
      </c>
      <c r="S4291" s="71"/>
      <c r="T4291" s="71" t="str">
        <f t="shared" ref="T4291:T4354" si="204">IF(L4291="","",IF(L4291="General2","F0070000061A","E31250000331"))</f>
        <v/>
      </c>
      <c r="V4291" s="53"/>
      <c r="W4291" s="53"/>
    </row>
    <row r="4292" s="38" customFormat="1" spans="1:23">
      <c r="A4292" s="52"/>
      <c r="B4292" s="52"/>
      <c r="D4292" s="53"/>
      <c r="G4292" s="76"/>
      <c r="H4292" s="53"/>
      <c r="J4292" s="78"/>
      <c r="P4292" s="70" t="str">
        <f t="shared" si="202"/>
        <v/>
      </c>
      <c r="Q4292" s="70" t="str">
        <f t="shared" si="203"/>
        <v/>
      </c>
      <c r="R4292" s="70" t="str">
        <f>IFERROR(IF(K4292="handling and wharfage",SUM(P4292:Q4292),IF(OR(K4292="tank",K4292="Boat",K4292="car"),INDEX(Rate!$B$4:$M$25,MATCH(Gilbert!N4292,Rate!$A$4:$A$25,0),MATCH(Gilbert!L4292,Rate!$B$3:$M$3,0))*O4292*0.8,INDEX(Rate!$B$4:$M$25,MATCH(Gilbert!N4292,Rate!$A$4:$A$25,0),MATCH(Gilbert!L4292,Rate!$B$3:$M$3,0))*O4292)),"")</f>
        <v/>
      </c>
      <c r="S4292" s="71"/>
      <c r="T4292" s="71" t="str">
        <f t="shared" si="204"/>
        <v/>
      </c>
      <c r="V4292" s="53"/>
      <c r="W4292" s="53"/>
    </row>
    <row r="4293" s="38" customFormat="1" spans="1:23">
      <c r="A4293" s="52"/>
      <c r="B4293" s="52"/>
      <c r="D4293" s="53"/>
      <c r="G4293" s="76"/>
      <c r="H4293" s="53"/>
      <c r="J4293" s="78"/>
      <c r="P4293" s="70" t="str">
        <f t="shared" si="202"/>
        <v/>
      </c>
      <c r="Q4293" s="70" t="str">
        <f t="shared" si="203"/>
        <v/>
      </c>
      <c r="R4293" s="70" t="str">
        <f>IFERROR(IF(K4293="handling and wharfage",SUM(P4293:Q4293),IF(OR(K4293="tank",K4293="Boat",K4293="car"),INDEX(Rate!$B$4:$M$25,MATCH(Gilbert!N4293,Rate!$A$4:$A$25,0),MATCH(Gilbert!L4293,Rate!$B$3:$M$3,0))*O4293*0.8,INDEX(Rate!$B$4:$M$25,MATCH(Gilbert!N4293,Rate!$A$4:$A$25,0),MATCH(Gilbert!L4293,Rate!$B$3:$M$3,0))*O4293)),"")</f>
        <v/>
      </c>
      <c r="S4293" s="71"/>
      <c r="T4293" s="71" t="str">
        <f t="shared" si="204"/>
        <v/>
      </c>
      <c r="V4293" s="53"/>
      <c r="W4293" s="53"/>
    </row>
    <row r="4294" s="38" customFormat="1" spans="1:23">
      <c r="A4294" s="52"/>
      <c r="B4294" s="52"/>
      <c r="D4294" s="53"/>
      <c r="G4294" s="76"/>
      <c r="H4294" s="53"/>
      <c r="J4294" s="78"/>
      <c r="P4294" s="70" t="str">
        <f t="shared" si="202"/>
        <v/>
      </c>
      <c r="Q4294" s="70" t="str">
        <f t="shared" si="203"/>
        <v/>
      </c>
      <c r="R4294" s="70" t="str">
        <f>IFERROR(IF(K4294="handling and wharfage",SUM(P4294:Q4294),IF(OR(K4294="tank",K4294="Boat",K4294="car"),INDEX(Rate!$B$4:$M$25,MATCH(Gilbert!N4294,Rate!$A$4:$A$25,0),MATCH(Gilbert!L4294,Rate!$B$3:$M$3,0))*O4294*0.8,INDEX(Rate!$B$4:$M$25,MATCH(Gilbert!N4294,Rate!$A$4:$A$25,0),MATCH(Gilbert!L4294,Rate!$B$3:$M$3,0))*O4294)),"")</f>
        <v/>
      </c>
      <c r="S4294" s="71"/>
      <c r="T4294" s="71" t="str">
        <f t="shared" si="204"/>
        <v/>
      </c>
      <c r="V4294" s="53"/>
      <c r="W4294" s="53"/>
    </row>
    <row r="4295" s="38" customFormat="1" spans="1:23">
      <c r="A4295" s="52"/>
      <c r="B4295" s="52"/>
      <c r="D4295" s="53"/>
      <c r="G4295" s="76"/>
      <c r="H4295" s="53"/>
      <c r="J4295" s="78"/>
      <c r="P4295" s="70" t="str">
        <f t="shared" si="202"/>
        <v/>
      </c>
      <c r="Q4295" s="70" t="str">
        <f t="shared" si="203"/>
        <v/>
      </c>
      <c r="R4295" s="70" t="str">
        <f>IFERROR(IF(K4295="handling and wharfage",SUM(P4295:Q4295),IF(OR(K4295="tank",K4295="Boat",K4295="car"),INDEX(Rate!$B$4:$M$25,MATCH(Gilbert!N4295,Rate!$A$4:$A$25,0),MATCH(Gilbert!L4295,Rate!$B$3:$M$3,0))*O4295*0.8,INDEX(Rate!$B$4:$M$25,MATCH(Gilbert!N4295,Rate!$A$4:$A$25,0),MATCH(Gilbert!L4295,Rate!$B$3:$M$3,0))*O4295)),"")</f>
        <v/>
      </c>
      <c r="S4295" s="71"/>
      <c r="T4295" s="71" t="str">
        <f t="shared" si="204"/>
        <v/>
      </c>
      <c r="V4295" s="53"/>
      <c r="W4295" s="53"/>
    </row>
    <row r="4296" s="38" customFormat="1" spans="1:23">
      <c r="A4296" s="52"/>
      <c r="B4296" s="52"/>
      <c r="D4296" s="53"/>
      <c r="G4296" s="76"/>
      <c r="H4296" s="53"/>
      <c r="J4296" s="78"/>
      <c r="P4296" s="70" t="str">
        <f t="shared" si="202"/>
        <v/>
      </c>
      <c r="Q4296" s="70" t="str">
        <f t="shared" si="203"/>
        <v/>
      </c>
      <c r="R4296" s="70" t="str">
        <f>IFERROR(IF(K4296="handling and wharfage",SUM(P4296:Q4296),IF(OR(K4296="tank",K4296="Boat",K4296="car"),INDEX(Rate!$B$4:$M$25,MATCH(Gilbert!N4296,Rate!$A$4:$A$25,0),MATCH(Gilbert!L4296,Rate!$B$3:$M$3,0))*O4296*0.8,INDEX(Rate!$B$4:$M$25,MATCH(Gilbert!N4296,Rate!$A$4:$A$25,0),MATCH(Gilbert!L4296,Rate!$B$3:$M$3,0))*O4296)),"")</f>
        <v/>
      </c>
      <c r="S4296" s="71"/>
      <c r="T4296" s="71" t="str">
        <f t="shared" si="204"/>
        <v/>
      </c>
      <c r="V4296" s="53"/>
      <c r="W4296" s="53"/>
    </row>
    <row r="4297" s="38" customFormat="1" spans="1:23">
      <c r="A4297" s="52"/>
      <c r="B4297" s="52"/>
      <c r="D4297" s="53"/>
      <c r="G4297" s="76"/>
      <c r="H4297" s="53"/>
      <c r="J4297" s="78"/>
      <c r="P4297" s="70" t="str">
        <f t="shared" si="202"/>
        <v/>
      </c>
      <c r="Q4297" s="70" t="str">
        <f t="shared" si="203"/>
        <v/>
      </c>
      <c r="R4297" s="70" t="str">
        <f>IFERROR(IF(K4297="handling and wharfage",SUM(P4297:Q4297),IF(OR(K4297="tank",K4297="Boat",K4297="car"),INDEX(Rate!$B$4:$M$25,MATCH(Gilbert!N4297,Rate!$A$4:$A$25,0),MATCH(Gilbert!L4297,Rate!$B$3:$M$3,0))*O4297*0.8,INDEX(Rate!$B$4:$M$25,MATCH(Gilbert!N4297,Rate!$A$4:$A$25,0),MATCH(Gilbert!L4297,Rate!$B$3:$M$3,0))*O4297)),"")</f>
        <v/>
      </c>
      <c r="S4297" s="71"/>
      <c r="T4297" s="71" t="str">
        <f t="shared" si="204"/>
        <v/>
      </c>
      <c r="V4297" s="53"/>
      <c r="W4297" s="53"/>
    </row>
    <row r="4298" s="38" customFormat="1" spans="1:23">
      <c r="A4298" s="52"/>
      <c r="B4298" s="52"/>
      <c r="D4298" s="53"/>
      <c r="G4298" s="76"/>
      <c r="H4298" s="53"/>
      <c r="J4298" s="78"/>
      <c r="P4298" s="70" t="str">
        <f t="shared" si="202"/>
        <v/>
      </c>
      <c r="Q4298" s="70" t="str">
        <f t="shared" si="203"/>
        <v/>
      </c>
      <c r="R4298" s="70" t="str">
        <f>IFERROR(IF(K4298="handling and wharfage",SUM(P4298:Q4298),IF(OR(K4298="tank",K4298="Boat",K4298="car"),INDEX(Rate!$B$4:$M$25,MATCH(Gilbert!N4298,Rate!$A$4:$A$25,0),MATCH(Gilbert!L4298,Rate!$B$3:$M$3,0))*O4298*0.8,INDEX(Rate!$B$4:$M$25,MATCH(Gilbert!N4298,Rate!$A$4:$A$25,0),MATCH(Gilbert!L4298,Rate!$B$3:$M$3,0))*O4298)),"")</f>
        <v/>
      </c>
      <c r="S4298" s="71"/>
      <c r="T4298" s="71" t="str">
        <f t="shared" si="204"/>
        <v/>
      </c>
      <c r="V4298" s="53"/>
      <c r="W4298" s="53"/>
    </row>
    <row r="4299" s="38" customFormat="1" spans="1:23">
      <c r="A4299" s="52"/>
      <c r="B4299" s="52"/>
      <c r="D4299" s="53"/>
      <c r="G4299" s="76"/>
      <c r="H4299" s="53"/>
      <c r="J4299" s="78"/>
      <c r="P4299" s="70" t="str">
        <f t="shared" si="202"/>
        <v/>
      </c>
      <c r="Q4299" s="70" t="str">
        <f t="shared" si="203"/>
        <v/>
      </c>
      <c r="R4299" s="70" t="str">
        <f>IFERROR(IF(K4299="handling and wharfage",SUM(P4299:Q4299),IF(OR(K4299="tank",K4299="Boat",K4299="car"),INDEX(Rate!$B$4:$M$25,MATCH(Gilbert!N4299,Rate!$A$4:$A$25,0),MATCH(Gilbert!L4299,Rate!$B$3:$M$3,0))*O4299*0.8,INDEX(Rate!$B$4:$M$25,MATCH(Gilbert!N4299,Rate!$A$4:$A$25,0),MATCH(Gilbert!L4299,Rate!$B$3:$M$3,0))*O4299)),"")</f>
        <v/>
      </c>
      <c r="S4299" s="71"/>
      <c r="T4299" s="71" t="str">
        <f t="shared" si="204"/>
        <v/>
      </c>
      <c r="V4299" s="53"/>
      <c r="W4299" s="53"/>
    </row>
    <row r="4300" s="38" customFormat="1" spans="1:23">
      <c r="A4300" s="52"/>
      <c r="B4300" s="52"/>
      <c r="D4300" s="53"/>
      <c r="G4300" s="76"/>
      <c r="H4300" s="53"/>
      <c r="J4300" s="78"/>
      <c r="P4300" s="70" t="str">
        <f t="shared" si="202"/>
        <v/>
      </c>
      <c r="Q4300" s="70" t="str">
        <f t="shared" si="203"/>
        <v/>
      </c>
      <c r="R4300" s="70" t="str">
        <f>IFERROR(IF(K4300="handling and wharfage",SUM(P4300:Q4300),IF(OR(K4300="tank",K4300="Boat",K4300="car"),INDEX(Rate!$B$4:$M$25,MATCH(Gilbert!N4300,Rate!$A$4:$A$25,0),MATCH(Gilbert!L4300,Rate!$B$3:$M$3,0))*O4300*0.8,INDEX(Rate!$B$4:$M$25,MATCH(Gilbert!N4300,Rate!$A$4:$A$25,0),MATCH(Gilbert!L4300,Rate!$B$3:$M$3,0))*O4300)),"")</f>
        <v/>
      </c>
      <c r="S4300" s="71"/>
      <c r="T4300" s="71" t="str">
        <f t="shared" si="204"/>
        <v/>
      </c>
      <c r="V4300" s="53"/>
      <c r="W4300" s="53"/>
    </row>
    <row r="4301" s="38" customFormat="1" spans="1:23">
      <c r="A4301" s="52"/>
      <c r="B4301" s="52"/>
      <c r="D4301" s="53"/>
      <c r="G4301" s="76"/>
      <c r="H4301" s="53"/>
      <c r="J4301" s="78"/>
      <c r="P4301" s="70" t="str">
        <f t="shared" si="202"/>
        <v/>
      </c>
      <c r="Q4301" s="70" t="str">
        <f t="shared" si="203"/>
        <v/>
      </c>
      <c r="R4301" s="70" t="str">
        <f>IFERROR(IF(K4301="handling and wharfage",SUM(P4301:Q4301),IF(OR(K4301="tank",K4301="Boat",K4301="car"),INDEX(Rate!$B$4:$M$25,MATCH(Gilbert!N4301,Rate!$A$4:$A$25,0),MATCH(Gilbert!L4301,Rate!$B$3:$M$3,0))*O4301*0.8,INDEX(Rate!$B$4:$M$25,MATCH(Gilbert!N4301,Rate!$A$4:$A$25,0),MATCH(Gilbert!L4301,Rate!$B$3:$M$3,0))*O4301)),"")</f>
        <v/>
      </c>
      <c r="S4301" s="71"/>
      <c r="T4301" s="71" t="str">
        <f t="shared" si="204"/>
        <v/>
      </c>
      <c r="V4301" s="53"/>
      <c r="W4301" s="53"/>
    </row>
    <row r="4302" s="38" customFormat="1" spans="1:23">
      <c r="A4302" s="52"/>
      <c r="B4302" s="52"/>
      <c r="D4302" s="53"/>
      <c r="G4302" s="76"/>
      <c r="H4302" s="53"/>
      <c r="J4302" s="78"/>
      <c r="P4302" s="70" t="str">
        <f t="shared" si="202"/>
        <v/>
      </c>
      <c r="Q4302" s="70" t="str">
        <f t="shared" si="203"/>
        <v/>
      </c>
      <c r="R4302" s="70" t="str">
        <f>IFERROR(IF(K4302="handling and wharfage",SUM(P4302:Q4302),IF(OR(K4302="tank",K4302="Boat",K4302="car"),INDEX(Rate!$B$4:$M$25,MATCH(Gilbert!N4302,Rate!$A$4:$A$25,0),MATCH(Gilbert!L4302,Rate!$B$3:$M$3,0))*O4302*0.8,INDEX(Rate!$B$4:$M$25,MATCH(Gilbert!N4302,Rate!$A$4:$A$25,0),MATCH(Gilbert!L4302,Rate!$B$3:$M$3,0))*O4302)),"")</f>
        <v/>
      </c>
      <c r="S4302" s="71"/>
      <c r="T4302" s="71" t="str">
        <f t="shared" si="204"/>
        <v/>
      </c>
      <c r="V4302" s="53"/>
      <c r="W4302" s="53"/>
    </row>
    <row r="4303" s="38" customFormat="1" spans="1:23">
      <c r="A4303" s="52"/>
      <c r="B4303" s="52"/>
      <c r="D4303" s="53"/>
      <c r="G4303" s="76"/>
      <c r="H4303" s="53"/>
      <c r="J4303" s="78"/>
      <c r="P4303" s="70" t="str">
        <f t="shared" si="202"/>
        <v/>
      </c>
      <c r="Q4303" s="70" t="str">
        <f t="shared" si="203"/>
        <v/>
      </c>
      <c r="R4303" s="70" t="str">
        <f>IFERROR(IF(K4303="handling and wharfage",SUM(P4303:Q4303),IF(OR(K4303="tank",K4303="Boat",K4303="car"),INDEX(Rate!$B$4:$M$25,MATCH(Gilbert!N4303,Rate!$A$4:$A$25,0),MATCH(Gilbert!L4303,Rate!$B$3:$M$3,0))*O4303*0.8,INDEX(Rate!$B$4:$M$25,MATCH(Gilbert!N4303,Rate!$A$4:$A$25,0),MATCH(Gilbert!L4303,Rate!$B$3:$M$3,0))*O4303)),"")</f>
        <v/>
      </c>
      <c r="S4303" s="71"/>
      <c r="T4303" s="71" t="str">
        <f t="shared" si="204"/>
        <v/>
      </c>
      <c r="V4303" s="53"/>
      <c r="W4303" s="53"/>
    </row>
    <row r="4304" s="38" customFormat="1" spans="1:23">
      <c r="A4304" s="52"/>
      <c r="B4304" s="52"/>
      <c r="D4304" s="53"/>
      <c r="G4304" s="76"/>
      <c r="H4304" s="53"/>
      <c r="J4304" s="78"/>
      <c r="P4304" s="70" t="str">
        <f t="shared" si="202"/>
        <v/>
      </c>
      <c r="Q4304" s="70" t="str">
        <f t="shared" si="203"/>
        <v/>
      </c>
      <c r="R4304" s="70" t="str">
        <f>IFERROR(IF(K4304="handling and wharfage",SUM(P4304:Q4304),IF(OR(K4304="tank",K4304="Boat",K4304="car"),INDEX(Rate!$B$4:$M$25,MATCH(Gilbert!N4304,Rate!$A$4:$A$25,0),MATCH(Gilbert!L4304,Rate!$B$3:$M$3,0))*O4304*0.8,INDEX(Rate!$B$4:$M$25,MATCH(Gilbert!N4304,Rate!$A$4:$A$25,0),MATCH(Gilbert!L4304,Rate!$B$3:$M$3,0))*O4304)),"")</f>
        <v/>
      </c>
      <c r="S4304" s="71"/>
      <c r="T4304" s="71" t="str">
        <f t="shared" si="204"/>
        <v/>
      </c>
      <c r="V4304" s="53"/>
      <c r="W4304" s="53"/>
    </row>
    <row r="4305" s="38" customFormat="1" spans="1:23">
      <c r="A4305" s="52"/>
      <c r="B4305" s="52"/>
      <c r="D4305" s="53"/>
      <c r="G4305" s="76"/>
      <c r="H4305" s="53"/>
      <c r="J4305" s="78"/>
      <c r="P4305" s="70" t="str">
        <f t="shared" si="202"/>
        <v/>
      </c>
      <c r="Q4305" s="70" t="str">
        <f t="shared" si="203"/>
        <v/>
      </c>
      <c r="R4305" s="70" t="str">
        <f>IFERROR(IF(K4305="handling and wharfage",SUM(P4305:Q4305),IF(OR(K4305="tank",K4305="Boat",K4305="car"),INDEX(Rate!$B$4:$M$25,MATCH(Gilbert!N4305,Rate!$A$4:$A$25,0),MATCH(Gilbert!L4305,Rate!$B$3:$M$3,0))*O4305*0.8,INDEX(Rate!$B$4:$M$25,MATCH(Gilbert!N4305,Rate!$A$4:$A$25,0),MATCH(Gilbert!L4305,Rate!$B$3:$M$3,0))*O4305)),"")</f>
        <v/>
      </c>
      <c r="S4305" s="71"/>
      <c r="T4305" s="71" t="str">
        <f t="shared" si="204"/>
        <v/>
      </c>
      <c r="V4305" s="53"/>
      <c r="W4305" s="53"/>
    </row>
    <row r="4306" s="38" customFormat="1" spans="1:23">
      <c r="A4306" s="52"/>
      <c r="B4306" s="52"/>
      <c r="D4306" s="53"/>
      <c r="G4306" s="76"/>
      <c r="H4306" s="53"/>
      <c r="J4306" s="78"/>
      <c r="P4306" s="70" t="str">
        <f t="shared" si="202"/>
        <v/>
      </c>
      <c r="Q4306" s="70" t="str">
        <f t="shared" si="203"/>
        <v/>
      </c>
      <c r="R4306" s="70" t="str">
        <f>IFERROR(IF(K4306="handling and wharfage",SUM(P4306:Q4306),IF(OR(K4306="tank",K4306="Boat",K4306="car"),INDEX(Rate!$B$4:$M$25,MATCH(Gilbert!N4306,Rate!$A$4:$A$25,0),MATCH(Gilbert!L4306,Rate!$B$3:$M$3,0))*O4306*0.8,INDEX(Rate!$B$4:$M$25,MATCH(Gilbert!N4306,Rate!$A$4:$A$25,0),MATCH(Gilbert!L4306,Rate!$B$3:$M$3,0))*O4306)),"")</f>
        <v/>
      </c>
      <c r="S4306" s="71"/>
      <c r="T4306" s="71" t="str">
        <f t="shared" si="204"/>
        <v/>
      </c>
      <c r="V4306" s="53"/>
      <c r="W4306" s="53"/>
    </row>
    <row r="4307" s="38" customFormat="1" spans="1:23">
      <c r="A4307" s="52"/>
      <c r="B4307" s="52"/>
      <c r="D4307" s="53"/>
      <c r="G4307" s="76"/>
      <c r="H4307" s="53"/>
      <c r="J4307" s="78"/>
      <c r="P4307" s="70" t="str">
        <f t="shared" si="202"/>
        <v/>
      </c>
      <c r="Q4307" s="70" t="str">
        <f t="shared" si="203"/>
        <v/>
      </c>
      <c r="R4307" s="70" t="str">
        <f>IFERROR(IF(K4307="handling and wharfage",SUM(P4307:Q4307),IF(OR(K4307="tank",K4307="Boat",K4307="car"),INDEX(Rate!$B$4:$M$25,MATCH(Gilbert!N4307,Rate!$A$4:$A$25,0),MATCH(Gilbert!L4307,Rate!$B$3:$M$3,0))*O4307*0.8,INDEX(Rate!$B$4:$M$25,MATCH(Gilbert!N4307,Rate!$A$4:$A$25,0),MATCH(Gilbert!L4307,Rate!$B$3:$M$3,0))*O4307)),"")</f>
        <v/>
      </c>
      <c r="S4307" s="71"/>
      <c r="T4307" s="71" t="str">
        <f t="shared" si="204"/>
        <v/>
      </c>
      <c r="V4307" s="53"/>
      <c r="W4307" s="53"/>
    </row>
    <row r="4308" s="38" customFormat="1" spans="1:23">
      <c r="A4308" s="52"/>
      <c r="B4308" s="52"/>
      <c r="D4308" s="53"/>
      <c r="G4308" s="76"/>
      <c r="H4308" s="53"/>
      <c r="J4308" s="78"/>
      <c r="P4308" s="70" t="str">
        <f t="shared" si="202"/>
        <v/>
      </c>
      <c r="Q4308" s="70" t="str">
        <f t="shared" si="203"/>
        <v/>
      </c>
      <c r="R4308" s="70" t="str">
        <f>IFERROR(IF(K4308="handling and wharfage",SUM(P4308:Q4308),IF(OR(K4308="tank",K4308="Boat",K4308="car"),INDEX(Rate!$B$4:$M$25,MATCH(Gilbert!N4308,Rate!$A$4:$A$25,0),MATCH(Gilbert!L4308,Rate!$B$3:$M$3,0))*O4308*0.8,INDEX(Rate!$B$4:$M$25,MATCH(Gilbert!N4308,Rate!$A$4:$A$25,0),MATCH(Gilbert!L4308,Rate!$B$3:$M$3,0))*O4308)),"")</f>
        <v/>
      </c>
      <c r="S4308" s="71"/>
      <c r="T4308" s="71" t="str">
        <f t="shared" si="204"/>
        <v/>
      </c>
      <c r="V4308" s="53"/>
      <c r="W4308" s="53"/>
    </row>
    <row r="4309" s="38" customFormat="1" spans="1:23">
      <c r="A4309" s="52"/>
      <c r="B4309" s="52"/>
      <c r="D4309" s="53"/>
      <c r="G4309" s="76"/>
      <c r="H4309" s="53"/>
      <c r="J4309" s="78"/>
      <c r="P4309" s="70" t="str">
        <f t="shared" si="202"/>
        <v/>
      </c>
      <c r="Q4309" s="70" t="str">
        <f t="shared" si="203"/>
        <v/>
      </c>
      <c r="R4309" s="70" t="str">
        <f>IFERROR(IF(K4309="handling and wharfage",SUM(P4309:Q4309),IF(OR(K4309="tank",K4309="Boat",K4309="car"),INDEX(Rate!$B$4:$M$25,MATCH(Gilbert!N4309,Rate!$A$4:$A$25,0),MATCH(Gilbert!L4309,Rate!$B$3:$M$3,0))*O4309*0.8,INDEX(Rate!$B$4:$M$25,MATCH(Gilbert!N4309,Rate!$A$4:$A$25,0),MATCH(Gilbert!L4309,Rate!$B$3:$M$3,0))*O4309)),"")</f>
        <v/>
      </c>
      <c r="S4309" s="71"/>
      <c r="T4309" s="71" t="str">
        <f t="shared" si="204"/>
        <v/>
      </c>
      <c r="V4309" s="53"/>
      <c r="W4309" s="53"/>
    </row>
    <row r="4310" s="38" customFormat="1" spans="1:23">
      <c r="A4310" s="52"/>
      <c r="B4310" s="52"/>
      <c r="D4310" s="53"/>
      <c r="G4310" s="76"/>
      <c r="H4310" s="53"/>
      <c r="J4310" s="78"/>
      <c r="P4310" s="70" t="str">
        <f t="shared" si="202"/>
        <v/>
      </c>
      <c r="Q4310" s="70" t="str">
        <f t="shared" si="203"/>
        <v/>
      </c>
      <c r="R4310" s="70" t="str">
        <f>IFERROR(IF(K4310="handling and wharfage",SUM(P4310:Q4310),IF(OR(K4310="tank",K4310="Boat",K4310="car"),INDEX(Rate!$B$4:$M$25,MATCH(Gilbert!N4310,Rate!$A$4:$A$25,0),MATCH(Gilbert!L4310,Rate!$B$3:$M$3,0))*O4310*0.8,INDEX(Rate!$B$4:$M$25,MATCH(Gilbert!N4310,Rate!$A$4:$A$25,0),MATCH(Gilbert!L4310,Rate!$B$3:$M$3,0))*O4310)),"")</f>
        <v/>
      </c>
      <c r="S4310" s="71"/>
      <c r="T4310" s="71" t="str">
        <f t="shared" si="204"/>
        <v/>
      </c>
      <c r="V4310" s="53"/>
      <c r="W4310" s="53"/>
    </row>
    <row r="4311" s="38" customFormat="1" spans="1:23">
      <c r="A4311" s="52"/>
      <c r="B4311" s="52"/>
      <c r="D4311" s="53"/>
      <c r="G4311" s="76"/>
      <c r="H4311" s="53"/>
      <c r="J4311" s="78"/>
      <c r="P4311" s="70" t="str">
        <f t="shared" si="202"/>
        <v/>
      </c>
      <c r="Q4311" s="70" t="str">
        <f t="shared" si="203"/>
        <v/>
      </c>
      <c r="R4311" s="70" t="str">
        <f>IFERROR(IF(K4311="handling and wharfage",SUM(P4311:Q4311),IF(OR(K4311="tank",K4311="Boat",K4311="car"),INDEX(Rate!$B$4:$M$25,MATCH(Gilbert!N4311,Rate!$A$4:$A$25,0),MATCH(Gilbert!L4311,Rate!$B$3:$M$3,0))*O4311*0.8,INDEX(Rate!$B$4:$M$25,MATCH(Gilbert!N4311,Rate!$A$4:$A$25,0),MATCH(Gilbert!L4311,Rate!$B$3:$M$3,0))*O4311)),"")</f>
        <v/>
      </c>
      <c r="S4311" s="71"/>
      <c r="T4311" s="71" t="str">
        <f t="shared" si="204"/>
        <v/>
      </c>
      <c r="V4311" s="53"/>
      <c r="W4311" s="53"/>
    </row>
    <row r="4312" s="38" customFormat="1" spans="1:23">
      <c r="A4312" s="52"/>
      <c r="B4312" s="52"/>
      <c r="D4312" s="53"/>
      <c r="G4312" s="76"/>
      <c r="H4312" s="53"/>
      <c r="J4312" s="78"/>
      <c r="P4312" s="70" t="str">
        <f t="shared" si="202"/>
        <v/>
      </c>
      <c r="Q4312" s="70" t="str">
        <f t="shared" si="203"/>
        <v/>
      </c>
      <c r="R4312" s="70" t="str">
        <f>IFERROR(IF(K4312="handling and wharfage",SUM(P4312:Q4312),IF(OR(K4312="tank",K4312="Boat",K4312="car"),INDEX(Rate!$B$4:$M$25,MATCH(Gilbert!N4312,Rate!$A$4:$A$25,0),MATCH(Gilbert!L4312,Rate!$B$3:$M$3,0))*O4312*0.8,INDEX(Rate!$B$4:$M$25,MATCH(Gilbert!N4312,Rate!$A$4:$A$25,0),MATCH(Gilbert!L4312,Rate!$B$3:$M$3,0))*O4312)),"")</f>
        <v/>
      </c>
      <c r="S4312" s="71"/>
      <c r="T4312" s="71" t="str">
        <f t="shared" si="204"/>
        <v/>
      </c>
      <c r="V4312" s="53"/>
      <c r="W4312" s="53"/>
    </row>
    <row r="4313" s="38" customFormat="1" spans="1:23">
      <c r="A4313" s="52"/>
      <c r="B4313" s="52"/>
      <c r="D4313" s="53"/>
      <c r="G4313" s="76"/>
      <c r="H4313" s="53"/>
      <c r="J4313" s="78"/>
      <c r="P4313" s="70" t="str">
        <f t="shared" si="202"/>
        <v/>
      </c>
      <c r="Q4313" s="70" t="str">
        <f t="shared" si="203"/>
        <v/>
      </c>
      <c r="R4313" s="70" t="str">
        <f>IFERROR(IF(K4313="handling and wharfage",SUM(P4313:Q4313),IF(OR(K4313="tank",K4313="Boat",K4313="car"),INDEX(Rate!$B$4:$M$25,MATCH(Gilbert!N4313,Rate!$A$4:$A$25,0),MATCH(Gilbert!L4313,Rate!$B$3:$M$3,0))*O4313*0.8,INDEX(Rate!$B$4:$M$25,MATCH(Gilbert!N4313,Rate!$A$4:$A$25,0),MATCH(Gilbert!L4313,Rate!$B$3:$M$3,0))*O4313)),"")</f>
        <v/>
      </c>
      <c r="S4313" s="71"/>
      <c r="T4313" s="71" t="str">
        <f t="shared" si="204"/>
        <v/>
      </c>
      <c r="V4313" s="53"/>
      <c r="W4313" s="53"/>
    </row>
    <row r="4314" s="38" customFormat="1" spans="1:23">
      <c r="A4314" s="52"/>
      <c r="B4314" s="52"/>
      <c r="D4314" s="53"/>
      <c r="G4314" s="76"/>
      <c r="H4314" s="53"/>
      <c r="J4314" s="78"/>
      <c r="P4314" s="70" t="str">
        <f t="shared" si="202"/>
        <v/>
      </c>
      <c r="Q4314" s="70" t="str">
        <f t="shared" si="203"/>
        <v/>
      </c>
      <c r="R4314" s="70" t="str">
        <f>IFERROR(IF(K4314="handling and wharfage",SUM(P4314:Q4314),IF(OR(K4314="tank",K4314="Boat",K4314="car"),INDEX(Rate!$B$4:$M$25,MATCH(Gilbert!N4314,Rate!$A$4:$A$25,0),MATCH(Gilbert!L4314,Rate!$B$3:$M$3,0))*O4314*0.8,INDEX(Rate!$B$4:$M$25,MATCH(Gilbert!N4314,Rate!$A$4:$A$25,0),MATCH(Gilbert!L4314,Rate!$B$3:$M$3,0))*O4314)),"")</f>
        <v/>
      </c>
      <c r="S4314" s="71"/>
      <c r="T4314" s="71" t="str">
        <f t="shared" si="204"/>
        <v/>
      </c>
      <c r="V4314" s="53"/>
      <c r="W4314" s="53"/>
    </row>
    <row r="4315" s="38" customFormat="1" spans="1:23">
      <c r="A4315" s="52"/>
      <c r="B4315" s="52"/>
      <c r="D4315" s="53"/>
      <c r="G4315" s="76"/>
      <c r="H4315" s="53"/>
      <c r="J4315" s="78"/>
      <c r="P4315" s="70" t="str">
        <f t="shared" si="202"/>
        <v/>
      </c>
      <c r="Q4315" s="70" t="str">
        <f t="shared" si="203"/>
        <v/>
      </c>
      <c r="R4315" s="70" t="str">
        <f>IFERROR(IF(K4315="handling and wharfage",SUM(P4315:Q4315),IF(OR(K4315="tank",K4315="Boat",K4315="car"),INDEX(Rate!$B$4:$M$25,MATCH(Gilbert!N4315,Rate!$A$4:$A$25,0),MATCH(Gilbert!L4315,Rate!$B$3:$M$3,0))*O4315*0.8,INDEX(Rate!$B$4:$M$25,MATCH(Gilbert!N4315,Rate!$A$4:$A$25,0),MATCH(Gilbert!L4315,Rate!$B$3:$M$3,0))*O4315)),"")</f>
        <v/>
      </c>
      <c r="S4315" s="71"/>
      <c r="T4315" s="71" t="str">
        <f t="shared" si="204"/>
        <v/>
      </c>
      <c r="V4315" s="53"/>
      <c r="W4315" s="53"/>
    </row>
    <row r="4316" s="38" customFormat="1" spans="1:23">
      <c r="A4316" s="52"/>
      <c r="B4316" s="52"/>
      <c r="D4316" s="53"/>
      <c r="G4316" s="76"/>
      <c r="H4316" s="53"/>
      <c r="J4316" s="78"/>
      <c r="P4316" s="70" t="str">
        <f t="shared" si="202"/>
        <v/>
      </c>
      <c r="Q4316" s="70" t="str">
        <f t="shared" si="203"/>
        <v/>
      </c>
      <c r="R4316" s="70" t="str">
        <f>IFERROR(IF(K4316="handling and wharfage",SUM(P4316:Q4316),IF(OR(K4316="tank",K4316="Boat",K4316="car"),INDEX(Rate!$B$4:$M$25,MATCH(Gilbert!N4316,Rate!$A$4:$A$25,0),MATCH(Gilbert!L4316,Rate!$B$3:$M$3,0))*O4316*0.8,INDEX(Rate!$B$4:$M$25,MATCH(Gilbert!N4316,Rate!$A$4:$A$25,0),MATCH(Gilbert!L4316,Rate!$B$3:$M$3,0))*O4316)),"")</f>
        <v/>
      </c>
      <c r="S4316" s="71"/>
      <c r="T4316" s="71" t="str">
        <f t="shared" si="204"/>
        <v/>
      </c>
      <c r="V4316" s="53"/>
      <c r="W4316" s="53"/>
    </row>
    <row r="4317" s="38" customFormat="1" spans="1:23">
      <c r="A4317" s="52"/>
      <c r="B4317" s="52"/>
      <c r="D4317" s="53"/>
      <c r="G4317" s="76"/>
      <c r="H4317" s="53"/>
      <c r="J4317" s="78"/>
      <c r="P4317" s="70" t="str">
        <f t="shared" si="202"/>
        <v/>
      </c>
      <c r="Q4317" s="70" t="str">
        <f t="shared" si="203"/>
        <v/>
      </c>
      <c r="R4317" s="70" t="str">
        <f>IFERROR(IF(K4317="handling and wharfage",SUM(P4317:Q4317),IF(OR(K4317="tank",K4317="Boat",K4317="car"),INDEX(Rate!$B$4:$M$25,MATCH(Gilbert!N4317,Rate!$A$4:$A$25,0),MATCH(Gilbert!L4317,Rate!$B$3:$M$3,0))*O4317*0.8,INDEX(Rate!$B$4:$M$25,MATCH(Gilbert!N4317,Rate!$A$4:$A$25,0),MATCH(Gilbert!L4317,Rate!$B$3:$M$3,0))*O4317)),"")</f>
        <v/>
      </c>
      <c r="S4317" s="71"/>
      <c r="T4317" s="71" t="str">
        <f t="shared" si="204"/>
        <v/>
      </c>
      <c r="V4317" s="53"/>
      <c r="W4317" s="53"/>
    </row>
    <row r="4318" s="38" customFormat="1" spans="1:23">
      <c r="A4318" s="52"/>
      <c r="B4318" s="52"/>
      <c r="D4318" s="53"/>
      <c r="G4318" s="76"/>
      <c r="H4318" s="53"/>
      <c r="J4318" s="78"/>
      <c r="P4318" s="70" t="str">
        <f t="shared" si="202"/>
        <v/>
      </c>
      <c r="Q4318" s="70" t="str">
        <f t="shared" si="203"/>
        <v/>
      </c>
      <c r="R4318" s="70" t="str">
        <f>IFERROR(IF(K4318="handling and wharfage",SUM(P4318:Q4318),IF(OR(K4318="tank",K4318="Boat",K4318="car"),INDEX(Rate!$B$4:$M$25,MATCH(Gilbert!N4318,Rate!$A$4:$A$25,0),MATCH(Gilbert!L4318,Rate!$B$3:$M$3,0))*O4318*0.8,INDEX(Rate!$B$4:$M$25,MATCH(Gilbert!N4318,Rate!$A$4:$A$25,0),MATCH(Gilbert!L4318,Rate!$B$3:$M$3,0))*O4318)),"")</f>
        <v/>
      </c>
      <c r="S4318" s="71"/>
      <c r="T4318" s="71" t="str">
        <f t="shared" si="204"/>
        <v/>
      </c>
      <c r="V4318" s="53"/>
      <c r="W4318" s="53"/>
    </row>
    <row r="4319" s="38" customFormat="1" spans="1:23">
      <c r="A4319" s="52"/>
      <c r="B4319" s="52"/>
      <c r="D4319" s="53"/>
      <c r="G4319" s="76"/>
      <c r="H4319" s="53"/>
      <c r="J4319" s="78"/>
      <c r="P4319" s="70" t="str">
        <f t="shared" si="202"/>
        <v/>
      </c>
      <c r="Q4319" s="70" t="str">
        <f t="shared" si="203"/>
        <v/>
      </c>
      <c r="R4319" s="70" t="str">
        <f>IFERROR(IF(K4319="handling and wharfage",SUM(P4319:Q4319),IF(OR(K4319="tank",K4319="Boat",K4319="car"),INDEX(Rate!$B$4:$M$25,MATCH(Gilbert!N4319,Rate!$A$4:$A$25,0),MATCH(Gilbert!L4319,Rate!$B$3:$M$3,0))*O4319*0.8,INDEX(Rate!$B$4:$M$25,MATCH(Gilbert!N4319,Rate!$A$4:$A$25,0),MATCH(Gilbert!L4319,Rate!$B$3:$M$3,0))*O4319)),"")</f>
        <v/>
      </c>
      <c r="S4319" s="71"/>
      <c r="T4319" s="71" t="str">
        <f t="shared" si="204"/>
        <v/>
      </c>
      <c r="V4319" s="53"/>
      <c r="W4319" s="53"/>
    </row>
    <row r="4320" s="38" customFormat="1" spans="1:23">
      <c r="A4320" s="52"/>
      <c r="B4320" s="52"/>
      <c r="D4320" s="53"/>
      <c r="G4320" s="76"/>
      <c r="H4320" s="53"/>
      <c r="J4320" s="78"/>
      <c r="P4320" s="70" t="str">
        <f t="shared" si="202"/>
        <v/>
      </c>
      <c r="Q4320" s="70" t="str">
        <f t="shared" si="203"/>
        <v/>
      </c>
      <c r="R4320" s="70" t="str">
        <f>IFERROR(IF(K4320="handling and wharfage",SUM(P4320:Q4320),IF(OR(K4320="tank",K4320="Boat",K4320="car"),INDEX(Rate!$B$4:$M$25,MATCH(Gilbert!N4320,Rate!$A$4:$A$25,0),MATCH(Gilbert!L4320,Rate!$B$3:$M$3,0))*O4320*0.8,INDEX(Rate!$B$4:$M$25,MATCH(Gilbert!N4320,Rate!$A$4:$A$25,0),MATCH(Gilbert!L4320,Rate!$B$3:$M$3,0))*O4320)),"")</f>
        <v/>
      </c>
      <c r="S4320" s="71"/>
      <c r="T4320" s="71" t="str">
        <f t="shared" si="204"/>
        <v/>
      </c>
      <c r="V4320" s="53"/>
      <c r="W4320" s="53"/>
    </row>
    <row r="4321" s="38" customFormat="1" spans="1:23">
      <c r="A4321" s="52"/>
      <c r="B4321" s="52"/>
      <c r="D4321" s="53"/>
      <c r="G4321" s="76"/>
      <c r="H4321" s="53"/>
      <c r="J4321" s="78"/>
      <c r="P4321" s="70" t="str">
        <f t="shared" si="202"/>
        <v/>
      </c>
      <c r="Q4321" s="70" t="str">
        <f t="shared" si="203"/>
        <v/>
      </c>
      <c r="R4321" s="70" t="str">
        <f>IFERROR(IF(K4321="handling and wharfage",SUM(P4321:Q4321),IF(OR(K4321="tank",K4321="Boat",K4321="car"),INDEX(Rate!$B$4:$M$25,MATCH(Gilbert!N4321,Rate!$A$4:$A$25,0),MATCH(Gilbert!L4321,Rate!$B$3:$M$3,0))*O4321*0.8,INDEX(Rate!$B$4:$M$25,MATCH(Gilbert!N4321,Rate!$A$4:$A$25,0),MATCH(Gilbert!L4321,Rate!$B$3:$M$3,0))*O4321)),"")</f>
        <v/>
      </c>
      <c r="S4321" s="71"/>
      <c r="T4321" s="71" t="str">
        <f t="shared" si="204"/>
        <v/>
      </c>
      <c r="V4321" s="53"/>
      <c r="W4321" s="53"/>
    </row>
    <row r="4322" s="38" customFormat="1" spans="1:23">
      <c r="A4322" s="52"/>
      <c r="B4322" s="52"/>
      <c r="D4322" s="53"/>
      <c r="G4322" s="76"/>
      <c r="H4322" s="53"/>
      <c r="J4322" s="78"/>
      <c r="P4322" s="70" t="str">
        <f t="shared" si="202"/>
        <v/>
      </c>
      <c r="Q4322" s="70" t="str">
        <f t="shared" si="203"/>
        <v/>
      </c>
      <c r="R4322" s="70" t="str">
        <f>IFERROR(IF(K4322="handling and wharfage",SUM(P4322:Q4322),IF(OR(K4322="tank",K4322="Boat",K4322="car"),INDEX(Rate!$B$4:$M$25,MATCH(Gilbert!N4322,Rate!$A$4:$A$25,0),MATCH(Gilbert!L4322,Rate!$B$3:$M$3,0))*O4322*0.8,INDEX(Rate!$B$4:$M$25,MATCH(Gilbert!N4322,Rate!$A$4:$A$25,0),MATCH(Gilbert!L4322,Rate!$B$3:$M$3,0))*O4322)),"")</f>
        <v/>
      </c>
      <c r="S4322" s="71"/>
      <c r="T4322" s="71" t="str">
        <f t="shared" si="204"/>
        <v/>
      </c>
      <c r="V4322" s="53"/>
      <c r="W4322" s="53"/>
    </row>
    <row r="4323" s="38" customFormat="1" spans="1:23">
      <c r="A4323" s="52"/>
      <c r="B4323" s="52"/>
      <c r="D4323" s="53"/>
      <c r="G4323" s="76"/>
      <c r="H4323" s="53"/>
      <c r="J4323" s="78"/>
      <c r="P4323" s="70" t="str">
        <f t="shared" si="202"/>
        <v/>
      </c>
      <c r="Q4323" s="70" t="str">
        <f t="shared" si="203"/>
        <v/>
      </c>
      <c r="R4323" s="70" t="str">
        <f>IFERROR(IF(K4323="handling and wharfage",SUM(P4323:Q4323),IF(OR(K4323="tank",K4323="Boat",K4323="car"),INDEX(Rate!$B$4:$M$25,MATCH(Gilbert!N4323,Rate!$A$4:$A$25,0),MATCH(Gilbert!L4323,Rate!$B$3:$M$3,0))*O4323*0.8,INDEX(Rate!$B$4:$M$25,MATCH(Gilbert!N4323,Rate!$A$4:$A$25,0),MATCH(Gilbert!L4323,Rate!$B$3:$M$3,0))*O4323)),"")</f>
        <v/>
      </c>
      <c r="S4323" s="71"/>
      <c r="T4323" s="71" t="str">
        <f t="shared" si="204"/>
        <v/>
      </c>
      <c r="V4323" s="53"/>
      <c r="W4323" s="53"/>
    </row>
    <row r="4324" s="38" customFormat="1" spans="1:23">
      <c r="A4324" s="52"/>
      <c r="B4324" s="52"/>
      <c r="D4324" s="53"/>
      <c r="G4324" s="76"/>
      <c r="H4324" s="53"/>
      <c r="J4324" s="78"/>
      <c r="P4324" s="70" t="str">
        <f t="shared" si="202"/>
        <v/>
      </c>
      <c r="Q4324" s="70" t="str">
        <f t="shared" si="203"/>
        <v/>
      </c>
      <c r="R4324" s="70" t="str">
        <f>IFERROR(IF(K4324="handling and wharfage",SUM(P4324:Q4324),IF(OR(K4324="tank",K4324="Boat",K4324="car"),INDEX(Rate!$B$4:$M$25,MATCH(Gilbert!N4324,Rate!$A$4:$A$25,0),MATCH(Gilbert!L4324,Rate!$B$3:$M$3,0))*O4324*0.8,INDEX(Rate!$B$4:$M$25,MATCH(Gilbert!N4324,Rate!$A$4:$A$25,0),MATCH(Gilbert!L4324,Rate!$B$3:$M$3,0))*O4324)),"")</f>
        <v/>
      </c>
      <c r="S4324" s="71"/>
      <c r="T4324" s="71" t="str">
        <f t="shared" si="204"/>
        <v/>
      </c>
      <c r="V4324" s="53"/>
      <c r="W4324" s="53"/>
    </row>
    <row r="4325" s="38" customFormat="1" spans="1:23">
      <c r="A4325" s="52"/>
      <c r="B4325" s="52"/>
      <c r="D4325" s="53"/>
      <c r="G4325" s="76"/>
      <c r="H4325" s="53"/>
      <c r="J4325" s="78"/>
      <c r="P4325" s="70" t="str">
        <f t="shared" si="202"/>
        <v/>
      </c>
      <c r="Q4325" s="70" t="str">
        <f t="shared" si="203"/>
        <v/>
      </c>
      <c r="R4325" s="70" t="str">
        <f>IFERROR(IF(K4325="handling and wharfage",SUM(P4325:Q4325),IF(OR(K4325="tank",K4325="Boat",K4325="car"),INDEX(Rate!$B$4:$M$25,MATCH(Gilbert!N4325,Rate!$A$4:$A$25,0),MATCH(Gilbert!L4325,Rate!$B$3:$M$3,0))*O4325*0.8,INDEX(Rate!$B$4:$M$25,MATCH(Gilbert!N4325,Rate!$A$4:$A$25,0),MATCH(Gilbert!L4325,Rate!$B$3:$M$3,0))*O4325)),"")</f>
        <v/>
      </c>
      <c r="S4325" s="71"/>
      <c r="T4325" s="71" t="str">
        <f t="shared" si="204"/>
        <v/>
      </c>
      <c r="V4325" s="53"/>
      <c r="W4325" s="53"/>
    </row>
    <row r="4326" s="38" customFormat="1" spans="1:23">
      <c r="A4326" s="52"/>
      <c r="B4326" s="52"/>
      <c r="D4326" s="53"/>
      <c r="G4326" s="76"/>
      <c r="H4326" s="53"/>
      <c r="J4326" s="78"/>
      <c r="P4326" s="70" t="str">
        <f t="shared" si="202"/>
        <v/>
      </c>
      <c r="Q4326" s="70" t="str">
        <f t="shared" si="203"/>
        <v/>
      </c>
      <c r="R4326" s="70" t="str">
        <f>IFERROR(IF(K4326="handling and wharfage",SUM(P4326:Q4326),IF(OR(K4326="tank",K4326="Boat",K4326="car"),INDEX(Rate!$B$4:$M$25,MATCH(Gilbert!N4326,Rate!$A$4:$A$25,0),MATCH(Gilbert!L4326,Rate!$B$3:$M$3,0))*O4326*0.8,INDEX(Rate!$B$4:$M$25,MATCH(Gilbert!N4326,Rate!$A$4:$A$25,0),MATCH(Gilbert!L4326,Rate!$B$3:$M$3,0))*O4326)),"")</f>
        <v/>
      </c>
      <c r="S4326" s="71"/>
      <c r="T4326" s="71" t="str">
        <f t="shared" si="204"/>
        <v/>
      </c>
      <c r="V4326" s="53"/>
      <c r="W4326" s="53"/>
    </row>
    <row r="4327" s="38" customFormat="1" spans="1:23">
      <c r="A4327" s="52"/>
      <c r="B4327" s="52"/>
      <c r="D4327" s="53"/>
      <c r="G4327" s="76"/>
      <c r="H4327" s="53"/>
      <c r="J4327" s="78"/>
      <c r="P4327" s="70" t="str">
        <f t="shared" si="202"/>
        <v/>
      </c>
      <c r="Q4327" s="70" t="str">
        <f t="shared" si="203"/>
        <v/>
      </c>
      <c r="R4327" s="70" t="str">
        <f>IFERROR(IF(K4327="handling and wharfage",SUM(P4327:Q4327),IF(OR(K4327="tank",K4327="Boat",K4327="car"),INDEX(Rate!$B$4:$M$25,MATCH(Gilbert!N4327,Rate!$A$4:$A$25,0),MATCH(Gilbert!L4327,Rate!$B$3:$M$3,0))*O4327*0.8,INDEX(Rate!$B$4:$M$25,MATCH(Gilbert!N4327,Rate!$A$4:$A$25,0),MATCH(Gilbert!L4327,Rate!$B$3:$M$3,0))*O4327)),"")</f>
        <v/>
      </c>
      <c r="S4327" s="71"/>
      <c r="T4327" s="71" t="str">
        <f t="shared" si="204"/>
        <v/>
      </c>
      <c r="V4327" s="53"/>
      <c r="W4327" s="53"/>
    </row>
    <row r="4328" s="38" customFormat="1" spans="1:23">
      <c r="A4328" s="52"/>
      <c r="B4328" s="52"/>
      <c r="D4328" s="53"/>
      <c r="G4328" s="76"/>
      <c r="H4328" s="53"/>
      <c r="J4328" s="78"/>
      <c r="P4328" s="70" t="str">
        <f t="shared" si="202"/>
        <v/>
      </c>
      <c r="Q4328" s="70" t="str">
        <f t="shared" si="203"/>
        <v/>
      </c>
      <c r="R4328" s="70" t="str">
        <f>IFERROR(IF(K4328="handling and wharfage",SUM(P4328:Q4328),IF(OR(K4328="tank",K4328="Boat",K4328="car"),INDEX(Rate!$B$4:$M$25,MATCH(Gilbert!N4328,Rate!$A$4:$A$25,0),MATCH(Gilbert!L4328,Rate!$B$3:$M$3,0))*O4328*0.8,INDEX(Rate!$B$4:$M$25,MATCH(Gilbert!N4328,Rate!$A$4:$A$25,0),MATCH(Gilbert!L4328,Rate!$B$3:$M$3,0))*O4328)),"")</f>
        <v/>
      </c>
      <c r="S4328" s="71"/>
      <c r="T4328" s="71" t="str">
        <f t="shared" si="204"/>
        <v/>
      </c>
      <c r="V4328" s="53"/>
      <c r="W4328" s="53"/>
    </row>
    <row r="4329" s="38" customFormat="1" spans="1:23">
      <c r="A4329" s="52"/>
      <c r="B4329" s="52"/>
      <c r="D4329" s="53"/>
      <c r="G4329" s="76"/>
      <c r="H4329" s="53"/>
      <c r="J4329" s="78"/>
      <c r="P4329" s="70" t="str">
        <f t="shared" si="202"/>
        <v/>
      </c>
      <c r="Q4329" s="70" t="str">
        <f t="shared" si="203"/>
        <v/>
      </c>
      <c r="R4329" s="70" t="str">
        <f>IFERROR(IF(K4329="handling and wharfage",SUM(P4329:Q4329),IF(OR(K4329="tank",K4329="Boat",K4329="car"),INDEX(Rate!$B$4:$M$25,MATCH(Gilbert!N4329,Rate!$A$4:$A$25,0),MATCH(Gilbert!L4329,Rate!$B$3:$M$3,0))*O4329*0.8,INDEX(Rate!$B$4:$M$25,MATCH(Gilbert!N4329,Rate!$A$4:$A$25,0),MATCH(Gilbert!L4329,Rate!$B$3:$M$3,0))*O4329)),"")</f>
        <v/>
      </c>
      <c r="S4329" s="71"/>
      <c r="T4329" s="71" t="str">
        <f t="shared" si="204"/>
        <v/>
      </c>
      <c r="V4329" s="53"/>
      <c r="W4329" s="53"/>
    </row>
    <row r="4330" s="38" customFormat="1" spans="1:23">
      <c r="A4330" s="52"/>
      <c r="B4330" s="52"/>
      <c r="D4330" s="53"/>
      <c r="G4330" s="76"/>
      <c r="H4330" s="53"/>
      <c r="J4330" s="78"/>
      <c r="P4330" s="70" t="str">
        <f t="shared" si="202"/>
        <v/>
      </c>
      <c r="Q4330" s="70" t="str">
        <f t="shared" si="203"/>
        <v/>
      </c>
      <c r="R4330" s="70" t="str">
        <f>IFERROR(IF(K4330="handling and wharfage",SUM(P4330:Q4330),IF(OR(K4330="tank",K4330="Boat",K4330="car"),INDEX(Rate!$B$4:$M$25,MATCH(Gilbert!N4330,Rate!$A$4:$A$25,0),MATCH(Gilbert!L4330,Rate!$B$3:$M$3,0))*O4330*0.8,INDEX(Rate!$B$4:$M$25,MATCH(Gilbert!N4330,Rate!$A$4:$A$25,0),MATCH(Gilbert!L4330,Rate!$B$3:$M$3,0))*O4330)),"")</f>
        <v/>
      </c>
      <c r="S4330" s="71"/>
      <c r="T4330" s="71" t="str">
        <f t="shared" si="204"/>
        <v/>
      </c>
      <c r="V4330" s="53"/>
      <c r="W4330" s="53"/>
    </row>
    <row r="4331" s="38" customFormat="1" spans="1:23">
      <c r="A4331" s="52"/>
      <c r="B4331" s="52"/>
      <c r="D4331" s="53"/>
      <c r="G4331" s="76"/>
      <c r="H4331" s="53"/>
      <c r="J4331" s="78"/>
      <c r="P4331" s="70" t="str">
        <f t="shared" si="202"/>
        <v/>
      </c>
      <c r="Q4331" s="70" t="str">
        <f t="shared" si="203"/>
        <v/>
      </c>
      <c r="R4331" s="70" t="str">
        <f>IFERROR(IF(K4331="handling and wharfage",SUM(P4331:Q4331),IF(OR(K4331="tank",K4331="Boat",K4331="car"),INDEX(Rate!$B$4:$M$25,MATCH(Gilbert!N4331,Rate!$A$4:$A$25,0),MATCH(Gilbert!L4331,Rate!$B$3:$M$3,0))*O4331*0.8,INDEX(Rate!$B$4:$M$25,MATCH(Gilbert!N4331,Rate!$A$4:$A$25,0),MATCH(Gilbert!L4331,Rate!$B$3:$M$3,0))*O4331)),"")</f>
        <v/>
      </c>
      <c r="S4331" s="71"/>
      <c r="T4331" s="71" t="str">
        <f t="shared" si="204"/>
        <v/>
      </c>
      <c r="V4331" s="53"/>
      <c r="W4331" s="53"/>
    </row>
    <row r="4332" s="38" customFormat="1" spans="1:23">
      <c r="A4332" s="52"/>
      <c r="B4332" s="52"/>
      <c r="D4332" s="53"/>
      <c r="G4332" s="76"/>
      <c r="H4332" s="53"/>
      <c r="J4332" s="78"/>
      <c r="P4332" s="70" t="str">
        <f t="shared" si="202"/>
        <v/>
      </c>
      <c r="Q4332" s="70" t="str">
        <f t="shared" si="203"/>
        <v/>
      </c>
      <c r="R4332" s="70" t="str">
        <f>IFERROR(IF(K4332="handling and wharfage",SUM(P4332:Q4332),IF(OR(K4332="tank",K4332="Boat",K4332="car"),INDEX(Rate!$B$4:$M$25,MATCH(Gilbert!N4332,Rate!$A$4:$A$25,0),MATCH(Gilbert!L4332,Rate!$B$3:$M$3,0))*O4332*0.8,INDEX(Rate!$B$4:$M$25,MATCH(Gilbert!N4332,Rate!$A$4:$A$25,0),MATCH(Gilbert!L4332,Rate!$B$3:$M$3,0))*O4332)),"")</f>
        <v/>
      </c>
      <c r="S4332" s="71"/>
      <c r="T4332" s="71" t="str">
        <f t="shared" si="204"/>
        <v/>
      </c>
      <c r="V4332" s="53"/>
      <c r="W4332" s="53"/>
    </row>
    <row r="4333" s="38" customFormat="1" spans="1:23">
      <c r="A4333" s="52"/>
      <c r="B4333" s="52"/>
      <c r="D4333" s="53"/>
      <c r="G4333" s="76"/>
      <c r="H4333" s="53"/>
      <c r="J4333" s="78"/>
      <c r="P4333" s="70" t="str">
        <f t="shared" si="202"/>
        <v/>
      </c>
      <c r="Q4333" s="70" t="str">
        <f t="shared" si="203"/>
        <v/>
      </c>
      <c r="R4333" s="70" t="str">
        <f>IFERROR(IF(K4333="handling and wharfage",SUM(P4333:Q4333),IF(OR(K4333="tank",K4333="Boat",K4333="car"),INDEX(Rate!$B$4:$M$25,MATCH(Gilbert!N4333,Rate!$A$4:$A$25,0),MATCH(Gilbert!L4333,Rate!$B$3:$M$3,0))*O4333*0.8,INDEX(Rate!$B$4:$M$25,MATCH(Gilbert!N4333,Rate!$A$4:$A$25,0),MATCH(Gilbert!L4333,Rate!$B$3:$M$3,0))*O4333)),"")</f>
        <v/>
      </c>
      <c r="S4333" s="71"/>
      <c r="T4333" s="71" t="str">
        <f t="shared" si="204"/>
        <v/>
      </c>
      <c r="V4333" s="53"/>
      <c r="W4333" s="53"/>
    </row>
    <row r="4334" s="38" customFormat="1" spans="1:23">
      <c r="A4334" s="52"/>
      <c r="B4334" s="52"/>
      <c r="D4334" s="53"/>
      <c r="G4334" s="76"/>
      <c r="H4334" s="53"/>
      <c r="J4334" s="78"/>
      <c r="P4334" s="70" t="str">
        <f t="shared" si="202"/>
        <v/>
      </c>
      <c r="Q4334" s="70" t="str">
        <f t="shared" si="203"/>
        <v/>
      </c>
      <c r="R4334" s="70" t="str">
        <f>IFERROR(IF(K4334="handling and wharfage",SUM(P4334:Q4334),IF(OR(K4334="tank",K4334="Boat",K4334="car"),INDEX(Rate!$B$4:$M$25,MATCH(Gilbert!N4334,Rate!$A$4:$A$25,0),MATCH(Gilbert!L4334,Rate!$B$3:$M$3,0))*O4334*0.8,INDEX(Rate!$B$4:$M$25,MATCH(Gilbert!N4334,Rate!$A$4:$A$25,0),MATCH(Gilbert!L4334,Rate!$B$3:$M$3,0))*O4334)),"")</f>
        <v/>
      </c>
      <c r="S4334" s="71"/>
      <c r="T4334" s="71" t="str">
        <f t="shared" si="204"/>
        <v/>
      </c>
      <c r="V4334" s="53"/>
      <c r="W4334" s="53"/>
    </row>
    <row r="4335" s="38" customFormat="1" spans="1:23">
      <c r="A4335" s="52"/>
      <c r="B4335" s="52"/>
      <c r="D4335" s="53"/>
      <c r="G4335" s="76"/>
      <c r="H4335" s="53"/>
      <c r="J4335" s="78"/>
      <c r="P4335" s="70" t="str">
        <f t="shared" si="202"/>
        <v/>
      </c>
      <c r="Q4335" s="70" t="str">
        <f t="shared" si="203"/>
        <v/>
      </c>
      <c r="R4335" s="70" t="str">
        <f>IFERROR(IF(K4335="handling and wharfage",SUM(P4335:Q4335),IF(OR(K4335="tank",K4335="Boat",K4335="car"),INDEX(Rate!$B$4:$M$25,MATCH(Gilbert!N4335,Rate!$A$4:$A$25,0),MATCH(Gilbert!L4335,Rate!$B$3:$M$3,0))*O4335*0.8,INDEX(Rate!$B$4:$M$25,MATCH(Gilbert!N4335,Rate!$A$4:$A$25,0),MATCH(Gilbert!L4335,Rate!$B$3:$M$3,0))*O4335)),"")</f>
        <v/>
      </c>
      <c r="S4335" s="71"/>
      <c r="T4335" s="71" t="str">
        <f t="shared" si="204"/>
        <v/>
      </c>
      <c r="V4335" s="53"/>
      <c r="W4335" s="53"/>
    </row>
    <row r="4336" s="38" customFormat="1" spans="1:23">
      <c r="A4336" s="52"/>
      <c r="B4336" s="52"/>
      <c r="D4336" s="53"/>
      <c r="G4336" s="76"/>
      <c r="H4336" s="53"/>
      <c r="J4336" s="78"/>
      <c r="P4336" s="70" t="str">
        <f t="shared" si="202"/>
        <v/>
      </c>
      <c r="Q4336" s="70" t="str">
        <f t="shared" si="203"/>
        <v/>
      </c>
      <c r="R4336" s="70" t="str">
        <f>IFERROR(IF(K4336="handling and wharfage",SUM(P4336:Q4336),IF(OR(K4336="tank",K4336="Boat",K4336="car"),INDEX(Rate!$B$4:$M$25,MATCH(Gilbert!N4336,Rate!$A$4:$A$25,0),MATCH(Gilbert!L4336,Rate!$B$3:$M$3,0))*O4336*0.8,INDEX(Rate!$B$4:$M$25,MATCH(Gilbert!N4336,Rate!$A$4:$A$25,0),MATCH(Gilbert!L4336,Rate!$B$3:$M$3,0))*O4336)),"")</f>
        <v/>
      </c>
      <c r="S4336" s="71"/>
      <c r="T4336" s="71" t="str">
        <f t="shared" si="204"/>
        <v/>
      </c>
      <c r="V4336" s="53"/>
      <c r="W4336" s="53"/>
    </row>
    <row r="4337" s="38" customFormat="1" spans="1:23">
      <c r="A4337" s="52"/>
      <c r="B4337" s="52"/>
      <c r="D4337" s="53"/>
      <c r="G4337" s="76"/>
      <c r="H4337" s="53"/>
      <c r="J4337" s="78"/>
      <c r="P4337" s="70" t="str">
        <f t="shared" si="202"/>
        <v/>
      </c>
      <c r="Q4337" s="70" t="str">
        <f t="shared" si="203"/>
        <v/>
      </c>
      <c r="R4337" s="70" t="str">
        <f>IFERROR(IF(K4337="handling and wharfage",SUM(P4337:Q4337),IF(OR(K4337="tank",K4337="Boat",K4337="car"),INDEX(Rate!$B$4:$M$25,MATCH(Gilbert!N4337,Rate!$A$4:$A$25,0),MATCH(Gilbert!L4337,Rate!$B$3:$M$3,0))*O4337*0.8,INDEX(Rate!$B$4:$M$25,MATCH(Gilbert!N4337,Rate!$A$4:$A$25,0),MATCH(Gilbert!L4337,Rate!$B$3:$M$3,0))*O4337)),"")</f>
        <v/>
      </c>
      <c r="S4337" s="71"/>
      <c r="T4337" s="71" t="str">
        <f t="shared" si="204"/>
        <v/>
      </c>
      <c r="V4337" s="53"/>
      <c r="W4337" s="53"/>
    </row>
    <row r="4338" s="38" customFormat="1" spans="1:23">
      <c r="A4338" s="52"/>
      <c r="B4338" s="52"/>
      <c r="D4338" s="53"/>
      <c r="G4338" s="76"/>
      <c r="H4338" s="53"/>
      <c r="J4338" s="78"/>
      <c r="P4338" s="70" t="str">
        <f t="shared" si="202"/>
        <v/>
      </c>
      <c r="Q4338" s="70" t="str">
        <f t="shared" si="203"/>
        <v/>
      </c>
      <c r="R4338" s="70" t="str">
        <f>IFERROR(IF(K4338="handling and wharfage",SUM(P4338:Q4338),IF(OR(K4338="tank",K4338="Boat",K4338="car"),INDEX(Rate!$B$4:$M$25,MATCH(Gilbert!N4338,Rate!$A$4:$A$25,0),MATCH(Gilbert!L4338,Rate!$B$3:$M$3,0))*O4338*0.8,INDEX(Rate!$B$4:$M$25,MATCH(Gilbert!N4338,Rate!$A$4:$A$25,0),MATCH(Gilbert!L4338,Rate!$B$3:$M$3,0))*O4338)),"")</f>
        <v/>
      </c>
      <c r="S4338" s="71"/>
      <c r="T4338" s="71" t="str">
        <f t="shared" si="204"/>
        <v/>
      </c>
      <c r="V4338" s="53"/>
      <c r="W4338" s="53"/>
    </row>
    <row r="4339" s="38" customFormat="1" spans="1:23">
      <c r="A4339" s="52"/>
      <c r="B4339" s="52"/>
      <c r="D4339" s="53"/>
      <c r="G4339" s="76"/>
      <c r="H4339" s="53"/>
      <c r="J4339" s="78"/>
      <c r="P4339" s="70" t="str">
        <f t="shared" si="202"/>
        <v/>
      </c>
      <c r="Q4339" s="70" t="str">
        <f t="shared" si="203"/>
        <v/>
      </c>
      <c r="R4339" s="70" t="str">
        <f>IFERROR(IF(K4339="handling and wharfage",SUM(P4339:Q4339),IF(OR(K4339="tank",K4339="Boat",K4339="car"),INDEX(Rate!$B$4:$M$25,MATCH(Gilbert!N4339,Rate!$A$4:$A$25,0),MATCH(Gilbert!L4339,Rate!$B$3:$M$3,0))*O4339*0.8,INDEX(Rate!$B$4:$M$25,MATCH(Gilbert!N4339,Rate!$A$4:$A$25,0),MATCH(Gilbert!L4339,Rate!$B$3:$M$3,0))*O4339)),"")</f>
        <v/>
      </c>
      <c r="S4339" s="71"/>
      <c r="T4339" s="71" t="str">
        <f t="shared" si="204"/>
        <v/>
      </c>
      <c r="V4339" s="53"/>
      <c r="W4339" s="53"/>
    </row>
    <row r="4340" s="38" customFormat="1" spans="1:23">
      <c r="A4340" s="52"/>
      <c r="B4340" s="52"/>
      <c r="D4340" s="53"/>
      <c r="G4340" s="76"/>
      <c r="H4340" s="53"/>
      <c r="J4340" s="78"/>
      <c r="P4340" s="70" t="str">
        <f t="shared" si="202"/>
        <v/>
      </c>
      <c r="Q4340" s="70" t="str">
        <f t="shared" si="203"/>
        <v/>
      </c>
      <c r="R4340" s="70" t="str">
        <f>IFERROR(IF(K4340="handling and wharfage",SUM(P4340:Q4340),IF(OR(K4340="tank",K4340="Boat",K4340="car"),INDEX(Rate!$B$4:$M$25,MATCH(Gilbert!N4340,Rate!$A$4:$A$25,0),MATCH(Gilbert!L4340,Rate!$B$3:$M$3,0))*O4340*0.8,INDEX(Rate!$B$4:$M$25,MATCH(Gilbert!N4340,Rate!$A$4:$A$25,0),MATCH(Gilbert!L4340,Rate!$B$3:$M$3,0))*O4340)),"")</f>
        <v/>
      </c>
      <c r="S4340" s="71"/>
      <c r="T4340" s="71" t="str">
        <f t="shared" si="204"/>
        <v/>
      </c>
      <c r="V4340" s="53"/>
      <c r="W4340" s="53"/>
    </row>
    <row r="4341" s="38" customFormat="1" spans="1:23">
      <c r="A4341" s="52"/>
      <c r="B4341" s="52"/>
      <c r="D4341" s="53"/>
      <c r="G4341" s="76"/>
      <c r="H4341" s="53"/>
      <c r="J4341" s="78"/>
      <c r="P4341" s="70" t="str">
        <f t="shared" si="202"/>
        <v/>
      </c>
      <c r="Q4341" s="70" t="str">
        <f t="shared" si="203"/>
        <v/>
      </c>
      <c r="R4341" s="70" t="str">
        <f>IFERROR(IF(K4341="handling and wharfage",SUM(P4341:Q4341),IF(OR(K4341="tank",K4341="Boat",K4341="car"),INDEX(Rate!$B$4:$M$25,MATCH(Gilbert!N4341,Rate!$A$4:$A$25,0),MATCH(Gilbert!L4341,Rate!$B$3:$M$3,0))*O4341*0.8,INDEX(Rate!$B$4:$M$25,MATCH(Gilbert!N4341,Rate!$A$4:$A$25,0),MATCH(Gilbert!L4341,Rate!$B$3:$M$3,0))*O4341)),"")</f>
        <v/>
      </c>
      <c r="S4341" s="71"/>
      <c r="T4341" s="71" t="str">
        <f t="shared" si="204"/>
        <v/>
      </c>
      <c r="V4341" s="53"/>
      <c r="W4341" s="53"/>
    </row>
    <row r="4342" s="38" customFormat="1" spans="1:23">
      <c r="A4342" s="52"/>
      <c r="B4342" s="52"/>
      <c r="D4342" s="53"/>
      <c r="G4342" s="76"/>
      <c r="H4342" s="53"/>
      <c r="J4342" s="78"/>
      <c r="P4342" s="70" t="str">
        <f t="shared" si="202"/>
        <v/>
      </c>
      <c r="Q4342" s="70" t="str">
        <f t="shared" si="203"/>
        <v/>
      </c>
      <c r="R4342" s="70" t="str">
        <f>IFERROR(IF(K4342="handling and wharfage",SUM(P4342:Q4342),IF(OR(K4342="tank",K4342="Boat",K4342="car"),INDEX(Rate!$B$4:$M$25,MATCH(Gilbert!N4342,Rate!$A$4:$A$25,0),MATCH(Gilbert!L4342,Rate!$B$3:$M$3,0))*O4342*0.8,INDEX(Rate!$B$4:$M$25,MATCH(Gilbert!N4342,Rate!$A$4:$A$25,0),MATCH(Gilbert!L4342,Rate!$B$3:$M$3,0))*O4342)),"")</f>
        <v/>
      </c>
      <c r="S4342" s="71"/>
      <c r="T4342" s="71" t="str">
        <f t="shared" si="204"/>
        <v/>
      </c>
      <c r="V4342" s="53"/>
      <c r="W4342" s="53"/>
    </row>
    <row r="4343" s="38" customFormat="1" spans="1:23">
      <c r="A4343" s="52"/>
      <c r="B4343" s="52"/>
      <c r="D4343" s="53"/>
      <c r="G4343" s="76"/>
      <c r="H4343" s="53"/>
      <c r="J4343" s="78"/>
      <c r="P4343" s="70" t="str">
        <f t="shared" si="202"/>
        <v/>
      </c>
      <c r="Q4343" s="70" t="str">
        <f t="shared" si="203"/>
        <v/>
      </c>
      <c r="R4343" s="70" t="str">
        <f>IFERROR(IF(K4343="handling and wharfage",SUM(P4343:Q4343),IF(OR(K4343="tank",K4343="Boat",K4343="car"),INDEX(Rate!$B$4:$M$25,MATCH(Gilbert!N4343,Rate!$A$4:$A$25,0),MATCH(Gilbert!L4343,Rate!$B$3:$M$3,0))*O4343*0.8,INDEX(Rate!$B$4:$M$25,MATCH(Gilbert!N4343,Rate!$A$4:$A$25,0),MATCH(Gilbert!L4343,Rate!$B$3:$M$3,0))*O4343)),"")</f>
        <v/>
      </c>
      <c r="S4343" s="71"/>
      <c r="T4343" s="71" t="str">
        <f t="shared" si="204"/>
        <v/>
      </c>
      <c r="V4343" s="53"/>
      <c r="W4343" s="53"/>
    </row>
    <row r="4344" s="38" customFormat="1" spans="1:23">
      <c r="A4344" s="52"/>
      <c r="B4344" s="52"/>
      <c r="D4344" s="53"/>
      <c r="G4344" s="76"/>
      <c r="H4344" s="53"/>
      <c r="J4344" s="78"/>
      <c r="P4344" s="70" t="str">
        <f t="shared" si="202"/>
        <v/>
      </c>
      <c r="Q4344" s="70" t="str">
        <f t="shared" si="203"/>
        <v/>
      </c>
      <c r="R4344" s="70" t="str">
        <f>IFERROR(IF(K4344="handling and wharfage",SUM(P4344:Q4344),IF(OR(K4344="tank",K4344="Boat",K4344="car"),INDEX(Rate!$B$4:$M$25,MATCH(Gilbert!N4344,Rate!$A$4:$A$25,0),MATCH(Gilbert!L4344,Rate!$B$3:$M$3,0))*O4344*0.8,INDEX(Rate!$B$4:$M$25,MATCH(Gilbert!N4344,Rate!$A$4:$A$25,0),MATCH(Gilbert!L4344,Rate!$B$3:$M$3,0))*O4344)),"")</f>
        <v/>
      </c>
      <c r="S4344" s="71"/>
      <c r="T4344" s="71" t="str">
        <f t="shared" si="204"/>
        <v/>
      </c>
      <c r="V4344" s="53"/>
      <c r="W4344" s="53"/>
    </row>
    <row r="4345" s="38" customFormat="1" spans="1:23">
      <c r="A4345" s="52"/>
      <c r="B4345" s="52"/>
      <c r="D4345" s="53"/>
      <c r="G4345" s="76"/>
      <c r="H4345" s="53"/>
      <c r="J4345" s="78"/>
      <c r="P4345" s="70" t="str">
        <f t="shared" si="202"/>
        <v/>
      </c>
      <c r="Q4345" s="70" t="str">
        <f t="shared" si="203"/>
        <v/>
      </c>
      <c r="R4345" s="70" t="str">
        <f>IFERROR(IF(K4345="handling and wharfage",SUM(P4345:Q4345),IF(OR(K4345="tank",K4345="Boat",K4345="car"),INDEX(Rate!$B$4:$M$25,MATCH(Gilbert!N4345,Rate!$A$4:$A$25,0),MATCH(Gilbert!L4345,Rate!$B$3:$M$3,0))*O4345*0.8,INDEX(Rate!$B$4:$M$25,MATCH(Gilbert!N4345,Rate!$A$4:$A$25,0),MATCH(Gilbert!L4345,Rate!$B$3:$M$3,0))*O4345)),"")</f>
        <v/>
      </c>
      <c r="S4345" s="71"/>
      <c r="T4345" s="71" t="str">
        <f t="shared" si="204"/>
        <v/>
      </c>
      <c r="V4345" s="53"/>
      <c r="W4345" s="53"/>
    </row>
    <row r="4346" s="38" customFormat="1" spans="1:23">
      <c r="A4346" s="52"/>
      <c r="B4346" s="52"/>
      <c r="D4346" s="53"/>
      <c r="G4346" s="76"/>
      <c r="H4346" s="53"/>
      <c r="J4346" s="78"/>
      <c r="P4346" s="70" t="str">
        <f t="shared" si="202"/>
        <v/>
      </c>
      <c r="Q4346" s="70" t="str">
        <f t="shared" si="203"/>
        <v/>
      </c>
      <c r="R4346" s="70" t="str">
        <f>IFERROR(IF(K4346="handling and wharfage",SUM(P4346:Q4346),IF(OR(K4346="tank",K4346="Boat",K4346="car"),INDEX(Rate!$B$4:$M$25,MATCH(Gilbert!N4346,Rate!$A$4:$A$25,0),MATCH(Gilbert!L4346,Rate!$B$3:$M$3,0))*O4346*0.8,INDEX(Rate!$B$4:$M$25,MATCH(Gilbert!N4346,Rate!$A$4:$A$25,0),MATCH(Gilbert!L4346,Rate!$B$3:$M$3,0))*O4346)),"")</f>
        <v/>
      </c>
      <c r="S4346" s="71"/>
      <c r="T4346" s="71" t="str">
        <f t="shared" si="204"/>
        <v/>
      </c>
      <c r="V4346" s="53"/>
      <c r="W4346" s="53"/>
    </row>
    <row r="4347" spans="16:20">
      <c r="P4347" s="70" t="str">
        <f t="shared" si="202"/>
        <v/>
      </c>
      <c r="Q4347" s="70" t="str">
        <f t="shared" si="203"/>
        <v/>
      </c>
      <c r="R4347" s="70" t="str">
        <f>IFERROR(IF(K4347="handling and wharfage",SUM(P4347:Q4347),IF(OR(K4347="tank",K4347="Boat",K4347="car"),INDEX(Rate!$B$4:$M$25,MATCH(Gilbert!N4347,Rate!$A$4:$A$25,0),MATCH(Gilbert!L4347,Rate!$B$3:$M$3,0))*O4347*0.8,INDEX(Rate!$B$4:$M$25,MATCH(Gilbert!N4347,Rate!$A$4:$A$25,0),MATCH(Gilbert!L4347,Rate!$B$3:$M$3,0))*O4347)),"")</f>
        <v/>
      </c>
      <c r="T4347" s="71" t="str">
        <f t="shared" si="204"/>
        <v/>
      </c>
    </row>
    <row r="4348" spans="16:20">
      <c r="P4348" s="70" t="str">
        <f t="shared" si="202"/>
        <v/>
      </c>
      <c r="Q4348" s="70" t="str">
        <f t="shared" si="203"/>
        <v/>
      </c>
      <c r="R4348" s="70" t="str">
        <f>IFERROR(IF(K4348="handling and wharfage",SUM(P4348:Q4348),IF(OR(K4348="tank",K4348="Boat",K4348="car"),INDEX(Rate!$B$4:$M$25,MATCH(Gilbert!N4348,Rate!$A$4:$A$25,0),MATCH(Gilbert!L4348,Rate!$B$3:$M$3,0))*O4348*0.8,INDEX(Rate!$B$4:$M$25,MATCH(Gilbert!N4348,Rate!$A$4:$A$25,0),MATCH(Gilbert!L4348,Rate!$B$3:$M$3,0))*O4348)),"")</f>
        <v/>
      </c>
      <c r="T4348" s="71" t="str">
        <f t="shared" si="204"/>
        <v/>
      </c>
    </row>
    <row r="4349" spans="16:20">
      <c r="P4349" s="70" t="str">
        <f t="shared" si="202"/>
        <v/>
      </c>
      <c r="Q4349" s="70" t="str">
        <f t="shared" si="203"/>
        <v/>
      </c>
      <c r="R4349" s="70" t="str">
        <f>IFERROR(IF(K4349="handling and wharfage",SUM(P4349:Q4349),IF(OR(K4349="tank",K4349="Boat",K4349="car"),INDEX(Rate!$B$4:$M$25,MATCH(Gilbert!N4349,Rate!$A$4:$A$25,0),MATCH(Gilbert!L4349,Rate!$B$3:$M$3,0))*O4349*0.8,INDEX(Rate!$B$4:$M$25,MATCH(Gilbert!N4349,Rate!$A$4:$A$25,0),MATCH(Gilbert!L4349,Rate!$B$3:$M$3,0))*O4349)),"")</f>
        <v/>
      </c>
      <c r="T4349" s="71" t="str">
        <f t="shared" si="204"/>
        <v/>
      </c>
    </row>
    <row r="4350" spans="16:20">
      <c r="P4350" s="70" t="str">
        <f t="shared" si="202"/>
        <v/>
      </c>
      <c r="Q4350" s="70" t="str">
        <f t="shared" si="203"/>
        <v/>
      </c>
      <c r="R4350" s="70" t="str">
        <f>IFERROR(IF(K4350="handling and wharfage",SUM(P4350:Q4350),IF(OR(K4350="tank",K4350="Boat",K4350="car"),INDEX(Rate!$B$4:$M$25,MATCH(Gilbert!N4350,Rate!$A$4:$A$25,0),MATCH(Gilbert!L4350,Rate!$B$3:$M$3,0))*O4350*0.8,INDEX(Rate!$B$4:$M$25,MATCH(Gilbert!N4350,Rate!$A$4:$A$25,0),MATCH(Gilbert!L4350,Rate!$B$3:$M$3,0))*O4350)),"")</f>
        <v/>
      </c>
      <c r="T4350" s="71" t="str">
        <f t="shared" si="204"/>
        <v/>
      </c>
    </row>
    <row r="4351" spans="16:20">
      <c r="P4351" s="70" t="str">
        <f t="shared" si="202"/>
        <v/>
      </c>
      <c r="Q4351" s="70" t="str">
        <f t="shared" si="203"/>
        <v/>
      </c>
      <c r="R4351" s="70" t="str">
        <f>IFERROR(IF(K4351="handling and wharfage",SUM(P4351:Q4351),IF(OR(K4351="tank",K4351="Boat",K4351="car"),INDEX(Rate!$B$4:$M$25,MATCH(Gilbert!N4351,Rate!$A$4:$A$25,0),MATCH(Gilbert!L4351,Rate!$B$3:$M$3,0))*O4351*0.8,INDEX(Rate!$B$4:$M$25,MATCH(Gilbert!N4351,Rate!$A$4:$A$25,0),MATCH(Gilbert!L4351,Rate!$B$3:$M$3,0))*O4351)),"")</f>
        <v/>
      </c>
      <c r="T4351" s="71" t="str">
        <f t="shared" si="204"/>
        <v/>
      </c>
    </row>
    <row r="4352" spans="16:20">
      <c r="P4352" s="70" t="str">
        <f t="shared" si="202"/>
        <v/>
      </c>
      <c r="Q4352" s="70" t="str">
        <f t="shared" si="203"/>
        <v/>
      </c>
      <c r="R4352" s="70" t="str">
        <f>IFERROR(IF(K4352="handling and wharfage",SUM(P4352:Q4352),IF(OR(K4352="tank",K4352="Boat",K4352="car"),INDEX(Rate!$B$4:$M$25,MATCH(Gilbert!N4352,Rate!$A$4:$A$25,0),MATCH(Gilbert!L4352,Rate!$B$3:$M$3,0))*O4352*0.8,INDEX(Rate!$B$4:$M$25,MATCH(Gilbert!N4352,Rate!$A$4:$A$25,0),MATCH(Gilbert!L4352,Rate!$B$3:$M$3,0))*O4352)),"")</f>
        <v/>
      </c>
      <c r="T4352" s="71" t="str">
        <f t="shared" si="204"/>
        <v/>
      </c>
    </row>
    <row r="4353" spans="16:20">
      <c r="P4353" s="70" t="str">
        <f t="shared" si="202"/>
        <v/>
      </c>
      <c r="Q4353" s="70" t="str">
        <f t="shared" si="203"/>
        <v/>
      </c>
      <c r="R4353" s="70" t="str">
        <f>IFERROR(IF(K4353="handling and wharfage",SUM(P4353:Q4353),IF(OR(K4353="tank",K4353="Boat",K4353="car"),INDEX(Rate!$B$4:$M$25,MATCH(Gilbert!N4353,Rate!$A$4:$A$25,0),MATCH(Gilbert!L4353,Rate!$B$3:$M$3,0))*O4353*0.8,INDEX(Rate!$B$4:$M$25,MATCH(Gilbert!N4353,Rate!$A$4:$A$25,0),MATCH(Gilbert!L4353,Rate!$B$3:$M$3,0))*O4353)),"")</f>
        <v/>
      </c>
      <c r="T4353" s="71" t="str">
        <f t="shared" si="204"/>
        <v/>
      </c>
    </row>
    <row r="4354" spans="16:20">
      <c r="P4354" s="70" t="str">
        <f t="shared" si="202"/>
        <v/>
      </c>
      <c r="Q4354" s="70" t="str">
        <f t="shared" si="203"/>
        <v/>
      </c>
      <c r="R4354" s="70" t="str">
        <f>IFERROR(IF(K4354="handling and wharfage",SUM(P4354:Q4354),IF(OR(K4354="tank",K4354="Boat",K4354="car"),INDEX(Rate!$B$4:$M$25,MATCH(Gilbert!N4354,Rate!$A$4:$A$25,0),MATCH(Gilbert!L4354,Rate!$B$3:$M$3,0))*O4354*0.8,INDEX(Rate!$B$4:$M$25,MATCH(Gilbert!N4354,Rate!$A$4:$A$25,0),MATCH(Gilbert!L4354,Rate!$B$3:$M$3,0))*O4354)),"")</f>
        <v/>
      </c>
      <c r="T4354" s="71" t="str">
        <f t="shared" si="204"/>
        <v/>
      </c>
    </row>
    <row r="4355" spans="16:20">
      <c r="P4355" s="70" t="str">
        <f t="shared" ref="P4355:P4418" si="205">IF(OR(K4355="handling and wharfage",K4355="rau handling and wharfage"),O4355*30,"")</f>
        <v/>
      </c>
      <c r="Q4355" s="70" t="str">
        <f t="shared" ref="Q4355:Q4418" si="206">IF(K4355&lt;&gt;"handling and wharfage","",O4355*3.5)</f>
        <v/>
      </c>
      <c r="R4355" s="70" t="str">
        <f>IFERROR(IF(K4355="handling and wharfage",SUM(P4355:Q4355),IF(OR(K4355="tank",K4355="Boat",K4355="car"),INDEX(Rate!$B$4:$M$25,MATCH(Gilbert!N4355,Rate!$A$4:$A$25,0),MATCH(Gilbert!L4355,Rate!$B$3:$M$3,0))*O4355*0.8,INDEX(Rate!$B$4:$M$25,MATCH(Gilbert!N4355,Rate!$A$4:$A$25,0),MATCH(Gilbert!L4355,Rate!$B$3:$M$3,0))*O4355)),"")</f>
        <v/>
      </c>
      <c r="T4355" s="71" t="str">
        <f t="shared" ref="T4355:T4418" si="207">IF(L4355="","",IF(L4355="General2","F0070000061A","E31250000331"))</f>
        <v/>
      </c>
    </row>
    <row r="4356" spans="16:20">
      <c r="P4356" s="70" t="str">
        <f t="shared" si="205"/>
        <v/>
      </c>
      <c r="Q4356" s="70" t="str">
        <f t="shared" si="206"/>
        <v/>
      </c>
      <c r="R4356" s="70" t="str">
        <f>IFERROR(IF(K4356="handling and wharfage",SUM(P4356:Q4356),IF(OR(K4356="tank",K4356="Boat",K4356="car"),INDEX(Rate!$B$4:$M$25,MATCH(Gilbert!N4356,Rate!$A$4:$A$25,0),MATCH(Gilbert!L4356,Rate!$B$3:$M$3,0))*O4356*0.8,INDEX(Rate!$B$4:$M$25,MATCH(Gilbert!N4356,Rate!$A$4:$A$25,0),MATCH(Gilbert!L4356,Rate!$B$3:$M$3,0))*O4356)),"")</f>
        <v/>
      </c>
      <c r="T4356" s="71" t="str">
        <f t="shared" si="207"/>
        <v/>
      </c>
    </row>
    <row r="4357" spans="16:20">
      <c r="P4357" s="70" t="str">
        <f t="shared" si="205"/>
        <v/>
      </c>
      <c r="Q4357" s="70" t="str">
        <f t="shared" si="206"/>
        <v/>
      </c>
      <c r="R4357" s="70" t="str">
        <f>IFERROR(IF(K4357="handling and wharfage",SUM(P4357:Q4357),IF(OR(K4357="tank",K4357="Boat",K4357="car"),INDEX(Rate!$B$4:$M$25,MATCH(Gilbert!N4357,Rate!$A$4:$A$25,0),MATCH(Gilbert!L4357,Rate!$B$3:$M$3,0))*O4357*0.8,INDEX(Rate!$B$4:$M$25,MATCH(Gilbert!N4357,Rate!$A$4:$A$25,0),MATCH(Gilbert!L4357,Rate!$B$3:$M$3,0))*O4357)),"")</f>
        <v/>
      </c>
      <c r="T4357" s="71" t="str">
        <f t="shared" si="207"/>
        <v/>
      </c>
    </row>
    <row r="4358" spans="16:20">
      <c r="P4358" s="70" t="str">
        <f t="shared" si="205"/>
        <v/>
      </c>
      <c r="Q4358" s="70" t="str">
        <f t="shared" si="206"/>
        <v/>
      </c>
      <c r="R4358" s="70" t="str">
        <f>IFERROR(IF(K4358="handling and wharfage",SUM(P4358:Q4358),IF(OR(K4358="tank",K4358="Boat",K4358="car"),INDEX(Rate!$B$4:$M$25,MATCH(Gilbert!N4358,Rate!$A$4:$A$25,0),MATCH(Gilbert!L4358,Rate!$B$3:$M$3,0))*O4358*0.8,INDEX(Rate!$B$4:$M$25,MATCH(Gilbert!N4358,Rate!$A$4:$A$25,0),MATCH(Gilbert!L4358,Rate!$B$3:$M$3,0))*O4358)),"")</f>
        <v/>
      </c>
      <c r="T4358" s="71" t="str">
        <f t="shared" si="207"/>
        <v/>
      </c>
    </row>
    <row r="4359" spans="16:20">
      <c r="P4359" s="70" t="str">
        <f t="shared" si="205"/>
        <v/>
      </c>
      <c r="Q4359" s="70" t="str">
        <f t="shared" si="206"/>
        <v/>
      </c>
      <c r="R4359" s="70" t="str">
        <f>IFERROR(IF(K4359="handling and wharfage",SUM(P4359:Q4359),IF(OR(K4359="tank",K4359="Boat",K4359="car"),INDEX(Rate!$B$4:$M$25,MATCH(Gilbert!N4359,Rate!$A$4:$A$25,0),MATCH(Gilbert!L4359,Rate!$B$3:$M$3,0))*O4359*0.8,INDEX(Rate!$B$4:$M$25,MATCH(Gilbert!N4359,Rate!$A$4:$A$25,0),MATCH(Gilbert!L4359,Rate!$B$3:$M$3,0))*O4359)),"")</f>
        <v/>
      </c>
      <c r="T4359" s="71" t="str">
        <f t="shared" si="207"/>
        <v/>
      </c>
    </row>
    <row r="4360" spans="16:20">
      <c r="P4360" s="70" t="str">
        <f t="shared" si="205"/>
        <v/>
      </c>
      <c r="Q4360" s="70" t="str">
        <f t="shared" si="206"/>
        <v/>
      </c>
      <c r="R4360" s="70" t="str">
        <f>IFERROR(IF(K4360="handling and wharfage",SUM(P4360:Q4360),IF(OR(K4360="tank",K4360="Boat",K4360="car"),INDEX(Rate!$B$4:$M$25,MATCH(Gilbert!N4360,Rate!$A$4:$A$25,0),MATCH(Gilbert!L4360,Rate!$B$3:$M$3,0))*O4360*0.8,INDEX(Rate!$B$4:$M$25,MATCH(Gilbert!N4360,Rate!$A$4:$A$25,0),MATCH(Gilbert!L4360,Rate!$B$3:$M$3,0))*O4360)),"")</f>
        <v/>
      </c>
      <c r="T4360" s="71" t="str">
        <f t="shared" si="207"/>
        <v/>
      </c>
    </row>
    <row r="4361" spans="16:20">
      <c r="P4361" s="70" t="str">
        <f t="shared" si="205"/>
        <v/>
      </c>
      <c r="Q4361" s="70" t="str">
        <f t="shared" si="206"/>
        <v/>
      </c>
      <c r="R4361" s="70" t="str">
        <f>IFERROR(IF(K4361="handling and wharfage",SUM(P4361:Q4361),IF(OR(K4361="tank",K4361="Boat",K4361="car"),INDEX(Rate!$B$4:$M$25,MATCH(Gilbert!N4361,Rate!$A$4:$A$25,0),MATCH(Gilbert!L4361,Rate!$B$3:$M$3,0))*O4361*0.8,INDEX(Rate!$B$4:$M$25,MATCH(Gilbert!N4361,Rate!$A$4:$A$25,0),MATCH(Gilbert!L4361,Rate!$B$3:$M$3,0))*O4361)),"")</f>
        <v/>
      </c>
      <c r="T4361" s="71" t="str">
        <f t="shared" si="207"/>
        <v/>
      </c>
    </row>
    <row r="4362" spans="16:20">
      <c r="P4362" s="70" t="str">
        <f t="shared" si="205"/>
        <v/>
      </c>
      <c r="Q4362" s="70" t="str">
        <f t="shared" si="206"/>
        <v/>
      </c>
      <c r="R4362" s="70" t="str">
        <f>IFERROR(IF(K4362="handling and wharfage",SUM(P4362:Q4362),IF(OR(K4362="tank",K4362="Boat",K4362="car"),INDEX(Rate!$B$4:$M$25,MATCH(Gilbert!N4362,Rate!$A$4:$A$25,0),MATCH(Gilbert!L4362,Rate!$B$3:$M$3,0))*O4362*0.8,INDEX(Rate!$B$4:$M$25,MATCH(Gilbert!N4362,Rate!$A$4:$A$25,0),MATCH(Gilbert!L4362,Rate!$B$3:$M$3,0))*O4362)),"")</f>
        <v/>
      </c>
      <c r="T4362" s="71" t="str">
        <f t="shared" si="207"/>
        <v/>
      </c>
    </row>
    <row r="4363" spans="16:20">
      <c r="P4363" s="70" t="str">
        <f t="shared" si="205"/>
        <v/>
      </c>
      <c r="Q4363" s="70" t="str">
        <f t="shared" si="206"/>
        <v/>
      </c>
      <c r="R4363" s="70" t="str">
        <f>IFERROR(IF(K4363="handling and wharfage",SUM(P4363:Q4363),IF(OR(K4363="tank",K4363="Boat",K4363="car"),INDEX(Rate!$B$4:$M$25,MATCH(Gilbert!N4363,Rate!$A$4:$A$25,0),MATCH(Gilbert!L4363,Rate!$B$3:$M$3,0))*O4363*0.8,INDEX(Rate!$B$4:$M$25,MATCH(Gilbert!N4363,Rate!$A$4:$A$25,0),MATCH(Gilbert!L4363,Rate!$B$3:$M$3,0))*O4363)),"")</f>
        <v/>
      </c>
      <c r="T4363" s="71" t="str">
        <f t="shared" si="207"/>
        <v/>
      </c>
    </row>
    <row r="4364" spans="15:20">
      <c r="O4364" s="59"/>
      <c r="P4364" s="70" t="str">
        <f t="shared" si="205"/>
        <v/>
      </c>
      <c r="Q4364" s="70" t="str">
        <f t="shared" si="206"/>
        <v/>
      </c>
      <c r="R4364" s="70" t="str">
        <f>IFERROR(IF(K4364="handling and wharfage",SUM(P4364:Q4364),IF(OR(K4364="tank",K4364="Boat",K4364="car"),INDEX(Rate!$B$4:$M$25,MATCH(Gilbert!N4364,Rate!$A$4:$A$25,0),MATCH(Gilbert!L4364,Rate!$B$3:$M$3,0))*O4364*0.8,INDEX(Rate!$B$4:$M$25,MATCH(Gilbert!N4364,Rate!$A$4:$A$25,0),MATCH(Gilbert!L4364,Rate!$B$3:$M$3,0))*O4364)),"")</f>
        <v/>
      </c>
      <c r="T4364" s="71" t="str">
        <f t="shared" si="207"/>
        <v/>
      </c>
    </row>
    <row r="4365" spans="15:20">
      <c r="O4365" s="59"/>
      <c r="P4365" s="70" t="str">
        <f t="shared" si="205"/>
        <v/>
      </c>
      <c r="Q4365" s="70" t="str">
        <f t="shared" si="206"/>
        <v/>
      </c>
      <c r="R4365" s="70" t="str">
        <f>IFERROR(IF(K4365="handling and wharfage",SUM(P4365:Q4365),IF(OR(K4365="tank",K4365="Boat",K4365="car"),INDEX(Rate!$B$4:$M$25,MATCH(Gilbert!N4365,Rate!$A$4:$A$25,0),MATCH(Gilbert!L4365,Rate!$B$3:$M$3,0))*O4365*0.8,INDEX(Rate!$B$4:$M$25,MATCH(Gilbert!N4365,Rate!$A$4:$A$25,0),MATCH(Gilbert!L4365,Rate!$B$3:$M$3,0))*O4365)),"")</f>
        <v/>
      </c>
      <c r="T4365" s="71" t="str">
        <f t="shared" si="207"/>
        <v/>
      </c>
    </row>
    <row r="4366" spans="16:20">
      <c r="P4366" s="70" t="str">
        <f t="shared" si="205"/>
        <v/>
      </c>
      <c r="Q4366" s="70" t="str">
        <f t="shared" si="206"/>
        <v/>
      </c>
      <c r="R4366" s="70" t="str">
        <f>IFERROR(IF(K4366="handling and wharfage",SUM(P4366:Q4366),IF(OR(K4366="tank",K4366="Boat",K4366="car"),INDEX(Rate!$B$4:$M$25,MATCH(Gilbert!N4366,Rate!$A$4:$A$25,0),MATCH(Gilbert!L4366,Rate!$B$3:$M$3,0))*O4366*0.8,INDEX(Rate!$B$4:$M$25,MATCH(Gilbert!N4366,Rate!$A$4:$A$25,0),MATCH(Gilbert!L4366,Rate!$B$3:$M$3,0))*O4366)),"")</f>
        <v/>
      </c>
      <c r="T4366" s="71" t="str">
        <f t="shared" si="207"/>
        <v/>
      </c>
    </row>
    <row r="4367" spans="16:20">
      <c r="P4367" s="70" t="str">
        <f t="shared" si="205"/>
        <v/>
      </c>
      <c r="Q4367" s="70" t="str">
        <f t="shared" si="206"/>
        <v/>
      </c>
      <c r="R4367" s="70" t="str">
        <f>IFERROR(IF(K4367="handling and wharfage",SUM(P4367:Q4367),IF(OR(K4367="tank",K4367="Boat",K4367="car"),INDEX(Rate!$B$4:$M$25,MATCH(Gilbert!N4367,Rate!$A$4:$A$25,0),MATCH(Gilbert!L4367,Rate!$B$3:$M$3,0))*O4367*0.8,INDEX(Rate!$B$4:$M$25,MATCH(Gilbert!N4367,Rate!$A$4:$A$25,0),MATCH(Gilbert!L4367,Rate!$B$3:$M$3,0))*O4367)),"")</f>
        <v/>
      </c>
      <c r="T4367" s="71" t="str">
        <f t="shared" si="207"/>
        <v/>
      </c>
    </row>
    <row r="4368" spans="16:20">
      <c r="P4368" s="70" t="str">
        <f t="shared" si="205"/>
        <v/>
      </c>
      <c r="Q4368" s="70" t="str">
        <f t="shared" si="206"/>
        <v/>
      </c>
      <c r="R4368" s="70" t="str">
        <f>IFERROR(IF(K4368="handling and wharfage",SUM(P4368:Q4368),IF(OR(K4368="tank",K4368="Boat",K4368="car"),INDEX(Rate!$B$4:$M$25,MATCH(Gilbert!N4368,Rate!$A$4:$A$25,0),MATCH(Gilbert!L4368,Rate!$B$3:$M$3,0))*O4368*0.8,INDEX(Rate!$B$4:$M$25,MATCH(Gilbert!N4368,Rate!$A$4:$A$25,0),MATCH(Gilbert!L4368,Rate!$B$3:$M$3,0))*O4368)),"")</f>
        <v/>
      </c>
      <c r="T4368" s="71" t="str">
        <f t="shared" si="207"/>
        <v/>
      </c>
    </row>
    <row r="4369" spans="16:20">
      <c r="P4369" s="70" t="str">
        <f t="shared" si="205"/>
        <v/>
      </c>
      <c r="Q4369" s="70" t="str">
        <f t="shared" si="206"/>
        <v/>
      </c>
      <c r="R4369" s="70" t="str">
        <f>IFERROR(IF(K4369="handling and wharfage",SUM(P4369:Q4369),IF(OR(K4369="tank",K4369="Boat",K4369="car"),INDEX(Rate!$B$4:$M$25,MATCH(Gilbert!N4369,Rate!$A$4:$A$25,0),MATCH(Gilbert!L4369,Rate!$B$3:$M$3,0))*O4369*0.8,INDEX(Rate!$B$4:$M$25,MATCH(Gilbert!N4369,Rate!$A$4:$A$25,0),MATCH(Gilbert!L4369,Rate!$B$3:$M$3,0))*O4369)),"")</f>
        <v/>
      </c>
      <c r="T4369" s="71" t="str">
        <f t="shared" si="207"/>
        <v/>
      </c>
    </row>
    <row r="4370" spans="16:20">
      <c r="P4370" s="70" t="str">
        <f t="shared" si="205"/>
        <v/>
      </c>
      <c r="Q4370" s="70" t="str">
        <f t="shared" si="206"/>
        <v/>
      </c>
      <c r="R4370" s="70" t="str">
        <f>IFERROR(IF(K4370="handling and wharfage",SUM(P4370:Q4370),IF(OR(K4370="tank",K4370="Boat",K4370="car"),INDEX(Rate!$B$4:$M$25,MATCH(Gilbert!N4370,Rate!$A$4:$A$25,0),MATCH(Gilbert!L4370,Rate!$B$3:$M$3,0))*O4370*0.8,INDEX(Rate!$B$4:$M$25,MATCH(Gilbert!N4370,Rate!$A$4:$A$25,0),MATCH(Gilbert!L4370,Rate!$B$3:$M$3,0))*O4370)),"")</f>
        <v/>
      </c>
      <c r="T4370" s="71" t="str">
        <f t="shared" si="207"/>
        <v/>
      </c>
    </row>
    <row r="4371" spans="16:20">
      <c r="P4371" s="70" t="str">
        <f t="shared" si="205"/>
        <v/>
      </c>
      <c r="Q4371" s="70" t="str">
        <f t="shared" si="206"/>
        <v/>
      </c>
      <c r="R4371" s="70" t="str">
        <f>IFERROR(IF(K4371="handling and wharfage",SUM(P4371:Q4371),IF(OR(K4371="tank",K4371="Boat",K4371="car"),INDEX(Rate!$B$4:$M$25,MATCH(Gilbert!N4371,Rate!$A$4:$A$25,0),MATCH(Gilbert!L4371,Rate!$B$3:$M$3,0))*O4371*0.8,INDEX(Rate!$B$4:$M$25,MATCH(Gilbert!N4371,Rate!$A$4:$A$25,0),MATCH(Gilbert!L4371,Rate!$B$3:$M$3,0))*O4371)),"")</f>
        <v/>
      </c>
      <c r="T4371" s="71" t="str">
        <f t="shared" si="207"/>
        <v/>
      </c>
    </row>
    <row r="4372" spans="16:20">
      <c r="P4372" s="70" t="str">
        <f t="shared" si="205"/>
        <v/>
      </c>
      <c r="Q4372" s="70" t="str">
        <f t="shared" si="206"/>
        <v/>
      </c>
      <c r="R4372" s="70" t="str">
        <f>IFERROR(IF(K4372="handling and wharfage",SUM(P4372:Q4372),IF(OR(K4372="tank",K4372="Boat",K4372="car"),INDEX(Rate!$B$4:$M$25,MATCH(Gilbert!N4372,Rate!$A$4:$A$25,0),MATCH(Gilbert!L4372,Rate!$B$3:$M$3,0))*O4372*0.8,INDEX(Rate!$B$4:$M$25,MATCH(Gilbert!N4372,Rate!$A$4:$A$25,0),MATCH(Gilbert!L4372,Rate!$B$3:$M$3,0))*O4372)),"")</f>
        <v/>
      </c>
      <c r="T4372" s="71" t="str">
        <f t="shared" si="207"/>
        <v/>
      </c>
    </row>
    <row r="4373" spans="16:20">
      <c r="P4373" s="70" t="str">
        <f t="shared" si="205"/>
        <v/>
      </c>
      <c r="Q4373" s="70" t="str">
        <f t="shared" si="206"/>
        <v/>
      </c>
      <c r="R4373" s="70" t="str">
        <f>IFERROR(IF(K4373="handling and wharfage",SUM(P4373:Q4373),IF(OR(K4373="tank",K4373="Boat",K4373="car"),INDEX(Rate!$B$4:$M$25,MATCH(Gilbert!N4373,Rate!$A$4:$A$25,0),MATCH(Gilbert!L4373,Rate!$B$3:$M$3,0))*O4373*0.8,INDEX(Rate!$B$4:$M$25,MATCH(Gilbert!N4373,Rate!$A$4:$A$25,0),MATCH(Gilbert!L4373,Rate!$B$3:$M$3,0))*O4373)),"")</f>
        <v/>
      </c>
      <c r="T4373" s="71" t="str">
        <f t="shared" si="207"/>
        <v/>
      </c>
    </row>
    <row r="4374" spans="16:20">
      <c r="P4374" s="70" t="str">
        <f t="shared" si="205"/>
        <v/>
      </c>
      <c r="Q4374" s="70" t="str">
        <f t="shared" si="206"/>
        <v/>
      </c>
      <c r="R4374" s="70" t="str">
        <f>IFERROR(IF(K4374="handling and wharfage",SUM(P4374:Q4374),IF(OR(K4374="tank",K4374="Boat",K4374="car"),INDEX(Rate!$B$4:$M$25,MATCH(Gilbert!N4374,Rate!$A$4:$A$25,0),MATCH(Gilbert!L4374,Rate!$B$3:$M$3,0))*O4374*0.8,INDEX(Rate!$B$4:$M$25,MATCH(Gilbert!N4374,Rate!$A$4:$A$25,0),MATCH(Gilbert!L4374,Rate!$B$3:$M$3,0))*O4374)),"")</f>
        <v/>
      </c>
      <c r="T4374" s="71" t="str">
        <f t="shared" si="207"/>
        <v/>
      </c>
    </row>
    <row r="4375" spans="16:20">
      <c r="P4375" s="70" t="str">
        <f t="shared" si="205"/>
        <v/>
      </c>
      <c r="Q4375" s="70" t="str">
        <f t="shared" si="206"/>
        <v/>
      </c>
      <c r="R4375" s="70" t="str">
        <f>IFERROR(IF(K4375="handling and wharfage",SUM(P4375:Q4375),IF(OR(K4375="tank",K4375="Boat",K4375="car"),INDEX(Rate!$B$4:$M$25,MATCH(Gilbert!N4375,Rate!$A$4:$A$25,0),MATCH(Gilbert!L4375,Rate!$B$3:$M$3,0))*O4375*0.8,INDEX(Rate!$B$4:$M$25,MATCH(Gilbert!N4375,Rate!$A$4:$A$25,0),MATCH(Gilbert!L4375,Rate!$B$3:$M$3,0))*O4375)),"")</f>
        <v/>
      </c>
      <c r="T4375" s="71" t="str">
        <f t="shared" si="207"/>
        <v/>
      </c>
    </row>
    <row r="4376" spans="16:20">
      <c r="P4376" s="70" t="str">
        <f t="shared" si="205"/>
        <v/>
      </c>
      <c r="Q4376" s="70" t="str">
        <f t="shared" si="206"/>
        <v/>
      </c>
      <c r="R4376" s="70" t="str">
        <f>IFERROR(IF(K4376="handling and wharfage",SUM(P4376:Q4376),IF(OR(K4376="tank",K4376="Boat",K4376="car"),INDEX(Rate!$B$4:$M$25,MATCH(Gilbert!N4376,Rate!$A$4:$A$25,0),MATCH(Gilbert!L4376,Rate!$B$3:$M$3,0))*O4376*0.8,INDEX(Rate!$B$4:$M$25,MATCH(Gilbert!N4376,Rate!$A$4:$A$25,0),MATCH(Gilbert!L4376,Rate!$B$3:$M$3,0))*O4376)),"")</f>
        <v/>
      </c>
      <c r="T4376" s="71" t="str">
        <f t="shared" si="207"/>
        <v/>
      </c>
    </row>
    <row r="4377" spans="16:20">
      <c r="P4377" s="70" t="str">
        <f t="shared" si="205"/>
        <v/>
      </c>
      <c r="Q4377" s="70" t="str">
        <f t="shared" si="206"/>
        <v/>
      </c>
      <c r="R4377" s="70" t="str">
        <f>IFERROR(IF(K4377="handling and wharfage",SUM(P4377:Q4377),IF(OR(K4377="tank",K4377="Boat",K4377="car"),INDEX(Rate!$B$4:$M$25,MATCH(Gilbert!N4377,Rate!$A$4:$A$25,0),MATCH(Gilbert!L4377,Rate!$B$3:$M$3,0))*O4377*0.8,INDEX(Rate!$B$4:$M$25,MATCH(Gilbert!N4377,Rate!$A$4:$A$25,0),MATCH(Gilbert!L4377,Rate!$B$3:$M$3,0))*O4377)),"")</f>
        <v/>
      </c>
      <c r="T4377" s="71" t="str">
        <f t="shared" si="207"/>
        <v/>
      </c>
    </row>
    <row r="4378" spans="16:20">
      <c r="P4378" s="70" t="str">
        <f t="shared" si="205"/>
        <v/>
      </c>
      <c r="Q4378" s="70" t="str">
        <f t="shared" si="206"/>
        <v/>
      </c>
      <c r="R4378" s="70" t="str">
        <f>IFERROR(IF(K4378="handling and wharfage",SUM(P4378:Q4378),IF(OR(K4378="tank",K4378="Boat",K4378="car"),INDEX(Rate!$B$4:$M$25,MATCH(Gilbert!N4378,Rate!$A$4:$A$25,0),MATCH(Gilbert!L4378,Rate!$B$3:$M$3,0))*O4378*0.8,INDEX(Rate!$B$4:$M$25,MATCH(Gilbert!N4378,Rate!$A$4:$A$25,0),MATCH(Gilbert!L4378,Rate!$B$3:$M$3,0))*O4378)),"")</f>
        <v/>
      </c>
      <c r="T4378" s="71" t="str">
        <f t="shared" si="207"/>
        <v/>
      </c>
    </row>
    <row r="4379" spans="16:20">
      <c r="P4379" s="70" t="str">
        <f t="shared" si="205"/>
        <v/>
      </c>
      <c r="Q4379" s="70" t="str">
        <f t="shared" si="206"/>
        <v/>
      </c>
      <c r="R4379" s="70" t="str">
        <f>IFERROR(IF(K4379="handling and wharfage",SUM(P4379:Q4379),IF(OR(K4379="tank",K4379="Boat",K4379="car"),INDEX(Rate!$B$4:$M$25,MATCH(Gilbert!N4379,Rate!$A$4:$A$25,0),MATCH(Gilbert!L4379,Rate!$B$3:$M$3,0))*O4379*0.8,INDEX(Rate!$B$4:$M$25,MATCH(Gilbert!N4379,Rate!$A$4:$A$25,0),MATCH(Gilbert!L4379,Rate!$B$3:$M$3,0))*O4379)),"")</f>
        <v/>
      </c>
      <c r="T4379" s="71" t="str">
        <f t="shared" si="207"/>
        <v/>
      </c>
    </row>
    <row r="4380" spans="16:20">
      <c r="P4380" s="70" t="str">
        <f t="shared" si="205"/>
        <v/>
      </c>
      <c r="Q4380" s="70" t="str">
        <f t="shared" si="206"/>
        <v/>
      </c>
      <c r="R4380" s="70" t="str">
        <f>IFERROR(IF(K4380="handling and wharfage",SUM(P4380:Q4380),IF(OR(K4380="tank",K4380="Boat",K4380="car"),INDEX(Rate!$B$4:$M$25,MATCH(Gilbert!N4380,Rate!$A$4:$A$25,0),MATCH(Gilbert!L4380,Rate!$B$3:$M$3,0))*O4380*0.8,INDEX(Rate!$B$4:$M$25,MATCH(Gilbert!N4380,Rate!$A$4:$A$25,0),MATCH(Gilbert!L4380,Rate!$B$3:$M$3,0))*O4380)),"")</f>
        <v/>
      </c>
      <c r="T4380" s="71" t="str">
        <f t="shared" si="207"/>
        <v/>
      </c>
    </row>
    <row r="4381" spans="16:20">
      <c r="P4381" s="70" t="str">
        <f t="shared" si="205"/>
        <v/>
      </c>
      <c r="Q4381" s="70" t="str">
        <f t="shared" si="206"/>
        <v/>
      </c>
      <c r="R4381" s="70" t="str">
        <f>IFERROR(IF(K4381="handling and wharfage",SUM(P4381:Q4381),IF(OR(K4381="tank",K4381="Boat",K4381="car"),INDEX(Rate!$B$4:$M$25,MATCH(Gilbert!N4381,Rate!$A$4:$A$25,0),MATCH(Gilbert!L4381,Rate!$B$3:$M$3,0))*O4381*0.8,INDEX(Rate!$B$4:$M$25,MATCH(Gilbert!N4381,Rate!$A$4:$A$25,0),MATCH(Gilbert!L4381,Rate!$B$3:$M$3,0))*O4381)),"")</f>
        <v/>
      </c>
      <c r="T4381" s="71" t="str">
        <f t="shared" si="207"/>
        <v/>
      </c>
    </row>
    <row r="4382" spans="16:20">
      <c r="P4382" s="70" t="str">
        <f t="shared" si="205"/>
        <v/>
      </c>
      <c r="Q4382" s="70" t="str">
        <f t="shared" si="206"/>
        <v/>
      </c>
      <c r="R4382" s="70" t="str">
        <f>IFERROR(IF(K4382="handling and wharfage",SUM(P4382:Q4382),IF(OR(K4382="tank",K4382="Boat",K4382="car"),INDEX(Rate!$B$4:$M$25,MATCH(Gilbert!N4382,Rate!$A$4:$A$25,0),MATCH(Gilbert!L4382,Rate!$B$3:$M$3,0))*O4382*0.8,INDEX(Rate!$B$4:$M$25,MATCH(Gilbert!N4382,Rate!$A$4:$A$25,0),MATCH(Gilbert!L4382,Rate!$B$3:$M$3,0))*O4382)),"")</f>
        <v/>
      </c>
      <c r="T4382" s="71" t="str">
        <f t="shared" si="207"/>
        <v/>
      </c>
    </row>
    <row r="4383" spans="16:20">
      <c r="P4383" s="70" t="str">
        <f t="shared" si="205"/>
        <v/>
      </c>
      <c r="Q4383" s="70" t="str">
        <f t="shared" si="206"/>
        <v/>
      </c>
      <c r="R4383" s="70" t="str">
        <f>IFERROR(IF(K4383="handling and wharfage",SUM(P4383:Q4383),IF(OR(K4383="tank",K4383="Boat",K4383="car"),INDEX(Rate!$B$4:$M$25,MATCH(Gilbert!N4383,Rate!$A$4:$A$25,0),MATCH(Gilbert!L4383,Rate!$B$3:$M$3,0))*O4383*0.8,INDEX(Rate!$B$4:$M$25,MATCH(Gilbert!N4383,Rate!$A$4:$A$25,0),MATCH(Gilbert!L4383,Rate!$B$3:$M$3,0))*O4383)),"")</f>
        <v/>
      </c>
      <c r="T4383" s="71" t="str">
        <f t="shared" si="207"/>
        <v/>
      </c>
    </row>
    <row r="4384" spans="16:20">
      <c r="P4384" s="70" t="str">
        <f t="shared" si="205"/>
        <v/>
      </c>
      <c r="Q4384" s="70" t="str">
        <f t="shared" si="206"/>
        <v/>
      </c>
      <c r="R4384" s="70" t="str">
        <f>IFERROR(IF(K4384="handling and wharfage",SUM(P4384:Q4384),IF(OR(K4384="tank",K4384="Boat",K4384="car"),INDEX(Rate!$B$4:$M$25,MATCH(Gilbert!N4384,Rate!$A$4:$A$25,0),MATCH(Gilbert!L4384,Rate!$B$3:$M$3,0))*O4384*0.8,INDEX(Rate!$B$4:$M$25,MATCH(Gilbert!N4384,Rate!$A$4:$A$25,0),MATCH(Gilbert!L4384,Rate!$B$3:$M$3,0))*O4384)),"")</f>
        <v/>
      </c>
      <c r="T4384" s="71" t="str">
        <f t="shared" si="207"/>
        <v/>
      </c>
    </row>
    <row r="4385" spans="16:20">
      <c r="P4385" s="70" t="str">
        <f t="shared" si="205"/>
        <v/>
      </c>
      <c r="Q4385" s="70" t="str">
        <f t="shared" si="206"/>
        <v/>
      </c>
      <c r="R4385" s="70" t="str">
        <f>IFERROR(IF(K4385="handling and wharfage",SUM(P4385:Q4385),IF(OR(K4385="tank",K4385="Boat",K4385="car"),INDEX(Rate!$B$4:$M$25,MATCH(Gilbert!N4385,Rate!$A$4:$A$25,0),MATCH(Gilbert!L4385,Rate!$B$3:$M$3,0))*O4385*0.8,INDEX(Rate!$B$4:$M$25,MATCH(Gilbert!N4385,Rate!$A$4:$A$25,0),MATCH(Gilbert!L4385,Rate!$B$3:$M$3,0))*O4385)),"")</f>
        <v/>
      </c>
      <c r="T4385" s="71" t="str">
        <f t="shared" si="207"/>
        <v/>
      </c>
    </row>
    <row r="4386" spans="16:20">
      <c r="P4386" s="70" t="str">
        <f t="shared" si="205"/>
        <v/>
      </c>
      <c r="Q4386" s="70" t="str">
        <f t="shared" si="206"/>
        <v/>
      </c>
      <c r="R4386" s="70" t="str">
        <f>IFERROR(IF(K4386="handling and wharfage",SUM(P4386:Q4386),IF(OR(K4386="tank",K4386="Boat",K4386="car"),INDEX(Rate!$B$4:$M$25,MATCH(Gilbert!N4386,Rate!$A$4:$A$25,0),MATCH(Gilbert!L4386,Rate!$B$3:$M$3,0))*O4386*0.8,INDEX(Rate!$B$4:$M$25,MATCH(Gilbert!N4386,Rate!$A$4:$A$25,0),MATCH(Gilbert!L4386,Rate!$B$3:$M$3,0))*O4386)),"")</f>
        <v/>
      </c>
      <c r="T4386" s="71" t="str">
        <f t="shared" si="207"/>
        <v/>
      </c>
    </row>
    <row r="4387" spans="16:20">
      <c r="P4387" s="70" t="str">
        <f t="shared" si="205"/>
        <v/>
      </c>
      <c r="Q4387" s="70" t="str">
        <f t="shared" si="206"/>
        <v/>
      </c>
      <c r="R4387" s="70" t="str">
        <f>IFERROR(IF(K4387="handling and wharfage",SUM(P4387:Q4387),IF(OR(K4387="tank",K4387="Boat",K4387="car"),INDEX(Rate!$B$4:$M$25,MATCH(Gilbert!N4387,Rate!$A$4:$A$25,0),MATCH(Gilbert!L4387,Rate!$B$3:$M$3,0))*O4387*0.8,INDEX(Rate!$B$4:$M$25,MATCH(Gilbert!N4387,Rate!$A$4:$A$25,0),MATCH(Gilbert!L4387,Rate!$B$3:$M$3,0))*O4387)),"")</f>
        <v/>
      </c>
      <c r="T4387" s="71" t="str">
        <f t="shared" si="207"/>
        <v/>
      </c>
    </row>
    <row r="4388" spans="16:20">
      <c r="P4388" s="70" t="str">
        <f t="shared" si="205"/>
        <v/>
      </c>
      <c r="Q4388" s="70" t="str">
        <f t="shared" si="206"/>
        <v/>
      </c>
      <c r="R4388" s="70" t="str">
        <f>IFERROR(IF(K4388="handling and wharfage",SUM(P4388:Q4388),IF(OR(K4388="tank",K4388="Boat",K4388="car"),INDEX(Rate!$B$4:$M$25,MATCH(Gilbert!N4388,Rate!$A$4:$A$25,0),MATCH(Gilbert!L4388,Rate!$B$3:$M$3,0))*O4388*0.8,INDEX(Rate!$B$4:$M$25,MATCH(Gilbert!N4388,Rate!$A$4:$A$25,0),MATCH(Gilbert!L4388,Rate!$B$3:$M$3,0))*O4388)),"")</f>
        <v/>
      </c>
      <c r="T4388" s="71" t="str">
        <f t="shared" si="207"/>
        <v/>
      </c>
    </row>
    <row r="4389" spans="16:20">
      <c r="P4389" s="70" t="str">
        <f t="shared" si="205"/>
        <v/>
      </c>
      <c r="Q4389" s="70" t="str">
        <f t="shared" si="206"/>
        <v/>
      </c>
      <c r="R4389" s="70" t="str">
        <f>IFERROR(IF(K4389="handling and wharfage",SUM(P4389:Q4389),IF(OR(K4389="tank",K4389="Boat",K4389="car"),INDEX(Rate!$B$4:$M$25,MATCH(Gilbert!N4389,Rate!$A$4:$A$25,0),MATCH(Gilbert!L4389,Rate!$B$3:$M$3,0))*O4389*0.8,INDEX(Rate!$B$4:$M$25,MATCH(Gilbert!N4389,Rate!$A$4:$A$25,0),MATCH(Gilbert!L4389,Rate!$B$3:$M$3,0))*O4389)),"")</f>
        <v/>
      </c>
      <c r="T4389" s="71" t="str">
        <f t="shared" si="207"/>
        <v/>
      </c>
    </row>
    <row r="4390" spans="16:20">
      <c r="P4390" s="70" t="str">
        <f t="shared" si="205"/>
        <v/>
      </c>
      <c r="Q4390" s="70" t="str">
        <f t="shared" si="206"/>
        <v/>
      </c>
      <c r="R4390" s="70" t="str">
        <f>IFERROR(IF(K4390="handling and wharfage",SUM(P4390:Q4390),IF(OR(K4390="tank",K4390="Boat",K4390="car"),INDEX(Rate!$B$4:$M$25,MATCH(Gilbert!N4390,Rate!$A$4:$A$25,0),MATCH(Gilbert!L4390,Rate!$B$3:$M$3,0))*O4390*0.8,INDEX(Rate!$B$4:$M$25,MATCH(Gilbert!N4390,Rate!$A$4:$A$25,0),MATCH(Gilbert!L4390,Rate!$B$3:$M$3,0))*O4390)),"")</f>
        <v/>
      </c>
      <c r="T4390" s="71" t="str">
        <f t="shared" si="207"/>
        <v/>
      </c>
    </row>
    <row r="4391" spans="16:20">
      <c r="P4391" s="70" t="str">
        <f t="shared" si="205"/>
        <v/>
      </c>
      <c r="Q4391" s="70" t="str">
        <f t="shared" si="206"/>
        <v/>
      </c>
      <c r="R4391" s="70" t="str">
        <f>IFERROR(IF(K4391="handling and wharfage",SUM(P4391:Q4391),IF(OR(K4391="tank",K4391="Boat",K4391="car"),INDEX(Rate!$B$4:$M$25,MATCH(Gilbert!N4391,Rate!$A$4:$A$25,0),MATCH(Gilbert!L4391,Rate!$B$3:$M$3,0))*O4391*0.8,INDEX(Rate!$B$4:$M$25,MATCH(Gilbert!N4391,Rate!$A$4:$A$25,0),MATCH(Gilbert!L4391,Rate!$B$3:$M$3,0))*O4391)),"")</f>
        <v/>
      </c>
      <c r="T4391" s="71" t="str">
        <f t="shared" si="207"/>
        <v/>
      </c>
    </row>
    <row r="4392" spans="16:20">
      <c r="P4392" s="70" t="str">
        <f t="shared" si="205"/>
        <v/>
      </c>
      <c r="Q4392" s="70" t="str">
        <f t="shared" si="206"/>
        <v/>
      </c>
      <c r="R4392" s="70" t="str">
        <f>IFERROR(IF(K4392="handling and wharfage",SUM(P4392:Q4392),IF(OR(K4392="tank",K4392="Boat",K4392="car"),INDEX(Rate!$B$4:$M$25,MATCH(Gilbert!N4392,Rate!$A$4:$A$25,0),MATCH(Gilbert!L4392,Rate!$B$3:$M$3,0))*O4392*0.8,INDEX(Rate!$B$4:$M$25,MATCH(Gilbert!N4392,Rate!$A$4:$A$25,0),MATCH(Gilbert!L4392,Rate!$B$3:$M$3,0))*O4392)),"")</f>
        <v/>
      </c>
      <c r="T4392" s="71" t="str">
        <f t="shared" si="207"/>
        <v/>
      </c>
    </row>
    <row r="4393" spans="16:20">
      <c r="P4393" s="70" t="str">
        <f t="shared" si="205"/>
        <v/>
      </c>
      <c r="Q4393" s="70" t="str">
        <f t="shared" si="206"/>
        <v/>
      </c>
      <c r="R4393" s="70" t="str">
        <f>IFERROR(IF(K4393="handling and wharfage",SUM(P4393:Q4393),IF(OR(K4393="tank",K4393="Boat",K4393="car"),INDEX(Rate!$B$4:$M$25,MATCH(Gilbert!N4393,Rate!$A$4:$A$25,0),MATCH(Gilbert!L4393,Rate!$B$3:$M$3,0))*O4393*0.8,INDEX(Rate!$B$4:$M$25,MATCH(Gilbert!N4393,Rate!$A$4:$A$25,0),MATCH(Gilbert!L4393,Rate!$B$3:$M$3,0))*O4393)),"")</f>
        <v/>
      </c>
      <c r="T4393" s="71" t="str">
        <f t="shared" si="207"/>
        <v/>
      </c>
    </row>
    <row r="4394" spans="16:20">
      <c r="P4394" s="70" t="str">
        <f t="shared" si="205"/>
        <v/>
      </c>
      <c r="Q4394" s="70" t="str">
        <f t="shared" si="206"/>
        <v/>
      </c>
      <c r="R4394" s="70" t="str">
        <f>IFERROR(IF(K4394="handling and wharfage",SUM(P4394:Q4394),IF(OR(K4394="tank",K4394="Boat",K4394="car"),INDEX(Rate!$B$4:$M$25,MATCH(Gilbert!N4394,Rate!$A$4:$A$25,0),MATCH(Gilbert!L4394,Rate!$B$3:$M$3,0))*O4394*0.8,INDEX(Rate!$B$4:$M$25,MATCH(Gilbert!N4394,Rate!$A$4:$A$25,0),MATCH(Gilbert!L4394,Rate!$B$3:$M$3,0))*O4394)),"")</f>
        <v/>
      </c>
      <c r="T4394" s="71" t="str">
        <f t="shared" si="207"/>
        <v/>
      </c>
    </row>
    <row r="4395" spans="16:20">
      <c r="P4395" s="70" t="str">
        <f t="shared" si="205"/>
        <v/>
      </c>
      <c r="Q4395" s="70" t="str">
        <f t="shared" si="206"/>
        <v/>
      </c>
      <c r="R4395" s="70" t="str">
        <f>IFERROR(IF(K4395="handling and wharfage",SUM(P4395:Q4395),IF(OR(K4395="tank",K4395="Boat",K4395="car"),INDEX(Rate!$B$4:$M$25,MATCH(Gilbert!N4395,Rate!$A$4:$A$25,0),MATCH(Gilbert!L4395,Rate!$B$3:$M$3,0))*O4395*0.8,INDEX(Rate!$B$4:$M$25,MATCH(Gilbert!N4395,Rate!$A$4:$A$25,0),MATCH(Gilbert!L4395,Rate!$B$3:$M$3,0))*O4395)),"")</f>
        <v/>
      </c>
      <c r="T4395" s="71" t="str">
        <f t="shared" si="207"/>
        <v/>
      </c>
    </row>
    <row r="4396" spans="16:20">
      <c r="P4396" s="70" t="str">
        <f t="shared" si="205"/>
        <v/>
      </c>
      <c r="Q4396" s="70" t="str">
        <f t="shared" si="206"/>
        <v/>
      </c>
      <c r="R4396" s="70" t="str">
        <f>IFERROR(IF(K4396="handling and wharfage",SUM(P4396:Q4396),IF(OR(K4396="tank",K4396="Boat",K4396="car"),INDEX(Rate!$B$4:$M$25,MATCH(Gilbert!N4396,Rate!$A$4:$A$25,0),MATCH(Gilbert!L4396,Rate!$B$3:$M$3,0))*O4396*0.8,INDEX(Rate!$B$4:$M$25,MATCH(Gilbert!N4396,Rate!$A$4:$A$25,0),MATCH(Gilbert!L4396,Rate!$B$3:$M$3,0))*O4396)),"")</f>
        <v/>
      </c>
      <c r="T4396" s="71" t="str">
        <f t="shared" si="207"/>
        <v/>
      </c>
    </row>
    <row r="4397" spans="16:20">
      <c r="P4397" s="70" t="str">
        <f t="shared" si="205"/>
        <v/>
      </c>
      <c r="Q4397" s="70" t="str">
        <f t="shared" si="206"/>
        <v/>
      </c>
      <c r="R4397" s="70" t="str">
        <f>IFERROR(IF(K4397="handling and wharfage",SUM(P4397:Q4397),IF(OR(K4397="tank",K4397="Boat",K4397="car"),INDEX(Rate!$B$4:$M$25,MATCH(Gilbert!N4397,Rate!$A$4:$A$25,0),MATCH(Gilbert!L4397,Rate!$B$3:$M$3,0))*O4397*0.8,INDEX(Rate!$B$4:$M$25,MATCH(Gilbert!N4397,Rate!$A$4:$A$25,0),MATCH(Gilbert!L4397,Rate!$B$3:$M$3,0))*O4397)),"")</f>
        <v/>
      </c>
      <c r="T4397" s="71" t="str">
        <f t="shared" si="207"/>
        <v/>
      </c>
    </row>
    <row r="4398" spans="16:20">
      <c r="P4398" s="70" t="str">
        <f t="shared" si="205"/>
        <v/>
      </c>
      <c r="Q4398" s="70" t="str">
        <f t="shared" si="206"/>
        <v/>
      </c>
      <c r="R4398" s="70" t="str">
        <f>IFERROR(IF(K4398="handling and wharfage",SUM(P4398:Q4398),IF(OR(K4398="tank",K4398="Boat",K4398="car"),INDEX(Rate!$B$4:$M$25,MATCH(Gilbert!N4398,Rate!$A$4:$A$25,0),MATCH(Gilbert!L4398,Rate!$B$3:$M$3,0))*O4398*0.8,INDEX(Rate!$B$4:$M$25,MATCH(Gilbert!N4398,Rate!$A$4:$A$25,0),MATCH(Gilbert!L4398,Rate!$B$3:$M$3,0))*O4398)),"")</f>
        <v/>
      </c>
      <c r="T4398" s="71" t="str">
        <f t="shared" si="207"/>
        <v/>
      </c>
    </row>
    <row r="4399" spans="16:20">
      <c r="P4399" s="70" t="str">
        <f t="shared" si="205"/>
        <v/>
      </c>
      <c r="Q4399" s="70" t="str">
        <f t="shared" si="206"/>
        <v/>
      </c>
      <c r="R4399" s="70" t="str">
        <f>IFERROR(IF(K4399="handling and wharfage",SUM(P4399:Q4399),IF(OR(K4399="tank",K4399="Boat",K4399="car"),INDEX(Rate!$B$4:$M$25,MATCH(Gilbert!N4399,Rate!$A$4:$A$25,0),MATCH(Gilbert!L4399,Rate!$B$3:$M$3,0))*O4399*0.8,INDEX(Rate!$B$4:$M$25,MATCH(Gilbert!N4399,Rate!$A$4:$A$25,0),MATCH(Gilbert!L4399,Rate!$B$3:$M$3,0))*O4399)),"")</f>
        <v/>
      </c>
      <c r="T4399" s="71" t="str">
        <f t="shared" si="207"/>
        <v/>
      </c>
    </row>
    <row r="4400" spans="16:20">
      <c r="P4400" s="70" t="str">
        <f t="shared" si="205"/>
        <v/>
      </c>
      <c r="Q4400" s="70" t="str">
        <f t="shared" si="206"/>
        <v/>
      </c>
      <c r="R4400" s="70" t="str">
        <f>IFERROR(IF(K4400="handling and wharfage",SUM(P4400:Q4400),IF(OR(K4400="tank",K4400="Boat",K4400="car"),INDEX(Rate!$B$4:$M$25,MATCH(Gilbert!N4400,Rate!$A$4:$A$25,0),MATCH(Gilbert!L4400,Rate!$B$3:$M$3,0))*O4400*0.8,INDEX(Rate!$B$4:$M$25,MATCH(Gilbert!N4400,Rate!$A$4:$A$25,0),MATCH(Gilbert!L4400,Rate!$B$3:$M$3,0))*O4400)),"")</f>
        <v/>
      </c>
      <c r="T4400" s="71" t="str">
        <f t="shared" si="207"/>
        <v/>
      </c>
    </row>
    <row r="4401" spans="16:20">
      <c r="P4401" s="70" t="str">
        <f t="shared" si="205"/>
        <v/>
      </c>
      <c r="Q4401" s="70" t="str">
        <f t="shared" si="206"/>
        <v/>
      </c>
      <c r="R4401" s="70" t="str">
        <f>IFERROR(IF(K4401="handling and wharfage",SUM(P4401:Q4401),IF(OR(K4401="tank",K4401="Boat",K4401="car"),INDEX(Rate!$B$4:$M$25,MATCH(Gilbert!N4401,Rate!$A$4:$A$25,0),MATCH(Gilbert!L4401,Rate!$B$3:$M$3,0))*O4401*0.8,INDEX(Rate!$B$4:$M$25,MATCH(Gilbert!N4401,Rate!$A$4:$A$25,0),MATCH(Gilbert!L4401,Rate!$B$3:$M$3,0))*O4401)),"")</f>
        <v/>
      </c>
      <c r="T4401" s="71" t="str">
        <f t="shared" si="207"/>
        <v/>
      </c>
    </row>
    <row r="4402" spans="16:20">
      <c r="P4402" s="70" t="str">
        <f t="shared" si="205"/>
        <v/>
      </c>
      <c r="Q4402" s="70" t="str">
        <f t="shared" si="206"/>
        <v/>
      </c>
      <c r="R4402" s="70" t="str">
        <f>IFERROR(IF(K4402="handling and wharfage",SUM(P4402:Q4402),IF(OR(K4402="tank",K4402="Boat",K4402="car"),INDEX(Rate!$B$4:$M$25,MATCH(Gilbert!N4402,Rate!$A$4:$A$25,0),MATCH(Gilbert!L4402,Rate!$B$3:$M$3,0))*O4402*0.8,INDEX(Rate!$B$4:$M$25,MATCH(Gilbert!N4402,Rate!$A$4:$A$25,0),MATCH(Gilbert!L4402,Rate!$B$3:$M$3,0))*O4402)),"")</f>
        <v/>
      </c>
      <c r="T4402" s="71" t="str">
        <f t="shared" si="207"/>
        <v/>
      </c>
    </row>
    <row r="4403" spans="16:20">
      <c r="P4403" s="70" t="str">
        <f t="shared" si="205"/>
        <v/>
      </c>
      <c r="Q4403" s="70" t="str">
        <f t="shared" si="206"/>
        <v/>
      </c>
      <c r="R4403" s="70" t="str">
        <f>IFERROR(IF(K4403="handling and wharfage",SUM(P4403:Q4403),IF(OR(K4403="tank",K4403="Boat",K4403="car"),INDEX(Rate!$B$4:$M$25,MATCH(Gilbert!N4403,Rate!$A$4:$A$25,0),MATCH(Gilbert!L4403,Rate!$B$3:$M$3,0))*O4403*0.8,INDEX(Rate!$B$4:$M$25,MATCH(Gilbert!N4403,Rate!$A$4:$A$25,0),MATCH(Gilbert!L4403,Rate!$B$3:$M$3,0))*O4403)),"")</f>
        <v/>
      </c>
      <c r="T4403" s="71" t="str">
        <f t="shared" si="207"/>
        <v/>
      </c>
    </row>
    <row r="4404" spans="16:20">
      <c r="P4404" s="70" t="str">
        <f t="shared" si="205"/>
        <v/>
      </c>
      <c r="Q4404" s="70" t="str">
        <f t="shared" si="206"/>
        <v/>
      </c>
      <c r="R4404" s="70" t="str">
        <f>IFERROR(IF(K4404="handling and wharfage",SUM(P4404:Q4404),IF(OR(K4404="tank",K4404="Boat",K4404="car"),INDEX(Rate!$B$4:$M$25,MATCH(Gilbert!N4404,Rate!$A$4:$A$25,0),MATCH(Gilbert!L4404,Rate!$B$3:$M$3,0))*O4404*0.8,INDEX(Rate!$B$4:$M$25,MATCH(Gilbert!N4404,Rate!$A$4:$A$25,0),MATCH(Gilbert!L4404,Rate!$B$3:$M$3,0))*O4404)),"")</f>
        <v/>
      </c>
      <c r="T4404" s="71" t="str">
        <f t="shared" si="207"/>
        <v/>
      </c>
    </row>
    <row r="4405" spans="16:20">
      <c r="P4405" s="70" t="str">
        <f t="shared" si="205"/>
        <v/>
      </c>
      <c r="Q4405" s="70" t="str">
        <f t="shared" si="206"/>
        <v/>
      </c>
      <c r="R4405" s="70" t="str">
        <f>IFERROR(IF(K4405="handling and wharfage",SUM(P4405:Q4405),IF(OR(K4405="tank",K4405="Boat",K4405="car"),INDEX(Rate!$B$4:$M$25,MATCH(Gilbert!N4405,Rate!$A$4:$A$25,0),MATCH(Gilbert!L4405,Rate!$B$3:$M$3,0))*O4405*0.8,INDEX(Rate!$B$4:$M$25,MATCH(Gilbert!N4405,Rate!$A$4:$A$25,0),MATCH(Gilbert!L4405,Rate!$B$3:$M$3,0))*O4405)),"")</f>
        <v/>
      </c>
      <c r="T4405" s="71" t="str">
        <f t="shared" si="207"/>
        <v/>
      </c>
    </row>
    <row r="4406" spans="16:20">
      <c r="P4406" s="70" t="str">
        <f t="shared" si="205"/>
        <v/>
      </c>
      <c r="Q4406" s="70" t="str">
        <f t="shared" si="206"/>
        <v/>
      </c>
      <c r="R4406" s="70" t="str">
        <f>IFERROR(IF(K4406="handling and wharfage",SUM(P4406:Q4406),IF(OR(K4406="tank",K4406="Boat",K4406="car"),INDEX(Rate!$B$4:$M$25,MATCH(Gilbert!N4406,Rate!$A$4:$A$25,0),MATCH(Gilbert!L4406,Rate!$B$3:$M$3,0))*O4406*0.8,INDEX(Rate!$B$4:$M$25,MATCH(Gilbert!N4406,Rate!$A$4:$A$25,0),MATCH(Gilbert!L4406,Rate!$B$3:$M$3,0))*O4406)),"")</f>
        <v/>
      </c>
      <c r="T4406" s="71" t="str">
        <f t="shared" si="207"/>
        <v/>
      </c>
    </row>
    <row r="4407" spans="16:20">
      <c r="P4407" s="70" t="str">
        <f t="shared" si="205"/>
        <v/>
      </c>
      <c r="Q4407" s="70" t="str">
        <f t="shared" si="206"/>
        <v/>
      </c>
      <c r="R4407" s="70" t="str">
        <f>IFERROR(IF(K4407="handling and wharfage",SUM(P4407:Q4407),IF(OR(K4407="tank",K4407="Boat",K4407="car"),INDEX(Rate!$B$4:$M$25,MATCH(Gilbert!N4407,Rate!$A$4:$A$25,0),MATCH(Gilbert!L4407,Rate!$B$3:$M$3,0))*O4407*0.8,INDEX(Rate!$B$4:$M$25,MATCH(Gilbert!N4407,Rate!$A$4:$A$25,0),MATCH(Gilbert!L4407,Rate!$B$3:$M$3,0))*O4407)),"")</f>
        <v/>
      </c>
      <c r="T4407" s="71" t="str">
        <f t="shared" si="207"/>
        <v/>
      </c>
    </row>
    <row r="4408" spans="16:20">
      <c r="P4408" s="70" t="str">
        <f t="shared" si="205"/>
        <v/>
      </c>
      <c r="Q4408" s="70" t="str">
        <f t="shared" si="206"/>
        <v/>
      </c>
      <c r="R4408" s="70" t="str">
        <f>IFERROR(IF(K4408="handling and wharfage",SUM(P4408:Q4408),IF(OR(K4408="tank",K4408="Boat",K4408="car"),INDEX(Rate!$B$4:$M$25,MATCH(Gilbert!N4408,Rate!$A$4:$A$25,0),MATCH(Gilbert!L4408,Rate!$B$3:$M$3,0))*O4408*0.8,INDEX(Rate!$B$4:$M$25,MATCH(Gilbert!N4408,Rate!$A$4:$A$25,0),MATCH(Gilbert!L4408,Rate!$B$3:$M$3,0))*O4408)),"")</f>
        <v/>
      </c>
      <c r="T4408" s="71" t="str">
        <f t="shared" si="207"/>
        <v/>
      </c>
    </row>
    <row r="4409" spans="16:20">
      <c r="P4409" s="70" t="str">
        <f t="shared" si="205"/>
        <v/>
      </c>
      <c r="Q4409" s="70" t="str">
        <f t="shared" si="206"/>
        <v/>
      </c>
      <c r="R4409" s="70" t="str">
        <f>IFERROR(IF(K4409="handling and wharfage",SUM(P4409:Q4409),IF(OR(K4409="tank",K4409="Boat",K4409="car"),INDEX(Rate!$B$4:$M$25,MATCH(Gilbert!N4409,Rate!$A$4:$A$25,0),MATCH(Gilbert!L4409,Rate!$B$3:$M$3,0))*O4409*0.8,INDEX(Rate!$B$4:$M$25,MATCH(Gilbert!N4409,Rate!$A$4:$A$25,0),MATCH(Gilbert!L4409,Rate!$B$3:$M$3,0))*O4409)),"")</f>
        <v/>
      </c>
      <c r="T4409" s="71" t="str">
        <f t="shared" si="207"/>
        <v/>
      </c>
    </row>
    <row r="4410" spans="16:20">
      <c r="P4410" s="70" t="str">
        <f t="shared" si="205"/>
        <v/>
      </c>
      <c r="Q4410" s="70" t="str">
        <f t="shared" si="206"/>
        <v/>
      </c>
      <c r="R4410" s="70" t="str">
        <f>IFERROR(IF(K4410="handling and wharfage",SUM(P4410:Q4410),IF(OR(K4410="tank",K4410="Boat",K4410="car"),INDEX(Rate!$B$4:$M$25,MATCH(Gilbert!N4410,Rate!$A$4:$A$25,0),MATCH(Gilbert!L4410,Rate!$B$3:$M$3,0))*O4410*0.8,INDEX(Rate!$B$4:$M$25,MATCH(Gilbert!N4410,Rate!$A$4:$A$25,0),MATCH(Gilbert!L4410,Rate!$B$3:$M$3,0))*O4410)),"")</f>
        <v/>
      </c>
      <c r="T4410" s="71" t="str">
        <f t="shared" si="207"/>
        <v/>
      </c>
    </row>
    <row r="4411" spans="16:20">
      <c r="P4411" s="70" t="str">
        <f t="shared" si="205"/>
        <v/>
      </c>
      <c r="Q4411" s="70" t="str">
        <f t="shared" si="206"/>
        <v/>
      </c>
      <c r="R4411" s="70" t="str">
        <f>IFERROR(IF(K4411="handling and wharfage",SUM(P4411:Q4411),IF(OR(K4411="tank",K4411="Boat",K4411="car"),INDEX(Rate!$B$4:$M$25,MATCH(Gilbert!N4411,Rate!$A$4:$A$25,0),MATCH(Gilbert!L4411,Rate!$B$3:$M$3,0))*O4411*0.8,INDEX(Rate!$B$4:$M$25,MATCH(Gilbert!N4411,Rate!$A$4:$A$25,0),MATCH(Gilbert!L4411,Rate!$B$3:$M$3,0))*O4411)),"")</f>
        <v/>
      </c>
      <c r="T4411" s="71" t="str">
        <f t="shared" si="207"/>
        <v/>
      </c>
    </row>
    <row r="4412" spans="16:20">
      <c r="P4412" s="70" t="str">
        <f t="shared" si="205"/>
        <v/>
      </c>
      <c r="Q4412" s="70" t="str">
        <f t="shared" si="206"/>
        <v/>
      </c>
      <c r="R4412" s="70" t="str">
        <f>IFERROR(IF(K4412="handling and wharfage",SUM(P4412:Q4412),IF(OR(K4412="tank",K4412="Boat",K4412="car"),INDEX(Rate!$B$4:$M$25,MATCH(Gilbert!N4412,Rate!$A$4:$A$25,0),MATCH(Gilbert!L4412,Rate!$B$3:$M$3,0))*O4412*0.8,INDEX(Rate!$B$4:$M$25,MATCH(Gilbert!N4412,Rate!$A$4:$A$25,0),MATCH(Gilbert!L4412,Rate!$B$3:$M$3,0))*O4412)),"")</f>
        <v/>
      </c>
      <c r="T4412" s="71" t="str">
        <f t="shared" si="207"/>
        <v/>
      </c>
    </row>
    <row r="4413" spans="16:20">
      <c r="P4413" s="70" t="str">
        <f t="shared" si="205"/>
        <v/>
      </c>
      <c r="Q4413" s="70" t="str">
        <f t="shared" si="206"/>
        <v/>
      </c>
      <c r="R4413" s="70" t="str">
        <f>IFERROR(IF(K4413="handling and wharfage",SUM(P4413:Q4413),IF(OR(K4413="tank",K4413="Boat",K4413="car"),INDEX(Rate!$B$4:$M$25,MATCH(Gilbert!N4413,Rate!$A$4:$A$25,0),MATCH(Gilbert!L4413,Rate!$B$3:$M$3,0))*O4413*0.8,INDEX(Rate!$B$4:$M$25,MATCH(Gilbert!N4413,Rate!$A$4:$A$25,0),MATCH(Gilbert!L4413,Rate!$B$3:$M$3,0))*O4413)),"")</f>
        <v/>
      </c>
      <c r="T4413" s="71" t="str">
        <f t="shared" si="207"/>
        <v/>
      </c>
    </row>
    <row r="4414" spans="16:20">
      <c r="P4414" s="70" t="str">
        <f t="shared" si="205"/>
        <v/>
      </c>
      <c r="Q4414" s="70" t="str">
        <f t="shared" si="206"/>
        <v/>
      </c>
      <c r="R4414" s="70" t="str">
        <f>IFERROR(IF(K4414="handling and wharfage",SUM(P4414:Q4414),IF(OR(K4414="tank",K4414="Boat",K4414="car"),INDEX(Rate!$B$4:$M$25,MATCH(Gilbert!N4414,Rate!$A$4:$A$25,0),MATCH(Gilbert!L4414,Rate!$B$3:$M$3,0))*O4414*0.8,INDEX(Rate!$B$4:$M$25,MATCH(Gilbert!N4414,Rate!$A$4:$A$25,0),MATCH(Gilbert!L4414,Rate!$B$3:$M$3,0))*O4414)),"")</f>
        <v/>
      </c>
      <c r="T4414" s="71" t="str">
        <f t="shared" si="207"/>
        <v/>
      </c>
    </row>
    <row r="4415" spans="16:20">
      <c r="P4415" s="70" t="str">
        <f t="shared" si="205"/>
        <v/>
      </c>
      <c r="Q4415" s="70" t="str">
        <f t="shared" si="206"/>
        <v/>
      </c>
      <c r="R4415" s="70" t="str">
        <f>IFERROR(IF(K4415="handling and wharfage",SUM(P4415:Q4415),IF(OR(K4415="tank",K4415="Boat",K4415="car"),INDEX(Rate!$B$4:$M$25,MATCH(Gilbert!N4415,Rate!$A$4:$A$25,0),MATCH(Gilbert!L4415,Rate!$B$3:$M$3,0))*O4415*0.8,INDEX(Rate!$B$4:$M$25,MATCH(Gilbert!N4415,Rate!$A$4:$A$25,0),MATCH(Gilbert!L4415,Rate!$B$3:$M$3,0))*O4415)),"")</f>
        <v/>
      </c>
      <c r="T4415" s="71" t="str">
        <f t="shared" si="207"/>
        <v/>
      </c>
    </row>
    <row r="4416" spans="16:20">
      <c r="P4416" s="70" t="str">
        <f t="shared" si="205"/>
        <v/>
      </c>
      <c r="Q4416" s="70" t="str">
        <f t="shared" si="206"/>
        <v/>
      </c>
      <c r="R4416" s="70" t="str">
        <f>IFERROR(IF(K4416="handling and wharfage",SUM(P4416:Q4416),IF(OR(K4416="tank",K4416="Boat",K4416="car"),INDEX(Rate!$B$4:$M$25,MATCH(Gilbert!N4416,Rate!$A$4:$A$25,0),MATCH(Gilbert!L4416,Rate!$B$3:$M$3,0))*O4416*0.8,INDEX(Rate!$B$4:$M$25,MATCH(Gilbert!N4416,Rate!$A$4:$A$25,0),MATCH(Gilbert!L4416,Rate!$B$3:$M$3,0))*O4416)),"")</f>
        <v/>
      </c>
      <c r="T4416" s="71" t="str">
        <f t="shared" si="207"/>
        <v/>
      </c>
    </row>
    <row r="4417" spans="16:20">
      <c r="P4417" s="70" t="str">
        <f t="shared" si="205"/>
        <v/>
      </c>
      <c r="Q4417" s="70" t="str">
        <f t="shared" si="206"/>
        <v/>
      </c>
      <c r="R4417" s="70" t="str">
        <f>IFERROR(IF(K4417="handling and wharfage",SUM(P4417:Q4417),IF(OR(K4417="tank",K4417="Boat",K4417="car"),INDEX(Rate!$B$4:$M$25,MATCH(Gilbert!N4417,Rate!$A$4:$A$25,0),MATCH(Gilbert!L4417,Rate!$B$3:$M$3,0))*O4417*0.8,INDEX(Rate!$B$4:$M$25,MATCH(Gilbert!N4417,Rate!$A$4:$A$25,0),MATCH(Gilbert!L4417,Rate!$B$3:$M$3,0))*O4417)),"")</f>
        <v/>
      </c>
      <c r="T4417" s="71" t="str">
        <f t="shared" si="207"/>
        <v/>
      </c>
    </row>
    <row r="4418" spans="16:20">
      <c r="P4418" s="70" t="str">
        <f t="shared" si="205"/>
        <v/>
      </c>
      <c r="Q4418" s="70" t="str">
        <f t="shared" si="206"/>
        <v/>
      </c>
      <c r="R4418" s="70" t="str">
        <f>IFERROR(IF(K4418="handling and wharfage",SUM(P4418:Q4418),IF(OR(K4418="tank",K4418="Boat",K4418="car"),INDEX(Rate!$B$4:$M$25,MATCH(Gilbert!N4418,Rate!$A$4:$A$25,0),MATCH(Gilbert!L4418,Rate!$B$3:$M$3,0))*O4418*0.8,INDEX(Rate!$B$4:$M$25,MATCH(Gilbert!N4418,Rate!$A$4:$A$25,0),MATCH(Gilbert!L4418,Rate!$B$3:$M$3,0))*O4418)),"")</f>
        <v/>
      </c>
      <c r="T4418" s="71" t="str">
        <f t="shared" si="207"/>
        <v/>
      </c>
    </row>
    <row r="4419" spans="16:20">
      <c r="P4419" s="70" t="str">
        <f t="shared" ref="P4419:P4482" si="208">IF(OR(K4419="handling and wharfage",K4419="rau handling and wharfage"),O4419*30,"")</f>
        <v/>
      </c>
      <c r="Q4419" s="70" t="str">
        <f t="shared" ref="Q4419:Q4482" si="209">IF(K4419&lt;&gt;"handling and wharfage","",O4419*3.5)</f>
        <v/>
      </c>
      <c r="R4419" s="70" t="str">
        <f>IFERROR(IF(K4419="handling and wharfage",SUM(P4419:Q4419),IF(OR(K4419="tank",K4419="Boat",K4419="car"),INDEX(Rate!$B$4:$M$25,MATCH(Gilbert!N4419,Rate!$A$4:$A$25,0),MATCH(Gilbert!L4419,Rate!$B$3:$M$3,0))*O4419*0.8,INDEX(Rate!$B$4:$M$25,MATCH(Gilbert!N4419,Rate!$A$4:$A$25,0),MATCH(Gilbert!L4419,Rate!$B$3:$M$3,0))*O4419)),"")</f>
        <v/>
      </c>
      <c r="T4419" s="71" t="str">
        <f t="shared" ref="T4419:T4482" si="210">IF(L4419="","",IF(L4419="General2","F0070000061A","E31250000331"))</f>
        <v/>
      </c>
    </row>
    <row r="4420" spans="16:20">
      <c r="P4420" s="70" t="str">
        <f t="shared" si="208"/>
        <v/>
      </c>
      <c r="Q4420" s="70" t="str">
        <f t="shared" si="209"/>
        <v/>
      </c>
      <c r="R4420" s="70" t="str">
        <f>IFERROR(IF(K4420="handling and wharfage",SUM(P4420:Q4420),IF(OR(K4420="tank",K4420="Boat",K4420="car"),INDEX(Rate!$B$4:$M$25,MATCH(Gilbert!N4420,Rate!$A$4:$A$25,0),MATCH(Gilbert!L4420,Rate!$B$3:$M$3,0))*O4420*0.8,INDEX(Rate!$B$4:$M$25,MATCH(Gilbert!N4420,Rate!$A$4:$A$25,0),MATCH(Gilbert!L4420,Rate!$B$3:$M$3,0))*O4420)),"")</f>
        <v/>
      </c>
      <c r="T4420" s="71" t="str">
        <f t="shared" si="210"/>
        <v/>
      </c>
    </row>
    <row r="4421" spans="16:20">
      <c r="P4421" s="70" t="str">
        <f t="shared" si="208"/>
        <v/>
      </c>
      <c r="Q4421" s="70" t="str">
        <f t="shared" si="209"/>
        <v/>
      </c>
      <c r="R4421" s="70" t="str">
        <f>IFERROR(IF(K4421="handling and wharfage",SUM(P4421:Q4421),IF(OR(K4421="tank",K4421="Boat",K4421="car"),INDEX(Rate!$B$4:$M$25,MATCH(Gilbert!N4421,Rate!$A$4:$A$25,0),MATCH(Gilbert!L4421,Rate!$B$3:$M$3,0))*O4421*0.8,INDEX(Rate!$B$4:$M$25,MATCH(Gilbert!N4421,Rate!$A$4:$A$25,0),MATCH(Gilbert!L4421,Rate!$B$3:$M$3,0))*O4421)),"")</f>
        <v/>
      </c>
      <c r="T4421" s="71" t="str">
        <f t="shared" si="210"/>
        <v/>
      </c>
    </row>
    <row r="4422" spans="16:20">
      <c r="P4422" s="70" t="str">
        <f t="shared" si="208"/>
        <v/>
      </c>
      <c r="Q4422" s="70" t="str">
        <f t="shared" si="209"/>
        <v/>
      </c>
      <c r="R4422" s="70" t="str">
        <f>IFERROR(IF(K4422="handling and wharfage",SUM(P4422:Q4422),IF(OR(K4422="tank",K4422="Boat",K4422="car"),INDEX(Rate!$B$4:$M$25,MATCH(Gilbert!N4422,Rate!$A$4:$A$25,0),MATCH(Gilbert!L4422,Rate!$B$3:$M$3,0))*O4422*0.8,INDEX(Rate!$B$4:$M$25,MATCH(Gilbert!N4422,Rate!$A$4:$A$25,0),MATCH(Gilbert!L4422,Rate!$B$3:$M$3,0))*O4422)),"")</f>
        <v/>
      </c>
      <c r="T4422" s="71" t="str">
        <f t="shared" si="210"/>
        <v/>
      </c>
    </row>
    <row r="4423" spans="16:20">
      <c r="P4423" s="70" t="str">
        <f t="shared" si="208"/>
        <v/>
      </c>
      <c r="Q4423" s="70" t="str">
        <f t="shared" si="209"/>
        <v/>
      </c>
      <c r="R4423" s="70" t="str">
        <f>IFERROR(IF(K4423="handling and wharfage",SUM(P4423:Q4423),IF(OR(K4423="tank",K4423="Boat",K4423="car"),INDEX(Rate!$B$4:$M$25,MATCH(Gilbert!N4423,Rate!$A$4:$A$25,0),MATCH(Gilbert!L4423,Rate!$B$3:$M$3,0))*O4423*0.8,INDEX(Rate!$B$4:$M$25,MATCH(Gilbert!N4423,Rate!$A$4:$A$25,0),MATCH(Gilbert!L4423,Rate!$B$3:$M$3,0))*O4423)),"")</f>
        <v/>
      </c>
      <c r="T4423" s="71" t="str">
        <f t="shared" si="210"/>
        <v/>
      </c>
    </row>
    <row r="4424" spans="16:20">
      <c r="P4424" s="70" t="str">
        <f t="shared" si="208"/>
        <v/>
      </c>
      <c r="Q4424" s="70" t="str">
        <f t="shared" si="209"/>
        <v/>
      </c>
      <c r="R4424" s="70" t="str">
        <f>IFERROR(IF(K4424="handling and wharfage",SUM(P4424:Q4424),IF(OR(K4424="tank",K4424="Boat",K4424="car"),INDEX(Rate!$B$4:$M$25,MATCH(Gilbert!N4424,Rate!$A$4:$A$25,0),MATCH(Gilbert!L4424,Rate!$B$3:$M$3,0))*O4424*0.8,INDEX(Rate!$B$4:$M$25,MATCH(Gilbert!N4424,Rate!$A$4:$A$25,0),MATCH(Gilbert!L4424,Rate!$B$3:$M$3,0))*O4424)),"")</f>
        <v/>
      </c>
      <c r="T4424" s="71" t="str">
        <f t="shared" si="210"/>
        <v/>
      </c>
    </row>
    <row r="4425" spans="16:20">
      <c r="P4425" s="70" t="str">
        <f t="shared" si="208"/>
        <v/>
      </c>
      <c r="Q4425" s="70" t="str">
        <f t="shared" si="209"/>
        <v/>
      </c>
      <c r="R4425" s="70" t="str">
        <f>IFERROR(IF(K4425="handling and wharfage",SUM(P4425:Q4425),IF(OR(K4425="tank",K4425="Boat",K4425="car"),INDEX(Rate!$B$4:$M$25,MATCH(Gilbert!N4425,Rate!$A$4:$A$25,0),MATCH(Gilbert!L4425,Rate!$B$3:$M$3,0))*O4425*0.8,INDEX(Rate!$B$4:$M$25,MATCH(Gilbert!N4425,Rate!$A$4:$A$25,0),MATCH(Gilbert!L4425,Rate!$B$3:$M$3,0))*O4425)),"")</f>
        <v/>
      </c>
      <c r="T4425" s="71" t="str">
        <f t="shared" si="210"/>
        <v/>
      </c>
    </row>
    <row r="4426" spans="16:20">
      <c r="P4426" s="70" t="str">
        <f t="shared" si="208"/>
        <v/>
      </c>
      <c r="Q4426" s="70" t="str">
        <f t="shared" si="209"/>
        <v/>
      </c>
      <c r="R4426" s="70" t="str">
        <f>IFERROR(IF(K4426="handling and wharfage",SUM(P4426:Q4426),IF(OR(K4426="tank",K4426="Boat",K4426="car"),INDEX(Rate!$B$4:$M$25,MATCH(Gilbert!N4426,Rate!$A$4:$A$25,0),MATCH(Gilbert!L4426,Rate!$B$3:$M$3,0))*O4426*0.8,INDEX(Rate!$B$4:$M$25,MATCH(Gilbert!N4426,Rate!$A$4:$A$25,0),MATCH(Gilbert!L4426,Rate!$B$3:$M$3,0))*O4426)),"")</f>
        <v/>
      </c>
      <c r="T4426" s="71" t="str">
        <f t="shared" si="210"/>
        <v/>
      </c>
    </row>
    <row r="4427" spans="16:20">
      <c r="P4427" s="70" t="str">
        <f t="shared" si="208"/>
        <v/>
      </c>
      <c r="Q4427" s="70" t="str">
        <f t="shared" si="209"/>
        <v/>
      </c>
      <c r="R4427" s="70" t="str">
        <f>IFERROR(IF(K4427="handling and wharfage",SUM(P4427:Q4427),IF(OR(K4427="tank",K4427="Boat",K4427="car"),INDEX(Rate!$B$4:$M$25,MATCH(Gilbert!N4427,Rate!$A$4:$A$25,0),MATCH(Gilbert!L4427,Rate!$B$3:$M$3,0))*O4427*0.8,INDEX(Rate!$B$4:$M$25,MATCH(Gilbert!N4427,Rate!$A$4:$A$25,0),MATCH(Gilbert!L4427,Rate!$B$3:$M$3,0))*O4427)),"")</f>
        <v/>
      </c>
      <c r="T4427" s="71" t="str">
        <f t="shared" si="210"/>
        <v/>
      </c>
    </row>
    <row r="4428" spans="16:20">
      <c r="P4428" s="70" t="str">
        <f t="shared" si="208"/>
        <v/>
      </c>
      <c r="Q4428" s="70" t="str">
        <f t="shared" si="209"/>
        <v/>
      </c>
      <c r="R4428" s="70" t="str">
        <f>IFERROR(IF(K4428="handling and wharfage",SUM(P4428:Q4428),IF(OR(K4428="tank",K4428="Boat",K4428="car"),INDEX(Rate!$B$4:$M$25,MATCH(Gilbert!N4428,Rate!$A$4:$A$25,0),MATCH(Gilbert!L4428,Rate!$B$3:$M$3,0))*O4428*0.8,INDEX(Rate!$B$4:$M$25,MATCH(Gilbert!N4428,Rate!$A$4:$A$25,0),MATCH(Gilbert!L4428,Rate!$B$3:$M$3,0))*O4428)),"")</f>
        <v/>
      </c>
      <c r="T4428" s="71" t="str">
        <f t="shared" si="210"/>
        <v/>
      </c>
    </row>
    <row r="4429" spans="16:20">
      <c r="P4429" s="70" t="str">
        <f t="shared" si="208"/>
        <v/>
      </c>
      <c r="Q4429" s="70" t="str">
        <f t="shared" si="209"/>
        <v/>
      </c>
      <c r="R4429" s="70" t="str">
        <f>IFERROR(IF(K4429="handling and wharfage",SUM(P4429:Q4429),IF(OR(K4429="tank",K4429="Boat",K4429="car"),INDEX(Rate!$B$4:$M$25,MATCH(Gilbert!N4429,Rate!$A$4:$A$25,0),MATCH(Gilbert!L4429,Rate!$B$3:$M$3,0))*O4429*0.8,INDEX(Rate!$B$4:$M$25,MATCH(Gilbert!N4429,Rate!$A$4:$A$25,0),MATCH(Gilbert!L4429,Rate!$B$3:$M$3,0))*O4429)),"")</f>
        <v/>
      </c>
      <c r="T4429" s="71" t="str">
        <f t="shared" si="210"/>
        <v/>
      </c>
    </row>
    <row r="4430" spans="16:20">
      <c r="P4430" s="70" t="str">
        <f t="shared" si="208"/>
        <v/>
      </c>
      <c r="Q4430" s="70" t="str">
        <f t="shared" si="209"/>
        <v/>
      </c>
      <c r="R4430" s="70" t="str">
        <f>IFERROR(IF(K4430="handling and wharfage",SUM(P4430:Q4430),IF(OR(K4430="tank",K4430="Boat",K4430="car"),INDEX(Rate!$B$4:$M$25,MATCH(Gilbert!N4430,Rate!$A$4:$A$25,0),MATCH(Gilbert!L4430,Rate!$B$3:$M$3,0))*O4430*0.8,INDEX(Rate!$B$4:$M$25,MATCH(Gilbert!N4430,Rate!$A$4:$A$25,0),MATCH(Gilbert!L4430,Rate!$B$3:$M$3,0))*O4430)),"")</f>
        <v/>
      </c>
      <c r="T4430" s="71" t="str">
        <f t="shared" si="210"/>
        <v/>
      </c>
    </row>
    <row r="4431" spans="16:20">
      <c r="P4431" s="70" t="str">
        <f t="shared" si="208"/>
        <v/>
      </c>
      <c r="Q4431" s="70" t="str">
        <f t="shared" si="209"/>
        <v/>
      </c>
      <c r="R4431" s="70" t="str">
        <f>IFERROR(IF(K4431="handling and wharfage",SUM(P4431:Q4431),IF(OR(K4431="tank",K4431="Boat",K4431="car"),INDEX(Rate!$B$4:$M$25,MATCH(Gilbert!N4431,Rate!$A$4:$A$25,0),MATCH(Gilbert!L4431,Rate!$B$3:$M$3,0))*O4431*0.8,INDEX(Rate!$B$4:$M$25,MATCH(Gilbert!N4431,Rate!$A$4:$A$25,0),MATCH(Gilbert!L4431,Rate!$B$3:$M$3,0))*O4431)),"")</f>
        <v/>
      </c>
      <c r="T4431" s="71" t="str">
        <f t="shared" si="210"/>
        <v/>
      </c>
    </row>
    <row r="4432" spans="16:20">
      <c r="P4432" s="70" t="str">
        <f t="shared" si="208"/>
        <v/>
      </c>
      <c r="Q4432" s="70" t="str">
        <f t="shared" si="209"/>
        <v/>
      </c>
      <c r="R4432" s="70" t="str">
        <f>IFERROR(IF(K4432="handling and wharfage",SUM(P4432:Q4432),IF(OR(K4432="tank",K4432="Boat",K4432="car"),INDEX(Rate!$B$4:$M$25,MATCH(Gilbert!N4432,Rate!$A$4:$A$25,0),MATCH(Gilbert!L4432,Rate!$B$3:$M$3,0))*O4432*0.8,INDEX(Rate!$B$4:$M$25,MATCH(Gilbert!N4432,Rate!$A$4:$A$25,0),MATCH(Gilbert!L4432,Rate!$B$3:$M$3,0))*O4432)),"")</f>
        <v/>
      </c>
      <c r="T4432" s="71" t="str">
        <f t="shared" si="210"/>
        <v/>
      </c>
    </row>
    <row r="4433" spans="16:20">
      <c r="P4433" s="70" t="str">
        <f t="shared" si="208"/>
        <v/>
      </c>
      <c r="Q4433" s="70" t="str">
        <f t="shared" si="209"/>
        <v/>
      </c>
      <c r="R4433" s="70" t="str">
        <f>IFERROR(IF(K4433="handling and wharfage",SUM(P4433:Q4433),IF(OR(K4433="tank",K4433="Boat",K4433="car"),INDEX(Rate!$B$4:$M$25,MATCH(Gilbert!N4433,Rate!$A$4:$A$25,0),MATCH(Gilbert!L4433,Rate!$B$3:$M$3,0))*O4433*0.8,INDEX(Rate!$B$4:$M$25,MATCH(Gilbert!N4433,Rate!$A$4:$A$25,0),MATCH(Gilbert!L4433,Rate!$B$3:$M$3,0))*O4433)),"")</f>
        <v/>
      </c>
      <c r="T4433" s="71" t="str">
        <f t="shared" si="210"/>
        <v/>
      </c>
    </row>
    <row r="4434" spans="16:20">
      <c r="P4434" s="70" t="str">
        <f t="shared" si="208"/>
        <v/>
      </c>
      <c r="Q4434" s="70" t="str">
        <f t="shared" si="209"/>
        <v/>
      </c>
      <c r="R4434" s="70" t="str">
        <f>IFERROR(IF(K4434="handling and wharfage",SUM(P4434:Q4434),IF(OR(K4434="tank",K4434="Boat",K4434="car"),INDEX(Rate!$B$4:$M$25,MATCH(Gilbert!N4434,Rate!$A$4:$A$25,0),MATCH(Gilbert!L4434,Rate!$B$3:$M$3,0))*O4434*0.8,INDEX(Rate!$B$4:$M$25,MATCH(Gilbert!N4434,Rate!$A$4:$A$25,0),MATCH(Gilbert!L4434,Rate!$B$3:$M$3,0))*O4434)),"")</f>
        <v/>
      </c>
      <c r="T4434" s="71" t="str">
        <f t="shared" si="210"/>
        <v/>
      </c>
    </row>
    <row r="4435" spans="16:20">
      <c r="P4435" s="70" t="str">
        <f t="shared" si="208"/>
        <v/>
      </c>
      <c r="Q4435" s="70" t="str">
        <f t="shared" si="209"/>
        <v/>
      </c>
      <c r="R4435" s="70" t="str">
        <f>IFERROR(IF(K4435="handling and wharfage",SUM(P4435:Q4435),IF(OR(K4435="tank",K4435="Boat",K4435="car"),INDEX(Rate!$B$4:$M$25,MATCH(Gilbert!N4435,Rate!$A$4:$A$25,0),MATCH(Gilbert!L4435,Rate!$B$3:$M$3,0))*O4435*0.8,INDEX(Rate!$B$4:$M$25,MATCH(Gilbert!N4435,Rate!$A$4:$A$25,0),MATCH(Gilbert!L4435,Rate!$B$3:$M$3,0))*O4435)),"")</f>
        <v/>
      </c>
      <c r="T4435" s="71" t="str">
        <f t="shared" si="210"/>
        <v/>
      </c>
    </row>
    <row r="4436" spans="16:20">
      <c r="P4436" s="70" t="str">
        <f t="shared" si="208"/>
        <v/>
      </c>
      <c r="Q4436" s="70" t="str">
        <f t="shared" si="209"/>
        <v/>
      </c>
      <c r="R4436" s="70" t="str">
        <f>IFERROR(IF(K4436="handling and wharfage",SUM(P4436:Q4436),IF(OR(K4436="tank",K4436="Boat",K4436="car"),INDEX(Rate!$B$4:$M$25,MATCH(Gilbert!N4436,Rate!$A$4:$A$25,0),MATCH(Gilbert!L4436,Rate!$B$3:$M$3,0))*O4436*0.8,INDEX(Rate!$B$4:$M$25,MATCH(Gilbert!N4436,Rate!$A$4:$A$25,0),MATCH(Gilbert!L4436,Rate!$B$3:$M$3,0))*O4436)),"")</f>
        <v/>
      </c>
      <c r="T4436" s="71" t="str">
        <f t="shared" si="210"/>
        <v/>
      </c>
    </row>
    <row r="4437" spans="16:20">
      <c r="P4437" s="70" t="str">
        <f t="shared" si="208"/>
        <v/>
      </c>
      <c r="Q4437" s="70" t="str">
        <f t="shared" si="209"/>
        <v/>
      </c>
      <c r="R4437" s="70" t="str">
        <f>IFERROR(IF(K4437="handling and wharfage",SUM(P4437:Q4437),IF(OR(K4437="tank",K4437="Boat",K4437="car"),INDEX(Rate!$B$4:$M$25,MATCH(Gilbert!N4437,Rate!$A$4:$A$25,0),MATCH(Gilbert!L4437,Rate!$B$3:$M$3,0))*O4437*0.8,INDEX(Rate!$B$4:$M$25,MATCH(Gilbert!N4437,Rate!$A$4:$A$25,0),MATCH(Gilbert!L4437,Rate!$B$3:$M$3,0))*O4437)),"")</f>
        <v/>
      </c>
      <c r="T4437" s="71" t="str">
        <f t="shared" si="210"/>
        <v/>
      </c>
    </row>
    <row r="4438" spans="16:20">
      <c r="P4438" s="70" t="str">
        <f t="shared" si="208"/>
        <v/>
      </c>
      <c r="Q4438" s="70" t="str">
        <f t="shared" si="209"/>
        <v/>
      </c>
      <c r="R4438" s="70" t="str">
        <f>IFERROR(IF(K4438="handling and wharfage",SUM(P4438:Q4438),IF(OR(K4438="tank",K4438="Boat",K4438="car"),INDEX(Rate!$B$4:$M$25,MATCH(Gilbert!N4438,Rate!$A$4:$A$25,0),MATCH(Gilbert!L4438,Rate!$B$3:$M$3,0))*O4438*0.8,INDEX(Rate!$B$4:$M$25,MATCH(Gilbert!N4438,Rate!$A$4:$A$25,0),MATCH(Gilbert!L4438,Rate!$B$3:$M$3,0))*O4438)),"")</f>
        <v/>
      </c>
      <c r="T4438" s="71" t="str">
        <f t="shared" si="210"/>
        <v/>
      </c>
    </row>
    <row r="4439" spans="16:20">
      <c r="P4439" s="70" t="str">
        <f t="shared" si="208"/>
        <v/>
      </c>
      <c r="Q4439" s="70" t="str">
        <f t="shared" si="209"/>
        <v/>
      </c>
      <c r="R4439" s="70" t="str">
        <f>IFERROR(IF(K4439="handling and wharfage",SUM(P4439:Q4439),IF(OR(K4439="tank",K4439="Boat",K4439="car"),INDEX(Rate!$B$4:$M$25,MATCH(Gilbert!N4439,Rate!$A$4:$A$25,0),MATCH(Gilbert!L4439,Rate!$B$3:$M$3,0))*O4439*0.8,INDEX(Rate!$B$4:$M$25,MATCH(Gilbert!N4439,Rate!$A$4:$A$25,0),MATCH(Gilbert!L4439,Rate!$B$3:$M$3,0))*O4439)),"")</f>
        <v/>
      </c>
      <c r="T4439" s="71" t="str">
        <f t="shared" si="210"/>
        <v/>
      </c>
    </row>
    <row r="4440" spans="16:20">
      <c r="P4440" s="70" t="str">
        <f t="shared" si="208"/>
        <v/>
      </c>
      <c r="Q4440" s="70" t="str">
        <f t="shared" si="209"/>
        <v/>
      </c>
      <c r="R4440" s="70" t="str">
        <f>IFERROR(IF(K4440="handling and wharfage",SUM(P4440:Q4440),IF(OR(K4440="tank",K4440="Boat",K4440="car"),INDEX(Rate!$B$4:$M$25,MATCH(Gilbert!N4440,Rate!$A$4:$A$25,0),MATCH(Gilbert!L4440,Rate!$B$3:$M$3,0))*O4440*0.8,INDEX(Rate!$B$4:$M$25,MATCH(Gilbert!N4440,Rate!$A$4:$A$25,0),MATCH(Gilbert!L4440,Rate!$B$3:$M$3,0))*O4440)),"")</f>
        <v/>
      </c>
      <c r="T4440" s="71" t="str">
        <f t="shared" si="210"/>
        <v/>
      </c>
    </row>
    <row r="4441" spans="16:20">
      <c r="P4441" s="70" t="str">
        <f t="shared" si="208"/>
        <v/>
      </c>
      <c r="Q4441" s="70" t="str">
        <f t="shared" si="209"/>
        <v/>
      </c>
      <c r="R4441" s="70" t="str">
        <f>IFERROR(IF(K4441="handling and wharfage",SUM(P4441:Q4441),IF(OR(K4441="tank",K4441="Boat",K4441="car"),INDEX(Rate!$B$4:$M$25,MATCH(Gilbert!N4441,Rate!$A$4:$A$25,0),MATCH(Gilbert!L4441,Rate!$B$3:$M$3,0))*O4441*0.8,INDEX(Rate!$B$4:$M$25,MATCH(Gilbert!N4441,Rate!$A$4:$A$25,0),MATCH(Gilbert!L4441,Rate!$B$3:$M$3,0))*O4441)),"")</f>
        <v/>
      </c>
      <c r="T4441" s="71" t="str">
        <f t="shared" si="210"/>
        <v/>
      </c>
    </row>
    <row r="4442" spans="16:20">
      <c r="P4442" s="70" t="str">
        <f t="shared" si="208"/>
        <v/>
      </c>
      <c r="Q4442" s="70" t="str">
        <f t="shared" si="209"/>
        <v/>
      </c>
      <c r="R4442" s="70" t="str">
        <f>IFERROR(IF(K4442="handling and wharfage",SUM(P4442:Q4442),IF(OR(K4442="tank",K4442="Boat",K4442="car"),INDEX(Rate!$B$4:$M$25,MATCH(Gilbert!N4442,Rate!$A$4:$A$25,0),MATCH(Gilbert!L4442,Rate!$B$3:$M$3,0))*O4442*0.8,INDEX(Rate!$B$4:$M$25,MATCH(Gilbert!N4442,Rate!$A$4:$A$25,0),MATCH(Gilbert!L4442,Rate!$B$3:$M$3,0))*O4442)),"")</f>
        <v/>
      </c>
      <c r="T4442" s="71" t="str">
        <f t="shared" si="210"/>
        <v/>
      </c>
    </row>
    <row r="4443" spans="16:20">
      <c r="P4443" s="70" t="str">
        <f t="shared" si="208"/>
        <v/>
      </c>
      <c r="Q4443" s="70" t="str">
        <f t="shared" si="209"/>
        <v/>
      </c>
      <c r="R4443" s="70" t="str">
        <f>IFERROR(IF(K4443="handling and wharfage",SUM(P4443:Q4443),IF(OR(K4443="tank",K4443="Boat",K4443="car"),INDEX(Rate!$B$4:$M$25,MATCH(Gilbert!N4443,Rate!$A$4:$A$25,0),MATCH(Gilbert!L4443,Rate!$B$3:$M$3,0))*O4443*0.8,INDEX(Rate!$B$4:$M$25,MATCH(Gilbert!N4443,Rate!$A$4:$A$25,0),MATCH(Gilbert!L4443,Rate!$B$3:$M$3,0))*O4443)),"")</f>
        <v/>
      </c>
      <c r="T4443" s="71" t="str">
        <f t="shared" si="210"/>
        <v/>
      </c>
    </row>
    <row r="4444" spans="16:20">
      <c r="P4444" s="70" t="str">
        <f t="shared" si="208"/>
        <v/>
      </c>
      <c r="Q4444" s="70" t="str">
        <f t="shared" si="209"/>
        <v/>
      </c>
      <c r="R4444" s="70" t="str">
        <f>IFERROR(IF(K4444="handling and wharfage",SUM(P4444:Q4444),IF(OR(K4444="tank",K4444="Boat",K4444="car"),INDEX(Rate!$B$4:$M$25,MATCH(Gilbert!N4444,Rate!$A$4:$A$25,0),MATCH(Gilbert!L4444,Rate!$B$3:$M$3,0))*O4444*0.8,INDEX(Rate!$B$4:$M$25,MATCH(Gilbert!N4444,Rate!$A$4:$A$25,0),MATCH(Gilbert!L4444,Rate!$B$3:$M$3,0))*O4444)),"")</f>
        <v/>
      </c>
      <c r="T4444" s="71" t="str">
        <f t="shared" si="210"/>
        <v/>
      </c>
    </row>
    <row r="4445" spans="16:20">
      <c r="P4445" s="70" t="str">
        <f t="shared" si="208"/>
        <v/>
      </c>
      <c r="Q4445" s="70" t="str">
        <f t="shared" si="209"/>
        <v/>
      </c>
      <c r="R4445" s="70" t="str">
        <f>IFERROR(IF(K4445="handling and wharfage",SUM(P4445:Q4445),IF(OR(K4445="tank",K4445="Boat",K4445="car"),INDEX(Rate!$B$4:$M$25,MATCH(Gilbert!N4445,Rate!$A$4:$A$25,0),MATCH(Gilbert!L4445,Rate!$B$3:$M$3,0))*O4445*0.8,INDEX(Rate!$B$4:$M$25,MATCH(Gilbert!N4445,Rate!$A$4:$A$25,0),MATCH(Gilbert!L4445,Rate!$B$3:$M$3,0))*O4445)),"")</f>
        <v/>
      </c>
      <c r="T4445" s="71" t="str">
        <f t="shared" si="210"/>
        <v/>
      </c>
    </row>
    <row r="4446" spans="16:20">
      <c r="P4446" s="70" t="str">
        <f t="shared" si="208"/>
        <v/>
      </c>
      <c r="Q4446" s="70" t="str">
        <f t="shared" si="209"/>
        <v/>
      </c>
      <c r="R4446" s="70" t="str">
        <f>IFERROR(IF(K4446="handling and wharfage",SUM(P4446:Q4446),IF(OR(K4446="tank",K4446="Boat",K4446="car"),INDEX(Rate!$B$4:$M$25,MATCH(Gilbert!N4446,Rate!$A$4:$A$25,0),MATCH(Gilbert!L4446,Rate!$B$3:$M$3,0))*O4446*0.8,INDEX(Rate!$B$4:$M$25,MATCH(Gilbert!N4446,Rate!$A$4:$A$25,0),MATCH(Gilbert!L4446,Rate!$B$3:$M$3,0))*O4446)),"")</f>
        <v/>
      </c>
      <c r="T4446" s="71" t="str">
        <f t="shared" si="210"/>
        <v/>
      </c>
    </row>
    <row r="4447" spans="16:20">
      <c r="P4447" s="70" t="str">
        <f t="shared" si="208"/>
        <v/>
      </c>
      <c r="Q4447" s="70" t="str">
        <f t="shared" si="209"/>
        <v/>
      </c>
      <c r="R4447" s="70" t="str">
        <f>IFERROR(IF(K4447="handling and wharfage",SUM(P4447:Q4447),IF(OR(K4447="tank",K4447="Boat",K4447="car"),INDEX(Rate!$B$4:$M$25,MATCH(Gilbert!N4447,Rate!$A$4:$A$25,0),MATCH(Gilbert!L4447,Rate!$B$3:$M$3,0))*O4447*0.8,INDEX(Rate!$B$4:$M$25,MATCH(Gilbert!N4447,Rate!$A$4:$A$25,0),MATCH(Gilbert!L4447,Rate!$B$3:$M$3,0))*O4447)),"")</f>
        <v/>
      </c>
      <c r="T4447" s="71" t="str">
        <f t="shared" si="210"/>
        <v/>
      </c>
    </row>
    <row r="4448" spans="16:20">
      <c r="P4448" s="70" t="str">
        <f t="shared" si="208"/>
        <v/>
      </c>
      <c r="Q4448" s="70" t="str">
        <f t="shared" si="209"/>
        <v/>
      </c>
      <c r="R4448" s="70" t="str">
        <f>IFERROR(IF(K4448="handling and wharfage",SUM(P4448:Q4448),IF(OR(K4448="tank",K4448="Boat",K4448="car"),INDEX(Rate!$B$4:$M$25,MATCH(Gilbert!N4448,Rate!$A$4:$A$25,0),MATCH(Gilbert!L4448,Rate!$B$3:$M$3,0))*O4448*0.8,INDEX(Rate!$B$4:$M$25,MATCH(Gilbert!N4448,Rate!$A$4:$A$25,0),MATCH(Gilbert!L4448,Rate!$B$3:$M$3,0))*O4448)),"")</f>
        <v/>
      </c>
      <c r="T4448" s="71" t="str">
        <f t="shared" si="210"/>
        <v/>
      </c>
    </row>
    <row r="4449" spans="16:20">
      <c r="P4449" s="70" t="str">
        <f t="shared" si="208"/>
        <v/>
      </c>
      <c r="Q4449" s="70" t="str">
        <f t="shared" si="209"/>
        <v/>
      </c>
      <c r="R4449" s="70" t="str">
        <f>IFERROR(IF(K4449="handling and wharfage",SUM(P4449:Q4449),IF(OR(K4449="tank",K4449="Boat",K4449="car"),INDEX(Rate!$B$4:$M$25,MATCH(Gilbert!N4449,Rate!$A$4:$A$25,0),MATCH(Gilbert!L4449,Rate!$B$3:$M$3,0))*O4449*0.8,INDEX(Rate!$B$4:$M$25,MATCH(Gilbert!N4449,Rate!$A$4:$A$25,0),MATCH(Gilbert!L4449,Rate!$B$3:$M$3,0))*O4449)),"")</f>
        <v/>
      </c>
      <c r="T4449" s="71" t="str">
        <f t="shared" si="210"/>
        <v/>
      </c>
    </row>
    <row r="4450" spans="16:20">
      <c r="P4450" s="70" t="str">
        <f t="shared" si="208"/>
        <v/>
      </c>
      <c r="Q4450" s="70" t="str">
        <f t="shared" si="209"/>
        <v/>
      </c>
      <c r="R4450" s="70" t="str">
        <f>IFERROR(IF(K4450="handling and wharfage",SUM(P4450:Q4450),IF(OR(K4450="tank",K4450="Boat",K4450="car"),INDEX(Rate!$B$4:$M$25,MATCH(Gilbert!N4450,Rate!$A$4:$A$25,0),MATCH(Gilbert!L4450,Rate!$B$3:$M$3,0))*O4450*0.8,INDEX(Rate!$B$4:$M$25,MATCH(Gilbert!N4450,Rate!$A$4:$A$25,0),MATCH(Gilbert!L4450,Rate!$B$3:$M$3,0))*O4450)),"")</f>
        <v/>
      </c>
      <c r="T4450" s="71" t="str">
        <f t="shared" si="210"/>
        <v/>
      </c>
    </row>
    <row r="4451" spans="16:20">
      <c r="P4451" s="70" t="str">
        <f t="shared" si="208"/>
        <v/>
      </c>
      <c r="Q4451" s="70" t="str">
        <f t="shared" si="209"/>
        <v/>
      </c>
      <c r="R4451" s="70" t="str">
        <f>IFERROR(IF(K4451="handling and wharfage",SUM(P4451:Q4451),IF(OR(K4451="tank",K4451="Boat",K4451="car"),INDEX(Rate!$B$4:$M$25,MATCH(Gilbert!N4451,Rate!$A$4:$A$25,0),MATCH(Gilbert!L4451,Rate!$B$3:$M$3,0))*O4451*0.8,INDEX(Rate!$B$4:$M$25,MATCH(Gilbert!N4451,Rate!$A$4:$A$25,0),MATCH(Gilbert!L4451,Rate!$B$3:$M$3,0))*O4451)),"")</f>
        <v/>
      </c>
      <c r="T4451" s="71" t="str">
        <f t="shared" si="210"/>
        <v/>
      </c>
    </row>
    <row r="4452" spans="16:20">
      <c r="P4452" s="70" t="str">
        <f t="shared" si="208"/>
        <v/>
      </c>
      <c r="Q4452" s="70" t="str">
        <f t="shared" si="209"/>
        <v/>
      </c>
      <c r="R4452" s="70" t="str">
        <f>IFERROR(IF(K4452="handling and wharfage",SUM(P4452:Q4452),IF(OR(K4452="tank",K4452="Boat",K4452="car"),INDEX(Rate!$B$4:$M$25,MATCH(Gilbert!N4452,Rate!$A$4:$A$25,0),MATCH(Gilbert!L4452,Rate!$B$3:$M$3,0))*O4452*0.8,INDEX(Rate!$B$4:$M$25,MATCH(Gilbert!N4452,Rate!$A$4:$A$25,0),MATCH(Gilbert!L4452,Rate!$B$3:$M$3,0))*O4452)),"")</f>
        <v/>
      </c>
      <c r="T4452" s="71" t="str">
        <f t="shared" si="210"/>
        <v/>
      </c>
    </row>
    <row r="4453" spans="16:20">
      <c r="P4453" s="70" t="str">
        <f t="shared" si="208"/>
        <v/>
      </c>
      <c r="Q4453" s="70" t="str">
        <f t="shared" si="209"/>
        <v/>
      </c>
      <c r="R4453" s="70" t="str">
        <f>IFERROR(IF(K4453="handling and wharfage",SUM(P4453:Q4453),IF(OR(K4453="tank",K4453="Boat",K4453="car"),INDEX(Rate!$B$4:$M$25,MATCH(Gilbert!N4453,Rate!$A$4:$A$25,0),MATCH(Gilbert!L4453,Rate!$B$3:$M$3,0))*O4453*0.8,INDEX(Rate!$B$4:$M$25,MATCH(Gilbert!N4453,Rate!$A$4:$A$25,0),MATCH(Gilbert!L4453,Rate!$B$3:$M$3,0))*O4453)),"")</f>
        <v/>
      </c>
      <c r="T4453" s="71" t="str">
        <f t="shared" si="210"/>
        <v/>
      </c>
    </row>
    <row r="4454" spans="16:20">
      <c r="P4454" s="70" t="str">
        <f t="shared" si="208"/>
        <v/>
      </c>
      <c r="Q4454" s="70" t="str">
        <f t="shared" si="209"/>
        <v/>
      </c>
      <c r="R4454" s="70" t="str">
        <f>IFERROR(IF(K4454="handling and wharfage",SUM(P4454:Q4454),IF(OR(K4454="tank",K4454="Boat",K4454="car"),INDEX(Rate!$B$4:$M$25,MATCH(Gilbert!N4454,Rate!$A$4:$A$25,0),MATCH(Gilbert!L4454,Rate!$B$3:$M$3,0))*O4454*0.8,INDEX(Rate!$B$4:$M$25,MATCH(Gilbert!N4454,Rate!$A$4:$A$25,0),MATCH(Gilbert!L4454,Rate!$B$3:$M$3,0))*O4454)),"")</f>
        <v/>
      </c>
      <c r="T4454" s="71" t="str">
        <f t="shared" si="210"/>
        <v/>
      </c>
    </row>
    <row r="4455" spans="16:20">
      <c r="P4455" s="70" t="str">
        <f t="shared" si="208"/>
        <v/>
      </c>
      <c r="Q4455" s="70" t="str">
        <f t="shared" si="209"/>
        <v/>
      </c>
      <c r="R4455" s="70" t="str">
        <f>IFERROR(IF(K4455="handling and wharfage",SUM(P4455:Q4455),IF(OR(K4455="tank",K4455="Boat",K4455="car"),INDEX(Rate!$B$4:$M$25,MATCH(Gilbert!N4455,Rate!$A$4:$A$25,0),MATCH(Gilbert!L4455,Rate!$B$3:$M$3,0))*O4455*0.8,INDEX(Rate!$B$4:$M$25,MATCH(Gilbert!N4455,Rate!$A$4:$A$25,0),MATCH(Gilbert!L4455,Rate!$B$3:$M$3,0))*O4455)),"")</f>
        <v/>
      </c>
      <c r="T4455" s="71" t="str">
        <f t="shared" si="210"/>
        <v/>
      </c>
    </row>
    <row r="4456" spans="16:20">
      <c r="P4456" s="70" t="str">
        <f t="shared" si="208"/>
        <v/>
      </c>
      <c r="Q4456" s="70" t="str">
        <f t="shared" si="209"/>
        <v/>
      </c>
      <c r="R4456" s="70" t="str">
        <f>IFERROR(IF(K4456="handling and wharfage",SUM(P4456:Q4456),IF(OR(K4456="tank",K4456="Boat",K4456="car"),INDEX(Rate!$B$4:$M$25,MATCH(Gilbert!N4456,Rate!$A$4:$A$25,0),MATCH(Gilbert!L4456,Rate!$B$3:$M$3,0))*O4456*0.8,INDEX(Rate!$B$4:$M$25,MATCH(Gilbert!N4456,Rate!$A$4:$A$25,0),MATCH(Gilbert!L4456,Rate!$B$3:$M$3,0))*O4456)),"")</f>
        <v/>
      </c>
      <c r="T4456" s="71" t="str">
        <f t="shared" si="210"/>
        <v/>
      </c>
    </row>
    <row r="4457" spans="16:20">
      <c r="P4457" s="70" t="str">
        <f t="shared" si="208"/>
        <v/>
      </c>
      <c r="Q4457" s="70" t="str">
        <f t="shared" si="209"/>
        <v/>
      </c>
      <c r="R4457" s="70" t="str">
        <f>IFERROR(IF(K4457="handling and wharfage",SUM(P4457:Q4457),IF(OR(K4457="tank",K4457="Boat",K4457="car"),INDEX(Rate!$B$4:$M$25,MATCH(Gilbert!N4457,Rate!$A$4:$A$25,0),MATCH(Gilbert!L4457,Rate!$B$3:$M$3,0))*O4457*0.8,INDEX(Rate!$B$4:$M$25,MATCH(Gilbert!N4457,Rate!$A$4:$A$25,0),MATCH(Gilbert!L4457,Rate!$B$3:$M$3,0))*O4457)),"")</f>
        <v/>
      </c>
      <c r="T4457" s="71" t="str">
        <f t="shared" si="210"/>
        <v/>
      </c>
    </row>
    <row r="4458" spans="16:20">
      <c r="P4458" s="70" t="str">
        <f t="shared" si="208"/>
        <v/>
      </c>
      <c r="Q4458" s="70" t="str">
        <f t="shared" si="209"/>
        <v/>
      </c>
      <c r="R4458" s="70" t="str">
        <f>IFERROR(IF(K4458="handling and wharfage",SUM(P4458:Q4458),IF(OR(K4458="tank",K4458="Boat",K4458="car"),INDEX(Rate!$B$4:$M$25,MATCH(Gilbert!N4458,Rate!$A$4:$A$25,0),MATCH(Gilbert!L4458,Rate!$B$3:$M$3,0))*O4458*0.8,INDEX(Rate!$B$4:$M$25,MATCH(Gilbert!N4458,Rate!$A$4:$A$25,0),MATCH(Gilbert!L4458,Rate!$B$3:$M$3,0))*O4458)),"")</f>
        <v/>
      </c>
      <c r="T4458" s="71" t="str">
        <f t="shared" si="210"/>
        <v/>
      </c>
    </row>
    <row r="4459" spans="16:20">
      <c r="P4459" s="70" t="str">
        <f t="shared" si="208"/>
        <v/>
      </c>
      <c r="Q4459" s="70" t="str">
        <f t="shared" si="209"/>
        <v/>
      </c>
      <c r="R4459" s="70" t="str">
        <f>IFERROR(IF(K4459="handling and wharfage",SUM(P4459:Q4459),IF(OR(K4459="tank",K4459="Boat",K4459="car"),INDEX(Rate!$B$4:$M$25,MATCH(Gilbert!N4459,Rate!$A$4:$A$25,0),MATCH(Gilbert!L4459,Rate!$B$3:$M$3,0))*O4459*0.8,INDEX(Rate!$B$4:$M$25,MATCH(Gilbert!N4459,Rate!$A$4:$A$25,0),MATCH(Gilbert!L4459,Rate!$B$3:$M$3,0))*O4459)),"")</f>
        <v/>
      </c>
      <c r="T4459" s="71" t="str">
        <f t="shared" si="210"/>
        <v/>
      </c>
    </row>
    <row r="4460" spans="16:20">
      <c r="P4460" s="70" t="str">
        <f t="shared" si="208"/>
        <v/>
      </c>
      <c r="Q4460" s="70" t="str">
        <f t="shared" si="209"/>
        <v/>
      </c>
      <c r="R4460" s="70" t="str">
        <f>IFERROR(IF(K4460="handling and wharfage",SUM(P4460:Q4460),IF(OR(K4460="tank",K4460="Boat",K4460="car"),INDEX(Rate!$B$4:$M$25,MATCH(Gilbert!N4460,Rate!$A$4:$A$25,0),MATCH(Gilbert!L4460,Rate!$B$3:$M$3,0))*O4460*0.8,INDEX(Rate!$B$4:$M$25,MATCH(Gilbert!N4460,Rate!$A$4:$A$25,0),MATCH(Gilbert!L4460,Rate!$B$3:$M$3,0))*O4460)),"")</f>
        <v/>
      </c>
      <c r="T4460" s="71" t="str">
        <f t="shared" si="210"/>
        <v/>
      </c>
    </row>
    <row r="4461" spans="16:20">
      <c r="P4461" s="70" t="str">
        <f t="shared" si="208"/>
        <v/>
      </c>
      <c r="Q4461" s="70" t="str">
        <f t="shared" si="209"/>
        <v/>
      </c>
      <c r="R4461" s="70" t="str">
        <f>IFERROR(IF(K4461="handling and wharfage",SUM(P4461:Q4461),IF(OR(K4461="tank",K4461="Boat",K4461="car"),INDEX(Rate!$B$4:$M$25,MATCH(Gilbert!N4461,Rate!$A$4:$A$25,0),MATCH(Gilbert!L4461,Rate!$B$3:$M$3,0))*O4461*0.8,INDEX(Rate!$B$4:$M$25,MATCH(Gilbert!N4461,Rate!$A$4:$A$25,0),MATCH(Gilbert!L4461,Rate!$B$3:$M$3,0))*O4461)),"")</f>
        <v/>
      </c>
      <c r="T4461" s="71" t="str">
        <f t="shared" si="210"/>
        <v/>
      </c>
    </row>
    <row r="4462" spans="16:20">
      <c r="P4462" s="70" t="str">
        <f t="shared" si="208"/>
        <v/>
      </c>
      <c r="Q4462" s="70" t="str">
        <f t="shared" si="209"/>
        <v/>
      </c>
      <c r="R4462" s="70" t="str">
        <f>IFERROR(IF(K4462="handling and wharfage",SUM(P4462:Q4462),IF(OR(K4462="tank",K4462="Boat",K4462="car"),INDEX(Rate!$B$4:$M$25,MATCH(Gilbert!N4462,Rate!$A$4:$A$25,0),MATCH(Gilbert!L4462,Rate!$B$3:$M$3,0))*O4462*0.8,INDEX(Rate!$B$4:$M$25,MATCH(Gilbert!N4462,Rate!$A$4:$A$25,0),MATCH(Gilbert!L4462,Rate!$B$3:$M$3,0))*O4462)),"")</f>
        <v/>
      </c>
      <c r="T4462" s="71" t="str">
        <f t="shared" si="210"/>
        <v/>
      </c>
    </row>
    <row r="4463" spans="16:20">
      <c r="P4463" s="70" t="str">
        <f t="shared" si="208"/>
        <v/>
      </c>
      <c r="Q4463" s="70" t="str">
        <f t="shared" si="209"/>
        <v/>
      </c>
      <c r="R4463" s="70" t="str">
        <f>IFERROR(IF(K4463="handling and wharfage",SUM(P4463:Q4463),IF(OR(K4463="tank",K4463="Boat",K4463="car"),INDEX(Rate!$B$4:$M$25,MATCH(Gilbert!N4463,Rate!$A$4:$A$25,0),MATCH(Gilbert!L4463,Rate!$B$3:$M$3,0))*O4463*0.8,INDEX(Rate!$B$4:$M$25,MATCH(Gilbert!N4463,Rate!$A$4:$A$25,0),MATCH(Gilbert!L4463,Rate!$B$3:$M$3,0))*O4463)),"")</f>
        <v/>
      </c>
      <c r="T4463" s="71" t="str">
        <f t="shared" si="210"/>
        <v/>
      </c>
    </row>
    <row r="4464" spans="16:20">
      <c r="P4464" s="70" t="str">
        <f t="shared" si="208"/>
        <v/>
      </c>
      <c r="Q4464" s="70" t="str">
        <f t="shared" si="209"/>
        <v/>
      </c>
      <c r="R4464" s="70" t="str">
        <f>IFERROR(IF(K4464="handling and wharfage",SUM(P4464:Q4464),IF(OR(K4464="tank",K4464="Boat",K4464="car"),INDEX(Rate!$B$4:$M$25,MATCH(Gilbert!N4464,Rate!$A$4:$A$25,0),MATCH(Gilbert!L4464,Rate!$B$3:$M$3,0))*O4464*0.8,INDEX(Rate!$B$4:$M$25,MATCH(Gilbert!N4464,Rate!$A$4:$A$25,0),MATCH(Gilbert!L4464,Rate!$B$3:$M$3,0))*O4464)),"")</f>
        <v/>
      </c>
      <c r="T4464" s="71" t="str">
        <f t="shared" si="210"/>
        <v/>
      </c>
    </row>
    <row r="4465" spans="16:20">
      <c r="P4465" s="70" t="str">
        <f t="shared" si="208"/>
        <v/>
      </c>
      <c r="Q4465" s="70" t="str">
        <f t="shared" si="209"/>
        <v/>
      </c>
      <c r="R4465" s="70" t="str">
        <f>IFERROR(IF(K4465="handling and wharfage",SUM(P4465:Q4465),IF(OR(K4465="tank",K4465="Boat",K4465="car"),INDEX(Rate!$B$4:$M$25,MATCH(Gilbert!N4465,Rate!$A$4:$A$25,0),MATCH(Gilbert!L4465,Rate!$B$3:$M$3,0))*O4465*0.8,INDEX(Rate!$B$4:$M$25,MATCH(Gilbert!N4465,Rate!$A$4:$A$25,0),MATCH(Gilbert!L4465,Rate!$B$3:$M$3,0))*O4465)),"")</f>
        <v/>
      </c>
      <c r="T4465" s="71" t="str">
        <f t="shared" si="210"/>
        <v/>
      </c>
    </row>
    <row r="4466" spans="16:20">
      <c r="P4466" s="70" t="str">
        <f t="shared" si="208"/>
        <v/>
      </c>
      <c r="Q4466" s="70" t="str">
        <f t="shared" si="209"/>
        <v/>
      </c>
      <c r="R4466" s="70" t="str">
        <f>IFERROR(IF(K4466="handling and wharfage",SUM(P4466:Q4466),IF(OR(K4466="tank",K4466="Boat",K4466="car"),INDEX(Rate!$B$4:$M$25,MATCH(Gilbert!N4466,Rate!$A$4:$A$25,0),MATCH(Gilbert!L4466,Rate!$B$3:$M$3,0))*O4466*0.8,INDEX(Rate!$B$4:$M$25,MATCH(Gilbert!N4466,Rate!$A$4:$A$25,0),MATCH(Gilbert!L4466,Rate!$B$3:$M$3,0))*O4466)),"")</f>
        <v/>
      </c>
      <c r="T4466" s="71" t="str">
        <f t="shared" si="210"/>
        <v/>
      </c>
    </row>
    <row r="4467" spans="16:20">
      <c r="P4467" s="70" t="str">
        <f t="shared" si="208"/>
        <v/>
      </c>
      <c r="Q4467" s="70" t="str">
        <f t="shared" si="209"/>
        <v/>
      </c>
      <c r="R4467" s="70" t="str">
        <f>IFERROR(IF(K4467="handling and wharfage",SUM(P4467:Q4467),IF(OR(K4467="tank",K4467="Boat",K4467="car"),INDEX(Rate!$B$4:$M$25,MATCH(Gilbert!N4467,Rate!$A$4:$A$25,0),MATCH(Gilbert!L4467,Rate!$B$3:$M$3,0))*O4467*0.8,INDEX(Rate!$B$4:$M$25,MATCH(Gilbert!N4467,Rate!$A$4:$A$25,0),MATCH(Gilbert!L4467,Rate!$B$3:$M$3,0))*O4467)),"")</f>
        <v/>
      </c>
      <c r="T4467" s="71" t="str">
        <f t="shared" si="210"/>
        <v/>
      </c>
    </row>
    <row r="4468" spans="16:20">
      <c r="P4468" s="70" t="str">
        <f t="shared" si="208"/>
        <v/>
      </c>
      <c r="Q4468" s="70" t="str">
        <f t="shared" si="209"/>
        <v/>
      </c>
      <c r="R4468" s="70" t="str">
        <f>IFERROR(IF(K4468="handling and wharfage",SUM(P4468:Q4468),IF(OR(K4468="tank",K4468="Boat",K4468="car"),INDEX(Rate!$B$4:$M$25,MATCH(Gilbert!N4468,Rate!$A$4:$A$25,0),MATCH(Gilbert!L4468,Rate!$B$3:$M$3,0))*O4468*0.8,INDEX(Rate!$B$4:$M$25,MATCH(Gilbert!N4468,Rate!$A$4:$A$25,0),MATCH(Gilbert!L4468,Rate!$B$3:$M$3,0))*O4468)),"")</f>
        <v/>
      </c>
      <c r="T4468" s="71" t="str">
        <f t="shared" si="210"/>
        <v/>
      </c>
    </row>
    <row r="4469" spans="16:20">
      <c r="P4469" s="70" t="str">
        <f t="shared" si="208"/>
        <v/>
      </c>
      <c r="Q4469" s="70" t="str">
        <f t="shared" si="209"/>
        <v/>
      </c>
      <c r="R4469" s="70" t="str">
        <f>IFERROR(IF(K4469="handling and wharfage",SUM(P4469:Q4469),IF(OR(K4469="tank",K4469="Boat",K4469="car"),INDEX(Rate!$B$4:$M$25,MATCH(Gilbert!N4469,Rate!$A$4:$A$25,0),MATCH(Gilbert!L4469,Rate!$B$3:$M$3,0))*O4469*0.8,INDEX(Rate!$B$4:$M$25,MATCH(Gilbert!N4469,Rate!$A$4:$A$25,0),MATCH(Gilbert!L4469,Rate!$B$3:$M$3,0))*O4469)),"")</f>
        <v/>
      </c>
      <c r="T4469" s="71" t="str">
        <f t="shared" si="210"/>
        <v/>
      </c>
    </row>
    <row r="4470" spans="16:20">
      <c r="P4470" s="70" t="str">
        <f t="shared" si="208"/>
        <v/>
      </c>
      <c r="Q4470" s="70" t="str">
        <f t="shared" si="209"/>
        <v/>
      </c>
      <c r="R4470" s="70" t="str">
        <f>IFERROR(IF(K4470="handling and wharfage",SUM(P4470:Q4470),IF(OR(K4470="tank",K4470="Boat",K4470="car"),INDEX(Rate!$B$4:$M$25,MATCH(Gilbert!N4470,Rate!$A$4:$A$25,0),MATCH(Gilbert!L4470,Rate!$B$3:$M$3,0))*O4470*0.8,INDEX(Rate!$B$4:$M$25,MATCH(Gilbert!N4470,Rate!$A$4:$A$25,0),MATCH(Gilbert!L4470,Rate!$B$3:$M$3,0))*O4470)),"")</f>
        <v/>
      </c>
      <c r="T4470" s="71" t="str">
        <f t="shared" si="210"/>
        <v/>
      </c>
    </row>
    <row r="4471" spans="16:20">
      <c r="P4471" s="70" t="str">
        <f t="shared" si="208"/>
        <v/>
      </c>
      <c r="Q4471" s="70" t="str">
        <f t="shared" si="209"/>
        <v/>
      </c>
      <c r="R4471" s="70" t="str">
        <f>IFERROR(IF(K4471="handling and wharfage",SUM(P4471:Q4471),IF(OR(K4471="tank",K4471="Boat",K4471="car"),INDEX(Rate!$B$4:$M$25,MATCH(Gilbert!N4471,Rate!$A$4:$A$25,0),MATCH(Gilbert!L4471,Rate!$B$3:$M$3,0))*O4471*0.8,INDEX(Rate!$B$4:$M$25,MATCH(Gilbert!N4471,Rate!$A$4:$A$25,0),MATCH(Gilbert!L4471,Rate!$B$3:$M$3,0))*O4471)),"")</f>
        <v/>
      </c>
      <c r="T4471" s="71" t="str">
        <f t="shared" si="210"/>
        <v/>
      </c>
    </row>
    <row r="4472" spans="16:20">
      <c r="P4472" s="70" t="str">
        <f t="shared" si="208"/>
        <v/>
      </c>
      <c r="Q4472" s="70" t="str">
        <f t="shared" si="209"/>
        <v/>
      </c>
      <c r="R4472" s="70" t="str">
        <f>IFERROR(IF(K4472="handling and wharfage",SUM(P4472:Q4472),IF(OR(K4472="tank",K4472="Boat",K4472="car"),INDEX(Rate!$B$4:$M$25,MATCH(Gilbert!N4472,Rate!$A$4:$A$25,0),MATCH(Gilbert!L4472,Rate!$B$3:$M$3,0))*O4472*0.8,INDEX(Rate!$B$4:$M$25,MATCH(Gilbert!N4472,Rate!$A$4:$A$25,0),MATCH(Gilbert!L4472,Rate!$B$3:$M$3,0))*O4472)),"")</f>
        <v/>
      </c>
      <c r="T4472" s="71" t="str">
        <f t="shared" si="210"/>
        <v/>
      </c>
    </row>
    <row r="4473" spans="16:20">
      <c r="P4473" s="70" t="str">
        <f t="shared" si="208"/>
        <v/>
      </c>
      <c r="Q4473" s="70" t="str">
        <f t="shared" si="209"/>
        <v/>
      </c>
      <c r="R4473" s="70" t="str">
        <f>IFERROR(IF(K4473="handling and wharfage",SUM(P4473:Q4473),IF(OR(K4473="tank",K4473="Boat",K4473="car"),INDEX(Rate!$B$4:$M$25,MATCH(Gilbert!N4473,Rate!$A$4:$A$25,0),MATCH(Gilbert!L4473,Rate!$B$3:$M$3,0))*O4473*0.8,INDEX(Rate!$B$4:$M$25,MATCH(Gilbert!N4473,Rate!$A$4:$A$25,0),MATCH(Gilbert!L4473,Rate!$B$3:$M$3,0))*O4473)),"")</f>
        <v/>
      </c>
      <c r="T4473" s="71" t="str">
        <f t="shared" si="210"/>
        <v/>
      </c>
    </row>
    <row r="4474" spans="16:20">
      <c r="P4474" s="70" t="str">
        <f t="shared" si="208"/>
        <v/>
      </c>
      <c r="Q4474" s="70" t="str">
        <f t="shared" si="209"/>
        <v/>
      </c>
      <c r="R4474" s="70" t="str">
        <f>IFERROR(IF(K4474="handling and wharfage",SUM(P4474:Q4474),IF(OR(K4474="tank",K4474="Boat",K4474="car"),INDEX(Rate!$B$4:$M$25,MATCH(Gilbert!N4474,Rate!$A$4:$A$25,0),MATCH(Gilbert!L4474,Rate!$B$3:$M$3,0))*O4474*0.8,INDEX(Rate!$B$4:$M$25,MATCH(Gilbert!N4474,Rate!$A$4:$A$25,0),MATCH(Gilbert!L4474,Rate!$B$3:$M$3,0))*O4474)),"")</f>
        <v/>
      </c>
      <c r="T4474" s="71" t="str">
        <f t="shared" si="210"/>
        <v/>
      </c>
    </row>
    <row r="4475" spans="16:20">
      <c r="P4475" s="70" t="str">
        <f t="shared" si="208"/>
        <v/>
      </c>
      <c r="Q4475" s="70" t="str">
        <f t="shared" si="209"/>
        <v/>
      </c>
      <c r="R4475" s="70" t="str">
        <f>IFERROR(IF(K4475="handling and wharfage",SUM(P4475:Q4475),IF(OR(K4475="tank",K4475="Boat",K4475="car"),INDEX(Rate!$B$4:$M$25,MATCH(Gilbert!N4475,Rate!$A$4:$A$25,0),MATCH(Gilbert!L4475,Rate!$B$3:$M$3,0))*O4475*0.8,INDEX(Rate!$B$4:$M$25,MATCH(Gilbert!N4475,Rate!$A$4:$A$25,0),MATCH(Gilbert!L4475,Rate!$B$3:$M$3,0))*O4475)),"")</f>
        <v/>
      </c>
      <c r="T4475" s="71" t="str">
        <f t="shared" si="210"/>
        <v/>
      </c>
    </row>
    <row r="4476" spans="16:20">
      <c r="P4476" s="70" t="str">
        <f t="shared" si="208"/>
        <v/>
      </c>
      <c r="Q4476" s="70" t="str">
        <f t="shared" si="209"/>
        <v/>
      </c>
      <c r="R4476" s="70" t="str">
        <f>IFERROR(IF(K4476="handling and wharfage",SUM(P4476:Q4476),IF(OR(K4476="tank",K4476="Boat",K4476="car"),INDEX(Rate!$B$4:$M$25,MATCH(Gilbert!N4476,Rate!$A$4:$A$25,0),MATCH(Gilbert!L4476,Rate!$B$3:$M$3,0))*O4476*0.8,INDEX(Rate!$B$4:$M$25,MATCH(Gilbert!N4476,Rate!$A$4:$A$25,0),MATCH(Gilbert!L4476,Rate!$B$3:$M$3,0))*O4476)),"")</f>
        <v/>
      </c>
      <c r="T4476" s="71" t="str">
        <f t="shared" si="210"/>
        <v/>
      </c>
    </row>
    <row r="4477" spans="16:20">
      <c r="P4477" s="70" t="str">
        <f t="shared" si="208"/>
        <v/>
      </c>
      <c r="Q4477" s="70" t="str">
        <f t="shared" si="209"/>
        <v/>
      </c>
      <c r="R4477" s="70" t="str">
        <f>IFERROR(IF(K4477="handling and wharfage",SUM(P4477:Q4477),IF(OR(K4477="tank",K4477="Boat",K4477="car"),INDEX(Rate!$B$4:$M$25,MATCH(Gilbert!N4477,Rate!$A$4:$A$25,0),MATCH(Gilbert!L4477,Rate!$B$3:$M$3,0))*O4477*0.8,INDEX(Rate!$B$4:$M$25,MATCH(Gilbert!N4477,Rate!$A$4:$A$25,0),MATCH(Gilbert!L4477,Rate!$B$3:$M$3,0))*O4477)),"")</f>
        <v/>
      </c>
      <c r="T4477" s="71" t="str">
        <f t="shared" si="210"/>
        <v/>
      </c>
    </row>
    <row r="4478" spans="16:20">
      <c r="P4478" s="70" t="str">
        <f t="shared" si="208"/>
        <v/>
      </c>
      <c r="Q4478" s="70" t="str">
        <f t="shared" si="209"/>
        <v/>
      </c>
      <c r="R4478" s="70" t="str">
        <f>IFERROR(IF(K4478="handling and wharfage",SUM(P4478:Q4478),IF(OR(K4478="tank",K4478="Boat",K4478="car"),INDEX(Rate!$B$4:$M$25,MATCH(Gilbert!N4478,Rate!$A$4:$A$25,0),MATCH(Gilbert!L4478,Rate!$B$3:$M$3,0))*O4478*0.8,INDEX(Rate!$B$4:$M$25,MATCH(Gilbert!N4478,Rate!$A$4:$A$25,0),MATCH(Gilbert!L4478,Rate!$B$3:$M$3,0))*O4478)),"")</f>
        <v/>
      </c>
      <c r="T4478" s="71" t="str">
        <f t="shared" si="210"/>
        <v/>
      </c>
    </row>
    <row r="4479" spans="16:20">
      <c r="P4479" s="70" t="str">
        <f t="shared" si="208"/>
        <v/>
      </c>
      <c r="Q4479" s="70" t="str">
        <f t="shared" si="209"/>
        <v/>
      </c>
      <c r="R4479" s="70" t="str">
        <f>IFERROR(IF(K4479="handling and wharfage",SUM(P4479:Q4479),IF(OR(K4479="tank",K4479="Boat",K4479="car"),INDEX(Rate!$B$4:$M$25,MATCH(Gilbert!N4479,Rate!$A$4:$A$25,0),MATCH(Gilbert!L4479,Rate!$B$3:$M$3,0))*O4479*0.8,INDEX(Rate!$B$4:$M$25,MATCH(Gilbert!N4479,Rate!$A$4:$A$25,0),MATCH(Gilbert!L4479,Rate!$B$3:$M$3,0))*O4479)),"")</f>
        <v/>
      </c>
      <c r="T4479" s="71" t="str">
        <f t="shared" si="210"/>
        <v/>
      </c>
    </row>
    <row r="4480" spans="16:20">
      <c r="P4480" s="70" t="str">
        <f t="shared" si="208"/>
        <v/>
      </c>
      <c r="Q4480" s="70" t="str">
        <f t="shared" si="209"/>
        <v/>
      </c>
      <c r="R4480" s="70" t="str">
        <f>IFERROR(IF(K4480="handling and wharfage",SUM(P4480:Q4480),IF(OR(K4480="tank",K4480="Boat",K4480="car"),INDEX(Rate!$B$4:$M$25,MATCH(Gilbert!N4480,Rate!$A$4:$A$25,0),MATCH(Gilbert!L4480,Rate!$B$3:$M$3,0))*O4480*0.8,INDEX(Rate!$B$4:$M$25,MATCH(Gilbert!N4480,Rate!$A$4:$A$25,0),MATCH(Gilbert!L4480,Rate!$B$3:$M$3,0))*O4480)),"")</f>
        <v/>
      </c>
      <c r="T4480" s="71" t="str">
        <f t="shared" si="210"/>
        <v/>
      </c>
    </row>
    <row r="4481" spans="16:20">
      <c r="P4481" s="70" t="str">
        <f t="shared" si="208"/>
        <v/>
      </c>
      <c r="Q4481" s="70" t="str">
        <f t="shared" si="209"/>
        <v/>
      </c>
      <c r="R4481" s="70" t="str">
        <f>IFERROR(IF(K4481="handling and wharfage",SUM(P4481:Q4481),IF(OR(K4481="tank",K4481="Boat",K4481="car"),INDEX(Rate!$B$4:$M$25,MATCH(Gilbert!N4481,Rate!$A$4:$A$25,0),MATCH(Gilbert!L4481,Rate!$B$3:$M$3,0))*O4481*0.8,INDEX(Rate!$B$4:$M$25,MATCH(Gilbert!N4481,Rate!$A$4:$A$25,0),MATCH(Gilbert!L4481,Rate!$B$3:$M$3,0))*O4481)),"")</f>
        <v/>
      </c>
      <c r="T4481" s="71" t="str">
        <f t="shared" si="210"/>
        <v/>
      </c>
    </row>
    <row r="4482" spans="16:20">
      <c r="P4482" s="70" t="str">
        <f t="shared" si="208"/>
        <v/>
      </c>
      <c r="Q4482" s="70" t="str">
        <f t="shared" si="209"/>
        <v/>
      </c>
      <c r="R4482" s="70" t="str">
        <f>IFERROR(IF(K4482="handling and wharfage",SUM(P4482:Q4482),IF(OR(K4482="tank",K4482="Boat",K4482="car"),INDEX(Rate!$B$4:$M$25,MATCH(Gilbert!N4482,Rate!$A$4:$A$25,0),MATCH(Gilbert!L4482,Rate!$B$3:$M$3,0))*O4482*0.8,INDEX(Rate!$B$4:$M$25,MATCH(Gilbert!N4482,Rate!$A$4:$A$25,0),MATCH(Gilbert!L4482,Rate!$B$3:$M$3,0))*O4482)),"")</f>
        <v/>
      </c>
      <c r="T4482" s="71" t="str">
        <f t="shared" si="210"/>
        <v/>
      </c>
    </row>
    <row r="4483" spans="16:20">
      <c r="P4483" s="70" t="str">
        <f t="shared" ref="P4483:P4546" si="211">IF(OR(K4483="handling and wharfage",K4483="rau handling and wharfage"),O4483*30,"")</f>
        <v/>
      </c>
      <c r="Q4483" s="70" t="str">
        <f t="shared" ref="Q4483:Q4546" si="212">IF(K4483&lt;&gt;"handling and wharfage","",O4483*3.5)</f>
        <v/>
      </c>
      <c r="R4483" s="70" t="str">
        <f>IFERROR(IF(K4483="handling and wharfage",SUM(P4483:Q4483),IF(OR(K4483="tank",K4483="Boat",K4483="car"),INDEX(Rate!$B$4:$M$25,MATCH(Gilbert!N4483,Rate!$A$4:$A$25,0),MATCH(Gilbert!L4483,Rate!$B$3:$M$3,0))*O4483*0.8,INDEX(Rate!$B$4:$M$25,MATCH(Gilbert!N4483,Rate!$A$4:$A$25,0),MATCH(Gilbert!L4483,Rate!$B$3:$M$3,0))*O4483)),"")</f>
        <v/>
      </c>
      <c r="T4483" s="71" t="str">
        <f t="shared" ref="T4483:T4546" si="213">IF(L4483="","",IF(L4483="General2","F0070000061A","E31250000331"))</f>
        <v/>
      </c>
    </row>
    <row r="4484" spans="16:20">
      <c r="P4484" s="70" t="str">
        <f t="shared" si="211"/>
        <v/>
      </c>
      <c r="Q4484" s="70" t="str">
        <f t="shared" si="212"/>
        <v/>
      </c>
      <c r="R4484" s="70" t="str">
        <f>IFERROR(IF(K4484="handling and wharfage",SUM(P4484:Q4484),IF(OR(K4484="tank",K4484="Boat",K4484="car"),INDEX(Rate!$B$4:$M$25,MATCH(Gilbert!N4484,Rate!$A$4:$A$25,0),MATCH(Gilbert!L4484,Rate!$B$3:$M$3,0))*O4484*0.8,INDEX(Rate!$B$4:$M$25,MATCH(Gilbert!N4484,Rate!$A$4:$A$25,0),MATCH(Gilbert!L4484,Rate!$B$3:$M$3,0))*O4484)),"")</f>
        <v/>
      </c>
      <c r="T4484" s="71" t="str">
        <f t="shared" si="213"/>
        <v/>
      </c>
    </row>
    <row r="4485" spans="16:20">
      <c r="P4485" s="70" t="str">
        <f t="shared" si="211"/>
        <v/>
      </c>
      <c r="Q4485" s="70" t="str">
        <f t="shared" si="212"/>
        <v/>
      </c>
      <c r="R4485" s="70" t="str">
        <f>IFERROR(IF(K4485="handling and wharfage",SUM(P4485:Q4485),IF(OR(K4485="tank",K4485="Boat",K4485="car"),INDEX(Rate!$B$4:$M$25,MATCH(Gilbert!N4485,Rate!$A$4:$A$25,0),MATCH(Gilbert!L4485,Rate!$B$3:$M$3,0))*O4485*0.8,INDEX(Rate!$B$4:$M$25,MATCH(Gilbert!N4485,Rate!$A$4:$A$25,0),MATCH(Gilbert!L4485,Rate!$B$3:$M$3,0))*O4485)),"")</f>
        <v/>
      </c>
      <c r="T4485" s="71" t="str">
        <f t="shared" si="213"/>
        <v/>
      </c>
    </row>
    <row r="4486" spans="16:20">
      <c r="P4486" s="70" t="str">
        <f t="shared" si="211"/>
        <v/>
      </c>
      <c r="Q4486" s="70" t="str">
        <f t="shared" si="212"/>
        <v/>
      </c>
      <c r="R4486" s="70" t="str">
        <f>IFERROR(IF(K4486="handling and wharfage",SUM(P4486:Q4486),IF(OR(K4486="tank",K4486="Boat",K4486="car"),INDEX(Rate!$B$4:$M$25,MATCH(Gilbert!N4486,Rate!$A$4:$A$25,0),MATCH(Gilbert!L4486,Rate!$B$3:$M$3,0))*O4486*0.8,INDEX(Rate!$B$4:$M$25,MATCH(Gilbert!N4486,Rate!$A$4:$A$25,0),MATCH(Gilbert!L4486,Rate!$B$3:$M$3,0))*O4486)),"")</f>
        <v/>
      </c>
      <c r="T4486" s="71" t="str">
        <f t="shared" si="213"/>
        <v/>
      </c>
    </row>
    <row r="4487" spans="16:20">
      <c r="P4487" s="70" t="str">
        <f t="shared" si="211"/>
        <v/>
      </c>
      <c r="Q4487" s="70" t="str">
        <f t="shared" si="212"/>
        <v/>
      </c>
      <c r="R4487" s="70" t="str">
        <f>IFERROR(IF(K4487="handling and wharfage",SUM(P4487:Q4487),IF(OR(K4487="tank",K4487="Boat",K4487="car"),INDEX(Rate!$B$4:$M$25,MATCH(Gilbert!N4487,Rate!$A$4:$A$25,0),MATCH(Gilbert!L4487,Rate!$B$3:$M$3,0))*O4487*0.8,INDEX(Rate!$B$4:$M$25,MATCH(Gilbert!N4487,Rate!$A$4:$A$25,0),MATCH(Gilbert!L4487,Rate!$B$3:$M$3,0))*O4487)),"")</f>
        <v/>
      </c>
      <c r="T4487" s="71" t="str">
        <f t="shared" si="213"/>
        <v/>
      </c>
    </row>
    <row r="4488" spans="16:20">
      <c r="P4488" s="70" t="str">
        <f t="shared" si="211"/>
        <v/>
      </c>
      <c r="Q4488" s="70" t="str">
        <f t="shared" si="212"/>
        <v/>
      </c>
      <c r="R4488" s="70" t="str">
        <f>IFERROR(IF(K4488="handling and wharfage",SUM(P4488:Q4488),IF(OR(K4488="tank",K4488="Boat",K4488="car"),INDEX(Rate!$B$4:$M$25,MATCH(Gilbert!N4488,Rate!$A$4:$A$25,0),MATCH(Gilbert!L4488,Rate!$B$3:$M$3,0))*O4488*0.8,INDEX(Rate!$B$4:$M$25,MATCH(Gilbert!N4488,Rate!$A$4:$A$25,0),MATCH(Gilbert!L4488,Rate!$B$3:$M$3,0))*O4488)),"")</f>
        <v/>
      </c>
      <c r="T4488" s="71" t="str">
        <f t="shared" si="213"/>
        <v/>
      </c>
    </row>
    <row r="4489" spans="16:20">
      <c r="P4489" s="70" t="str">
        <f t="shared" si="211"/>
        <v/>
      </c>
      <c r="Q4489" s="70" t="str">
        <f t="shared" si="212"/>
        <v/>
      </c>
      <c r="R4489" s="70" t="str">
        <f>IFERROR(IF(K4489="handling and wharfage",SUM(P4489:Q4489),IF(OR(K4489="tank",K4489="Boat",K4489="car"),INDEX(Rate!$B$4:$M$25,MATCH(Gilbert!N4489,Rate!$A$4:$A$25,0),MATCH(Gilbert!L4489,Rate!$B$3:$M$3,0))*O4489*0.8,INDEX(Rate!$B$4:$M$25,MATCH(Gilbert!N4489,Rate!$A$4:$A$25,0),MATCH(Gilbert!L4489,Rate!$B$3:$M$3,0))*O4489)),"")</f>
        <v/>
      </c>
      <c r="T4489" s="71" t="str">
        <f t="shared" si="213"/>
        <v/>
      </c>
    </row>
    <row r="4490" spans="16:20">
      <c r="P4490" s="70" t="str">
        <f t="shared" si="211"/>
        <v/>
      </c>
      <c r="Q4490" s="70" t="str">
        <f t="shared" si="212"/>
        <v/>
      </c>
      <c r="R4490" s="70" t="str">
        <f>IFERROR(IF(K4490="handling and wharfage",SUM(P4490:Q4490),IF(OR(K4490="tank",K4490="Boat",K4490="car"),INDEX(Rate!$B$4:$M$25,MATCH(Gilbert!N4490,Rate!$A$4:$A$25,0),MATCH(Gilbert!L4490,Rate!$B$3:$M$3,0))*O4490*0.8,INDEX(Rate!$B$4:$M$25,MATCH(Gilbert!N4490,Rate!$A$4:$A$25,0),MATCH(Gilbert!L4490,Rate!$B$3:$M$3,0))*O4490)),"")</f>
        <v/>
      </c>
      <c r="T4490" s="71" t="str">
        <f t="shared" si="213"/>
        <v/>
      </c>
    </row>
    <row r="4491" spans="16:20">
      <c r="P4491" s="70" t="str">
        <f t="shared" si="211"/>
        <v/>
      </c>
      <c r="Q4491" s="70" t="str">
        <f t="shared" si="212"/>
        <v/>
      </c>
      <c r="R4491" s="70" t="str">
        <f>IFERROR(IF(K4491="handling and wharfage",SUM(P4491:Q4491),IF(OR(K4491="tank",K4491="Boat",K4491="car"),INDEX(Rate!$B$4:$M$25,MATCH(Gilbert!N4491,Rate!$A$4:$A$25,0),MATCH(Gilbert!L4491,Rate!$B$3:$M$3,0))*O4491*0.8,INDEX(Rate!$B$4:$M$25,MATCH(Gilbert!N4491,Rate!$A$4:$A$25,0),MATCH(Gilbert!L4491,Rate!$B$3:$M$3,0))*O4491)),"")</f>
        <v/>
      </c>
      <c r="T4491" s="71" t="str">
        <f t="shared" si="213"/>
        <v/>
      </c>
    </row>
    <row r="4492" spans="16:20">
      <c r="P4492" s="70" t="str">
        <f t="shared" si="211"/>
        <v/>
      </c>
      <c r="Q4492" s="70" t="str">
        <f t="shared" si="212"/>
        <v/>
      </c>
      <c r="R4492" s="70" t="str">
        <f>IFERROR(IF(K4492="handling and wharfage",SUM(P4492:Q4492),IF(OR(K4492="tank",K4492="Boat",K4492="car"),INDEX(Rate!$B$4:$M$25,MATCH(Gilbert!N4492,Rate!$A$4:$A$25,0),MATCH(Gilbert!L4492,Rate!$B$3:$M$3,0))*O4492*0.8,INDEX(Rate!$B$4:$M$25,MATCH(Gilbert!N4492,Rate!$A$4:$A$25,0),MATCH(Gilbert!L4492,Rate!$B$3:$M$3,0))*O4492)),"")</f>
        <v/>
      </c>
      <c r="T4492" s="71" t="str">
        <f t="shared" si="213"/>
        <v/>
      </c>
    </row>
    <row r="4493" spans="16:20">
      <c r="P4493" s="70" t="str">
        <f t="shared" si="211"/>
        <v/>
      </c>
      <c r="Q4493" s="70" t="str">
        <f t="shared" si="212"/>
        <v/>
      </c>
      <c r="R4493" s="70" t="str">
        <f>IFERROR(IF(K4493="handling and wharfage",SUM(P4493:Q4493),IF(OR(K4493="tank",K4493="Boat",K4493="car"),INDEX(Rate!$B$4:$M$25,MATCH(Gilbert!N4493,Rate!$A$4:$A$25,0),MATCH(Gilbert!L4493,Rate!$B$3:$M$3,0))*O4493*0.8,INDEX(Rate!$B$4:$M$25,MATCH(Gilbert!N4493,Rate!$A$4:$A$25,0),MATCH(Gilbert!L4493,Rate!$B$3:$M$3,0))*O4493)),"")</f>
        <v/>
      </c>
      <c r="T4493" s="71" t="str">
        <f t="shared" si="213"/>
        <v/>
      </c>
    </row>
    <row r="4494" spans="16:20">
      <c r="P4494" s="70" t="str">
        <f t="shared" si="211"/>
        <v/>
      </c>
      <c r="Q4494" s="70" t="str">
        <f t="shared" si="212"/>
        <v/>
      </c>
      <c r="R4494" s="70" t="str">
        <f>IFERROR(IF(K4494="handling and wharfage",SUM(P4494:Q4494),IF(OR(K4494="tank",K4494="Boat",K4494="car"),INDEX(Rate!$B$4:$M$25,MATCH(Gilbert!N4494,Rate!$A$4:$A$25,0),MATCH(Gilbert!L4494,Rate!$B$3:$M$3,0))*O4494*0.8,INDEX(Rate!$B$4:$M$25,MATCH(Gilbert!N4494,Rate!$A$4:$A$25,0),MATCH(Gilbert!L4494,Rate!$B$3:$M$3,0))*O4494)),"")</f>
        <v/>
      </c>
      <c r="T4494" s="71" t="str">
        <f t="shared" si="213"/>
        <v/>
      </c>
    </row>
    <row r="4495" spans="16:20">
      <c r="P4495" s="70" t="str">
        <f t="shared" si="211"/>
        <v/>
      </c>
      <c r="Q4495" s="70" t="str">
        <f t="shared" si="212"/>
        <v/>
      </c>
      <c r="R4495" s="70" t="str">
        <f>IFERROR(IF(K4495="handling and wharfage",SUM(P4495:Q4495),IF(OR(K4495="tank",K4495="Boat",K4495="car"),INDEX(Rate!$B$4:$M$25,MATCH(Gilbert!N4495,Rate!$A$4:$A$25,0),MATCH(Gilbert!L4495,Rate!$B$3:$M$3,0))*O4495*0.8,INDEX(Rate!$B$4:$M$25,MATCH(Gilbert!N4495,Rate!$A$4:$A$25,0),MATCH(Gilbert!L4495,Rate!$B$3:$M$3,0))*O4495)),"")</f>
        <v/>
      </c>
      <c r="T4495" s="71" t="str">
        <f t="shared" si="213"/>
        <v/>
      </c>
    </row>
    <row r="4496" spans="16:20">
      <c r="P4496" s="70" t="str">
        <f t="shared" si="211"/>
        <v/>
      </c>
      <c r="Q4496" s="70" t="str">
        <f t="shared" si="212"/>
        <v/>
      </c>
      <c r="R4496" s="70" t="str">
        <f>IFERROR(IF(K4496="handling and wharfage",SUM(P4496:Q4496),IF(OR(K4496="tank",K4496="Boat",K4496="car"),INDEX(Rate!$B$4:$M$25,MATCH(Gilbert!N4496,Rate!$A$4:$A$25,0),MATCH(Gilbert!L4496,Rate!$B$3:$M$3,0))*O4496*0.8,INDEX(Rate!$B$4:$M$25,MATCH(Gilbert!N4496,Rate!$A$4:$A$25,0),MATCH(Gilbert!L4496,Rate!$B$3:$M$3,0))*O4496)),"")</f>
        <v/>
      </c>
      <c r="T4496" s="71" t="str">
        <f t="shared" si="213"/>
        <v/>
      </c>
    </row>
    <row r="4497" spans="16:20">
      <c r="P4497" s="70" t="str">
        <f t="shared" si="211"/>
        <v/>
      </c>
      <c r="Q4497" s="70" t="str">
        <f t="shared" si="212"/>
        <v/>
      </c>
      <c r="R4497" s="70" t="str">
        <f>IFERROR(IF(K4497="handling and wharfage",SUM(P4497:Q4497),IF(OR(K4497="tank",K4497="Boat",K4497="car"),INDEX(Rate!$B$4:$M$25,MATCH(Gilbert!N4497,Rate!$A$4:$A$25,0),MATCH(Gilbert!L4497,Rate!$B$3:$M$3,0))*O4497*0.8,INDEX(Rate!$B$4:$M$25,MATCH(Gilbert!N4497,Rate!$A$4:$A$25,0),MATCH(Gilbert!L4497,Rate!$B$3:$M$3,0))*O4497)),"")</f>
        <v/>
      </c>
      <c r="T4497" s="71" t="str">
        <f t="shared" si="213"/>
        <v/>
      </c>
    </row>
    <row r="4498" spans="16:20">
      <c r="P4498" s="70" t="str">
        <f t="shared" si="211"/>
        <v/>
      </c>
      <c r="Q4498" s="70" t="str">
        <f t="shared" si="212"/>
        <v/>
      </c>
      <c r="R4498" s="70" t="str">
        <f>IFERROR(IF(K4498="handling and wharfage",SUM(P4498:Q4498),IF(OR(K4498="tank",K4498="Boat",K4498="car"),INDEX(Rate!$B$4:$M$25,MATCH(Gilbert!N4498,Rate!$A$4:$A$25,0),MATCH(Gilbert!L4498,Rate!$B$3:$M$3,0))*O4498*0.8,INDEX(Rate!$B$4:$M$25,MATCH(Gilbert!N4498,Rate!$A$4:$A$25,0),MATCH(Gilbert!L4498,Rate!$B$3:$M$3,0))*O4498)),"")</f>
        <v/>
      </c>
      <c r="T4498" s="71" t="str">
        <f t="shared" si="213"/>
        <v/>
      </c>
    </row>
    <row r="4499" spans="16:20">
      <c r="P4499" s="70" t="str">
        <f t="shared" si="211"/>
        <v/>
      </c>
      <c r="Q4499" s="70" t="str">
        <f t="shared" si="212"/>
        <v/>
      </c>
      <c r="R4499" s="70" t="str">
        <f>IFERROR(IF(K4499="handling and wharfage",SUM(P4499:Q4499),IF(OR(K4499="tank",K4499="Boat",K4499="car"),INDEX(Rate!$B$4:$M$25,MATCH(Gilbert!N4499,Rate!$A$4:$A$25,0),MATCH(Gilbert!L4499,Rate!$B$3:$M$3,0))*O4499*0.8,INDEX(Rate!$B$4:$M$25,MATCH(Gilbert!N4499,Rate!$A$4:$A$25,0),MATCH(Gilbert!L4499,Rate!$B$3:$M$3,0))*O4499)),"")</f>
        <v/>
      </c>
      <c r="T4499" s="71" t="str">
        <f t="shared" si="213"/>
        <v/>
      </c>
    </row>
    <row r="4500" spans="16:20">
      <c r="P4500" s="70" t="str">
        <f t="shared" si="211"/>
        <v/>
      </c>
      <c r="Q4500" s="70" t="str">
        <f t="shared" si="212"/>
        <v/>
      </c>
      <c r="R4500" s="70" t="str">
        <f>IFERROR(IF(K4500="handling and wharfage",SUM(P4500:Q4500),IF(OR(K4500="tank",K4500="Boat",K4500="car"),INDEX(Rate!$B$4:$M$25,MATCH(Gilbert!N4500,Rate!$A$4:$A$25,0),MATCH(Gilbert!L4500,Rate!$B$3:$M$3,0))*O4500*0.8,INDEX(Rate!$B$4:$M$25,MATCH(Gilbert!N4500,Rate!$A$4:$A$25,0),MATCH(Gilbert!L4500,Rate!$B$3:$M$3,0))*O4500)),"")</f>
        <v/>
      </c>
      <c r="T4500" s="71" t="str">
        <f t="shared" si="213"/>
        <v/>
      </c>
    </row>
    <row r="4501" spans="16:20">
      <c r="P4501" s="70" t="str">
        <f t="shared" si="211"/>
        <v/>
      </c>
      <c r="Q4501" s="70" t="str">
        <f t="shared" si="212"/>
        <v/>
      </c>
      <c r="R4501" s="70" t="str">
        <f>IFERROR(IF(K4501="handling and wharfage",SUM(P4501:Q4501),IF(OR(K4501="tank",K4501="Boat",K4501="car"),INDEX(Rate!$B$4:$M$25,MATCH(Gilbert!N4501,Rate!$A$4:$A$25,0),MATCH(Gilbert!L4501,Rate!$B$3:$M$3,0))*O4501*0.8,INDEX(Rate!$B$4:$M$25,MATCH(Gilbert!N4501,Rate!$A$4:$A$25,0),MATCH(Gilbert!L4501,Rate!$B$3:$M$3,0))*O4501)),"")</f>
        <v/>
      </c>
      <c r="T4501" s="71" t="str">
        <f t="shared" si="213"/>
        <v/>
      </c>
    </row>
    <row r="4502" spans="16:20">
      <c r="P4502" s="70" t="str">
        <f t="shared" si="211"/>
        <v/>
      </c>
      <c r="Q4502" s="70" t="str">
        <f t="shared" si="212"/>
        <v/>
      </c>
      <c r="R4502" s="70" t="str">
        <f>IFERROR(IF(K4502="handling and wharfage",SUM(P4502:Q4502),IF(OR(K4502="tank",K4502="Boat",K4502="car"),INDEX(Rate!$B$4:$M$25,MATCH(Gilbert!N4502,Rate!$A$4:$A$25,0),MATCH(Gilbert!L4502,Rate!$B$3:$M$3,0))*O4502*0.8,INDEX(Rate!$B$4:$M$25,MATCH(Gilbert!N4502,Rate!$A$4:$A$25,0),MATCH(Gilbert!L4502,Rate!$B$3:$M$3,0))*O4502)),"")</f>
        <v/>
      </c>
      <c r="T4502" s="71" t="str">
        <f t="shared" si="213"/>
        <v/>
      </c>
    </row>
    <row r="4503" spans="16:20">
      <c r="P4503" s="70" t="str">
        <f t="shared" si="211"/>
        <v/>
      </c>
      <c r="Q4503" s="70" t="str">
        <f t="shared" si="212"/>
        <v/>
      </c>
      <c r="R4503" s="70" t="str">
        <f>IFERROR(IF(K4503="handling and wharfage",SUM(P4503:Q4503),IF(OR(K4503="tank",K4503="Boat",K4503="car"),INDEX(Rate!$B$4:$M$25,MATCH(Gilbert!N4503,Rate!$A$4:$A$25,0),MATCH(Gilbert!L4503,Rate!$B$3:$M$3,0))*O4503*0.8,INDEX(Rate!$B$4:$M$25,MATCH(Gilbert!N4503,Rate!$A$4:$A$25,0),MATCH(Gilbert!L4503,Rate!$B$3:$M$3,0))*O4503)),"")</f>
        <v/>
      </c>
      <c r="T4503" s="71" t="str">
        <f t="shared" si="213"/>
        <v/>
      </c>
    </row>
    <row r="4504" spans="16:20">
      <c r="P4504" s="70" t="str">
        <f t="shared" si="211"/>
        <v/>
      </c>
      <c r="Q4504" s="70" t="str">
        <f t="shared" si="212"/>
        <v/>
      </c>
      <c r="R4504" s="70" t="str">
        <f>IFERROR(IF(K4504="handling and wharfage",SUM(P4504:Q4504),IF(OR(K4504="tank",K4504="Boat",K4504="car"),INDEX(Rate!$B$4:$M$25,MATCH(Gilbert!N4504,Rate!$A$4:$A$25,0),MATCH(Gilbert!L4504,Rate!$B$3:$M$3,0))*O4504*0.8,INDEX(Rate!$B$4:$M$25,MATCH(Gilbert!N4504,Rate!$A$4:$A$25,0),MATCH(Gilbert!L4504,Rate!$B$3:$M$3,0))*O4504)),"")</f>
        <v/>
      </c>
      <c r="T4504" s="71" t="str">
        <f t="shared" si="213"/>
        <v/>
      </c>
    </row>
    <row r="4505" spans="16:20">
      <c r="P4505" s="70" t="str">
        <f t="shared" si="211"/>
        <v/>
      </c>
      <c r="Q4505" s="70" t="str">
        <f t="shared" si="212"/>
        <v/>
      </c>
      <c r="R4505" s="70" t="str">
        <f>IFERROR(IF(K4505="handling and wharfage",SUM(P4505:Q4505),IF(OR(K4505="tank",K4505="Boat",K4505="car"),INDEX(Rate!$B$4:$M$25,MATCH(Gilbert!N4505,Rate!$A$4:$A$25,0),MATCH(Gilbert!L4505,Rate!$B$3:$M$3,0))*O4505*0.8,INDEX(Rate!$B$4:$M$25,MATCH(Gilbert!N4505,Rate!$A$4:$A$25,0),MATCH(Gilbert!L4505,Rate!$B$3:$M$3,0))*O4505)),"")</f>
        <v/>
      </c>
      <c r="T4505" s="71" t="str">
        <f t="shared" si="213"/>
        <v/>
      </c>
    </row>
    <row r="4506" spans="16:20">
      <c r="P4506" s="70" t="str">
        <f t="shared" si="211"/>
        <v/>
      </c>
      <c r="Q4506" s="70" t="str">
        <f t="shared" si="212"/>
        <v/>
      </c>
      <c r="R4506" s="70" t="str">
        <f>IFERROR(IF(K4506="handling and wharfage",SUM(P4506:Q4506),IF(OR(K4506="tank",K4506="Boat",K4506="car"),INDEX(Rate!$B$4:$M$25,MATCH(Gilbert!N4506,Rate!$A$4:$A$25,0),MATCH(Gilbert!L4506,Rate!$B$3:$M$3,0))*O4506*0.8,INDEX(Rate!$B$4:$M$25,MATCH(Gilbert!N4506,Rate!$A$4:$A$25,0),MATCH(Gilbert!L4506,Rate!$B$3:$M$3,0))*O4506)),"")</f>
        <v/>
      </c>
      <c r="T4506" s="71" t="str">
        <f t="shared" si="213"/>
        <v/>
      </c>
    </row>
    <row r="4507" spans="16:20">
      <c r="P4507" s="70" t="str">
        <f t="shared" si="211"/>
        <v/>
      </c>
      <c r="Q4507" s="70" t="str">
        <f t="shared" si="212"/>
        <v/>
      </c>
      <c r="R4507" s="70" t="str">
        <f>IFERROR(IF(K4507="handling and wharfage",SUM(P4507:Q4507),IF(OR(K4507="tank",K4507="Boat",K4507="car"),INDEX(Rate!$B$4:$M$25,MATCH(Gilbert!N4507,Rate!$A$4:$A$25,0),MATCH(Gilbert!L4507,Rate!$B$3:$M$3,0))*O4507*0.8,INDEX(Rate!$B$4:$M$25,MATCH(Gilbert!N4507,Rate!$A$4:$A$25,0),MATCH(Gilbert!L4507,Rate!$B$3:$M$3,0))*O4507)),"")</f>
        <v/>
      </c>
      <c r="T4507" s="71" t="str">
        <f t="shared" si="213"/>
        <v/>
      </c>
    </row>
    <row r="4508" spans="16:20">
      <c r="P4508" s="70" t="str">
        <f t="shared" si="211"/>
        <v/>
      </c>
      <c r="Q4508" s="70" t="str">
        <f t="shared" si="212"/>
        <v/>
      </c>
      <c r="R4508" s="70" t="str">
        <f>IFERROR(IF(K4508="handling and wharfage",SUM(P4508:Q4508),IF(OR(K4508="tank",K4508="Boat",K4508="car"),INDEX(Rate!$B$4:$M$25,MATCH(Gilbert!N4508,Rate!$A$4:$A$25,0),MATCH(Gilbert!L4508,Rate!$B$3:$M$3,0))*O4508*0.8,INDEX(Rate!$B$4:$M$25,MATCH(Gilbert!N4508,Rate!$A$4:$A$25,0),MATCH(Gilbert!L4508,Rate!$B$3:$M$3,0))*O4508)),"")</f>
        <v/>
      </c>
      <c r="T4508" s="71" t="str">
        <f t="shared" si="213"/>
        <v/>
      </c>
    </row>
    <row r="4509" spans="16:20">
      <c r="P4509" s="70" t="str">
        <f t="shared" si="211"/>
        <v/>
      </c>
      <c r="Q4509" s="70" t="str">
        <f t="shared" si="212"/>
        <v/>
      </c>
      <c r="R4509" s="70" t="str">
        <f>IFERROR(IF(K4509="handling and wharfage",SUM(P4509:Q4509),IF(OR(K4509="tank",K4509="Boat",K4509="car"),INDEX(Rate!$B$4:$M$25,MATCH(Gilbert!N4509,Rate!$A$4:$A$25,0),MATCH(Gilbert!L4509,Rate!$B$3:$M$3,0))*O4509*0.8,INDEX(Rate!$B$4:$M$25,MATCH(Gilbert!N4509,Rate!$A$4:$A$25,0),MATCH(Gilbert!L4509,Rate!$B$3:$M$3,0))*O4509)),"")</f>
        <v/>
      </c>
      <c r="T4509" s="71" t="str">
        <f t="shared" si="213"/>
        <v/>
      </c>
    </row>
    <row r="4510" spans="16:20">
      <c r="P4510" s="70" t="str">
        <f t="shared" si="211"/>
        <v/>
      </c>
      <c r="Q4510" s="70" t="str">
        <f t="shared" si="212"/>
        <v/>
      </c>
      <c r="R4510" s="70" t="str">
        <f>IFERROR(IF(K4510="handling and wharfage",SUM(P4510:Q4510),IF(OR(K4510="tank",K4510="Boat",K4510="car"),INDEX(Rate!$B$4:$M$25,MATCH(Gilbert!N4510,Rate!$A$4:$A$25,0),MATCH(Gilbert!L4510,Rate!$B$3:$M$3,0))*O4510*0.8,INDEX(Rate!$B$4:$M$25,MATCH(Gilbert!N4510,Rate!$A$4:$A$25,0),MATCH(Gilbert!L4510,Rate!$B$3:$M$3,0))*O4510)),"")</f>
        <v/>
      </c>
      <c r="T4510" s="71" t="str">
        <f t="shared" si="213"/>
        <v/>
      </c>
    </row>
    <row r="4511" spans="16:20">
      <c r="P4511" s="70" t="str">
        <f t="shared" si="211"/>
        <v/>
      </c>
      <c r="Q4511" s="70" t="str">
        <f t="shared" si="212"/>
        <v/>
      </c>
      <c r="R4511" s="70" t="str">
        <f>IFERROR(IF(K4511="handling and wharfage",SUM(P4511:Q4511),IF(OR(K4511="tank",K4511="Boat",K4511="car"),INDEX(Rate!$B$4:$M$25,MATCH(Gilbert!N4511,Rate!$A$4:$A$25,0),MATCH(Gilbert!L4511,Rate!$B$3:$M$3,0))*O4511*0.8,INDEX(Rate!$B$4:$M$25,MATCH(Gilbert!N4511,Rate!$A$4:$A$25,0),MATCH(Gilbert!L4511,Rate!$B$3:$M$3,0))*O4511)),"")</f>
        <v/>
      </c>
      <c r="T4511" s="71" t="str">
        <f t="shared" si="213"/>
        <v/>
      </c>
    </row>
    <row r="4512" spans="16:20">
      <c r="P4512" s="70" t="str">
        <f t="shared" si="211"/>
        <v/>
      </c>
      <c r="Q4512" s="70" t="str">
        <f t="shared" si="212"/>
        <v/>
      </c>
      <c r="R4512" s="70" t="str">
        <f>IFERROR(IF(K4512="handling and wharfage",SUM(P4512:Q4512),IF(OR(K4512="tank",K4512="Boat",K4512="car"),INDEX(Rate!$B$4:$M$25,MATCH(Gilbert!N4512,Rate!$A$4:$A$25,0),MATCH(Gilbert!L4512,Rate!$B$3:$M$3,0))*O4512*0.8,INDEX(Rate!$B$4:$M$25,MATCH(Gilbert!N4512,Rate!$A$4:$A$25,0),MATCH(Gilbert!L4512,Rate!$B$3:$M$3,0))*O4512)),"")</f>
        <v/>
      </c>
      <c r="T4512" s="71" t="str">
        <f t="shared" si="213"/>
        <v/>
      </c>
    </row>
    <row r="4513" spans="16:20">
      <c r="P4513" s="70" t="str">
        <f t="shared" si="211"/>
        <v/>
      </c>
      <c r="Q4513" s="70" t="str">
        <f t="shared" si="212"/>
        <v/>
      </c>
      <c r="R4513" s="70" t="str">
        <f>IFERROR(IF(K4513="handling and wharfage",SUM(P4513:Q4513),IF(OR(K4513="tank",K4513="Boat",K4513="car"),INDEX(Rate!$B$4:$M$25,MATCH(Gilbert!N4513,Rate!$A$4:$A$25,0),MATCH(Gilbert!L4513,Rate!$B$3:$M$3,0))*O4513*0.8,INDEX(Rate!$B$4:$M$25,MATCH(Gilbert!N4513,Rate!$A$4:$A$25,0),MATCH(Gilbert!L4513,Rate!$B$3:$M$3,0))*O4513)),"")</f>
        <v/>
      </c>
      <c r="T4513" s="71" t="str">
        <f t="shared" si="213"/>
        <v/>
      </c>
    </row>
    <row r="4514" spans="16:20">
      <c r="P4514" s="70" t="str">
        <f t="shared" si="211"/>
        <v/>
      </c>
      <c r="Q4514" s="70" t="str">
        <f t="shared" si="212"/>
        <v/>
      </c>
      <c r="R4514" s="70" t="str">
        <f>IFERROR(IF(K4514="handling and wharfage",SUM(P4514:Q4514),IF(OR(K4514="tank",K4514="Boat",K4514="car"),INDEX(Rate!$B$4:$M$25,MATCH(Gilbert!N4514,Rate!$A$4:$A$25,0),MATCH(Gilbert!L4514,Rate!$B$3:$M$3,0))*O4514*0.8,INDEX(Rate!$B$4:$M$25,MATCH(Gilbert!N4514,Rate!$A$4:$A$25,0),MATCH(Gilbert!L4514,Rate!$B$3:$M$3,0))*O4514)),"")</f>
        <v/>
      </c>
      <c r="T4514" s="71" t="str">
        <f t="shared" si="213"/>
        <v/>
      </c>
    </row>
    <row r="4515" spans="16:20">
      <c r="P4515" s="70" t="str">
        <f t="shared" si="211"/>
        <v/>
      </c>
      <c r="Q4515" s="70" t="str">
        <f t="shared" si="212"/>
        <v/>
      </c>
      <c r="R4515" s="70" t="str">
        <f>IFERROR(IF(K4515="handling and wharfage",SUM(P4515:Q4515),IF(OR(K4515="tank",K4515="Boat",K4515="car"),INDEX(Rate!$B$4:$M$25,MATCH(Gilbert!N4515,Rate!$A$4:$A$25,0),MATCH(Gilbert!L4515,Rate!$B$3:$M$3,0))*O4515*0.8,INDEX(Rate!$B$4:$M$25,MATCH(Gilbert!N4515,Rate!$A$4:$A$25,0),MATCH(Gilbert!L4515,Rate!$B$3:$M$3,0))*O4515)),"")</f>
        <v/>
      </c>
      <c r="T4515" s="71" t="str">
        <f t="shared" si="213"/>
        <v/>
      </c>
    </row>
    <row r="4516" spans="16:20">
      <c r="P4516" s="70" t="str">
        <f t="shared" si="211"/>
        <v/>
      </c>
      <c r="Q4516" s="70" t="str">
        <f t="shared" si="212"/>
        <v/>
      </c>
      <c r="R4516" s="70" t="str">
        <f>IFERROR(IF(K4516="handling and wharfage",SUM(P4516:Q4516),IF(OR(K4516="tank",K4516="Boat",K4516="car"),INDEX(Rate!$B$4:$M$25,MATCH(Gilbert!N4516,Rate!$A$4:$A$25,0),MATCH(Gilbert!L4516,Rate!$B$3:$M$3,0))*O4516*0.8,INDEX(Rate!$B$4:$M$25,MATCH(Gilbert!N4516,Rate!$A$4:$A$25,0),MATCH(Gilbert!L4516,Rate!$B$3:$M$3,0))*O4516)),"")</f>
        <v/>
      </c>
      <c r="T4516" s="71" t="str">
        <f t="shared" si="213"/>
        <v/>
      </c>
    </row>
    <row r="4517" spans="16:20">
      <c r="P4517" s="70" t="str">
        <f t="shared" si="211"/>
        <v/>
      </c>
      <c r="Q4517" s="70" t="str">
        <f t="shared" si="212"/>
        <v/>
      </c>
      <c r="R4517" s="70" t="str">
        <f>IFERROR(IF(K4517="handling and wharfage",SUM(P4517:Q4517),IF(OR(K4517="tank",K4517="Boat",K4517="car"),INDEX(Rate!$B$4:$M$25,MATCH(Gilbert!N4517,Rate!$A$4:$A$25,0),MATCH(Gilbert!L4517,Rate!$B$3:$M$3,0))*O4517*0.8,INDEX(Rate!$B$4:$M$25,MATCH(Gilbert!N4517,Rate!$A$4:$A$25,0),MATCH(Gilbert!L4517,Rate!$B$3:$M$3,0))*O4517)),"")</f>
        <v/>
      </c>
      <c r="T4517" s="71" t="str">
        <f t="shared" si="213"/>
        <v/>
      </c>
    </row>
    <row r="4518" spans="16:20">
      <c r="P4518" s="70" t="str">
        <f t="shared" si="211"/>
        <v/>
      </c>
      <c r="Q4518" s="70" t="str">
        <f t="shared" si="212"/>
        <v/>
      </c>
      <c r="R4518" s="70" t="str">
        <f>IFERROR(IF(K4518="handling and wharfage",SUM(P4518:Q4518),IF(OR(K4518="tank",K4518="Boat",K4518="car"),INDEX(Rate!$B$4:$M$25,MATCH(Gilbert!N4518,Rate!$A$4:$A$25,0),MATCH(Gilbert!L4518,Rate!$B$3:$M$3,0))*O4518*0.8,INDEX(Rate!$B$4:$M$25,MATCH(Gilbert!N4518,Rate!$A$4:$A$25,0),MATCH(Gilbert!L4518,Rate!$B$3:$M$3,0))*O4518)),"")</f>
        <v/>
      </c>
      <c r="T4518" s="71" t="str">
        <f t="shared" si="213"/>
        <v/>
      </c>
    </row>
    <row r="4519" spans="16:20">
      <c r="P4519" s="70" t="str">
        <f t="shared" si="211"/>
        <v/>
      </c>
      <c r="Q4519" s="70" t="str">
        <f t="shared" si="212"/>
        <v/>
      </c>
      <c r="R4519" s="70" t="str">
        <f>IFERROR(IF(K4519="handling and wharfage",SUM(P4519:Q4519),IF(OR(K4519="tank",K4519="Boat",K4519="car"),INDEX(Rate!$B$4:$M$25,MATCH(Gilbert!N4519,Rate!$A$4:$A$25,0),MATCH(Gilbert!L4519,Rate!$B$3:$M$3,0))*O4519*0.8,INDEX(Rate!$B$4:$M$25,MATCH(Gilbert!N4519,Rate!$A$4:$A$25,0),MATCH(Gilbert!L4519,Rate!$B$3:$M$3,0))*O4519)),"")</f>
        <v/>
      </c>
      <c r="T4519" s="71" t="str">
        <f t="shared" si="213"/>
        <v/>
      </c>
    </row>
    <row r="4520" spans="16:20">
      <c r="P4520" s="70" t="str">
        <f t="shared" si="211"/>
        <v/>
      </c>
      <c r="Q4520" s="70" t="str">
        <f t="shared" si="212"/>
        <v/>
      </c>
      <c r="R4520" s="70" t="str">
        <f>IFERROR(IF(K4520="handling and wharfage",SUM(P4520:Q4520),IF(OR(K4520="tank",K4520="Boat",K4520="car"),INDEX(Rate!$B$4:$M$25,MATCH(Gilbert!N4520,Rate!$A$4:$A$25,0),MATCH(Gilbert!L4520,Rate!$B$3:$M$3,0))*O4520*0.8,INDEX(Rate!$B$4:$M$25,MATCH(Gilbert!N4520,Rate!$A$4:$A$25,0),MATCH(Gilbert!L4520,Rate!$B$3:$M$3,0))*O4520)),"")</f>
        <v/>
      </c>
      <c r="T4520" s="71" t="str">
        <f t="shared" si="213"/>
        <v/>
      </c>
    </row>
    <row r="4521" spans="16:20">
      <c r="P4521" s="70" t="str">
        <f t="shared" si="211"/>
        <v/>
      </c>
      <c r="Q4521" s="70" t="str">
        <f t="shared" si="212"/>
        <v/>
      </c>
      <c r="R4521" s="70" t="str">
        <f>IFERROR(IF(K4521="handling and wharfage",SUM(P4521:Q4521),IF(OR(K4521="tank",K4521="Boat",K4521="car"),INDEX(Rate!$B$4:$M$25,MATCH(Gilbert!N4521,Rate!$A$4:$A$25,0),MATCH(Gilbert!L4521,Rate!$B$3:$M$3,0))*O4521*0.8,INDEX(Rate!$B$4:$M$25,MATCH(Gilbert!N4521,Rate!$A$4:$A$25,0),MATCH(Gilbert!L4521,Rate!$B$3:$M$3,0))*O4521)),"")</f>
        <v/>
      </c>
      <c r="T4521" s="71" t="str">
        <f t="shared" si="213"/>
        <v/>
      </c>
    </row>
    <row r="4522" spans="16:20">
      <c r="P4522" s="70" t="str">
        <f t="shared" si="211"/>
        <v/>
      </c>
      <c r="Q4522" s="70" t="str">
        <f t="shared" si="212"/>
        <v/>
      </c>
      <c r="R4522" s="70" t="str">
        <f>IFERROR(IF(K4522="handling and wharfage",SUM(P4522:Q4522),IF(OR(K4522="tank",K4522="Boat",K4522="car"),INDEX(Rate!$B$4:$M$25,MATCH(Gilbert!N4522,Rate!$A$4:$A$25,0),MATCH(Gilbert!L4522,Rate!$B$3:$M$3,0))*O4522*0.8,INDEX(Rate!$B$4:$M$25,MATCH(Gilbert!N4522,Rate!$A$4:$A$25,0),MATCH(Gilbert!L4522,Rate!$B$3:$M$3,0))*O4522)),"")</f>
        <v/>
      </c>
      <c r="T4522" s="71" t="str">
        <f t="shared" si="213"/>
        <v/>
      </c>
    </row>
    <row r="4523" spans="16:20">
      <c r="P4523" s="70" t="str">
        <f t="shared" si="211"/>
        <v/>
      </c>
      <c r="Q4523" s="70" t="str">
        <f t="shared" si="212"/>
        <v/>
      </c>
      <c r="R4523" s="70" t="str">
        <f>IFERROR(IF(K4523="handling and wharfage",SUM(P4523:Q4523),IF(OR(K4523="tank",K4523="Boat",K4523="car"),INDEX(Rate!$B$4:$M$25,MATCH(Gilbert!N4523,Rate!$A$4:$A$25,0),MATCH(Gilbert!L4523,Rate!$B$3:$M$3,0))*O4523*0.8,INDEX(Rate!$B$4:$M$25,MATCH(Gilbert!N4523,Rate!$A$4:$A$25,0),MATCH(Gilbert!L4523,Rate!$B$3:$M$3,0))*O4523)),"")</f>
        <v/>
      </c>
      <c r="T4523" s="71" t="str">
        <f t="shared" si="213"/>
        <v/>
      </c>
    </row>
    <row r="4524" spans="16:20">
      <c r="P4524" s="70" t="str">
        <f t="shared" si="211"/>
        <v/>
      </c>
      <c r="Q4524" s="70" t="str">
        <f t="shared" si="212"/>
        <v/>
      </c>
      <c r="R4524" s="70" t="str">
        <f>IFERROR(IF(K4524="handling and wharfage",SUM(P4524:Q4524),IF(OR(K4524="tank",K4524="Boat",K4524="car"),INDEX(Rate!$B$4:$M$25,MATCH(Gilbert!N4524,Rate!$A$4:$A$25,0),MATCH(Gilbert!L4524,Rate!$B$3:$M$3,0))*O4524*0.8,INDEX(Rate!$B$4:$M$25,MATCH(Gilbert!N4524,Rate!$A$4:$A$25,0),MATCH(Gilbert!L4524,Rate!$B$3:$M$3,0))*O4524)),"")</f>
        <v/>
      </c>
      <c r="T4524" s="71" t="str">
        <f t="shared" si="213"/>
        <v/>
      </c>
    </row>
    <row r="4525" spans="16:20">
      <c r="P4525" s="70" t="str">
        <f t="shared" si="211"/>
        <v/>
      </c>
      <c r="Q4525" s="70" t="str">
        <f t="shared" si="212"/>
        <v/>
      </c>
      <c r="R4525" s="70" t="str">
        <f>IFERROR(IF(K4525="handling and wharfage",SUM(P4525:Q4525),IF(OR(K4525="tank",K4525="Boat",K4525="car"),INDEX(Rate!$B$4:$M$25,MATCH(Gilbert!N4525,Rate!$A$4:$A$25,0),MATCH(Gilbert!L4525,Rate!$B$3:$M$3,0))*O4525*0.8,INDEX(Rate!$B$4:$M$25,MATCH(Gilbert!N4525,Rate!$A$4:$A$25,0),MATCH(Gilbert!L4525,Rate!$B$3:$M$3,0))*O4525)),"")</f>
        <v/>
      </c>
      <c r="T4525" s="71" t="str">
        <f t="shared" si="213"/>
        <v/>
      </c>
    </row>
    <row r="4526" spans="16:20">
      <c r="P4526" s="70" t="str">
        <f t="shared" si="211"/>
        <v/>
      </c>
      <c r="Q4526" s="70" t="str">
        <f t="shared" si="212"/>
        <v/>
      </c>
      <c r="R4526" s="70" t="str">
        <f>IFERROR(IF(K4526="handling and wharfage",SUM(P4526:Q4526),IF(OR(K4526="tank",K4526="Boat",K4526="car"),INDEX(Rate!$B$4:$M$25,MATCH(Gilbert!N4526,Rate!$A$4:$A$25,0),MATCH(Gilbert!L4526,Rate!$B$3:$M$3,0))*O4526*0.8,INDEX(Rate!$B$4:$M$25,MATCH(Gilbert!N4526,Rate!$A$4:$A$25,0),MATCH(Gilbert!L4526,Rate!$B$3:$M$3,0))*O4526)),"")</f>
        <v/>
      </c>
      <c r="T4526" s="71" t="str">
        <f t="shared" si="213"/>
        <v/>
      </c>
    </row>
    <row r="4527" spans="16:20">
      <c r="P4527" s="70" t="str">
        <f t="shared" si="211"/>
        <v/>
      </c>
      <c r="Q4527" s="70" t="str">
        <f t="shared" si="212"/>
        <v/>
      </c>
      <c r="R4527" s="70" t="str">
        <f>IFERROR(IF(K4527="handling and wharfage",SUM(P4527:Q4527),IF(OR(K4527="tank",K4527="Boat",K4527="car"),INDEX(Rate!$B$4:$M$25,MATCH(Gilbert!N4527,Rate!$A$4:$A$25,0),MATCH(Gilbert!L4527,Rate!$B$3:$M$3,0))*O4527*0.8,INDEX(Rate!$B$4:$M$25,MATCH(Gilbert!N4527,Rate!$A$4:$A$25,0),MATCH(Gilbert!L4527,Rate!$B$3:$M$3,0))*O4527)),"")</f>
        <v/>
      </c>
      <c r="T4527" s="71" t="str">
        <f t="shared" si="213"/>
        <v/>
      </c>
    </row>
    <row r="4528" spans="16:20">
      <c r="P4528" s="70" t="str">
        <f t="shared" si="211"/>
        <v/>
      </c>
      <c r="Q4528" s="70" t="str">
        <f t="shared" si="212"/>
        <v/>
      </c>
      <c r="R4528" s="70" t="str">
        <f>IFERROR(IF(K4528="handling and wharfage",SUM(P4528:Q4528),IF(OR(K4528="tank",K4528="Boat",K4528="car"),INDEX(Rate!$B$4:$M$25,MATCH(Gilbert!N4528,Rate!$A$4:$A$25,0),MATCH(Gilbert!L4528,Rate!$B$3:$M$3,0))*O4528*0.8,INDEX(Rate!$B$4:$M$25,MATCH(Gilbert!N4528,Rate!$A$4:$A$25,0),MATCH(Gilbert!L4528,Rate!$B$3:$M$3,0))*O4528)),"")</f>
        <v/>
      </c>
      <c r="T4528" s="71" t="str">
        <f t="shared" si="213"/>
        <v/>
      </c>
    </row>
    <row r="4529" spans="16:20">
      <c r="P4529" s="70" t="str">
        <f t="shared" si="211"/>
        <v/>
      </c>
      <c r="Q4529" s="70" t="str">
        <f t="shared" si="212"/>
        <v/>
      </c>
      <c r="R4529" s="70" t="str">
        <f>IFERROR(IF(K4529="handling and wharfage",SUM(P4529:Q4529),IF(OR(K4529="tank",K4529="Boat",K4529="car"),INDEX(Rate!$B$4:$M$25,MATCH(Gilbert!N4529,Rate!$A$4:$A$25,0),MATCH(Gilbert!L4529,Rate!$B$3:$M$3,0))*O4529*0.8,INDEX(Rate!$B$4:$M$25,MATCH(Gilbert!N4529,Rate!$A$4:$A$25,0),MATCH(Gilbert!L4529,Rate!$B$3:$M$3,0))*O4529)),"")</f>
        <v/>
      </c>
      <c r="T4529" s="71" t="str">
        <f t="shared" si="213"/>
        <v/>
      </c>
    </row>
    <row r="4530" spans="16:20">
      <c r="P4530" s="70" t="str">
        <f t="shared" si="211"/>
        <v/>
      </c>
      <c r="Q4530" s="70" t="str">
        <f t="shared" si="212"/>
        <v/>
      </c>
      <c r="R4530" s="70" t="str">
        <f>IFERROR(IF(K4530="handling and wharfage",SUM(P4530:Q4530),IF(OR(K4530="tank",K4530="Boat",K4530="car"),INDEX(Rate!$B$4:$M$25,MATCH(Gilbert!N4530,Rate!$A$4:$A$25,0),MATCH(Gilbert!L4530,Rate!$B$3:$M$3,0))*O4530*0.8,INDEX(Rate!$B$4:$M$25,MATCH(Gilbert!N4530,Rate!$A$4:$A$25,0),MATCH(Gilbert!L4530,Rate!$B$3:$M$3,0))*O4530)),"")</f>
        <v/>
      </c>
      <c r="T4530" s="71" t="str">
        <f t="shared" si="213"/>
        <v/>
      </c>
    </row>
    <row r="4531" spans="16:20">
      <c r="P4531" s="70" t="str">
        <f t="shared" si="211"/>
        <v/>
      </c>
      <c r="Q4531" s="70" t="str">
        <f t="shared" si="212"/>
        <v/>
      </c>
      <c r="R4531" s="70" t="str">
        <f>IFERROR(IF(K4531="handling and wharfage",SUM(P4531:Q4531),IF(OR(K4531="tank",K4531="Boat",K4531="car"),INDEX(Rate!$B$4:$M$25,MATCH(Gilbert!N4531,Rate!$A$4:$A$25,0),MATCH(Gilbert!L4531,Rate!$B$3:$M$3,0))*O4531*0.8,INDEX(Rate!$B$4:$M$25,MATCH(Gilbert!N4531,Rate!$A$4:$A$25,0),MATCH(Gilbert!L4531,Rate!$B$3:$M$3,0))*O4531)),"")</f>
        <v/>
      </c>
      <c r="T4531" s="71" t="str">
        <f t="shared" si="213"/>
        <v/>
      </c>
    </row>
    <row r="4532" spans="16:20">
      <c r="P4532" s="70" t="str">
        <f t="shared" si="211"/>
        <v/>
      </c>
      <c r="Q4532" s="70" t="str">
        <f t="shared" si="212"/>
        <v/>
      </c>
      <c r="R4532" s="70" t="str">
        <f>IFERROR(IF(K4532="handling and wharfage",SUM(P4532:Q4532),IF(OR(K4532="tank",K4532="Boat",K4532="car"),INDEX(Rate!$B$4:$M$25,MATCH(Gilbert!N4532,Rate!$A$4:$A$25,0),MATCH(Gilbert!L4532,Rate!$B$3:$M$3,0))*O4532*0.8,INDEX(Rate!$B$4:$M$25,MATCH(Gilbert!N4532,Rate!$A$4:$A$25,0),MATCH(Gilbert!L4532,Rate!$B$3:$M$3,0))*O4532)),"")</f>
        <v/>
      </c>
      <c r="T4532" s="71" t="str">
        <f t="shared" si="213"/>
        <v/>
      </c>
    </row>
    <row r="4533" spans="16:20">
      <c r="P4533" s="70" t="str">
        <f t="shared" si="211"/>
        <v/>
      </c>
      <c r="Q4533" s="70" t="str">
        <f t="shared" si="212"/>
        <v/>
      </c>
      <c r="R4533" s="70" t="str">
        <f>IFERROR(IF(K4533="handling and wharfage",SUM(P4533:Q4533),IF(OR(K4533="tank",K4533="Boat",K4533="car"),INDEX(Rate!$B$4:$M$25,MATCH(Gilbert!N4533,Rate!$A$4:$A$25,0),MATCH(Gilbert!L4533,Rate!$B$3:$M$3,0))*O4533*0.8,INDEX(Rate!$B$4:$M$25,MATCH(Gilbert!N4533,Rate!$A$4:$A$25,0),MATCH(Gilbert!L4533,Rate!$B$3:$M$3,0))*O4533)),"")</f>
        <v/>
      </c>
      <c r="T4533" s="71" t="str">
        <f t="shared" si="213"/>
        <v/>
      </c>
    </row>
    <row r="4534" spans="16:20">
      <c r="P4534" s="70" t="str">
        <f t="shared" si="211"/>
        <v/>
      </c>
      <c r="Q4534" s="70" t="str">
        <f t="shared" si="212"/>
        <v/>
      </c>
      <c r="R4534" s="70" t="str">
        <f>IFERROR(IF(K4534="handling and wharfage",SUM(P4534:Q4534),IF(OR(K4534="tank",K4534="Boat",K4534="car"),INDEX(Rate!$B$4:$M$25,MATCH(Gilbert!N4534,Rate!$A$4:$A$25,0),MATCH(Gilbert!L4534,Rate!$B$3:$M$3,0))*O4534*0.8,INDEX(Rate!$B$4:$M$25,MATCH(Gilbert!N4534,Rate!$A$4:$A$25,0),MATCH(Gilbert!L4534,Rate!$B$3:$M$3,0))*O4534)),"")</f>
        <v/>
      </c>
      <c r="T4534" s="71" t="str">
        <f t="shared" si="213"/>
        <v/>
      </c>
    </row>
    <row r="4535" spans="16:20">
      <c r="P4535" s="70" t="str">
        <f t="shared" si="211"/>
        <v/>
      </c>
      <c r="Q4535" s="70" t="str">
        <f t="shared" si="212"/>
        <v/>
      </c>
      <c r="R4535" s="70" t="str">
        <f>IFERROR(IF(K4535="handling and wharfage",SUM(P4535:Q4535),IF(OR(K4535="tank",K4535="Boat",K4535="car"),INDEX(Rate!$B$4:$M$25,MATCH(Gilbert!N4535,Rate!$A$4:$A$25,0),MATCH(Gilbert!L4535,Rate!$B$3:$M$3,0))*O4535*0.8,INDEX(Rate!$B$4:$M$25,MATCH(Gilbert!N4535,Rate!$A$4:$A$25,0),MATCH(Gilbert!L4535,Rate!$B$3:$M$3,0))*O4535)),"")</f>
        <v/>
      </c>
      <c r="T4535" s="71" t="str">
        <f t="shared" si="213"/>
        <v/>
      </c>
    </row>
    <row r="4536" spans="16:20">
      <c r="P4536" s="70" t="str">
        <f t="shared" si="211"/>
        <v/>
      </c>
      <c r="Q4536" s="70" t="str">
        <f t="shared" si="212"/>
        <v/>
      </c>
      <c r="R4536" s="70" t="str">
        <f>IFERROR(IF(K4536="handling and wharfage",SUM(P4536:Q4536),IF(OR(K4536="tank",K4536="Boat",K4536="car"),INDEX(Rate!$B$4:$M$25,MATCH(Gilbert!N4536,Rate!$A$4:$A$25,0),MATCH(Gilbert!L4536,Rate!$B$3:$M$3,0))*O4536*0.8,INDEX(Rate!$B$4:$M$25,MATCH(Gilbert!N4536,Rate!$A$4:$A$25,0),MATCH(Gilbert!L4536,Rate!$B$3:$M$3,0))*O4536)),"")</f>
        <v/>
      </c>
      <c r="T4536" s="71" t="str">
        <f t="shared" si="213"/>
        <v/>
      </c>
    </row>
    <row r="4537" spans="16:20">
      <c r="P4537" s="70" t="str">
        <f t="shared" si="211"/>
        <v/>
      </c>
      <c r="Q4537" s="70" t="str">
        <f t="shared" si="212"/>
        <v/>
      </c>
      <c r="R4537" s="70" t="str">
        <f>IFERROR(IF(K4537="handling and wharfage",SUM(P4537:Q4537),IF(OR(K4537="tank",K4537="Boat",K4537="car"),INDEX(Rate!$B$4:$M$25,MATCH(Gilbert!N4537,Rate!$A$4:$A$25,0),MATCH(Gilbert!L4537,Rate!$B$3:$M$3,0))*O4537*0.8,INDEX(Rate!$B$4:$M$25,MATCH(Gilbert!N4537,Rate!$A$4:$A$25,0),MATCH(Gilbert!L4537,Rate!$B$3:$M$3,0))*O4537)),"")</f>
        <v/>
      </c>
      <c r="T4537" s="71" t="str">
        <f t="shared" si="213"/>
        <v/>
      </c>
    </row>
    <row r="4538" spans="16:20">
      <c r="P4538" s="70" t="str">
        <f t="shared" si="211"/>
        <v/>
      </c>
      <c r="Q4538" s="70" t="str">
        <f t="shared" si="212"/>
        <v/>
      </c>
      <c r="R4538" s="70" t="str">
        <f>IFERROR(IF(K4538="handling and wharfage",SUM(P4538:Q4538),IF(OR(K4538="tank",K4538="Boat",K4538="car"),INDEX(Rate!$B$4:$M$25,MATCH(Gilbert!N4538,Rate!$A$4:$A$25,0),MATCH(Gilbert!L4538,Rate!$B$3:$M$3,0))*O4538*0.8,INDEX(Rate!$B$4:$M$25,MATCH(Gilbert!N4538,Rate!$A$4:$A$25,0),MATCH(Gilbert!L4538,Rate!$B$3:$M$3,0))*O4538)),"")</f>
        <v/>
      </c>
      <c r="T4538" s="71" t="str">
        <f t="shared" si="213"/>
        <v/>
      </c>
    </row>
    <row r="4539" spans="16:20">
      <c r="P4539" s="70" t="str">
        <f t="shared" si="211"/>
        <v/>
      </c>
      <c r="Q4539" s="70" t="str">
        <f t="shared" si="212"/>
        <v/>
      </c>
      <c r="R4539" s="70" t="str">
        <f>IFERROR(IF(K4539="handling and wharfage",SUM(P4539:Q4539),IF(OR(K4539="tank",K4539="Boat",K4539="car"),INDEX(Rate!$B$4:$M$25,MATCH(Gilbert!N4539,Rate!$A$4:$A$25,0),MATCH(Gilbert!L4539,Rate!$B$3:$M$3,0))*O4539*0.8,INDEX(Rate!$B$4:$M$25,MATCH(Gilbert!N4539,Rate!$A$4:$A$25,0),MATCH(Gilbert!L4539,Rate!$B$3:$M$3,0))*O4539)),"")</f>
        <v/>
      </c>
      <c r="T4539" s="71" t="str">
        <f t="shared" si="213"/>
        <v/>
      </c>
    </row>
    <row r="4540" spans="16:20">
      <c r="P4540" s="70" t="str">
        <f t="shared" si="211"/>
        <v/>
      </c>
      <c r="Q4540" s="70" t="str">
        <f t="shared" si="212"/>
        <v/>
      </c>
      <c r="R4540" s="70" t="str">
        <f>IFERROR(IF(K4540="handling and wharfage",SUM(P4540:Q4540),IF(OR(K4540="tank",K4540="Boat",K4540="car"),INDEX(Rate!$B$4:$M$25,MATCH(Gilbert!N4540,Rate!$A$4:$A$25,0),MATCH(Gilbert!L4540,Rate!$B$3:$M$3,0))*O4540*0.8,INDEX(Rate!$B$4:$M$25,MATCH(Gilbert!N4540,Rate!$A$4:$A$25,0),MATCH(Gilbert!L4540,Rate!$B$3:$M$3,0))*O4540)),"")</f>
        <v/>
      </c>
      <c r="T4540" s="71" t="str">
        <f t="shared" si="213"/>
        <v/>
      </c>
    </row>
    <row r="4541" spans="16:20">
      <c r="P4541" s="70" t="str">
        <f t="shared" si="211"/>
        <v/>
      </c>
      <c r="Q4541" s="70" t="str">
        <f t="shared" si="212"/>
        <v/>
      </c>
      <c r="R4541" s="70" t="str">
        <f>IFERROR(IF(K4541="handling and wharfage",SUM(P4541:Q4541),IF(OR(K4541="tank",K4541="Boat",K4541="car"),INDEX(Rate!$B$4:$M$25,MATCH(Gilbert!N4541,Rate!$A$4:$A$25,0),MATCH(Gilbert!L4541,Rate!$B$3:$M$3,0))*O4541*0.8,INDEX(Rate!$B$4:$M$25,MATCH(Gilbert!N4541,Rate!$A$4:$A$25,0),MATCH(Gilbert!L4541,Rate!$B$3:$M$3,0))*O4541)),"")</f>
        <v/>
      </c>
      <c r="T4541" s="71" t="str">
        <f t="shared" si="213"/>
        <v/>
      </c>
    </row>
    <row r="4542" spans="16:20">
      <c r="P4542" s="70" t="str">
        <f t="shared" si="211"/>
        <v/>
      </c>
      <c r="Q4542" s="70" t="str">
        <f t="shared" si="212"/>
        <v/>
      </c>
      <c r="R4542" s="70" t="str">
        <f>IFERROR(IF(K4542="handling and wharfage",SUM(P4542:Q4542),IF(OR(K4542="tank",K4542="Boat",K4542="car"),INDEX(Rate!$B$4:$M$25,MATCH(Gilbert!N4542,Rate!$A$4:$A$25,0),MATCH(Gilbert!L4542,Rate!$B$3:$M$3,0))*O4542*0.8,INDEX(Rate!$B$4:$M$25,MATCH(Gilbert!N4542,Rate!$A$4:$A$25,0),MATCH(Gilbert!L4542,Rate!$B$3:$M$3,0))*O4542)),"")</f>
        <v/>
      </c>
      <c r="T4542" s="71" t="str">
        <f t="shared" si="213"/>
        <v/>
      </c>
    </row>
    <row r="4543" spans="16:20">
      <c r="P4543" s="70" t="str">
        <f t="shared" si="211"/>
        <v/>
      </c>
      <c r="Q4543" s="70" t="str">
        <f t="shared" si="212"/>
        <v/>
      </c>
      <c r="R4543" s="70" t="str">
        <f>IFERROR(IF(K4543="handling and wharfage",SUM(P4543:Q4543),IF(OR(K4543="tank",K4543="Boat",K4543="car"),INDEX(Rate!$B$4:$M$25,MATCH(Gilbert!N4543,Rate!$A$4:$A$25,0),MATCH(Gilbert!L4543,Rate!$B$3:$M$3,0))*O4543*0.8,INDEX(Rate!$B$4:$M$25,MATCH(Gilbert!N4543,Rate!$A$4:$A$25,0),MATCH(Gilbert!L4543,Rate!$B$3:$M$3,0))*O4543)),"")</f>
        <v/>
      </c>
      <c r="T4543" s="71" t="str">
        <f t="shared" si="213"/>
        <v/>
      </c>
    </row>
    <row r="4544" spans="16:20">
      <c r="P4544" s="70" t="str">
        <f t="shared" si="211"/>
        <v/>
      </c>
      <c r="Q4544" s="70" t="str">
        <f t="shared" si="212"/>
        <v/>
      </c>
      <c r="R4544" s="70" t="str">
        <f>IFERROR(IF(K4544="handling and wharfage",SUM(P4544:Q4544),IF(OR(K4544="tank",K4544="Boat",K4544="car"),INDEX(Rate!$B$4:$M$25,MATCH(Gilbert!N4544,Rate!$A$4:$A$25,0),MATCH(Gilbert!L4544,Rate!$B$3:$M$3,0))*O4544*0.8,INDEX(Rate!$B$4:$M$25,MATCH(Gilbert!N4544,Rate!$A$4:$A$25,0),MATCH(Gilbert!L4544,Rate!$B$3:$M$3,0))*O4544)),"")</f>
        <v/>
      </c>
      <c r="T4544" s="71" t="str">
        <f t="shared" si="213"/>
        <v/>
      </c>
    </row>
    <row r="4545" spans="16:20">
      <c r="P4545" s="70" t="str">
        <f t="shared" si="211"/>
        <v/>
      </c>
      <c r="Q4545" s="70" t="str">
        <f t="shared" si="212"/>
        <v/>
      </c>
      <c r="R4545" s="70" t="str">
        <f>IFERROR(IF(K4545="handling and wharfage",SUM(P4545:Q4545),IF(OR(K4545="tank",K4545="Boat",K4545="car"),INDEX(Rate!$B$4:$M$25,MATCH(Gilbert!N4545,Rate!$A$4:$A$25,0),MATCH(Gilbert!L4545,Rate!$B$3:$M$3,0))*O4545*0.8,INDEX(Rate!$B$4:$M$25,MATCH(Gilbert!N4545,Rate!$A$4:$A$25,0),MATCH(Gilbert!L4545,Rate!$B$3:$M$3,0))*O4545)),"")</f>
        <v/>
      </c>
      <c r="T4545" s="71" t="str">
        <f t="shared" si="213"/>
        <v/>
      </c>
    </row>
    <row r="4546" spans="16:20">
      <c r="P4546" s="70" t="str">
        <f t="shared" si="211"/>
        <v/>
      </c>
      <c r="Q4546" s="70" t="str">
        <f t="shared" si="212"/>
        <v/>
      </c>
      <c r="R4546" s="70" t="str">
        <f>IFERROR(IF(K4546="handling and wharfage",SUM(P4546:Q4546),IF(OR(K4546="tank",K4546="Boat",K4546="car"),INDEX(Rate!$B$4:$M$25,MATCH(Gilbert!N4546,Rate!$A$4:$A$25,0),MATCH(Gilbert!L4546,Rate!$B$3:$M$3,0))*O4546*0.8,INDEX(Rate!$B$4:$M$25,MATCH(Gilbert!N4546,Rate!$A$4:$A$25,0),MATCH(Gilbert!L4546,Rate!$B$3:$M$3,0))*O4546)),"")</f>
        <v/>
      </c>
      <c r="T4546" s="71" t="str">
        <f t="shared" si="213"/>
        <v/>
      </c>
    </row>
    <row r="4547" spans="16:20">
      <c r="P4547" s="70" t="str">
        <f t="shared" ref="P4547:P4610" si="214">IF(OR(K4547="handling and wharfage",K4547="rau handling and wharfage"),O4547*30,"")</f>
        <v/>
      </c>
      <c r="Q4547" s="70" t="str">
        <f t="shared" ref="Q4547:Q4610" si="215">IF(K4547&lt;&gt;"handling and wharfage","",O4547*3.5)</f>
        <v/>
      </c>
      <c r="R4547" s="70" t="str">
        <f>IFERROR(IF(K4547="handling and wharfage",SUM(P4547:Q4547),IF(OR(K4547="tank",K4547="Boat",K4547="car"),INDEX(Rate!$B$4:$M$25,MATCH(Gilbert!N4547,Rate!$A$4:$A$25,0),MATCH(Gilbert!L4547,Rate!$B$3:$M$3,0))*O4547*0.8,INDEX(Rate!$B$4:$M$25,MATCH(Gilbert!N4547,Rate!$A$4:$A$25,0),MATCH(Gilbert!L4547,Rate!$B$3:$M$3,0))*O4547)),"")</f>
        <v/>
      </c>
      <c r="T4547" s="71" t="str">
        <f t="shared" ref="T4547:T4610" si="216">IF(L4547="","",IF(L4547="General2","F0070000061A","E31250000331"))</f>
        <v/>
      </c>
    </row>
    <row r="4548" spans="16:20">
      <c r="P4548" s="70" t="str">
        <f t="shared" si="214"/>
        <v/>
      </c>
      <c r="Q4548" s="70" t="str">
        <f t="shared" si="215"/>
        <v/>
      </c>
      <c r="R4548" s="70" t="str">
        <f>IFERROR(IF(K4548="handling and wharfage",SUM(P4548:Q4548),IF(OR(K4548="tank",K4548="Boat",K4548="car"),INDEX(Rate!$B$4:$M$25,MATCH(Gilbert!N4548,Rate!$A$4:$A$25,0),MATCH(Gilbert!L4548,Rate!$B$3:$M$3,0))*O4548*0.8,INDEX(Rate!$B$4:$M$25,MATCH(Gilbert!N4548,Rate!$A$4:$A$25,0),MATCH(Gilbert!L4548,Rate!$B$3:$M$3,0))*O4548)),"")</f>
        <v/>
      </c>
      <c r="T4548" s="71" t="str">
        <f t="shared" si="216"/>
        <v/>
      </c>
    </row>
    <row r="4549" spans="16:20">
      <c r="P4549" s="70" t="str">
        <f t="shared" si="214"/>
        <v/>
      </c>
      <c r="Q4549" s="70" t="str">
        <f t="shared" si="215"/>
        <v/>
      </c>
      <c r="R4549" s="70" t="str">
        <f>IFERROR(IF(K4549="handling and wharfage",SUM(P4549:Q4549),IF(OR(K4549="tank",K4549="Boat",K4549="car"),INDEX(Rate!$B$4:$M$25,MATCH(Gilbert!N4549,Rate!$A$4:$A$25,0),MATCH(Gilbert!L4549,Rate!$B$3:$M$3,0))*O4549*0.8,INDEX(Rate!$B$4:$M$25,MATCH(Gilbert!N4549,Rate!$A$4:$A$25,0),MATCH(Gilbert!L4549,Rate!$B$3:$M$3,0))*O4549)),"")</f>
        <v/>
      </c>
      <c r="T4549" s="71" t="str">
        <f t="shared" si="216"/>
        <v/>
      </c>
    </row>
    <row r="4550" spans="16:20">
      <c r="P4550" s="70" t="str">
        <f t="shared" si="214"/>
        <v/>
      </c>
      <c r="Q4550" s="70" t="str">
        <f t="shared" si="215"/>
        <v/>
      </c>
      <c r="R4550" s="70" t="str">
        <f>IFERROR(IF(K4550="handling and wharfage",SUM(P4550:Q4550),IF(OR(K4550="tank",K4550="Boat",K4550="car"),INDEX(Rate!$B$4:$M$25,MATCH(Gilbert!N4550,Rate!$A$4:$A$25,0),MATCH(Gilbert!L4550,Rate!$B$3:$M$3,0))*O4550*0.8,INDEX(Rate!$B$4:$M$25,MATCH(Gilbert!N4550,Rate!$A$4:$A$25,0),MATCH(Gilbert!L4550,Rate!$B$3:$M$3,0))*O4550)),"")</f>
        <v/>
      </c>
      <c r="T4550" s="71" t="str">
        <f t="shared" si="216"/>
        <v/>
      </c>
    </row>
    <row r="4551" spans="16:20">
      <c r="P4551" s="70" t="str">
        <f t="shared" si="214"/>
        <v/>
      </c>
      <c r="Q4551" s="70" t="str">
        <f t="shared" si="215"/>
        <v/>
      </c>
      <c r="R4551" s="70" t="str">
        <f>IFERROR(IF(K4551="handling and wharfage",SUM(P4551:Q4551),IF(OR(K4551="tank",K4551="Boat",K4551="car"),INDEX(Rate!$B$4:$M$25,MATCH(Gilbert!N4551,Rate!$A$4:$A$25,0),MATCH(Gilbert!L4551,Rate!$B$3:$M$3,0))*O4551*0.8,INDEX(Rate!$B$4:$M$25,MATCH(Gilbert!N4551,Rate!$A$4:$A$25,0),MATCH(Gilbert!L4551,Rate!$B$3:$M$3,0))*O4551)),"")</f>
        <v/>
      </c>
      <c r="T4551" s="71" t="str">
        <f t="shared" si="216"/>
        <v/>
      </c>
    </row>
    <row r="4552" spans="16:20">
      <c r="P4552" s="70" t="str">
        <f t="shared" si="214"/>
        <v/>
      </c>
      <c r="Q4552" s="70" t="str">
        <f t="shared" si="215"/>
        <v/>
      </c>
      <c r="R4552" s="70" t="str">
        <f>IFERROR(IF(K4552="handling and wharfage",SUM(P4552:Q4552),IF(OR(K4552="tank",K4552="Boat",K4552="car"),INDEX(Rate!$B$4:$M$25,MATCH(Gilbert!N4552,Rate!$A$4:$A$25,0),MATCH(Gilbert!L4552,Rate!$B$3:$M$3,0))*O4552*0.8,INDEX(Rate!$B$4:$M$25,MATCH(Gilbert!N4552,Rate!$A$4:$A$25,0),MATCH(Gilbert!L4552,Rate!$B$3:$M$3,0))*O4552)),"")</f>
        <v/>
      </c>
      <c r="T4552" s="71" t="str">
        <f t="shared" si="216"/>
        <v/>
      </c>
    </row>
    <row r="4553" spans="16:20">
      <c r="P4553" s="70" t="str">
        <f t="shared" si="214"/>
        <v/>
      </c>
      <c r="Q4553" s="70" t="str">
        <f t="shared" si="215"/>
        <v/>
      </c>
      <c r="R4553" s="70" t="str">
        <f>IFERROR(IF(K4553="handling and wharfage",SUM(P4553:Q4553),IF(OR(K4553="tank",K4553="Boat",K4553="car"),INDEX(Rate!$B$4:$M$25,MATCH(Gilbert!N4553,Rate!$A$4:$A$25,0),MATCH(Gilbert!L4553,Rate!$B$3:$M$3,0))*O4553*0.8,INDEX(Rate!$B$4:$M$25,MATCH(Gilbert!N4553,Rate!$A$4:$A$25,0),MATCH(Gilbert!L4553,Rate!$B$3:$M$3,0))*O4553)),"")</f>
        <v/>
      </c>
      <c r="T4553" s="71" t="str">
        <f t="shared" si="216"/>
        <v/>
      </c>
    </row>
    <row r="4554" spans="16:20">
      <c r="P4554" s="70" t="str">
        <f t="shared" si="214"/>
        <v/>
      </c>
      <c r="Q4554" s="70" t="str">
        <f t="shared" si="215"/>
        <v/>
      </c>
      <c r="R4554" s="70" t="str">
        <f>IFERROR(IF(K4554="handling and wharfage",SUM(P4554:Q4554),IF(OR(K4554="tank",K4554="Boat",K4554="car"),INDEX(Rate!$B$4:$M$25,MATCH(Gilbert!N4554,Rate!$A$4:$A$25,0),MATCH(Gilbert!L4554,Rate!$B$3:$M$3,0))*O4554*0.8,INDEX(Rate!$B$4:$M$25,MATCH(Gilbert!N4554,Rate!$A$4:$A$25,0),MATCH(Gilbert!L4554,Rate!$B$3:$M$3,0))*O4554)),"")</f>
        <v/>
      </c>
      <c r="T4554" s="71" t="str">
        <f t="shared" si="216"/>
        <v/>
      </c>
    </row>
    <row r="4555" spans="16:20">
      <c r="P4555" s="70" t="str">
        <f t="shared" si="214"/>
        <v/>
      </c>
      <c r="Q4555" s="70" t="str">
        <f t="shared" si="215"/>
        <v/>
      </c>
      <c r="R4555" s="70" t="str">
        <f>IFERROR(IF(K4555="handling and wharfage",SUM(P4555:Q4555),IF(OR(K4555="tank",K4555="Boat",K4555="car"),INDEX(Rate!$B$4:$M$25,MATCH(Gilbert!N4555,Rate!$A$4:$A$25,0),MATCH(Gilbert!L4555,Rate!$B$3:$M$3,0))*O4555*0.8,INDEX(Rate!$B$4:$M$25,MATCH(Gilbert!N4555,Rate!$A$4:$A$25,0),MATCH(Gilbert!L4555,Rate!$B$3:$M$3,0))*O4555)),"")</f>
        <v/>
      </c>
      <c r="T4555" s="71" t="str">
        <f t="shared" si="216"/>
        <v/>
      </c>
    </row>
    <row r="4556" spans="16:20">
      <c r="P4556" s="70" t="str">
        <f t="shared" si="214"/>
        <v/>
      </c>
      <c r="Q4556" s="70" t="str">
        <f t="shared" si="215"/>
        <v/>
      </c>
      <c r="R4556" s="70" t="str">
        <f>IFERROR(IF(K4556="handling and wharfage",SUM(P4556:Q4556),IF(OR(K4556="tank",K4556="Boat",K4556="car"),INDEX(Rate!$B$4:$M$25,MATCH(Gilbert!N4556,Rate!$A$4:$A$25,0),MATCH(Gilbert!L4556,Rate!$B$3:$M$3,0))*O4556*0.8,INDEX(Rate!$B$4:$M$25,MATCH(Gilbert!N4556,Rate!$A$4:$A$25,0),MATCH(Gilbert!L4556,Rate!$B$3:$M$3,0))*O4556)),"")</f>
        <v/>
      </c>
      <c r="T4556" s="71" t="str">
        <f t="shared" si="216"/>
        <v/>
      </c>
    </row>
    <row r="4557" spans="16:20">
      <c r="P4557" s="70" t="str">
        <f t="shared" si="214"/>
        <v/>
      </c>
      <c r="Q4557" s="70" t="str">
        <f t="shared" si="215"/>
        <v/>
      </c>
      <c r="R4557" s="70" t="str">
        <f>IFERROR(IF(K4557="handling and wharfage",SUM(P4557:Q4557),IF(OR(K4557="tank",K4557="Boat",K4557="car"),INDEX(Rate!$B$4:$M$25,MATCH(Gilbert!N4557,Rate!$A$4:$A$25,0),MATCH(Gilbert!L4557,Rate!$B$3:$M$3,0))*O4557*0.8,INDEX(Rate!$B$4:$M$25,MATCH(Gilbert!N4557,Rate!$A$4:$A$25,0),MATCH(Gilbert!L4557,Rate!$B$3:$M$3,0))*O4557)),"")</f>
        <v/>
      </c>
      <c r="T4557" s="71" t="str">
        <f t="shared" si="216"/>
        <v/>
      </c>
    </row>
    <row r="4558" spans="16:20">
      <c r="P4558" s="70" t="str">
        <f t="shared" si="214"/>
        <v/>
      </c>
      <c r="Q4558" s="70" t="str">
        <f t="shared" si="215"/>
        <v/>
      </c>
      <c r="R4558" s="70" t="str">
        <f>IFERROR(IF(K4558="handling and wharfage",SUM(P4558:Q4558),IF(OR(K4558="tank",K4558="Boat",K4558="car"),INDEX(Rate!$B$4:$M$25,MATCH(Gilbert!N4558,Rate!$A$4:$A$25,0),MATCH(Gilbert!L4558,Rate!$B$3:$M$3,0))*O4558*0.8,INDEX(Rate!$B$4:$M$25,MATCH(Gilbert!N4558,Rate!$A$4:$A$25,0),MATCH(Gilbert!L4558,Rate!$B$3:$M$3,0))*O4558)),"")</f>
        <v/>
      </c>
      <c r="T4558" s="71" t="str">
        <f t="shared" si="216"/>
        <v/>
      </c>
    </row>
    <row r="4559" spans="16:20">
      <c r="P4559" s="70" t="str">
        <f t="shared" si="214"/>
        <v/>
      </c>
      <c r="Q4559" s="70" t="str">
        <f t="shared" si="215"/>
        <v/>
      </c>
      <c r="R4559" s="70" t="str">
        <f>IFERROR(IF(K4559="handling and wharfage",SUM(P4559:Q4559),IF(OR(K4559="tank",K4559="Boat",K4559="car"),INDEX(Rate!$B$4:$M$25,MATCH(Gilbert!N4559,Rate!$A$4:$A$25,0),MATCH(Gilbert!L4559,Rate!$B$3:$M$3,0))*O4559*0.8,INDEX(Rate!$B$4:$M$25,MATCH(Gilbert!N4559,Rate!$A$4:$A$25,0),MATCH(Gilbert!L4559,Rate!$B$3:$M$3,0))*O4559)),"")</f>
        <v/>
      </c>
      <c r="T4559" s="71" t="str">
        <f t="shared" si="216"/>
        <v/>
      </c>
    </row>
    <row r="4560" spans="16:20">
      <c r="P4560" s="70" t="str">
        <f t="shared" si="214"/>
        <v/>
      </c>
      <c r="Q4560" s="70" t="str">
        <f t="shared" si="215"/>
        <v/>
      </c>
      <c r="R4560" s="70" t="str">
        <f>IFERROR(IF(K4560="handling and wharfage",SUM(P4560:Q4560),IF(OR(K4560="tank",K4560="Boat",K4560="car"),INDEX(Rate!$B$4:$M$25,MATCH(Gilbert!N4560,Rate!$A$4:$A$25,0),MATCH(Gilbert!L4560,Rate!$B$3:$M$3,0))*O4560*0.8,INDEX(Rate!$B$4:$M$25,MATCH(Gilbert!N4560,Rate!$A$4:$A$25,0),MATCH(Gilbert!L4560,Rate!$B$3:$M$3,0))*O4560)),"")</f>
        <v/>
      </c>
      <c r="T4560" s="71" t="str">
        <f t="shared" si="216"/>
        <v/>
      </c>
    </row>
    <row r="4561" spans="16:20">
      <c r="P4561" s="70" t="str">
        <f t="shared" si="214"/>
        <v/>
      </c>
      <c r="Q4561" s="70" t="str">
        <f t="shared" si="215"/>
        <v/>
      </c>
      <c r="R4561" s="70" t="str">
        <f>IFERROR(IF(K4561="handling and wharfage",SUM(P4561:Q4561),IF(OR(K4561="tank",K4561="Boat",K4561="car"),INDEX(Rate!$B$4:$M$25,MATCH(Gilbert!N4561,Rate!$A$4:$A$25,0),MATCH(Gilbert!L4561,Rate!$B$3:$M$3,0))*O4561*0.8,INDEX(Rate!$B$4:$M$25,MATCH(Gilbert!N4561,Rate!$A$4:$A$25,0),MATCH(Gilbert!L4561,Rate!$B$3:$M$3,0))*O4561)),"")</f>
        <v/>
      </c>
      <c r="T4561" s="71" t="str">
        <f t="shared" si="216"/>
        <v/>
      </c>
    </row>
    <row r="4562" spans="16:20">
      <c r="P4562" s="70" t="str">
        <f t="shared" si="214"/>
        <v/>
      </c>
      <c r="Q4562" s="70" t="str">
        <f t="shared" si="215"/>
        <v/>
      </c>
      <c r="R4562" s="70" t="str">
        <f>IFERROR(IF(K4562="handling and wharfage",SUM(P4562:Q4562),IF(OR(K4562="tank",K4562="Boat",K4562="car"),INDEX(Rate!$B$4:$M$25,MATCH(Gilbert!N4562,Rate!$A$4:$A$25,0),MATCH(Gilbert!L4562,Rate!$B$3:$M$3,0))*O4562*0.8,INDEX(Rate!$B$4:$M$25,MATCH(Gilbert!N4562,Rate!$A$4:$A$25,0),MATCH(Gilbert!L4562,Rate!$B$3:$M$3,0))*O4562)),"")</f>
        <v/>
      </c>
      <c r="T4562" s="71" t="str">
        <f t="shared" si="216"/>
        <v/>
      </c>
    </row>
    <row r="4563" spans="16:20">
      <c r="P4563" s="70" t="str">
        <f t="shared" si="214"/>
        <v/>
      </c>
      <c r="Q4563" s="70" t="str">
        <f t="shared" si="215"/>
        <v/>
      </c>
      <c r="R4563" s="70" t="str">
        <f>IFERROR(IF(K4563="handling and wharfage",SUM(P4563:Q4563),IF(OR(K4563="tank",K4563="Boat",K4563="car"),INDEX(Rate!$B$4:$M$25,MATCH(Gilbert!N4563,Rate!$A$4:$A$25,0),MATCH(Gilbert!L4563,Rate!$B$3:$M$3,0))*O4563*0.8,INDEX(Rate!$B$4:$M$25,MATCH(Gilbert!N4563,Rate!$A$4:$A$25,0),MATCH(Gilbert!L4563,Rate!$B$3:$M$3,0))*O4563)),"")</f>
        <v/>
      </c>
      <c r="T4563" s="71" t="str">
        <f t="shared" si="216"/>
        <v/>
      </c>
    </row>
    <row r="4564" spans="16:20">
      <c r="P4564" s="70" t="str">
        <f t="shared" si="214"/>
        <v/>
      </c>
      <c r="Q4564" s="70" t="str">
        <f t="shared" si="215"/>
        <v/>
      </c>
      <c r="R4564" s="70" t="str">
        <f>IFERROR(IF(K4564="handling and wharfage",SUM(P4564:Q4564),IF(OR(K4564="tank",K4564="Boat",K4564="car"),INDEX(Rate!$B$4:$M$25,MATCH(Gilbert!N4564,Rate!$A$4:$A$25,0),MATCH(Gilbert!L4564,Rate!$B$3:$M$3,0))*O4564*0.8,INDEX(Rate!$B$4:$M$25,MATCH(Gilbert!N4564,Rate!$A$4:$A$25,0),MATCH(Gilbert!L4564,Rate!$B$3:$M$3,0))*O4564)),"")</f>
        <v/>
      </c>
      <c r="T4564" s="71" t="str">
        <f t="shared" si="216"/>
        <v/>
      </c>
    </row>
    <row r="4565" spans="16:20">
      <c r="P4565" s="70" t="str">
        <f t="shared" si="214"/>
        <v/>
      </c>
      <c r="Q4565" s="70" t="str">
        <f t="shared" si="215"/>
        <v/>
      </c>
      <c r="R4565" s="70" t="str">
        <f>IFERROR(IF(K4565="handling and wharfage",SUM(P4565:Q4565),IF(OR(K4565="tank",K4565="Boat",K4565="car"),INDEX(Rate!$B$4:$M$25,MATCH(Gilbert!N4565,Rate!$A$4:$A$25,0),MATCH(Gilbert!L4565,Rate!$B$3:$M$3,0))*O4565*0.8,INDEX(Rate!$B$4:$M$25,MATCH(Gilbert!N4565,Rate!$A$4:$A$25,0),MATCH(Gilbert!L4565,Rate!$B$3:$M$3,0))*O4565)),"")</f>
        <v/>
      </c>
      <c r="T4565" s="71" t="str">
        <f t="shared" si="216"/>
        <v/>
      </c>
    </row>
    <row r="4566" spans="16:20">
      <c r="P4566" s="70" t="str">
        <f t="shared" si="214"/>
        <v/>
      </c>
      <c r="Q4566" s="70" t="str">
        <f t="shared" si="215"/>
        <v/>
      </c>
      <c r="R4566" s="70" t="str">
        <f>IFERROR(IF(K4566="handling and wharfage",SUM(P4566:Q4566),IF(OR(K4566="tank",K4566="Boat",K4566="car"),INDEX(Rate!$B$4:$M$25,MATCH(Gilbert!N4566,Rate!$A$4:$A$25,0),MATCH(Gilbert!L4566,Rate!$B$3:$M$3,0))*O4566*0.8,INDEX(Rate!$B$4:$M$25,MATCH(Gilbert!N4566,Rate!$A$4:$A$25,0),MATCH(Gilbert!L4566,Rate!$B$3:$M$3,0))*O4566)),"")</f>
        <v/>
      </c>
      <c r="T4566" s="71" t="str">
        <f t="shared" si="216"/>
        <v/>
      </c>
    </row>
    <row r="4567" spans="16:20">
      <c r="P4567" s="70" t="str">
        <f t="shared" si="214"/>
        <v/>
      </c>
      <c r="Q4567" s="70" t="str">
        <f t="shared" si="215"/>
        <v/>
      </c>
      <c r="R4567" s="70" t="str">
        <f>IFERROR(IF(K4567="handling and wharfage",SUM(P4567:Q4567),IF(OR(K4567="tank",K4567="Boat",K4567="car"),INDEX(Rate!$B$4:$M$25,MATCH(Gilbert!N4567,Rate!$A$4:$A$25,0),MATCH(Gilbert!L4567,Rate!$B$3:$M$3,0))*O4567*0.8,INDEX(Rate!$B$4:$M$25,MATCH(Gilbert!N4567,Rate!$A$4:$A$25,0),MATCH(Gilbert!L4567,Rate!$B$3:$M$3,0))*O4567)),"")</f>
        <v/>
      </c>
      <c r="T4567" s="71" t="str">
        <f t="shared" si="216"/>
        <v/>
      </c>
    </row>
    <row r="4568" spans="16:20">
      <c r="P4568" s="70" t="str">
        <f t="shared" si="214"/>
        <v/>
      </c>
      <c r="Q4568" s="70" t="str">
        <f t="shared" si="215"/>
        <v/>
      </c>
      <c r="R4568" s="70" t="str">
        <f>IFERROR(IF(K4568="handling and wharfage",SUM(P4568:Q4568),IF(OR(K4568="tank",K4568="Boat",K4568="car"),INDEX(Rate!$B$4:$M$25,MATCH(Gilbert!N4568,Rate!$A$4:$A$25,0),MATCH(Gilbert!L4568,Rate!$B$3:$M$3,0))*O4568*0.8,INDEX(Rate!$B$4:$M$25,MATCH(Gilbert!N4568,Rate!$A$4:$A$25,0),MATCH(Gilbert!L4568,Rate!$B$3:$M$3,0))*O4568)),"")</f>
        <v/>
      </c>
      <c r="T4568" s="71" t="str">
        <f t="shared" si="216"/>
        <v/>
      </c>
    </row>
    <row r="4569" spans="16:20">
      <c r="P4569" s="70" t="str">
        <f t="shared" si="214"/>
        <v/>
      </c>
      <c r="Q4569" s="70" t="str">
        <f t="shared" si="215"/>
        <v/>
      </c>
      <c r="R4569" s="70" t="str">
        <f>IFERROR(IF(K4569="handling and wharfage",SUM(P4569:Q4569),IF(OR(K4569="tank",K4569="Boat",K4569="car"),INDEX(Rate!$B$4:$M$25,MATCH(Gilbert!N4569,Rate!$A$4:$A$25,0),MATCH(Gilbert!L4569,Rate!$B$3:$M$3,0))*O4569*0.8,INDEX(Rate!$B$4:$M$25,MATCH(Gilbert!N4569,Rate!$A$4:$A$25,0),MATCH(Gilbert!L4569,Rate!$B$3:$M$3,0))*O4569)),"")</f>
        <v/>
      </c>
      <c r="T4569" s="71" t="str">
        <f t="shared" si="216"/>
        <v/>
      </c>
    </row>
    <row r="4570" spans="16:20">
      <c r="P4570" s="70" t="str">
        <f t="shared" si="214"/>
        <v/>
      </c>
      <c r="Q4570" s="70" t="str">
        <f t="shared" si="215"/>
        <v/>
      </c>
      <c r="R4570" s="70" t="str">
        <f>IFERROR(IF(K4570="handling and wharfage",SUM(P4570:Q4570),IF(OR(K4570="tank",K4570="Boat",K4570="car"),INDEX(Rate!$B$4:$M$25,MATCH(Gilbert!N4570,Rate!$A$4:$A$25,0),MATCH(Gilbert!L4570,Rate!$B$3:$M$3,0))*O4570*0.8,INDEX(Rate!$B$4:$M$25,MATCH(Gilbert!N4570,Rate!$A$4:$A$25,0),MATCH(Gilbert!L4570,Rate!$B$3:$M$3,0))*O4570)),"")</f>
        <v/>
      </c>
      <c r="T4570" s="71" t="str">
        <f t="shared" si="216"/>
        <v/>
      </c>
    </row>
    <row r="4571" spans="16:20">
      <c r="P4571" s="70" t="str">
        <f t="shared" si="214"/>
        <v/>
      </c>
      <c r="Q4571" s="70" t="str">
        <f t="shared" si="215"/>
        <v/>
      </c>
      <c r="R4571" s="70" t="str">
        <f>IFERROR(IF(K4571="handling and wharfage",SUM(P4571:Q4571),IF(OR(K4571="tank",K4571="Boat",K4571="car"),INDEX(Rate!$B$4:$M$25,MATCH(Gilbert!N4571,Rate!$A$4:$A$25,0),MATCH(Gilbert!L4571,Rate!$B$3:$M$3,0))*O4571*0.8,INDEX(Rate!$B$4:$M$25,MATCH(Gilbert!N4571,Rate!$A$4:$A$25,0),MATCH(Gilbert!L4571,Rate!$B$3:$M$3,0))*O4571)),"")</f>
        <v/>
      </c>
      <c r="T4571" s="71" t="str">
        <f t="shared" si="216"/>
        <v/>
      </c>
    </row>
    <row r="4572" spans="16:20">
      <c r="P4572" s="70" t="str">
        <f t="shared" si="214"/>
        <v/>
      </c>
      <c r="Q4572" s="70" t="str">
        <f t="shared" si="215"/>
        <v/>
      </c>
      <c r="R4572" s="70" t="str">
        <f>IFERROR(IF(K4572="handling and wharfage",SUM(P4572:Q4572),IF(OR(K4572="tank",K4572="Boat",K4572="car"),INDEX(Rate!$B$4:$M$25,MATCH(Gilbert!N4572,Rate!$A$4:$A$25,0),MATCH(Gilbert!L4572,Rate!$B$3:$M$3,0))*O4572*0.8,INDEX(Rate!$B$4:$M$25,MATCH(Gilbert!N4572,Rate!$A$4:$A$25,0),MATCH(Gilbert!L4572,Rate!$B$3:$M$3,0))*O4572)),"")</f>
        <v/>
      </c>
      <c r="T4572" s="71" t="str">
        <f t="shared" si="216"/>
        <v/>
      </c>
    </row>
    <row r="4573" spans="16:20">
      <c r="P4573" s="70" t="str">
        <f t="shared" si="214"/>
        <v/>
      </c>
      <c r="Q4573" s="70" t="str">
        <f t="shared" si="215"/>
        <v/>
      </c>
      <c r="R4573" s="70" t="str">
        <f>IFERROR(IF(K4573="handling and wharfage",SUM(P4573:Q4573),IF(OR(K4573="tank",K4573="Boat",K4573="car"),INDEX(Rate!$B$4:$M$25,MATCH(Gilbert!N4573,Rate!$A$4:$A$25,0),MATCH(Gilbert!L4573,Rate!$B$3:$M$3,0))*O4573*0.8,INDEX(Rate!$B$4:$M$25,MATCH(Gilbert!N4573,Rate!$A$4:$A$25,0),MATCH(Gilbert!L4573,Rate!$B$3:$M$3,0))*O4573)),"")</f>
        <v/>
      </c>
      <c r="T4573" s="71" t="str">
        <f t="shared" si="216"/>
        <v/>
      </c>
    </row>
    <row r="4574" spans="16:20">
      <c r="P4574" s="70" t="str">
        <f t="shared" si="214"/>
        <v/>
      </c>
      <c r="Q4574" s="70" t="str">
        <f t="shared" si="215"/>
        <v/>
      </c>
      <c r="R4574" s="70" t="str">
        <f>IFERROR(IF(K4574="handling and wharfage",SUM(P4574:Q4574),IF(OR(K4574="tank",K4574="Boat",K4574="car"),INDEX(Rate!$B$4:$M$25,MATCH(Gilbert!N4574,Rate!$A$4:$A$25,0),MATCH(Gilbert!L4574,Rate!$B$3:$M$3,0))*O4574*0.8,INDEX(Rate!$B$4:$M$25,MATCH(Gilbert!N4574,Rate!$A$4:$A$25,0),MATCH(Gilbert!L4574,Rate!$B$3:$M$3,0))*O4574)),"")</f>
        <v/>
      </c>
      <c r="T4574" s="71" t="str">
        <f t="shared" si="216"/>
        <v/>
      </c>
    </row>
    <row r="4575" spans="16:20">
      <c r="P4575" s="70" t="str">
        <f t="shared" si="214"/>
        <v/>
      </c>
      <c r="Q4575" s="70" t="str">
        <f t="shared" si="215"/>
        <v/>
      </c>
      <c r="R4575" s="70" t="str">
        <f>IFERROR(IF(K4575="handling and wharfage",SUM(P4575:Q4575),IF(OR(K4575="tank",K4575="Boat",K4575="car"),INDEX(Rate!$B$4:$M$25,MATCH(Gilbert!N4575,Rate!$A$4:$A$25,0),MATCH(Gilbert!L4575,Rate!$B$3:$M$3,0))*O4575*0.8,INDEX(Rate!$B$4:$M$25,MATCH(Gilbert!N4575,Rate!$A$4:$A$25,0),MATCH(Gilbert!L4575,Rate!$B$3:$M$3,0))*O4575)),"")</f>
        <v/>
      </c>
      <c r="T4575" s="71" t="str">
        <f t="shared" si="216"/>
        <v/>
      </c>
    </row>
    <row r="4576" spans="16:20">
      <c r="P4576" s="70" t="str">
        <f t="shared" si="214"/>
        <v/>
      </c>
      <c r="Q4576" s="70" t="str">
        <f t="shared" si="215"/>
        <v/>
      </c>
      <c r="R4576" s="70" t="str">
        <f>IFERROR(IF(K4576="handling and wharfage",SUM(P4576:Q4576),IF(OR(K4576="tank",K4576="Boat",K4576="car"),INDEX(Rate!$B$4:$M$25,MATCH(Gilbert!N4576,Rate!$A$4:$A$25,0),MATCH(Gilbert!L4576,Rate!$B$3:$M$3,0))*O4576*0.8,INDEX(Rate!$B$4:$M$25,MATCH(Gilbert!N4576,Rate!$A$4:$A$25,0),MATCH(Gilbert!L4576,Rate!$B$3:$M$3,0))*O4576)),"")</f>
        <v/>
      </c>
      <c r="T4576" s="71" t="str">
        <f t="shared" si="216"/>
        <v/>
      </c>
    </row>
    <row r="4577" spans="16:20">
      <c r="P4577" s="70" t="str">
        <f t="shared" si="214"/>
        <v/>
      </c>
      <c r="Q4577" s="70" t="str">
        <f t="shared" si="215"/>
        <v/>
      </c>
      <c r="R4577" s="70" t="str">
        <f>IFERROR(IF(K4577="handling and wharfage",SUM(P4577:Q4577),IF(OR(K4577="tank",K4577="Boat",K4577="car"),INDEX(Rate!$B$4:$M$25,MATCH(Gilbert!N4577,Rate!$A$4:$A$25,0),MATCH(Gilbert!L4577,Rate!$B$3:$M$3,0))*O4577*0.8,INDEX(Rate!$B$4:$M$25,MATCH(Gilbert!N4577,Rate!$A$4:$A$25,0),MATCH(Gilbert!L4577,Rate!$B$3:$M$3,0))*O4577)),"")</f>
        <v/>
      </c>
      <c r="T4577" s="71" t="str">
        <f t="shared" si="216"/>
        <v/>
      </c>
    </row>
    <row r="4578" spans="16:20">
      <c r="P4578" s="70" t="str">
        <f t="shared" si="214"/>
        <v/>
      </c>
      <c r="Q4578" s="70" t="str">
        <f t="shared" si="215"/>
        <v/>
      </c>
      <c r="R4578" s="70" t="str">
        <f>IFERROR(IF(K4578="handling and wharfage",SUM(P4578:Q4578),IF(OR(K4578="tank",K4578="Boat",K4578="car"),INDEX(Rate!$B$4:$M$25,MATCH(Gilbert!N4578,Rate!$A$4:$A$25,0),MATCH(Gilbert!L4578,Rate!$B$3:$M$3,0))*O4578*0.8,INDEX(Rate!$B$4:$M$25,MATCH(Gilbert!N4578,Rate!$A$4:$A$25,0),MATCH(Gilbert!L4578,Rate!$B$3:$M$3,0))*O4578)),"")</f>
        <v/>
      </c>
      <c r="T4578" s="71" t="str">
        <f t="shared" si="216"/>
        <v/>
      </c>
    </row>
    <row r="4579" spans="16:20">
      <c r="P4579" s="70" t="str">
        <f t="shared" si="214"/>
        <v/>
      </c>
      <c r="Q4579" s="70" t="str">
        <f t="shared" si="215"/>
        <v/>
      </c>
      <c r="R4579" s="70" t="str">
        <f>IFERROR(IF(K4579="handling and wharfage",SUM(P4579:Q4579),IF(OR(K4579="tank",K4579="Boat",K4579="car"),INDEX(Rate!$B$4:$M$25,MATCH(Gilbert!N4579,Rate!$A$4:$A$25,0),MATCH(Gilbert!L4579,Rate!$B$3:$M$3,0))*O4579*0.8,INDEX(Rate!$B$4:$M$25,MATCH(Gilbert!N4579,Rate!$A$4:$A$25,0),MATCH(Gilbert!L4579,Rate!$B$3:$M$3,0))*O4579)),"")</f>
        <v/>
      </c>
      <c r="T4579" s="71" t="str">
        <f t="shared" si="216"/>
        <v/>
      </c>
    </row>
    <row r="4580" spans="16:20">
      <c r="P4580" s="70" t="str">
        <f t="shared" si="214"/>
        <v/>
      </c>
      <c r="Q4580" s="70" t="str">
        <f t="shared" si="215"/>
        <v/>
      </c>
      <c r="R4580" s="70" t="str">
        <f>IFERROR(IF(K4580="handling and wharfage",SUM(P4580:Q4580),IF(OR(K4580="tank",K4580="Boat",K4580="car"),INDEX(Rate!$B$4:$M$25,MATCH(Gilbert!N4580,Rate!$A$4:$A$25,0),MATCH(Gilbert!L4580,Rate!$B$3:$M$3,0))*O4580*0.8,INDEX(Rate!$B$4:$M$25,MATCH(Gilbert!N4580,Rate!$A$4:$A$25,0),MATCH(Gilbert!L4580,Rate!$B$3:$M$3,0))*O4580)),"")</f>
        <v/>
      </c>
      <c r="T4580" s="71" t="str">
        <f t="shared" si="216"/>
        <v/>
      </c>
    </row>
    <row r="4581" spans="16:20">
      <c r="P4581" s="70" t="str">
        <f t="shared" si="214"/>
        <v/>
      </c>
      <c r="Q4581" s="70" t="str">
        <f t="shared" si="215"/>
        <v/>
      </c>
      <c r="R4581" s="70" t="str">
        <f>IFERROR(IF(K4581="handling and wharfage",SUM(P4581:Q4581),IF(OR(K4581="tank",K4581="Boat",K4581="car"),INDEX(Rate!$B$4:$M$25,MATCH(Gilbert!N4581,Rate!$A$4:$A$25,0),MATCH(Gilbert!L4581,Rate!$B$3:$M$3,0))*O4581*0.8,INDEX(Rate!$B$4:$M$25,MATCH(Gilbert!N4581,Rate!$A$4:$A$25,0),MATCH(Gilbert!L4581,Rate!$B$3:$M$3,0))*O4581)),"")</f>
        <v/>
      </c>
      <c r="T4581" s="71" t="str">
        <f t="shared" si="216"/>
        <v/>
      </c>
    </row>
    <row r="4582" spans="16:20">
      <c r="P4582" s="70" t="str">
        <f t="shared" si="214"/>
        <v/>
      </c>
      <c r="Q4582" s="70" t="str">
        <f t="shared" si="215"/>
        <v/>
      </c>
      <c r="R4582" s="70" t="str">
        <f>IFERROR(IF(K4582="handling and wharfage",SUM(P4582:Q4582),IF(OR(K4582="tank",K4582="Boat",K4582="car"),INDEX(Rate!$B$4:$M$25,MATCH(Gilbert!N4582,Rate!$A$4:$A$25,0),MATCH(Gilbert!L4582,Rate!$B$3:$M$3,0))*O4582*0.8,INDEX(Rate!$B$4:$M$25,MATCH(Gilbert!N4582,Rate!$A$4:$A$25,0),MATCH(Gilbert!L4582,Rate!$B$3:$M$3,0))*O4582)),"")</f>
        <v/>
      </c>
      <c r="T4582" s="71" t="str">
        <f t="shared" si="216"/>
        <v/>
      </c>
    </row>
    <row r="4583" spans="16:20">
      <c r="P4583" s="70" t="str">
        <f t="shared" si="214"/>
        <v/>
      </c>
      <c r="Q4583" s="70" t="str">
        <f t="shared" si="215"/>
        <v/>
      </c>
      <c r="R4583" s="70" t="str">
        <f>IFERROR(IF(K4583="handling and wharfage",SUM(P4583:Q4583),IF(OR(K4583="tank",K4583="Boat",K4583="car"),INDEX(Rate!$B$4:$M$25,MATCH(Gilbert!N4583,Rate!$A$4:$A$25,0),MATCH(Gilbert!L4583,Rate!$B$3:$M$3,0))*O4583*0.8,INDEX(Rate!$B$4:$M$25,MATCH(Gilbert!N4583,Rate!$A$4:$A$25,0),MATCH(Gilbert!L4583,Rate!$B$3:$M$3,0))*O4583)),"")</f>
        <v/>
      </c>
      <c r="T4583" s="71" t="str">
        <f t="shared" si="216"/>
        <v/>
      </c>
    </row>
    <row r="4584" spans="16:20">
      <c r="P4584" s="70" t="str">
        <f t="shared" si="214"/>
        <v/>
      </c>
      <c r="Q4584" s="70" t="str">
        <f t="shared" si="215"/>
        <v/>
      </c>
      <c r="R4584" s="70" t="str">
        <f>IFERROR(IF(K4584="handling and wharfage",SUM(P4584:Q4584),IF(OR(K4584="tank",K4584="Boat",K4584="car"),INDEX(Rate!$B$4:$M$25,MATCH(Gilbert!N4584,Rate!$A$4:$A$25,0),MATCH(Gilbert!L4584,Rate!$B$3:$M$3,0))*O4584*0.8,INDEX(Rate!$B$4:$M$25,MATCH(Gilbert!N4584,Rate!$A$4:$A$25,0),MATCH(Gilbert!L4584,Rate!$B$3:$M$3,0))*O4584)),"")</f>
        <v/>
      </c>
      <c r="T4584" s="71" t="str">
        <f t="shared" si="216"/>
        <v/>
      </c>
    </row>
    <row r="4585" spans="16:20">
      <c r="P4585" s="70" t="str">
        <f t="shared" si="214"/>
        <v/>
      </c>
      <c r="Q4585" s="70" t="str">
        <f t="shared" si="215"/>
        <v/>
      </c>
      <c r="R4585" s="70" t="str">
        <f>IFERROR(IF(K4585="handling and wharfage",SUM(P4585:Q4585),IF(OR(K4585="tank",K4585="Boat",K4585="car"),INDEX(Rate!$B$4:$M$25,MATCH(Gilbert!N4585,Rate!$A$4:$A$25,0),MATCH(Gilbert!L4585,Rate!$B$3:$M$3,0))*O4585*0.8,INDEX(Rate!$B$4:$M$25,MATCH(Gilbert!N4585,Rate!$A$4:$A$25,0),MATCH(Gilbert!L4585,Rate!$B$3:$M$3,0))*O4585)),"")</f>
        <v/>
      </c>
      <c r="T4585" s="71" t="str">
        <f t="shared" si="216"/>
        <v/>
      </c>
    </row>
    <row r="4586" spans="16:20">
      <c r="P4586" s="70" t="str">
        <f t="shared" si="214"/>
        <v/>
      </c>
      <c r="Q4586" s="70" t="str">
        <f t="shared" si="215"/>
        <v/>
      </c>
      <c r="R4586" s="70" t="str">
        <f>IFERROR(IF(K4586="handling and wharfage",SUM(P4586:Q4586),IF(OR(K4586="tank",K4586="Boat",K4586="car"),INDEX(Rate!$B$4:$M$25,MATCH(Gilbert!N4586,Rate!$A$4:$A$25,0),MATCH(Gilbert!L4586,Rate!$B$3:$M$3,0))*O4586*0.8,INDEX(Rate!$B$4:$M$25,MATCH(Gilbert!N4586,Rate!$A$4:$A$25,0),MATCH(Gilbert!L4586,Rate!$B$3:$M$3,0))*O4586)),"")</f>
        <v/>
      </c>
      <c r="T4586" s="71" t="str">
        <f t="shared" si="216"/>
        <v/>
      </c>
    </row>
    <row r="4587" spans="16:20">
      <c r="P4587" s="70" t="str">
        <f t="shared" si="214"/>
        <v/>
      </c>
      <c r="Q4587" s="70" t="str">
        <f t="shared" si="215"/>
        <v/>
      </c>
      <c r="R4587" s="70" t="str">
        <f>IFERROR(IF(K4587="handling and wharfage",SUM(P4587:Q4587),IF(OR(K4587="tank",K4587="Boat",K4587="car"),INDEX(Rate!$B$4:$M$25,MATCH(Gilbert!N4587,Rate!$A$4:$A$25,0),MATCH(Gilbert!L4587,Rate!$B$3:$M$3,0))*O4587*0.8,INDEX(Rate!$B$4:$M$25,MATCH(Gilbert!N4587,Rate!$A$4:$A$25,0),MATCH(Gilbert!L4587,Rate!$B$3:$M$3,0))*O4587)),"")</f>
        <v/>
      </c>
      <c r="T4587" s="71" t="str">
        <f t="shared" si="216"/>
        <v/>
      </c>
    </row>
    <row r="4588" spans="16:20">
      <c r="P4588" s="70" t="str">
        <f t="shared" si="214"/>
        <v/>
      </c>
      <c r="Q4588" s="70" t="str">
        <f t="shared" si="215"/>
        <v/>
      </c>
      <c r="R4588" s="70" t="str">
        <f>IFERROR(IF(K4588="handling and wharfage",SUM(P4588:Q4588),IF(OR(K4588="tank",K4588="Boat",K4588="car"),INDEX(Rate!$B$4:$M$25,MATCH(Gilbert!N4588,Rate!$A$4:$A$25,0),MATCH(Gilbert!L4588,Rate!$B$3:$M$3,0))*O4588*0.8,INDEX(Rate!$B$4:$M$25,MATCH(Gilbert!N4588,Rate!$A$4:$A$25,0),MATCH(Gilbert!L4588,Rate!$B$3:$M$3,0))*O4588)),"")</f>
        <v/>
      </c>
      <c r="T4588" s="71" t="str">
        <f t="shared" si="216"/>
        <v/>
      </c>
    </row>
    <row r="4589" spans="16:20">
      <c r="P4589" s="70" t="str">
        <f t="shared" si="214"/>
        <v/>
      </c>
      <c r="Q4589" s="70" t="str">
        <f t="shared" si="215"/>
        <v/>
      </c>
      <c r="R4589" s="70" t="str">
        <f>IFERROR(IF(K4589="handling and wharfage",SUM(P4589:Q4589),IF(OR(K4589="tank",K4589="Boat",K4589="car"),INDEX(Rate!$B$4:$M$25,MATCH(Gilbert!N4589,Rate!$A$4:$A$25,0),MATCH(Gilbert!L4589,Rate!$B$3:$M$3,0))*O4589*0.8,INDEX(Rate!$B$4:$M$25,MATCH(Gilbert!N4589,Rate!$A$4:$A$25,0),MATCH(Gilbert!L4589,Rate!$B$3:$M$3,0))*O4589)),"")</f>
        <v/>
      </c>
      <c r="T4589" s="71" t="str">
        <f t="shared" si="216"/>
        <v/>
      </c>
    </row>
    <row r="4590" spans="16:20">
      <c r="P4590" s="70" t="str">
        <f t="shared" si="214"/>
        <v/>
      </c>
      <c r="Q4590" s="70" t="str">
        <f t="shared" si="215"/>
        <v/>
      </c>
      <c r="R4590" s="70" t="str">
        <f>IFERROR(IF(K4590="handling and wharfage",SUM(P4590:Q4590),IF(OR(K4590="tank",K4590="Boat",K4590="car"),INDEX(Rate!$B$4:$M$25,MATCH(Gilbert!N4590,Rate!$A$4:$A$25,0),MATCH(Gilbert!L4590,Rate!$B$3:$M$3,0))*O4590*0.8,INDEX(Rate!$B$4:$M$25,MATCH(Gilbert!N4590,Rate!$A$4:$A$25,0),MATCH(Gilbert!L4590,Rate!$B$3:$M$3,0))*O4590)),"")</f>
        <v/>
      </c>
      <c r="T4590" s="71" t="str">
        <f t="shared" si="216"/>
        <v/>
      </c>
    </row>
    <row r="4591" spans="16:20">
      <c r="P4591" s="70" t="str">
        <f t="shared" si="214"/>
        <v/>
      </c>
      <c r="Q4591" s="70" t="str">
        <f t="shared" si="215"/>
        <v/>
      </c>
      <c r="R4591" s="70" t="str">
        <f>IFERROR(IF(K4591="handling and wharfage",SUM(P4591:Q4591),IF(OR(K4591="tank",K4591="Boat",K4591="car"),INDEX(Rate!$B$4:$M$25,MATCH(Gilbert!N4591,Rate!$A$4:$A$25,0),MATCH(Gilbert!L4591,Rate!$B$3:$M$3,0))*O4591*0.8,INDEX(Rate!$B$4:$M$25,MATCH(Gilbert!N4591,Rate!$A$4:$A$25,0),MATCH(Gilbert!L4591,Rate!$B$3:$M$3,0))*O4591)),"")</f>
        <v/>
      </c>
      <c r="T4591" s="71" t="str">
        <f t="shared" si="216"/>
        <v/>
      </c>
    </row>
    <row r="4592" spans="16:20">
      <c r="P4592" s="70" t="str">
        <f t="shared" si="214"/>
        <v/>
      </c>
      <c r="Q4592" s="70" t="str">
        <f t="shared" si="215"/>
        <v/>
      </c>
      <c r="R4592" s="70" t="str">
        <f>IFERROR(IF(K4592="handling and wharfage",SUM(P4592:Q4592),IF(OR(K4592="tank",K4592="Boat",K4592="car"),INDEX(Rate!$B$4:$M$25,MATCH(Gilbert!N4592,Rate!$A$4:$A$25,0),MATCH(Gilbert!L4592,Rate!$B$3:$M$3,0))*O4592*0.8,INDEX(Rate!$B$4:$M$25,MATCH(Gilbert!N4592,Rate!$A$4:$A$25,0),MATCH(Gilbert!L4592,Rate!$B$3:$M$3,0))*O4592)),"")</f>
        <v/>
      </c>
      <c r="T4592" s="71" t="str">
        <f t="shared" si="216"/>
        <v/>
      </c>
    </row>
    <row r="4593" spans="16:20">
      <c r="P4593" s="70" t="str">
        <f t="shared" si="214"/>
        <v/>
      </c>
      <c r="Q4593" s="70" t="str">
        <f t="shared" si="215"/>
        <v/>
      </c>
      <c r="R4593" s="70" t="str">
        <f>IFERROR(IF(K4593="handling and wharfage",SUM(P4593:Q4593),IF(OR(K4593="tank",K4593="Boat",K4593="car"),INDEX(Rate!$B$4:$M$25,MATCH(Gilbert!N4593,Rate!$A$4:$A$25,0),MATCH(Gilbert!L4593,Rate!$B$3:$M$3,0))*O4593*0.8,INDEX(Rate!$B$4:$M$25,MATCH(Gilbert!N4593,Rate!$A$4:$A$25,0),MATCH(Gilbert!L4593,Rate!$B$3:$M$3,0))*O4593)),"")</f>
        <v/>
      </c>
      <c r="T4593" s="71" t="str">
        <f t="shared" si="216"/>
        <v/>
      </c>
    </row>
    <row r="4594" spans="16:20">
      <c r="P4594" s="70" t="str">
        <f t="shared" si="214"/>
        <v/>
      </c>
      <c r="Q4594" s="70" t="str">
        <f t="shared" si="215"/>
        <v/>
      </c>
      <c r="R4594" s="70" t="str">
        <f>IFERROR(IF(K4594="handling and wharfage",SUM(P4594:Q4594),IF(OR(K4594="tank",K4594="Boat",K4594="car"),INDEX(Rate!$B$4:$M$25,MATCH(Gilbert!N4594,Rate!$A$4:$A$25,0),MATCH(Gilbert!L4594,Rate!$B$3:$M$3,0))*O4594*0.8,INDEX(Rate!$B$4:$M$25,MATCH(Gilbert!N4594,Rate!$A$4:$A$25,0),MATCH(Gilbert!L4594,Rate!$B$3:$M$3,0))*O4594)),"")</f>
        <v/>
      </c>
      <c r="T4594" s="71" t="str">
        <f t="shared" si="216"/>
        <v/>
      </c>
    </row>
    <row r="4595" spans="16:20">
      <c r="P4595" s="70" t="str">
        <f t="shared" si="214"/>
        <v/>
      </c>
      <c r="Q4595" s="70" t="str">
        <f t="shared" si="215"/>
        <v/>
      </c>
      <c r="R4595" s="70" t="str">
        <f>IFERROR(IF(K4595="handling and wharfage",SUM(P4595:Q4595),IF(OR(K4595="tank",K4595="Boat",K4595="car"),INDEX(Rate!$B$4:$M$25,MATCH(Gilbert!N4595,Rate!$A$4:$A$25,0),MATCH(Gilbert!L4595,Rate!$B$3:$M$3,0))*O4595*0.8,INDEX(Rate!$B$4:$M$25,MATCH(Gilbert!N4595,Rate!$A$4:$A$25,0),MATCH(Gilbert!L4595,Rate!$B$3:$M$3,0))*O4595)),"")</f>
        <v/>
      </c>
      <c r="T4595" s="71" t="str">
        <f t="shared" si="216"/>
        <v/>
      </c>
    </row>
    <row r="4596" spans="16:20">
      <c r="P4596" s="70" t="str">
        <f t="shared" si="214"/>
        <v/>
      </c>
      <c r="Q4596" s="70" t="str">
        <f t="shared" si="215"/>
        <v/>
      </c>
      <c r="R4596" s="70" t="str">
        <f>IFERROR(IF(K4596="handling and wharfage",SUM(P4596:Q4596),IF(OR(K4596="tank",K4596="Boat",K4596="car"),INDEX(Rate!$B$4:$M$25,MATCH(Gilbert!N4596,Rate!$A$4:$A$25,0),MATCH(Gilbert!L4596,Rate!$B$3:$M$3,0))*O4596*0.8,INDEX(Rate!$B$4:$M$25,MATCH(Gilbert!N4596,Rate!$A$4:$A$25,0),MATCH(Gilbert!L4596,Rate!$B$3:$M$3,0))*O4596)),"")</f>
        <v/>
      </c>
      <c r="T4596" s="71" t="str">
        <f t="shared" si="216"/>
        <v/>
      </c>
    </row>
    <row r="4597" spans="16:20">
      <c r="P4597" s="70" t="str">
        <f t="shared" si="214"/>
        <v/>
      </c>
      <c r="Q4597" s="70" t="str">
        <f t="shared" si="215"/>
        <v/>
      </c>
      <c r="R4597" s="70" t="str">
        <f>IFERROR(IF(K4597="handling and wharfage",SUM(P4597:Q4597),IF(OR(K4597="tank",K4597="Boat",K4597="car"),INDEX(Rate!$B$4:$M$25,MATCH(Gilbert!N4597,Rate!$A$4:$A$25,0),MATCH(Gilbert!L4597,Rate!$B$3:$M$3,0))*O4597*0.8,INDEX(Rate!$B$4:$M$25,MATCH(Gilbert!N4597,Rate!$A$4:$A$25,0),MATCH(Gilbert!L4597,Rate!$B$3:$M$3,0))*O4597)),"")</f>
        <v/>
      </c>
      <c r="T4597" s="71" t="str">
        <f t="shared" si="216"/>
        <v/>
      </c>
    </row>
    <row r="4598" spans="16:20">
      <c r="P4598" s="70" t="str">
        <f t="shared" si="214"/>
        <v/>
      </c>
      <c r="Q4598" s="70" t="str">
        <f t="shared" si="215"/>
        <v/>
      </c>
      <c r="R4598" s="70" t="str">
        <f>IFERROR(IF(K4598="handling and wharfage",SUM(P4598:Q4598),IF(OR(K4598="tank",K4598="Boat",K4598="car"),INDEX(Rate!$B$4:$M$25,MATCH(Gilbert!N4598,Rate!$A$4:$A$25,0),MATCH(Gilbert!L4598,Rate!$B$3:$M$3,0))*O4598*0.8,INDEX(Rate!$B$4:$M$25,MATCH(Gilbert!N4598,Rate!$A$4:$A$25,0),MATCH(Gilbert!L4598,Rate!$B$3:$M$3,0))*O4598)),"")</f>
        <v/>
      </c>
      <c r="T4598" s="71" t="str">
        <f t="shared" si="216"/>
        <v/>
      </c>
    </row>
    <row r="4599" spans="16:20">
      <c r="P4599" s="70" t="str">
        <f t="shared" si="214"/>
        <v/>
      </c>
      <c r="Q4599" s="70" t="str">
        <f t="shared" si="215"/>
        <v/>
      </c>
      <c r="R4599" s="70" t="str">
        <f>IFERROR(IF(K4599="handling and wharfage",SUM(P4599:Q4599),IF(OR(K4599="tank",K4599="Boat",K4599="car"),INDEX(Rate!$B$4:$M$25,MATCH(Gilbert!N4599,Rate!$A$4:$A$25,0),MATCH(Gilbert!L4599,Rate!$B$3:$M$3,0))*O4599*0.8,INDEX(Rate!$B$4:$M$25,MATCH(Gilbert!N4599,Rate!$A$4:$A$25,0),MATCH(Gilbert!L4599,Rate!$B$3:$M$3,0))*O4599)),"")</f>
        <v/>
      </c>
      <c r="T4599" s="71" t="str">
        <f t="shared" si="216"/>
        <v/>
      </c>
    </row>
    <row r="4600" spans="16:20">
      <c r="P4600" s="70" t="str">
        <f t="shared" si="214"/>
        <v/>
      </c>
      <c r="Q4600" s="70" t="str">
        <f t="shared" si="215"/>
        <v/>
      </c>
      <c r="R4600" s="70" t="str">
        <f>IFERROR(IF(K4600="handling and wharfage",SUM(P4600:Q4600),IF(OR(K4600="tank",K4600="Boat",K4600="car"),INDEX(Rate!$B$4:$M$25,MATCH(Gilbert!N4600,Rate!$A$4:$A$25,0),MATCH(Gilbert!L4600,Rate!$B$3:$M$3,0))*O4600*0.8,INDEX(Rate!$B$4:$M$25,MATCH(Gilbert!N4600,Rate!$A$4:$A$25,0),MATCH(Gilbert!L4600,Rate!$B$3:$M$3,0))*O4600)),"")</f>
        <v/>
      </c>
      <c r="T4600" s="71" t="str">
        <f t="shared" si="216"/>
        <v/>
      </c>
    </row>
    <row r="4601" spans="16:20">
      <c r="P4601" s="70" t="str">
        <f t="shared" si="214"/>
        <v/>
      </c>
      <c r="Q4601" s="70" t="str">
        <f t="shared" si="215"/>
        <v/>
      </c>
      <c r="R4601" s="70" t="str">
        <f>IFERROR(IF(K4601="handling and wharfage",SUM(P4601:Q4601),IF(OR(K4601="tank",K4601="Boat",K4601="car"),INDEX(Rate!$B$4:$M$25,MATCH(Gilbert!N4601,Rate!$A$4:$A$25,0),MATCH(Gilbert!L4601,Rate!$B$3:$M$3,0))*O4601*0.8,INDEX(Rate!$B$4:$M$25,MATCH(Gilbert!N4601,Rate!$A$4:$A$25,0),MATCH(Gilbert!L4601,Rate!$B$3:$M$3,0))*O4601)),"")</f>
        <v/>
      </c>
      <c r="T4601" s="71" t="str">
        <f t="shared" si="216"/>
        <v/>
      </c>
    </row>
    <row r="4602" spans="16:20">
      <c r="P4602" s="70" t="str">
        <f t="shared" si="214"/>
        <v/>
      </c>
      <c r="Q4602" s="70" t="str">
        <f t="shared" si="215"/>
        <v/>
      </c>
      <c r="R4602" s="70" t="str">
        <f>IFERROR(IF(K4602="handling and wharfage",SUM(P4602:Q4602),IF(OR(K4602="tank",K4602="Boat",K4602="car"),INDEX(Rate!$B$4:$M$25,MATCH(Gilbert!N4602,Rate!$A$4:$A$25,0),MATCH(Gilbert!L4602,Rate!$B$3:$M$3,0))*O4602*0.8,INDEX(Rate!$B$4:$M$25,MATCH(Gilbert!N4602,Rate!$A$4:$A$25,0),MATCH(Gilbert!L4602,Rate!$B$3:$M$3,0))*O4602)),"")</f>
        <v/>
      </c>
      <c r="T4602" s="71" t="str">
        <f t="shared" si="216"/>
        <v/>
      </c>
    </row>
    <row r="4603" spans="16:20">
      <c r="P4603" s="70" t="str">
        <f t="shared" si="214"/>
        <v/>
      </c>
      <c r="Q4603" s="70" t="str">
        <f t="shared" si="215"/>
        <v/>
      </c>
      <c r="R4603" s="70" t="str">
        <f>IFERROR(IF(K4603="handling and wharfage",SUM(P4603:Q4603),IF(OR(K4603="tank",K4603="Boat",K4603="car"),INDEX(Rate!$B$4:$M$25,MATCH(Gilbert!N4603,Rate!$A$4:$A$25,0),MATCH(Gilbert!L4603,Rate!$B$3:$M$3,0))*O4603*0.8,INDEX(Rate!$B$4:$M$25,MATCH(Gilbert!N4603,Rate!$A$4:$A$25,0),MATCH(Gilbert!L4603,Rate!$B$3:$M$3,0))*O4603)),"")</f>
        <v/>
      </c>
      <c r="T4603" s="71" t="str">
        <f t="shared" si="216"/>
        <v/>
      </c>
    </row>
    <row r="4604" spans="16:20">
      <c r="P4604" s="70" t="str">
        <f t="shared" si="214"/>
        <v/>
      </c>
      <c r="Q4604" s="70" t="str">
        <f t="shared" si="215"/>
        <v/>
      </c>
      <c r="R4604" s="70" t="str">
        <f>IFERROR(IF(K4604="handling and wharfage",SUM(P4604:Q4604),IF(OR(K4604="tank",K4604="Boat",K4604="car"),INDEX(Rate!$B$4:$M$25,MATCH(Gilbert!N4604,Rate!$A$4:$A$25,0),MATCH(Gilbert!L4604,Rate!$B$3:$M$3,0))*O4604*0.8,INDEX(Rate!$B$4:$M$25,MATCH(Gilbert!N4604,Rate!$A$4:$A$25,0),MATCH(Gilbert!L4604,Rate!$B$3:$M$3,0))*O4604)),"")</f>
        <v/>
      </c>
      <c r="T4604" s="71" t="str">
        <f t="shared" si="216"/>
        <v/>
      </c>
    </row>
    <row r="4605" spans="16:20">
      <c r="P4605" s="70" t="str">
        <f t="shared" si="214"/>
        <v/>
      </c>
      <c r="Q4605" s="70" t="str">
        <f t="shared" si="215"/>
        <v/>
      </c>
      <c r="R4605" s="70" t="str">
        <f>IFERROR(IF(K4605="handling and wharfage",SUM(P4605:Q4605),IF(OR(K4605="tank",K4605="Boat",K4605="car"),INDEX(Rate!$B$4:$M$25,MATCH(Gilbert!N4605,Rate!$A$4:$A$25,0),MATCH(Gilbert!L4605,Rate!$B$3:$M$3,0))*O4605*0.8,INDEX(Rate!$B$4:$M$25,MATCH(Gilbert!N4605,Rate!$A$4:$A$25,0),MATCH(Gilbert!L4605,Rate!$B$3:$M$3,0))*O4605)),"")</f>
        <v/>
      </c>
      <c r="T4605" s="71" t="str">
        <f t="shared" si="216"/>
        <v/>
      </c>
    </row>
    <row r="4606" spans="16:20">
      <c r="P4606" s="70" t="str">
        <f t="shared" si="214"/>
        <v/>
      </c>
      <c r="Q4606" s="70" t="str">
        <f t="shared" si="215"/>
        <v/>
      </c>
      <c r="R4606" s="70" t="str">
        <f>IFERROR(IF(K4606="handling and wharfage",SUM(P4606:Q4606),IF(OR(K4606="tank",K4606="Boat",K4606="car"),INDEX(Rate!$B$4:$M$25,MATCH(Gilbert!N4606,Rate!$A$4:$A$25,0),MATCH(Gilbert!L4606,Rate!$B$3:$M$3,0))*O4606*0.8,INDEX(Rate!$B$4:$M$25,MATCH(Gilbert!N4606,Rate!$A$4:$A$25,0),MATCH(Gilbert!L4606,Rate!$B$3:$M$3,0))*O4606)),"")</f>
        <v/>
      </c>
      <c r="T4606" s="71" t="str">
        <f t="shared" si="216"/>
        <v/>
      </c>
    </row>
    <row r="4607" spans="16:20">
      <c r="P4607" s="70" t="str">
        <f t="shared" si="214"/>
        <v/>
      </c>
      <c r="Q4607" s="70" t="str">
        <f t="shared" si="215"/>
        <v/>
      </c>
      <c r="R4607" s="70" t="str">
        <f>IFERROR(IF(K4607="handling and wharfage",SUM(P4607:Q4607),IF(OR(K4607="tank",K4607="Boat",K4607="car"),INDEX(Rate!$B$4:$M$25,MATCH(Gilbert!N4607,Rate!$A$4:$A$25,0),MATCH(Gilbert!L4607,Rate!$B$3:$M$3,0))*O4607*0.8,INDEX(Rate!$B$4:$M$25,MATCH(Gilbert!N4607,Rate!$A$4:$A$25,0),MATCH(Gilbert!L4607,Rate!$B$3:$M$3,0))*O4607)),"")</f>
        <v/>
      </c>
      <c r="T4607" s="71" t="str">
        <f t="shared" si="216"/>
        <v/>
      </c>
    </row>
    <row r="4608" spans="16:20">
      <c r="P4608" s="70" t="str">
        <f t="shared" si="214"/>
        <v/>
      </c>
      <c r="Q4608" s="70" t="str">
        <f t="shared" si="215"/>
        <v/>
      </c>
      <c r="R4608" s="70" t="str">
        <f>IFERROR(IF(K4608="handling and wharfage",SUM(P4608:Q4608),IF(OR(K4608="tank",K4608="Boat",K4608="car"),INDEX(Rate!$B$4:$M$25,MATCH(Gilbert!N4608,Rate!$A$4:$A$25,0),MATCH(Gilbert!L4608,Rate!$B$3:$M$3,0))*O4608*0.8,INDEX(Rate!$B$4:$M$25,MATCH(Gilbert!N4608,Rate!$A$4:$A$25,0),MATCH(Gilbert!L4608,Rate!$B$3:$M$3,0))*O4608)),"")</f>
        <v/>
      </c>
      <c r="T4608" s="71" t="str">
        <f t="shared" si="216"/>
        <v/>
      </c>
    </row>
    <row r="4609" spans="16:20">
      <c r="P4609" s="70" t="str">
        <f t="shared" si="214"/>
        <v/>
      </c>
      <c r="Q4609" s="70" t="str">
        <f t="shared" si="215"/>
        <v/>
      </c>
      <c r="R4609" s="70" t="str">
        <f>IFERROR(IF(K4609="handling and wharfage",SUM(P4609:Q4609),IF(OR(K4609="tank",K4609="Boat",K4609="car"),INDEX(Rate!$B$4:$M$25,MATCH(Gilbert!N4609,Rate!$A$4:$A$25,0),MATCH(Gilbert!L4609,Rate!$B$3:$M$3,0))*O4609*0.8,INDEX(Rate!$B$4:$M$25,MATCH(Gilbert!N4609,Rate!$A$4:$A$25,0),MATCH(Gilbert!L4609,Rate!$B$3:$M$3,0))*O4609)),"")</f>
        <v/>
      </c>
      <c r="T4609" s="71" t="str">
        <f t="shared" si="216"/>
        <v/>
      </c>
    </row>
    <row r="4610" spans="16:20">
      <c r="P4610" s="70" t="str">
        <f t="shared" si="214"/>
        <v/>
      </c>
      <c r="Q4610" s="70" t="str">
        <f t="shared" si="215"/>
        <v/>
      </c>
      <c r="R4610" s="70" t="str">
        <f>IFERROR(IF(K4610="handling and wharfage",SUM(P4610:Q4610),IF(OR(K4610="tank",K4610="Boat",K4610="car"),INDEX(Rate!$B$4:$M$25,MATCH(Gilbert!N4610,Rate!$A$4:$A$25,0),MATCH(Gilbert!L4610,Rate!$B$3:$M$3,0))*O4610*0.8,INDEX(Rate!$B$4:$M$25,MATCH(Gilbert!N4610,Rate!$A$4:$A$25,0),MATCH(Gilbert!L4610,Rate!$B$3:$M$3,0))*O4610)),"")</f>
        <v/>
      </c>
      <c r="T4610" s="71" t="str">
        <f t="shared" si="216"/>
        <v/>
      </c>
    </row>
    <row r="4611" spans="16:20">
      <c r="P4611" s="70" t="str">
        <f t="shared" ref="P4611:P4674" si="217">IF(OR(K4611="handling and wharfage",K4611="rau handling and wharfage"),O4611*30,"")</f>
        <v/>
      </c>
      <c r="Q4611" s="70" t="str">
        <f t="shared" ref="Q4611:Q4674" si="218">IF(K4611&lt;&gt;"handling and wharfage","",O4611*3.5)</f>
        <v/>
      </c>
      <c r="R4611" s="70" t="str">
        <f>IFERROR(IF(K4611="handling and wharfage",SUM(P4611:Q4611),IF(OR(K4611="tank",K4611="Boat",K4611="car"),INDEX(Rate!$B$4:$M$25,MATCH(Gilbert!N4611,Rate!$A$4:$A$25,0),MATCH(Gilbert!L4611,Rate!$B$3:$M$3,0))*O4611*0.8,INDEX(Rate!$B$4:$M$25,MATCH(Gilbert!N4611,Rate!$A$4:$A$25,0),MATCH(Gilbert!L4611,Rate!$B$3:$M$3,0))*O4611)),"")</f>
        <v/>
      </c>
      <c r="T4611" s="71" t="str">
        <f t="shared" ref="T4611:T4674" si="219">IF(L4611="","",IF(L4611="General2","F0070000061A","E31250000331"))</f>
        <v/>
      </c>
    </row>
    <row r="4612" spans="16:20">
      <c r="P4612" s="70" t="str">
        <f t="shared" si="217"/>
        <v/>
      </c>
      <c r="Q4612" s="70" t="str">
        <f t="shared" si="218"/>
        <v/>
      </c>
      <c r="R4612" s="70" t="str">
        <f>IFERROR(IF(K4612="handling and wharfage",SUM(P4612:Q4612),IF(OR(K4612="tank",K4612="Boat",K4612="car"),INDEX(Rate!$B$4:$M$25,MATCH(Gilbert!N4612,Rate!$A$4:$A$25,0),MATCH(Gilbert!L4612,Rate!$B$3:$M$3,0))*O4612*0.8,INDEX(Rate!$B$4:$M$25,MATCH(Gilbert!N4612,Rate!$A$4:$A$25,0),MATCH(Gilbert!L4612,Rate!$B$3:$M$3,0))*O4612)),"")</f>
        <v/>
      </c>
      <c r="T4612" s="71" t="str">
        <f t="shared" si="219"/>
        <v/>
      </c>
    </row>
    <row r="4613" spans="16:20">
      <c r="P4613" s="70" t="str">
        <f t="shared" si="217"/>
        <v/>
      </c>
      <c r="Q4613" s="70" t="str">
        <f t="shared" si="218"/>
        <v/>
      </c>
      <c r="R4613" s="70" t="str">
        <f>IFERROR(IF(K4613="handling and wharfage",SUM(P4613:Q4613),IF(OR(K4613="tank",K4613="Boat",K4613="car"),INDEX(Rate!$B$4:$M$25,MATCH(Gilbert!N4613,Rate!$A$4:$A$25,0),MATCH(Gilbert!L4613,Rate!$B$3:$M$3,0))*O4613*0.8,INDEX(Rate!$B$4:$M$25,MATCH(Gilbert!N4613,Rate!$A$4:$A$25,0),MATCH(Gilbert!L4613,Rate!$B$3:$M$3,0))*O4613)),"")</f>
        <v/>
      </c>
      <c r="T4613" s="71" t="str">
        <f t="shared" si="219"/>
        <v/>
      </c>
    </row>
    <row r="4614" spans="16:20">
      <c r="P4614" s="70" t="str">
        <f t="shared" si="217"/>
        <v/>
      </c>
      <c r="Q4614" s="70" t="str">
        <f t="shared" si="218"/>
        <v/>
      </c>
      <c r="R4614" s="70" t="str">
        <f>IFERROR(IF(K4614="handling and wharfage",SUM(P4614:Q4614),IF(OR(K4614="tank",K4614="Boat",K4614="car"),INDEX(Rate!$B$4:$M$25,MATCH(Gilbert!N4614,Rate!$A$4:$A$25,0),MATCH(Gilbert!L4614,Rate!$B$3:$M$3,0))*O4614*0.8,INDEX(Rate!$B$4:$M$25,MATCH(Gilbert!N4614,Rate!$A$4:$A$25,0),MATCH(Gilbert!L4614,Rate!$B$3:$M$3,0))*O4614)),"")</f>
        <v/>
      </c>
      <c r="T4614" s="71" t="str">
        <f t="shared" si="219"/>
        <v/>
      </c>
    </row>
    <row r="4615" spans="16:20">
      <c r="P4615" s="70" t="str">
        <f t="shared" si="217"/>
        <v/>
      </c>
      <c r="Q4615" s="70" t="str">
        <f t="shared" si="218"/>
        <v/>
      </c>
      <c r="R4615" s="70" t="str">
        <f>IFERROR(IF(K4615="handling and wharfage",SUM(P4615:Q4615),IF(OR(K4615="tank",K4615="Boat",K4615="car"),INDEX(Rate!$B$4:$M$25,MATCH(Gilbert!N4615,Rate!$A$4:$A$25,0),MATCH(Gilbert!L4615,Rate!$B$3:$M$3,0))*O4615*0.8,INDEX(Rate!$B$4:$M$25,MATCH(Gilbert!N4615,Rate!$A$4:$A$25,0),MATCH(Gilbert!L4615,Rate!$B$3:$M$3,0))*O4615)),"")</f>
        <v/>
      </c>
      <c r="T4615" s="71" t="str">
        <f t="shared" si="219"/>
        <v/>
      </c>
    </row>
    <row r="4616" spans="16:20">
      <c r="P4616" s="70" t="str">
        <f t="shared" si="217"/>
        <v/>
      </c>
      <c r="Q4616" s="70" t="str">
        <f t="shared" si="218"/>
        <v/>
      </c>
      <c r="R4616" s="70" t="str">
        <f>IFERROR(IF(K4616="handling and wharfage",SUM(P4616:Q4616),IF(OR(K4616="tank",K4616="Boat",K4616="car"),INDEX(Rate!$B$4:$M$25,MATCH(Gilbert!N4616,Rate!$A$4:$A$25,0),MATCH(Gilbert!L4616,Rate!$B$3:$M$3,0))*O4616*0.8,INDEX(Rate!$B$4:$M$25,MATCH(Gilbert!N4616,Rate!$A$4:$A$25,0),MATCH(Gilbert!L4616,Rate!$B$3:$M$3,0))*O4616)),"")</f>
        <v/>
      </c>
      <c r="T4616" s="71" t="str">
        <f t="shared" si="219"/>
        <v/>
      </c>
    </row>
    <row r="4617" spans="16:20">
      <c r="P4617" s="70" t="str">
        <f t="shared" si="217"/>
        <v/>
      </c>
      <c r="Q4617" s="70" t="str">
        <f t="shared" si="218"/>
        <v/>
      </c>
      <c r="R4617" s="70" t="str">
        <f>IFERROR(IF(K4617="handling and wharfage",SUM(P4617:Q4617),IF(OR(K4617="tank",K4617="Boat",K4617="car"),INDEX(Rate!$B$4:$M$25,MATCH(Gilbert!N4617,Rate!$A$4:$A$25,0),MATCH(Gilbert!L4617,Rate!$B$3:$M$3,0))*O4617*0.8,INDEX(Rate!$B$4:$M$25,MATCH(Gilbert!N4617,Rate!$A$4:$A$25,0),MATCH(Gilbert!L4617,Rate!$B$3:$M$3,0))*O4617)),"")</f>
        <v/>
      </c>
      <c r="T4617" s="71" t="str">
        <f t="shared" si="219"/>
        <v/>
      </c>
    </row>
    <row r="4618" spans="16:20">
      <c r="P4618" s="70" t="str">
        <f t="shared" si="217"/>
        <v/>
      </c>
      <c r="Q4618" s="70" t="str">
        <f t="shared" si="218"/>
        <v/>
      </c>
      <c r="R4618" s="70" t="str">
        <f>IFERROR(IF(K4618="handling and wharfage",SUM(P4618:Q4618),IF(OR(K4618="tank",K4618="Boat",K4618="car"),INDEX(Rate!$B$4:$M$25,MATCH(Gilbert!N4618,Rate!$A$4:$A$25,0),MATCH(Gilbert!L4618,Rate!$B$3:$M$3,0))*O4618*0.8,INDEX(Rate!$B$4:$M$25,MATCH(Gilbert!N4618,Rate!$A$4:$A$25,0),MATCH(Gilbert!L4618,Rate!$B$3:$M$3,0))*O4618)),"")</f>
        <v/>
      </c>
      <c r="T4618" s="71" t="str">
        <f t="shared" si="219"/>
        <v/>
      </c>
    </row>
    <row r="4619" spans="16:20">
      <c r="P4619" s="70" t="str">
        <f t="shared" si="217"/>
        <v/>
      </c>
      <c r="Q4619" s="70" t="str">
        <f t="shared" si="218"/>
        <v/>
      </c>
      <c r="R4619" s="70" t="str">
        <f>IFERROR(IF(K4619="handling and wharfage",SUM(P4619:Q4619),IF(OR(K4619="tank",K4619="Boat",K4619="car"),INDEX(Rate!$B$4:$M$25,MATCH(Gilbert!N4619,Rate!$A$4:$A$25,0),MATCH(Gilbert!L4619,Rate!$B$3:$M$3,0))*O4619*0.8,INDEX(Rate!$B$4:$M$25,MATCH(Gilbert!N4619,Rate!$A$4:$A$25,0),MATCH(Gilbert!L4619,Rate!$B$3:$M$3,0))*O4619)),"")</f>
        <v/>
      </c>
      <c r="T4619" s="71" t="str">
        <f t="shared" si="219"/>
        <v/>
      </c>
    </row>
    <row r="4620" spans="16:20">
      <c r="P4620" s="70" t="str">
        <f t="shared" si="217"/>
        <v/>
      </c>
      <c r="Q4620" s="70" t="str">
        <f t="shared" si="218"/>
        <v/>
      </c>
      <c r="R4620" s="70" t="str">
        <f>IFERROR(IF(K4620="handling and wharfage",SUM(P4620:Q4620),IF(OR(K4620="tank",K4620="Boat",K4620="car"),INDEX(Rate!$B$4:$M$25,MATCH(Gilbert!N4620,Rate!$A$4:$A$25,0),MATCH(Gilbert!L4620,Rate!$B$3:$M$3,0))*O4620*0.8,INDEX(Rate!$B$4:$M$25,MATCH(Gilbert!N4620,Rate!$A$4:$A$25,0),MATCH(Gilbert!L4620,Rate!$B$3:$M$3,0))*O4620)),"")</f>
        <v/>
      </c>
      <c r="T4620" s="71" t="str">
        <f t="shared" si="219"/>
        <v/>
      </c>
    </row>
    <row r="4621" spans="16:20">
      <c r="P4621" s="70" t="str">
        <f t="shared" si="217"/>
        <v/>
      </c>
      <c r="Q4621" s="70" t="str">
        <f t="shared" si="218"/>
        <v/>
      </c>
      <c r="R4621" s="70" t="str">
        <f>IFERROR(IF(K4621="handling and wharfage",SUM(P4621:Q4621),IF(OR(K4621="tank",K4621="Boat",K4621="car"),INDEX(Rate!$B$4:$M$25,MATCH(Gilbert!N4621,Rate!$A$4:$A$25,0),MATCH(Gilbert!L4621,Rate!$B$3:$M$3,0))*O4621*0.8,INDEX(Rate!$B$4:$M$25,MATCH(Gilbert!N4621,Rate!$A$4:$A$25,0),MATCH(Gilbert!L4621,Rate!$B$3:$M$3,0))*O4621)),"")</f>
        <v/>
      </c>
      <c r="T4621" s="71" t="str">
        <f t="shared" si="219"/>
        <v/>
      </c>
    </row>
    <row r="4622" spans="16:20">
      <c r="P4622" s="70" t="str">
        <f t="shared" si="217"/>
        <v/>
      </c>
      <c r="Q4622" s="70" t="str">
        <f t="shared" si="218"/>
        <v/>
      </c>
      <c r="R4622" s="70" t="str">
        <f>IFERROR(IF(K4622="handling and wharfage",SUM(P4622:Q4622),IF(OR(K4622="tank",K4622="Boat",K4622="car"),INDEX(Rate!$B$4:$M$25,MATCH(Gilbert!N4622,Rate!$A$4:$A$25,0),MATCH(Gilbert!L4622,Rate!$B$3:$M$3,0))*O4622*0.8,INDEX(Rate!$B$4:$M$25,MATCH(Gilbert!N4622,Rate!$A$4:$A$25,0),MATCH(Gilbert!L4622,Rate!$B$3:$M$3,0))*O4622)),"")</f>
        <v/>
      </c>
      <c r="T4622" s="71" t="str">
        <f t="shared" si="219"/>
        <v/>
      </c>
    </row>
    <row r="4623" spans="16:20">
      <c r="P4623" s="70" t="str">
        <f t="shared" si="217"/>
        <v/>
      </c>
      <c r="Q4623" s="70" t="str">
        <f t="shared" si="218"/>
        <v/>
      </c>
      <c r="R4623" s="70" t="str">
        <f>IFERROR(IF(K4623="handling and wharfage",SUM(P4623:Q4623),IF(OR(K4623="tank",K4623="Boat",K4623="car"),INDEX(Rate!$B$4:$M$25,MATCH(Gilbert!N4623,Rate!$A$4:$A$25,0),MATCH(Gilbert!L4623,Rate!$B$3:$M$3,0))*O4623*0.8,INDEX(Rate!$B$4:$M$25,MATCH(Gilbert!N4623,Rate!$A$4:$A$25,0),MATCH(Gilbert!L4623,Rate!$B$3:$M$3,0))*O4623)),"")</f>
        <v/>
      </c>
      <c r="T4623" s="71" t="str">
        <f t="shared" si="219"/>
        <v/>
      </c>
    </row>
    <row r="4624" spans="16:20">
      <c r="P4624" s="70" t="str">
        <f t="shared" si="217"/>
        <v/>
      </c>
      <c r="Q4624" s="70" t="str">
        <f t="shared" si="218"/>
        <v/>
      </c>
      <c r="R4624" s="70" t="str">
        <f>IFERROR(IF(K4624="handling and wharfage",SUM(P4624:Q4624),IF(OR(K4624="tank",K4624="Boat",K4624="car"),INDEX(Rate!$B$4:$M$25,MATCH(Gilbert!N4624,Rate!$A$4:$A$25,0),MATCH(Gilbert!L4624,Rate!$B$3:$M$3,0))*O4624*0.8,INDEX(Rate!$B$4:$M$25,MATCH(Gilbert!N4624,Rate!$A$4:$A$25,0),MATCH(Gilbert!L4624,Rate!$B$3:$M$3,0))*O4624)),"")</f>
        <v/>
      </c>
      <c r="T4624" s="71" t="str">
        <f t="shared" si="219"/>
        <v/>
      </c>
    </row>
    <row r="4625" spans="16:20">
      <c r="P4625" s="70" t="str">
        <f t="shared" si="217"/>
        <v/>
      </c>
      <c r="Q4625" s="70" t="str">
        <f t="shared" si="218"/>
        <v/>
      </c>
      <c r="R4625" s="70" t="str">
        <f>IFERROR(IF(K4625="handling and wharfage",SUM(P4625:Q4625),IF(OR(K4625="tank",K4625="Boat",K4625="car"),INDEX(Rate!$B$4:$M$25,MATCH(Gilbert!N4625,Rate!$A$4:$A$25,0),MATCH(Gilbert!L4625,Rate!$B$3:$M$3,0))*O4625*0.8,INDEX(Rate!$B$4:$M$25,MATCH(Gilbert!N4625,Rate!$A$4:$A$25,0),MATCH(Gilbert!L4625,Rate!$B$3:$M$3,0))*O4625)),"")</f>
        <v/>
      </c>
      <c r="T4625" s="71" t="str">
        <f t="shared" si="219"/>
        <v/>
      </c>
    </row>
    <row r="4626" spans="16:20">
      <c r="P4626" s="70" t="str">
        <f t="shared" si="217"/>
        <v/>
      </c>
      <c r="Q4626" s="70" t="str">
        <f t="shared" si="218"/>
        <v/>
      </c>
      <c r="R4626" s="70" t="str">
        <f>IFERROR(IF(K4626="handling and wharfage",SUM(P4626:Q4626),IF(OR(K4626="tank",K4626="Boat",K4626="car"),INDEX(Rate!$B$4:$M$25,MATCH(Gilbert!N4626,Rate!$A$4:$A$25,0),MATCH(Gilbert!L4626,Rate!$B$3:$M$3,0))*O4626*0.8,INDEX(Rate!$B$4:$M$25,MATCH(Gilbert!N4626,Rate!$A$4:$A$25,0),MATCH(Gilbert!L4626,Rate!$B$3:$M$3,0))*O4626)),"")</f>
        <v/>
      </c>
      <c r="T4626" s="71" t="str">
        <f t="shared" si="219"/>
        <v/>
      </c>
    </row>
    <row r="4627" spans="16:20">
      <c r="P4627" s="70" t="str">
        <f t="shared" si="217"/>
        <v/>
      </c>
      <c r="Q4627" s="70" t="str">
        <f t="shared" si="218"/>
        <v/>
      </c>
      <c r="R4627" s="70" t="str">
        <f>IFERROR(IF(K4627="handling and wharfage",SUM(P4627:Q4627),IF(OR(K4627="tank",K4627="Boat",K4627="car"),INDEX(Rate!$B$4:$M$25,MATCH(Gilbert!N4627,Rate!$A$4:$A$25,0),MATCH(Gilbert!L4627,Rate!$B$3:$M$3,0))*O4627*0.8,INDEX(Rate!$B$4:$M$25,MATCH(Gilbert!N4627,Rate!$A$4:$A$25,0),MATCH(Gilbert!L4627,Rate!$B$3:$M$3,0))*O4627)),"")</f>
        <v/>
      </c>
      <c r="T4627" s="71" t="str">
        <f t="shared" si="219"/>
        <v/>
      </c>
    </row>
    <row r="4628" spans="16:20">
      <c r="P4628" s="70" t="str">
        <f t="shared" si="217"/>
        <v/>
      </c>
      <c r="Q4628" s="70" t="str">
        <f t="shared" si="218"/>
        <v/>
      </c>
      <c r="R4628" s="70" t="str">
        <f>IFERROR(IF(K4628="handling and wharfage",SUM(P4628:Q4628),IF(OR(K4628="tank",K4628="Boat",K4628="car"),INDEX(Rate!$B$4:$M$25,MATCH(Gilbert!N4628,Rate!$A$4:$A$25,0),MATCH(Gilbert!L4628,Rate!$B$3:$M$3,0))*O4628*0.8,INDEX(Rate!$B$4:$M$25,MATCH(Gilbert!N4628,Rate!$A$4:$A$25,0),MATCH(Gilbert!L4628,Rate!$B$3:$M$3,0))*O4628)),"")</f>
        <v/>
      </c>
      <c r="T4628" s="71" t="str">
        <f t="shared" si="219"/>
        <v/>
      </c>
    </row>
    <row r="4629" spans="16:20">
      <c r="P4629" s="70" t="str">
        <f t="shared" si="217"/>
        <v/>
      </c>
      <c r="Q4629" s="70" t="str">
        <f t="shared" si="218"/>
        <v/>
      </c>
      <c r="R4629" s="70" t="str">
        <f>IFERROR(IF(K4629="handling and wharfage",SUM(P4629:Q4629),IF(OR(K4629="tank",K4629="Boat",K4629="car"),INDEX(Rate!$B$4:$M$25,MATCH(Gilbert!N4629,Rate!$A$4:$A$25,0),MATCH(Gilbert!L4629,Rate!$B$3:$M$3,0))*O4629*0.8,INDEX(Rate!$B$4:$M$25,MATCH(Gilbert!N4629,Rate!$A$4:$A$25,0),MATCH(Gilbert!L4629,Rate!$B$3:$M$3,0))*O4629)),"")</f>
        <v/>
      </c>
      <c r="T4629" s="71" t="str">
        <f t="shared" si="219"/>
        <v/>
      </c>
    </row>
    <row r="4630" spans="16:20">
      <c r="P4630" s="70" t="str">
        <f t="shared" si="217"/>
        <v/>
      </c>
      <c r="Q4630" s="70" t="str">
        <f t="shared" si="218"/>
        <v/>
      </c>
      <c r="R4630" s="70" t="str">
        <f>IFERROR(IF(K4630="handling and wharfage",SUM(P4630:Q4630),IF(OR(K4630="tank",K4630="Boat",K4630="car"),INDEX(Rate!$B$4:$M$25,MATCH(Gilbert!N4630,Rate!$A$4:$A$25,0),MATCH(Gilbert!L4630,Rate!$B$3:$M$3,0))*O4630*0.8,INDEX(Rate!$B$4:$M$25,MATCH(Gilbert!N4630,Rate!$A$4:$A$25,0),MATCH(Gilbert!L4630,Rate!$B$3:$M$3,0))*O4630)),"")</f>
        <v/>
      </c>
      <c r="T4630" s="71" t="str">
        <f t="shared" si="219"/>
        <v/>
      </c>
    </row>
    <row r="4631" spans="16:20">
      <c r="P4631" s="70" t="str">
        <f t="shared" si="217"/>
        <v/>
      </c>
      <c r="Q4631" s="70" t="str">
        <f t="shared" si="218"/>
        <v/>
      </c>
      <c r="R4631" s="70" t="str">
        <f>IFERROR(IF(K4631="handling and wharfage",SUM(P4631:Q4631),IF(OR(K4631="tank",K4631="Boat",K4631="car"),INDEX(Rate!$B$4:$M$25,MATCH(Gilbert!N4631,Rate!$A$4:$A$25,0),MATCH(Gilbert!L4631,Rate!$B$3:$M$3,0))*O4631*0.8,INDEX(Rate!$B$4:$M$25,MATCH(Gilbert!N4631,Rate!$A$4:$A$25,0),MATCH(Gilbert!L4631,Rate!$B$3:$M$3,0))*O4631)),"")</f>
        <v/>
      </c>
      <c r="T4631" s="71" t="str">
        <f t="shared" si="219"/>
        <v/>
      </c>
    </row>
    <row r="4632" spans="16:20">
      <c r="P4632" s="70" t="str">
        <f t="shared" si="217"/>
        <v/>
      </c>
      <c r="Q4632" s="70" t="str">
        <f t="shared" si="218"/>
        <v/>
      </c>
      <c r="R4632" s="70" t="str">
        <f>IFERROR(IF(K4632="handling and wharfage",SUM(P4632:Q4632),IF(OR(K4632="tank",K4632="Boat",K4632="car"),INDEX(Rate!$B$4:$M$25,MATCH(Gilbert!N4632,Rate!$A$4:$A$25,0),MATCH(Gilbert!L4632,Rate!$B$3:$M$3,0))*O4632*0.8,INDEX(Rate!$B$4:$M$25,MATCH(Gilbert!N4632,Rate!$A$4:$A$25,0),MATCH(Gilbert!L4632,Rate!$B$3:$M$3,0))*O4632)),"")</f>
        <v/>
      </c>
      <c r="T4632" s="71" t="str">
        <f t="shared" si="219"/>
        <v/>
      </c>
    </row>
    <row r="4633" spans="16:20">
      <c r="P4633" s="70" t="str">
        <f t="shared" si="217"/>
        <v/>
      </c>
      <c r="Q4633" s="70" t="str">
        <f t="shared" si="218"/>
        <v/>
      </c>
      <c r="R4633" s="70" t="str">
        <f>IFERROR(IF(K4633="handling and wharfage",SUM(P4633:Q4633),IF(OR(K4633="tank",K4633="Boat",K4633="car"),INDEX(Rate!$B$4:$M$25,MATCH(Gilbert!N4633,Rate!$A$4:$A$25,0),MATCH(Gilbert!L4633,Rate!$B$3:$M$3,0))*O4633*0.8,INDEX(Rate!$B$4:$M$25,MATCH(Gilbert!N4633,Rate!$A$4:$A$25,0),MATCH(Gilbert!L4633,Rate!$B$3:$M$3,0))*O4633)),"")</f>
        <v/>
      </c>
      <c r="T4633" s="71" t="str">
        <f t="shared" si="219"/>
        <v/>
      </c>
    </row>
    <row r="4634" spans="16:20">
      <c r="P4634" s="70" t="str">
        <f t="shared" si="217"/>
        <v/>
      </c>
      <c r="Q4634" s="70" t="str">
        <f t="shared" si="218"/>
        <v/>
      </c>
      <c r="R4634" s="70" t="str">
        <f>IFERROR(IF(K4634="handling and wharfage",SUM(P4634:Q4634),IF(OR(K4634="tank",K4634="Boat",K4634="car"),INDEX(Rate!$B$4:$M$25,MATCH(Gilbert!N4634,Rate!$A$4:$A$25,0),MATCH(Gilbert!L4634,Rate!$B$3:$M$3,0))*O4634*0.8,INDEX(Rate!$B$4:$M$25,MATCH(Gilbert!N4634,Rate!$A$4:$A$25,0),MATCH(Gilbert!L4634,Rate!$B$3:$M$3,0))*O4634)),"")</f>
        <v/>
      </c>
      <c r="T4634" s="71" t="str">
        <f t="shared" si="219"/>
        <v/>
      </c>
    </row>
    <row r="4635" spans="16:20">
      <c r="P4635" s="70" t="str">
        <f t="shared" si="217"/>
        <v/>
      </c>
      <c r="Q4635" s="70" t="str">
        <f t="shared" si="218"/>
        <v/>
      </c>
      <c r="R4635" s="70" t="str">
        <f>IFERROR(IF(K4635="handling and wharfage",SUM(P4635:Q4635),IF(OR(K4635="tank",K4635="Boat",K4635="car"),INDEX(Rate!$B$4:$M$25,MATCH(Gilbert!N4635,Rate!$A$4:$A$25,0),MATCH(Gilbert!L4635,Rate!$B$3:$M$3,0))*O4635*0.8,INDEX(Rate!$B$4:$M$25,MATCH(Gilbert!N4635,Rate!$A$4:$A$25,0),MATCH(Gilbert!L4635,Rate!$B$3:$M$3,0))*O4635)),"")</f>
        <v/>
      </c>
      <c r="T4635" s="71" t="str">
        <f t="shared" si="219"/>
        <v/>
      </c>
    </row>
    <row r="4636" spans="16:20">
      <c r="P4636" s="70" t="str">
        <f t="shared" si="217"/>
        <v/>
      </c>
      <c r="Q4636" s="70" t="str">
        <f t="shared" si="218"/>
        <v/>
      </c>
      <c r="R4636" s="70" t="str">
        <f>IFERROR(IF(K4636="handling and wharfage",SUM(P4636:Q4636),IF(OR(K4636="tank",K4636="Boat",K4636="car"),INDEX(Rate!$B$4:$M$25,MATCH(Gilbert!N4636,Rate!$A$4:$A$25,0),MATCH(Gilbert!L4636,Rate!$B$3:$M$3,0))*O4636*0.8,INDEX(Rate!$B$4:$M$25,MATCH(Gilbert!N4636,Rate!$A$4:$A$25,0),MATCH(Gilbert!L4636,Rate!$B$3:$M$3,0))*O4636)),"")</f>
        <v/>
      </c>
      <c r="T4636" s="71" t="str">
        <f t="shared" si="219"/>
        <v/>
      </c>
    </row>
    <row r="4637" spans="16:20">
      <c r="P4637" s="70" t="str">
        <f t="shared" si="217"/>
        <v/>
      </c>
      <c r="Q4637" s="70" t="str">
        <f t="shared" si="218"/>
        <v/>
      </c>
      <c r="R4637" s="70" t="str">
        <f>IFERROR(IF(K4637="handling and wharfage",SUM(P4637:Q4637),IF(OR(K4637="tank",K4637="Boat",K4637="car"),INDEX(Rate!$B$4:$M$25,MATCH(Gilbert!N4637,Rate!$A$4:$A$25,0),MATCH(Gilbert!L4637,Rate!$B$3:$M$3,0))*O4637*0.8,INDEX(Rate!$B$4:$M$25,MATCH(Gilbert!N4637,Rate!$A$4:$A$25,0),MATCH(Gilbert!L4637,Rate!$B$3:$M$3,0))*O4637)),"")</f>
        <v/>
      </c>
      <c r="T4637" s="71" t="str">
        <f t="shared" si="219"/>
        <v/>
      </c>
    </row>
    <row r="4638" spans="16:20">
      <c r="P4638" s="70" t="str">
        <f t="shared" si="217"/>
        <v/>
      </c>
      <c r="Q4638" s="70" t="str">
        <f t="shared" si="218"/>
        <v/>
      </c>
      <c r="R4638" s="70" t="str">
        <f>IFERROR(IF(K4638="handling and wharfage",SUM(P4638:Q4638),IF(OR(K4638="tank",K4638="Boat",K4638="car"),INDEX(Rate!$B$4:$M$25,MATCH(Gilbert!N4638,Rate!$A$4:$A$25,0),MATCH(Gilbert!L4638,Rate!$B$3:$M$3,0))*O4638*0.8,INDEX(Rate!$B$4:$M$25,MATCH(Gilbert!N4638,Rate!$A$4:$A$25,0),MATCH(Gilbert!L4638,Rate!$B$3:$M$3,0))*O4638)),"")</f>
        <v/>
      </c>
      <c r="T4638" s="71" t="str">
        <f t="shared" si="219"/>
        <v/>
      </c>
    </row>
    <row r="4639" spans="16:20">
      <c r="P4639" s="70" t="str">
        <f t="shared" si="217"/>
        <v/>
      </c>
      <c r="Q4639" s="70" t="str">
        <f t="shared" si="218"/>
        <v/>
      </c>
      <c r="R4639" s="70" t="str">
        <f>IFERROR(IF(K4639="handling and wharfage",SUM(P4639:Q4639),IF(OR(K4639="tank",K4639="Boat",K4639="car"),INDEX(Rate!$B$4:$M$25,MATCH(Gilbert!N4639,Rate!$A$4:$A$25,0),MATCH(Gilbert!L4639,Rate!$B$3:$M$3,0))*O4639*0.8,INDEX(Rate!$B$4:$M$25,MATCH(Gilbert!N4639,Rate!$A$4:$A$25,0),MATCH(Gilbert!L4639,Rate!$B$3:$M$3,0))*O4639)),"")</f>
        <v/>
      </c>
      <c r="T4639" s="71" t="str">
        <f t="shared" si="219"/>
        <v/>
      </c>
    </row>
    <row r="4640" spans="16:20">
      <c r="P4640" s="70" t="str">
        <f t="shared" si="217"/>
        <v/>
      </c>
      <c r="Q4640" s="70" t="str">
        <f t="shared" si="218"/>
        <v/>
      </c>
      <c r="R4640" s="70" t="str">
        <f>IFERROR(IF(K4640="handling and wharfage",SUM(P4640:Q4640),IF(OR(K4640="tank",K4640="Boat",K4640="car"),INDEX(Rate!$B$4:$M$25,MATCH(Gilbert!N4640,Rate!$A$4:$A$25,0),MATCH(Gilbert!L4640,Rate!$B$3:$M$3,0))*O4640*0.8,INDEX(Rate!$B$4:$M$25,MATCH(Gilbert!N4640,Rate!$A$4:$A$25,0),MATCH(Gilbert!L4640,Rate!$B$3:$M$3,0))*O4640)),"")</f>
        <v/>
      </c>
      <c r="T4640" s="71" t="str">
        <f t="shared" si="219"/>
        <v/>
      </c>
    </row>
    <row r="4641" spans="16:20">
      <c r="P4641" s="70" t="str">
        <f t="shared" si="217"/>
        <v/>
      </c>
      <c r="Q4641" s="70" t="str">
        <f t="shared" si="218"/>
        <v/>
      </c>
      <c r="R4641" s="70" t="str">
        <f>IFERROR(IF(K4641="handling and wharfage",SUM(P4641:Q4641),IF(OR(K4641="tank",K4641="Boat",K4641="car"),INDEX(Rate!$B$4:$M$25,MATCH(Gilbert!N4641,Rate!$A$4:$A$25,0),MATCH(Gilbert!L4641,Rate!$B$3:$M$3,0))*O4641*0.8,INDEX(Rate!$B$4:$M$25,MATCH(Gilbert!N4641,Rate!$A$4:$A$25,0),MATCH(Gilbert!L4641,Rate!$B$3:$M$3,0))*O4641)),"")</f>
        <v/>
      </c>
      <c r="T4641" s="71" t="str">
        <f t="shared" si="219"/>
        <v/>
      </c>
    </row>
    <row r="4642" spans="16:20">
      <c r="P4642" s="70" t="str">
        <f t="shared" si="217"/>
        <v/>
      </c>
      <c r="Q4642" s="70" t="str">
        <f t="shared" si="218"/>
        <v/>
      </c>
      <c r="R4642" s="70" t="str">
        <f>IFERROR(IF(K4642="handling and wharfage",SUM(P4642:Q4642),IF(OR(K4642="tank",K4642="Boat",K4642="car"),INDEX(Rate!$B$4:$M$25,MATCH(Gilbert!N4642,Rate!$A$4:$A$25,0),MATCH(Gilbert!L4642,Rate!$B$3:$M$3,0))*O4642*0.8,INDEX(Rate!$B$4:$M$25,MATCH(Gilbert!N4642,Rate!$A$4:$A$25,0),MATCH(Gilbert!L4642,Rate!$B$3:$M$3,0))*O4642)),"")</f>
        <v/>
      </c>
      <c r="T4642" s="71" t="str">
        <f t="shared" si="219"/>
        <v/>
      </c>
    </row>
    <row r="4643" spans="16:20">
      <c r="P4643" s="70" t="str">
        <f t="shared" si="217"/>
        <v/>
      </c>
      <c r="Q4643" s="70" t="str">
        <f t="shared" si="218"/>
        <v/>
      </c>
      <c r="R4643" s="70" t="str">
        <f>IFERROR(IF(K4643="handling and wharfage",SUM(P4643:Q4643),IF(OR(K4643="tank",K4643="Boat",K4643="car"),INDEX(Rate!$B$4:$M$25,MATCH(Gilbert!N4643,Rate!$A$4:$A$25,0),MATCH(Gilbert!L4643,Rate!$B$3:$M$3,0))*O4643*0.8,INDEX(Rate!$B$4:$M$25,MATCH(Gilbert!N4643,Rate!$A$4:$A$25,0),MATCH(Gilbert!L4643,Rate!$B$3:$M$3,0))*O4643)),"")</f>
        <v/>
      </c>
      <c r="T4643" s="71" t="str">
        <f t="shared" si="219"/>
        <v/>
      </c>
    </row>
    <row r="4644" spans="16:20">
      <c r="P4644" s="70" t="str">
        <f t="shared" si="217"/>
        <v/>
      </c>
      <c r="Q4644" s="70" t="str">
        <f t="shared" si="218"/>
        <v/>
      </c>
      <c r="R4644" s="70" t="str">
        <f>IFERROR(IF(K4644="handling and wharfage",SUM(P4644:Q4644),IF(OR(K4644="tank",K4644="Boat",K4644="car"),INDEX(Rate!$B$4:$M$25,MATCH(Gilbert!N4644,Rate!$A$4:$A$25,0),MATCH(Gilbert!L4644,Rate!$B$3:$M$3,0))*O4644*0.8,INDEX(Rate!$B$4:$M$25,MATCH(Gilbert!N4644,Rate!$A$4:$A$25,0),MATCH(Gilbert!L4644,Rate!$B$3:$M$3,0))*O4644)),"")</f>
        <v/>
      </c>
      <c r="T4644" s="71" t="str">
        <f t="shared" si="219"/>
        <v/>
      </c>
    </row>
    <row r="4645" spans="16:20">
      <c r="P4645" s="70" t="str">
        <f t="shared" si="217"/>
        <v/>
      </c>
      <c r="Q4645" s="70" t="str">
        <f t="shared" si="218"/>
        <v/>
      </c>
      <c r="R4645" s="70" t="str">
        <f>IFERROR(IF(K4645="handling and wharfage",SUM(P4645:Q4645),IF(OR(K4645="tank",K4645="Boat",K4645="car"),INDEX(Rate!$B$4:$M$25,MATCH(Gilbert!N4645,Rate!$A$4:$A$25,0),MATCH(Gilbert!L4645,Rate!$B$3:$M$3,0))*O4645*0.8,INDEX(Rate!$B$4:$M$25,MATCH(Gilbert!N4645,Rate!$A$4:$A$25,0),MATCH(Gilbert!L4645,Rate!$B$3:$M$3,0))*O4645)),"")</f>
        <v/>
      </c>
      <c r="T4645" s="71" t="str">
        <f t="shared" si="219"/>
        <v/>
      </c>
    </row>
    <row r="4646" spans="16:20">
      <c r="P4646" s="70" t="str">
        <f t="shared" si="217"/>
        <v/>
      </c>
      <c r="Q4646" s="70" t="str">
        <f t="shared" si="218"/>
        <v/>
      </c>
      <c r="R4646" s="70" t="str">
        <f>IFERROR(IF(K4646="handling and wharfage",SUM(P4646:Q4646),IF(OR(K4646="tank",K4646="Boat",K4646="car"),INDEX(Rate!$B$4:$M$25,MATCH(Gilbert!N4646,Rate!$A$4:$A$25,0),MATCH(Gilbert!L4646,Rate!$B$3:$M$3,0))*O4646*0.8,INDEX(Rate!$B$4:$M$25,MATCH(Gilbert!N4646,Rate!$A$4:$A$25,0),MATCH(Gilbert!L4646,Rate!$B$3:$M$3,0))*O4646)),"")</f>
        <v/>
      </c>
      <c r="T4646" s="71" t="str">
        <f t="shared" si="219"/>
        <v/>
      </c>
    </row>
    <row r="4647" spans="16:20">
      <c r="P4647" s="70" t="str">
        <f t="shared" si="217"/>
        <v/>
      </c>
      <c r="Q4647" s="70" t="str">
        <f t="shared" si="218"/>
        <v/>
      </c>
      <c r="R4647" s="70" t="str">
        <f>IFERROR(IF(K4647="handling and wharfage",SUM(P4647:Q4647),IF(OR(K4647="tank",K4647="Boat",K4647="car"),INDEX(Rate!$B$4:$M$25,MATCH(Gilbert!N4647,Rate!$A$4:$A$25,0),MATCH(Gilbert!L4647,Rate!$B$3:$M$3,0))*O4647*0.8,INDEX(Rate!$B$4:$M$25,MATCH(Gilbert!N4647,Rate!$A$4:$A$25,0),MATCH(Gilbert!L4647,Rate!$B$3:$M$3,0))*O4647)),"")</f>
        <v/>
      </c>
      <c r="T4647" s="71" t="str">
        <f t="shared" si="219"/>
        <v/>
      </c>
    </row>
    <row r="4648" spans="16:20">
      <c r="P4648" s="70" t="str">
        <f t="shared" si="217"/>
        <v/>
      </c>
      <c r="Q4648" s="70" t="str">
        <f t="shared" si="218"/>
        <v/>
      </c>
      <c r="R4648" s="70" t="str">
        <f>IFERROR(IF(K4648="handling and wharfage",SUM(P4648:Q4648),IF(OR(K4648="tank",K4648="Boat",K4648="car"),INDEX(Rate!$B$4:$M$25,MATCH(Gilbert!N4648,Rate!$A$4:$A$25,0),MATCH(Gilbert!L4648,Rate!$B$3:$M$3,0))*O4648*0.8,INDEX(Rate!$B$4:$M$25,MATCH(Gilbert!N4648,Rate!$A$4:$A$25,0),MATCH(Gilbert!L4648,Rate!$B$3:$M$3,0))*O4648)),"")</f>
        <v/>
      </c>
      <c r="T4648" s="71" t="str">
        <f t="shared" si="219"/>
        <v/>
      </c>
    </row>
    <row r="4649" spans="16:20">
      <c r="P4649" s="70" t="str">
        <f t="shared" si="217"/>
        <v/>
      </c>
      <c r="Q4649" s="70" t="str">
        <f t="shared" si="218"/>
        <v/>
      </c>
      <c r="R4649" s="70" t="str">
        <f>IFERROR(IF(K4649="handling and wharfage",SUM(P4649:Q4649),IF(OR(K4649="tank",K4649="Boat",K4649="car"),INDEX(Rate!$B$4:$M$25,MATCH(Gilbert!N4649,Rate!$A$4:$A$25,0),MATCH(Gilbert!L4649,Rate!$B$3:$M$3,0))*O4649*0.8,INDEX(Rate!$B$4:$M$25,MATCH(Gilbert!N4649,Rate!$A$4:$A$25,0),MATCH(Gilbert!L4649,Rate!$B$3:$M$3,0))*O4649)),"")</f>
        <v/>
      </c>
      <c r="T4649" s="71" t="str">
        <f t="shared" si="219"/>
        <v/>
      </c>
    </row>
    <row r="4650" spans="16:20">
      <c r="P4650" s="70" t="str">
        <f t="shared" si="217"/>
        <v/>
      </c>
      <c r="Q4650" s="70" t="str">
        <f t="shared" si="218"/>
        <v/>
      </c>
      <c r="R4650" s="70" t="str">
        <f>IFERROR(IF(K4650="handling and wharfage",SUM(P4650:Q4650),IF(OR(K4650="tank",K4650="Boat",K4650="car"),INDEX(Rate!$B$4:$M$25,MATCH(Gilbert!N4650,Rate!$A$4:$A$25,0),MATCH(Gilbert!L4650,Rate!$B$3:$M$3,0))*O4650*0.8,INDEX(Rate!$B$4:$M$25,MATCH(Gilbert!N4650,Rate!$A$4:$A$25,0),MATCH(Gilbert!L4650,Rate!$B$3:$M$3,0))*O4650)),"")</f>
        <v/>
      </c>
      <c r="T4650" s="71" t="str">
        <f t="shared" si="219"/>
        <v/>
      </c>
    </row>
    <row r="4651" spans="16:20">
      <c r="P4651" s="70" t="str">
        <f t="shared" si="217"/>
        <v/>
      </c>
      <c r="Q4651" s="70" t="str">
        <f t="shared" si="218"/>
        <v/>
      </c>
      <c r="R4651" s="70" t="str">
        <f>IFERROR(IF(K4651="handling and wharfage",SUM(P4651:Q4651),IF(OR(K4651="tank",K4651="Boat",K4651="car"),INDEX(Rate!$B$4:$M$25,MATCH(Gilbert!N4651,Rate!$A$4:$A$25,0),MATCH(Gilbert!L4651,Rate!$B$3:$M$3,0))*O4651*0.8,INDEX(Rate!$B$4:$M$25,MATCH(Gilbert!N4651,Rate!$A$4:$A$25,0),MATCH(Gilbert!L4651,Rate!$B$3:$M$3,0))*O4651)),"")</f>
        <v/>
      </c>
      <c r="T4651" s="71" t="str">
        <f t="shared" si="219"/>
        <v/>
      </c>
    </row>
    <row r="4652" spans="16:20">
      <c r="P4652" s="70" t="str">
        <f t="shared" si="217"/>
        <v/>
      </c>
      <c r="Q4652" s="70" t="str">
        <f t="shared" si="218"/>
        <v/>
      </c>
      <c r="R4652" s="70" t="str">
        <f>IFERROR(IF(K4652="handling and wharfage",SUM(P4652:Q4652),IF(OR(K4652="tank",K4652="Boat",K4652="car"),INDEX(Rate!$B$4:$M$25,MATCH(Gilbert!N4652,Rate!$A$4:$A$25,0),MATCH(Gilbert!L4652,Rate!$B$3:$M$3,0))*O4652*0.8,INDEX(Rate!$B$4:$M$25,MATCH(Gilbert!N4652,Rate!$A$4:$A$25,0),MATCH(Gilbert!L4652,Rate!$B$3:$M$3,0))*O4652)),"")</f>
        <v/>
      </c>
      <c r="T4652" s="71" t="str">
        <f t="shared" si="219"/>
        <v/>
      </c>
    </row>
    <row r="4653" spans="16:20">
      <c r="P4653" s="70" t="str">
        <f t="shared" si="217"/>
        <v/>
      </c>
      <c r="Q4653" s="70" t="str">
        <f t="shared" si="218"/>
        <v/>
      </c>
      <c r="R4653" s="70" t="str">
        <f>IFERROR(IF(K4653="handling and wharfage",SUM(P4653:Q4653),IF(OR(K4653="tank",K4653="Boat",K4653="car"),INDEX(Rate!$B$4:$M$25,MATCH(Gilbert!N4653,Rate!$A$4:$A$25,0),MATCH(Gilbert!L4653,Rate!$B$3:$M$3,0))*O4653*0.8,INDEX(Rate!$B$4:$M$25,MATCH(Gilbert!N4653,Rate!$A$4:$A$25,0),MATCH(Gilbert!L4653,Rate!$B$3:$M$3,0))*O4653)),"")</f>
        <v/>
      </c>
      <c r="T4653" s="71" t="str">
        <f t="shared" si="219"/>
        <v/>
      </c>
    </row>
    <row r="4654" spans="16:20">
      <c r="P4654" s="70" t="str">
        <f t="shared" si="217"/>
        <v/>
      </c>
      <c r="Q4654" s="70" t="str">
        <f t="shared" si="218"/>
        <v/>
      </c>
      <c r="R4654" s="70" t="str">
        <f>IFERROR(IF(K4654="handling and wharfage",SUM(P4654:Q4654),IF(OR(K4654="tank",K4654="Boat",K4654="car"),INDEX(Rate!$B$4:$M$25,MATCH(Gilbert!N4654,Rate!$A$4:$A$25,0),MATCH(Gilbert!L4654,Rate!$B$3:$M$3,0))*O4654*0.8,INDEX(Rate!$B$4:$M$25,MATCH(Gilbert!N4654,Rate!$A$4:$A$25,0),MATCH(Gilbert!L4654,Rate!$B$3:$M$3,0))*O4654)),"")</f>
        <v/>
      </c>
      <c r="T4654" s="71" t="str">
        <f t="shared" si="219"/>
        <v/>
      </c>
    </row>
    <row r="4655" spans="16:20">
      <c r="P4655" s="70" t="str">
        <f t="shared" si="217"/>
        <v/>
      </c>
      <c r="Q4655" s="70" t="str">
        <f t="shared" si="218"/>
        <v/>
      </c>
      <c r="R4655" s="70" t="str">
        <f>IFERROR(IF(K4655="handling and wharfage",SUM(P4655:Q4655),IF(OR(K4655="tank",K4655="Boat",K4655="car"),INDEX(Rate!$B$4:$M$25,MATCH(Gilbert!N4655,Rate!$A$4:$A$25,0),MATCH(Gilbert!L4655,Rate!$B$3:$M$3,0))*O4655*0.8,INDEX(Rate!$B$4:$M$25,MATCH(Gilbert!N4655,Rate!$A$4:$A$25,0),MATCH(Gilbert!L4655,Rate!$B$3:$M$3,0))*O4655)),"")</f>
        <v/>
      </c>
      <c r="T4655" s="71" t="str">
        <f t="shared" si="219"/>
        <v/>
      </c>
    </row>
    <row r="4656" spans="16:20">
      <c r="P4656" s="70" t="str">
        <f t="shared" si="217"/>
        <v/>
      </c>
      <c r="Q4656" s="70" t="str">
        <f t="shared" si="218"/>
        <v/>
      </c>
      <c r="R4656" s="70" t="str">
        <f>IFERROR(IF(K4656="handling and wharfage",SUM(P4656:Q4656),IF(OR(K4656="tank",K4656="Boat",K4656="car"),INDEX(Rate!$B$4:$M$25,MATCH(Gilbert!N4656,Rate!$A$4:$A$25,0),MATCH(Gilbert!L4656,Rate!$B$3:$M$3,0))*O4656*0.8,INDEX(Rate!$B$4:$M$25,MATCH(Gilbert!N4656,Rate!$A$4:$A$25,0),MATCH(Gilbert!L4656,Rate!$B$3:$M$3,0))*O4656)),"")</f>
        <v/>
      </c>
      <c r="T4656" s="71" t="str">
        <f t="shared" si="219"/>
        <v/>
      </c>
    </row>
    <row r="4657" spans="16:20">
      <c r="P4657" s="70" t="str">
        <f t="shared" si="217"/>
        <v/>
      </c>
      <c r="Q4657" s="70" t="str">
        <f t="shared" si="218"/>
        <v/>
      </c>
      <c r="R4657" s="70" t="str">
        <f>IFERROR(IF(K4657="handling and wharfage",SUM(P4657:Q4657),IF(OR(K4657="tank",K4657="Boat",K4657="car"),INDEX(Rate!$B$4:$M$25,MATCH(Gilbert!N4657,Rate!$A$4:$A$25,0),MATCH(Gilbert!L4657,Rate!$B$3:$M$3,0))*O4657*0.8,INDEX(Rate!$B$4:$M$25,MATCH(Gilbert!N4657,Rate!$A$4:$A$25,0),MATCH(Gilbert!L4657,Rate!$B$3:$M$3,0))*O4657)),"")</f>
        <v/>
      </c>
      <c r="T4657" s="71" t="str">
        <f t="shared" si="219"/>
        <v/>
      </c>
    </row>
    <row r="4658" spans="16:20">
      <c r="P4658" s="70" t="str">
        <f t="shared" si="217"/>
        <v/>
      </c>
      <c r="Q4658" s="70" t="str">
        <f t="shared" si="218"/>
        <v/>
      </c>
      <c r="R4658" s="70" t="str">
        <f>IFERROR(IF(K4658="handling and wharfage",SUM(P4658:Q4658),IF(OR(K4658="tank",K4658="Boat",K4658="car"),INDEX(Rate!$B$4:$M$25,MATCH(Gilbert!N4658,Rate!$A$4:$A$25,0),MATCH(Gilbert!L4658,Rate!$B$3:$M$3,0))*O4658*0.8,INDEX(Rate!$B$4:$M$25,MATCH(Gilbert!N4658,Rate!$A$4:$A$25,0),MATCH(Gilbert!L4658,Rate!$B$3:$M$3,0))*O4658)),"")</f>
        <v/>
      </c>
      <c r="T4658" s="71" t="str">
        <f t="shared" si="219"/>
        <v/>
      </c>
    </row>
    <row r="4659" spans="16:20">
      <c r="P4659" s="70" t="str">
        <f t="shared" si="217"/>
        <v/>
      </c>
      <c r="Q4659" s="70" t="str">
        <f t="shared" si="218"/>
        <v/>
      </c>
      <c r="R4659" s="70" t="str">
        <f>IFERROR(IF(K4659="handling and wharfage",SUM(P4659:Q4659),IF(OR(K4659="tank",K4659="Boat",K4659="car"),INDEX(Rate!$B$4:$M$25,MATCH(Gilbert!N4659,Rate!$A$4:$A$25,0),MATCH(Gilbert!L4659,Rate!$B$3:$M$3,0))*O4659*0.8,INDEX(Rate!$B$4:$M$25,MATCH(Gilbert!N4659,Rate!$A$4:$A$25,0),MATCH(Gilbert!L4659,Rate!$B$3:$M$3,0))*O4659)),"")</f>
        <v/>
      </c>
      <c r="T4659" s="71" t="str">
        <f t="shared" si="219"/>
        <v/>
      </c>
    </row>
    <row r="4660" spans="16:20">
      <c r="P4660" s="70" t="str">
        <f t="shared" si="217"/>
        <v/>
      </c>
      <c r="Q4660" s="70" t="str">
        <f t="shared" si="218"/>
        <v/>
      </c>
      <c r="R4660" s="70" t="str">
        <f>IFERROR(IF(K4660="handling and wharfage",SUM(P4660:Q4660),IF(OR(K4660="tank",K4660="Boat",K4660="car"),INDEX(Rate!$B$4:$M$25,MATCH(Gilbert!N4660,Rate!$A$4:$A$25,0),MATCH(Gilbert!L4660,Rate!$B$3:$M$3,0))*O4660*0.8,INDEX(Rate!$B$4:$M$25,MATCH(Gilbert!N4660,Rate!$A$4:$A$25,0),MATCH(Gilbert!L4660,Rate!$B$3:$M$3,0))*O4660)),"")</f>
        <v/>
      </c>
      <c r="T4660" s="71" t="str">
        <f t="shared" si="219"/>
        <v/>
      </c>
    </row>
    <row r="4661" spans="16:20">
      <c r="P4661" s="70" t="str">
        <f t="shared" si="217"/>
        <v/>
      </c>
      <c r="Q4661" s="70" t="str">
        <f t="shared" si="218"/>
        <v/>
      </c>
      <c r="R4661" s="70" t="str">
        <f>IFERROR(IF(K4661="handling and wharfage",SUM(P4661:Q4661),IF(OR(K4661="tank",K4661="Boat",K4661="car"),INDEX(Rate!$B$4:$M$25,MATCH(Gilbert!N4661,Rate!$A$4:$A$25,0),MATCH(Gilbert!L4661,Rate!$B$3:$M$3,0))*O4661*0.8,INDEX(Rate!$B$4:$M$25,MATCH(Gilbert!N4661,Rate!$A$4:$A$25,0),MATCH(Gilbert!L4661,Rate!$B$3:$M$3,0))*O4661)),"")</f>
        <v/>
      </c>
      <c r="T4661" s="71" t="str">
        <f t="shared" si="219"/>
        <v/>
      </c>
    </row>
    <row r="4662" spans="16:20">
      <c r="P4662" s="70" t="str">
        <f t="shared" si="217"/>
        <v/>
      </c>
      <c r="Q4662" s="70" t="str">
        <f t="shared" si="218"/>
        <v/>
      </c>
      <c r="R4662" s="70" t="str">
        <f>IFERROR(IF(K4662="handling and wharfage",SUM(P4662:Q4662),IF(OR(K4662="tank",K4662="Boat",K4662="car"),INDEX(Rate!$B$4:$M$25,MATCH(Gilbert!N4662,Rate!$A$4:$A$25,0),MATCH(Gilbert!L4662,Rate!$B$3:$M$3,0))*O4662*0.8,INDEX(Rate!$B$4:$M$25,MATCH(Gilbert!N4662,Rate!$A$4:$A$25,0),MATCH(Gilbert!L4662,Rate!$B$3:$M$3,0))*O4662)),"")</f>
        <v/>
      </c>
      <c r="T4662" s="71" t="str">
        <f t="shared" si="219"/>
        <v/>
      </c>
    </row>
    <row r="4663" spans="16:20">
      <c r="P4663" s="70" t="str">
        <f t="shared" si="217"/>
        <v/>
      </c>
      <c r="Q4663" s="70" t="str">
        <f t="shared" si="218"/>
        <v/>
      </c>
      <c r="R4663" s="70" t="str">
        <f>IFERROR(IF(K4663="handling and wharfage",SUM(P4663:Q4663),IF(OR(K4663="tank",K4663="Boat",K4663="car"),INDEX(Rate!$B$4:$M$25,MATCH(Gilbert!N4663,Rate!$A$4:$A$25,0),MATCH(Gilbert!L4663,Rate!$B$3:$M$3,0))*O4663*0.8,INDEX(Rate!$B$4:$M$25,MATCH(Gilbert!N4663,Rate!$A$4:$A$25,0),MATCH(Gilbert!L4663,Rate!$B$3:$M$3,0))*O4663)),"")</f>
        <v/>
      </c>
      <c r="T4663" s="71" t="str">
        <f t="shared" si="219"/>
        <v/>
      </c>
    </row>
    <row r="4664" spans="16:20">
      <c r="P4664" s="70" t="str">
        <f t="shared" si="217"/>
        <v/>
      </c>
      <c r="Q4664" s="70" t="str">
        <f t="shared" si="218"/>
        <v/>
      </c>
      <c r="R4664" s="70" t="str">
        <f>IFERROR(IF(K4664="handling and wharfage",SUM(P4664:Q4664),IF(OR(K4664="tank",K4664="Boat",K4664="car"),INDEX(Rate!$B$4:$M$25,MATCH(Gilbert!N4664,Rate!$A$4:$A$25,0),MATCH(Gilbert!L4664,Rate!$B$3:$M$3,0))*O4664*0.8,INDEX(Rate!$B$4:$M$25,MATCH(Gilbert!N4664,Rate!$A$4:$A$25,0),MATCH(Gilbert!L4664,Rate!$B$3:$M$3,0))*O4664)),"")</f>
        <v/>
      </c>
      <c r="T4664" s="71" t="str">
        <f t="shared" si="219"/>
        <v/>
      </c>
    </row>
    <row r="4665" spans="16:20">
      <c r="P4665" s="70" t="str">
        <f t="shared" si="217"/>
        <v/>
      </c>
      <c r="Q4665" s="70" t="str">
        <f t="shared" si="218"/>
        <v/>
      </c>
      <c r="R4665" s="70" t="str">
        <f>IFERROR(IF(K4665="handling and wharfage",SUM(P4665:Q4665),IF(OR(K4665="tank",K4665="Boat",K4665="car"),INDEX(Rate!$B$4:$M$25,MATCH(Gilbert!N4665,Rate!$A$4:$A$25,0),MATCH(Gilbert!L4665,Rate!$B$3:$M$3,0))*O4665*0.8,INDEX(Rate!$B$4:$M$25,MATCH(Gilbert!N4665,Rate!$A$4:$A$25,0),MATCH(Gilbert!L4665,Rate!$B$3:$M$3,0))*O4665)),"")</f>
        <v/>
      </c>
      <c r="T4665" s="71" t="str">
        <f t="shared" si="219"/>
        <v/>
      </c>
    </row>
    <row r="4666" spans="16:20">
      <c r="P4666" s="70" t="str">
        <f t="shared" si="217"/>
        <v/>
      </c>
      <c r="Q4666" s="70" t="str">
        <f t="shared" si="218"/>
        <v/>
      </c>
      <c r="R4666" s="70" t="str">
        <f>IFERROR(IF(K4666="handling and wharfage",SUM(P4666:Q4666),IF(OR(K4666="tank",K4666="Boat",K4666="car"),INDEX(Rate!$B$4:$M$25,MATCH(Gilbert!N4666,Rate!$A$4:$A$25,0),MATCH(Gilbert!L4666,Rate!$B$3:$M$3,0))*O4666*0.8,INDEX(Rate!$B$4:$M$25,MATCH(Gilbert!N4666,Rate!$A$4:$A$25,0),MATCH(Gilbert!L4666,Rate!$B$3:$M$3,0))*O4666)),"")</f>
        <v/>
      </c>
      <c r="T4666" s="71" t="str">
        <f t="shared" si="219"/>
        <v/>
      </c>
    </row>
    <row r="4667" spans="16:20">
      <c r="P4667" s="70" t="str">
        <f t="shared" si="217"/>
        <v/>
      </c>
      <c r="Q4667" s="70" t="str">
        <f t="shared" si="218"/>
        <v/>
      </c>
      <c r="R4667" s="70" t="str">
        <f>IFERROR(IF(K4667="handling and wharfage",SUM(P4667:Q4667),IF(OR(K4667="tank",K4667="Boat",K4667="car"),INDEX(Rate!$B$4:$M$25,MATCH(Gilbert!N4667,Rate!$A$4:$A$25,0),MATCH(Gilbert!L4667,Rate!$B$3:$M$3,0))*O4667*0.8,INDEX(Rate!$B$4:$M$25,MATCH(Gilbert!N4667,Rate!$A$4:$A$25,0),MATCH(Gilbert!L4667,Rate!$B$3:$M$3,0))*O4667)),"")</f>
        <v/>
      </c>
      <c r="T4667" s="71" t="str">
        <f t="shared" si="219"/>
        <v/>
      </c>
    </row>
    <row r="4668" spans="16:20">
      <c r="P4668" s="70" t="str">
        <f t="shared" si="217"/>
        <v/>
      </c>
      <c r="Q4668" s="70" t="str">
        <f t="shared" si="218"/>
        <v/>
      </c>
      <c r="R4668" s="70" t="str">
        <f>IFERROR(IF(K4668="handling and wharfage",SUM(P4668:Q4668),IF(OR(K4668="tank",K4668="Boat",K4668="car"),INDEX(Rate!$B$4:$M$25,MATCH(Gilbert!N4668,Rate!$A$4:$A$25,0),MATCH(Gilbert!L4668,Rate!$B$3:$M$3,0))*O4668*0.8,INDEX(Rate!$B$4:$M$25,MATCH(Gilbert!N4668,Rate!$A$4:$A$25,0),MATCH(Gilbert!L4668,Rate!$B$3:$M$3,0))*O4668)),"")</f>
        <v/>
      </c>
      <c r="T4668" s="71" t="str">
        <f t="shared" si="219"/>
        <v/>
      </c>
    </row>
    <row r="4669" spans="16:20">
      <c r="P4669" s="70" t="str">
        <f t="shared" si="217"/>
        <v/>
      </c>
      <c r="Q4669" s="70" t="str">
        <f t="shared" si="218"/>
        <v/>
      </c>
      <c r="R4669" s="70" t="str">
        <f>IFERROR(IF(K4669="handling and wharfage",SUM(P4669:Q4669),IF(OR(K4669="tank",K4669="Boat",K4669="car"),INDEX(Rate!$B$4:$M$25,MATCH(Gilbert!N4669,Rate!$A$4:$A$25,0),MATCH(Gilbert!L4669,Rate!$B$3:$M$3,0))*O4669*0.8,INDEX(Rate!$B$4:$M$25,MATCH(Gilbert!N4669,Rate!$A$4:$A$25,0),MATCH(Gilbert!L4669,Rate!$B$3:$M$3,0))*O4669)),"")</f>
        <v/>
      </c>
      <c r="T4669" s="71" t="str">
        <f t="shared" si="219"/>
        <v/>
      </c>
    </row>
    <row r="4670" spans="16:20">
      <c r="P4670" s="70" t="str">
        <f t="shared" si="217"/>
        <v/>
      </c>
      <c r="Q4670" s="70" t="str">
        <f t="shared" si="218"/>
        <v/>
      </c>
      <c r="R4670" s="70" t="str">
        <f>IFERROR(IF(K4670="handling and wharfage",SUM(P4670:Q4670),IF(OR(K4670="tank",K4670="Boat",K4670="car"),INDEX(Rate!$B$4:$M$25,MATCH(Gilbert!N4670,Rate!$A$4:$A$25,0),MATCH(Gilbert!L4670,Rate!$B$3:$M$3,0))*O4670*0.8,INDEX(Rate!$B$4:$M$25,MATCH(Gilbert!N4670,Rate!$A$4:$A$25,0),MATCH(Gilbert!L4670,Rate!$B$3:$M$3,0))*O4670)),"")</f>
        <v/>
      </c>
      <c r="T4670" s="71" t="str">
        <f t="shared" si="219"/>
        <v/>
      </c>
    </row>
    <row r="4671" spans="16:20">
      <c r="P4671" s="70" t="str">
        <f t="shared" si="217"/>
        <v/>
      </c>
      <c r="Q4671" s="70" t="str">
        <f t="shared" si="218"/>
        <v/>
      </c>
      <c r="R4671" s="70" t="str">
        <f>IFERROR(IF(K4671="handling and wharfage",SUM(P4671:Q4671),IF(OR(K4671="tank",K4671="Boat",K4671="car"),INDEX(Rate!$B$4:$M$25,MATCH(Gilbert!N4671,Rate!$A$4:$A$25,0),MATCH(Gilbert!L4671,Rate!$B$3:$M$3,0))*O4671*0.8,INDEX(Rate!$B$4:$M$25,MATCH(Gilbert!N4671,Rate!$A$4:$A$25,0),MATCH(Gilbert!L4671,Rate!$B$3:$M$3,0))*O4671)),"")</f>
        <v/>
      </c>
      <c r="T4671" s="71" t="str">
        <f t="shared" si="219"/>
        <v/>
      </c>
    </row>
    <row r="4672" spans="16:20">
      <c r="P4672" s="70" t="str">
        <f t="shared" si="217"/>
        <v/>
      </c>
      <c r="Q4672" s="70" t="str">
        <f t="shared" si="218"/>
        <v/>
      </c>
      <c r="R4672" s="70" t="str">
        <f>IFERROR(IF(K4672="handling and wharfage",SUM(P4672:Q4672),IF(OR(K4672="tank",K4672="Boat",K4672="car"),INDEX(Rate!$B$4:$M$25,MATCH(Gilbert!N4672,Rate!$A$4:$A$25,0),MATCH(Gilbert!L4672,Rate!$B$3:$M$3,0))*O4672*0.8,INDEX(Rate!$B$4:$M$25,MATCH(Gilbert!N4672,Rate!$A$4:$A$25,0),MATCH(Gilbert!L4672,Rate!$B$3:$M$3,0))*O4672)),"")</f>
        <v/>
      </c>
      <c r="T4672" s="71" t="str">
        <f t="shared" si="219"/>
        <v/>
      </c>
    </row>
    <row r="4673" spans="16:20">
      <c r="P4673" s="70" t="str">
        <f t="shared" si="217"/>
        <v/>
      </c>
      <c r="Q4673" s="70" t="str">
        <f t="shared" si="218"/>
        <v/>
      </c>
      <c r="R4673" s="70" t="str">
        <f>IFERROR(IF(K4673="handling and wharfage",SUM(P4673:Q4673),IF(OR(K4673="tank",K4673="Boat",K4673="car"),INDEX(Rate!$B$4:$M$25,MATCH(Gilbert!N4673,Rate!$A$4:$A$25,0),MATCH(Gilbert!L4673,Rate!$B$3:$M$3,0))*O4673*0.8,INDEX(Rate!$B$4:$M$25,MATCH(Gilbert!N4673,Rate!$A$4:$A$25,0),MATCH(Gilbert!L4673,Rate!$B$3:$M$3,0))*O4673)),"")</f>
        <v/>
      </c>
      <c r="T4673" s="71" t="str">
        <f t="shared" si="219"/>
        <v/>
      </c>
    </row>
    <row r="4674" spans="16:20">
      <c r="P4674" s="70" t="str">
        <f t="shared" si="217"/>
        <v/>
      </c>
      <c r="Q4674" s="70" t="str">
        <f t="shared" si="218"/>
        <v/>
      </c>
      <c r="R4674" s="70" t="str">
        <f>IFERROR(IF(K4674="handling and wharfage",SUM(P4674:Q4674),IF(OR(K4674="tank",K4674="Boat",K4674="car"),INDEX(Rate!$B$4:$M$25,MATCH(Gilbert!N4674,Rate!$A$4:$A$25,0),MATCH(Gilbert!L4674,Rate!$B$3:$M$3,0))*O4674*0.8,INDEX(Rate!$B$4:$M$25,MATCH(Gilbert!N4674,Rate!$A$4:$A$25,0),MATCH(Gilbert!L4674,Rate!$B$3:$M$3,0))*O4674)),"")</f>
        <v/>
      </c>
      <c r="T4674" s="71" t="str">
        <f t="shared" si="219"/>
        <v/>
      </c>
    </row>
    <row r="4675" spans="16:20">
      <c r="P4675" s="70" t="str">
        <f t="shared" ref="P4675:P4738" si="220">IF(OR(K4675="handling and wharfage",K4675="rau handling and wharfage"),O4675*30,"")</f>
        <v/>
      </c>
      <c r="Q4675" s="70" t="str">
        <f t="shared" ref="Q4675:Q4738" si="221">IF(K4675&lt;&gt;"handling and wharfage","",O4675*3.5)</f>
        <v/>
      </c>
      <c r="R4675" s="70" t="str">
        <f>IFERROR(IF(K4675="handling and wharfage",SUM(P4675:Q4675),IF(OR(K4675="tank",K4675="Boat",K4675="car"),INDEX(Rate!$B$4:$M$25,MATCH(Gilbert!N4675,Rate!$A$4:$A$25,0),MATCH(Gilbert!L4675,Rate!$B$3:$M$3,0))*O4675*0.8,INDEX(Rate!$B$4:$M$25,MATCH(Gilbert!N4675,Rate!$A$4:$A$25,0),MATCH(Gilbert!L4675,Rate!$B$3:$M$3,0))*O4675)),"")</f>
        <v/>
      </c>
      <c r="T4675" s="71" t="str">
        <f t="shared" ref="T4675:T4738" si="222">IF(L4675="","",IF(L4675="General2","F0070000061A","E31250000331"))</f>
        <v/>
      </c>
    </row>
    <row r="4676" spans="16:20">
      <c r="P4676" s="70" t="str">
        <f t="shared" si="220"/>
        <v/>
      </c>
      <c r="Q4676" s="70" t="str">
        <f t="shared" si="221"/>
        <v/>
      </c>
      <c r="R4676" s="70" t="str">
        <f>IFERROR(IF(K4676="handling and wharfage",SUM(P4676:Q4676),IF(OR(K4676="tank",K4676="Boat",K4676="car"),INDEX(Rate!$B$4:$M$25,MATCH(Gilbert!N4676,Rate!$A$4:$A$25,0),MATCH(Gilbert!L4676,Rate!$B$3:$M$3,0))*O4676*0.8,INDEX(Rate!$B$4:$M$25,MATCH(Gilbert!N4676,Rate!$A$4:$A$25,0),MATCH(Gilbert!L4676,Rate!$B$3:$M$3,0))*O4676)),"")</f>
        <v/>
      </c>
      <c r="T4676" s="71" t="str">
        <f t="shared" si="222"/>
        <v/>
      </c>
    </row>
    <row r="4677" spans="16:20">
      <c r="P4677" s="70" t="str">
        <f t="shared" si="220"/>
        <v/>
      </c>
      <c r="Q4677" s="70" t="str">
        <f t="shared" si="221"/>
        <v/>
      </c>
      <c r="R4677" s="70" t="str">
        <f>IFERROR(IF(K4677="handling and wharfage",SUM(P4677:Q4677),IF(OR(K4677="tank",K4677="Boat",K4677="car"),INDEX(Rate!$B$4:$M$25,MATCH(Gilbert!N4677,Rate!$A$4:$A$25,0),MATCH(Gilbert!L4677,Rate!$B$3:$M$3,0))*O4677*0.8,INDEX(Rate!$B$4:$M$25,MATCH(Gilbert!N4677,Rate!$A$4:$A$25,0),MATCH(Gilbert!L4677,Rate!$B$3:$M$3,0))*O4677)),"")</f>
        <v/>
      </c>
      <c r="T4677" s="71" t="str">
        <f t="shared" si="222"/>
        <v/>
      </c>
    </row>
    <row r="4678" spans="16:20">
      <c r="P4678" s="70" t="str">
        <f t="shared" si="220"/>
        <v/>
      </c>
      <c r="Q4678" s="70" t="str">
        <f t="shared" si="221"/>
        <v/>
      </c>
      <c r="R4678" s="70" t="str">
        <f>IFERROR(IF(K4678="handling and wharfage",SUM(P4678:Q4678),IF(OR(K4678="tank",K4678="Boat",K4678="car"),INDEX(Rate!$B$4:$M$25,MATCH(Gilbert!N4678,Rate!$A$4:$A$25,0),MATCH(Gilbert!L4678,Rate!$B$3:$M$3,0))*O4678*0.8,INDEX(Rate!$B$4:$M$25,MATCH(Gilbert!N4678,Rate!$A$4:$A$25,0),MATCH(Gilbert!L4678,Rate!$B$3:$M$3,0))*O4678)),"")</f>
        <v/>
      </c>
      <c r="T4678" s="71" t="str">
        <f t="shared" si="222"/>
        <v/>
      </c>
    </row>
    <row r="4679" spans="16:20">
      <c r="P4679" s="70" t="str">
        <f t="shared" si="220"/>
        <v/>
      </c>
      <c r="Q4679" s="70" t="str">
        <f t="shared" si="221"/>
        <v/>
      </c>
      <c r="R4679" s="70" t="str">
        <f>IFERROR(IF(K4679="handling and wharfage",SUM(P4679:Q4679),IF(OR(K4679="tank",K4679="Boat",K4679="car"),INDEX(Rate!$B$4:$M$25,MATCH(Gilbert!N4679,Rate!$A$4:$A$25,0),MATCH(Gilbert!L4679,Rate!$B$3:$M$3,0))*O4679*0.8,INDEX(Rate!$B$4:$M$25,MATCH(Gilbert!N4679,Rate!$A$4:$A$25,0),MATCH(Gilbert!L4679,Rate!$B$3:$M$3,0))*O4679)),"")</f>
        <v/>
      </c>
      <c r="T4679" s="71" t="str">
        <f t="shared" si="222"/>
        <v/>
      </c>
    </row>
    <row r="4680" spans="16:20">
      <c r="P4680" s="70" t="str">
        <f t="shared" si="220"/>
        <v/>
      </c>
      <c r="Q4680" s="70" t="str">
        <f t="shared" si="221"/>
        <v/>
      </c>
      <c r="R4680" s="70" t="str">
        <f>IFERROR(IF(K4680="handling and wharfage",SUM(P4680:Q4680),IF(OR(K4680="tank",K4680="Boat",K4680="car"),INDEX(Rate!$B$4:$M$25,MATCH(Gilbert!N4680,Rate!$A$4:$A$25,0),MATCH(Gilbert!L4680,Rate!$B$3:$M$3,0))*O4680*0.8,INDEX(Rate!$B$4:$M$25,MATCH(Gilbert!N4680,Rate!$A$4:$A$25,0),MATCH(Gilbert!L4680,Rate!$B$3:$M$3,0))*O4680)),"")</f>
        <v/>
      </c>
      <c r="T4680" s="71" t="str">
        <f t="shared" si="222"/>
        <v/>
      </c>
    </row>
    <row r="4681" spans="16:20">
      <c r="P4681" s="70" t="str">
        <f t="shared" si="220"/>
        <v/>
      </c>
      <c r="Q4681" s="70" t="str">
        <f t="shared" si="221"/>
        <v/>
      </c>
      <c r="R4681" s="70" t="str">
        <f>IFERROR(IF(K4681="handling and wharfage",SUM(P4681:Q4681),IF(OR(K4681="tank",K4681="Boat",K4681="car"),INDEX(Rate!$B$4:$M$25,MATCH(Gilbert!N4681,Rate!$A$4:$A$25,0),MATCH(Gilbert!L4681,Rate!$B$3:$M$3,0))*O4681*0.8,INDEX(Rate!$B$4:$M$25,MATCH(Gilbert!N4681,Rate!$A$4:$A$25,0),MATCH(Gilbert!L4681,Rate!$B$3:$M$3,0))*O4681)),"")</f>
        <v/>
      </c>
      <c r="T4681" s="71" t="str">
        <f t="shared" si="222"/>
        <v/>
      </c>
    </row>
    <row r="4682" spans="16:20">
      <c r="P4682" s="70" t="str">
        <f t="shared" si="220"/>
        <v/>
      </c>
      <c r="Q4682" s="70" t="str">
        <f t="shared" si="221"/>
        <v/>
      </c>
      <c r="R4682" s="70" t="str">
        <f>IFERROR(IF(K4682="handling and wharfage",SUM(P4682:Q4682),IF(OR(K4682="tank",K4682="Boat",K4682="car"),INDEX(Rate!$B$4:$M$25,MATCH(Gilbert!N4682,Rate!$A$4:$A$25,0),MATCH(Gilbert!L4682,Rate!$B$3:$M$3,0))*O4682*0.8,INDEX(Rate!$B$4:$M$25,MATCH(Gilbert!N4682,Rate!$A$4:$A$25,0),MATCH(Gilbert!L4682,Rate!$B$3:$M$3,0))*O4682)),"")</f>
        <v/>
      </c>
      <c r="T4682" s="71" t="str">
        <f t="shared" si="222"/>
        <v/>
      </c>
    </row>
    <row r="4683" spans="16:20">
      <c r="P4683" s="70" t="str">
        <f t="shared" si="220"/>
        <v/>
      </c>
      <c r="Q4683" s="70" t="str">
        <f t="shared" si="221"/>
        <v/>
      </c>
      <c r="R4683" s="70" t="str">
        <f>IFERROR(IF(K4683="handling and wharfage",SUM(P4683:Q4683),IF(OR(K4683="tank",K4683="Boat",K4683="car"),INDEX(Rate!$B$4:$M$25,MATCH(Gilbert!N4683,Rate!$A$4:$A$25,0),MATCH(Gilbert!L4683,Rate!$B$3:$M$3,0))*O4683*0.8,INDEX(Rate!$B$4:$M$25,MATCH(Gilbert!N4683,Rate!$A$4:$A$25,0),MATCH(Gilbert!L4683,Rate!$B$3:$M$3,0))*O4683)),"")</f>
        <v/>
      </c>
      <c r="T4683" s="71" t="str">
        <f t="shared" si="222"/>
        <v/>
      </c>
    </row>
    <row r="4684" spans="16:20">
      <c r="P4684" s="70" t="str">
        <f t="shared" si="220"/>
        <v/>
      </c>
      <c r="Q4684" s="70" t="str">
        <f t="shared" si="221"/>
        <v/>
      </c>
      <c r="R4684" s="70" t="str">
        <f>IFERROR(IF(K4684="handling and wharfage",SUM(P4684:Q4684),IF(OR(K4684="tank",K4684="Boat",K4684="car"),INDEX(Rate!$B$4:$M$25,MATCH(Gilbert!N4684,Rate!$A$4:$A$25,0),MATCH(Gilbert!L4684,Rate!$B$3:$M$3,0))*O4684*0.8,INDEX(Rate!$B$4:$M$25,MATCH(Gilbert!N4684,Rate!$A$4:$A$25,0),MATCH(Gilbert!L4684,Rate!$B$3:$M$3,0))*O4684)),"")</f>
        <v/>
      </c>
      <c r="T4684" s="71" t="str">
        <f t="shared" si="222"/>
        <v/>
      </c>
    </row>
    <row r="4685" spans="16:20">
      <c r="P4685" s="70" t="str">
        <f t="shared" si="220"/>
        <v/>
      </c>
      <c r="Q4685" s="70" t="str">
        <f t="shared" si="221"/>
        <v/>
      </c>
      <c r="R4685" s="70" t="str">
        <f>IFERROR(IF(K4685="handling and wharfage",SUM(P4685:Q4685),IF(OR(K4685="tank",K4685="Boat",K4685="car"),INDEX(Rate!$B$4:$M$25,MATCH(Gilbert!N4685,Rate!$A$4:$A$25,0),MATCH(Gilbert!L4685,Rate!$B$3:$M$3,0))*O4685*0.8,INDEX(Rate!$B$4:$M$25,MATCH(Gilbert!N4685,Rate!$A$4:$A$25,0),MATCH(Gilbert!L4685,Rate!$B$3:$M$3,0))*O4685)),"")</f>
        <v/>
      </c>
      <c r="T4685" s="71" t="str">
        <f t="shared" si="222"/>
        <v/>
      </c>
    </row>
    <row r="4686" spans="16:20">
      <c r="P4686" s="70" t="str">
        <f t="shared" si="220"/>
        <v/>
      </c>
      <c r="Q4686" s="70" t="str">
        <f t="shared" si="221"/>
        <v/>
      </c>
      <c r="R4686" s="70" t="str">
        <f>IFERROR(IF(K4686="handling and wharfage",SUM(P4686:Q4686),IF(OR(K4686="tank",K4686="Boat",K4686="car"),INDEX(Rate!$B$4:$M$25,MATCH(Gilbert!N4686,Rate!$A$4:$A$25,0),MATCH(Gilbert!L4686,Rate!$B$3:$M$3,0))*O4686*0.8,INDEX(Rate!$B$4:$M$25,MATCH(Gilbert!N4686,Rate!$A$4:$A$25,0),MATCH(Gilbert!L4686,Rate!$B$3:$M$3,0))*O4686)),"")</f>
        <v/>
      </c>
      <c r="T4686" s="71" t="str">
        <f t="shared" si="222"/>
        <v/>
      </c>
    </row>
    <row r="4687" spans="16:20">
      <c r="P4687" s="70" t="str">
        <f t="shared" si="220"/>
        <v/>
      </c>
      <c r="Q4687" s="70" t="str">
        <f t="shared" si="221"/>
        <v/>
      </c>
      <c r="R4687" s="70" t="str">
        <f>IFERROR(IF(K4687="handling and wharfage",SUM(P4687:Q4687),IF(OR(K4687="tank",K4687="Boat",K4687="car"),INDEX(Rate!$B$4:$M$25,MATCH(Gilbert!N4687,Rate!$A$4:$A$25,0),MATCH(Gilbert!L4687,Rate!$B$3:$M$3,0))*O4687*0.8,INDEX(Rate!$B$4:$M$25,MATCH(Gilbert!N4687,Rate!$A$4:$A$25,0),MATCH(Gilbert!L4687,Rate!$B$3:$M$3,0))*O4687)),"")</f>
        <v/>
      </c>
      <c r="T4687" s="71" t="str">
        <f t="shared" si="222"/>
        <v/>
      </c>
    </row>
    <row r="4688" spans="16:20">
      <c r="P4688" s="70" t="str">
        <f t="shared" si="220"/>
        <v/>
      </c>
      <c r="Q4688" s="70" t="str">
        <f t="shared" si="221"/>
        <v/>
      </c>
      <c r="R4688" s="70" t="str">
        <f>IFERROR(IF(K4688="handling and wharfage",SUM(P4688:Q4688),IF(OR(K4688="tank",K4688="Boat",K4688="car"),INDEX(Rate!$B$4:$M$25,MATCH(Gilbert!N4688,Rate!$A$4:$A$25,0),MATCH(Gilbert!L4688,Rate!$B$3:$M$3,0))*O4688*0.8,INDEX(Rate!$B$4:$M$25,MATCH(Gilbert!N4688,Rate!$A$4:$A$25,0),MATCH(Gilbert!L4688,Rate!$B$3:$M$3,0))*O4688)),"")</f>
        <v/>
      </c>
      <c r="T4688" s="71" t="str">
        <f t="shared" si="222"/>
        <v/>
      </c>
    </row>
    <row r="4689" spans="16:20">
      <c r="P4689" s="70" t="str">
        <f t="shared" si="220"/>
        <v/>
      </c>
      <c r="Q4689" s="70" t="str">
        <f t="shared" si="221"/>
        <v/>
      </c>
      <c r="R4689" s="70" t="str">
        <f>IFERROR(IF(K4689="handling and wharfage",SUM(P4689:Q4689),IF(OR(K4689="tank",K4689="Boat",K4689="car"),INDEX(Rate!$B$4:$M$25,MATCH(Gilbert!N4689,Rate!$A$4:$A$25,0),MATCH(Gilbert!L4689,Rate!$B$3:$M$3,0))*O4689*0.8,INDEX(Rate!$B$4:$M$25,MATCH(Gilbert!N4689,Rate!$A$4:$A$25,0),MATCH(Gilbert!L4689,Rate!$B$3:$M$3,0))*O4689)),"")</f>
        <v/>
      </c>
      <c r="T4689" s="71" t="str">
        <f t="shared" si="222"/>
        <v/>
      </c>
    </row>
    <row r="4690" spans="16:20">
      <c r="P4690" s="70" t="str">
        <f t="shared" si="220"/>
        <v/>
      </c>
      <c r="Q4690" s="70" t="str">
        <f t="shared" si="221"/>
        <v/>
      </c>
      <c r="R4690" s="70" t="str">
        <f>IFERROR(IF(K4690="handling and wharfage",SUM(P4690:Q4690),IF(OR(K4690="tank",K4690="Boat",K4690="car"),INDEX(Rate!$B$4:$M$25,MATCH(Gilbert!N4690,Rate!$A$4:$A$25,0),MATCH(Gilbert!L4690,Rate!$B$3:$M$3,0))*O4690*0.8,INDEX(Rate!$B$4:$M$25,MATCH(Gilbert!N4690,Rate!$A$4:$A$25,0),MATCH(Gilbert!L4690,Rate!$B$3:$M$3,0))*O4690)),"")</f>
        <v/>
      </c>
      <c r="T4690" s="71" t="str">
        <f t="shared" si="222"/>
        <v/>
      </c>
    </row>
    <row r="4691" spans="16:20">
      <c r="P4691" s="70" t="str">
        <f t="shared" si="220"/>
        <v/>
      </c>
      <c r="Q4691" s="70" t="str">
        <f t="shared" si="221"/>
        <v/>
      </c>
      <c r="R4691" s="70" t="str">
        <f>IFERROR(IF(K4691="handling and wharfage",SUM(P4691:Q4691),IF(OR(K4691="tank",K4691="Boat",K4691="car"),INDEX(Rate!$B$4:$M$25,MATCH(Gilbert!N4691,Rate!$A$4:$A$25,0),MATCH(Gilbert!L4691,Rate!$B$3:$M$3,0))*O4691*0.8,INDEX(Rate!$B$4:$M$25,MATCH(Gilbert!N4691,Rate!$A$4:$A$25,0),MATCH(Gilbert!L4691,Rate!$B$3:$M$3,0))*O4691)),"")</f>
        <v/>
      </c>
      <c r="T4691" s="71" t="str">
        <f t="shared" si="222"/>
        <v/>
      </c>
    </row>
    <row r="4692" spans="16:20">
      <c r="P4692" s="70" t="str">
        <f t="shared" si="220"/>
        <v/>
      </c>
      <c r="Q4692" s="70" t="str">
        <f t="shared" si="221"/>
        <v/>
      </c>
      <c r="R4692" s="70" t="str">
        <f>IFERROR(IF(K4692="handling and wharfage",SUM(P4692:Q4692),IF(OR(K4692="tank",K4692="Boat",K4692="car"),INDEX(Rate!$B$4:$M$25,MATCH(Gilbert!N4692,Rate!$A$4:$A$25,0),MATCH(Gilbert!L4692,Rate!$B$3:$M$3,0))*O4692*0.8,INDEX(Rate!$B$4:$M$25,MATCH(Gilbert!N4692,Rate!$A$4:$A$25,0),MATCH(Gilbert!L4692,Rate!$B$3:$M$3,0))*O4692)),"")</f>
        <v/>
      </c>
      <c r="T4692" s="71" t="str">
        <f t="shared" si="222"/>
        <v/>
      </c>
    </row>
    <row r="4693" spans="16:20">
      <c r="P4693" s="70" t="str">
        <f t="shared" si="220"/>
        <v/>
      </c>
      <c r="Q4693" s="70" t="str">
        <f t="shared" si="221"/>
        <v/>
      </c>
      <c r="R4693" s="70" t="str">
        <f>IFERROR(IF(K4693="handling and wharfage",SUM(P4693:Q4693),IF(OR(K4693="tank",K4693="Boat",K4693="car"),INDEX(Rate!$B$4:$M$25,MATCH(Gilbert!N4693,Rate!$A$4:$A$25,0),MATCH(Gilbert!L4693,Rate!$B$3:$M$3,0))*O4693*0.8,INDEX(Rate!$B$4:$M$25,MATCH(Gilbert!N4693,Rate!$A$4:$A$25,0),MATCH(Gilbert!L4693,Rate!$B$3:$M$3,0))*O4693)),"")</f>
        <v/>
      </c>
      <c r="T4693" s="71" t="str">
        <f t="shared" si="222"/>
        <v/>
      </c>
    </row>
    <row r="4694" spans="16:20">
      <c r="P4694" s="70" t="str">
        <f t="shared" si="220"/>
        <v/>
      </c>
      <c r="Q4694" s="70" t="str">
        <f t="shared" si="221"/>
        <v/>
      </c>
      <c r="R4694" s="70" t="str">
        <f>IFERROR(IF(K4694="handling and wharfage",SUM(P4694:Q4694),IF(OR(K4694="tank",K4694="Boat",K4694="car"),INDEX(Rate!$B$4:$M$25,MATCH(Gilbert!N4694,Rate!$A$4:$A$25,0),MATCH(Gilbert!L4694,Rate!$B$3:$M$3,0))*O4694*0.8,INDEX(Rate!$B$4:$M$25,MATCH(Gilbert!N4694,Rate!$A$4:$A$25,0),MATCH(Gilbert!L4694,Rate!$B$3:$M$3,0))*O4694)),"")</f>
        <v/>
      </c>
      <c r="T4694" s="71" t="str">
        <f t="shared" si="222"/>
        <v/>
      </c>
    </row>
    <row r="4695" spans="16:20">
      <c r="P4695" s="70" t="str">
        <f t="shared" si="220"/>
        <v/>
      </c>
      <c r="Q4695" s="70" t="str">
        <f t="shared" si="221"/>
        <v/>
      </c>
      <c r="R4695" s="70" t="str">
        <f>IFERROR(IF(K4695="handling and wharfage",SUM(P4695:Q4695),IF(OR(K4695="tank",K4695="Boat",K4695="car"),INDEX(Rate!$B$4:$M$25,MATCH(Gilbert!N4695,Rate!$A$4:$A$25,0),MATCH(Gilbert!L4695,Rate!$B$3:$M$3,0))*O4695*0.8,INDEX(Rate!$B$4:$M$25,MATCH(Gilbert!N4695,Rate!$A$4:$A$25,0),MATCH(Gilbert!L4695,Rate!$B$3:$M$3,0))*O4695)),"")</f>
        <v/>
      </c>
      <c r="T4695" s="71" t="str">
        <f t="shared" si="222"/>
        <v/>
      </c>
    </row>
    <row r="4696" spans="16:20">
      <c r="P4696" s="70" t="str">
        <f t="shared" si="220"/>
        <v/>
      </c>
      <c r="Q4696" s="70" t="str">
        <f t="shared" si="221"/>
        <v/>
      </c>
      <c r="R4696" s="70" t="str">
        <f>IFERROR(IF(K4696="handling and wharfage",SUM(P4696:Q4696),IF(OR(K4696="tank",K4696="Boat",K4696="car"),INDEX(Rate!$B$4:$M$25,MATCH(Gilbert!N4696,Rate!$A$4:$A$25,0),MATCH(Gilbert!L4696,Rate!$B$3:$M$3,0))*O4696*0.8,INDEX(Rate!$B$4:$M$25,MATCH(Gilbert!N4696,Rate!$A$4:$A$25,0),MATCH(Gilbert!L4696,Rate!$B$3:$M$3,0))*O4696)),"")</f>
        <v/>
      </c>
      <c r="T4696" s="71" t="str">
        <f t="shared" si="222"/>
        <v/>
      </c>
    </row>
    <row r="4697" spans="16:20">
      <c r="P4697" s="70" t="str">
        <f t="shared" si="220"/>
        <v/>
      </c>
      <c r="Q4697" s="70" t="str">
        <f t="shared" si="221"/>
        <v/>
      </c>
      <c r="R4697" s="70" t="str">
        <f>IFERROR(IF(K4697="handling and wharfage",SUM(P4697:Q4697),IF(OR(K4697="tank",K4697="Boat",K4697="car"),INDEX(Rate!$B$4:$M$25,MATCH(Gilbert!N4697,Rate!$A$4:$A$25,0),MATCH(Gilbert!L4697,Rate!$B$3:$M$3,0))*O4697*0.8,INDEX(Rate!$B$4:$M$25,MATCH(Gilbert!N4697,Rate!$A$4:$A$25,0),MATCH(Gilbert!L4697,Rate!$B$3:$M$3,0))*O4697)),"")</f>
        <v/>
      </c>
      <c r="T4697" s="71" t="str">
        <f t="shared" si="222"/>
        <v/>
      </c>
    </row>
    <row r="4698" spans="16:20">
      <c r="P4698" s="70" t="str">
        <f t="shared" si="220"/>
        <v/>
      </c>
      <c r="Q4698" s="70" t="str">
        <f t="shared" si="221"/>
        <v/>
      </c>
      <c r="R4698" s="70" t="str">
        <f>IFERROR(IF(K4698="handling and wharfage",SUM(P4698:Q4698),IF(OR(K4698="tank",K4698="Boat",K4698="car"),INDEX(Rate!$B$4:$M$25,MATCH(Gilbert!N4698,Rate!$A$4:$A$25,0),MATCH(Gilbert!L4698,Rate!$B$3:$M$3,0))*O4698*0.8,INDEX(Rate!$B$4:$M$25,MATCH(Gilbert!N4698,Rate!$A$4:$A$25,0),MATCH(Gilbert!L4698,Rate!$B$3:$M$3,0))*O4698)),"")</f>
        <v/>
      </c>
      <c r="T4698" s="71" t="str">
        <f t="shared" si="222"/>
        <v/>
      </c>
    </row>
    <row r="4699" spans="16:20">
      <c r="P4699" s="70" t="str">
        <f t="shared" si="220"/>
        <v/>
      </c>
      <c r="Q4699" s="70" t="str">
        <f t="shared" si="221"/>
        <v/>
      </c>
      <c r="R4699" s="70" t="str">
        <f>IFERROR(IF(K4699="handling and wharfage",SUM(P4699:Q4699),IF(OR(K4699="tank",K4699="Boat",K4699="car"),INDEX(Rate!$B$4:$M$25,MATCH(Gilbert!N4699,Rate!$A$4:$A$25,0),MATCH(Gilbert!L4699,Rate!$B$3:$M$3,0))*O4699*0.8,INDEX(Rate!$B$4:$M$25,MATCH(Gilbert!N4699,Rate!$A$4:$A$25,0),MATCH(Gilbert!L4699,Rate!$B$3:$M$3,0))*O4699)),"")</f>
        <v/>
      </c>
      <c r="T4699" s="71" t="str">
        <f t="shared" si="222"/>
        <v/>
      </c>
    </row>
    <row r="4700" spans="16:20">
      <c r="P4700" s="70" t="str">
        <f t="shared" si="220"/>
        <v/>
      </c>
      <c r="Q4700" s="70" t="str">
        <f t="shared" si="221"/>
        <v/>
      </c>
      <c r="R4700" s="70" t="str">
        <f>IFERROR(IF(K4700="handling and wharfage",SUM(P4700:Q4700),IF(OR(K4700="tank",K4700="Boat",K4700="car"),INDEX(Rate!$B$4:$M$25,MATCH(Gilbert!N4700,Rate!$A$4:$A$25,0),MATCH(Gilbert!L4700,Rate!$B$3:$M$3,0))*O4700*0.8,INDEX(Rate!$B$4:$M$25,MATCH(Gilbert!N4700,Rate!$A$4:$A$25,0),MATCH(Gilbert!L4700,Rate!$B$3:$M$3,0))*O4700)),"")</f>
        <v/>
      </c>
      <c r="T4700" s="71" t="str">
        <f t="shared" si="222"/>
        <v/>
      </c>
    </row>
    <row r="4701" spans="16:20">
      <c r="P4701" s="70" t="str">
        <f t="shared" si="220"/>
        <v/>
      </c>
      <c r="Q4701" s="70" t="str">
        <f t="shared" si="221"/>
        <v/>
      </c>
      <c r="R4701" s="70" t="str">
        <f>IFERROR(IF(K4701="handling and wharfage",SUM(P4701:Q4701),IF(OR(K4701="tank",K4701="Boat",K4701="car"),INDEX(Rate!$B$4:$M$25,MATCH(Gilbert!N4701,Rate!$A$4:$A$25,0),MATCH(Gilbert!L4701,Rate!$B$3:$M$3,0))*O4701*0.8,INDEX(Rate!$B$4:$M$25,MATCH(Gilbert!N4701,Rate!$A$4:$A$25,0),MATCH(Gilbert!L4701,Rate!$B$3:$M$3,0))*O4701)),"")</f>
        <v/>
      </c>
      <c r="T4701" s="71" t="str">
        <f t="shared" si="222"/>
        <v/>
      </c>
    </row>
    <row r="4702" spans="16:20">
      <c r="P4702" s="70" t="str">
        <f t="shared" si="220"/>
        <v/>
      </c>
      <c r="Q4702" s="70" t="str">
        <f t="shared" si="221"/>
        <v/>
      </c>
      <c r="R4702" s="70" t="str">
        <f>IFERROR(IF(K4702="handling and wharfage",SUM(P4702:Q4702),IF(OR(K4702="tank",K4702="Boat",K4702="car"),INDEX(Rate!$B$4:$M$25,MATCH(Gilbert!N4702,Rate!$A$4:$A$25,0),MATCH(Gilbert!L4702,Rate!$B$3:$M$3,0))*O4702*0.8,INDEX(Rate!$B$4:$M$25,MATCH(Gilbert!N4702,Rate!$A$4:$A$25,0),MATCH(Gilbert!L4702,Rate!$B$3:$M$3,0))*O4702)),"")</f>
        <v/>
      </c>
      <c r="T4702" s="71" t="str">
        <f t="shared" si="222"/>
        <v/>
      </c>
    </row>
    <row r="4703" spans="16:20">
      <c r="P4703" s="70" t="str">
        <f t="shared" si="220"/>
        <v/>
      </c>
      <c r="Q4703" s="70" t="str">
        <f t="shared" si="221"/>
        <v/>
      </c>
      <c r="R4703" s="70" t="str">
        <f>IFERROR(IF(K4703="handling and wharfage",SUM(P4703:Q4703),IF(OR(K4703="tank",K4703="Boat",K4703="car"),INDEX(Rate!$B$4:$M$25,MATCH(Gilbert!N4703,Rate!$A$4:$A$25,0),MATCH(Gilbert!L4703,Rate!$B$3:$M$3,0))*O4703*0.8,INDEX(Rate!$B$4:$M$25,MATCH(Gilbert!N4703,Rate!$A$4:$A$25,0),MATCH(Gilbert!L4703,Rate!$B$3:$M$3,0))*O4703)),"")</f>
        <v/>
      </c>
      <c r="T4703" s="71" t="str">
        <f t="shared" si="222"/>
        <v/>
      </c>
    </row>
    <row r="4704" spans="16:20">
      <c r="P4704" s="70" t="str">
        <f t="shared" si="220"/>
        <v/>
      </c>
      <c r="Q4704" s="70" t="str">
        <f t="shared" si="221"/>
        <v/>
      </c>
      <c r="R4704" s="70" t="str">
        <f>IFERROR(IF(K4704="handling and wharfage",SUM(P4704:Q4704),IF(OR(K4704="tank",K4704="Boat",K4704="car"),INDEX(Rate!$B$4:$M$25,MATCH(Gilbert!N4704,Rate!$A$4:$A$25,0),MATCH(Gilbert!L4704,Rate!$B$3:$M$3,0))*O4704*0.8,INDEX(Rate!$B$4:$M$25,MATCH(Gilbert!N4704,Rate!$A$4:$A$25,0),MATCH(Gilbert!L4704,Rate!$B$3:$M$3,0))*O4704)),"")</f>
        <v/>
      </c>
      <c r="T4704" s="71" t="str">
        <f t="shared" si="222"/>
        <v/>
      </c>
    </row>
    <row r="4705" spans="16:20">
      <c r="P4705" s="70" t="str">
        <f t="shared" si="220"/>
        <v/>
      </c>
      <c r="Q4705" s="70" t="str">
        <f t="shared" si="221"/>
        <v/>
      </c>
      <c r="R4705" s="70" t="str">
        <f>IFERROR(IF(K4705="handling and wharfage",SUM(P4705:Q4705),IF(OR(K4705="tank",K4705="Boat",K4705="car"),INDEX(Rate!$B$4:$M$25,MATCH(Gilbert!N4705,Rate!$A$4:$A$25,0),MATCH(Gilbert!L4705,Rate!$B$3:$M$3,0))*O4705*0.8,INDEX(Rate!$B$4:$M$25,MATCH(Gilbert!N4705,Rate!$A$4:$A$25,0),MATCH(Gilbert!L4705,Rate!$B$3:$M$3,0))*O4705)),"")</f>
        <v/>
      </c>
      <c r="T4705" s="71" t="str">
        <f t="shared" si="222"/>
        <v/>
      </c>
    </row>
    <row r="4706" spans="16:20">
      <c r="P4706" s="70" t="str">
        <f t="shared" si="220"/>
        <v/>
      </c>
      <c r="Q4706" s="70" t="str">
        <f t="shared" si="221"/>
        <v/>
      </c>
      <c r="R4706" s="70" t="str">
        <f>IFERROR(IF(K4706="handling and wharfage",SUM(P4706:Q4706),IF(OR(K4706="tank",K4706="Boat",K4706="car"),INDEX(Rate!$B$4:$M$25,MATCH(Gilbert!N4706,Rate!$A$4:$A$25,0),MATCH(Gilbert!L4706,Rate!$B$3:$M$3,0))*O4706*0.8,INDEX(Rate!$B$4:$M$25,MATCH(Gilbert!N4706,Rate!$A$4:$A$25,0),MATCH(Gilbert!L4706,Rate!$B$3:$M$3,0))*O4706)),"")</f>
        <v/>
      </c>
      <c r="T4706" s="71" t="str">
        <f t="shared" si="222"/>
        <v/>
      </c>
    </row>
    <row r="4707" spans="16:20">
      <c r="P4707" s="70" t="str">
        <f t="shared" si="220"/>
        <v/>
      </c>
      <c r="Q4707" s="70" t="str">
        <f t="shared" si="221"/>
        <v/>
      </c>
      <c r="R4707" s="70" t="str">
        <f>IFERROR(IF(K4707="handling and wharfage",SUM(P4707:Q4707),IF(OR(K4707="tank",K4707="Boat",K4707="car"),INDEX(Rate!$B$4:$M$25,MATCH(Gilbert!N4707,Rate!$A$4:$A$25,0),MATCH(Gilbert!L4707,Rate!$B$3:$M$3,0))*O4707*0.8,INDEX(Rate!$B$4:$M$25,MATCH(Gilbert!N4707,Rate!$A$4:$A$25,0),MATCH(Gilbert!L4707,Rate!$B$3:$M$3,0))*O4707)),"")</f>
        <v/>
      </c>
      <c r="T4707" s="71" t="str">
        <f t="shared" si="222"/>
        <v/>
      </c>
    </row>
    <row r="4708" spans="16:20">
      <c r="P4708" s="70" t="str">
        <f t="shared" si="220"/>
        <v/>
      </c>
      <c r="Q4708" s="70" t="str">
        <f t="shared" si="221"/>
        <v/>
      </c>
      <c r="R4708" s="70" t="str">
        <f>IFERROR(IF(K4708="handling and wharfage",SUM(P4708:Q4708),IF(OR(K4708="tank",K4708="Boat",K4708="car"),INDEX(Rate!$B$4:$M$25,MATCH(Gilbert!N4708,Rate!$A$4:$A$25,0),MATCH(Gilbert!L4708,Rate!$B$3:$M$3,0))*O4708*0.8,INDEX(Rate!$B$4:$M$25,MATCH(Gilbert!N4708,Rate!$A$4:$A$25,0),MATCH(Gilbert!L4708,Rate!$B$3:$M$3,0))*O4708)),"")</f>
        <v/>
      </c>
      <c r="T4708" s="71" t="str">
        <f t="shared" si="222"/>
        <v/>
      </c>
    </row>
    <row r="4709" spans="16:20">
      <c r="P4709" s="70" t="str">
        <f t="shared" si="220"/>
        <v/>
      </c>
      <c r="Q4709" s="70" t="str">
        <f t="shared" si="221"/>
        <v/>
      </c>
      <c r="R4709" s="70" t="str">
        <f>IFERROR(IF(K4709="handling and wharfage",SUM(P4709:Q4709),IF(OR(K4709="tank",K4709="Boat",K4709="car"),INDEX(Rate!$B$4:$M$25,MATCH(Gilbert!N4709,Rate!$A$4:$A$25,0),MATCH(Gilbert!L4709,Rate!$B$3:$M$3,0))*O4709*0.8,INDEX(Rate!$B$4:$M$25,MATCH(Gilbert!N4709,Rate!$A$4:$A$25,0),MATCH(Gilbert!L4709,Rate!$B$3:$M$3,0))*O4709)),"")</f>
        <v/>
      </c>
      <c r="T4709" s="71" t="str">
        <f t="shared" si="222"/>
        <v/>
      </c>
    </row>
    <row r="4710" spans="16:20">
      <c r="P4710" s="70" t="str">
        <f t="shared" si="220"/>
        <v/>
      </c>
      <c r="Q4710" s="70" t="str">
        <f t="shared" si="221"/>
        <v/>
      </c>
      <c r="R4710" s="70" t="str">
        <f>IFERROR(IF(K4710="handling and wharfage",SUM(P4710:Q4710),IF(OR(K4710="tank",K4710="Boat",K4710="car"),INDEX(Rate!$B$4:$M$25,MATCH(Gilbert!N4710,Rate!$A$4:$A$25,0),MATCH(Gilbert!L4710,Rate!$B$3:$M$3,0))*O4710*0.8,INDEX(Rate!$B$4:$M$25,MATCH(Gilbert!N4710,Rate!$A$4:$A$25,0),MATCH(Gilbert!L4710,Rate!$B$3:$M$3,0))*O4710)),"")</f>
        <v/>
      </c>
      <c r="T4710" s="71" t="str">
        <f t="shared" si="222"/>
        <v/>
      </c>
    </row>
    <row r="4711" spans="16:20">
      <c r="P4711" s="70" t="str">
        <f t="shared" si="220"/>
        <v/>
      </c>
      <c r="Q4711" s="70" t="str">
        <f t="shared" si="221"/>
        <v/>
      </c>
      <c r="R4711" s="70" t="str">
        <f>IFERROR(IF(K4711="handling and wharfage",SUM(P4711:Q4711),IF(OR(K4711="tank",K4711="Boat",K4711="car"),INDEX(Rate!$B$4:$M$25,MATCH(Gilbert!N4711,Rate!$A$4:$A$25,0),MATCH(Gilbert!L4711,Rate!$B$3:$M$3,0))*O4711*0.8,INDEX(Rate!$B$4:$M$25,MATCH(Gilbert!N4711,Rate!$A$4:$A$25,0),MATCH(Gilbert!L4711,Rate!$B$3:$M$3,0))*O4711)),"")</f>
        <v/>
      </c>
      <c r="T4711" s="71" t="str">
        <f t="shared" si="222"/>
        <v/>
      </c>
    </row>
    <row r="4712" spans="16:20">
      <c r="P4712" s="70" t="str">
        <f t="shared" si="220"/>
        <v/>
      </c>
      <c r="Q4712" s="70" t="str">
        <f t="shared" si="221"/>
        <v/>
      </c>
      <c r="R4712" s="70" t="str">
        <f>IFERROR(IF(K4712="handling and wharfage",SUM(P4712:Q4712),IF(OR(K4712="tank",K4712="Boat",K4712="car"),INDEX(Rate!$B$4:$M$25,MATCH(Gilbert!N4712,Rate!$A$4:$A$25,0),MATCH(Gilbert!L4712,Rate!$B$3:$M$3,0))*O4712*0.8,INDEX(Rate!$B$4:$M$25,MATCH(Gilbert!N4712,Rate!$A$4:$A$25,0),MATCH(Gilbert!L4712,Rate!$B$3:$M$3,0))*O4712)),"")</f>
        <v/>
      </c>
      <c r="T4712" s="71" t="str">
        <f t="shared" si="222"/>
        <v/>
      </c>
    </row>
    <row r="4713" spans="16:20">
      <c r="P4713" s="70" t="str">
        <f t="shared" si="220"/>
        <v/>
      </c>
      <c r="Q4713" s="70" t="str">
        <f t="shared" si="221"/>
        <v/>
      </c>
      <c r="R4713" s="70" t="str">
        <f>IFERROR(IF(K4713="handling and wharfage",SUM(P4713:Q4713),IF(OR(K4713="tank",K4713="Boat",K4713="car"),INDEX(Rate!$B$4:$M$25,MATCH(Gilbert!N4713,Rate!$A$4:$A$25,0),MATCH(Gilbert!L4713,Rate!$B$3:$M$3,0))*O4713*0.8,INDEX(Rate!$B$4:$M$25,MATCH(Gilbert!N4713,Rate!$A$4:$A$25,0),MATCH(Gilbert!L4713,Rate!$B$3:$M$3,0))*O4713)),"")</f>
        <v/>
      </c>
      <c r="T4713" s="71" t="str">
        <f t="shared" si="222"/>
        <v/>
      </c>
    </row>
    <row r="4714" spans="16:20">
      <c r="P4714" s="70" t="str">
        <f t="shared" si="220"/>
        <v/>
      </c>
      <c r="Q4714" s="70" t="str">
        <f t="shared" si="221"/>
        <v/>
      </c>
      <c r="R4714" s="70" t="str">
        <f>IFERROR(IF(K4714="handling and wharfage",SUM(P4714:Q4714),IF(OR(K4714="tank",K4714="Boat",K4714="car"),INDEX(Rate!$B$4:$M$25,MATCH(Gilbert!N4714,Rate!$A$4:$A$25,0),MATCH(Gilbert!L4714,Rate!$B$3:$M$3,0))*O4714*0.8,INDEX(Rate!$B$4:$M$25,MATCH(Gilbert!N4714,Rate!$A$4:$A$25,0),MATCH(Gilbert!L4714,Rate!$B$3:$M$3,0))*O4714)),"")</f>
        <v/>
      </c>
      <c r="T4714" s="71" t="str">
        <f t="shared" si="222"/>
        <v/>
      </c>
    </row>
    <row r="4715" spans="16:20">
      <c r="P4715" s="70" t="str">
        <f t="shared" si="220"/>
        <v/>
      </c>
      <c r="Q4715" s="70" t="str">
        <f t="shared" si="221"/>
        <v/>
      </c>
      <c r="R4715" s="70" t="str">
        <f>IFERROR(IF(K4715="handling and wharfage",SUM(P4715:Q4715),IF(OR(K4715="tank",K4715="Boat",K4715="car"),INDEX(Rate!$B$4:$M$25,MATCH(Gilbert!N4715,Rate!$A$4:$A$25,0),MATCH(Gilbert!L4715,Rate!$B$3:$M$3,0))*O4715*0.8,INDEX(Rate!$B$4:$M$25,MATCH(Gilbert!N4715,Rate!$A$4:$A$25,0),MATCH(Gilbert!L4715,Rate!$B$3:$M$3,0))*O4715)),"")</f>
        <v/>
      </c>
      <c r="T4715" s="71" t="str">
        <f t="shared" si="222"/>
        <v/>
      </c>
    </row>
    <row r="4716" spans="16:20">
      <c r="P4716" s="70" t="str">
        <f t="shared" si="220"/>
        <v/>
      </c>
      <c r="Q4716" s="70" t="str">
        <f t="shared" si="221"/>
        <v/>
      </c>
      <c r="R4716" s="70" t="str">
        <f>IFERROR(IF(K4716="handling and wharfage",SUM(P4716:Q4716),IF(OR(K4716="tank",K4716="Boat",K4716="car"),INDEX(Rate!$B$4:$M$25,MATCH(Gilbert!N4716,Rate!$A$4:$A$25,0),MATCH(Gilbert!L4716,Rate!$B$3:$M$3,0))*O4716*0.8,INDEX(Rate!$B$4:$M$25,MATCH(Gilbert!N4716,Rate!$A$4:$A$25,0),MATCH(Gilbert!L4716,Rate!$B$3:$M$3,0))*O4716)),"")</f>
        <v/>
      </c>
      <c r="T4716" s="71" t="str">
        <f t="shared" si="222"/>
        <v/>
      </c>
    </row>
    <row r="4717" spans="16:20">
      <c r="P4717" s="70" t="str">
        <f t="shared" si="220"/>
        <v/>
      </c>
      <c r="Q4717" s="70" t="str">
        <f t="shared" si="221"/>
        <v/>
      </c>
      <c r="R4717" s="70" t="str">
        <f>IFERROR(IF(K4717="handling and wharfage",SUM(P4717:Q4717),IF(OR(K4717="tank",K4717="Boat",K4717="car"),INDEX(Rate!$B$4:$M$25,MATCH(Gilbert!N4717,Rate!$A$4:$A$25,0),MATCH(Gilbert!L4717,Rate!$B$3:$M$3,0))*O4717*0.8,INDEX(Rate!$B$4:$M$25,MATCH(Gilbert!N4717,Rate!$A$4:$A$25,0),MATCH(Gilbert!L4717,Rate!$B$3:$M$3,0))*O4717)),"")</f>
        <v/>
      </c>
      <c r="T4717" s="71" t="str">
        <f t="shared" si="222"/>
        <v/>
      </c>
    </row>
    <row r="4718" spans="16:20">
      <c r="P4718" s="70" t="str">
        <f t="shared" si="220"/>
        <v/>
      </c>
      <c r="Q4718" s="70" t="str">
        <f t="shared" si="221"/>
        <v/>
      </c>
      <c r="R4718" s="70" t="str">
        <f>IFERROR(IF(K4718="handling and wharfage",SUM(P4718:Q4718),IF(OR(K4718="tank",K4718="Boat",K4718="car"),INDEX(Rate!$B$4:$M$25,MATCH(Gilbert!N4718,Rate!$A$4:$A$25,0),MATCH(Gilbert!L4718,Rate!$B$3:$M$3,0))*O4718*0.8,INDEX(Rate!$B$4:$M$25,MATCH(Gilbert!N4718,Rate!$A$4:$A$25,0),MATCH(Gilbert!L4718,Rate!$B$3:$M$3,0))*O4718)),"")</f>
        <v/>
      </c>
      <c r="T4718" s="71" t="str">
        <f t="shared" si="222"/>
        <v/>
      </c>
    </row>
    <row r="4719" spans="16:20">
      <c r="P4719" s="70" t="str">
        <f t="shared" si="220"/>
        <v/>
      </c>
      <c r="Q4719" s="70" t="str">
        <f t="shared" si="221"/>
        <v/>
      </c>
      <c r="R4719" s="70" t="str">
        <f>IFERROR(IF(K4719="handling and wharfage",SUM(P4719:Q4719),IF(OR(K4719="tank",K4719="Boat",K4719="car"),INDEX(Rate!$B$4:$M$25,MATCH(Gilbert!N4719,Rate!$A$4:$A$25,0),MATCH(Gilbert!L4719,Rate!$B$3:$M$3,0))*O4719*0.8,INDEX(Rate!$B$4:$M$25,MATCH(Gilbert!N4719,Rate!$A$4:$A$25,0),MATCH(Gilbert!L4719,Rate!$B$3:$M$3,0))*O4719)),"")</f>
        <v/>
      </c>
      <c r="T4719" s="71" t="str">
        <f t="shared" si="222"/>
        <v/>
      </c>
    </row>
    <row r="4720" spans="16:20">
      <c r="P4720" s="70" t="str">
        <f t="shared" si="220"/>
        <v/>
      </c>
      <c r="Q4720" s="70" t="str">
        <f t="shared" si="221"/>
        <v/>
      </c>
      <c r="R4720" s="70" t="str">
        <f>IFERROR(IF(K4720="handling and wharfage",SUM(P4720:Q4720),IF(OR(K4720="tank",K4720="Boat",K4720="car"),INDEX(Rate!$B$4:$M$25,MATCH(Gilbert!N4720,Rate!$A$4:$A$25,0),MATCH(Gilbert!L4720,Rate!$B$3:$M$3,0))*O4720*0.8,INDEX(Rate!$B$4:$M$25,MATCH(Gilbert!N4720,Rate!$A$4:$A$25,0),MATCH(Gilbert!L4720,Rate!$B$3:$M$3,0))*O4720)),"")</f>
        <v/>
      </c>
      <c r="T4720" s="71" t="str">
        <f t="shared" si="222"/>
        <v/>
      </c>
    </row>
    <row r="4721" spans="16:20">
      <c r="P4721" s="70" t="str">
        <f t="shared" si="220"/>
        <v/>
      </c>
      <c r="Q4721" s="70" t="str">
        <f t="shared" si="221"/>
        <v/>
      </c>
      <c r="R4721" s="70" t="str">
        <f>IFERROR(IF(K4721="handling and wharfage",SUM(P4721:Q4721),IF(OR(K4721="tank",K4721="Boat",K4721="car"),INDEX(Rate!$B$4:$M$25,MATCH(Gilbert!N4721,Rate!$A$4:$A$25,0),MATCH(Gilbert!L4721,Rate!$B$3:$M$3,0))*O4721*0.8,INDEX(Rate!$B$4:$M$25,MATCH(Gilbert!N4721,Rate!$A$4:$A$25,0),MATCH(Gilbert!L4721,Rate!$B$3:$M$3,0))*O4721)),"")</f>
        <v/>
      </c>
      <c r="T4721" s="71" t="str">
        <f t="shared" si="222"/>
        <v/>
      </c>
    </row>
    <row r="4722" spans="16:20">
      <c r="P4722" s="70" t="str">
        <f t="shared" si="220"/>
        <v/>
      </c>
      <c r="Q4722" s="70" t="str">
        <f t="shared" si="221"/>
        <v/>
      </c>
      <c r="R4722" s="70" t="str">
        <f>IFERROR(IF(K4722="handling and wharfage",SUM(P4722:Q4722),IF(OR(K4722="tank",K4722="Boat",K4722="car"),INDEX(Rate!$B$4:$M$25,MATCH(Gilbert!N4722,Rate!$A$4:$A$25,0),MATCH(Gilbert!L4722,Rate!$B$3:$M$3,0))*O4722*0.8,INDEX(Rate!$B$4:$M$25,MATCH(Gilbert!N4722,Rate!$A$4:$A$25,0),MATCH(Gilbert!L4722,Rate!$B$3:$M$3,0))*O4722)),"")</f>
        <v/>
      </c>
      <c r="T4722" s="71" t="str">
        <f t="shared" si="222"/>
        <v/>
      </c>
    </row>
    <row r="4723" spans="16:20">
      <c r="P4723" s="70" t="str">
        <f t="shared" si="220"/>
        <v/>
      </c>
      <c r="Q4723" s="70" t="str">
        <f t="shared" si="221"/>
        <v/>
      </c>
      <c r="R4723" s="70" t="str">
        <f>IFERROR(IF(K4723="handling and wharfage",SUM(P4723:Q4723),IF(OR(K4723="tank",K4723="Boat",K4723="car"),INDEX(Rate!$B$4:$M$25,MATCH(Gilbert!N4723,Rate!$A$4:$A$25,0),MATCH(Gilbert!L4723,Rate!$B$3:$M$3,0))*O4723*0.8,INDEX(Rate!$B$4:$M$25,MATCH(Gilbert!N4723,Rate!$A$4:$A$25,0),MATCH(Gilbert!L4723,Rate!$B$3:$M$3,0))*O4723)),"")</f>
        <v/>
      </c>
      <c r="T4723" s="71" t="str">
        <f t="shared" si="222"/>
        <v/>
      </c>
    </row>
    <row r="4724" spans="16:20">
      <c r="P4724" s="70" t="str">
        <f t="shared" si="220"/>
        <v/>
      </c>
      <c r="Q4724" s="70" t="str">
        <f t="shared" si="221"/>
        <v/>
      </c>
      <c r="R4724" s="70" t="str">
        <f>IFERROR(IF(K4724="handling and wharfage",SUM(P4724:Q4724),IF(OR(K4724="tank",K4724="Boat",K4724="car"),INDEX(Rate!$B$4:$M$25,MATCH(Gilbert!N4724,Rate!$A$4:$A$25,0),MATCH(Gilbert!L4724,Rate!$B$3:$M$3,0))*O4724*0.8,INDEX(Rate!$B$4:$M$25,MATCH(Gilbert!N4724,Rate!$A$4:$A$25,0),MATCH(Gilbert!L4724,Rate!$B$3:$M$3,0))*O4724)),"")</f>
        <v/>
      </c>
      <c r="T4724" s="71" t="str">
        <f t="shared" si="222"/>
        <v/>
      </c>
    </row>
    <row r="4725" spans="16:20">
      <c r="P4725" s="70" t="str">
        <f t="shared" si="220"/>
        <v/>
      </c>
      <c r="Q4725" s="70" t="str">
        <f t="shared" si="221"/>
        <v/>
      </c>
      <c r="R4725" s="70" t="str">
        <f>IFERROR(IF(K4725="handling and wharfage",SUM(P4725:Q4725),IF(OR(K4725="tank",K4725="Boat",K4725="car"),INDEX(Rate!$B$4:$M$25,MATCH(Gilbert!N4725,Rate!$A$4:$A$25,0),MATCH(Gilbert!L4725,Rate!$B$3:$M$3,0))*O4725*0.8,INDEX(Rate!$B$4:$M$25,MATCH(Gilbert!N4725,Rate!$A$4:$A$25,0),MATCH(Gilbert!L4725,Rate!$B$3:$M$3,0))*O4725)),"")</f>
        <v/>
      </c>
      <c r="T4725" s="71" t="str">
        <f t="shared" si="222"/>
        <v/>
      </c>
    </row>
    <row r="4726" spans="16:20">
      <c r="P4726" s="70" t="str">
        <f t="shared" si="220"/>
        <v/>
      </c>
      <c r="Q4726" s="70" t="str">
        <f t="shared" si="221"/>
        <v/>
      </c>
      <c r="R4726" s="70" t="str">
        <f>IFERROR(IF(K4726="handling and wharfage",SUM(P4726:Q4726),IF(OR(K4726="tank",K4726="Boat",K4726="car"),INDEX(Rate!$B$4:$M$25,MATCH(Gilbert!N4726,Rate!$A$4:$A$25,0),MATCH(Gilbert!L4726,Rate!$B$3:$M$3,0))*O4726*0.8,INDEX(Rate!$B$4:$M$25,MATCH(Gilbert!N4726,Rate!$A$4:$A$25,0),MATCH(Gilbert!L4726,Rate!$B$3:$M$3,0))*O4726)),"")</f>
        <v/>
      </c>
      <c r="T4726" s="71" t="str">
        <f t="shared" si="222"/>
        <v/>
      </c>
    </row>
    <row r="4727" spans="16:20">
      <c r="P4727" s="70" t="str">
        <f t="shared" si="220"/>
        <v/>
      </c>
      <c r="Q4727" s="70" t="str">
        <f t="shared" si="221"/>
        <v/>
      </c>
      <c r="R4727" s="70" t="str">
        <f>IFERROR(IF(K4727="handling and wharfage",SUM(P4727:Q4727),IF(OR(K4727="tank",K4727="Boat",K4727="car"),INDEX(Rate!$B$4:$M$25,MATCH(Gilbert!N4727,Rate!$A$4:$A$25,0),MATCH(Gilbert!L4727,Rate!$B$3:$M$3,0))*O4727*0.8,INDEX(Rate!$B$4:$M$25,MATCH(Gilbert!N4727,Rate!$A$4:$A$25,0),MATCH(Gilbert!L4727,Rate!$B$3:$M$3,0))*O4727)),"")</f>
        <v/>
      </c>
      <c r="T4727" s="71" t="str">
        <f t="shared" si="222"/>
        <v/>
      </c>
    </row>
    <row r="4728" spans="16:20">
      <c r="P4728" s="70" t="str">
        <f t="shared" si="220"/>
        <v/>
      </c>
      <c r="Q4728" s="70" t="str">
        <f t="shared" si="221"/>
        <v/>
      </c>
      <c r="R4728" s="70" t="str">
        <f>IFERROR(IF(K4728="handling and wharfage",SUM(P4728:Q4728),IF(OR(K4728="tank",K4728="Boat",K4728="car"),INDEX(Rate!$B$4:$M$25,MATCH(Gilbert!N4728,Rate!$A$4:$A$25,0),MATCH(Gilbert!L4728,Rate!$B$3:$M$3,0))*O4728*0.8,INDEX(Rate!$B$4:$M$25,MATCH(Gilbert!N4728,Rate!$A$4:$A$25,0),MATCH(Gilbert!L4728,Rate!$B$3:$M$3,0))*O4728)),"")</f>
        <v/>
      </c>
      <c r="T4728" s="71" t="str">
        <f t="shared" si="222"/>
        <v/>
      </c>
    </row>
    <row r="4729" spans="16:20">
      <c r="P4729" s="70" t="str">
        <f t="shared" si="220"/>
        <v/>
      </c>
      <c r="Q4729" s="70" t="str">
        <f t="shared" si="221"/>
        <v/>
      </c>
      <c r="R4729" s="70" t="str">
        <f>IFERROR(IF(K4729="handling and wharfage",SUM(P4729:Q4729),IF(OR(K4729="tank",K4729="Boat",K4729="car"),INDEX(Rate!$B$4:$M$25,MATCH(Gilbert!N4729,Rate!$A$4:$A$25,0),MATCH(Gilbert!L4729,Rate!$B$3:$M$3,0))*O4729*0.8,INDEX(Rate!$B$4:$M$25,MATCH(Gilbert!N4729,Rate!$A$4:$A$25,0),MATCH(Gilbert!L4729,Rate!$B$3:$M$3,0))*O4729)),"")</f>
        <v/>
      </c>
      <c r="T4729" s="71" t="str">
        <f t="shared" si="222"/>
        <v/>
      </c>
    </row>
    <row r="4730" spans="16:20">
      <c r="P4730" s="70" t="str">
        <f t="shared" si="220"/>
        <v/>
      </c>
      <c r="Q4730" s="70" t="str">
        <f t="shared" si="221"/>
        <v/>
      </c>
      <c r="R4730" s="70" t="str">
        <f>IFERROR(IF(K4730="handling and wharfage",SUM(P4730:Q4730),IF(OR(K4730="tank",K4730="Boat",K4730="car"),INDEX(Rate!$B$4:$M$25,MATCH(Gilbert!N4730,Rate!$A$4:$A$25,0),MATCH(Gilbert!L4730,Rate!$B$3:$M$3,0))*O4730*0.8,INDEX(Rate!$B$4:$M$25,MATCH(Gilbert!N4730,Rate!$A$4:$A$25,0),MATCH(Gilbert!L4730,Rate!$B$3:$M$3,0))*O4730)),"")</f>
        <v/>
      </c>
      <c r="T4730" s="71" t="str">
        <f t="shared" si="222"/>
        <v/>
      </c>
    </row>
    <row r="4731" spans="16:20">
      <c r="P4731" s="70" t="str">
        <f t="shared" si="220"/>
        <v/>
      </c>
      <c r="Q4731" s="70" t="str">
        <f t="shared" si="221"/>
        <v/>
      </c>
      <c r="R4731" s="70" t="str">
        <f>IFERROR(IF(K4731="handling and wharfage",SUM(P4731:Q4731),IF(OR(K4731="tank",K4731="Boat",K4731="car"),INDEX(Rate!$B$4:$M$25,MATCH(Gilbert!N4731,Rate!$A$4:$A$25,0),MATCH(Gilbert!L4731,Rate!$B$3:$M$3,0))*O4731*0.8,INDEX(Rate!$B$4:$M$25,MATCH(Gilbert!N4731,Rate!$A$4:$A$25,0),MATCH(Gilbert!L4731,Rate!$B$3:$M$3,0))*O4731)),"")</f>
        <v/>
      </c>
      <c r="T4731" s="71" t="str">
        <f t="shared" si="222"/>
        <v/>
      </c>
    </row>
    <row r="4732" spans="16:20">
      <c r="P4732" s="70" t="str">
        <f t="shared" si="220"/>
        <v/>
      </c>
      <c r="Q4732" s="70" t="str">
        <f t="shared" si="221"/>
        <v/>
      </c>
      <c r="R4732" s="70" t="str">
        <f>IFERROR(IF(K4732="handling and wharfage",SUM(P4732:Q4732),IF(OR(K4732="tank",K4732="Boat",K4732="car"),INDEX(Rate!$B$4:$M$25,MATCH(Gilbert!N4732,Rate!$A$4:$A$25,0),MATCH(Gilbert!L4732,Rate!$B$3:$M$3,0))*O4732*0.8,INDEX(Rate!$B$4:$M$25,MATCH(Gilbert!N4732,Rate!$A$4:$A$25,0),MATCH(Gilbert!L4732,Rate!$B$3:$M$3,0))*O4732)),"")</f>
        <v/>
      </c>
      <c r="T4732" s="71" t="str">
        <f t="shared" si="222"/>
        <v/>
      </c>
    </row>
    <row r="4733" spans="16:20">
      <c r="P4733" s="70" t="str">
        <f t="shared" si="220"/>
        <v/>
      </c>
      <c r="Q4733" s="70" t="str">
        <f t="shared" si="221"/>
        <v/>
      </c>
      <c r="R4733" s="70" t="str">
        <f>IFERROR(IF(K4733="handling and wharfage",SUM(P4733:Q4733),IF(OR(K4733="tank",K4733="Boat",K4733="car"),INDEX(Rate!$B$4:$M$25,MATCH(Gilbert!N4733,Rate!$A$4:$A$25,0),MATCH(Gilbert!L4733,Rate!$B$3:$M$3,0))*O4733*0.8,INDEX(Rate!$B$4:$M$25,MATCH(Gilbert!N4733,Rate!$A$4:$A$25,0),MATCH(Gilbert!L4733,Rate!$B$3:$M$3,0))*O4733)),"")</f>
        <v/>
      </c>
      <c r="T4733" s="71" t="str">
        <f t="shared" si="222"/>
        <v/>
      </c>
    </row>
    <row r="4734" spans="16:20">
      <c r="P4734" s="70" t="str">
        <f t="shared" si="220"/>
        <v/>
      </c>
      <c r="Q4734" s="70" t="str">
        <f t="shared" si="221"/>
        <v/>
      </c>
      <c r="R4734" s="70" t="str">
        <f>IFERROR(IF(K4734="handling and wharfage",SUM(P4734:Q4734),IF(OR(K4734="tank",K4734="Boat",K4734="car"),INDEX(Rate!$B$4:$M$25,MATCH(Gilbert!N4734,Rate!$A$4:$A$25,0),MATCH(Gilbert!L4734,Rate!$B$3:$M$3,0))*O4734*0.8,INDEX(Rate!$B$4:$M$25,MATCH(Gilbert!N4734,Rate!$A$4:$A$25,0),MATCH(Gilbert!L4734,Rate!$B$3:$M$3,0))*O4734)),"")</f>
        <v/>
      </c>
      <c r="T4734" s="71" t="str">
        <f t="shared" si="222"/>
        <v/>
      </c>
    </row>
    <row r="4735" spans="16:20">
      <c r="P4735" s="70" t="str">
        <f t="shared" si="220"/>
        <v/>
      </c>
      <c r="Q4735" s="70" t="str">
        <f t="shared" si="221"/>
        <v/>
      </c>
      <c r="R4735" s="70" t="str">
        <f>IFERROR(IF(K4735="handling and wharfage",SUM(P4735:Q4735),IF(OR(K4735="tank",K4735="Boat",K4735="car"),INDEX(Rate!$B$4:$M$25,MATCH(Gilbert!N4735,Rate!$A$4:$A$25,0),MATCH(Gilbert!L4735,Rate!$B$3:$M$3,0))*O4735*0.8,INDEX(Rate!$B$4:$M$25,MATCH(Gilbert!N4735,Rate!$A$4:$A$25,0),MATCH(Gilbert!L4735,Rate!$B$3:$M$3,0))*O4735)),"")</f>
        <v/>
      </c>
      <c r="T4735" s="71" t="str">
        <f t="shared" si="222"/>
        <v/>
      </c>
    </row>
    <row r="4736" spans="16:20">
      <c r="P4736" s="70" t="str">
        <f t="shared" si="220"/>
        <v/>
      </c>
      <c r="Q4736" s="70" t="str">
        <f t="shared" si="221"/>
        <v/>
      </c>
      <c r="R4736" s="70" t="str">
        <f>IFERROR(IF(K4736="handling and wharfage",SUM(P4736:Q4736),IF(OR(K4736="tank",K4736="Boat",K4736="car"),INDEX(Rate!$B$4:$M$25,MATCH(Gilbert!N4736,Rate!$A$4:$A$25,0),MATCH(Gilbert!L4736,Rate!$B$3:$M$3,0))*O4736*0.8,INDEX(Rate!$B$4:$M$25,MATCH(Gilbert!N4736,Rate!$A$4:$A$25,0),MATCH(Gilbert!L4736,Rate!$B$3:$M$3,0))*O4736)),"")</f>
        <v/>
      </c>
      <c r="T4736" s="71" t="str">
        <f t="shared" si="222"/>
        <v/>
      </c>
    </row>
    <row r="4737" spans="16:20">
      <c r="P4737" s="70" t="str">
        <f t="shared" si="220"/>
        <v/>
      </c>
      <c r="Q4737" s="70" t="str">
        <f t="shared" si="221"/>
        <v/>
      </c>
      <c r="R4737" s="70" t="str">
        <f>IFERROR(IF(K4737="handling and wharfage",SUM(P4737:Q4737),IF(OR(K4737="tank",K4737="Boat",K4737="car"),INDEX(Rate!$B$4:$M$25,MATCH(Gilbert!N4737,Rate!$A$4:$A$25,0),MATCH(Gilbert!L4737,Rate!$B$3:$M$3,0))*O4737*0.8,INDEX(Rate!$B$4:$M$25,MATCH(Gilbert!N4737,Rate!$A$4:$A$25,0),MATCH(Gilbert!L4737,Rate!$B$3:$M$3,0))*O4737)),"")</f>
        <v/>
      </c>
      <c r="T4737" s="71" t="str">
        <f t="shared" si="222"/>
        <v/>
      </c>
    </row>
    <row r="4738" spans="16:20">
      <c r="P4738" s="70" t="str">
        <f t="shared" si="220"/>
        <v/>
      </c>
      <c r="Q4738" s="70" t="str">
        <f t="shared" si="221"/>
        <v/>
      </c>
      <c r="R4738" s="70" t="str">
        <f>IFERROR(IF(K4738="handling and wharfage",SUM(P4738:Q4738),IF(OR(K4738="tank",K4738="Boat",K4738="car"),INDEX(Rate!$B$4:$M$25,MATCH(Gilbert!N4738,Rate!$A$4:$A$25,0),MATCH(Gilbert!L4738,Rate!$B$3:$M$3,0))*O4738*0.8,INDEX(Rate!$B$4:$M$25,MATCH(Gilbert!N4738,Rate!$A$4:$A$25,0),MATCH(Gilbert!L4738,Rate!$B$3:$M$3,0))*O4738)),"")</f>
        <v/>
      </c>
      <c r="T4738" s="71" t="str">
        <f t="shared" si="222"/>
        <v/>
      </c>
    </row>
    <row r="4739" spans="16:20">
      <c r="P4739" s="70" t="str">
        <f t="shared" ref="P4739:P4802" si="223">IF(OR(K4739="handling and wharfage",K4739="rau handling and wharfage"),O4739*30,"")</f>
        <v/>
      </c>
      <c r="Q4739" s="70" t="str">
        <f t="shared" ref="Q4739:Q4802" si="224">IF(K4739&lt;&gt;"handling and wharfage","",O4739*3.5)</f>
        <v/>
      </c>
      <c r="R4739" s="70" t="str">
        <f>IFERROR(IF(K4739="handling and wharfage",SUM(P4739:Q4739),IF(OR(K4739="tank",K4739="Boat",K4739="car"),INDEX(Rate!$B$4:$M$25,MATCH(Gilbert!N4739,Rate!$A$4:$A$25,0),MATCH(Gilbert!L4739,Rate!$B$3:$M$3,0))*O4739*0.8,INDEX(Rate!$B$4:$M$25,MATCH(Gilbert!N4739,Rate!$A$4:$A$25,0),MATCH(Gilbert!L4739,Rate!$B$3:$M$3,0))*O4739)),"")</f>
        <v/>
      </c>
      <c r="T4739" s="71" t="str">
        <f t="shared" ref="T4739:T4802" si="225">IF(L4739="","",IF(L4739="General2","F0070000061A","E31250000331"))</f>
        <v/>
      </c>
    </row>
    <row r="4740" spans="16:20">
      <c r="P4740" s="70" t="str">
        <f t="shared" si="223"/>
        <v/>
      </c>
      <c r="Q4740" s="70" t="str">
        <f t="shared" si="224"/>
        <v/>
      </c>
      <c r="R4740" s="70" t="str">
        <f>IFERROR(IF(K4740="handling and wharfage",SUM(P4740:Q4740),IF(OR(K4740="tank",K4740="Boat",K4740="car"),INDEX(Rate!$B$4:$M$25,MATCH(Gilbert!N4740,Rate!$A$4:$A$25,0),MATCH(Gilbert!L4740,Rate!$B$3:$M$3,0))*O4740*0.8,INDEX(Rate!$B$4:$M$25,MATCH(Gilbert!N4740,Rate!$A$4:$A$25,0),MATCH(Gilbert!L4740,Rate!$B$3:$M$3,0))*O4740)),"")</f>
        <v/>
      </c>
      <c r="T4740" s="71" t="str">
        <f t="shared" si="225"/>
        <v/>
      </c>
    </row>
    <row r="4741" spans="16:20">
      <c r="P4741" s="70" t="str">
        <f t="shared" si="223"/>
        <v/>
      </c>
      <c r="Q4741" s="70" t="str">
        <f t="shared" si="224"/>
        <v/>
      </c>
      <c r="R4741" s="70" t="str">
        <f>IFERROR(IF(K4741="handling and wharfage",SUM(P4741:Q4741),IF(OR(K4741="tank",K4741="Boat",K4741="car"),INDEX(Rate!$B$4:$M$25,MATCH(Gilbert!N4741,Rate!$A$4:$A$25,0),MATCH(Gilbert!L4741,Rate!$B$3:$M$3,0))*O4741*0.8,INDEX(Rate!$B$4:$M$25,MATCH(Gilbert!N4741,Rate!$A$4:$A$25,0),MATCH(Gilbert!L4741,Rate!$B$3:$M$3,0))*O4741)),"")</f>
        <v/>
      </c>
      <c r="T4741" s="71" t="str">
        <f t="shared" si="225"/>
        <v/>
      </c>
    </row>
    <row r="4742" spans="16:20">
      <c r="P4742" s="70" t="str">
        <f t="shared" si="223"/>
        <v/>
      </c>
      <c r="Q4742" s="70" t="str">
        <f t="shared" si="224"/>
        <v/>
      </c>
      <c r="R4742" s="70" t="str">
        <f>IFERROR(IF(K4742="handling and wharfage",SUM(P4742:Q4742),IF(OR(K4742="tank",K4742="Boat",K4742="car"),INDEX(Rate!$B$4:$M$25,MATCH(Gilbert!N4742,Rate!$A$4:$A$25,0),MATCH(Gilbert!L4742,Rate!$B$3:$M$3,0))*O4742*0.8,INDEX(Rate!$B$4:$M$25,MATCH(Gilbert!N4742,Rate!$A$4:$A$25,0),MATCH(Gilbert!L4742,Rate!$B$3:$M$3,0))*O4742)),"")</f>
        <v/>
      </c>
      <c r="T4742" s="71" t="str">
        <f t="shared" si="225"/>
        <v/>
      </c>
    </row>
    <row r="4743" spans="16:20">
      <c r="P4743" s="70" t="str">
        <f t="shared" si="223"/>
        <v/>
      </c>
      <c r="Q4743" s="70" t="str">
        <f t="shared" si="224"/>
        <v/>
      </c>
      <c r="R4743" s="70" t="str">
        <f>IFERROR(IF(K4743="handling and wharfage",SUM(P4743:Q4743),IF(OR(K4743="tank",K4743="Boat",K4743="car"),INDEX(Rate!$B$4:$M$25,MATCH(Gilbert!N4743,Rate!$A$4:$A$25,0),MATCH(Gilbert!L4743,Rate!$B$3:$M$3,0))*O4743*0.8,INDEX(Rate!$B$4:$M$25,MATCH(Gilbert!N4743,Rate!$A$4:$A$25,0),MATCH(Gilbert!L4743,Rate!$B$3:$M$3,0))*O4743)),"")</f>
        <v/>
      </c>
      <c r="T4743" s="71" t="str">
        <f t="shared" si="225"/>
        <v/>
      </c>
    </row>
    <row r="4744" spans="16:20">
      <c r="P4744" s="70" t="str">
        <f t="shared" si="223"/>
        <v/>
      </c>
      <c r="Q4744" s="70" t="str">
        <f t="shared" si="224"/>
        <v/>
      </c>
      <c r="R4744" s="70" t="str">
        <f>IFERROR(IF(K4744="handling and wharfage",SUM(P4744:Q4744),IF(OR(K4744="tank",K4744="Boat",K4744="car"),INDEX(Rate!$B$4:$M$25,MATCH(Gilbert!N4744,Rate!$A$4:$A$25,0),MATCH(Gilbert!L4744,Rate!$B$3:$M$3,0))*O4744*0.8,INDEX(Rate!$B$4:$M$25,MATCH(Gilbert!N4744,Rate!$A$4:$A$25,0),MATCH(Gilbert!L4744,Rate!$B$3:$M$3,0))*O4744)),"")</f>
        <v/>
      </c>
      <c r="T4744" s="71" t="str">
        <f t="shared" si="225"/>
        <v/>
      </c>
    </row>
    <row r="4745" spans="16:20">
      <c r="P4745" s="70" t="str">
        <f t="shared" si="223"/>
        <v/>
      </c>
      <c r="Q4745" s="70" t="str">
        <f t="shared" si="224"/>
        <v/>
      </c>
      <c r="R4745" s="70" t="str">
        <f>IFERROR(IF(K4745="handling and wharfage",SUM(P4745:Q4745),IF(OR(K4745="tank",K4745="Boat",K4745="car"),INDEX(Rate!$B$4:$M$25,MATCH(Gilbert!N4745,Rate!$A$4:$A$25,0),MATCH(Gilbert!L4745,Rate!$B$3:$M$3,0))*O4745*0.8,INDEX(Rate!$B$4:$M$25,MATCH(Gilbert!N4745,Rate!$A$4:$A$25,0),MATCH(Gilbert!L4745,Rate!$B$3:$M$3,0))*O4745)),"")</f>
        <v/>
      </c>
      <c r="T4745" s="71" t="str">
        <f t="shared" si="225"/>
        <v/>
      </c>
    </row>
    <row r="4746" spans="16:20">
      <c r="P4746" s="70" t="str">
        <f t="shared" si="223"/>
        <v/>
      </c>
      <c r="Q4746" s="70" t="str">
        <f t="shared" si="224"/>
        <v/>
      </c>
      <c r="R4746" s="70" t="str">
        <f>IFERROR(IF(K4746="handling and wharfage",SUM(P4746:Q4746),IF(OR(K4746="tank",K4746="Boat",K4746="car"),INDEX(Rate!$B$4:$M$25,MATCH(Gilbert!N4746,Rate!$A$4:$A$25,0),MATCH(Gilbert!L4746,Rate!$B$3:$M$3,0))*O4746*0.8,INDEX(Rate!$B$4:$M$25,MATCH(Gilbert!N4746,Rate!$A$4:$A$25,0),MATCH(Gilbert!L4746,Rate!$B$3:$M$3,0))*O4746)),"")</f>
        <v/>
      </c>
      <c r="T4746" s="71" t="str">
        <f t="shared" si="225"/>
        <v/>
      </c>
    </row>
    <row r="4747" spans="16:20">
      <c r="P4747" s="70" t="str">
        <f t="shared" si="223"/>
        <v/>
      </c>
      <c r="Q4747" s="70" t="str">
        <f t="shared" si="224"/>
        <v/>
      </c>
      <c r="R4747" s="70" t="str">
        <f>IFERROR(IF(K4747="handling and wharfage",SUM(P4747:Q4747),IF(OR(K4747="tank",K4747="Boat",K4747="car"),INDEX(Rate!$B$4:$M$25,MATCH(Gilbert!N4747,Rate!$A$4:$A$25,0),MATCH(Gilbert!L4747,Rate!$B$3:$M$3,0))*O4747*0.8,INDEX(Rate!$B$4:$M$25,MATCH(Gilbert!N4747,Rate!$A$4:$A$25,0),MATCH(Gilbert!L4747,Rate!$B$3:$M$3,0))*O4747)),"")</f>
        <v/>
      </c>
      <c r="T4747" s="71" t="str">
        <f t="shared" si="225"/>
        <v/>
      </c>
    </row>
    <row r="4748" spans="16:20">
      <c r="P4748" s="70" t="str">
        <f t="shared" si="223"/>
        <v/>
      </c>
      <c r="Q4748" s="70" t="str">
        <f t="shared" si="224"/>
        <v/>
      </c>
      <c r="R4748" s="70" t="str">
        <f>IFERROR(IF(K4748="handling and wharfage",SUM(P4748:Q4748),IF(OR(K4748="tank",K4748="Boat",K4748="car"),INDEX(Rate!$B$4:$M$25,MATCH(Gilbert!N4748,Rate!$A$4:$A$25,0),MATCH(Gilbert!L4748,Rate!$B$3:$M$3,0))*O4748*0.8,INDEX(Rate!$B$4:$M$25,MATCH(Gilbert!N4748,Rate!$A$4:$A$25,0),MATCH(Gilbert!L4748,Rate!$B$3:$M$3,0))*O4748)),"")</f>
        <v/>
      </c>
      <c r="T4748" s="71" t="str">
        <f t="shared" si="225"/>
        <v/>
      </c>
    </row>
    <row r="4749" spans="16:20">
      <c r="P4749" s="70" t="str">
        <f t="shared" si="223"/>
        <v/>
      </c>
      <c r="Q4749" s="70" t="str">
        <f t="shared" si="224"/>
        <v/>
      </c>
      <c r="R4749" s="70" t="str">
        <f>IFERROR(IF(K4749="handling and wharfage",SUM(P4749:Q4749),IF(OR(K4749="tank",K4749="Boat",K4749="car"),INDEX(Rate!$B$4:$M$25,MATCH(Gilbert!N4749,Rate!$A$4:$A$25,0),MATCH(Gilbert!L4749,Rate!$B$3:$M$3,0))*O4749*0.8,INDEX(Rate!$B$4:$M$25,MATCH(Gilbert!N4749,Rate!$A$4:$A$25,0),MATCH(Gilbert!L4749,Rate!$B$3:$M$3,0))*O4749)),"")</f>
        <v/>
      </c>
      <c r="T4749" s="71" t="str">
        <f t="shared" si="225"/>
        <v/>
      </c>
    </row>
    <row r="4750" spans="16:20">
      <c r="P4750" s="70" t="str">
        <f t="shared" si="223"/>
        <v/>
      </c>
      <c r="Q4750" s="70" t="str">
        <f t="shared" si="224"/>
        <v/>
      </c>
      <c r="R4750" s="70" t="str">
        <f>IFERROR(IF(K4750="handling and wharfage",SUM(P4750:Q4750),IF(OR(K4750="tank",K4750="Boat",K4750="car"),INDEX(Rate!$B$4:$M$25,MATCH(Gilbert!N4750,Rate!$A$4:$A$25,0),MATCH(Gilbert!L4750,Rate!$B$3:$M$3,0))*O4750*0.8,INDEX(Rate!$B$4:$M$25,MATCH(Gilbert!N4750,Rate!$A$4:$A$25,0),MATCH(Gilbert!L4750,Rate!$B$3:$M$3,0))*O4750)),"")</f>
        <v/>
      </c>
      <c r="T4750" s="71" t="str">
        <f t="shared" si="225"/>
        <v/>
      </c>
    </row>
    <row r="4751" spans="16:20">
      <c r="P4751" s="70" t="str">
        <f t="shared" si="223"/>
        <v/>
      </c>
      <c r="Q4751" s="70" t="str">
        <f t="shared" si="224"/>
        <v/>
      </c>
      <c r="R4751" s="70" t="str">
        <f>IFERROR(IF(K4751="handling and wharfage",SUM(P4751:Q4751),IF(OR(K4751="tank",K4751="Boat",K4751="car"),INDEX(Rate!$B$4:$M$25,MATCH(Gilbert!N4751,Rate!$A$4:$A$25,0),MATCH(Gilbert!L4751,Rate!$B$3:$M$3,0))*O4751*0.8,INDEX(Rate!$B$4:$M$25,MATCH(Gilbert!N4751,Rate!$A$4:$A$25,0),MATCH(Gilbert!L4751,Rate!$B$3:$M$3,0))*O4751)),"")</f>
        <v/>
      </c>
      <c r="T4751" s="71" t="str">
        <f t="shared" si="225"/>
        <v/>
      </c>
    </row>
    <row r="4752" spans="16:20">
      <c r="P4752" s="70" t="str">
        <f t="shared" si="223"/>
        <v/>
      </c>
      <c r="Q4752" s="70" t="str">
        <f t="shared" si="224"/>
        <v/>
      </c>
      <c r="R4752" s="70" t="str">
        <f>IFERROR(IF(K4752="handling and wharfage",SUM(P4752:Q4752),IF(OR(K4752="tank",K4752="Boat",K4752="car"),INDEX(Rate!$B$4:$M$25,MATCH(Gilbert!N4752,Rate!$A$4:$A$25,0),MATCH(Gilbert!L4752,Rate!$B$3:$M$3,0))*O4752*0.8,INDEX(Rate!$B$4:$M$25,MATCH(Gilbert!N4752,Rate!$A$4:$A$25,0),MATCH(Gilbert!L4752,Rate!$B$3:$M$3,0))*O4752)),"")</f>
        <v/>
      </c>
      <c r="T4752" s="71" t="str">
        <f t="shared" si="225"/>
        <v/>
      </c>
    </row>
    <row r="4753" spans="16:20">
      <c r="P4753" s="70" t="str">
        <f t="shared" si="223"/>
        <v/>
      </c>
      <c r="Q4753" s="70" t="str">
        <f t="shared" si="224"/>
        <v/>
      </c>
      <c r="R4753" s="70" t="str">
        <f>IFERROR(IF(K4753="handling and wharfage",SUM(P4753:Q4753),IF(OR(K4753="tank",K4753="Boat",K4753="car"),INDEX(Rate!$B$4:$M$25,MATCH(Gilbert!N4753,Rate!$A$4:$A$25,0),MATCH(Gilbert!L4753,Rate!$B$3:$M$3,0))*O4753*0.8,INDEX(Rate!$B$4:$M$25,MATCH(Gilbert!N4753,Rate!$A$4:$A$25,0),MATCH(Gilbert!L4753,Rate!$B$3:$M$3,0))*O4753)),"")</f>
        <v/>
      </c>
      <c r="T4753" s="71" t="str">
        <f t="shared" si="225"/>
        <v/>
      </c>
    </row>
    <row r="4754" spans="16:20">
      <c r="P4754" s="70" t="str">
        <f t="shared" si="223"/>
        <v/>
      </c>
      <c r="Q4754" s="70" t="str">
        <f t="shared" si="224"/>
        <v/>
      </c>
      <c r="R4754" s="70" t="str">
        <f>IFERROR(IF(K4754="handling and wharfage",SUM(P4754:Q4754),IF(OR(K4754="tank",K4754="Boat",K4754="car"),INDEX(Rate!$B$4:$M$25,MATCH(Gilbert!N4754,Rate!$A$4:$A$25,0),MATCH(Gilbert!L4754,Rate!$B$3:$M$3,0))*O4754*0.8,INDEX(Rate!$B$4:$M$25,MATCH(Gilbert!N4754,Rate!$A$4:$A$25,0),MATCH(Gilbert!L4754,Rate!$B$3:$M$3,0))*O4754)),"")</f>
        <v/>
      </c>
      <c r="T4754" s="71" t="str">
        <f t="shared" si="225"/>
        <v/>
      </c>
    </row>
    <row r="4755" spans="16:20">
      <c r="P4755" s="70" t="str">
        <f t="shared" si="223"/>
        <v/>
      </c>
      <c r="Q4755" s="70" t="str">
        <f t="shared" si="224"/>
        <v/>
      </c>
      <c r="R4755" s="70" t="str">
        <f>IFERROR(IF(K4755="handling and wharfage",SUM(P4755:Q4755),IF(OR(K4755="tank",K4755="Boat",K4755="car"),INDEX(Rate!$B$4:$M$25,MATCH(Gilbert!N4755,Rate!$A$4:$A$25,0),MATCH(Gilbert!L4755,Rate!$B$3:$M$3,0))*O4755*0.8,INDEX(Rate!$B$4:$M$25,MATCH(Gilbert!N4755,Rate!$A$4:$A$25,0),MATCH(Gilbert!L4755,Rate!$B$3:$M$3,0))*O4755)),"")</f>
        <v/>
      </c>
      <c r="T4755" s="71" t="str">
        <f t="shared" si="225"/>
        <v/>
      </c>
    </row>
    <row r="4756" spans="16:20">
      <c r="P4756" s="70" t="str">
        <f t="shared" si="223"/>
        <v/>
      </c>
      <c r="Q4756" s="70" t="str">
        <f t="shared" si="224"/>
        <v/>
      </c>
      <c r="R4756" s="70" t="str">
        <f>IFERROR(IF(K4756="handling and wharfage",SUM(P4756:Q4756),IF(OR(K4756="tank",K4756="Boat",K4756="car"),INDEX(Rate!$B$4:$M$25,MATCH(Gilbert!N4756,Rate!$A$4:$A$25,0),MATCH(Gilbert!L4756,Rate!$B$3:$M$3,0))*O4756*0.8,INDEX(Rate!$B$4:$M$25,MATCH(Gilbert!N4756,Rate!$A$4:$A$25,0),MATCH(Gilbert!L4756,Rate!$B$3:$M$3,0))*O4756)),"")</f>
        <v/>
      </c>
      <c r="T4756" s="71" t="str">
        <f t="shared" si="225"/>
        <v/>
      </c>
    </row>
    <row r="4757" spans="16:20">
      <c r="P4757" s="70" t="str">
        <f t="shared" si="223"/>
        <v/>
      </c>
      <c r="Q4757" s="70" t="str">
        <f t="shared" si="224"/>
        <v/>
      </c>
      <c r="R4757" s="70" t="str">
        <f>IFERROR(IF(K4757="handling and wharfage",SUM(P4757:Q4757),IF(OR(K4757="tank",K4757="Boat",K4757="car"),INDEX(Rate!$B$4:$M$25,MATCH(Gilbert!N4757,Rate!$A$4:$A$25,0),MATCH(Gilbert!L4757,Rate!$B$3:$M$3,0))*O4757*0.8,INDEX(Rate!$B$4:$M$25,MATCH(Gilbert!N4757,Rate!$A$4:$A$25,0),MATCH(Gilbert!L4757,Rate!$B$3:$M$3,0))*O4757)),"")</f>
        <v/>
      </c>
      <c r="T4757" s="71" t="str">
        <f t="shared" si="225"/>
        <v/>
      </c>
    </row>
    <row r="4758" spans="16:20">
      <c r="P4758" s="70" t="str">
        <f t="shared" si="223"/>
        <v/>
      </c>
      <c r="Q4758" s="70" t="str">
        <f t="shared" si="224"/>
        <v/>
      </c>
      <c r="R4758" s="70" t="str">
        <f>IFERROR(IF(K4758="handling and wharfage",SUM(P4758:Q4758),IF(OR(K4758="tank",K4758="Boat",K4758="car"),INDEX(Rate!$B$4:$M$25,MATCH(Gilbert!N4758,Rate!$A$4:$A$25,0),MATCH(Gilbert!L4758,Rate!$B$3:$M$3,0))*O4758*0.8,INDEX(Rate!$B$4:$M$25,MATCH(Gilbert!N4758,Rate!$A$4:$A$25,0),MATCH(Gilbert!L4758,Rate!$B$3:$M$3,0))*O4758)),"")</f>
        <v/>
      </c>
      <c r="T4758" s="71" t="str">
        <f t="shared" si="225"/>
        <v/>
      </c>
    </row>
    <row r="4759" spans="16:20">
      <c r="P4759" s="70" t="str">
        <f t="shared" si="223"/>
        <v/>
      </c>
      <c r="Q4759" s="70" t="str">
        <f t="shared" si="224"/>
        <v/>
      </c>
      <c r="R4759" s="70" t="str">
        <f>IFERROR(IF(K4759="handling and wharfage",SUM(P4759:Q4759),IF(OR(K4759="tank",K4759="Boat",K4759="car"),INDEX(Rate!$B$4:$M$25,MATCH(Gilbert!N4759,Rate!$A$4:$A$25,0),MATCH(Gilbert!L4759,Rate!$B$3:$M$3,0))*O4759*0.8,INDEX(Rate!$B$4:$M$25,MATCH(Gilbert!N4759,Rate!$A$4:$A$25,0),MATCH(Gilbert!L4759,Rate!$B$3:$M$3,0))*O4759)),"")</f>
        <v/>
      </c>
      <c r="T4759" s="71" t="str">
        <f t="shared" si="225"/>
        <v/>
      </c>
    </row>
    <row r="4760" spans="16:20">
      <c r="P4760" s="70" t="str">
        <f t="shared" si="223"/>
        <v/>
      </c>
      <c r="Q4760" s="70" t="str">
        <f t="shared" si="224"/>
        <v/>
      </c>
      <c r="R4760" s="70" t="str">
        <f>IFERROR(IF(K4760="handling and wharfage",SUM(P4760:Q4760),IF(OR(K4760="tank",K4760="Boat",K4760="car"),INDEX(Rate!$B$4:$M$25,MATCH(Gilbert!N4760,Rate!$A$4:$A$25,0),MATCH(Gilbert!L4760,Rate!$B$3:$M$3,0))*O4760*0.8,INDEX(Rate!$B$4:$M$25,MATCH(Gilbert!N4760,Rate!$A$4:$A$25,0),MATCH(Gilbert!L4760,Rate!$B$3:$M$3,0))*O4760)),"")</f>
        <v/>
      </c>
      <c r="T4760" s="71" t="str">
        <f t="shared" si="225"/>
        <v/>
      </c>
    </row>
    <row r="4761" spans="16:20">
      <c r="P4761" s="70" t="str">
        <f t="shared" si="223"/>
        <v/>
      </c>
      <c r="Q4761" s="70" t="str">
        <f t="shared" si="224"/>
        <v/>
      </c>
      <c r="R4761" s="70" t="str">
        <f>IFERROR(IF(K4761="handling and wharfage",SUM(P4761:Q4761),IF(OR(K4761="tank",K4761="Boat",K4761="car"),INDEX(Rate!$B$4:$M$25,MATCH(Gilbert!N4761,Rate!$A$4:$A$25,0),MATCH(Gilbert!L4761,Rate!$B$3:$M$3,0))*O4761*0.8,INDEX(Rate!$B$4:$M$25,MATCH(Gilbert!N4761,Rate!$A$4:$A$25,0),MATCH(Gilbert!L4761,Rate!$B$3:$M$3,0))*O4761)),"")</f>
        <v/>
      </c>
      <c r="T4761" s="71" t="str">
        <f t="shared" si="225"/>
        <v/>
      </c>
    </row>
    <row r="4762" spans="16:20">
      <c r="P4762" s="70" t="str">
        <f t="shared" si="223"/>
        <v/>
      </c>
      <c r="Q4762" s="70" t="str">
        <f t="shared" si="224"/>
        <v/>
      </c>
      <c r="R4762" s="70" t="str">
        <f>IFERROR(IF(K4762="handling and wharfage",SUM(P4762:Q4762),IF(OR(K4762="tank",K4762="Boat",K4762="car"),INDEX(Rate!$B$4:$M$25,MATCH(Gilbert!N4762,Rate!$A$4:$A$25,0),MATCH(Gilbert!L4762,Rate!$B$3:$M$3,0))*O4762*0.8,INDEX(Rate!$B$4:$M$25,MATCH(Gilbert!N4762,Rate!$A$4:$A$25,0),MATCH(Gilbert!L4762,Rate!$B$3:$M$3,0))*O4762)),"")</f>
        <v/>
      </c>
      <c r="T4762" s="71" t="str">
        <f t="shared" si="225"/>
        <v/>
      </c>
    </row>
    <row r="4763" spans="16:20">
      <c r="P4763" s="70" t="str">
        <f t="shared" si="223"/>
        <v/>
      </c>
      <c r="Q4763" s="70" t="str">
        <f t="shared" si="224"/>
        <v/>
      </c>
      <c r="R4763" s="70" t="str">
        <f>IFERROR(IF(K4763="handling and wharfage",SUM(P4763:Q4763),IF(OR(K4763="tank",K4763="Boat",K4763="car"),INDEX(Rate!$B$4:$M$25,MATCH(Gilbert!N4763,Rate!$A$4:$A$25,0),MATCH(Gilbert!L4763,Rate!$B$3:$M$3,0))*O4763*0.8,INDEX(Rate!$B$4:$M$25,MATCH(Gilbert!N4763,Rate!$A$4:$A$25,0),MATCH(Gilbert!L4763,Rate!$B$3:$M$3,0))*O4763)),"")</f>
        <v/>
      </c>
      <c r="T4763" s="71" t="str">
        <f t="shared" si="225"/>
        <v/>
      </c>
    </row>
    <row r="4764" spans="16:20">
      <c r="P4764" s="70" t="str">
        <f t="shared" si="223"/>
        <v/>
      </c>
      <c r="Q4764" s="70" t="str">
        <f t="shared" si="224"/>
        <v/>
      </c>
      <c r="R4764" s="70" t="str">
        <f>IFERROR(IF(K4764="handling and wharfage",SUM(P4764:Q4764),IF(OR(K4764="tank",K4764="Boat",K4764="car"),INDEX(Rate!$B$4:$M$25,MATCH(Gilbert!N4764,Rate!$A$4:$A$25,0),MATCH(Gilbert!L4764,Rate!$B$3:$M$3,0))*O4764*0.8,INDEX(Rate!$B$4:$M$25,MATCH(Gilbert!N4764,Rate!$A$4:$A$25,0),MATCH(Gilbert!L4764,Rate!$B$3:$M$3,0))*O4764)),"")</f>
        <v/>
      </c>
      <c r="T4764" s="71" t="str">
        <f t="shared" si="225"/>
        <v/>
      </c>
    </row>
    <row r="4765" spans="16:20">
      <c r="P4765" s="70" t="str">
        <f t="shared" si="223"/>
        <v/>
      </c>
      <c r="Q4765" s="70" t="str">
        <f t="shared" si="224"/>
        <v/>
      </c>
      <c r="R4765" s="70" t="str">
        <f>IFERROR(IF(K4765="handling and wharfage",SUM(P4765:Q4765),IF(OR(K4765="tank",K4765="Boat",K4765="car"),INDEX(Rate!$B$4:$M$25,MATCH(Gilbert!N4765,Rate!$A$4:$A$25,0),MATCH(Gilbert!L4765,Rate!$B$3:$M$3,0))*O4765*0.8,INDEX(Rate!$B$4:$M$25,MATCH(Gilbert!N4765,Rate!$A$4:$A$25,0),MATCH(Gilbert!L4765,Rate!$B$3:$M$3,0))*O4765)),"")</f>
        <v/>
      </c>
      <c r="T4765" s="71" t="str">
        <f t="shared" si="225"/>
        <v/>
      </c>
    </row>
    <row r="4766" spans="16:20">
      <c r="P4766" s="70" t="str">
        <f t="shared" si="223"/>
        <v/>
      </c>
      <c r="Q4766" s="70" t="str">
        <f t="shared" si="224"/>
        <v/>
      </c>
      <c r="R4766" s="70" t="str">
        <f>IFERROR(IF(K4766="handling and wharfage",SUM(P4766:Q4766),IF(OR(K4766="tank",K4766="Boat",K4766="car"),INDEX(Rate!$B$4:$M$25,MATCH(Gilbert!N4766,Rate!$A$4:$A$25,0),MATCH(Gilbert!L4766,Rate!$B$3:$M$3,0))*O4766*0.8,INDEX(Rate!$B$4:$M$25,MATCH(Gilbert!N4766,Rate!$A$4:$A$25,0),MATCH(Gilbert!L4766,Rate!$B$3:$M$3,0))*O4766)),"")</f>
        <v/>
      </c>
      <c r="T4766" s="71" t="str">
        <f t="shared" si="225"/>
        <v/>
      </c>
    </row>
    <row r="4767" spans="16:20">
      <c r="P4767" s="70" t="str">
        <f t="shared" si="223"/>
        <v/>
      </c>
      <c r="Q4767" s="70" t="str">
        <f t="shared" si="224"/>
        <v/>
      </c>
      <c r="R4767" s="70" t="str">
        <f>IFERROR(IF(K4767="handling and wharfage",SUM(P4767:Q4767),IF(OR(K4767="tank",K4767="Boat",K4767="car"),INDEX(Rate!$B$4:$M$25,MATCH(Gilbert!N4767,Rate!$A$4:$A$25,0),MATCH(Gilbert!L4767,Rate!$B$3:$M$3,0))*O4767*0.8,INDEX(Rate!$B$4:$M$25,MATCH(Gilbert!N4767,Rate!$A$4:$A$25,0),MATCH(Gilbert!L4767,Rate!$B$3:$M$3,0))*O4767)),"")</f>
        <v/>
      </c>
      <c r="T4767" s="71" t="str">
        <f t="shared" si="225"/>
        <v/>
      </c>
    </row>
    <row r="4768" spans="16:20">
      <c r="P4768" s="70" t="str">
        <f t="shared" si="223"/>
        <v/>
      </c>
      <c r="Q4768" s="70" t="str">
        <f t="shared" si="224"/>
        <v/>
      </c>
      <c r="R4768" s="70" t="str">
        <f>IFERROR(IF(K4768="handling and wharfage",SUM(P4768:Q4768),IF(OR(K4768="tank",K4768="Boat",K4768="car"),INDEX(Rate!$B$4:$M$25,MATCH(Gilbert!N4768,Rate!$A$4:$A$25,0),MATCH(Gilbert!L4768,Rate!$B$3:$M$3,0))*O4768*0.8,INDEX(Rate!$B$4:$M$25,MATCH(Gilbert!N4768,Rate!$A$4:$A$25,0),MATCH(Gilbert!L4768,Rate!$B$3:$M$3,0))*O4768)),"")</f>
        <v/>
      </c>
      <c r="T4768" s="71" t="str">
        <f t="shared" si="225"/>
        <v/>
      </c>
    </row>
    <row r="4769" spans="16:20">
      <c r="P4769" s="70" t="str">
        <f t="shared" si="223"/>
        <v/>
      </c>
      <c r="Q4769" s="70" t="str">
        <f t="shared" si="224"/>
        <v/>
      </c>
      <c r="R4769" s="70" t="str">
        <f>IFERROR(IF(K4769="handling and wharfage",SUM(P4769:Q4769),IF(OR(K4769="tank",K4769="Boat",K4769="car"),INDEX(Rate!$B$4:$M$25,MATCH(Gilbert!N4769,Rate!$A$4:$A$25,0),MATCH(Gilbert!L4769,Rate!$B$3:$M$3,0))*O4769*0.8,INDEX(Rate!$B$4:$M$25,MATCH(Gilbert!N4769,Rate!$A$4:$A$25,0),MATCH(Gilbert!L4769,Rate!$B$3:$M$3,0))*O4769)),"")</f>
        <v/>
      </c>
      <c r="T4769" s="71" t="str">
        <f t="shared" si="225"/>
        <v/>
      </c>
    </row>
    <row r="4770" spans="16:20">
      <c r="P4770" s="70" t="str">
        <f t="shared" si="223"/>
        <v/>
      </c>
      <c r="Q4770" s="70" t="str">
        <f t="shared" si="224"/>
        <v/>
      </c>
      <c r="R4770" s="70" t="str">
        <f>IFERROR(IF(K4770="handling and wharfage",SUM(P4770:Q4770),IF(OR(K4770="tank",K4770="Boat",K4770="car"),INDEX(Rate!$B$4:$M$25,MATCH(Gilbert!N4770,Rate!$A$4:$A$25,0),MATCH(Gilbert!L4770,Rate!$B$3:$M$3,0))*O4770*0.8,INDEX(Rate!$B$4:$M$25,MATCH(Gilbert!N4770,Rate!$A$4:$A$25,0),MATCH(Gilbert!L4770,Rate!$B$3:$M$3,0))*O4770)),"")</f>
        <v/>
      </c>
      <c r="T4770" s="71" t="str">
        <f t="shared" si="225"/>
        <v/>
      </c>
    </row>
    <row r="4771" spans="16:20">
      <c r="P4771" s="70" t="str">
        <f t="shared" si="223"/>
        <v/>
      </c>
      <c r="Q4771" s="70" t="str">
        <f t="shared" si="224"/>
        <v/>
      </c>
      <c r="R4771" s="70" t="str">
        <f>IFERROR(IF(K4771="handling and wharfage",SUM(P4771:Q4771),IF(OR(K4771="tank",K4771="Boat",K4771="car"),INDEX(Rate!$B$4:$M$25,MATCH(Gilbert!N4771,Rate!$A$4:$A$25,0),MATCH(Gilbert!L4771,Rate!$B$3:$M$3,0))*O4771*0.8,INDEX(Rate!$B$4:$M$25,MATCH(Gilbert!N4771,Rate!$A$4:$A$25,0),MATCH(Gilbert!L4771,Rate!$B$3:$M$3,0))*O4771)),"")</f>
        <v/>
      </c>
      <c r="T4771" s="71" t="str">
        <f t="shared" si="225"/>
        <v/>
      </c>
    </row>
    <row r="4772" spans="16:20">
      <c r="P4772" s="70" t="str">
        <f t="shared" si="223"/>
        <v/>
      </c>
      <c r="Q4772" s="70" t="str">
        <f t="shared" si="224"/>
        <v/>
      </c>
      <c r="R4772" s="70" t="str">
        <f>IFERROR(IF(K4772="handling and wharfage",SUM(P4772:Q4772),IF(OR(K4772="tank",K4772="Boat",K4772="car"),INDEX(Rate!$B$4:$M$25,MATCH(Gilbert!N4772,Rate!$A$4:$A$25,0),MATCH(Gilbert!L4772,Rate!$B$3:$M$3,0))*O4772*0.8,INDEX(Rate!$B$4:$M$25,MATCH(Gilbert!N4772,Rate!$A$4:$A$25,0),MATCH(Gilbert!L4772,Rate!$B$3:$M$3,0))*O4772)),"")</f>
        <v/>
      </c>
      <c r="T4772" s="71" t="str">
        <f t="shared" si="225"/>
        <v/>
      </c>
    </row>
    <row r="4773" spans="16:20">
      <c r="P4773" s="70" t="str">
        <f t="shared" si="223"/>
        <v/>
      </c>
      <c r="Q4773" s="70" t="str">
        <f t="shared" si="224"/>
        <v/>
      </c>
      <c r="R4773" s="70" t="str">
        <f>IFERROR(IF(K4773="handling and wharfage",SUM(P4773:Q4773),IF(OR(K4773="tank",K4773="Boat",K4773="car"),INDEX(Rate!$B$4:$M$25,MATCH(Gilbert!N4773,Rate!$A$4:$A$25,0),MATCH(Gilbert!L4773,Rate!$B$3:$M$3,0))*O4773*0.8,INDEX(Rate!$B$4:$M$25,MATCH(Gilbert!N4773,Rate!$A$4:$A$25,0),MATCH(Gilbert!L4773,Rate!$B$3:$M$3,0))*O4773)),"")</f>
        <v/>
      </c>
      <c r="T4773" s="71" t="str">
        <f t="shared" si="225"/>
        <v/>
      </c>
    </row>
    <row r="4774" spans="16:20">
      <c r="P4774" s="70" t="str">
        <f t="shared" si="223"/>
        <v/>
      </c>
      <c r="Q4774" s="70" t="str">
        <f t="shared" si="224"/>
        <v/>
      </c>
      <c r="R4774" s="70" t="str">
        <f>IFERROR(IF(K4774="handling and wharfage",SUM(P4774:Q4774),IF(OR(K4774="tank",K4774="Boat",K4774="car"),INDEX(Rate!$B$4:$M$25,MATCH(Gilbert!N4774,Rate!$A$4:$A$25,0),MATCH(Gilbert!L4774,Rate!$B$3:$M$3,0))*O4774*0.8,INDEX(Rate!$B$4:$M$25,MATCH(Gilbert!N4774,Rate!$A$4:$A$25,0),MATCH(Gilbert!L4774,Rate!$B$3:$M$3,0))*O4774)),"")</f>
        <v/>
      </c>
      <c r="T4774" s="71" t="str">
        <f t="shared" si="225"/>
        <v/>
      </c>
    </row>
    <row r="4775" spans="16:20">
      <c r="P4775" s="70" t="str">
        <f t="shared" si="223"/>
        <v/>
      </c>
      <c r="Q4775" s="70" t="str">
        <f t="shared" si="224"/>
        <v/>
      </c>
      <c r="R4775" s="70" t="str">
        <f>IFERROR(IF(K4775="handling and wharfage",SUM(P4775:Q4775),IF(OR(K4775="tank",K4775="Boat",K4775="car"),INDEX(Rate!$B$4:$M$25,MATCH(Gilbert!N4775,Rate!$A$4:$A$25,0),MATCH(Gilbert!L4775,Rate!$B$3:$M$3,0))*O4775*0.8,INDEX(Rate!$B$4:$M$25,MATCH(Gilbert!N4775,Rate!$A$4:$A$25,0),MATCH(Gilbert!L4775,Rate!$B$3:$M$3,0))*O4775)),"")</f>
        <v/>
      </c>
      <c r="T4775" s="71" t="str">
        <f t="shared" si="225"/>
        <v/>
      </c>
    </row>
    <row r="4776" spans="16:20">
      <c r="P4776" s="70" t="str">
        <f t="shared" si="223"/>
        <v/>
      </c>
      <c r="Q4776" s="70" t="str">
        <f t="shared" si="224"/>
        <v/>
      </c>
      <c r="R4776" s="70" t="str">
        <f>IFERROR(IF(K4776="handling and wharfage",SUM(P4776:Q4776),IF(OR(K4776="tank",K4776="Boat",K4776="car"),INDEX(Rate!$B$4:$M$25,MATCH(Gilbert!N4776,Rate!$A$4:$A$25,0),MATCH(Gilbert!L4776,Rate!$B$3:$M$3,0))*O4776*0.8,INDEX(Rate!$B$4:$M$25,MATCH(Gilbert!N4776,Rate!$A$4:$A$25,0),MATCH(Gilbert!L4776,Rate!$B$3:$M$3,0))*O4776)),"")</f>
        <v/>
      </c>
      <c r="T4776" s="71" t="str">
        <f t="shared" si="225"/>
        <v/>
      </c>
    </row>
    <row r="4777" spans="16:20">
      <c r="P4777" s="70" t="str">
        <f t="shared" si="223"/>
        <v/>
      </c>
      <c r="Q4777" s="70" t="str">
        <f t="shared" si="224"/>
        <v/>
      </c>
      <c r="R4777" s="70" t="str">
        <f>IFERROR(IF(K4777="handling and wharfage",SUM(P4777:Q4777),IF(OR(K4777="tank",K4777="Boat",K4777="car"),INDEX(Rate!$B$4:$M$25,MATCH(Gilbert!N4777,Rate!$A$4:$A$25,0),MATCH(Gilbert!L4777,Rate!$B$3:$M$3,0))*O4777*0.8,INDEX(Rate!$B$4:$M$25,MATCH(Gilbert!N4777,Rate!$A$4:$A$25,0),MATCH(Gilbert!L4777,Rate!$B$3:$M$3,0))*O4777)),"")</f>
        <v/>
      </c>
      <c r="T4777" s="71" t="str">
        <f t="shared" si="225"/>
        <v/>
      </c>
    </row>
    <row r="4778" spans="16:20">
      <c r="P4778" s="70" t="str">
        <f t="shared" si="223"/>
        <v/>
      </c>
      <c r="Q4778" s="70" t="str">
        <f t="shared" si="224"/>
        <v/>
      </c>
      <c r="R4778" s="70" t="str">
        <f>IFERROR(IF(K4778="handling and wharfage",SUM(P4778:Q4778),IF(OR(K4778="tank",K4778="Boat",K4778="car"),INDEX(Rate!$B$4:$M$25,MATCH(Gilbert!N4778,Rate!$A$4:$A$25,0),MATCH(Gilbert!L4778,Rate!$B$3:$M$3,0))*O4778*0.8,INDEX(Rate!$B$4:$M$25,MATCH(Gilbert!N4778,Rate!$A$4:$A$25,0),MATCH(Gilbert!L4778,Rate!$B$3:$M$3,0))*O4778)),"")</f>
        <v/>
      </c>
      <c r="T4778" s="71" t="str">
        <f t="shared" si="225"/>
        <v/>
      </c>
    </row>
    <row r="4779" spans="16:20">
      <c r="P4779" s="70" t="str">
        <f t="shared" si="223"/>
        <v/>
      </c>
      <c r="Q4779" s="70" t="str">
        <f t="shared" si="224"/>
        <v/>
      </c>
      <c r="R4779" s="70" t="str">
        <f>IFERROR(IF(K4779="handling and wharfage",SUM(P4779:Q4779),IF(OR(K4779="tank",K4779="Boat",K4779="car"),INDEX(Rate!$B$4:$M$25,MATCH(Gilbert!N4779,Rate!$A$4:$A$25,0),MATCH(Gilbert!L4779,Rate!$B$3:$M$3,0))*O4779*0.8,INDEX(Rate!$B$4:$M$25,MATCH(Gilbert!N4779,Rate!$A$4:$A$25,0),MATCH(Gilbert!L4779,Rate!$B$3:$M$3,0))*O4779)),"")</f>
        <v/>
      </c>
      <c r="T4779" s="71" t="str">
        <f t="shared" si="225"/>
        <v/>
      </c>
    </row>
    <row r="4780" spans="16:20">
      <c r="P4780" s="70" t="str">
        <f t="shared" si="223"/>
        <v/>
      </c>
      <c r="Q4780" s="70" t="str">
        <f t="shared" si="224"/>
        <v/>
      </c>
      <c r="R4780" s="70" t="str">
        <f>IFERROR(IF(K4780="handling and wharfage",SUM(P4780:Q4780),IF(OR(K4780="tank",K4780="Boat",K4780="car"),INDEX(Rate!$B$4:$M$25,MATCH(Gilbert!N4780,Rate!$A$4:$A$25,0),MATCH(Gilbert!L4780,Rate!$B$3:$M$3,0))*O4780*0.8,INDEX(Rate!$B$4:$M$25,MATCH(Gilbert!N4780,Rate!$A$4:$A$25,0),MATCH(Gilbert!L4780,Rate!$B$3:$M$3,0))*O4780)),"")</f>
        <v/>
      </c>
      <c r="T4780" s="71" t="str">
        <f t="shared" si="225"/>
        <v/>
      </c>
    </row>
    <row r="4781" spans="16:20">
      <c r="P4781" s="70" t="str">
        <f t="shared" si="223"/>
        <v/>
      </c>
      <c r="Q4781" s="70" t="str">
        <f t="shared" si="224"/>
        <v/>
      </c>
      <c r="R4781" s="70" t="str">
        <f>IFERROR(IF(K4781="handling and wharfage",SUM(P4781:Q4781),IF(OR(K4781="tank",K4781="Boat",K4781="car"),INDEX(Rate!$B$4:$M$25,MATCH(Gilbert!N4781,Rate!$A$4:$A$25,0),MATCH(Gilbert!L4781,Rate!$B$3:$M$3,0))*O4781*0.8,INDEX(Rate!$B$4:$M$25,MATCH(Gilbert!N4781,Rate!$A$4:$A$25,0),MATCH(Gilbert!L4781,Rate!$B$3:$M$3,0))*O4781)),"")</f>
        <v/>
      </c>
      <c r="T4781" s="71" t="str">
        <f t="shared" si="225"/>
        <v/>
      </c>
    </row>
    <row r="4782" spans="16:20">
      <c r="P4782" s="70" t="str">
        <f t="shared" si="223"/>
        <v/>
      </c>
      <c r="Q4782" s="70" t="str">
        <f t="shared" si="224"/>
        <v/>
      </c>
      <c r="R4782" s="70" t="str">
        <f>IFERROR(IF(K4782="handling and wharfage",SUM(P4782:Q4782),IF(OR(K4782="tank",K4782="Boat",K4782="car"),INDEX(Rate!$B$4:$M$25,MATCH(Gilbert!N4782,Rate!$A$4:$A$25,0),MATCH(Gilbert!L4782,Rate!$B$3:$M$3,0))*O4782*0.8,INDEX(Rate!$B$4:$M$25,MATCH(Gilbert!N4782,Rate!$A$4:$A$25,0),MATCH(Gilbert!L4782,Rate!$B$3:$M$3,0))*O4782)),"")</f>
        <v/>
      </c>
      <c r="T4782" s="71" t="str">
        <f t="shared" si="225"/>
        <v/>
      </c>
    </row>
    <row r="4783" spans="16:20">
      <c r="P4783" s="70" t="str">
        <f t="shared" si="223"/>
        <v/>
      </c>
      <c r="Q4783" s="70" t="str">
        <f t="shared" si="224"/>
        <v/>
      </c>
      <c r="R4783" s="70" t="str">
        <f>IFERROR(IF(K4783="handling and wharfage",SUM(P4783:Q4783),IF(OR(K4783="tank",K4783="Boat",K4783="car"),INDEX(Rate!$B$4:$M$25,MATCH(Gilbert!N4783,Rate!$A$4:$A$25,0),MATCH(Gilbert!L4783,Rate!$B$3:$M$3,0))*O4783*0.8,INDEX(Rate!$B$4:$M$25,MATCH(Gilbert!N4783,Rate!$A$4:$A$25,0),MATCH(Gilbert!L4783,Rate!$B$3:$M$3,0))*O4783)),"")</f>
        <v/>
      </c>
      <c r="T4783" s="71" t="str">
        <f t="shared" si="225"/>
        <v/>
      </c>
    </row>
    <row r="4784" spans="16:20">
      <c r="P4784" s="70" t="str">
        <f t="shared" si="223"/>
        <v/>
      </c>
      <c r="Q4784" s="70" t="str">
        <f t="shared" si="224"/>
        <v/>
      </c>
      <c r="R4784" s="70" t="str">
        <f>IFERROR(IF(K4784="handling and wharfage",SUM(P4784:Q4784),IF(OR(K4784="tank",K4784="Boat",K4784="car"),INDEX(Rate!$B$4:$M$25,MATCH(Gilbert!N4784,Rate!$A$4:$A$25,0),MATCH(Gilbert!L4784,Rate!$B$3:$M$3,0))*O4784*0.8,INDEX(Rate!$B$4:$M$25,MATCH(Gilbert!N4784,Rate!$A$4:$A$25,0),MATCH(Gilbert!L4784,Rate!$B$3:$M$3,0))*O4784)),"")</f>
        <v/>
      </c>
      <c r="T4784" s="71" t="str">
        <f t="shared" si="225"/>
        <v/>
      </c>
    </row>
    <row r="4785" spans="16:20">
      <c r="P4785" s="70" t="str">
        <f t="shared" si="223"/>
        <v/>
      </c>
      <c r="Q4785" s="70" t="str">
        <f t="shared" si="224"/>
        <v/>
      </c>
      <c r="R4785" s="70" t="str">
        <f>IFERROR(IF(K4785="handling and wharfage",SUM(P4785:Q4785),IF(OR(K4785="tank",K4785="Boat",K4785="car"),INDEX(Rate!$B$4:$M$25,MATCH(Gilbert!N4785,Rate!$A$4:$A$25,0),MATCH(Gilbert!L4785,Rate!$B$3:$M$3,0))*O4785*0.8,INDEX(Rate!$B$4:$M$25,MATCH(Gilbert!N4785,Rate!$A$4:$A$25,0),MATCH(Gilbert!L4785,Rate!$B$3:$M$3,0))*O4785)),"")</f>
        <v/>
      </c>
      <c r="T4785" s="71" t="str">
        <f t="shared" si="225"/>
        <v/>
      </c>
    </row>
    <row r="4786" spans="16:20">
      <c r="P4786" s="70" t="str">
        <f t="shared" si="223"/>
        <v/>
      </c>
      <c r="Q4786" s="70" t="str">
        <f t="shared" si="224"/>
        <v/>
      </c>
      <c r="R4786" s="70" t="str">
        <f>IFERROR(IF(K4786="handling and wharfage",SUM(P4786:Q4786),IF(OR(K4786="tank",K4786="Boat",K4786="car"),INDEX(Rate!$B$4:$M$25,MATCH(Gilbert!N4786,Rate!$A$4:$A$25,0),MATCH(Gilbert!L4786,Rate!$B$3:$M$3,0))*O4786*0.8,INDEX(Rate!$B$4:$M$25,MATCH(Gilbert!N4786,Rate!$A$4:$A$25,0),MATCH(Gilbert!L4786,Rate!$B$3:$M$3,0))*O4786)),"")</f>
        <v/>
      </c>
      <c r="T4786" s="71" t="str">
        <f t="shared" si="225"/>
        <v/>
      </c>
    </row>
    <row r="4787" spans="16:20">
      <c r="P4787" s="70" t="str">
        <f t="shared" si="223"/>
        <v/>
      </c>
      <c r="Q4787" s="70" t="str">
        <f t="shared" si="224"/>
        <v/>
      </c>
      <c r="R4787" s="70" t="str">
        <f>IFERROR(IF(K4787="handling and wharfage",SUM(P4787:Q4787),IF(OR(K4787="tank",K4787="Boat",K4787="car"),INDEX(Rate!$B$4:$M$25,MATCH(Gilbert!N4787,Rate!$A$4:$A$25,0),MATCH(Gilbert!L4787,Rate!$B$3:$M$3,0))*O4787*0.8,INDEX(Rate!$B$4:$M$25,MATCH(Gilbert!N4787,Rate!$A$4:$A$25,0),MATCH(Gilbert!L4787,Rate!$B$3:$M$3,0))*O4787)),"")</f>
        <v/>
      </c>
      <c r="T4787" s="71" t="str">
        <f t="shared" si="225"/>
        <v/>
      </c>
    </row>
    <row r="4788" spans="16:20">
      <c r="P4788" s="70" t="str">
        <f t="shared" si="223"/>
        <v/>
      </c>
      <c r="Q4788" s="70" t="str">
        <f t="shared" si="224"/>
        <v/>
      </c>
      <c r="R4788" s="70" t="str">
        <f>IFERROR(IF(K4788="handling and wharfage",SUM(P4788:Q4788),IF(OR(K4788="tank",K4788="Boat",K4788="car"),INDEX(Rate!$B$4:$M$25,MATCH(Gilbert!N4788,Rate!$A$4:$A$25,0),MATCH(Gilbert!L4788,Rate!$B$3:$M$3,0))*O4788*0.8,INDEX(Rate!$B$4:$M$25,MATCH(Gilbert!N4788,Rate!$A$4:$A$25,0),MATCH(Gilbert!L4788,Rate!$B$3:$M$3,0))*O4788)),"")</f>
        <v/>
      </c>
      <c r="T4788" s="71" t="str">
        <f t="shared" si="225"/>
        <v/>
      </c>
    </row>
    <row r="4789" spans="16:20">
      <c r="P4789" s="70" t="str">
        <f t="shared" si="223"/>
        <v/>
      </c>
      <c r="Q4789" s="70" t="str">
        <f t="shared" si="224"/>
        <v/>
      </c>
      <c r="R4789" s="70" t="str">
        <f>IFERROR(IF(K4789="handling and wharfage",SUM(P4789:Q4789),IF(OR(K4789="tank",K4789="Boat",K4789="car"),INDEX(Rate!$B$4:$M$25,MATCH(Gilbert!N4789,Rate!$A$4:$A$25,0),MATCH(Gilbert!L4789,Rate!$B$3:$M$3,0))*O4789*0.8,INDEX(Rate!$B$4:$M$25,MATCH(Gilbert!N4789,Rate!$A$4:$A$25,0),MATCH(Gilbert!L4789,Rate!$B$3:$M$3,0))*O4789)),"")</f>
        <v/>
      </c>
      <c r="T4789" s="71" t="str">
        <f t="shared" si="225"/>
        <v/>
      </c>
    </row>
    <row r="4790" spans="16:20">
      <c r="P4790" s="70" t="str">
        <f t="shared" si="223"/>
        <v/>
      </c>
      <c r="Q4790" s="70" t="str">
        <f t="shared" si="224"/>
        <v/>
      </c>
      <c r="R4790" s="70" t="str">
        <f>IFERROR(IF(K4790="handling and wharfage",SUM(P4790:Q4790),IF(OR(K4790="tank",K4790="Boat",K4790="car"),INDEX(Rate!$B$4:$M$25,MATCH(Gilbert!N4790,Rate!$A$4:$A$25,0),MATCH(Gilbert!L4790,Rate!$B$3:$M$3,0))*O4790*0.8,INDEX(Rate!$B$4:$M$25,MATCH(Gilbert!N4790,Rate!$A$4:$A$25,0),MATCH(Gilbert!L4790,Rate!$B$3:$M$3,0))*O4790)),"")</f>
        <v/>
      </c>
      <c r="T4790" s="71" t="str">
        <f t="shared" si="225"/>
        <v/>
      </c>
    </row>
    <row r="4791" spans="16:20">
      <c r="P4791" s="70" t="str">
        <f t="shared" si="223"/>
        <v/>
      </c>
      <c r="Q4791" s="70" t="str">
        <f t="shared" si="224"/>
        <v/>
      </c>
      <c r="R4791" s="70" t="str">
        <f>IFERROR(IF(K4791="handling and wharfage",SUM(P4791:Q4791),IF(OR(K4791="tank",K4791="Boat",K4791="car"),INDEX(Rate!$B$4:$M$25,MATCH(Gilbert!N4791,Rate!$A$4:$A$25,0),MATCH(Gilbert!L4791,Rate!$B$3:$M$3,0))*O4791*0.8,INDEX(Rate!$B$4:$M$25,MATCH(Gilbert!N4791,Rate!$A$4:$A$25,0),MATCH(Gilbert!L4791,Rate!$B$3:$M$3,0))*O4791)),"")</f>
        <v/>
      </c>
      <c r="T4791" s="71" t="str">
        <f t="shared" si="225"/>
        <v/>
      </c>
    </row>
    <row r="4792" spans="16:20">
      <c r="P4792" s="70" t="str">
        <f t="shared" si="223"/>
        <v/>
      </c>
      <c r="Q4792" s="70" t="str">
        <f t="shared" si="224"/>
        <v/>
      </c>
      <c r="R4792" s="70" t="str">
        <f>IFERROR(IF(K4792="handling and wharfage",SUM(P4792:Q4792),IF(OR(K4792="tank",K4792="Boat",K4792="car"),INDEX(Rate!$B$4:$M$25,MATCH(Gilbert!N4792,Rate!$A$4:$A$25,0),MATCH(Gilbert!L4792,Rate!$B$3:$M$3,0))*O4792*0.8,INDEX(Rate!$B$4:$M$25,MATCH(Gilbert!N4792,Rate!$A$4:$A$25,0),MATCH(Gilbert!L4792,Rate!$B$3:$M$3,0))*O4792)),"")</f>
        <v/>
      </c>
      <c r="T4792" s="71" t="str">
        <f t="shared" si="225"/>
        <v/>
      </c>
    </row>
    <row r="4793" spans="16:20">
      <c r="P4793" s="70" t="str">
        <f t="shared" si="223"/>
        <v/>
      </c>
      <c r="Q4793" s="70" t="str">
        <f t="shared" si="224"/>
        <v/>
      </c>
      <c r="R4793" s="70" t="str">
        <f>IFERROR(IF(K4793="handling and wharfage",SUM(P4793:Q4793),IF(OR(K4793="tank",K4793="Boat",K4793="car"),INDEX(Rate!$B$4:$M$25,MATCH(Gilbert!N4793,Rate!$A$4:$A$25,0),MATCH(Gilbert!L4793,Rate!$B$3:$M$3,0))*O4793*0.8,INDEX(Rate!$B$4:$M$25,MATCH(Gilbert!N4793,Rate!$A$4:$A$25,0),MATCH(Gilbert!L4793,Rate!$B$3:$M$3,0))*O4793)),"")</f>
        <v/>
      </c>
      <c r="T4793" s="71" t="str">
        <f t="shared" si="225"/>
        <v/>
      </c>
    </row>
    <row r="4794" spans="16:20">
      <c r="P4794" s="70" t="str">
        <f t="shared" si="223"/>
        <v/>
      </c>
      <c r="Q4794" s="70" t="str">
        <f t="shared" si="224"/>
        <v/>
      </c>
      <c r="R4794" s="70" t="str">
        <f>IFERROR(IF(K4794="handling and wharfage",SUM(P4794:Q4794),IF(OR(K4794="tank",K4794="Boat",K4794="car"),INDEX(Rate!$B$4:$M$25,MATCH(Gilbert!N4794,Rate!$A$4:$A$25,0),MATCH(Gilbert!L4794,Rate!$B$3:$M$3,0))*O4794*0.8,INDEX(Rate!$B$4:$M$25,MATCH(Gilbert!N4794,Rate!$A$4:$A$25,0),MATCH(Gilbert!L4794,Rate!$B$3:$M$3,0))*O4794)),"")</f>
        <v/>
      </c>
      <c r="T4794" s="71" t="str">
        <f t="shared" si="225"/>
        <v/>
      </c>
    </row>
    <row r="4795" spans="16:20">
      <c r="P4795" s="70" t="str">
        <f t="shared" si="223"/>
        <v/>
      </c>
      <c r="Q4795" s="70" t="str">
        <f t="shared" si="224"/>
        <v/>
      </c>
      <c r="R4795" s="70" t="str">
        <f>IFERROR(IF(K4795="handling and wharfage",SUM(P4795:Q4795),IF(OR(K4795="tank",K4795="Boat",K4795="car"),INDEX(Rate!$B$4:$M$25,MATCH(Gilbert!N4795,Rate!$A$4:$A$25,0),MATCH(Gilbert!L4795,Rate!$B$3:$M$3,0))*O4795*0.8,INDEX(Rate!$B$4:$M$25,MATCH(Gilbert!N4795,Rate!$A$4:$A$25,0),MATCH(Gilbert!L4795,Rate!$B$3:$M$3,0))*O4795)),"")</f>
        <v/>
      </c>
      <c r="T4795" s="71" t="str">
        <f t="shared" si="225"/>
        <v/>
      </c>
    </row>
    <row r="4796" spans="16:20">
      <c r="P4796" s="70" t="str">
        <f t="shared" si="223"/>
        <v/>
      </c>
      <c r="Q4796" s="70" t="str">
        <f t="shared" si="224"/>
        <v/>
      </c>
      <c r="R4796" s="70" t="str">
        <f>IFERROR(IF(K4796="handling and wharfage",SUM(P4796:Q4796),IF(OR(K4796="tank",K4796="Boat",K4796="car"),INDEX(Rate!$B$4:$M$25,MATCH(Gilbert!N4796,Rate!$A$4:$A$25,0),MATCH(Gilbert!L4796,Rate!$B$3:$M$3,0))*O4796*0.8,INDEX(Rate!$B$4:$M$25,MATCH(Gilbert!N4796,Rate!$A$4:$A$25,0),MATCH(Gilbert!L4796,Rate!$B$3:$M$3,0))*O4796)),"")</f>
        <v/>
      </c>
      <c r="T4796" s="71" t="str">
        <f t="shared" si="225"/>
        <v/>
      </c>
    </row>
    <row r="4797" spans="16:20">
      <c r="P4797" s="70" t="str">
        <f t="shared" si="223"/>
        <v/>
      </c>
      <c r="Q4797" s="70" t="str">
        <f t="shared" si="224"/>
        <v/>
      </c>
      <c r="R4797" s="70" t="str">
        <f>IFERROR(IF(K4797="handling and wharfage",SUM(P4797:Q4797),IF(OR(K4797="tank",K4797="Boat",K4797="car"),INDEX(Rate!$B$4:$M$25,MATCH(Gilbert!N4797,Rate!$A$4:$A$25,0),MATCH(Gilbert!L4797,Rate!$B$3:$M$3,0))*O4797*0.8,INDEX(Rate!$B$4:$M$25,MATCH(Gilbert!N4797,Rate!$A$4:$A$25,0),MATCH(Gilbert!L4797,Rate!$B$3:$M$3,0))*O4797)),"")</f>
        <v/>
      </c>
      <c r="T4797" s="71" t="str">
        <f t="shared" si="225"/>
        <v/>
      </c>
    </row>
    <row r="4798" spans="16:20">
      <c r="P4798" s="70" t="str">
        <f t="shared" si="223"/>
        <v/>
      </c>
      <c r="Q4798" s="70" t="str">
        <f t="shared" si="224"/>
        <v/>
      </c>
      <c r="R4798" s="70" t="str">
        <f>IFERROR(IF(K4798="handling and wharfage",SUM(P4798:Q4798),IF(OR(K4798="tank",K4798="Boat",K4798="car"),INDEX(Rate!$B$4:$M$25,MATCH(Gilbert!N4798,Rate!$A$4:$A$25,0),MATCH(Gilbert!L4798,Rate!$B$3:$M$3,0))*O4798*0.8,INDEX(Rate!$B$4:$M$25,MATCH(Gilbert!N4798,Rate!$A$4:$A$25,0),MATCH(Gilbert!L4798,Rate!$B$3:$M$3,0))*O4798)),"")</f>
        <v/>
      </c>
      <c r="T4798" s="71" t="str">
        <f t="shared" si="225"/>
        <v/>
      </c>
    </row>
    <row r="4799" spans="16:20">
      <c r="P4799" s="70" t="str">
        <f t="shared" si="223"/>
        <v/>
      </c>
      <c r="Q4799" s="70" t="str">
        <f t="shared" si="224"/>
        <v/>
      </c>
      <c r="R4799" s="70" t="str">
        <f>IFERROR(IF(K4799="handling and wharfage",SUM(P4799:Q4799),IF(OR(K4799="tank",K4799="Boat",K4799="car"),INDEX(Rate!$B$4:$M$25,MATCH(Gilbert!N4799,Rate!$A$4:$A$25,0),MATCH(Gilbert!L4799,Rate!$B$3:$M$3,0))*O4799*0.8,INDEX(Rate!$B$4:$M$25,MATCH(Gilbert!N4799,Rate!$A$4:$A$25,0),MATCH(Gilbert!L4799,Rate!$B$3:$M$3,0))*O4799)),"")</f>
        <v/>
      </c>
      <c r="T4799" s="71" t="str">
        <f t="shared" si="225"/>
        <v/>
      </c>
    </row>
    <row r="4800" spans="16:20">
      <c r="P4800" s="70" t="str">
        <f t="shared" si="223"/>
        <v/>
      </c>
      <c r="Q4800" s="70" t="str">
        <f t="shared" si="224"/>
        <v/>
      </c>
      <c r="R4800" s="70" t="str">
        <f>IFERROR(IF(K4800="handling and wharfage",SUM(P4800:Q4800),IF(OR(K4800="tank",K4800="Boat",K4800="car"),INDEX(Rate!$B$4:$M$25,MATCH(Gilbert!N4800,Rate!$A$4:$A$25,0),MATCH(Gilbert!L4800,Rate!$B$3:$M$3,0))*O4800*0.8,INDEX(Rate!$B$4:$M$25,MATCH(Gilbert!N4800,Rate!$A$4:$A$25,0),MATCH(Gilbert!L4800,Rate!$B$3:$M$3,0))*O4800)),"")</f>
        <v/>
      </c>
      <c r="T4800" s="71" t="str">
        <f t="shared" si="225"/>
        <v/>
      </c>
    </row>
    <row r="4801" spans="16:20">
      <c r="P4801" s="70" t="str">
        <f t="shared" si="223"/>
        <v/>
      </c>
      <c r="Q4801" s="70" t="str">
        <f t="shared" si="224"/>
        <v/>
      </c>
      <c r="R4801" s="70" t="str">
        <f>IFERROR(IF(K4801="handling and wharfage",SUM(P4801:Q4801),IF(OR(K4801="tank",K4801="Boat",K4801="car"),INDEX(Rate!$B$4:$M$25,MATCH(Gilbert!N4801,Rate!$A$4:$A$25,0),MATCH(Gilbert!L4801,Rate!$B$3:$M$3,0))*O4801*0.8,INDEX(Rate!$B$4:$M$25,MATCH(Gilbert!N4801,Rate!$A$4:$A$25,0),MATCH(Gilbert!L4801,Rate!$B$3:$M$3,0))*O4801)),"")</f>
        <v/>
      </c>
      <c r="T4801" s="71" t="str">
        <f t="shared" si="225"/>
        <v/>
      </c>
    </row>
    <row r="4802" spans="16:20">
      <c r="P4802" s="70" t="str">
        <f t="shared" si="223"/>
        <v/>
      </c>
      <c r="Q4802" s="70" t="str">
        <f t="shared" si="224"/>
        <v/>
      </c>
      <c r="R4802" s="70" t="str">
        <f>IFERROR(IF(K4802="handling and wharfage",SUM(P4802:Q4802),IF(OR(K4802="tank",K4802="Boat",K4802="car"),INDEX(Rate!$B$4:$M$25,MATCH(Gilbert!N4802,Rate!$A$4:$A$25,0),MATCH(Gilbert!L4802,Rate!$B$3:$M$3,0))*O4802*0.8,INDEX(Rate!$B$4:$M$25,MATCH(Gilbert!N4802,Rate!$A$4:$A$25,0),MATCH(Gilbert!L4802,Rate!$B$3:$M$3,0))*O4802)),"")</f>
        <v/>
      </c>
      <c r="T4802" s="71" t="str">
        <f t="shared" si="225"/>
        <v/>
      </c>
    </row>
    <row r="4803" spans="16:20">
      <c r="P4803" s="70" t="str">
        <f t="shared" ref="P4803:P4866" si="226">IF(OR(K4803="handling and wharfage",K4803="rau handling and wharfage"),O4803*30,"")</f>
        <v/>
      </c>
      <c r="Q4803" s="70" t="str">
        <f t="shared" ref="Q4803:Q4866" si="227">IF(K4803&lt;&gt;"handling and wharfage","",O4803*3.5)</f>
        <v/>
      </c>
      <c r="R4803" s="70" t="str">
        <f>IFERROR(IF(K4803="handling and wharfage",SUM(P4803:Q4803),IF(OR(K4803="tank",K4803="Boat",K4803="car"),INDEX(Rate!$B$4:$M$25,MATCH(Gilbert!N4803,Rate!$A$4:$A$25,0),MATCH(Gilbert!L4803,Rate!$B$3:$M$3,0))*O4803*0.8,INDEX(Rate!$B$4:$M$25,MATCH(Gilbert!N4803,Rate!$A$4:$A$25,0),MATCH(Gilbert!L4803,Rate!$B$3:$M$3,0))*O4803)),"")</f>
        <v/>
      </c>
      <c r="T4803" s="71" t="str">
        <f t="shared" ref="T4803:T4866" si="228">IF(L4803="","",IF(L4803="General2","F0070000061A","E31250000331"))</f>
        <v/>
      </c>
    </row>
    <row r="4804" spans="16:20">
      <c r="P4804" s="70" t="str">
        <f t="shared" si="226"/>
        <v/>
      </c>
      <c r="Q4804" s="70" t="str">
        <f t="shared" si="227"/>
        <v/>
      </c>
      <c r="R4804" s="70" t="str">
        <f>IFERROR(IF(K4804="handling and wharfage",SUM(P4804:Q4804),IF(OR(K4804="tank",K4804="Boat",K4804="car"),INDEX(Rate!$B$4:$M$25,MATCH(Gilbert!N4804,Rate!$A$4:$A$25,0),MATCH(Gilbert!L4804,Rate!$B$3:$M$3,0))*O4804*0.8,INDEX(Rate!$B$4:$M$25,MATCH(Gilbert!N4804,Rate!$A$4:$A$25,0),MATCH(Gilbert!L4804,Rate!$B$3:$M$3,0))*O4804)),"")</f>
        <v/>
      </c>
      <c r="T4804" s="71" t="str">
        <f t="shared" si="228"/>
        <v/>
      </c>
    </row>
    <row r="4805" spans="16:20">
      <c r="P4805" s="70" t="str">
        <f t="shared" si="226"/>
        <v/>
      </c>
      <c r="Q4805" s="70" t="str">
        <f t="shared" si="227"/>
        <v/>
      </c>
      <c r="R4805" s="70" t="str">
        <f>IFERROR(IF(K4805="handling and wharfage",SUM(P4805:Q4805),IF(OR(K4805="tank",K4805="Boat",K4805="car"),INDEX(Rate!$B$4:$M$25,MATCH(Gilbert!N4805,Rate!$A$4:$A$25,0),MATCH(Gilbert!L4805,Rate!$B$3:$M$3,0))*O4805*0.8,INDEX(Rate!$B$4:$M$25,MATCH(Gilbert!N4805,Rate!$A$4:$A$25,0),MATCH(Gilbert!L4805,Rate!$B$3:$M$3,0))*O4805)),"")</f>
        <v/>
      </c>
      <c r="T4805" s="71" t="str">
        <f t="shared" si="228"/>
        <v/>
      </c>
    </row>
    <row r="4806" spans="16:20">
      <c r="P4806" s="70" t="str">
        <f t="shared" si="226"/>
        <v/>
      </c>
      <c r="Q4806" s="70" t="str">
        <f t="shared" si="227"/>
        <v/>
      </c>
      <c r="R4806" s="70" t="str">
        <f>IFERROR(IF(K4806="handling and wharfage",SUM(P4806:Q4806),IF(OR(K4806="tank",K4806="Boat",K4806="car"),INDEX(Rate!$B$4:$M$25,MATCH(Gilbert!N4806,Rate!$A$4:$A$25,0),MATCH(Gilbert!L4806,Rate!$B$3:$M$3,0))*O4806*0.8,INDEX(Rate!$B$4:$M$25,MATCH(Gilbert!N4806,Rate!$A$4:$A$25,0),MATCH(Gilbert!L4806,Rate!$B$3:$M$3,0))*O4806)),"")</f>
        <v/>
      </c>
      <c r="T4806" s="71" t="str">
        <f t="shared" si="228"/>
        <v/>
      </c>
    </row>
    <row r="4807" spans="16:20">
      <c r="P4807" s="70" t="str">
        <f t="shared" si="226"/>
        <v/>
      </c>
      <c r="Q4807" s="70" t="str">
        <f t="shared" si="227"/>
        <v/>
      </c>
      <c r="R4807" s="70" t="str">
        <f>IFERROR(IF(K4807="handling and wharfage",SUM(P4807:Q4807),IF(OR(K4807="tank",K4807="Boat",K4807="car"),INDEX(Rate!$B$4:$M$25,MATCH(Gilbert!N4807,Rate!$A$4:$A$25,0),MATCH(Gilbert!L4807,Rate!$B$3:$M$3,0))*O4807*0.8,INDEX(Rate!$B$4:$M$25,MATCH(Gilbert!N4807,Rate!$A$4:$A$25,0),MATCH(Gilbert!L4807,Rate!$B$3:$M$3,0))*O4807)),"")</f>
        <v/>
      </c>
      <c r="T4807" s="71" t="str">
        <f t="shared" si="228"/>
        <v/>
      </c>
    </row>
    <row r="4808" spans="16:20">
      <c r="P4808" s="70" t="str">
        <f t="shared" si="226"/>
        <v/>
      </c>
      <c r="Q4808" s="70" t="str">
        <f t="shared" si="227"/>
        <v/>
      </c>
      <c r="R4808" s="70" t="str">
        <f>IFERROR(IF(K4808="handling and wharfage",SUM(P4808:Q4808),IF(OR(K4808="tank",K4808="Boat",K4808="car"),INDEX(Rate!$B$4:$M$25,MATCH(Gilbert!N4808,Rate!$A$4:$A$25,0),MATCH(Gilbert!L4808,Rate!$B$3:$M$3,0))*O4808*0.8,INDEX(Rate!$B$4:$M$25,MATCH(Gilbert!N4808,Rate!$A$4:$A$25,0),MATCH(Gilbert!L4808,Rate!$B$3:$M$3,0))*O4808)),"")</f>
        <v/>
      </c>
      <c r="T4808" s="71" t="str">
        <f t="shared" si="228"/>
        <v/>
      </c>
    </row>
    <row r="4809" spans="16:20">
      <c r="P4809" s="70" t="str">
        <f t="shared" si="226"/>
        <v/>
      </c>
      <c r="Q4809" s="70" t="str">
        <f t="shared" si="227"/>
        <v/>
      </c>
      <c r="R4809" s="70" t="str">
        <f>IFERROR(IF(K4809="handling and wharfage",SUM(P4809:Q4809),IF(OR(K4809="tank",K4809="Boat",K4809="car"),INDEX(Rate!$B$4:$M$25,MATCH(Gilbert!N4809,Rate!$A$4:$A$25,0),MATCH(Gilbert!L4809,Rate!$B$3:$M$3,0))*O4809*0.8,INDEX(Rate!$B$4:$M$25,MATCH(Gilbert!N4809,Rate!$A$4:$A$25,0),MATCH(Gilbert!L4809,Rate!$B$3:$M$3,0))*O4809)),"")</f>
        <v/>
      </c>
      <c r="T4809" s="71" t="str">
        <f t="shared" si="228"/>
        <v/>
      </c>
    </row>
    <row r="4810" spans="16:20">
      <c r="P4810" s="70" t="str">
        <f t="shared" si="226"/>
        <v/>
      </c>
      <c r="Q4810" s="70" t="str">
        <f t="shared" si="227"/>
        <v/>
      </c>
      <c r="R4810" s="70" t="str">
        <f>IFERROR(IF(K4810="handling and wharfage",SUM(P4810:Q4810),IF(OR(K4810="tank",K4810="Boat",K4810="car"),INDEX(Rate!$B$4:$M$25,MATCH(Gilbert!N4810,Rate!$A$4:$A$25,0),MATCH(Gilbert!L4810,Rate!$B$3:$M$3,0))*O4810*0.8,INDEX(Rate!$B$4:$M$25,MATCH(Gilbert!N4810,Rate!$A$4:$A$25,0),MATCH(Gilbert!L4810,Rate!$B$3:$M$3,0))*O4810)),"")</f>
        <v/>
      </c>
      <c r="T4810" s="71" t="str">
        <f t="shared" si="228"/>
        <v/>
      </c>
    </row>
    <row r="4811" spans="16:20">
      <c r="P4811" s="70" t="str">
        <f t="shared" si="226"/>
        <v/>
      </c>
      <c r="Q4811" s="70" t="str">
        <f t="shared" si="227"/>
        <v/>
      </c>
      <c r="R4811" s="70" t="str">
        <f>IFERROR(IF(K4811="handling and wharfage",SUM(P4811:Q4811),IF(OR(K4811="tank",K4811="Boat",K4811="car"),INDEX(Rate!$B$4:$M$25,MATCH(Gilbert!N4811,Rate!$A$4:$A$25,0),MATCH(Gilbert!L4811,Rate!$B$3:$M$3,0))*O4811*0.8,INDEX(Rate!$B$4:$M$25,MATCH(Gilbert!N4811,Rate!$A$4:$A$25,0),MATCH(Gilbert!L4811,Rate!$B$3:$M$3,0))*O4811)),"")</f>
        <v/>
      </c>
      <c r="T4811" s="71" t="str">
        <f t="shared" si="228"/>
        <v/>
      </c>
    </row>
    <row r="4812" spans="16:20">
      <c r="P4812" s="70" t="str">
        <f t="shared" si="226"/>
        <v/>
      </c>
      <c r="Q4812" s="70" t="str">
        <f t="shared" si="227"/>
        <v/>
      </c>
      <c r="R4812" s="70" t="str">
        <f>IFERROR(IF(K4812="handling and wharfage",SUM(P4812:Q4812),IF(OR(K4812="tank",K4812="Boat",K4812="car"),INDEX(Rate!$B$4:$M$25,MATCH(Gilbert!N4812,Rate!$A$4:$A$25,0),MATCH(Gilbert!L4812,Rate!$B$3:$M$3,0))*O4812*0.8,INDEX(Rate!$B$4:$M$25,MATCH(Gilbert!N4812,Rate!$A$4:$A$25,0),MATCH(Gilbert!L4812,Rate!$B$3:$M$3,0))*O4812)),"")</f>
        <v/>
      </c>
      <c r="T4812" s="71" t="str">
        <f t="shared" si="228"/>
        <v/>
      </c>
    </row>
    <row r="4813" s="38" customFormat="1" spans="1:23">
      <c r="A4813" s="52"/>
      <c r="B4813" s="52"/>
      <c r="D4813" s="67"/>
      <c r="G4813" s="76"/>
      <c r="H4813" s="53"/>
      <c r="J4813" s="78"/>
      <c r="P4813" s="70" t="str">
        <f t="shared" si="226"/>
        <v/>
      </c>
      <c r="Q4813" s="70" t="str">
        <f t="shared" si="227"/>
        <v/>
      </c>
      <c r="R4813" s="70" t="str">
        <f>IFERROR(IF(K4813="handling and wharfage",SUM(P4813:Q4813),IF(OR(K4813="tank",K4813="Boat",K4813="car"),INDEX(Rate!$B$4:$M$25,MATCH(Gilbert!N4813,Rate!$A$4:$A$25,0),MATCH(Gilbert!L4813,Rate!$B$3:$M$3,0))*O4813*0.8,INDEX(Rate!$B$4:$M$25,MATCH(Gilbert!N4813,Rate!$A$4:$A$25,0),MATCH(Gilbert!L4813,Rate!$B$3:$M$3,0))*O4813)),"")</f>
        <v/>
      </c>
      <c r="S4813" s="71"/>
      <c r="T4813" s="71" t="str">
        <f t="shared" si="228"/>
        <v/>
      </c>
      <c r="V4813" s="53"/>
      <c r="W4813" s="53"/>
    </row>
    <row r="4814" spans="16:20">
      <c r="P4814" s="70" t="str">
        <f t="shared" si="226"/>
        <v/>
      </c>
      <c r="Q4814" s="70" t="str">
        <f t="shared" si="227"/>
        <v/>
      </c>
      <c r="R4814" s="70" t="str">
        <f>IFERROR(IF(K4814="handling and wharfage",SUM(P4814:Q4814),IF(OR(K4814="tank",K4814="Boat",K4814="car"),INDEX(Rate!$B$4:$M$25,MATCH(Gilbert!N4814,Rate!$A$4:$A$25,0),MATCH(Gilbert!L4814,Rate!$B$3:$M$3,0))*O4814*0.8,INDEX(Rate!$B$4:$M$25,MATCH(Gilbert!N4814,Rate!$A$4:$A$25,0),MATCH(Gilbert!L4814,Rate!$B$3:$M$3,0))*O4814)),"")</f>
        <v/>
      </c>
      <c r="T4814" s="71" t="str">
        <f t="shared" si="228"/>
        <v/>
      </c>
    </row>
    <row r="4815" spans="16:20">
      <c r="P4815" s="70" t="str">
        <f t="shared" si="226"/>
        <v/>
      </c>
      <c r="Q4815" s="70" t="str">
        <f t="shared" si="227"/>
        <v/>
      </c>
      <c r="R4815" s="70" t="str">
        <f>IFERROR(IF(K4815="handling and wharfage",SUM(P4815:Q4815),IF(OR(K4815="tank",K4815="Boat",K4815="car"),INDEX(Rate!$B$4:$M$25,MATCH(Gilbert!N4815,Rate!$A$4:$A$25,0),MATCH(Gilbert!L4815,Rate!$B$3:$M$3,0))*O4815*0.8,INDEX(Rate!$B$4:$M$25,MATCH(Gilbert!N4815,Rate!$A$4:$A$25,0),MATCH(Gilbert!L4815,Rate!$B$3:$M$3,0))*O4815)),"")</f>
        <v/>
      </c>
      <c r="T4815" s="71" t="str">
        <f t="shared" si="228"/>
        <v/>
      </c>
    </row>
    <row r="4816" spans="16:20">
      <c r="P4816" s="70" t="str">
        <f t="shared" si="226"/>
        <v/>
      </c>
      <c r="Q4816" s="70" t="str">
        <f t="shared" si="227"/>
        <v/>
      </c>
      <c r="R4816" s="70" t="str">
        <f>IFERROR(IF(K4816="handling and wharfage",SUM(P4816:Q4816),IF(OR(K4816="tank",K4816="Boat",K4816="car"),INDEX(Rate!$B$4:$M$25,MATCH(Gilbert!N4816,Rate!$A$4:$A$25,0),MATCH(Gilbert!L4816,Rate!$B$3:$M$3,0))*O4816*0.8,INDEX(Rate!$B$4:$M$25,MATCH(Gilbert!N4816,Rate!$A$4:$A$25,0),MATCH(Gilbert!L4816,Rate!$B$3:$M$3,0))*O4816)),"")</f>
        <v/>
      </c>
      <c r="T4816" s="71" t="str">
        <f t="shared" si="228"/>
        <v/>
      </c>
    </row>
    <row r="4817" spans="16:20">
      <c r="P4817" s="70" t="str">
        <f t="shared" si="226"/>
        <v/>
      </c>
      <c r="Q4817" s="70" t="str">
        <f t="shared" si="227"/>
        <v/>
      </c>
      <c r="R4817" s="70" t="str">
        <f>IFERROR(IF(K4817="handling and wharfage",SUM(P4817:Q4817),IF(OR(K4817="tank",K4817="Boat",K4817="car"),INDEX(Rate!$B$4:$M$25,MATCH(Gilbert!N4817,Rate!$A$4:$A$25,0),MATCH(Gilbert!L4817,Rate!$B$3:$M$3,0))*O4817*0.8,INDEX(Rate!$B$4:$M$25,MATCH(Gilbert!N4817,Rate!$A$4:$A$25,0),MATCH(Gilbert!L4817,Rate!$B$3:$M$3,0))*O4817)),"")</f>
        <v/>
      </c>
      <c r="T4817" s="71" t="str">
        <f t="shared" si="228"/>
        <v/>
      </c>
    </row>
    <row r="4818" spans="16:20">
      <c r="P4818" s="70" t="str">
        <f t="shared" si="226"/>
        <v/>
      </c>
      <c r="Q4818" s="70" t="str">
        <f t="shared" si="227"/>
        <v/>
      </c>
      <c r="R4818" s="70" t="str">
        <f>IFERROR(IF(K4818="handling and wharfage",SUM(P4818:Q4818),IF(OR(K4818="tank",K4818="Boat",K4818="car"),INDEX(Rate!$B$4:$M$25,MATCH(Gilbert!N4818,Rate!$A$4:$A$25,0),MATCH(Gilbert!L4818,Rate!$B$3:$M$3,0))*O4818*0.8,INDEX(Rate!$B$4:$M$25,MATCH(Gilbert!N4818,Rate!$A$4:$A$25,0),MATCH(Gilbert!L4818,Rate!$B$3:$M$3,0))*O4818)),"")</f>
        <v/>
      </c>
      <c r="T4818" s="71" t="str">
        <f t="shared" si="228"/>
        <v/>
      </c>
    </row>
    <row r="4819" spans="16:20">
      <c r="P4819" s="70" t="str">
        <f t="shared" si="226"/>
        <v/>
      </c>
      <c r="Q4819" s="70" t="str">
        <f t="shared" si="227"/>
        <v/>
      </c>
      <c r="R4819" s="70" t="str">
        <f>IFERROR(IF(K4819="handling and wharfage",SUM(P4819:Q4819),IF(OR(K4819="tank",K4819="Boat",K4819="car"),INDEX(Rate!$B$4:$M$25,MATCH(Gilbert!N4819,Rate!$A$4:$A$25,0),MATCH(Gilbert!L4819,Rate!$B$3:$M$3,0))*O4819*0.8,INDEX(Rate!$B$4:$M$25,MATCH(Gilbert!N4819,Rate!$A$4:$A$25,0),MATCH(Gilbert!L4819,Rate!$B$3:$M$3,0))*O4819)),"")</f>
        <v/>
      </c>
      <c r="T4819" s="71" t="str">
        <f t="shared" si="228"/>
        <v/>
      </c>
    </row>
    <row r="4820" spans="16:20">
      <c r="P4820" s="70" t="str">
        <f t="shared" si="226"/>
        <v/>
      </c>
      <c r="Q4820" s="70" t="str">
        <f t="shared" si="227"/>
        <v/>
      </c>
      <c r="R4820" s="70" t="str">
        <f>IFERROR(IF(K4820="handling and wharfage",SUM(P4820:Q4820),IF(OR(K4820="tank",K4820="Boat",K4820="car"),INDEX(Rate!$B$4:$M$25,MATCH(Gilbert!N4820,Rate!$A$4:$A$25,0),MATCH(Gilbert!L4820,Rate!$B$3:$M$3,0))*O4820*0.8,INDEX(Rate!$B$4:$M$25,MATCH(Gilbert!N4820,Rate!$A$4:$A$25,0),MATCH(Gilbert!L4820,Rate!$B$3:$M$3,0))*O4820)),"")</f>
        <v/>
      </c>
      <c r="T4820" s="71" t="str">
        <f t="shared" si="228"/>
        <v/>
      </c>
    </row>
    <row r="4821" spans="16:20">
      <c r="P4821" s="70" t="str">
        <f t="shared" si="226"/>
        <v/>
      </c>
      <c r="Q4821" s="70" t="str">
        <f t="shared" si="227"/>
        <v/>
      </c>
      <c r="R4821" s="70" t="str">
        <f>IFERROR(IF(K4821="handling and wharfage",SUM(P4821:Q4821),IF(OR(K4821="tank",K4821="Boat",K4821="car"),INDEX(Rate!$B$4:$M$25,MATCH(Gilbert!N4821,Rate!$A$4:$A$25,0),MATCH(Gilbert!L4821,Rate!$B$3:$M$3,0))*O4821*0.8,INDEX(Rate!$B$4:$M$25,MATCH(Gilbert!N4821,Rate!$A$4:$A$25,0),MATCH(Gilbert!L4821,Rate!$B$3:$M$3,0))*O4821)),"")</f>
        <v/>
      </c>
      <c r="T4821" s="71" t="str">
        <f t="shared" si="228"/>
        <v/>
      </c>
    </row>
    <row r="4822" spans="16:20">
      <c r="P4822" s="70" t="str">
        <f t="shared" si="226"/>
        <v/>
      </c>
      <c r="Q4822" s="70" t="str">
        <f t="shared" si="227"/>
        <v/>
      </c>
      <c r="R4822" s="70" t="str">
        <f>IFERROR(IF(K4822="handling and wharfage",SUM(P4822:Q4822),IF(OR(K4822="tank",K4822="Boat",K4822="car"),INDEX(Rate!$B$4:$M$25,MATCH(Gilbert!N4822,Rate!$A$4:$A$25,0),MATCH(Gilbert!L4822,Rate!$B$3:$M$3,0))*O4822*0.8,INDEX(Rate!$B$4:$M$25,MATCH(Gilbert!N4822,Rate!$A$4:$A$25,0),MATCH(Gilbert!L4822,Rate!$B$3:$M$3,0))*O4822)),"")</f>
        <v/>
      </c>
      <c r="T4822" s="71" t="str">
        <f t="shared" si="228"/>
        <v/>
      </c>
    </row>
    <row r="4823" spans="16:20">
      <c r="P4823" s="70" t="str">
        <f t="shared" si="226"/>
        <v/>
      </c>
      <c r="Q4823" s="70" t="str">
        <f t="shared" si="227"/>
        <v/>
      </c>
      <c r="R4823" s="70" t="str">
        <f>IFERROR(IF(K4823="handling and wharfage",SUM(P4823:Q4823),IF(OR(K4823="tank",K4823="Boat",K4823="car"),INDEX(Rate!$B$4:$M$25,MATCH(Gilbert!N4823,Rate!$A$4:$A$25,0),MATCH(Gilbert!L4823,Rate!$B$3:$M$3,0))*O4823*0.8,INDEX(Rate!$B$4:$M$25,MATCH(Gilbert!N4823,Rate!$A$4:$A$25,0),MATCH(Gilbert!L4823,Rate!$B$3:$M$3,0))*O4823)),"")</f>
        <v/>
      </c>
      <c r="T4823" s="71" t="str">
        <f t="shared" si="228"/>
        <v/>
      </c>
    </row>
    <row r="4824" spans="16:20">
      <c r="P4824" s="70" t="str">
        <f t="shared" si="226"/>
        <v/>
      </c>
      <c r="Q4824" s="70" t="str">
        <f t="shared" si="227"/>
        <v/>
      </c>
      <c r="R4824" s="70" t="str">
        <f>IFERROR(IF(K4824="handling and wharfage",SUM(P4824:Q4824),IF(OR(K4824="tank",K4824="Boat",K4824="car"),INDEX(Rate!$B$4:$M$25,MATCH(Gilbert!N4824,Rate!$A$4:$A$25,0),MATCH(Gilbert!L4824,Rate!$B$3:$M$3,0))*O4824*0.8,INDEX(Rate!$B$4:$M$25,MATCH(Gilbert!N4824,Rate!$A$4:$A$25,0),MATCH(Gilbert!L4824,Rate!$B$3:$M$3,0))*O4824)),"")</f>
        <v/>
      </c>
      <c r="T4824" s="71" t="str">
        <f t="shared" si="228"/>
        <v/>
      </c>
    </row>
    <row r="4825" spans="16:20">
      <c r="P4825" s="70" t="str">
        <f t="shared" si="226"/>
        <v/>
      </c>
      <c r="Q4825" s="70" t="str">
        <f t="shared" si="227"/>
        <v/>
      </c>
      <c r="R4825" s="70" t="str">
        <f>IFERROR(IF(K4825="handling and wharfage",SUM(P4825:Q4825),IF(OR(K4825="tank",K4825="Boat",K4825="car"),INDEX(Rate!$B$4:$M$25,MATCH(Gilbert!N4825,Rate!$A$4:$A$25,0),MATCH(Gilbert!L4825,Rate!$B$3:$M$3,0))*O4825*0.8,INDEX(Rate!$B$4:$M$25,MATCH(Gilbert!N4825,Rate!$A$4:$A$25,0),MATCH(Gilbert!L4825,Rate!$B$3:$M$3,0))*O4825)),"")</f>
        <v/>
      </c>
      <c r="T4825" s="71" t="str">
        <f t="shared" si="228"/>
        <v/>
      </c>
    </row>
    <row r="4826" spans="16:20">
      <c r="P4826" s="70" t="str">
        <f t="shared" si="226"/>
        <v/>
      </c>
      <c r="Q4826" s="70" t="str">
        <f t="shared" si="227"/>
        <v/>
      </c>
      <c r="R4826" s="70" t="str">
        <f>IFERROR(IF(K4826="handling and wharfage",SUM(P4826:Q4826),IF(OR(K4826="tank",K4826="Boat",K4826="car"),INDEX(Rate!$B$4:$M$25,MATCH(Gilbert!N4826,Rate!$A$4:$A$25,0),MATCH(Gilbert!L4826,Rate!$B$3:$M$3,0))*O4826*0.8,INDEX(Rate!$B$4:$M$25,MATCH(Gilbert!N4826,Rate!$A$4:$A$25,0),MATCH(Gilbert!L4826,Rate!$B$3:$M$3,0))*O4826)),"")</f>
        <v/>
      </c>
      <c r="T4826" s="71" t="str">
        <f t="shared" si="228"/>
        <v/>
      </c>
    </row>
    <row r="4827" spans="16:20">
      <c r="P4827" s="70" t="str">
        <f t="shared" si="226"/>
        <v/>
      </c>
      <c r="Q4827" s="70" t="str">
        <f t="shared" si="227"/>
        <v/>
      </c>
      <c r="R4827" s="70" t="str">
        <f>IFERROR(IF(K4827="handling and wharfage",SUM(P4827:Q4827),IF(OR(K4827="tank",K4827="Boat",K4827="car"),INDEX(Rate!$B$4:$M$25,MATCH(Gilbert!N4827,Rate!$A$4:$A$25,0),MATCH(Gilbert!L4827,Rate!$B$3:$M$3,0))*O4827*0.8,INDEX(Rate!$B$4:$M$25,MATCH(Gilbert!N4827,Rate!$A$4:$A$25,0),MATCH(Gilbert!L4827,Rate!$B$3:$M$3,0))*O4827)),"")</f>
        <v/>
      </c>
      <c r="T4827" s="71" t="str">
        <f t="shared" si="228"/>
        <v/>
      </c>
    </row>
    <row r="4828" spans="16:20">
      <c r="P4828" s="70" t="str">
        <f t="shared" si="226"/>
        <v/>
      </c>
      <c r="Q4828" s="70" t="str">
        <f t="shared" si="227"/>
        <v/>
      </c>
      <c r="R4828" s="70" t="str">
        <f>IFERROR(IF(K4828="handling and wharfage",SUM(P4828:Q4828),IF(OR(K4828="tank",K4828="Boat",K4828="car"),INDEX(Rate!$B$4:$M$25,MATCH(Gilbert!N4828,Rate!$A$4:$A$25,0),MATCH(Gilbert!L4828,Rate!$B$3:$M$3,0))*O4828*0.8,INDEX(Rate!$B$4:$M$25,MATCH(Gilbert!N4828,Rate!$A$4:$A$25,0),MATCH(Gilbert!L4828,Rate!$B$3:$M$3,0))*O4828)),"")</f>
        <v/>
      </c>
      <c r="T4828" s="71" t="str">
        <f t="shared" si="228"/>
        <v/>
      </c>
    </row>
    <row r="4829" spans="16:20">
      <c r="P4829" s="70" t="str">
        <f t="shared" si="226"/>
        <v/>
      </c>
      <c r="Q4829" s="70" t="str">
        <f t="shared" si="227"/>
        <v/>
      </c>
      <c r="R4829" s="70" t="str">
        <f>IFERROR(IF(K4829="handling and wharfage",SUM(P4829:Q4829),IF(OR(K4829="tank",K4829="Boat",K4829="car"),INDEX(Rate!$B$4:$M$25,MATCH(Gilbert!N4829,Rate!$A$4:$A$25,0),MATCH(Gilbert!L4829,Rate!$B$3:$M$3,0))*O4829*0.8,INDEX(Rate!$B$4:$M$25,MATCH(Gilbert!N4829,Rate!$A$4:$A$25,0),MATCH(Gilbert!L4829,Rate!$B$3:$M$3,0))*O4829)),"")</f>
        <v/>
      </c>
      <c r="T4829" s="71" t="str">
        <f t="shared" si="228"/>
        <v/>
      </c>
    </row>
    <row r="4830" spans="16:20">
      <c r="P4830" s="70" t="str">
        <f t="shared" si="226"/>
        <v/>
      </c>
      <c r="Q4830" s="70" t="str">
        <f t="shared" si="227"/>
        <v/>
      </c>
      <c r="R4830" s="70" t="str">
        <f>IFERROR(IF(K4830="handling and wharfage",SUM(P4830:Q4830),IF(OR(K4830="tank",K4830="Boat",K4830="car"),INDEX(Rate!$B$4:$M$25,MATCH(Gilbert!N4830,Rate!$A$4:$A$25,0),MATCH(Gilbert!L4830,Rate!$B$3:$M$3,0))*O4830*0.8,INDEX(Rate!$B$4:$M$25,MATCH(Gilbert!N4830,Rate!$A$4:$A$25,0),MATCH(Gilbert!L4830,Rate!$B$3:$M$3,0))*O4830)),"")</f>
        <v/>
      </c>
      <c r="T4830" s="71" t="str">
        <f t="shared" si="228"/>
        <v/>
      </c>
    </row>
    <row r="4831" spans="16:20">
      <c r="P4831" s="70" t="str">
        <f t="shared" si="226"/>
        <v/>
      </c>
      <c r="Q4831" s="70" t="str">
        <f t="shared" si="227"/>
        <v/>
      </c>
      <c r="R4831" s="70" t="str">
        <f>IFERROR(IF(K4831="handling and wharfage",SUM(P4831:Q4831),IF(OR(K4831="tank",K4831="Boat",K4831="car"),INDEX(Rate!$B$4:$M$25,MATCH(Gilbert!N4831,Rate!$A$4:$A$25,0),MATCH(Gilbert!L4831,Rate!$B$3:$M$3,0))*O4831*0.8,INDEX(Rate!$B$4:$M$25,MATCH(Gilbert!N4831,Rate!$A$4:$A$25,0),MATCH(Gilbert!L4831,Rate!$B$3:$M$3,0))*O4831)),"")</f>
        <v/>
      </c>
      <c r="T4831" s="71" t="str">
        <f t="shared" si="228"/>
        <v/>
      </c>
    </row>
    <row r="4832" spans="16:20">
      <c r="P4832" s="70" t="str">
        <f t="shared" si="226"/>
        <v/>
      </c>
      <c r="Q4832" s="70" t="str">
        <f t="shared" si="227"/>
        <v/>
      </c>
      <c r="R4832" s="70" t="str">
        <f>IFERROR(IF(K4832="handling and wharfage",SUM(P4832:Q4832),IF(OR(K4832="tank",K4832="Boat",K4832="car"),INDEX(Rate!$B$4:$M$25,MATCH(Gilbert!N4832,Rate!$A$4:$A$25,0),MATCH(Gilbert!L4832,Rate!$B$3:$M$3,0))*O4832*0.8,INDEX(Rate!$B$4:$M$25,MATCH(Gilbert!N4832,Rate!$A$4:$A$25,0),MATCH(Gilbert!L4832,Rate!$B$3:$M$3,0))*O4832)),"")</f>
        <v/>
      </c>
      <c r="T4832" s="71" t="str">
        <f t="shared" si="228"/>
        <v/>
      </c>
    </row>
    <row r="4833" spans="16:20">
      <c r="P4833" s="70" t="str">
        <f t="shared" si="226"/>
        <v/>
      </c>
      <c r="Q4833" s="70" t="str">
        <f t="shared" si="227"/>
        <v/>
      </c>
      <c r="R4833" s="70" t="str">
        <f>IFERROR(IF(K4833="handling and wharfage",SUM(P4833:Q4833),IF(OR(K4833="tank",K4833="Boat",K4833="car"),INDEX(Rate!$B$4:$M$25,MATCH(Gilbert!N4833,Rate!$A$4:$A$25,0),MATCH(Gilbert!L4833,Rate!$B$3:$M$3,0))*O4833*0.8,INDEX(Rate!$B$4:$M$25,MATCH(Gilbert!N4833,Rate!$A$4:$A$25,0),MATCH(Gilbert!L4833,Rate!$B$3:$M$3,0))*O4833)),"")</f>
        <v/>
      </c>
      <c r="T4833" s="71" t="str">
        <f t="shared" si="228"/>
        <v/>
      </c>
    </row>
    <row r="4834" spans="16:20">
      <c r="P4834" s="70" t="str">
        <f t="shared" si="226"/>
        <v/>
      </c>
      <c r="Q4834" s="70" t="str">
        <f t="shared" si="227"/>
        <v/>
      </c>
      <c r="R4834" s="70" t="str">
        <f>IFERROR(IF(K4834="handling and wharfage",SUM(P4834:Q4834),IF(OR(K4834="tank",K4834="Boat",K4834="car"),INDEX(Rate!$B$4:$M$25,MATCH(Gilbert!N4834,Rate!$A$4:$A$25,0),MATCH(Gilbert!L4834,Rate!$B$3:$M$3,0))*O4834*0.8,INDEX(Rate!$B$4:$M$25,MATCH(Gilbert!N4834,Rate!$A$4:$A$25,0),MATCH(Gilbert!L4834,Rate!$B$3:$M$3,0))*O4834)),"")</f>
        <v/>
      </c>
      <c r="T4834" s="71" t="str">
        <f t="shared" si="228"/>
        <v/>
      </c>
    </row>
    <row r="4835" spans="16:20">
      <c r="P4835" s="70" t="str">
        <f t="shared" si="226"/>
        <v/>
      </c>
      <c r="Q4835" s="70" t="str">
        <f t="shared" si="227"/>
        <v/>
      </c>
      <c r="R4835" s="70" t="str">
        <f>IFERROR(IF(K4835="handling and wharfage",SUM(P4835:Q4835),IF(OR(K4835="tank",K4835="Boat",K4835="car"),INDEX(Rate!$B$4:$M$25,MATCH(Gilbert!N4835,Rate!$A$4:$A$25,0),MATCH(Gilbert!L4835,Rate!$B$3:$M$3,0))*O4835*0.8,INDEX(Rate!$B$4:$M$25,MATCH(Gilbert!N4835,Rate!$A$4:$A$25,0),MATCH(Gilbert!L4835,Rate!$B$3:$M$3,0))*O4835)),"")</f>
        <v/>
      </c>
      <c r="T4835" s="71" t="str">
        <f t="shared" si="228"/>
        <v/>
      </c>
    </row>
    <row r="4836" spans="16:20">
      <c r="P4836" s="70" t="str">
        <f t="shared" si="226"/>
        <v/>
      </c>
      <c r="Q4836" s="70" t="str">
        <f t="shared" si="227"/>
        <v/>
      </c>
      <c r="R4836" s="70" t="str">
        <f>IFERROR(IF(K4836="handling and wharfage",SUM(P4836:Q4836),IF(OR(K4836="tank",K4836="Boat",K4836="car"),INDEX(Rate!$B$4:$M$25,MATCH(Gilbert!N4836,Rate!$A$4:$A$25,0),MATCH(Gilbert!L4836,Rate!$B$3:$M$3,0))*O4836*0.8,INDEX(Rate!$B$4:$M$25,MATCH(Gilbert!N4836,Rate!$A$4:$A$25,0),MATCH(Gilbert!L4836,Rate!$B$3:$M$3,0))*O4836)),"")</f>
        <v/>
      </c>
      <c r="T4836" s="71" t="str">
        <f t="shared" si="228"/>
        <v/>
      </c>
    </row>
    <row r="4837" spans="16:20">
      <c r="P4837" s="70" t="str">
        <f t="shared" si="226"/>
        <v/>
      </c>
      <c r="Q4837" s="70" t="str">
        <f t="shared" si="227"/>
        <v/>
      </c>
      <c r="R4837" s="70" t="str">
        <f>IFERROR(IF(K4837="handling and wharfage",SUM(P4837:Q4837),IF(OR(K4837="tank",K4837="Boat",K4837="car"),INDEX(Rate!$B$4:$M$25,MATCH(Gilbert!N4837,Rate!$A$4:$A$25,0),MATCH(Gilbert!L4837,Rate!$B$3:$M$3,0))*O4837*0.8,INDEX(Rate!$B$4:$M$25,MATCH(Gilbert!N4837,Rate!$A$4:$A$25,0),MATCH(Gilbert!L4837,Rate!$B$3:$M$3,0))*O4837)),"")</f>
        <v/>
      </c>
      <c r="T4837" s="71" t="str">
        <f t="shared" si="228"/>
        <v/>
      </c>
    </row>
    <row r="4838" spans="16:20">
      <c r="P4838" s="70" t="str">
        <f t="shared" si="226"/>
        <v/>
      </c>
      <c r="Q4838" s="70" t="str">
        <f t="shared" si="227"/>
        <v/>
      </c>
      <c r="R4838" s="70" t="str">
        <f>IFERROR(IF(K4838="handling and wharfage",SUM(P4838:Q4838),IF(OR(K4838="tank",K4838="Boat",K4838="car"),INDEX(Rate!$B$4:$M$25,MATCH(Gilbert!N4838,Rate!$A$4:$A$25,0),MATCH(Gilbert!L4838,Rate!$B$3:$M$3,0))*O4838*0.8,INDEX(Rate!$B$4:$M$25,MATCH(Gilbert!N4838,Rate!$A$4:$A$25,0),MATCH(Gilbert!L4838,Rate!$B$3:$M$3,0))*O4838)),"")</f>
        <v/>
      </c>
      <c r="T4838" s="71" t="str">
        <f t="shared" si="228"/>
        <v/>
      </c>
    </row>
    <row r="4839" spans="16:20">
      <c r="P4839" s="70" t="str">
        <f t="shared" si="226"/>
        <v/>
      </c>
      <c r="Q4839" s="70" t="str">
        <f t="shared" si="227"/>
        <v/>
      </c>
      <c r="R4839" s="70" t="str">
        <f>IFERROR(IF(K4839="handling and wharfage",SUM(P4839:Q4839),IF(OR(K4839="tank",K4839="Boat",K4839="car"),INDEX(Rate!$B$4:$M$25,MATCH(Gilbert!N4839,Rate!$A$4:$A$25,0),MATCH(Gilbert!L4839,Rate!$B$3:$M$3,0))*O4839*0.8,INDEX(Rate!$B$4:$M$25,MATCH(Gilbert!N4839,Rate!$A$4:$A$25,0),MATCH(Gilbert!L4839,Rate!$B$3:$M$3,0))*O4839)),"")</f>
        <v/>
      </c>
      <c r="T4839" s="71" t="str">
        <f t="shared" si="228"/>
        <v/>
      </c>
    </row>
    <row r="4840" spans="16:20">
      <c r="P4840" s="70" t="str">
        <f t="shared" si="226"/>
        <v/>
      </c>
      <c r="Q4840" s="70" t="str">
        <f t="shared" si="227"/>
        <v/>
      </c>
      <c r="R4840" s="70" t="str">
        <f>IFERROR(IF(K4840="handling and wharfage",SUM(P4840:Q4840),IF(OR(K4840="tank",K4840="Boat",K4840="car"),INDEX(Rate!$B$4:$M$25,MATCH(Gilbert!N4840,Rate!$A$4:$A$25,0),MATCH(Gilbert!L4840,Rate!$B$3:$M$3,0))*O4840*0.8,INDEX(Rate!$B$4:$M$25,MATCH(Gilbert!N4840,Rate!$A$4:$A$25,0),MATCH(Gilbert!L4840,Rate!$B$3:$M$3,0))*O4840)),"")</f>
        <v/>
      </c>
      <c r="T4840" s="71" t="str">
        <f t="shared" si="228"/>
        <v/>
      </c>
    </row>
    <row r="4841" spans="16:20">
      <c r="P4841" s="70" t="str">
        <f t="shared" si="226"/>
        <v/>
      </c>
      <c r="Q4841" s="70" t="str">
        <f t="shared" si="227"/>
        <v/>
      </c>
      <c r="R4841" s="70" t="str">
        <f>IFERROR(IF(K4841="handling and wharfage",SUM(P4841:Q4841),IF(OR(K4841="tank",K4841="Boat",K4841="car"),INDEX(Rate!$B$4:$M$25,MATCH(Gilbert!N4841,Rate!$A$4:$A$25,0),MATCH(Gilbert!L4841,Rate!$B$3:$M$3,0))*O4841*0.8,INDEX(Rate!$B$4:$M$25,MATCH(Gilbert!N4841,Rate!$A$4:$A$25,0),MATCH(Gilbert!L4841,Rate!$B$3:$M$3,0))*O4841)),"")</f>
        <v/>
      </c>
      <c r="T4841" s="71" t="str">
        <f t="shared" si="228"/>
        <v/>
      </c>
    </row>
    <row r="4842" spans="16:20">
      <c r="P4842" s="70" t="str">
        <f t="shared" si="226"/>
        <v/>
      </c>
      <c r="Q4842" s="70" t="str">
        <f t="shared" si="227"/>
        <v/>
      </c>
      <c r="R4842" s="70" t="str">
        <f>IFERROR(IF(K4842="handling and wharfage",SUM(P4842:Q4842),IF(OR(K4842="tank",K4842="Boat",K4842="car"),INDEX(Rate!$B$4:$M$25,MATCH(Gilbert!N4842,Rate!$A$4:$A$25,0),MATCH(Gilbert!L4842,Rate!$B$3:$M$3,0))*O4842*0.8,INDEX(Rate!$B$4:$M$25,MATCH(Gilbert!N4842,Rate!$A$4:$A$25,0),MATCH(Gilbert!L4842,Rate!$B$3:$M$3,0))*O4842)),"")</f>
        <v/>
      </c>
      <c r="T4842" s="71" t="str">
        <f t="shared" si="228"/>
        <v/>
      </c>
    </row>
    <row r="4843" spans="16:20">
      <c r="P4843" s="70" t="str">
        <f t="shared" si="226"/>
        <v/>
      </c>
      <c r="Q4843" s="70" t="str">
        <f t="shared" si="227"/>
        <v/>
      </c>
      <c r="R4843" s="70" t="str">
        <f>IFERROR(IF(K4843="handling and wharfage",SUM(P4843:Q4843),IF(OR(K4843="tank",K4843="Boat",K4843="car"),INDEX(Rate!$B$4:$M$25,MATCH(Gilbert!N4843,Rate!$A$4:$A$25,0),MATCH(Gilbert!L4843,Rate!$B$3:$M$3,0))*O4843*0.8,INDEX(Rate!$B$4:$M$25,MATCH(Gilbert!N4843,Rate!$A$4:$A$25,0),MATCH(Gilbert!L4843,Rate!$B$3:$M$3,0))*O4843)),"")</f>
        <v/>
      </c>
      <c r="T4843" s="71" t="str">
        <f t="shared" si="228"/>
        <v/>
      </c>
    </row>
    <row r="4844" spans="16:20">
      <c r="P4844" s="70" t="str">
        <f t="shared" si="226"/>
        <v/>
      </c>
      <c r="Q4844" s="70" t="str">
        <f t="shared" si="227"/>
        <v/>
      </c>
      <c r="R4844" s="70" t="str">
        <f>IFERROR(IF(K4844="handling and wharfage",SUM(P4844:Q4844),IF(OR(K4844="tank",K4844="Boat",K4844="car"),INDEX(Rate!$B$4:$M$25,MATCH(Gilbert!N4844,Rate!$A$4:$A$25,0),MATCH(Gilbert!L4844,Rate!$B$3:$M$3,0))*O4844*0.8,INDEX(Rate!$B$4:$M$25,MATCH(Gilbert!N4844,Rate!$A$4:$A$25,0),MATCH(Gilbert!L4844,Rate!$B$3:$M$3,0))*O4844)),"")</f>
        <v/>
      </c>
      <c r="T4844" s="71" t="str">
        <f t="shared" si="228"/>
        <v/>
      </c>
    </row>
    <row r="4845" spans="16:20">
      <c r="P4845" s="70" t="str">
        <f t="shared" si="226"/>
        <v/>
      </c>
      <c r="Q4845" s="70" t="str">
        <f t="shared" si="227"/>
        <v/>
      </c>
      <c r="R4845" s="70" t="str">
        <f>IFERROR(IF(K4845="handling and wharfage",SUM(P4845:Q4845),IF(OR(K4845="tank",K4845="Boat",K4845="car"),INDEX(Rate!$B$4:$M$25,MATCH(Gilbert!N4845,Rate!$A$4:$A$25,0),MATCH(Gilbert!L4845,Rate!$B$3:$M$3,0))*O4845*0.8,INDEX(Rate!$B$4:$M$25,MATCH(Gilbert!N4845,Rate!$A$4:$A$25,0),MATCH(Gilbert!L4845,Rate!$B$3:$M$3,0))*O4845)),"")</f>
        <v/>
      </c>
      <c r="T4845" s="71" t="str">
        <f t="shared" si="228"/>
        <v/>
      </c>
    </row>
    <row r="4846" spans="16:20">
      <c r="P4846" s="70" t="str">
        <f t="shared" si="226"/>
        <v/>
      </c>
      <c r="Q4846" s="70" t="str">
        <f t="shared" si="227"/>
        <v/>
      </c>
      <c r="R4846" s="70" t="str">
        <f>IFERROR(IF(K4846="handling and wharfage",SUM(P4846:Q4846),IF(OR(K4846="tank",K4846="Boat",K4846="car"),INDEX(Rate!$B$4:$M$25,MATCH(Gilbert!N4846,Rate!$A$4:$A$25,0),MATCH(Gilbert!L4846,Rate!$B$3:$M$3,0))*O4846*0.8,INDEX(Rate!$B$4:$M$25,MATCH(Gilbert!N4846,Rate!$A$4:$A$25,0),MATCH(Gilbert!L4846,Rate!$B$3:$M$3,0))*O4846)),"")</f>
        <v/>
      </c>
      <c r="T4846" s="71" t="str">
        <f t="shared" si="228"/>
        <v/>
      </c>
    </row>
    <row r="4847" spans="16:20">
      <c r="P4847" s="70" t="str">
        <f t="shared" si="226"/>
        <v/>
      </c>
      <c r="Q4847" s="70" t="str">
        <f t="shared" si="227"/>
        <v/>
      </c>
      <c r="R4847" s="70" t="str">
        <f>IFERROR(IF(K4847="handling and wharfage",SUM(P4847:Q4847),IF(OR(K4847="tank",K4847="Boat",K4847="car"),INDEX(Rate!$B$4:$M$25,MATCH(Gilbert!N4847,Rate!$A$4:$A$25,0),MATCH(Gilbert!L4847,Rate!$B$3:$M$3,0))*O4847*0.8,INDEX(Rate!$B$4:$M$25,MATCH(Gilbert!N4847,Rate!$A$4:$A$25,0),MATCH(Gilbert!L4847,Rate!$B$3:$M$3,0))*O4847)),"")</f>
        <v/>
      </c>
      <c r="T4847" s="71" t="str">
        <f t="shared" si="228"/>
        <v/>
      </c>
    </row>
    <row r="4848" spans="16:20">
      <c r="P4848" s="70" t="str">
        <f t="shared" si="226"/>
        <v/>
      </c>
      <c r="Q4848" s="70" t="str">
        <f t="shared" si="227"/>
        <v/>
      </c>
      <c r="R4848" s="70" t="str">
        <f>IFERROR(IF(K4848="handling and wharfage",SUM(P4848:Q4848),IF(OR(K4848="tank",K4848="Boat",K4848="car"),INDEX(Rate!$B$4:$M$25,MATCH(Gilbert!N4848,Rate!$A$4:$A$25,0),MATCH(Gilbert!L4848,Rate!$B$3:$M$3,0))*O4848*0.8,INDEX(Rate!$B$4:$M$25,MATCH(Gilbert!N4848,Rate!$A$4:$A$25,0),MATCH(Gilbert!L4848,Rate!$B$3:$M$3,0))*O4848)),"")</f>
        <v/>
      </c>
      <c r="T4848" s="71" t="str">
        <f t="shared" si="228"/>
        <v/>
      </c>
    </row>
    <row r="4849" spans="16:20">
      <c r="P4849" s="70" t="str">
        <f t="shared" si="226"/>
        <v/>
      </c>
      <c r="Q4849" s="70" t="str">
        <f t="shared" si="227"/>
        <v/>
      </c>
      <c r="R4849" s="70" t="str">
        <f>IFERROR(IF(K4849="handling and wharfage",SUM(P4849:Q4849),IF(OR(K4849="tank",K4849="Boat",K4849="car"),INDEX(Rate!$B$4:$M$25,MATCH(Gilbert!N4849,Rate!$A$4:$A$25,0),MATCH(Gilbert!L4849,Rate!$B$3:$M$3,0))*O4849*0.8,INDEX(Rate!$B$4:$M$25,MATCH(Gilbert!N4849,Rate!$A$4:$A$25,0),MATCH(Gilbert!L4849,Rate!$B$3:$M$3,0))*O4849)),"")</f>
        <v/>
      </c>
      <c r="T4849" s="71" t="str">
        <f t="shared" si="228"/>
        <v/>
      </c>
    </row>
    <row r="4850" spans="16:20">
      <c r="P4850" s="70" t="str">
        <f t="shared" si="226"/>
        <v/>
      </c>
      <c r="Q4850" s="70" t="str">
        <f t="shared" si="227"/>
        <v/>
      </c>
      <c r="R4850" s="70" t="str">
        <f>IFERROR(IF(K4850="handling and wharfage",SUM(P4850:Q4850),IF(OR(K4850="tank",K4850="Boat",K4850="car"),INDEX(Rate!$B$4:$M$25,MATCH(Gilbert!N4850,Rate!$A$4:$A$25,0),MATCH(Gilbert!L4850,Rate!$B$3:$M$3,0))*O4850*0.8,INDEX(Rate!$B$4:$M$25,MATCH(Gilbert!N4850,Rate!$A$4:$A$25,0),MATCH(Gilbert!L4850,Rate!$B$3:$M$3,0))*O4850)),"")</f>
        <v/>
      </c>
      <c r="T4850" s="71" t="str">
        <f t="shared" si="228"/>
        <v/>
      </c>
    </row>
    <row r="4851" spans="16:20">
      <c r="P4851" s="70" t="str">
        <f t="shared" si="226"/>
        <v/>
      </c>
      <c r="Q4851" s="70" t="str">
        <f t="shared" si="227"/>
        <v/>
      </c>
      <c r="R4851" s="70" t="str">
        <f>IFERROR(IF(K4851="handling and wharfage",SUM(P4851:Q4851),IF(OR(K4851="tank",K4851="Boat",K4851="car"),INDEX(Rate!$B$4:$M$25,MATCH(Gilbert!N4851,Rate!$A$4:$A$25,0),MATCH(Gilbert!L4851,Rate!$B$3:$M$3,0))*O4851*0.8,INDEX(Rate!$B$4:$M$25,MATCH(Gilbert!N4851,Rate!$A$4:$A$25,0),MATCH(Gilbert!L4851,Rate!$B$3:$M$3,0))*O4851)),"")</f>
        <v/>
      </c>
      <c r="T4851" s="71" t="str">
        <f t="shared" si="228"/>
        <v/>
      </c>
    </row>
    <row r="4852" spans="16:20">
      <c r="P4852" s="70" t="str">
        <f t="shared" si="226"/>
        <v/>
      </c>
      <c r="Q4852" s="70" t="str">
        <f t="shared" si="227"/>
        <v/>
      </c>
      <c r="R4852" s="70" t="str">
        <f>IFERROR(IF(K4852="handling and wharfage",SUM(P4852:Q4852),IF(OR(K4852="tank",K4852="Boat",K4852="car"),INDEX(Rate!$B$4:$M$25,MATCH(Gilbert!N4852,Rate!$A$4:$A$25,0),MATCH(Gilbert!L4852,Rate!$B$3:$M$3,0))*O4852*0.8,INDEX(Rate!$B$4:$M$25,MATCH(Gilbert!N4852,Rate!$A$4:$A$25,0),MATCH(Gilbert!L4852,Rate!$B$3:$M$3,0))*O4852)),"")</f>
        <v/>
      </c>
      <c r="T4852" s="71" t="str">
        <f t="shared" si="228"/>
        <v/>
      </c>
    </row>
    <row r="4853" spans="16:20">
      <c r="P4853" s="70" t="str">
        <f t="shared" si="226"/>
        <v/>
      </c>
      <c r="Q4853" s="70" t="str">
        <f t="shared" si="227"/>
        <v/>
      </c>
      <c r="R4853" s="70" t="str">
        <f>IFERROR(IF(K4853="handling and wharfage",SUM(P4853:Q4853),IF(OR(K4853="tank",K4853="Boat",K4853="car"),INDEX(Rate!$B$4:$M$25,MATCH(Gilbert!N4853,Rate!$A$4:$A$25,0),MATCH(Gilbert!L4853,Rate!$B$3:$M$3,0))*O4853*0.8,INDEX(Rate!$B$4:$M$25,MATCH(Gilbert!N4853,Rate!$A$4:$A$25,0),MATCH(Gilbert!L4853,Rate!$B$3:$M$3,0))*O4853)),"")</f>
        <v/>
      </c>
      <c r="T4853" s="71" t="str">
        <f t="shared" si="228"/>
        <v/>
      </c>
    </row>
    <row r="4854" spans="16:20">
      <c r="P4854" s="70" t="str">
        <f t="shared" si="226"/>
        <v/>
      </c>
      <c r="Q4854" s="70" t="str">
        <f t="shared" si="227"/>
        <v/>
      </c>
      <c r="R4854" s="70" t="str">
        <f>IFERROR(IF(K4854="handling and wharfage",SUM(P4854:Q4854),IF(OR(K4854="tank",K4854="Boat",K4854="car"),INDEX(Rate!$B$4:$M$25,MATCH(Gilbert!N4854,Rate!$A$4:$A$25,0),MATCH(Gilbert!L4854,Rate!$B$3:$M$3,0))*O4854*0.8,INDEX(Rate!$B$4:$M$25,MATCH(Gilbert!N4854,Rate!$A$4:$A$25,0),MATCH(Gilbert!L4854,Rate!$B$3:$M$3,0))*O4854)),"")</f>
        <v/>
      </c>
      <c r="T4854" s="71" t="str">
        <f t="shared" si="228"/>
        <v/>
      </c>
    </row>
    <row r="4855" spans="16:20">
      <c r="P4855" s="70" t="str">
        <f t="shared" si="226"/>
        <v/>
      </c>
      <c r="Q4855" s="70" t="str">
        <f t="shared" si="227"/>
        <v/>
      </c>
      <c r="R4855" s="70" t="str">
        <f>IFERROR(IF(K4855="handling and wharfage",SUM(P4855:Q4855),IF(OR(K4855="tank",K4855="Boat",K4855="car"),INDEX(Rate!$B$4:$M$25,MATCH(Gilbert!N4855,Rate!$A$4:$A$25,0),MATCH(Gilbert!L4855,Rate!$B$3:$M$3,0))*O4855*0.8,INDEX(Rate!$B$4:$M$25,MATCH(Gilbert!N4855,Rate!$A$4:$A$25,0),MATCH(Gilbert!L4855,Rate!$B$3:$M$3,0))*O4855)),"")</f>
        <v/>
      </c>
      <c r="T4855" s="71" t="str">
        <f t="shared" si="228"/>
        <v/>
      </c>
    </row>
    <row r="4856" spans="16:20">
      <c r="P4856" s="70" t="str">
        <f t="shared" si="226"/>
        <v/>
      </c>
      <c r="Q4856" s="70" t="str">
        <f t="shared" si="227"/>
        <v/>
      </c>
      <c r="R4856" s="70" t="str">
        <f>IFERROR(IF(K4856="handling and wharfage",SUM(P4856:Q4856),IF(OR(K4856="tank",K4856="Boat",K4856="car"),INDEX(Rate!$B$4:$M$25,MATCH(Gilbert!N4856,Rate!$A$4:$A$25,0),MATCH(Gilbert!L4856,Rate!$B$3:$M$3,0))*O4856*0.8,INDEX(Rate!$B$4:$M$25,MATCH(Gilbert!N4856,Rate!$A$4:$A$25,0),MATCH(Gilbert!L4856,Rate!$B$3:$M$3,0))*O4856)),"")</f>
        <v/>
      </c>
      <c r="T4856" s="71" t="str">
        <f t="shared" si="228"/>
        <v/>
      </c>
    </row>
    <row r="4857" spans="16:20">
      <c r="P4857" s="70" t="str">
        <f t="shared" si="226"/>
        <v/>
      </c>
      <c r="Q4857" s="70" t="str">
        <f t="shared" si="227"/>
        <v/>
      </c>
      <c r="R4857" s="70" t="str">
        <f>IFERROR(IF(K4857="handling and wharfage",SUM(P4857:Q4857),IF(OR(K4857="tank",K4857="Boat",K4857="car"),INDEX(Rate!$B$4:$M$25,MATCH(Gilbert!N4857,Rate!$A$4:$A$25,0),MATCH(Gilbert!L4857,Rate!$B$3:$M$3,0))*O4857*0.8,INDEX(Rate!$B$4:$M$25,MATCH(Gilbert!N4857,Rate!$A$4:$A$25,0),MATCH(Gilbert!L4857,Rate!$B$3:$M$3,0))*O4857)),"")</f>
        <v/>
      </c>
      <c r="T4857" s="71" t="str">
        <f t="shared" si="228"/>
        <v/>
      </c>
    </row>
    <row r="4858" spans="16:20">
      <c r="P4858" s="70" t="str">
        <f t="shared" si="226"/>
        <v/>
      </c>
      <c r="Q4858" s="70" t="str">
        <f t="shared" si="227"/>
        <v/>
      </c>
      <c r="R4858" s="70" t="str">
        <f>IFERROR(IF(K4858="handling and wharfage",SUM(P4858:Q4858),IF(OR(K4858="tank",K4858="Boat",K4858="car"),INDEX(Rate!$B$4:$M$25,MATCH(Gilbert!N4858,Rate!$A$4:$A$25,0),MATCH(Gilbert!L4858,Rate!$B$3:$M$3,0))*O4858*0.8,INDEX(Rate!$B$4:$M$25,MATCH(Gilbert!N4858,Rate!$A$4:$A$25,0),MATCH(Gilbert!L4858,Rate!$B$3:$M$3,0))*O4858)),"")</f>
        <v/>
      </c>
      <c r="T4858" s="71" t="str">
        <f t="shared" si="228"/>
        <v/>
      </c>
    </row>
    <row r="4859" spans="16:20">
      <c r="P4859" s="70" t="str">
        <f t="shared" si="226"/>
        <v/>
      </c>
      <c r="Q4859" s="70" t="str">
        <f t="shared" si="227"/>
        <v/>
      </c>
      <c r="R4859" s="70" t="str">
        <f>IFERROR(IF(K4859="handling and wharfage",SUM(P4859:Q4859),IF(OR(K4859="tank",K4859="Boat",K4859="car"),INDEX(Rate!$B$4:$M$25,MATCH(Gilbert!N4859,Rate!$A$4:$A$25,0),MATCH(Gilbert!L4859,Rate!$B$3:$M$3,0))*O4859*0.8,INDEX(Rate!$B$4:$M$25,MATCH(Gilbert!N4859,Rate!$A$4:$A$25,0),MATCH(Gilbert!L4859,Rate!$B$3:$M$3,0))*O4859)),"")</f>
        <v/>
      </c>
      <c r="T4859" s="71" t="str">
        <f t="shared" si="228"/>
        <v/>
      </c>
    </row>
    <row r="4860" spans="16:20">
      <c r="P4860" s="70" t="str">
        <f t="shared" si="226"/>
        <v/>
      </c>
      <c r="Q4860" s="70" t="str">
        <f t="shared" si="227"/>
        <v/>
      </c>
      <c r="R4860" s="70" t="str">
        <f>IFERROR(IF(K4860="handling and wharfage",SUM(P4860:Q4860),IF(OR(K4860="tank",K4860="Boat",K4860="car"),INDEX(Rate!$B$4:$M$25,MATCH(Gilbert!N4860,Rate!$A$4:$A$25,0),MATCH(Gilbert!L4860,Rate!$B$3:$M$3,0))*O4860*0.8,INDEX(Rate!$B$4:$M$25,MATCH(Gilbert!N4860,Rate!$A$4:$A$25,0),MATCH(Gilbert!L4860,Rate!$B$3:$M$3,0))*O4860)),"")</f>
        <v/>
      </c>
      <c r="T4860" s="71" t="str">
        <f t="shared" si="228"/>
        <v/>
      </c>
    </row>
    <row r="4861" spans="16:20">
      <c r="P4861" s="70" t="str">
        <f t="shared" si="226"/>
        <v/>
      </c>
      <c r="Q4861" s="70" t="str">
        <f t="shared" si="227"/>
        <v/>
      </c>
      <c r="R4861" s="70" t="str">
        <f>IFERROR(IF(K4861="handling and wharfage",SUM(P4861:Q4861),IF(OR(K4861="tank",K4861="Boat",K4861="car"),INDEX(Rate!$B$4:$M$25,MATCH(Gilbert!N4861,Rate!$A$4:$A$25,0),MATCH(Gilbert!L4861,Rate!$B$3:$M$3,0))*O4861*0.8,INDEX(Rate!$B$4:$M$25,MATCH(Gilbert!N4861,Rate!$A$4:$A$25,0),MATCH(Gilbert!L4861,Rate!$B$3:$M$3,0))*O4861)),"")</f>
        <v/>
      </c>
      <c r="T4861" s="71" t="str">
        <f t="shared" si="228"/>
        <v/>
      </c>
    </row>
    <row r="4862" spans="16:20">
      <c r="P4862" s="70" t="str">
        <f t="shared" si="226"/>
        <v/>
      </c>
      <c r="Q4862" s="70" t="str">
        <f t="shared" si="227"/>
        <v/>
      </c>
      <c r="R4862" s="70" t="str">
        <f>IFERROR(IF(K4862="handling and wharfage",SUM(P4862:Q4862),IF(OR(K4862="tank",K4862="Boat",K4862="car"),INDEX(Rate!$B$4:$M$25,MATCH(Gilbert!N4862,Rate!$A$4:$A$25,0),MATCH(Gilbert!L4862,Rate!$B$3:$M$3,0))*O4862*0.8,INDEX(Rate!$B$4:$M$25,MATCH(Gilbert!N4862,Rate!$A$4:$A$25,0),MATCH(Gilbert!L4862,Rate!$B$3:$M$3,0))*O4862)),"")</f>
        <v/>
      </c>
      <c r="T4862" s="71" t="str">
        <f t="shared" si="228"/>
        <v/>
      </c>
    </row>
    <row r="4863" spans="16:20">
      <c r="P4863" s="70" t="str">
        <f t="shared" si="226"/>
        <v/>
      </c>
      <c r="Q4863" s="70" t="str">
        <f t="shared" si="227"/>
        <v/>
      </c>
      <c r="R4863" s="70" t="str">
        <f>IFERROR(IF(K4863="handling and wharfage",SUM(P4863:Q4863),IF(OR(K4863="tank",K4863="Boat",K4863="car"),INDEX(Rate!$B$4:$M$25,MATCH(Gilbert!N4863,Rate!$A$4:$A$25,0),MATCH(Gilbert!L4863,Rate!$B$3:$M$3,0))*O4863*0.8,INDEX(Rate!$B$4:$M$25,MATCH(Gilbert!N4863,Rate!$A$4:$A$25,0),MATCH(Gilbert!L4863,Rate!$B$3:$M$3,0))*O4863)),"")</f>
        <v/>
      </c>
      <c r="T4863" s="71" t="str">
        <f t="shared" si="228"/>
        <v/>
      </c>
    </row>
    <row r="4864" spans="16:20">
      <c r="P4864" s="70" t="str">
        <f t="shared" si="226"/>
        <v/>
      </c>
      <c r="Q4864" s="70" t="str">
        <f t="shared" si="227"/>
        <v/>
      </c>
      <c r="R4864" s="70" t="str">
        <f>IFERROR(IF(K4864="handling and wharfage",SUM(P4864:Q4864),IF(OR(K4864="tank",K4864="Boat",K4864="car"),INDEX(Rate!$B$4:$M$25,MATCH(Gilbert!N4864,Rate!$A$4:$A$25,0),MATCH(Gilbert!L4864,Rate!$B$3:$M$3,0))*O4864*0.8,INDEX(Rate!$B$4:$M$25,MATCH(Gilbert!N4864,Rate!$A$4:$A$25,0),MATCH(Gilbert!L4864,Rate!$B$3:$M$3,0))*O4864)),"")</f>
        <v/>
      </c>
      <c r="T4864" s="71" t="str">
        <f t="shared" si="228"/>
        <v/>
      </c>
    </row>
    <row r="4865" spans="16:20">
      <c r="P4865" s="70" t="str">
        <f t="shared" si="226"/>
        <v/>
      </c>
      <c r="Q4865" s="70" t="str">
        <f t="shared" si="227"/>
        <v/>
      </c>
      <c r="R4865" s="70" t="str">
        <f>IFERROR(IF(K4865="handling and wharfage",SUM(P4865:Q4865),IF(OR(K4865="tank",K4865="Boat",K4865="car"),INDEX(Rate!$B$4:$M$25,MATCH(Gilbert!N4865,Rate!$A$4:$A$25,0),MATCH(Gilbert!L4865,Rate!$B$3:$M$3,0))*O4865*0.8,INDEX(Rate!$B$4:$M$25,MATCH(Gilbert!N4865,Rate!$A$4:$A$25,0),MATCH(Gilbert!L4865,Rate!$B$3:$M$3,0))*O4865)),"")</f>
        <v/>
      </c>
      <c r="T4865" s="71" t="str">
        <f t="shared" si="228"/>
        <v/>
      </c>
    </row>
    <row r="4866" spans="16:20">
      <c r="P4866" s="70" t="str">
        <f t="shared" si="226"/>
        <v/>
      </c>
      <c r="Q4866" s="70" t="str">
        <f t="shared" si="227"/>
        <v/>
      </c>
      <c r="R4866" s="70" t="str">
        <f>IFERROR(IF(K4866="handling and wharfage",SUM(P4866:Q4866),IF(OR(K4866="tank",K4866="Boat",K4866="car"),INDEX(Rate!$B$4:$M$25,MATCH(Gilbert!N4866,Rate!$A$4:$A$25,0),MATCH(Gilbert!L4866,Rate!$B$3:$M$3,0))*O4866*0.8,INDEX(Rate!$B$4:$M$25,MATCH(Gilbert!N4866,Rate!$A$4:$A$25,0),MATCH(Gilbert!L4866,Rate!$B$3:$M$3,0))*O4866)),"")</f>
        <v/>
      </c>
      <c r="T4866" s="71" t="str">
        <f t="shared" si="228"/>
        <v/>
      </c>
    </row>
    <row r="4867" spans="16:20">
      <c r="P4867" s="70" t="str">
        <f t="shared" ref="P4867:P4930" si="229">IF(OR(K4867="handling and wharfage",K4867="rau handling and wharfage"),O4867*30,"")</f>
        <v/>
      </c>
      <c r="Q4867" s="70" t="str">
        <f t="shared" ref="Q4867:Q4930" si="230">IF(K4867&lt;&gt;"handling and wharfage","",O4867*3.5)</f>
        <v/>
      </c>
      <c r="R4867" s="70" t="str">
        <f>IFERROR(IF(K4867="handling and wharfage",SUM(P4867:Q4867),IF(OR(K4867="tank",K4867="Boat",K4867="car"),INDEX(Rate!$B$4:$M$25,MATCH(Gilbert!N4867,Rate!$A$4:$A$25,0),MATCH(Gilbert!L4867,Rate!$B$3:$M$3,0))*O4867*0.8,INDEX(Rate!$B$4:$M$25,MATCH(Gilbert!N4867,Rate!$A$4:$A$25,0),MATCH(Gilbert!L4867,Rate!$B$3:$M$3,0))*O4867)),"")</f>
        <v/>
      </c>
      <c r="T4867" s="71" t="str">
        <f t="shared" ref="T4867:T4930" si="231">IF(L4867="","",IF(L4867="General2","F0070000061A","E31250000331"))</f>
        <v/>
      </c>
    </row>
    <row r="4868" spans="16:20">
      <c r="P4868" s="70" t="str">
        <f t="shared" si="229"/>
        <v/>
      </c>
      <c r="Q4868" s="70" t="str">
        <f t="shared" si="230"/>
        <v/>
      </c>
      <c r="R4868" s="70" t="str">
        <f>IFERROR(IF(K4868="handling and wharfage",SUM(P4868:Q4868),IF(OR(K4868="tank",K4868="Boat",K4868="car"),INDEX(Rate!$B$4:$M$25,MATCH(Gilbert!N4868,Rate!$A$4:$A$25,0),MATCH(Gilbert!L4868,Rate!$B$3:$M$3,0))*O4868*0.8,INDEX(Rate!$B$4:$M$25,MATCH(Gilbert!N4868,Rate!$A$4:$A$25,0),MATCH(Gilbert!L4868,Rate!$B$3:$M$3,0))*O4868)),"")</f>
        <v/>
      </c>
      <c r="T4868" s="71" t="str">
        <f t="shared" si="231"/>
        <v/>
      </c>
    </row>
    <row r="4869" spans="16:20">
      <c r="P4869" s="70" t="str">
        <f t="shared" si="229"/>
        <v/>
      </c>
      <c r="Q4869" s="70" t="str">
        <f t="shared" si="230"/>
        <v/>
      </c>
      <c r="R4869" s="70" t="str">
        <f>IFERROR(IF(K4869="handling and wharfage",SUM(P4869:Q4869),IF(OR(K4869="tank",K4869="Boat",K4869="car"),INDEX(Rate!$B$4:$M$25,MATCH(Gilbert!N4869,Rate!$A$4:$A$25,0),MATCH(Gilbert!L4869,Rate!$B$3:$M$3,0))*O4869*0.8,INDEX(Rate!$B$4:$M$25,MATCH(Gilbert!N4869,Rate!$A$4:$A$25,0),MATCH(Gilbert!L4869,Rate!$B$3:$M$3,0))*O4869)),"")</f>
        <v/>
      </c>
      <c r="T4869" s="71" t="str">
        <f t="shared" si="231"/>
        <v/>
      </c>
    </row>
    <row r="4870" spans="16:20">
      <c r="P4870" s="70" t="str">
        <f t="shared" si="229"/>
        <v/>
      </c>
      <c r="Q4870" s="70" t="str">
        <f t="shared" si="230"/>
        <v/>
      </c>
      <c r="R4870" s="70" t="str">
        <f>IFERROR(IF(K4870="handling and wharfage",SUM(P4870:Q4870),IF(OR(K4870="tank",K4870="Boat",K4870="car"),INDEX(Rate!$B$4:$M$25,MATCH(Gilbert!N4870,Rate!$A$4:$A$25,0),MATCH(Gilbert!L4870,Rate!$B$3:$M$3,0))*O4870*0.8,INDEX(Rate!$B$4:$M$25,MATCH(Gilbert!N4870,Rate!$A$4:$A$25,0),MATCH(Gilbert!L4870,Rate!$B$3:$M$3,0))*O4870)),"")</f>
        <v/>
      </c>
      <c r="T4870" s="71" t="str">
        <f t="shared" si="231"/>
        <v/>
      </c>
    </row>
    <row r="4871" spans="16:20">
      <c r="P4871" s="70" t="str">
        <f t="shared" si="229"/>
        <v/>
      </c>
      <c r="Q4871" s="70" t="str">
        <f t="shared" si="230"/>
        <v/>
      </c>
      <c r="R4871" s="70" t="str">
        <f>IFERROR(IF(K4871="handling and wharfage",SUM(P4871:Q4871),IF(OR(K4871="tank",K4871="Boat",K4871="car"),INDEX(Rate!$B$4:$M$25,MATCH(Gilbert!N4871,Rate!$A$4:$A$25,0),MATCH(Gilbert!L4871,Rate!$B$3:$M$3,0))*O4871*0.8,INDEX(Rate!$B$4:$M$25,MATCH(Gilbert!N4871,Rate!$A$4:$A$25,0),MATCH(Gilbert!L4871,Rate!$B$3:$M$3,0))*O4871)),"")</f>
        <v/>
      </c>
      <c r="T4871" s="71" t="str">
        <f t="shared" si="231"/>
        <v/>
      </c>
    </row>
    <row r="4872" spans="16:20">
      <c r="P4872" s="70" t="str">
        <f t="shared" si="229"/>
        <v/>
      </c>
      <c r="Q4872" s="70" t="str">
        <f t="shared" si="230"/>
        <v/>
      </c>
      <c r="R4872" s="70" t="str">
        <f>IFERROR(IF(K4872="handling and wharfage",SUM(P4872:Q4872),IF(OR(K4872="tank",K4872="Boat",K4872="car"),INDEX(Rate!$B$4:$M$25,MATCH(Gilbert!N4872,Rate!$A$4:$A$25,0),MATCH(Gilbert!L4872,Rate!$B$3:$M$3,0))*O4872*0.8,INDEX(Rate!$B$4:$M$25,MATCH(Gilbert!N4872,Rate!$A$4:$A$25,0),MATCH(Gilbert!L4872,Rate!$B$3:$M$3,0))*O4872)),"")</f>
        <v/>
      </c>
      <c r="T4872" s="71" t="str">
        <f t="shared" si="231"/>
        <v/>
      </c>
    </row>
    <row r="4873" spans="16:20">
      <c r="P4873" s="70" t="str">
        <f t="shared" si="229"/>
        <v/>
      </c>
      <c r="Q4873" s="70" t="str">
        <f t="shared" si="230"/>
        <v/>
      </c>
      <c r="R4873" s="70" t="str">
        <f>IFERROR(IF(K4873="handling and wharfage",SUM(P4873:Q4873),IF(OR(K4873="tank",K4873="Boat",K4873="car"),INDEX(Rate!$B$4:$M$25,MATCH(Gilbert!N4873,Rate!$A$4:$A$25,0),MATCH(Gilbert!L4873,Rate!$B$3:$M$3,0))*O4873*0.8,INDEX(Rate!$B$4:$M$25,MATCH(Gilbert!N4873,Rate!$A$4:$A$25,0),MATCH(Gilbert!L4873,Rate!$B$3:$M$3,0))*O4873)),"")</f>
        <v/>
      </c>
      <c r="T4873" s="71" t="str">
        <f t="shared" si="231"/>
        <v/>
      </c>
    </row>
    <row r="4874" spans="16:20">
      <c r="P4874" s="70" t="str">
        <f t="shared" si="229"/>
        <v/>
      </c>
      <c r="Q4874" s="70" t="str">
        <f t="shared" si="230"/>
        <v/>
      </c>
      <c r="R4874" s="70" t="str">
        <f>IFERROR(IF(K4874="handling and wharfage",SUM(P4874:Q4874),IF(OR(K4874="tank",K4874="Boat",K4874="car"),INDEX(Rate!$B$4:$M$25,MATCH(Gilbert!N4874,Rate!$A$4:$A$25,0),MATCH(Gilbert!L4874,Rate!$B$3:$M$3,0))*O4874*0.8,INDEX(Rate!$B$4:$M$25,MATCH(Gilbert!N4874,Rate!$A$4:$A$25,0),MATCH(Gilbert!L4874,Rate!$B$3:$M$3,0))*O4874)),"")</f>
        <v/>
      </c>
      <c r="T4874" s="71" t="str">
        <f t="shared" si="231"/>
        <v/>
      </c>
    </row>
    <row r="4875" spans="16:20">
      <c r="P4875" s="70" t="str">
        <f t="shared" si="229"/>
        <v/>
      </c>
      <c r="Q4875" s="70" t="str">
        <f t="shared" si="230"/>
        <v/>
      </c>
      <c r="R4875" s="70" t="str">
        <f>IFERROR(IF(K4875="handling and wharfage",SUM(P4875:Q4875),IF(OR(K4875="tank",K4875="Boat",K4875="car"),INDEX(Rate!$B$4:$M$25,MATCH(Gilbert!N4875,Rate!$A$4:$A$25,0),MATCH(Gilbert!L4875,Rate!$B$3:$M$3,0))*O4875*0.8,INDEX(Rate!$B$4:$M$25,MATCH(Gilbert!N4875,Rate!$A$4:$A$25,0),MATCH(Gilbert!L4875,Rate!$B$3:$M$3,0))*O4875)),"")</f>
        <v/>
      </c>
      <c r="T4875" s="71" t="str">
        <f t="shared" si="231"/>
        <v/>
      </c>
    </row>
    <row r="4876" spans="16:20">
      <c r="P4876" s="70" t="str">
        <f t="shared" si="229"/>
        <v/>
      </c>
      <c r="Q4876" s="70" t="str">
        <f t="shared" si="230"/>
        <v/>
      </c>
      <c r="R4876" s="70" t="str">
        <f>IFERROR(IF(K4876="handling and wharfage",SUM(P4876:Q4876),IF(OR(K4876="tank",K4876="Boat",K4876="car"),INDEX(Rate!$B$4:$M$25,MATCH(Gilbert!N4876,Rate!$A$4:$A$25,0),MATCH(Gilbert!L4876,Rate!$B$3:$M$3,0))*O4876*0.8,INDEX(Rate!$B$4:$M$25,MATCH(Gilbert!N4876,Rate!$A$4:$A$25,0),MATCH(Gilbert!L4876,Rate!$B$3:$M$3,0))*O4876)),"")</f>
        <v/>
      </c>
      <c r="T4876" s="71" t="str">
        <f t="shared" si="231"/>
        <v/>
      </c>
    </row>
    <row r="4877" spans="16:20">
      <c r="P4877" s="70" t="str">
        <f t="shared" si="229"/>
        <v/>
      </c>
      <c r="Q4877" s="70" t="str">
        <f t="shared" si="230"/>
        <v/>
      </c>
      <c r="R4877" s="70" t="str">
        <f>IFERROR(IF(K4877="handling and wharfage",SUM(P4877:Q4877),IF(OR(K4877="tank",K4877="Boat",K4877="car"),INDEX(Rate!$B$4:$M$25,MATCH(Gilbert!N4877,Rate!$A$4:$A$25,0),MATCH(Gilbert!L4877,Rate!$B$3:$M$3,0))*O4877*0.8,INDEX(Rate!$B$4:$M$25,MATCH(Gilbert!N4877,Rate!$A$4:$A$25,0),MATCH(Gilbert!L4877,Rate!$B$3:$M$3,0))*O4877)),"")</f>
        <v/>
      </c>
      <c r="T4877" s="71" t="str">
        <f t="shared" si="231"/>
        <v/>
      </c>
    </row>
    <row r="4878" spans="16:20">
      <c r="P4878" s="70" t="str">
        <f t="shared" si="229"/>
        <v/>
      </c>
      <c r="Q4878" s="70" t="str">
        <f t="shared" si="230"/>
        <v/>
      </c>
      <c r="R4878" s="70" t="str">
        <f>IFERROR(IF(K4878="handling and wharfage",SUM(P4878:Q4878),IF(OR(K4878="tank",K4878="Boat",K4878="car"),INDEX(Rate!$B$4:$M$25,MATCH(Gilbert!N4878,Rate!$A$4:$A$25,0),MATCH(Gilbert!L4878,Rate!$B$3:$M$3,0))*O4878*0.8,INDEX(Rate!$B$4:$M$25,MATCH(Gilbert!N4878,Rate!$A$4:$A$25,0),MATCH(Gilbert!L4878,Rate!$B$3:$M$3,0))*O4878)),"")</f>
        <v/>
      </c>
      <c r="T4878" s="71" t="str">
        <f t="shared" si="231"/>
        <v/>
      </c>
    </row>
    <row r="4879" spans="16:20">
      <c r="P4879" s="70" t="str">
        <f t="shared" si="229"/>
        <v/>
      </c>
      <c r="Q4879" s="70" t="str">
        <f t="shared" si="230"/>
        <v/>
      </c>
      <c r="R4879" s="70" t="str">
        <f>IFERROR(IF(K4879="handling and wharfage",SUM(P4879:Q4879),IF(OR(K4879="tank",K4879="Boat",K4879="car"),INDEX(Rate!$B$4:$M$25,MATCH(Gilbert!N4879,Rate!$A$4:$A$25,0),MATCH(Gilbert!L4879,Rate!$B$3:$M$3,0))*O4879*0.8,INDEX(Rate!$B$4:$M$25,MATCH(Gilbert!N4879,Rate!$A$4:$A$25,0),MATCH(Gilbert!L4879,Rate!$B$3:$M$3,0))*O4879)),"")</f>
        <v/>
      </c>
      <c r="T4879" s="71" t="str">
        <f t="shared" si="231"/>
        <v/>
      </c>
    </row>
    <row r="4880" spans="16:20">
      <c r="P4880" s="70" t="str">
        <f t="shared" si="229"/>
        <v/>
      </c>
      <c r="Q4880" s="70" t="str">
        <f t="shared" si="230"/>
        <v/>
      </c>
      <c r="R4880" s="70" t="str">
        <f>IFERROR(IF(K4880="handling and wharfage",SUM(P4880:Q4880),IF(OR(K4880="tank",K4880="Boat",K4880="car"),INDEX(Rate!$B$4:$M$25,MATCH(Gilbert!N4880,Rate!$A$4:$A$25,0),MATCH(Gilbert!L4880,Rate!$B$3:$M$3,0))*O4880*0.8,INDEX(Rate!$B$4:$M$25,MATCH(Gilbert!N4880,Rate!$A$4:$A$25,0),MATCH(Gilbert!L4880,Rate!$B$3:$M$3,0))*O4880)),"")</f>
        <v/>
      </c>
      <c r="T4880" s="71" t="str">
        <f t="shared" si="231"/>
        <v/>
      </c>
    </row>
    <row r="4881" spans="16:20">
      <c r="P4881" s="70" t="str">
        <f t="shared" si="229"/>
        <v/>
      </c>
      <c r="Q4881" s="70" t="str">
        <f t="shared" si="230"/>
        <v/>
      </c>
      <c r="R4881" s="70" t="str">
        <f>IFERROR(IF(K4881="handling and wharfage",SUM(P4881:Q4881),IF(OR(K4881="tank",K4881="Boat",K4881="car"),INDEX(Rate!$B$4:$M$25,MATCH(Gilbert!N4881,Rate!$A$4:$A$25,0),MATCH(Gilbert!L4881,Rate!$B$3:$M$3,0))*O4881*0.8,INDEX(Rate!$B$4:$M$25,MATCH(Gilbert!N4881,Rate!$A$4:$A$25,0),MATCH(Gilbert!L4881,Rate!$B$3:$M$3,0))*O4881)),"")</f>
        <v/>
      </c>
      <c r="T4881" s="71" t="str">
        <f t="shared" si="231"/>
        <v/>
      </c>
    </row>
    <row r="4882" spans="16:20">
      <c r="P4882" s="70" t="str">
        <f t="shared" si="229"/>
        <v/>
      </c>
      <c r="Q4882" s="70" t="str">
        <f t="shared" si="230"/>
        <v/>
      </c>
      <c r="R4882" s="70" t="str">
        <f>IFERROR(IF(K4882="handling and wharfage",SUM(P4882:Q4882),IF(OR(K4882="tank",K4882="Boat",K4882="car"),INDEX(Rate!$B$4:$M$25,MATCH(Gilbert!N4882,Rate!$A$4:$A$25,0),MATCH(Gilbert!L4882,Rate!$B$3:$M$3,0))*O4882*0.8,INDEX(Rate!$B$4:$M$25,MATCH(Gilbert!N4882,Rate!$A$4:$A$25,0),MATCH(Gilbert!L4882,Rate!$B$3:$M$3,0))*O4882)),"")</f>
        <v/>
      </c>
      <c r="T4882" s="71" t="str">
        <f t="shared" si="231"/>
        <v/>
      </c>
    </row>
    <row r="4883" spans="16:20">
      <c r="P4883" s="70" t="str">
        <f t="shared" si="229"/>
        <v/>
      </c>
      <c r="Q4883" s="70" t="str">
        <f t="shared" si="230"/>
        <v/>
      </c>
      <c r="R4883" s="70" t="str">
        <f>IFERROR(IF(K4883="handling and wharfage",SUM(P4883:Q4883),IF(OR(K4883="tank",K4883="Boat",K4883="car"),INDEX(Rate!$B$4:$M$25,MATCH(Gilbert!N4883,Rate!$A$4:$A$25,0),MATCH(Gilbert!L4883,Rate!$B$3:$M$3,0))*O4883*0.8,INDEX(Rate!$B$4:$M$25,MATCH(Gilbert!N4883,Rate!$A$4:$A$25,0),MATCH(Gilbert!L4883,Rate!$B$3:$M$3,0))*O4883)),"")</f>
        <v/>
      </c>
      <c r="T4883" s="71" t="str">
        <f t="shared" si="231"/>
        <v/>
      </c>
    </row>
    <row r="4884" spans="16:20">
      <c r="P4884" s="70" t="str">
        <f t="shared" si="229"/>
        <v/>
      </c>
      <c r="Q4884" s="70" t="str">
        <f t="shared" si="230"/>
        <v/>
      </c>
      <c r="R4884" s="70" t="str">
        <f>IFERROR(IF(K4884="handling and wharfage",SUM(P4884:Q4884),IF(OR(K4884="tank",K4884="Boat",K4884="car"),INDEX(Rate!$B$4:$M$25,MATCH(Gilbert!N4884,Rate!$A$4:$A$25,0),MATCH(Gilbert!L4884,Rate!$B$3:$M$3,0))*O4884*0.8,INDEX(Rate!$B$4:$M$25,MATCH(Gilbert!N4884,Rate!$A$4:$A$25,0),MATCH(Gilbert!L4884,Rate!$B$3:$M$3,0))*O4884)),"")</f>
        <v/>
      </c>
      <c r="T4884" s="71" t="str">
        <f t="shared" si="231"/>
        <v/>
      </c>
    </row>
    <row r="4885" spans="16:20">
      <c r="P4885" s="70" t="str">
        <f t="shared" si="229"/>
        <v/>
      </c>
      <c r="Q4885" s="70" t="str">
        <f t="shared" si="230"/>
        <v/>
      </c>
      <c r="R4885" s="70" t="str">
        <f>IFERROR(IF(K4885="handling and wharfage",SUM(P4885:Q4885),IF(OR(K4885="tank",K4885="Boat",K4885="car"),INDEX(Rate!$B$4:$M$25,MATCH(Gilbert!N4885,Rate!$A$4:$A$25,0),MATCH(Gilbert!L4885,Rate!$B$3:$M$3,0))*O4885*0.8,INDEX(Rate!$B$4:$M$25,MATCH(Gilbert!N4885,Rate!$A$4:$A$25,0),MATCH(Gilbert!L4885,Rate!$B$3:$M$3,0))*O4885)),"")</f>
        <v/>
      </c>
      <c r="T4885" s="71" t="str">
        <f t="shared" si="231"/>
        <v/>
      </c>
    </row>
    <row r="4886" spans="16:20">
      <c r="P4886" s="70" t="str">
        <f t="shared" si="229"/>
        <v/>
      </c>
      <c r="Q4886" s="70" t="str">
        <f t="shared" si="230"/>
        <v/>
      </c>
      <c r="R4886" s="70" t="str">
        <f>IFERROR(IF(K4886="handling and wharfage",SUM(P4886:Q4886),IF(OR(K4886="tank",K4886="Boat",K4886="car"),INDEX(Rate!$B$4:$M$25,MATCH(Gilbert!N4886,Rate!$A$4:$A$25,0),MATCH(Gilbert!L4886,Rate!$B$3:$M$3,0))*O4886*0.8,INDEX(Rate!$B$4:$M$25,MATCH(Gilbert!N4886,Rate!$A$4:$A$25,0),MATCH(Gilbert!L4886,Rate!$B$3:$M$3,0))*O4886)),"")</f>
        <v/>
      </c>
      <c r="T4886" s="71" t="str">
        <f t="shared" si="231"/>
        <v/>
      </c>
    </row>
    <row r="4887" spans="16:20">
      <c r="P4887" s="70" t="str">
        <f t="shared" si="229"/>
        <v/>
      </c>
      <c r="Q4887" s="70" t="str">
        <f t="shared" si="230"/>
        <v/>
      </c>
      <c r="R4887" s="70" t="str">
        <f>IFERROR(IF(K4887="handling and wharfage",SUM(P4887:Q4887),IF(OR(K4887="tank",K4887="Boat",K4887="car"),INDEX(Rate!$B$4:$M$25,MATCH(Gilbert!N4887,Rate!$A$4:$A$25,0),MATCH(Gilbert!L4887,Rate!$B$3:$M$3,0))*O4887*0.8,INDEX(Rate!$B$4:$M$25,MATCH(Gilbert!N4887,Rate!$A$4:$A$25,0),MATCH(Gilbert!L4887,Rate!$B$3:$M$3,0))*O4887)),"")</f>
        <v/>
      </c>
      <c r="T4887" s="71" t="str">
        <f t="shared" si="231"/>
        <v/>
      </c>
    </row>
    <row r="4888" spans="16:20">
      <c r="P4888" s="70" t="str">
        <f t="shared" si="229"/>
        <v/>
      </c>
      <c r="Q4888" s="70" t="str">
        <f t="shared" si="230"/>
        <v/>
      </c>
      <c r="R4888" s="70" t="str">
        <f>IFERROR(IF(K4888="handling and wharfage",SUM(P4888:Q4888),IF(OR(K4888="tank",K4888="Boat",K4888="car"),INDEX(Rate!$B$4:$M$25,MATCH(Gilbert!N4888,Rate!$A$4:$A$25,0),MATCH(Gilbert!L4888,Rate!$B$3:$M$3,0))*O4888*0.8,INDEX(Rate!$B$4:$M$25,MATCH(Gilbert!N4888,Rate!$A$4:$A$25,0),MATCH(Gilbert!L4888,Rate!$B$3:$M$3,0))*O4888)),"")</f>
        <v/>
      </c>
      <c r="T4888" s="71" t="str">
        <f t="shared" si="231"/>
        <v/>
      </c>
    </row>
    <row r="4889" spans="16:20">
      <c r="P4889" s="70" t="str">
        <f t="shared" si="229"/>
        <v/>
      </c>
      <c r="Q4889" s="70" t="str">
        <f t="shared" si="230"/>
        <v/>
      </c>
      <c r="R4889" s="70" t="str">
        <f>IFERROR(IF(K4889="handling and wharfage",SUM(P4889:Q4889),IF(OR(K4889="tank",K4889="Boat",K4889="car"),INDEX(Rate!$B$4:$M$25,MATCH(Gilbert!N4889,Rate!$A$4:$A$25,0),MATCH(Gilbert!L4889,Rate!$B$3:$M$3,0))*O4889*0.8,INDEX(Rate!$B$4:$M$25,MATCH(Gilbert!N4889,Rate!$A$4:$A$25,0),MATCH(Gilbert!L4889,Rate!$B$3:$M$3,0))*O4889)),"")</f>
        <v/>
      </c>
      <c r="T4889" s="71" t="str">
        <f t="shared" si="231"/>
        <v/>
      </c>
    </row>
    <row r="4890" spans="16:20">
      <c r="P4890" s="70" t="str">
        <f t="shared" si="229"/>
        <v/>
      </c>
      <c r="Q4890" s="70" t="str">
        <f t="shared" si="230"/>
        <v/>
      </c>
      <c r="R4890" s="70" t="str">
        <f>IFERROR(IF(K4890="handling and wharfage",SUM(P4890:Q4890),IF(OR(K4890="tank",K4890="Boat",K4890="car"),INDEX(Rate!$B$4:$M$25,MATCH(Gilbert!N4890,Rate!$A$4:$A$25,0),MATCH(Gilbert!L4890,Rate!$B$3:$M$3,0))*O4890*0.8,INDEX(Rate!$B$4:$M$25,MATCH(Gilbert!N4890,Rate!$A$4:$A$25,0),MATCH(Gilbert!L4890,Rate!$B$3:$M$3,0))*O4890)),"")</f>
        <v/>
      </c>
      <c r="T4890" s="71" t="str">
        <f t="shared" si="231"/>
        <v/>
      </c>
    </row>
    <row r="4891" spans="16:20">
      <c r="P4891" s="70" t="str">
        <f t="shared" si="229"/>
        <v/>
      </c>
      <c r="Q4891" s="70" t="str">
        <f t="shared" si="230"/>
        <v/>
      </c>
      <c r="R4891" s="70" t="str">
        <f>IFERROR(IF(K4891="handling and wharfage",SUM(P4891:Q4891),IF(OR(K4891="tank",K4891="Boat",K4891="car"),INDEX(Rate!$B$4:$M$25,MATCH(Gilbert!N4891,Rate!$A$4:$A$25,0),MATCH(Gilbert!L4891,Rate!$B$3:$M$3,0))*O4891*0.8,INDEX(Rate!$B$4:$M$25,MATCH(Gilbert!N4891,Rate!$A$4:$A$25,0),MATCH(Gilbert!L4891,Rate!$B$3:$M$3,0))*O4891)),"")</f>
        <v/>
      </c>
      <c r="T4891" s="71" t="str">
        <f t="shared" si="231"/>
        <v/>
      </c>
    </row>
    <row r="4892" spans="16:20">
      <c r="P4892" s="70" t="str">
        <f t="shared" si="229"/>
        <v/>
      </c>
      <c r="Q4892" s="70" t="str">
        <f t="shared" si="230"/>
        <v/>
      </c>
      <c r="R4892" s="70" t="str">
        <f>IFERROR(IF(K4892="handling and wharfage",SUM(P4892:Q4892),IF(OR(K4892="tank",K4892="Boat",K4892="car"),INDEX(Rate!$B$4:$M$25,MATCH(Gilbert!N4892,Rate!$A$4:$A$25,0),MATCH(Gilbert!L4892,Rate!$B$3:$M$3,0))*O4892*0.8,INDEX(Rate!$B$4:$M$25,MATCH(Gilbert!N4892,Rate!$A$4:$A$25,0),MATCH(Gilbert!L4892,Rate!$B$3:$M$3,0))*O4892)),"")</f>
        <v/>
      </c>
      <c r="T4892" s="71" t="str">
        <f t="shared" si="231"/>
        <v/>
      </c>
    </row>
    <row r="4893" spans="16:20">
      <c r="P4893" s="70" t="str">
        <f t="shared" si="229"/>
        <v/>
      </c>
      <c r="Q4893" s="70" t="str">
        <f t="shared" si="230"/>
        <v/>
      </c>
      <c r="R4893" s="70" t="str">
        <f>IFERROR(IF(K4893="handling and wharfage",SUM(P4893:Q4893),IF(OR(K4893="tank",K4893="Boat",K4893="car"),INDEX(Rate!$B$4:$M$25,MATCH(Gilbert!N4893,Rate!$A$4:$A$25,0),MATCH(Gilbert!L4893,Rate!$B$3:$M$3,0))*O4893*0.8,INDEX(Rate!$B$4:$M$25,MATCH(Gilbert!N4893,Rate!$A$4:$A$25,0),MATCH(Gilbert!L4893,Rate!$B$3:$M$3,0))*O4893)),"")</f>
        <v/>
      </c>
      <c r="T4893" s="71" t="str">
        <f t="shared" si="231"/>
        <v/>
      </c>
    </row>
    <row r="4894" spans="16:20">
      <c r="P4894" s="70" t="str">
        <f t="shared" si="229"/>
        <v/>
      </c>
      <c r="Q4894" s="70" t="str">
        <f t="shared" si="230"/>
        <v/>
      </c>
      <c r="R4894" s="70" t="str">
        <f>IFERROR(IF(K4894="handling and wharfage",SUM(P4894:Q4894),IF(OR(K4894="tank",K4894="Boat",K4894="car"),INDEX(Rate!$B$4:$M$25,MATCH(Gilbert!N4894,Rate!$A$4:$A$25,0),MATCH(Gilbert!L4894,Rate!$B$3:$M$3,0))*O4894*0.8,INDEX(Rate!$B$4:$M$25,MATCH(Gilbert!N4894,Rate!$A$4:$A$25,0),MATCH(Gilbert!L4894,Rate!$B$3:$M$3,0))*O4894)),"")</f>
        <v/>
      </c>
      <c r="T4894" s="71" t="str">
        <f t="shared" si="231"/>
        <v/>
      </c>
    </row>
    <row r="4895" spans="16:20">
      <c r="P4895" s="70" t="str">
        <f t="shared" si="229"/>
        <v/>
      </c>
      <c r="Q4895" s="70" t="str">
        <f t="shared" si="230"/>
        <v/>
      </c>
      <c r="R4895" s="70" t="str">
        <f>IFERROR(IF(K4895="handling and wharfage",SUM(P4895:Q4895),IF(OR(K4895="tank",K4895="Boat",K4895="car"),INDEX(Rate!$B$4:$M$25,MATCH(Gilbert!N4895,Rate!$A$4:$A$25,0),MATCH(Gilbert!L4895,Rate!$B$3:$M$3,0))*O4895*0.8,INDEX(Rate!$B$4:$M$25,MATCH(Gilbert!N4895,Rate!$A$4:$A$25,0),MATCH(Gilbert!L4895,Rate!$B$3:$M$3,0))*O4895)),"")</f>
        <v/>
      </c>
      <c r="T4895" s="71" t="str">
        <f t="shared" si="231"/>
        <v/>
      </c>
    </row>
    <row r="4896" spans="16:20">
      <c r="P4896" s="70" t="str">
        <f t="shared" si="229"/>
        <v/>
      </c>
      <c r="Q4896" s="70" t="str">
        <f t="shared" si="230"/>
        <v/>
      </c>
      <c r="R4896" s="70" t="str">
        <f>IFERROR(IF(K4896="handling and wharfage",SUM(P4896:Q4896),IF(OR(K4896="tank",K4896="Boat",K4896="car"),INDEX(Rate!$B$4:$M$25,MATCH(Gilbert!N4896,Rate!$A$4:$A$25,0),MATCH(Gilbert!L4896,Rate!$B$3:$M$3,0))*O4896*0.8,INDEX(Rate!$B$4:$M$25,MATCH(Gilbert!N4896,Rate!$A$4:$A$25,0),MATCH(Gilbert!L4896,Rate!$B$3:$M$3,0))*O4896)),"")</f>
        <v/>
      </c>
      <c r="T4896" s="71" t="str">
        <f t="shared" si="231"/>
        <v/>
      </c>
    </row>
    <row r="4897" spans="16:20">
      <c r="P4897" s="70" t="str">
        <f t="shared" si="229"/>
        <v/>
      </c>
      <c r="Q4897" s="70" t="str">
        <f t="shared" si="230"/>
        <v/>
      </c>
      <c r="R4897" s="70" t="str">
        <f>IFERROR(IF(K4897="handling and wharfage",SUM(P4897:Q4897),IF(OR(K4897="tank",K4897="Boat",K4897="car"),INDEX(Rate!$B$4:$M$25,MATCH(Gilbert!N4897,Rate!$A$4:$A$25,0),MATCH(Gilbert!L4897,Rate!$B$3:$M$3,0))*O4897*0.8,INDEX(Rate!$B$4:$M$25,MATCH(Gilbert!N4897,Rate!$A$4:$A$25,0),MATCH(Gilbert!L4897,Rate!$B$3:$M$3,0))*O4897)),"")</f>
        <v/>
      </c>
      <c r="T4897" s="71" t="str">
        <f t="shared" si="231"/>
        <v/>
      </c>
    </row>
    <row r="4898" spans="16:20">
      <c r="P4898" s="70" t="str">
        <f t="shared" si="229"/>
        <v/>
      </c>
      <c r="Q4898" s="70" t="str">
        <f t="shared" si="230"/>
        <v/>
      </c>
      <c r="R4898" s="70" t="str">
        <f>IFERROR(IF(K4898="handling and wharfage",SUM(P4898:Q4898),IF(OR(K4898="tank",K4898="Boat",K4898="car"),INDEX(Rate!$B$4:$M$25,MATCH(Gilbert!N4898,Rate!$A$4:$A$25,0),MATCH(Gilbert!L4898,Rate!$B$3:$M$3,0))*O4898*0.8,INDEX(Rate!$B$4:$M$25,MATCH(Gilbert!N4898,Rate!$A$4:$A$25,0),MATCH(Gilbert!L4898,Rate!$B$3:$M$3,0))*O4898)),"")</f>
        <v/>
      </c>
      <c r="T4898" s="71" t="str">
        <f t="shared" si="231"/>
        <v/>
      </c>
    </row>
    <row r="4899" spans="16:20">
      <c r="P4899" s="70" t="str">
        <f t="shared" si="229"/>
        <v/>
      </c>
      <c r="Q4899" s="70" t="str">
        <f t="shared" si="230"/>
        <v/>
      </c>
      <c r="R4899" s="70" t="str">
        <f>IFERROR(IF(K4899="handling and wharfage",SUM(P4899:Q4899),IF(OR(K4899="tank",K4899="Boat",K4899="car"),INDEX(Rate!$B$4:$M$25,MATCH(Gilbert!N4899,Rate!$A$4:$A$25,0),MATCH(Gilbert!L4899,Rate!$B$3:$M$3,0))*O4899*0.8,INDEX(Rate!$B$4:$M$25,MATCH(Gilbert!N4899,Rate!$A$4:$A$25,0),MATCH(Gilbert!L4899,Rate!$B$3:$M$3,0))*O4899)),"")</f>
        <v/>
      </c>
      <c r="T4899" s="71" t="str">
        <f t="shared" si="231"/>
        <v/>
      </c>
    </row>
    <row r="4900" spans="16:20">
      <c r="P4900" s="70" t="str">
        <f t="shared" si="229"/>
        <v/>
      </c>
      <c r="Q4900" s="70" t="str">
        <f t="shared" si="230"/>
        <v/>
      </c>
      <c r="R4900" s="70" t="str">
        <f>IFERROR(IF(K4900="handling and wharfage",SUM(P4900:Q4900),IF(OR(K4900="tank",K4900="Boat",K4900="car"),INDEX(Rate!$B$4:$M$25,MATCH(Gilbert!N4900,Rate!$A$4:$A$25,0),MATCH(Gilbert!L4900,Rate!$B$3:$M$3,0))*O4900*0.8,INDEX(Rate!$B$4:$M$25,MATCH(Gilbert!N4900,Rate!$A$4:$A$25,0),MATCH(Gilbert!L4900,Rate!$B$3:$M$3,0))*O4900)),"")</f>
        <v/>
      </c>
      <c r="T4900" s="71" t="str">
        <f t="shared" si="231"/>
        <v/>
      </c>
    </row>
    <row r="4901" spans="16:20">
      <c r="P4901" s="70" t="str">
        <f t="shared" si="229"/>
        <v/>
      </c>
      <c r="Q4901" s="70" t="str">
        <f t="shared" si="230"/>
        <v/>
      </c>
      <c r="R4901" s="70" t="str">
        <f>IFERROR(IF(K4901="handling and wharfage",SUM(P4901:Q4901),IF(OR(K4901="tank",K4901="Boat",K4901="car"),INDEX(Rate!$B$4:$M$25,MATCH(Gilbert!N4901,Rate!$A$4:$A$25,0),MATCH(Gilbert!L4901,Rate!$B$3:$M$3,0))*O4901*0.8,INDEX(Rate!$B$4:$M$25,MATCH(Gilbert!N4901,Rate!$A$4:$A$25,0),MATCH(Gilbert!L4901,Rate!$B$3:$M$3,0))*O4901)),"")</f>
        <v/>
      </c>
      <c r="T4901" s="71" t="str">
        <f t="shared" si="231"/>
        <v/>
      </c>
    </row>
    <row r="4902" spans="16:20">
      <c r="P4902" s="70" t="str">
        <f t="shared" si="229"/>
        <v/>
      </c>
      <c r="Q4902" s="70" t="str">
        <f t="shared" si="230"/>
        <v/>
      </c>
      <c r="R4902" s="70" t="str">
        <f>IFERROR(IF(K4902="handling and wharfage",SUM(P4902:Q4902),IF(OR(K4902="tank",K4902="Boat",K4902="car"),INDEX(Rate!$B$4:$M$25,MATCH(Gilbert!N4902,Rate!$A$4:$A$25,0),MATCH(Gilbert!L4902,Rate!$B$3:$M$3,0))*O4902*0.8,INDEX(Rate!$B$4:$M$25,MATCH(Gilbert!N4902,Rate!$A$4:$A$25,0),MATCH(Gilbert!L4902,Rate!$B$3:$M$3,0))*O4902)),"")</f>
        <v/>
      </c>
      <c r="T4902" s="71" t="str">
        <f t="shared" si="231"/>
        <v/>
      </c>
    </row>
    <row r="4903" spans="16:20">
      <c r="P4903" s="70" t="str">
        <f t="shared" si="229"/>
        <v/>
      </c>
      <c r="Q4903" s="70" t="str">
        <f t="shared" si="230"/>
        <v/>
      </c>
      <c r="R4903" s="70" t="str">
        <f>IFERROR(IF(K4903="handling and wharfage",SUM(P4903:Q4903),IF(OR(K4903="tank",K4903="Boat",K4903="car"),INDEX(Rate!$B$4:$M$25,MATCH(Gilbert!N4903,Rate!$A$4:$A$25,0),MATCH(Gilbert!L4903,Rate!$B$3:$M$3,0))*O4903*0.8,INDEX(Rate!$B$4:$M$25,MATCH(Gilbert!N4903,Rate!$A$4:$A$25,0),MATCH(Gilbert!L4903,Rate!$B$3:$M$3,0))*O4903)),"")</f>
        <v/>
      </c>
      <c r="T4903" s="71" t="str">
        <f t="shared" si="231"/>
        <v/>
      </c>
    </row>
    <row r="4904" spans="16:20">
      <c r="P4904" s="70" t="str">
        <f t="shared" si="229"/>
        <v/>
      </c>
      <c r="Q4904" s="70" t="str">
        <f t="shared" si="230"/>
        <v/>
      </c>
      <c r="R4904" s="70" t="str">
        <f>IFERROR(IF(K4904="handling and wharfage",SUM(P4904:Q4904),IF(OR(K4904="tank",K4904="Boat",K4904="car"),INDEX(Rate!$B$4:$M$25,MATCH(Gilbert!N4904,Rate!$A$4:$A$25,0),MATCH(Gilbert!L4904,Rate!$B$3:$M$3,0))*O4904*0.8,INDEX(Rate!$B$4:$M$25,MATCH(Gilbert!N4904,Rate!$A$4:$A$25,0),MATCH(Gilbert!L4904,Rate!$B$3:$M$3,0))*O4904)),"")</f>
        <v/>
      </c>
      <c r="T4904" s="71" t="str">
        <f t="shared" si="231"/>
        <v/>
      </c>
    </row>
    <row r="4905" spans="16:20">
      <c r="P4905" s="70" t="str">
        <f t="shared" si="229"/>
        <v/>
      </c>
      <c r="Q4905" s="70" t="str">
        <f t="shared" si="230"/>
        <v/>
      </c>
      <c r="R4905" s="70" t="str">
        <f>IFERROR(IF(K4905="handling and wharfage",SUM(P4905:Q4905),IF(OR(K4905="tank",K4905="Boat",K4905="car"),INDEX(Rate!$B$4:$M$25,MATCH(Gilbert!N4905,Rate!$A$4:$A$25,0),MATCH(Gilbert!L4905,Rate!$B$3:$M$3,0))*O4905*0.8,INDEX(Rate!$B$4:$M$25,MATCH(Gilbert!N4905,Rate!$A$4:$A$25,0),MATCH(Gilbert!L4905,Rate!$B$3:$M$3,0))*O4905)),"")</f>
        <v/>
      </c>
      <c r="T4905" s="71" t="str">
        <f t="shared" si="231"/>
        <v/>
      </c>
    </row>
    <row r="4906" spans="16:20">
      <c r="P4906" s="70" t="str">
        <f t="shared" si="229"/>
        <v/>
      </c>
      <c r="Q4906" s="70" t="str">
        <f t="shared" si="230"/>
        <v/>
      </c>
      <c r="R4906" s="70" t="str">
        <f>IFERROR(IF(K4906="handling and wharfage",SUM(P4906:Q4906),IF(OR(K4906="tank",K4906="Boat",K4906="car"),INDEX(Rate!$B$4:$M$25,MATCH(Gilbert!N4906,Rate!$A$4:$A$25,0),MATCH(Gilbert!L4906,Rate!$B$3:$M$3,0))*O4906*0.8,INDEX(Rate!$B$4:$M$25,MATCH(Gilbert!N4906,Rate!$A$4:$A$25,0),MATCH(Gilbert!L4906,Rate!$B$3:$M$3,0))*O4906)),"")</f>
        <v/>
      </c>
      <c r="T4906" s="71" t="str">
        <f t="shared" si="231"/>
        <v/>
      </c>
    </row>
    <row r="4907" spans="16:20">
      <c r="P4907" s="70" t="str">
        <f t="shared" si="229"/>
        <v/>
      </c>
      <c r="Q4907" s="70" t="str">
        <f t="shared" si="230"/>
        <v/>
      </c>
      <c r="R4907" s="70" t="str">
        <f>IFERROR(IF(K4907="handling and wharfage",SUM(P4907:Q4907),IF(OR(K4907="tank",K4907="Boat",K4907="car"),INDEX(Rate!$B$4:$M$25,MATCH(Gilbert!N4907,Rate!$A$4:$A$25,0),MATCH(Gilbert!L4907,Rate!$B$3:$M$3,0))*O4907*0.8,INDEX(Rate!$B$4:$M$25,MATCH(Gilbert!N4907,Rate!$A$4:$A$25,0),MATCH(Gilbert!L4907,Rate!$B$3:$M$3,0))*O4907)),"")</f>
        <v/>
      </c>
      <c r="T4907" s="71" t="str">
        <f t="shared" si="231"/>
        <v/>
      </c>
    </row>
    <row r="4908" spans="16:20">
      <c r="P4908" s="70" t="str">
        <f t="shared" si="229"/>
        <v/>
      </c>
      <c r="Q4908" s="70" t="str">
        <f t="shared" si="230"/>
        <v/>
      </c>
      <c r="R4908" s="70" t="str">
        <f>IFERROR(IF(K4908="handling and wharfage",SUM(P4908:Q4908),IF(OR(K4908="tank",K4908="Boat",K4908="car"),INDEX(Rate!$B$4:$M$25,MATCH(Gilbert!N4908,Rate!$A$4:$A$25,0),MATCH(Gilbert!L4908,Rate!$B$3:$M$3,0))*O4908*0.8,INDEX(Rate!$B$4:$M$25,MATCH(Gilbert!N4908,Rate!$A$4:$A$25,0),MATCH(Gilbert!L4908,Rate!$B$3:$M$3,0))*O4908)),"")</f>
        <v/>
      </c>
      <c r="T4908" s="71" t="str">
        <f t="shared" si="231"/>
        <v/>
      </c>
    </row>
    <row r="4909" spans="16:20">
      <c r="P4909" s="70" t="str">
        <f t="shared" si="229"/>
        <v/>
      </c>
      <c r="Q4909" s="70" t="str">
        <f t="shared" si="230"/>
        <v/>
      </c>
      <c r="R4909" s="70" t="str">
        <f>IFERROR(IF(K4909="handling and wharfage",SUM(P4909:Q4909),IF(OR(K4909="tank",K4909="Boat",K4909="car"),INDEX(Rate!$B$4:$M$25,MATCH(Gilbert!N4909,Rate!$A$4:$A$25,0),MATCH(Gilbert!L4909,Rate!$B$3:$M$3,0))*O4909*0.8,INDEX(Rate!$B$4:$M$25,MATCH(Gilbert!N4909,Rate!$A$4:$A$25,0),MATCH(Gilbert!L4909,Rate!$B$3:$M$3,0))*O4909)),"")</f>
        <v/>
      </c>
      <c r="T4909" s="71" t="str">
        <f t="shared" si="231"/>
        <v/>
      </c>
    </row>
    <row r="4910" spans="16:20">
      <c r="P4910" s="70" t="str">
        <f t="shared" si="229"/>
        <v/>
      </c>
      <c r="Q4910" s="70" t="str">
        <f t="shared" si="230"/>
        <v/>
      </c>
      <c r="R4910" s="70" t="str">
        <f>IFERROR(IF(K4910="handling and wharfage",SUM(P4910:Q4910),IF(OR(K4910="tank",K4910="Boat",K4910="car"),INDEX(Rate!$B$4:$M$25,MATCH(Gilbert!N4910,Rate!$A$4:$A$25,0),MATCH(Gilbert!L4910,Rate!$B$3:$M$3,0))*O4910*0.8,INDEX(Rate!$B$4:$M$25,MATCH(Gilbert!N4910,Rate!$A$4:$A$25,0),MATCH(Gilbert!L4910,Rate!$B$3:$M$3,0))*O4910)),"")</f>
        <v/>
      </c>
      <c r="T4910" s="71" t="str">
        <f t="shared" si="231"/>
        <v/>
      </c>
    </row>
    <row r="4911" spans="16:20">
      <c r="P4911" s="70" t="str">
        <f t="shared" si="229"/>
        <v/>
      </c>
      <c r="Q4911" s="70" t="str">
        <f t="shared" si="230"/>
        <v/>
      </c>
      <c r="R4911" s="70" t="str">
        <f>IFERROR(IF(K4911="handling and wharfage",SUM(P4911:Q4911),IF(OR(K4911="tank",K4911="Boat",K4911="car"),INDEX(Rate!$B$4:$M$25,MATCH(Gilbert!N4911,Rate!$A$4:$A$25,0),MATCH(Gilbert!L4911,Rate!$B$3:$M$3,0))*O4911*0.8,INDEX(Rate!$B$4:$M$25,MATCH(Gilbert!N4911,Rate!$A$4:$A$25,0),MATCH(Gilbert!L4911,Rate!$B$3:$M$3,0))*O4911)),"")</f>
        <v/>
      </c>
      <c r="T4911" s="71" t="str">
        <f t="shared" si="231"/>
        <v/>
      </c>
    </row>
    <row r="4912" spans="16:20">
      <c r="P4912" s="70" t="str">
        <f t="shared" si="229"/>
        <v/>
      </c>
      <c r="Q4912" s="70" t="str">
        <f t="shared" si="230"/>
        <v/>
      </c>
      <c r="R4912" s="70" t="str">
        <f>IFERROR(IF(K4912="handling and wharfage",SUM(P4912:Q4912),IF(OR(K4912="tank",K4912="Boat",K4912="car"),INDEX(Rate!$B$4:$M$25,MATCH(Gilbert!N4912,Rate!$A$4:$A$25,0),MATCH(Gilbert!L4912,Rate!$B$3:$M$3,0))*O4912*0.8,INDEX(Rate!$B$4:$M$25,MATCH(Gilbert!N4912,Rate!$A$4:$A$25,0),MATCH(Gilbert!L4912,Rate!$B$3:$M$3,0))*O4912)),"")</f>
        <v/>
      </c>
      <c r="T4912" s="71" t="str">
        <f t="shared" si="231"/>
        <v/>
      </c>
    </row>
    <row r="4913" spans="16:20">
      <c r="P4913" s="70" t="str">
        <f t="shared" si="229"/>
        <v/>
      </c>
      <c r="Q4913" s="70" t="str">
        <f t="shared" si="230"/>
        <v/>
      </c>
      <c r="R4913" s="70" t="str">
        <f>IFERROR(IF(K4913="handling and wharfage",SUM(P4913:Q4913),IF(OR(K4913="tank",K4913="Boat",K4913="car"),INDEX(Rate!$B$4:$M$25,MATCH(Gilbert!N4913,Rate!$A$4:$A$25,0),MATCH(Gilbert!L4913,Rate!$B$3:$M$3,0))*O4913*0.8,INDEX(Rate!$B$4:$M$25,MATCH(Gilbert!N4913,Rate!$A$4:$A$25,0),MATCH(Gilbert!L4913,Rate!$B$3:$M$3,0))*O4913)),"")</f>
        <v/>
      </c>
      <c r="T4913" s="71" t="str">
        <f t="shared" si="231"/>
        <v/>
      </c>
    </row>
    <row r="4914" spans="16:20">
      <c r="P4914" s="70" t="str">
        <f t="shared" si="229"/>
        <v/>
      </c>
      <c r="Q4914" s="70" t="str">
        <f t="shared" si="230"/>
        <v/>
      </c>
      <c r="R4914" s="70" t="str">
        <f>IFERROR(IF(K4914="handling and wharfage",SUM(P4914:Q4914),IF(OR(K4914="tank",K4914="Boat",K4914="car"),INDEX(Rate!$B$4:$M$25,MATCH(Gilbert!N4914,Rate!$A$4:$A$25,0),MATCH(Gilbert!L4914,Rate!$B$3:$M$3,0))*O4914*0.8,INDEX(Rate!$B$4:$M$25,MATCH(Gilbert!N4914,Rate!$A$4:$A$25,0),MATCH(Gilbert!L4914,Rate!$B$3:$M$3,0))*O4914)),"")</f>
        <v/>
      </c>
      <c r="T4914" s="71" t="str">
        <f t="shared" si="231"/>
        <v/>
      </c>
    </row>
    <row r="4915" spans="16:20">
      <c r="P4915" s="70" t="str">
        <f t="shared" si="229"/>
        <v/>
      </c>
      <c r="Q4915" s="70" t="str">
        <f t="shared" si="230"/>
        <v/>
      </c>
      <c r="R4915" s="70" t="str">
        <f>IFERROR(IF(K4915="handling and wharfage",SUM(P4915:Q4915),IF(OR(K4915="tank",K4915="Boat",K4915="car"),INDEX(Rate!$B$4:$M$25,MATCH(Gilbert!N4915,Rate!$A$4:$A$25,0),MATCH(Gilbert!L4915,Rate!$B$3:$M$3,0))*O4915*0.8,INDEX(Rate!$B$4:$M$25,MATCH(Gilbert!N4915,Rate!$A$4:$A$25,0),MATCH(Gilbert!L4915,Rate!$B$3:$M$3,0))*O4915)),"")</f>
        <v/>
      </c>
      <c r="T4915" s="71" t="str">
        <f t="shared" si="231"/>
        <v/>
      </c>
    </row>
    <row r="4916" spans="16:20">
      <c r="P4916" s="70" t="str">
        <f t="shared" si="229"/>
        <v/>
      </c>
      <c r="Q4916" s="70" t="str">
        <f t="shared" si="230"/>
        <v/>
      </c>
      <c r="R4916" s="70" t="str">
        <f>IFERROR(IF(K4916="handling and wharfage",SUM(P4916:Q4916),IF(OR(K4916="tank",K4916="Boat",K4916="car"),INDEX(Rate!$B$4:$M$25,MATCH(Gilbert!N4916,Rate!$A$4:$A$25,0),MATCH(Gilbert!L4916,Rate!$B$3:$M$3,0))*O4916*0.8,INDEX(Rate!$B$4:$M$25,MATCH(Gilbert!N4916,Rate!$A$4:$A$25,0),MATCH(Gilbert!L4916,Rate!$B$3:$M$3,0))*O4916)),"")</f>
        <v/>
      </c>
      <c r="T4916" s="71" t="str">
        <f t="shared" si="231"/>
        <v/>
      </c>
    </row>
    <row r="4917" spans="16:20">
      <c r="P4917" s="70" t="str">
        <f t="shared" si="229"/>
        <v/>
      </c>
      <c r="Q4917" s="70" t="str">
        <f t="shared" si="230"/>
        <v/>
      </c>
      <c r="R4917" s="70" t="str">
        <f>IFERROR(IF(K4917="handling and wharfage",SUM(P4917:Q4917),IF(OR(K4917="tank",K4917="Boat",K4917="car"),INDEX(Rate!$B$4:$M$25,MATCH(Gilbert!N4917,Rate!$A$4:$A$25,0),MATCH(Gilbert!L4917,Rate!$B$3:$M$3,0))*O4917*0.8,INDEX(Rate!$B$4:$M$25,MATCH(Gilbert!N4917,Rate!$A$4:$A$25,0),MATCH(Gilbert!L4917,Rate!$B$3:$M$3,0))*O4917)),"")</f>
        <v/>
      </c>
      <c r="T4917" s="71" t="str">
        <f t="shared" si="231"/>
        <v/>
      </c>
    </row>
    <row r="4918" spans="16:20">
      <c r="P4918" s="70" t="str">
        <f t="shared" si="229"/>
        <v/>
      </c>
      <c r="Q4918" s="70" t="str">
        <f t="shared" si="230"/>
        <v/>
      </c>
      <c r="R4918" s="70" t="str">
        <f>IFERROR(IF(K4918="handling and wharfage",SUM(P4918:Q4918),IF(OR(K4918="tank",K4918="Boat",K4918="car"),INDEX(Rate!$B$4:$M$25,MATCH(Gilbert!N4918,Rate!$A$4:$A$25,0),MATCH(Gilbert!L4918,Rate!$B$3:$M$3,0))*O4918*0.8,INDEX(Rate!$B$4:$M$25,MATCH(Gilbert!N4918,Rate!$A$4:$A$25,0),MATCH(Gilbert!L4918,Rate!$B$3:$M$3,0))*O4918)),"")</f>
        <v/>
      </c>
      <c r="T4918" s="71" t="str">
        <f t="shared" si="231"/>
        <v/>
      </c>
    </row>
    <row r="4919" spans="16:20">
      <c r="P4919" s="70" t="str">
        <f t="shared" si="229"/>
        <v/>
      </c>
      <c r="Q4919" s="70" t="str">
        <f t="shared" si="230"/>
        <v/>
      </c>
      <c r="R4919" s="70" t="str">
        <f>IFERROR(IF(K4919="handling and wharfage",SUM(P4919:Q4919),IF(OR(K4919="tank",K4919="Boat",K4919="car"),INDEX(Rate!$B$4:$M$25,MATCH(Gilbert!N4919,Rate!$A$4:$A$25,0),MATCH(Gilbert!L4919,Rate!$B$3:$M$3,0))*O4919*0.8,INDEX(Rate!$B$4:$M$25,MATCH(Gilbert!N4919,Rate!$A$4:$A$25,0),MATCH(Gilbert!L4919,Rate!$B$3:$M$3,0))*O4919)),"")</f>
        <v/>
      </c>
      <c r="T4919" s="71" t="str">
        <f t="shared" si="231"/>
        <v/>
      </c>
    </row>
    <row r="4920" spans="16:20">
      <c r="P4920" s="70" t="str">
        <f t="shared" si="229"/>
        <v/>
      </c>
      <c r="Q4920" s="70" t="str">
        <f t="shared" si="230"/>
        <v/>
      </c>
      <c r="R4920" s="70" t="str">
        <f>IFERROR(IF(K4920="handling and wharfage",SUM(P4920:Q4920),IF(OR(K4920="tank",K4920="Boat",K4920="car"),INDEX(Rate!$B$4:$M$25,MATCH(Gilbert!N4920,Rate!$A$4:$A$25,0),MATCH(Gilbert!L4920,Rate!$B$3:$M$3,0))*O4920*0.8,INDEX(Rate!$B$4:$M$25,MATCH(Gilbert!N4920,Rate!$A$4:$A$25,0),MATCH(Gilbert!L4920,Rate!$B$3:$M$3,0))*O4920)),"")</f>
        <v/>
      </c>
      <c r="T4920" s="71" t="str">
        <f t="shared" si="231"/>
        <v/>
      </c>
    </row>
    <row r="4921" spans="16:20">
      <c r="P4921" s="70" t="str">
        <f t="shared" si="229"/>
        <v/>
      </c>
      <c r="Q4921" s="70" t="str">
        <f t="shared" si="230"/>
        <v/>
      </c>
      <c r="R4921" s="70" t="str">
        <f>IFERROR(IF(K4921="handling and wharfage",SUM(P4921:Q4921),IF(OR(K4921="tank",K4921="Boat",K4921="car"),INDEX(Rate!$B$4:$M$25,MATCH(Gilbert!N4921,Rate!$A$4:$A$25,0),MATCH(Gilbert!L4921,Rate!$B$3:$M$3,0))*O4921*0.8,INDEX(Rate!$B$4:$M$25,MATCH(Gilbert!N4921,Rate!$A$4:$A$25,0),MATCH(Gilbert!L4921,Rate!$B$3:$M$3,0))*O4921)),"")</f>
        <v/>
      </c>
      <c r="T4921" s="71" t="str">
        <f t="shared" si="231"/>
        <v/>
      </c>
    </row>
    <row r="4922" spans="16:20">
      <c r="P4922" s="70" t="str">
        <f t="shared" si="229"/>
        <v/>
      </c>
      <c r="Q4922" s="70" t="str">
        <f t="shared" si="230"/>
        <v/>
      </c>
      <c r="R4922" s="70" t="str">
        <f>IFERROR(IF(K4922="handling and wharfage",SUM(P4922:Q4922),IF(OR(K4922="tank",K4922="Boat",K4922="car"),INDEX(Rate!$B$4:$M$25,MATCH(Gilbert!N4922,Rate!$A$4:$A$25,0),MATCH(Gilbert!L4922,Rate!$B$3:$M$3,0))*O4922*0.8,INDEX(Rate!$B$4:$M$25,MATCH(Gilbert!N4922,Rate!$A$4:$A$25,0),MATCH(Gilbert!L4922,Rate!$B$3:$M$3,0))*O4922)),"")</f>
        <v/>
      </c>
      <c r="T4922" s="71" t="str">
        <f t="shared" si="231"/>
        <v/>
      </c>
    </row>
    <row r="4923" spans="16:20">
      <c r="P4923" s="70" t="str">
        <f t="shared" si="229"/>
        <v/>
      </c>
      <c r="Q4923" s="70" t="str">
        <f t="shared" si="230"/>
        <v/>
      </c>
      <c r="R4923" s="70" t="str">
        <f>IFERROR(IF(K4923="handling and wharfage",SUM(P4923:Q4923),IF(OR(K4923="tank",K4923="Boat",K4923="car"),INDEX(Rate!$B$4:$M$25,MATCH(Gilbert!N4923,Rate!$A$4:$A$25,0),MATCH(Gilbert!L4923,Rate!$B$3:$M$3,0))*O4923*0.8,INDEX(Rate!$B$4:$M$25,MATCH(Gilbert!N4923,Rate!$A$4:$A$25,0),MATCH(Gilbert!L4923,Rate!$B$3:$M$3,0))*O4923)),"")</f>
        <v/>
      </c>
      <c r="T4923" s="71" t="str">
        <f t="shared" si="231"/>
        <v/>
      </c>
    </row>
    <row r="4924" spans="16:20">
      <c r="P4924" s="70" t="str">
        <f t="shared" si="229"/>
        <v/>
      </c>
      <c r="Q4924" s="70" t="str">
        <f t="shared" si="230"/>
        <v/>
      </c>
      <c r="R4924" s="70" t="str">
        <f>IFERROR(IF(K4924="handling and wharfage",SUM(P4924:Q4924),IF(OR(K4924="tank",K4924="Boat",K4924="car"),INDEX(Rate!$B$4:$M$25,MATCH(Gilbert!N4924,Rate!$A$4:$A$25,0),MATCH(Gilbert!L4924,Rate!$B$3:$M$3,0))*O4924*0.8,INDEX(Rate!$B$4:$M$25,MATCH(Gilbert!N4924,Rate!$A$4:$A$25,0),MATCH(Gilbert!L4924,Rate!$B$3:$M$3,0))*O4924)),"")</f>
        <v/>
      </c>
      <c r="T4924" s="71" t="str">
        <f t="shared" si="231"/>
        <v/>
      </c>
    </row>
    <row r="4925" spans="16:20">
      <c r="P4925" s="70" t="str">
        <f t="shared" si="229"/>
        <v/>
      </c>
      <c r="Q4925" s="70" t="str">
        <f t="shared" si="230"/>
        <v/>
      </c>
      <c r="R4925" s="70" t="str">
        <f>IFERROR(IF(K4925="handling and wharfage",SUM(P4925:Q4925),IF(OR(K4925="tank",K4925="Boat",K4925="car"),INDEX(Rate!$B$4:$M$25,MATCH(Gilbert!N4925,Rate!$A$4:$A$25,0),MATCH(Gilbert!L4925,Rate!$B$3:$M$3,0))*O4925*0.8,INDEX(Rate!$B$4:$M$25,MATCH(Gilbert!N4925,Rate!$A$4:$A$25,0),MATCH(Gilbert!L4925,Rate!$B$3:$M$3,0))*O4925)),"")</f>
        <v/>
      </c>
      <c r="T4925" s="71" t="str">
        <f t="shared" si="231"/>
        <v/>
      </c>
    </row>
    <row r="4926" spans="16:20">
      <c r="P4926" s="70" t="str">
        <f t="shared" si="229"/>
        <v/>
      </c>
      <c r="Q4926" s="70" t="str">
        <f t="shared" si="230"/>
        <v/>
      </c>
      <c r="R4926" s="70" t="str">
        <f>IFERROR(IF(K4926="handling and wharfage",SUM(P4926:Q4926),IF(OR(K4926="tank",K4926="Boat",K4926="car"),INDEX(Rate!$B$4:$M$25,MATCH(Gilbert!N4926,Rate!$A$4:$A$25,0),MATCH(Gilbert!L4926,Rate!$B$3:$M$3,0))*O4926*0.8,INDEX(Rate!$B$4:$M$25,MATCH(Gilbert!N4926,Rate!$A$4:$A$25,0),MATCH(Gilbert!L4926,Rate!$B$3:$M$3,0))*O4926)),"")</f>
        <v/>
      </c>
      <c r="T4926" s="71" t="str">
        <f t="shared" si="231"/>
        <v/>
      </c>
    </row>
    <row r="4927" spans="16:20">
      <c r="P4927" s="70" t="str">
        <f t="shared" si="229"/>
        <v/>
      </c>
      <c r="Q4927" s="70" t="str">
        <f t="shared" si="230"/>
        <v/>
      </c>
      <c r="R4927" s="70" t="str">
        <f>IFERROR(IF(K4927="handling and wharfage",SUM(P4927:Q4927),IF(OR(K4927="tank",K4927="Boat",K4927="car"),INDEX(Rate!$B$4:$M$25,MATCH(Gilbert!N4927,Rate!$A$4:$A$25,0),MATCH(Gilbert!L4927,Rate!$B$3:$M$3,0))*O4927*0.8,INDEX(Rate!$B$4:$M$25,MATCH(Gilbert!N4927,Rate!$A$4:$A$25,0),MATCH(Gilbert!L4927,Rate!$B$3:$M$3,0))*O4927)),"")</f>
        <v/>
      </c>
      <c r="T4927" s="71" t="str">
        <f t="shared" si="231"/>
        <v/>
      </c>
    </row>
    <row r="4928" spans="16:20">
      <c r="P4928" s="70" t="str">
        <f t="shared" si="229"/>
        <v/>
      </c>
      <c r="Q4928" s="70" t="str">
        <f t="shared" si="230"/>
        <v/>
      </c>
      <c r="R4928" s="70" t="str">
        <f>IFERROR(IF(K4928="handling and wharfage",SUM(P4928:Q4928),IF(OR(K4928="tank",K4928="Boat",K4928="car"),INDEX(Rate!$B$4:$M$25,MATCH(Gilbert!N4928,Rate!$A$4:$A$25,0),MATCH(Gilbert!L4928,Rate!$B$3:$M$3,0))*O4928*0.8,INDEX(Rate!$B$4:$M$25,MATCH(Gilbert!N4928,Rate!$A$4:$A$25,0),MATCH(Gilbert!L4928,Rate!$B$3:$M$3,0))*O4928)),"")</f>
        <v/>
      </c>
      <c r="T4928" s="71" t="str">
        <f t="shared" si="231"/>
        <v/>
      </c>
    </row>
    <row r="4929" spans="16:20">
      <c r="P4929" s="70" t="str">
        <f t="shared" si="229"/>
        <v/>
      </c>
      <c r="Q4929" s="70" t="str">
        <f t="shared" si="230"/>
        <v/>
      </c>
      <c r="R4929" s="70" t="str">
        <f>IFERROR(IF(K4929="handling and wharfage",SUM(P4929:Q4929),IF(OR(K4929="tank",K4929="Boat",K4929="car"),INDEX(Rate!$B$4:$M$25,MATCH(Gilbert!N4929,Rate!$A$4:$A$25,0),MATCH(Gilbert!L4929,Rate!$B$3:$M$3,0))*O4929*0.8,INDEX(Rate!$B$4:$M$25,MATCH(Gilbert!N4929,Rate!$A$4:$A$25,0),MATCH(Gilbert!L4929,Rate!$B$3:$M$3,0))*O4929)),"")</f>
        <v/>
      </c>
      <c r="T4929" s="71" t="str">
        <f t="shared" si="231"/>
        <v/>
      </c>
    </row>
    <row r="4930" spans="16:20">
      <c r="P4930" s="70" t="str">
        <f t="shared" si="229"/>
        <v/>
      </c>
      <c r="Q4930" s="70" t="str">
        <f t="shared" si="230"/>
        <v/>
      </c>
      <c r="R4930" s="70" t="str">
        <f>IFERROR(IF(K4930="handling and wharfage",SUM(P4930:Q4930),IF(OR(K4930="tank",K4930="Boat",K4930="car"),INDEX(Rate!$B$4:$M$25,MATCH(Gilbert!N4930,Rate!$A$4:$A$25,0),MATCH(Gilbert!L4930,Rate!$B$3:$M$3,0))*O4930*0.8,INDEX(Rate!$B$4:$M$25,MATCH(Gilbert!N4930,Rate!$A$4:$A$25,0),MATCH(Gilbert!L4930,Rate!$B$3:$M$3,0))*O4930)),"")</f>
        <v/>
      </c>
      <c r="T4930" s="71" t="str">
        <f t="shared" si="231"/>
        <v/>
      </c>
    </row>
    <row r="4931" spans="16:20">
      <c r="P4931" s="70" t="str">
        <f t="shared" ref="P4931:P4994" si="232">IF(OR(K4931="handling and wharfage",K4931="rau handling and wharfage"),O4931*30,"")</f>
        <v/>
      </c>
      <c r="Q4931" s="70" t="str">
        <f t="shared" ref="Q4931:Q4994" si="233">IF(K4931&lt;&gt;"handling and wharfage","",O4931*3.5)</f>
        <v/>
      </c>
      <c r="R4931" s="70" t="str">
        <f>IFERROR(IF(K4931="handling and wharfage",SUM(P4931:Q4931),IF(OR(K4931="tank",K4931="Boat",K4931="car"),INDEX(Rate!$B$4:$M$25,MATCH(Gilbert!N4931,Rate!$A$4:$A$25,0),MATCH(Gilbert!L4931,Rate!$B$3:$M$3,0))*O4931*0.8,INDEX(Rate!$B$4:$M$25,MATCH(Gilbert!N4931,Rate!$A$4:$A$25,0),MATCH(Gilbert!L4931,Rate!$B$3:$M$3,0))*O4931)),"")</f>
        <v/>
      </c>
      <c r="T4931" s="71" t="str">
        <f t="shared" ref="T4931:T4994" si="234">IF(L4931="","",IF(L4931="General2","F0070000061A","E31250000331"))</f>
        <v/>
      </c>
    </row>
    <row r="4932" spans="16:20">
      <c r="P4932" s="70" t="str">
        <f t="shared" si="232"/>
        <v/>
      </c>
      <c r="Q4932" s="70" t="str">
        <f t="shared" si="233"/>
        <v/>
      </c>
      <c r="R4932" s="70" t="str">
        <f>IFERROR(IF(K4932="handling and wharfage",SUM(P4932:Q4932),IF(OR(K4932="tank",K4932="Boat",K4932="car"),INDEX(Rate!$B$4:$M$25,MATCH(Gilbert!N4932,Rate!$A$4:$A$25,0),MATCH(Gilbert!L4932,Rate!$B$3:$M$3,0))*O4932*0.8,INDEX(Rate!$B$4:$M$25,MATCH(Gilbert!N4932,Rate!$A$4:$A$25,0),MATCH(Gilbert!L4932,Rate!$B$3:$M$3,0))*O4932)),"")</f>
        <v/>
      </c>
      <c r="T4932" s="71" t="str">
        <f t="shared" si="234"/>
        <v/>
      </c>
    </row>
    <row r="4933" spans="16:20">
      <c r="P4933" s="70" t="str">
        <f t="shared" si="232"/>
        <v/>
      </c>
      <c r="Q4933" s="70" t="str">
        <f t="shared" si="233"/>
        <v/>
      </c>
      <c r="R4933" s="70" t="str">
        <f>IFERROR(IF(K4933="handling and wharfage",SUM(P4933:Q4933),IF(OR(K4933="tank",K4933="Boat",K4933="car"),INDEX(Rate!$B$4:$M$25,MATCH(Gilbert!N4933,Rate!$A$4:$A$25,0),MATCH(Gilbert!L4933,Rate!$B$3:$M$3,0))*O4933*0.8,INDEX(Rate!$B$4:$M$25,MATCH(Gilbert!N4933,Rate!$A$4:$A$25,0),MATCH(Gilbert!L4933,Rate!$B$3:$M$3,0))*O4933)),"")</f>
        <v/>
      </c>
      <c r="T4933" s="71" t="str">
        <f t="shared" si="234"/>
        <v/>
      </c>
    </row>
    <row r="4934" spans="16:20">
      <c r="P4934" s="70" t="str">
        <f t="shared" si="232"/>
        <v/>
      </c>
      <c r="Q4934" s="70" t="str">
        <f t="shared" si="233"/>
        <v/>
      </c>
      <c r="R4934" s="70" t="str">
        <f>IFERROR(IF(K4934="handling and wharfage",SUM(P4934:Q4934),IF(OR(K4934="tank",K4934="Boat",K4934="car"),INDEX(Rate!$B$4:$M$25,MATCH(Gilbert!N4934,Rate!$A$4:$A$25,0),MATCH(Gilbert!L4934,Rate!$B$3:$M$3,0))*O4934*0.8,INDEX(Rate!$B$4:$M$25,MATCH(Gilbert!N4934,Rate!$A$4:$A$25,0),MATCH(Gilbert!L4934,Rate!$B$3:$M$3,0))*O4934)),"")</f>
        <v/>
      </c>
      <c r="T4934" s="71" t="str">
        <f t="shared" si="234"/>
        <v/>
      </c>
    </row>
    <row r="4935" spans="16:20">
      <c r="P4935" s="70" t="str">
        <f t="shared" si="232"/>
        <v/>
      </c>
      <c r="Q4935" s="70" t="str">
        <f t="shared" si="233"/>
        <v/>
      </c>
      <c r="R4935" s="70" t="str">
        <f>IFERROR(IF(K4935="handling and wharfage",SUM(P4935:Q4935),IF(OR(K4935="tank",K4935="Boat",K4935="car"),INDEX(Rate!$B$4:$M$25,MATCH(Gilbert!N4935,Rate!$A$4:$A$25,0),MATCH(Gilbert!L4935,Rate!$B$3:$M$3,0))*O4935*0.8,INDEX(Rate!$B$4:$M$25,MATCH(Gilbert!N4935,Rate!$A$4:$A$25,0),MATCH(Gilbert!L4935,Rate!$B$3:$M$3,0))*O4935)),"")</f>
        <v/>
      </c>
      <c r="T4935" s="71" t="str">
        <f t="shared" si="234"/>
        <v/>
      </c>
    </row>
    <row r="4936" spans="16:20">
      <c r="P4936" s="70" t="str">
        <f t="shared" si="232"/>
        <v/>
      </c>
      <c r="Q4936" s="70" t="str">
        <f t="shared" si="233"/>
        <v/>
      </c>
      <c r="R4936" s="70" t="str">
        <f>IFERROR(IF(K4936="handling and wharfage",SUM(P4936:Q4936),IF(OR(K4936="tank",K4936="Boat",K4936="car"),INDEX(Rate!$B$4:$M$25,MATCH(Gilbert!N4936,Rate!$A$4:$A$25,0),MATCH(Gilbert!L4936,Rate!$B$3:$M$3,0))*O4936*0.8,INDEX(Rate!$B$4:$M$25,MATCH(Gilbert!N4936,Rate!$A$4:$A$25,0),MATCH(Gilbert!L4936,Rate!$B$3:$M$3,0))*O4936)),"")</f>
        <v/>
      </c>
      <c r="T4936" s="71" t="str">
        <f t="shared" si="234"/>
        <v/>
      </c>
    </row>
    <row r="4937" spans="16:20">
      <c r="P4937" s="70" t="str">
        <f t="shared" si="232"/>
        <v/>
      </c>
      <c r="Q4937" s="70" t="str">
        <f t="shared" si="233"/>
        <v/>
      </c>
      <c r="R4937" s="70" t="str">
        <f>IFERROR(IF(K4937="handling and wharfage",SUM(P4937:Q4937),IF(OR(K4937="tank",K4937="Boat",K4937="car"),INDEX(Rate!$B$4:$M$25,MATCH(Gilbert!N4937,Rate!$A$4:$A$25,0),MATCH(Gilbert!L4937,Rate!$B$3:$M$3,0))*O4937*0.8,INDEX(Rate!$B$4:$M$25,MATCH(Gilbert!N4937,Rate!$A$4:$A$25,0),MATCH(Gilbert!L4937,Rate!$B$3:$M$3,0))*O4937)),"")</f>
        <v/>
      </c>
      <c r="T4937" s="71" t="str">
        <f t="shared" si="234"/>
        <v/>
      </c>
    </row>
    <row r="4938" spans="16:20">
      <c r="P4938" s="70" t="str">
        <f t="shared" si="232"/>
        <v/>
      </c>
      <c r="Q4938" s="70" t="str">
        <f t="shared" si="233"/>
        <v/>
      </c>
      <c r="R4938" s="70" t="str">
        <f>IFERROR(IF(K4938="handling and wharfage",SUM(P4938:Q4938),IF(OR(K4938="tank",K4938="Boat",K4938="car"),INDEX(Rate!$B$4:$M$25,MATCH(Gilbert!N4938,Rate!$A$4:$A$25,0),MATCH(Gilbert!L4938,Rate!$B$3:$M$3,0))*O4938*0.8,INDEX(Rate!$B$4:$M$25,MATCH(Gilbert!N4938,Rate!$A$4:$A$25,0),MATCH(Gilbert!L4938,Rate!$B$3:$M$3,0))*O4938)),"")</f>
        <v/>
      </c>
      <c r="T4938" s="71" t="str">
        <f t="shared" si="234"/>
        <v/>
      </c>
    </row>
    <row r="4939" spans="16:20">
      <c r="P4939" s="70" t="str">
        <f t="shared" si="232"/>
        <v/>
      </c>
      <c r="Q4939" s="70" t="str">
        <f t="shared" si="233"/>
        <v/>
      </c>
      <c r="R4939" s="70" t="str">
        <f>IFERROR(IF(K4939="handling and wharfage",SUM(P4939:Q4939),IF(OR(K4939="tank",K4939="Boat",K4939="car"),INDEX(Rate!$B$4:$M$25,MATCH(Gilbert!N4939,Rate!$A$4:$A$25,0),MATCH(Gilbert!L4939,Rate!$B$3:$M$3,0))*O4939*0.8,INDEX(Rate!$B$4:$M$25,MATCH(Gilbert!N4939,Rate!$A$4:$A$25,0),MATCH(Gilbert!L4939,Rate!$B$3:$M$3,0))*O4939)),"")</f>
        <v/>
      </c>
      <c r="T4939" s="71" t="str">
        <f t="shared" si="234"/>
        <v/>
      </c>
    </row>
    <row r="4940" s="38" customFormat="1" spans="1:23">
      <c r="A4940" s="52"/>
      <c r="B4940" s="52"/>
      <c r="D4940" s="67"/>
      <c r="G4940" s="76"/>
      <c r="H4940" s="53"/>
      <c r="J4940" s="78"/>
      <c r="P4940" s="70" t="str">
        <f t="shared" si="232"/>
        <v/>
      </c>
      <c r="Q4940" s="70" t="str">
        <f t="shared" si="233"/>
        <v/>
      </c>
      <c r="R4940" s="70" t="str">
        <f>IFERROR(IF(K4940="handling and wharfage",SUM(P4940:Q4940),IF(OR(K4940="tank",K4940="Boat",K4940="car"),INDEX(Rate!$B$4:$M$25,MATCH(Gilbert!N4940,Rate!$A$4:$A$25,0),MATCH(Gilbert!L4940,Rate!$B$3:$M$3,0))*O4940*0.8,INDEX(Rate!$B$4:$M$25,MATCH(Gilbert!N4940,Rate!$A$4:$A$25,0),MATCH(Gilbert!L4940,Rate!$B$3:$M$3,0))*O4940)),"")</f>
        <v/>
      </c>
      <c r="S4940" s="71"/>
      <c r="T4940" s="71" t="str">
        <f t="shared" si="234"/>
        <v/>
      </c>
      <c r="V4940" s="53"/>
      <c r="W4940" s="53"/>
    </row>
    <row r="4941" s="38" customFormat="1" spans="1:23">
      <c r="A4941" s="52"/>
      <c r="B4941" s="52"/>
      <c r="D4941" s="67"/>
      <c r="G4941" s="76"/>
      <c r="H4941" s="53"/>
      <c r="J4941" s="78"/>
      <c r="P4941" s="70" t="str">
        <f t="shared" si="232"/>
        <v/>
      </c>
      <c r="Q4941" s="70" t="str">
        <f t="shared" si="233"/>
        <v/>
      </c>
      <c r="R4941" s="70" t="str">
        <f>IFERROR(IF(K4941="handling and wharfage",SUM(P4941:Q4941),IF(OR(K4941="tank",K4941="Boat",K4941="car"),INDEX(Rate!$B$4:$M$25,MATCH(Gilbert!N4941,Rate!$A$4:$A$25,0),MATCH(Gilbert!L4941,Rate!$B$3:$M$3,0))*O4941*0.8,INDEX(Rate!$B$4:$M$25,MATCH(Gilbert!N4941,Rate!$A$4:$A$25,0),MATCH(Gilbert!L4941,Rate!$B$3:$M$3,0))*O4941)),"")</f>
        <v/>
      </c>
      <c r="S4941" s="71"/>
      <c r="T4941" s="71" t="str">
        <f t="shared" si="234"/>
        <v/>
      </c>
      <c r="V4941" s="53"/>
      <c r="W4941" s="53"/>
    </row>
    <row r="4942" s="38" customFormat="1" spans="1:23">
      <c r="A4942" s="52"/>
      <c r="B4942" s="52"/>
      <c r="D4942" s="67"/>
      <c r="G4942" s="76"/>
      <c r="H4942" s="53"/>
      <c r="J4942" s="78"/>
      <c r="P4942" s="70" t="str">
        <f t="shared" si="232"/>
        <v/>
      </c>
      <c r="Q4942" s="70" t="str">
        <f t="shared" si="233"/>
        <v/>
      </c>
      <c r="R4942" s="70" t="str">
        <f>IFERROR(IF(K4942="handling and wharfage",SUM(P4942:Q4942),IF(OR(K4942="tank",K4942="Boat",K4942="car"),INDEX(Rate!$B$4:$M$25,MATCH(Gilbert!N4942,Rate!$A$4:$A$25,0),MATCH(Gilbert!L4942,Rate!$B$3:$M$3,0))*O4942*0.8,INDEX(Rate!$B$4:$M$25,MATCH(Gilbert!N4942,Rate!$A$4:$A$25,0),MATCH(Gilbert!L4942,Rate!$B$3:$M$3,0))*O4942)),"")</f>
        <v/>
      </c>
      <c r="S4942" s="71"/>
      <c r="T4942" s="71" t="str">
        <f t="shared" si="234"/>
        <v/>
      </c>
      <c r="V4942" s="53"/>
      <c r="W4942" s="53"/>
    </row>
    <row r="4943" s="38" customFormat="1" spans="1:23">
      <c r="A4943" s="52"/>
      <c r="B4943" s="52"/>
      <c r="D4943" s="67"/>
      <c r="G4943" s="76"/>
      <c r="H4943" s="53"/>
      <c r="J4943" s="78"/>
      <c r="P4943" s="70" t="str">
        <f t="shared" si="232"/>
        <v/>
      </c>
      <c r="Q4943" s="70" t="str">
        <f t="shared" si="233"/>
        <v/>
      </c>
      <c r="R4943" s="70" t="str">
        <f>IFERROR(IF(K4943="handling and wharfage",SUM(P4943:Q4943),IF(OR(K4943="tank",K4943="Boat",K4943="car"),INDEX(Rate!$B$4:$M$25,MATCH(Gilbert!N4943,Rate!$A$4:$A$25,0),MATCH(Gilbert!L4943,Rate!$B$3:$M$3,0))*O4943*0.8,INDEX(Rate!$B$4:$M$25,MATCH(Gilbert!N4943,Rate!$A$4:$A$25,0),MATCH(Gilbert!L4943,Rate!$B$3:$M$3,0))*O4943)),"")</f>
        <v/>
      </c>
      <c r="S4943" s="71"/>
      <c r="T4943" s="71" t="str">
        <f t="shared" si="234"/>
        <v/>
      </c>
      <c r="V4943" s="53"/>
      <c r="W4943" s="53"/>
    </row>
    <row r="4944" s="38" customFormat="1" spans="1:23">
      <c r="A4944" s="52"/>
      <c r="B4944" s="52"/>
      <c r="D4944" s="67"/>
      <c r="G4944" s="76"/>
      <c r="H4944" s="53"/>
      <c r="J4944" s="78"/>
      <c r="P4944" s="70" t="str">
        <f t="shared" si="232"/>
        <v/>
      </c>
      <c r="Q4944" s="70" t="str">
        <f t="shared" si="233"/>
        <v/>
      </c>
      <c r="R4944" s="70" t="str">
        <f>IFERROR(IF(K4944="handling and wharfage",SUM(P4944:Q4944),IF(OR(K4944="tank",K4944="Boat",K4944="car"),INDEX(Rate!$B$4:$M$25,MATCH(Gilbert!N4944,Rate!$A$4:$A$25,0),MATCH(Gilbert!L4944,Rate!$B$3:$M$3,0))*O4944*0.8,INDEX(Rate!$B$4:$M$25,MATCH(Gilbert!N4944,Rate!$A$4:$A$25,0),MATCH(Gilbert!L4944,Rate!$B$3:$M$3,0))*O4944)),"")</f>
        <v/>
      </c>
      <c r="S4944" s="71"/>
      <c r="T4944" s="71" t="str">
        <f t="shared" si="234"/>
        <v/>
      </c>
      <c r="V4944" s="53"/>
      <c r="W4944" s="53"/>
    </row>
    <row r="4945" s="38" customFormat="1" spans="1:23">
      <c r="A4945" s="52"/>
      <c r="B4945" s="52"/>
      <c r="D4945" s="67"/>
      <c r="G4945" s="76"/>
      <c r="H4945" s="53"/>
      <c r="J4945" s="78"/>
      <c r="P4945" s="70" t="str">
        <f t="shared" si="232"/>
        <v/>
      </c>
      <c r="Q4945" s="70" t="str">
        <f t="shared" si="233"/>
        <v/>
      </c>
      <c r="R4945" s="70" t="str">
        <f>IFERROR(IF(K4945="handling and wharfage",SUM(P4945:Q4945),IF(OR(K4945="tank",K4945="Boat",K4945="car"),INDEX(Rate!$B$4:$M$25,MATCH(Gilbert!N4945,Rate!$A$4:$A$25,0),MATCH(Gilbert!L4945,Rate!$B$3:$M$3,0))*O4945*0.8,INDEX(Rate!$B$4:$M$25,MATCH(Gilbert!N4945,Rate!$A$4:$A$25,0),MATCH(Gilbert!L4945,Rate!$B$3:$M$3,0))*O4945)),"")</f>
        <v/>
      </c>
      <c r="S4945" s="71"/>
      <c r="T4945" s="71" t="str">
        <f t="shared" si="234"/>
        <v/>
      </c>
      <c r="V4945" s="53"/>
      <c r="W4945" s="53"/>
    </row>
    <row r="4946" s="38" customFormat="1" spans="1:23">
      <c r="A4946" s="52"/>
      <c r="B4946" s="52"/>
      <c r="D4946" s="67"/>
      <c r="G4946" s="76"/>
      <c r="H4946" s="53"/>
      <c r="J4946" s="78"/>
      <c r="P4946" s="70" t="str">
        <f t="shared" si="232"/>
        <v/>
      </c>
      <c r="Q4946" s="70" t="str">
        <f t="shared" si="233"/>
        <v/>
      </c>
      <c r="R4946" s="70" t="str">
        <f>IFERROR(IF(K4946="handling and wharfage",SUM(P4946:Q4946),IF(OR(K4946="tank",K4946="Boat",K4946="car"),INDEX(Rate!$B$4:$M$25,MATCH(Gilbert!N4946,Rate!$A$4:$A$25,0),MATCH(Gilbert!L4946,Rate!$B$3:$M$3,0))*O4946*0.8,INDEX(Rate!$B$4:$M$25,MATCH(Gilbert!N4946,Rate!$A$4:$A$25,0),MATCH(Gilbert!L4946,Rate!$B$3:$M$3,0))*O4946)),"")</f>
        <v/>
      </c>
      <c r="S4946" s="71"/>
      <c r="T4946" s="71" t="str">
        <f t="shared" si="234"/>
        <v/>
      </c>
      <c r="V4946" s="53"/>
      <c r="W4946" s="53"/>
    </row>
    <row r="4947" spans="16:20">
      <c r="P4947" s="70" t="str">
        <f t="shared" si="232"/>
        <v/>
      </c>
      <c r="Q4947" s="70" t="str">
        <f t="shared" si="233"/>
        <v/>
      </c>
      <c r="R4947" s="70" t="str">
        <f>IFERROR(IF(K4947="handling and wharfage",SUM(P4947:Q4947),IF(OR(K4947="tank",K4947="Boat",K4947="car"),INDEX(Rate!$B$4:$M$25,MATCH(Gilbert!N4947,Rate!$A$4:$A$25,0),MATCH(Gilbert!L4947,Rate!$B$3:$M$3,0))*O4947*0.8,INDEX(Rate!$B$4:$M$25,MATCH(Gilbert!N4947,Rate!$A$4:$A$25,0),MATCH(Gilbert!L4947,Rate!$B$3:$M$3,0))*O4947)),"")</f>
        <v/>
      </c>
      <c r="T4947" s="71" t="str">
        <f t="shared" si="234"/>
        <v/>
      </c>
    </row>
    <row r="4948" spans="16:20">
      <c r="P4948" s="70" t="str">
        <f t="shared" si="232"/>
        <v/>
      </c>
      <c r="Q4948" s="70" t="str">
        <f t="shared" si="233"/>
        <v/>
      </c>
      <c r="R4948" s="70" t="str">
        <f>IFERROR(IF(K4948="handling and wharfage",SUM(P4948:Q4948),IF(OR(K4948="tank",K4948="Boat",K4948="car"),INDEX(Rate!$B$4:$M$25,MATCH(Gilbert!N4948,Rate!$A$4:$A$25,0),MATCH(Gilbert!L4948,Rate!$B$3:$M$3,0))*O4948*0.8,INDEX(Rate!$B$4:$M$25,MATCH(Gilbert!N4948,Rate!$A$4:$A$25,0),MATCH(Gilbert!L4948,Rate!$B$3:$M$3,0))*O4948)),"")</f>
        <v/>
      </c>
      <c r="T4948" s="71" t="str">
        <f t="shared" si="234"/>
        <v/>
      </c>
    </row>
    <row r="4949" spans="16:20">
      <c r="P4949" s="70" t="str">
        <f t="shared" si="232"/>
        <v/>
      </c>
      <c r="Q4949" s="70" t="str">
        <f t="shared" si="233"/>
        <v/>
      </c>
      <c r="R4949" s="70" t="str">
        <f>IFERROR(IF(K4949="handling and wharfage",SUM(P4949:Q4949),IF(OR(K4949="tank",K4949="Boat",K4949="car"),INDEX(Rate!$B$4:$M$25,MATCH(Gilbert!N4949,Rate!$A$4:$A$25,0),MATCH(Gilbert!L4949,Rate!$B$3:$M$3,0))*O4949*0.8,INDEX(Rate!$B$4:$M$25,MATCH(Gilbert!N4949,Rate!$A$4:$A$25,0),MATCH(Gilbert!L4949,Rate!$B$3:$M$3,0))*O4949)),"")</f>
        <v/>
      </c>
      <c r="T4949" s="71" t="str">
        <f t="shared" si="234"/>
        <v/>
      </c>
    </row>
    <row r="4950" spans="16:20">
      <c r="P4950" s="70" t="str">
        <f t="shared" si="232"/>
        <v/>
      </c>
      <c r="Q4950" s="70" t="str">
        <f t="shared" si="233"/>
        <v/>
      </c>
      <c r="R4950" s="70" t="str">
        <f>IFERROR(IF(K4950="handling and wharfage",SUM(P4950:Q4950),IF(OR(K4950="tank",K4950="Boat",K4950="car"),INDEX(Rate!$B$4:$M$25,MATCH(Gilbert!N4950,Rate!$A$4:$A$25,0),MATCH(Gilbert!L4950,Rate!$B$3:$M$3,0))*O4950*0.8,INDEX(Rate!$B$4:$M$25,MATCH(Gilbert!N4950,Rate!$A$4:$A$25,0),MATCH(Gilbert!L4950,Rate!$B$3:$M$3,0))*O4950)),"")</f>
        <v/>
      </c>
      <c r="T4950" s="71" t="str">
        <f t="shared" si="234"/>
        <v/>
      </c>
    </row>
    <row r="4951" spans="16:20">
      <c r="P4951" s="70" t="str">
        <f t="shared" si="232"/>
        <v/>
      </c>
      <c r="Q4951" s="70" t="str">
        <f t="shared" si="233"/>
        <v/>
      </c>
      <c r="R4951" s="70" t="str">
        <f>IFERROR(IF(K4951="handling and wharfage",SUM(P4951:Q4951),IF(OR(K4951="tank",K4951="Boat",K4951="car"),INDEX(Rate!$B$4:$M$25,MATCH(Gilbert!N4951,Rate!$A$4:$A$25,0),MATCH(Gilbert!L4951,Rate!$B$3:$M$3,0))*O4951*0.8,INDEX(Rate!$B$4:$M$25,MATCH(Gilbert!N4951,Rate!$A$4:$A$25,0),MATCH(Gilbert!L4951,Rate!$B$3:$M$3,0))*O4951)),"")</f>
        <v/>
      </c>
      <c r="T4951" s="71" t="str">
        <f t="shared" si="234"/>
        <v/>
      </c>
    </row>
    <row r="4952" spans="16:20">
      <c r="P4952" s="70" t="str">
        <f t="shared" si="232"/>
        <v/>
      </c>
      <c r="Q4952" s="70" t="str">
        <f t="shared" si="233"/>
        <v/>
      </c>
      <c r="R4952" s="70" t="str">
        <f>IFERROR(IF(K4952="handling and wharfage",SUM(P4952:Q4952),IF(OR(K4952="tank",K4952="Boat",K4952="car"),INDEX(Rate!$B$4:$M$25,MATCH(Gilbert!N4952,Rate!$A$4:$A$25,0),MATCH(Gilbert!L4952,Rate!$B$3:$M$3,0))*O4952*0.8,INDEX(Rate!$B$4:$M$25,MATCH(Gilbert!N4952,Rate!$A$4:$A$25,0),MATCH(Gilbert!L4952,Rate!$B$3:$M$3,0))*O4952)),"")</f>
        <v/>
      </c>
      <c r="T4952" s="71" t="str">
        <f t="shared" si="234"/>
        <v/>
      </c>
    </row>
    <row r="4953" spans="16:20">
      <c r="P4953" s="70" t="str">
        <f t="shared" si="232"/>
        <v/>
      </c>
      <c r="Q4953" s="70" t="str">
        <f t="shared" si="233"/>
        <v/>
      </c>
      <c r="R4953" s="70" t="str">
        <f>IFERROR(IF(K4953="handling and wharfage",SUM(P4953:Q4953),IF(OR(K4953="tank",K4953="Boat",K4953="car"),INDEX(Rate!$B$4:$M$25,MATCH(Gilbert!N4953,Rate!$A$4:$A$25,0),MATCH(Gilbert!L4953,Rate!$B$3:$M$3,0))*O4953*0.8,INDEX(Rate!$B$4:$M$25,MATCH(Gilbert!N4953,Rate!$A$4:$A$25,0),MATCH(Gilbert!L4953,Rate!$B$3:$M$3,0))*O4953)),"")</f>
        <v/>
      </c>
      <c r="T4953" s="71" t="str">
        <f t="shared" si="234"/>
        <v/>
      </c>
    </row>
    <row r="4954" spans="16:20">
      <c r="P4954" s="70" t="str">
        <f t="shared" si="232"/>
        <v/>
      </c>
      <c r="Q4954" s="70" t="str">
        <f t="shared" si="233"/>
        <v/>
      </c>
      <c r="R4954" s="70" t="str">
        <f>IFERROR(IF(K4954="handling and wharfage",SUM(P4954:Q4954),IF(OR(K4954="tank",K4954="Boat",K4954="car"),INDEX(Rate!$B$4:$M$25,MATCH(Gilbert!N4954,Rate!$A$4:$A$25,0),MATCH(Gilbert!L4954,Rate!$B$3:$M$3,0))*O4954*0.8,INDEX(Rate!$B$4:$M$25,MATCH(Gilbert!N4954,Rate!$A$4:$A$25,0),MATCH(Gilbert!L4954,Rate!$B$3:$M$3,0))*O4954)),"")</f>
        <v/>
      </c>
      <c r="T4954" s="71" t="str">
        <f t="shared" si="234"/>
        <v/>
      </c>
    </row>
    <row r="4955" spans="16:20">
      <c r="P4955" s="70" t="str">
        <f t="shared" si="232"/>
        <v/>
      </c>
      <c r="Q4955" s="70" t="str">
        <f t="shared" si="233"/>
        <v/>
      </c>
      <c r="R4955" s="70" t="str">
        <f>IFERROR(IF(K4955="handling and wharfage",SUM(P4955:Q4955),IF(OR(K4955="tank",K4955="Boat",K4955="car"),INDEX(Rate!$B$4:$M$25,MATCH(Gilbert!N4955,Rate!$A$4:$A$25,0),MATCH(Gilbert!L4955,Rate!$B$3:$M$3,0))*O4955*0.8,INDEX(Rate!$B$4:$M$25,MATCH(Gilbert!N4955,Rate!$A$4:$A$25,0),MATCH(Gilbert!L4955,Rate!$B$3:$M$3,0))*O4955)),"")</f>
        <v/>
      </c>
      <c r="T4955" s="71" t="str">
        <f t="shared" si="234"/>
        <v/>
      </c>
    </row>
    <row r="4956" spans="16:20">
      <c r="P4956" s="70" t="str">
        <f t="shared" si="232"/>
        <v/>
      </c>
      <c r="Q4956" s="70" t="str">
        <f t="shared" si="233"/>
        <v/>
      </c>
      <c r="R4956" s="70" t="str">
        <f>IFERROR(IF(K4956="handling and wharfage",SUM(P4956:Q4956),IF(OR(K4956="tank",K4956="Boat",K4956="car"),INDEX(Rate!$B$4:$M$25,MATCH(Gilbert!N4956,Rate!$A$4:$A$25,0),MATCH(Gilbert!L4956,Rate!$B$3:$M$3,0))*O4956*0.8,INDEX(Rate!$B$4:$M$25,MATCH(Gilbert!N4956,Rate!$A$4:$A$25,0),MATCH(Gilbert!L4956,Rate!$B$3:$M$3,0))*O4956)),"")</f>
        <v/>
      </c>
      <c r="T4956" s="71" t="str">
        <f t="shared" si="234"/>
        <v/>
      </c>
    </row>
    <row r="4957" s="38" customFormat="1" spans="1:23">
      <c r="A4957" s="52"/>
      <c r="B4957" s="52"/>
      <c r="D4957" s="67"/>
      <c r="G4957" s="76"/>
      <c r="H4957" s="53"/>
      <c r="J4957" s="78"/>
      <c r="P4957" s="70" t="str">
        <f t="shared" si="232"/>
        <v/>
      </c>
      <c r="Q4957" s="70" t="str">
        <f t="shared" si="233"/>
        <v/>
      </c>
      <c r="R4957" s="70" t="str">
        <f>IFERROR(IF(K4957="handling and wharfage",SUM(P4957:Q4957),IF(OR(K4957="tank",K4957="Boat",K4957="car"),INDEX(Rate!$B$4:$M$25,MATCH(Gilbert!N4957,Rate!$A$4:$A$25,0),MATCH(Gilbert!L4957,Rate!$B$3:$M$3,0))*O4957*0.8,INDEX(Rate!$B$4:$M$25,MATCH(Gilbert!N4957,Rate!$A$4:$A$25,0),MATCH(Gilbert!L4957,Rate!$B$3:$M$3,0))*O4957)),"")</f>
        <v/>
      </c>
      <c r="S4957" s="71"/>
      <c r="T4957" s="71" t="str">
        <f t="shared" si="234"/>
        <v/>
      </c>
      <c r="V4957" s="53"/>
      <c r="W4957" s="53"/>
    </row>
    <row r="4958" spans="16:20">
      <c r="P4958" s="70" t="str">
        <f t="shared" si="232"/>
        <v/>
      </c>
      <c r="Q4958" s="70" t="str">
        <f t="shared" si="233"/>
        <v/>
      </c>
      <c r="R4958" s="70" t="str">
        <f>IFERROR(IF(K4958="handling and wharfage",SUM(P4958:Q4958),IF(OR(K4958="tank",K4958="Boat",K4958="car"),INDEX(Rate!$B$4:$M$25,MATCH(Gilbert!N4958,Rate!$A$4:$A$25,0),MATCH(Gilbert!L4958,Rate!$B$3:$M$3,0))*O4958*0.8,INDEX(Rate!$B$4:$M$25,MATCH(Gilbert!N4958,Rate!$A$4:$A$25,0),MATCH(Gilbert!L4958,Rate!$B$3:$M$3,0))*O4958)),"")</f>
        <v/>
      </c>
      <c r="T4958" s="71" t="str">
        <f t="shared" si="234"/>
        <v/>
      </c>
    </row>
    <row r="4959" spans="16:20">
      <c r="P4959" s="70" t="str">
        <f t="shared" si="232"/>
        <v/>
      </c>
      <c r="Q4959" s="70" t="str">
        <f t="shared" si="233"/>
        <v/>
      </c>
      <c r="R4959" s="70" t="str">
        <f>IFERROR(IF(K4959="handling and wharfage",SUM(P4959:Q4959),IF(OR(K4959="tank",K4959="Boat",K4959="car"),INDEX(Rate!$B$4:$M$25,MATCH(Gilbert!N4959,Rate!$A$4:$A$25,0),MATCH(Gilbert!L4959,Rate!$B$3:$M$3,0))*O4959*0.8,INDEX(Rate!$B$4:$M$25,MATCH(Gilbert!N4959,Rate!$A$4:$A$25,0),MATCH(Gilbert!L4959,Rate!$B$3:$M$3,0))*O4959)),"")</f>
        <v/>
      </c>
      <c r="T4959" s="71" t="str">
        <f t="shared" si="234"/>
        <v/>
      </c>
    </row>
    <row r="4960" spans="16:20">
      <c r="P4960" s="70" t="str">
        <f t="shared" si="232"/>
        <v/>
      </c>
      <c r="Q4960" s="70" t="str">
        <f t="shared" si="233"/>
        <v/>
      </c>
      <c r="R4960" s="70" t="str">
        <f>IFERROR(IF(K4960="handling and wharfage",SUM(P4960:Q4960),IF(OR(K4960="tank",K4960="Boat",K4960="car"),INDEX(Rate!$B$4:$M$25,MATCH(Gilbert!N4960,Rate!$A$4:$A$25,0),MATCH(Gilbert!L4960,Rate!$B$3:$M$3,0))*O4960*0.8,INDEX(Rate!$B$4:$M$25,MATCH(Gilbert!N4960,Rate!$A$4:$A$25,0),MATCH(Gilbert!L4960,Rate!$B$3:$M$3,0))*O4960)),"")</f>
        <v/>
      </c>
      <c r="T4960" s="71" t="str">
        <f t="shared" si="234"/>
        <v/>
      </c>
    </row>
    <row r="4961" spans="16:20">
      <c r="P4961" s="70" t="str">
        <f t="shared" si="232"/>
        <v/>
      </c>
      <c r="Q4961" s="70" t="str">
        <f t="shared" si="233"/>
        <v/>
      </c>
      <c r="R4961" s="70" t="str">
        <f>IFERROR(IF(K4961="handling and wharfage",SUM(P4961:Q4961),IF(OR(K4961="tank",K4961="Boat",K4961="car"),INDEX(Rate!$B$4:$M$25,MATCH(Gilbert!N4961,Rate!$A$4:$A$25,0),MATCH(Gilbert!L4961,Rate!$B$3:$M$3,0))*O4961*0.8,INDEX(Rate!$B$4:$M$25,MATCH(Gilbert!N4961,Rate!$A$4:$A$25,0),MATCH(Gilbert!L4961,Rate!$B$3:$M$3,0))*O4961)),"")</f>
        <v/>
      </c>
      <c r="T4961" s="71" t="str">
        <f t="shared" si="234"/>
        <v/>
      </c>
    </row>
    <row r="4962" spans="16:20">
      <c r="P4962" s="70" t="str">
        <f t="shared" si="232"/>
        <v/>
      </c>
      <c r="Q4962" s="70" t="str">
        <f t="shared" si="233"/>
        <v/>
      </c>
      <c r="R4962" s="70" t="str">
        <f>IFERROR(IF(K4962="handling and wharfage",SUM(P4962:Q4962),IF(OR(K4962="tank",K4962="Boat",K4962="car"),INDEX(Rate!$B$4:$M$25,MATCH(Gilbert!N4962,Rate!$A$4:$A$25,0),MATCH(Gilbert!L4962,Rate!$B$3:$M$3,0))*O4962*0.8,INDEX(Rate!$B$4:$M$25,MATCH(Gilbert!N4962,Rate!$A$4:$A$25,0),MATCH(Gilbert!L4962,Rate!$B$3:$M$3,0))*O4962)),"")</f>
        <v/>
      </c>
      <c r="T4962" s="71" t="str">
        <f t="shared" si="234"/>
        <v/>
      </c>
    </row>
    <row r="4963" spans="16:20">
      <c r="P4963" s="70" t="str">
        <f t="shared" si="232"/>
        <v/>
      </c>
      <c r="Q4963" s="70" t="str">
        <f t="shared" si="233"/>
        <v/>
      </c>
      <c r="R4963" s="70" t="str">
        <f>IFERROR(IF(K4963="handling and wharfage",SUM(P4963:Q4963),IF(OR(K4963="tank",K4963="Boat",K4963="car"),INDEX(Rate!$B$4:$M$25,MATCH(Gilbert!N4963,Rate!$A$4:$A$25,0),MATCH(Gilbert!L4963,Rate!$B$3:$M$3,0))*O4963*0.8,INDEX(Rate!$B$4:$M$25,MATCH(Gilbert!N4963,Rate!$A$4:$A$25,0),MATCH(Gilbert!L4963,Rate!$B$3:$M$3,0))*O4963)),"")</f>
        <v/>
      </c>
      <c r="T4963" s="71" t="str">
        <f t="shared" si="234"/>
        <v/>
      </c>
    </row>
    <row r="4964" spans="16:20">
      <c r="P4964" s="70" t="str">
        <f t="shared" si="232"/>
        <v/>
      </c>
      <c r="Q4964" s="70" t="str">
        <f t="shared" si="233"/>
        <v/>
      </c>
      <c r="R4964" s="70" t="str">
        <f>IFERROR(IF(K4964="handling and wharfage",SUM(P4964:Q4964),IF(OR(K4964="tank",K4964="Boat",K4964="car"),INDEX(Rate!$B$4:$M$25,MATCH(Gilbert!N4964,Rate!$A$4:$A$25,0),MATCH(Gilbert!L4964,Rate!$B$3:$M$3,0))*O4964*0.8,INDEX(Rate!$B$4:$M$25,MATCH(Gilbert!N4964,Rate!$A$4:$A$25,0),MATCH(Gilbert!L4964,Rate!$B$3:$M$3,0))*O4964)),"")</f>
        <v/>
      </c>
      <c r="T4964" s="71" t="str">
        <f t="shared" si="234"/>
        <v/>
      </c>
    </row>
    <row r="4965" spans="16:20">
      <c r="P4965" s="70" t="str">
        <f t="shared" si="232"/>
        <v/>
      </c>
      <c r="Q4965" s="70" t="str">
        <f t="shared" si="233"/>
        <v/>
      </c>
      <c r="R4965" s="70" t="str">
        <f>IFERROR(IF(K4965="handling and wharfage",SUM(P4965:Q4965),IF(OR(K4965="tank",K4965="Boat",K4965="car"),INDEX(Rate!$B$4:$M$25,MATCH(Gilbert!N4965,Rate!$A$4:$A$25,0),MATCH(Gilbert!L4965,Rate!$B$3:$M$3,0))*O4965*0.8,INDEX(Rate!$B$4:$M$25,MATCH(Gilbert!N4965,Rate!$A$4:$A$25,0),MATCH(Gilbert!L4965,Rate!$B$3:$M$3,0))*O4965)),"")</f>
        <v/>
      </c>
      <c r="T4965" s="71" t="str">
        <f t="shared" si="234"/>
        <v/>
      </c>
    </row>
    <row r="4966" spans="16:20">
      <c r="P4966" s="70" t="str">
        <f t="shared" si="232"/>
        <v/>
      </c>
      <c r="Q4966" s="70" t="str">
        <f t="shared" si="233"/>
        <v/>
      </c>
      <c r="R4966" s="70" t="str">
        <f>IFERROR(IF(K4966="handling and wharfage",SUM(P4966:Q4966),IF(OR(K4966="tank",K4966="Boat",K4966="car"),INDEX(Rate!$B$4:$M$25,MATCH(Gilbert!N4966,Rate!$A$4:$A$25,0),MATCH(Gilbert!L4966,Rate!$B$3:$M$3,0))*O4966*0.8,INDEX(Rate!$B$4:$M$25,MATCH(Gilbert!N4966,Rate!$A$4:$A$25,0),MATCH(Gilbert!L4966,Rate!$B$3:$M$3,0))*O4966)),"")</f>
        <v/>
      </c>
      <c r="T4966" s="71" t="str">
        <f t="shared" si="234"/>
        <v/>
      </c>
    </row>
    <row r="4967" spans="16:20">
      <c r="P4967" s="70" t="str">
        <f t="shared" si="232"/>
        <v/>
      </c>
      <c r="Q4967" s="70" t="str">
        <f t="shared" si="233"/>
        <v/>
      </c>
      <c r="R4967" s="70" t="str">
        <f>IFERROR(IF(K4967="handling and wharfage",SUM(P4967:Q4967),IF(OR(K4967="tank",K4967="Boat",K4967="car"),INDEX(Rate!$B$4:$M$25,MATCH(Gilbert!N4967,Rate!$A$4:$A$25,0),MATCH(Gilbert!L4967,Rate!$B$3:$M$3,0))*O4967*0.8,INDEX(Rate!$B$4:$M$25,MATCH(Gilbert!N4967,Rate!$A$4:$A$25,0),MATCH(Gilbert!L4967,Rate!$B$3:$M$3,0))*O4967)),"")</f>
        <v/>
      </c>
      <c r="T4967" s="71" t="str">
        <f t="shared" si="234"/>
        <v/>
      </c>
    </row>
    <row r="4968" spans="16:20">
      <c r="P4968" s="70" t="str">
        <f t="shared" si="232"/>
        <v/>
      </c>
      <c r="Q4968" s="70" t="str">
        <f t="shared" si="233"/>
        <v/>
      </c>
      <c r="R4968" s="70" t="str">
        <f>IFERROR(IF(K4968="handling and wharfage",SUM(P4968:Q4968),IF(OR(K4968="tank",K4968="Boat",K4968="car"),INDEX(Rate!$B$4:$M$25,MATCH(Gilbert!N4968,Rate!$A$4:$A$25,0),MATCH(Gilbert!L4968,Rate!$B$3:$M$3,0))*O4968*0.8,INDEX(Rate!$B$4:$M$25,MATCH(Gilbert!N4968,Rate!$A$4:$A$25,0),MATCH(Gilbert!L4968,Rate!$B$3:$M$3,0))*O4968)),"")</f>
        <v/>
      </c>
      <c r="T4968" s="71" t="str">
        <f t="shared" si="234"/>
        <v/>
      </c>
    </row>
    <row r="4969" spans="16:20">
      <c r="P4969" s="70" t="str">
        <f t="shared" si="232"/>
        <v/>
      </c>
      <c r="Q4969" s="70" t="str">
        <f t="shared" si="233"/>
        <v/>
      </c>
      <c r="R4969" s="70" t="str">
        <f>IFERROR(IF(K4969="handling and wharfage",SUM(P4969:Q4969),IF(OR(K4969="tank",K4969="Boat",K4969="car"),INDEX(Rate!$B$4:$M$25,MATCH(Gilbert!N4969,Rate!$A$4:$A$25,0),MATCH(Gilbert!L4969,Rate!$B$3:$M$3,0))*O4969*0.8,INDEX(Rate!$B$4:$M$25,MATCH(Gilbert!N4969,Rate!$A$4:$A$25,0),MATCH(Gilbert!L4969,Rate!$B$3:$M$3,0))*O4969)),"")</f>
        <v/>
      </c>
      <c r="T4969" s="71" t="str">
        <f t="shared" si="234"/>
        <v/>
      </c>
    </row>
    <row r="4970" spans="16:20">
      <c r="P4970" s="70" t="str">
        <f t="shared" si="232"/>
        <v/>
      </c>
      <c r="Q4970" s="70" t="str">
        <f t="shared" si="233"/>
        <v/>
      </c>
      <c r="R4970" s="70" t="str">
        <f>IFERROR(IF(K4970="handling and wharfage",SUM(P4970:Q4970),IF(OR(K4970="tank",K4970="Boat",K4970="car"),INDEX(Rate!$B$4:$M$25,MATCH(Gilbert!N4970,Rate!$A$4:$A$25,0),MATCH(Gilbert!L4970,Rate!$B$3:$M$3,0))*O4970*0.8,INDEX(Rate!$B$4:$M$25,MATCH(Gilbert!N4970,Rate!$A$4:$A$25,0),MATCH(Gilbert!L4970,Rate!$B$3:$M$3,0))*O4970)),"")</f>
        <v/>
      </c>
      <c r="T4970" s="71" t="str">
        <f t="shared" si="234"/>
        <v/>
      </c>
    </row>
    <row r="4971" spans="16:20">
      <c r="P4971" s="70" t="str">
        <f t="shared" si="232"/>
        <v/>
      </c>
      <c r="Q4971" s="70" t="str">
        <f t="shared" si="233"/>
        <v/>
      </c>
      <c r="R4971" s="70" t="str">
        <f>IFERROR(IF(K4971="handling and wharfage",SUM(P4971:Q4971),IF(OR(K4971="tank",K4971="Boat",K4971="car"),INDEX(Rate!$B$4:$M$25,MATCH(Gilbert!N4971,Rate!$A$4:$A$25,0),MATCH(Gilbert!L4971,Rate!$B$3:$M$3,0))*O4971*0.8,INDEX(Rate!$B$4:$M$25,MATCH(Gilbert!N4971,Rate!$A$4:$A$25,0),MATCH(Gilbert!L4971,Rate!$B$3:$M$3,0))*O4971)),"")</f>
        <v/>
      </c>
      <c r="T4971" s="71" t="str">
        <f t="shared" si="234"/>
        <v/>
      </c>
    </row>
    <row r="4972" spans="16:20">
      <c r="P4972" s="70" t="str">
        <f t="shared" si="232"/>
        <v/>
      </c>
      <c r="Q4972" s="70" t="str">
        <f t="shared" si="233"/>
        <v/>
      </c>
      <c r="R4972" s="70" t="str">
        <f>IFERROR(IF(K4972="handling and wharfage",SUM(P4972:Q4972),IF(OR(K4972="tank",K4972="Boat",K4972="car"),INDEX(Rate!$B$4:$M$25,MATCH(Gilbert!N4972,Rate!$A$4:$A$25,0),MATCH(Gilbert!L4972,Rate!$B$3:$M$3,0))*O4972*0.8,INDEX(Rate!$B$4:$M$25,MATCH(Gilbert!N4972,Rate!$A$4:$A$25,0),MATCH(Gilbert!L4972,Rate!$B$3:$M$3,0))*O4972)),"")</f>
        <v/>
      </c>
      <c r="T4972" s="71" t="str">
        <f t="shared" si="234"/>
        <v/>
      </c>
    </row>
    <row r="4973" spans="16:20">
      <c r="P4973" s="70" t="str">
        <f t="shared" si="232"/>
        <v/>
      </c>
      <c r="Q4973" s="70" t="str">
        <f t="shared" si="233"/>
        <v/>
      </c>
      <c r="R4973" s="70" t="str">
        <f>IFERROR(IF(K4973="handling and wharfage",SUM(P4973:Q4973),IF(OR(K4973="tank",K4973="Boat",K4973="car"),INDEX(Rate!$B$4:$M$25,MATCH(Gilbert!N4973,Rate!$A$4:$A$25,0),MATCH(Gilbert!L4973,Rate!$B$3:$M$3,0))*O4973*0.8,INDEX(Rate!$B$4:$M$25,MATCH(Gilbert!N4973,Rate!$A$4:$A$25,0),MATCH(Gilbert!L4973,Rate!$B$3:$M$3,0))*O4973)),"")</f>
        <v/>
      </c>
      <c r="T4973" s="71" t="str">
        <f t="shared" si="234"/>
        <v/>
      </c>
    </row>
    <row r="4974" spans="16:20">
      <c r="P4974" s="70" t="str">
        <f t="shared" si="232"/>
        <v/>
      </c>
      <c r="Q4974" s="70" t="str">
        <f t="shared" si="233"/>
        <v/>
      </c>
      <c r="R4974" s="70" t="str">
        <f>IFERROR(IF(K4974="handling and wharfage",SUM(P4974:Q4974),IF(OR(K4974="tank",K4974="Boat",K4974="car"),INDEX(Rate!$B$4:$M$25,MATCH(Gilbert!N4974,Rate!$A$4:$A$25,0),MATCH(Gilbert!L4974,Rate!$B$3:$M$3,0))*O4974*0.8,INDEX(Rate!$B$4:$M$25,MATCH(Gilbert!N4974,Rate!$A$4:$A$25,0),MATCH(Gilbert!L4974,Rate!$B$3:$M$3,0))*O4974)),"")</f>
        <v/>
      </c>
      <c r="T4974" s="71" t="str">
        <f t="shared" si="234"/>
        <v/>
      </c>
    </row>
    <row r="4975" spans="16:20">
      <c r="P4975" s="70" t="str">
        <f t="shared" si="232"/>
        <v/>
      </c>
      <c r="Q4975" s="70" t="str">
        <f t="shared" si="233"/>
        <v/>
      </c>
      <c r="R4975" s="70" t="str">
        <f>IFERROR(IF(K4975="handling and wharfage",SUM(P4975:Q4975),IF(OR(K4975="tank",K4975="Boat",K4975="car"),INDEX(Rate!$B$4:$M$25,MATCH(Gilbert!N4975,Rate!$A$4:$A$25,0),MATCH(Gilbert!L4975,Rate!$B$3:$M$3,0))*O4975*0.8,INDEX(Rate!$B$4:$M$25,MATCH(Gilbert!N4975,Rate!$A$4:$A$25,0),MATCH(Gilbert!L4975,Rate!$B$3:$M$3,0))*O4975)),"")</f>
        <v/>
      </c>
      <c r="T4975" s="71" t="str">
        <f t="shared" si="234"/>
        <v/>
      </c>
    </row>
    <row r="4976" spans="16:20">
      <c r="P4976" s="70" t="str">
        <f t="shared" si="232"/>
        <v/>
      </c>
      <c r="Q4976" s="70" t="str">
        <f t="shared" si="233"/>
        <v/>
      </c>
      <c r="R4976" s="70" t="str">
        <f>IFERROR(IF(K4976="handling and wharfage",SUM(P4976:Q4976),IF(OR(K4976="tank",K4976="Boat",K4976="car"),INDEX(Rate!$B$4:$M$25,MATCH(Gilbert!N4976,Rate!$A$4:$A$25,0),MATCH(Gilbert!L4976,Rate!$B$3:$M$3,0))*O4976*0.8,INDEX(Rate!$B$4:$M$25,MATCH(Gilbert!N4976,Rate!$A$4:$A$25,0),MATCH(Gilbert!L4976,Rate!$B$3:$M$3,0))*O4976)),"")</f>
        <v/>
      </c>
      <c r="T4976" s="71" t="str">
        <f t="shared" si="234"/>
        <v/>
      </c>
    </row>
    <row r="4977" spans="16:20">
      <c r="P4977" s="70" t="str">
        <f t="shared" si="232"/>
        <v/>
      </c>
      <c r="Q4977" s="70" t="str">
        <f t="shared" si="233"/>
        <v/>
      </c>
      <c r="R4977" s="70" t="str">
        <f>IFERROR(IF(K4977="handling and wharfage",SUM(P4977:Q4977),IF(OR(K4977="tank",K4977="Boat",K4977="car"),INDEX(Rate!$B$4:$M$25,MATCH(Gilbert!N4977,Rate!$A$4:$A$25,0),MATCH(Gilbert!L4977,Rate!$B$3:$M$3,0))*O4977*0.8,INDEX(Rate!$B$4:$M$25,MATCH(Gilbert!N4977,Rate!$A$4:$A$25,0),MATCH(Gilbert!L4977,Rate!$B$3:$M$3,0))*O4977)),"")</f>
        <v/>
      </c>
      <c r="T4977" s="71" t="str">
        <f t="shared" si="234"/>
        <v/>
      </c>
    </row>
    <row r="4978" spans="16:20">
      <c r="P4978" s="70" t="str">
        <f t="shared" si="232"/>
        <v/>
      </c>
      <c r="Q4978" s="70" t="str">
        <f t="shared" si="233"/>
        <v/>
      </c>
      <c r="R4978" s="70" t="str">
        <f>IFERROR(IF(K4978="handling and wharfage",SUM(P4978:Q4978),IF(OR(K4978="tank",K4978="Boat",K4978="car"),INDEX(Rate!$B$4:$M$25,MATCH(Gilbert!N4978,Rate!$A$4:$A$25,0),MATCH(Gilbert!L4978,Rate!$B$3:$M$3,0))*O4978*0.8,INDEX(Rate!$B$4:$M$25,MATCH(Gilbert!N4978,Rate!$A$4:$A$25,0),MATCH(Gilbert!L4978,Rate!$B$3:$M$3,0))*O4978)),"")</f>
        <v/>
      </c>
      <c r="T4978" s="71" t="str">
        <f t="shared" si="234"/>
        <v/>
      </c>
    </row>
    <row r="4979" spans="16:20">
      <c r="P4979" s="70" t="str">
        <f t="shared" si="232"/>
        <v/>
      </c>
      <c r="Q4979" s="70" t="str">
        <f t="shared" si="233"/>
        <v/>
      </c>
      <c r="R4979" s="70" t="str">
        <f>IFERROR(IF(K4979="handling and wharfage",SUM(P4979:Q4979),IF(OR(K4979="tank",K4979="Boat",K4979="car"),INDEX(Rate!$B$4:$M$25,MATCH(Gilbert!N4979,Rate!$A$4:$A$25,0),MATCH(Gilbert!L4979,Rate!$B$3:$M$3,0))*O4979*0.8,INDEX(Rate!$B$4:$M$25,MATCH(Gilbert!N4979,Rate!$A$4:$A$25,0),MATCH(Gilbert!L4979,Rate!$B$3:$M$3,0))*O4979)),"")</f>
        <v/>
      </c>
      <c r="T4979" s="71" t="str">
        <f t="shared" si="234"/>
        <v/>
      </c>
    </row>
    <row r="4980" spans="16:20">
      <c r="P4980" s="70" t="str">
        <f t="shared" si="232"/>
        <v/>
      </c>
      <c r="Q4980" s="70" t="str">
        <f t="shared" si="233"/>
        <v/>
      </c>
      <c r="R4980" s="70" t="str">
        <f>IFERROR(IF(K4980="handling and wharfage",SUM(P4980:Q4980),IF(OR(K4980="tank",K4980="Boat",K4980="car"),INDEX(Rate!$B$4:$M$25,MATCH(Gilbert!N4980,Rate!$A$4:$A$25,0),MATCH(Gilbert!L4980,Rate!$B$3:$M$3,0))*O4980*0.8,INDEX(Rate!$B$4:$M$25,MATCH(Gilbert!N4980,Rate!$A$4:$A$25,0),MATCH(Gilbert!L4980,Rate!$B$3:$M$3,0))*O4980)),"")</f>
        <v/>
      </c>
      <c r="T4980" s="71" t="str">
        <f t="shared" si="234"/>
        <v/>
      </c>
    </row>
    <row r="4981" spans="16:20">
      <c r="P4981" s="70" t="str">
        <f t="shared" si="232"/>
        <v/>
      </c>
      <c r="Q4981" s="70" t="str">
        <f t="shared" si="233"/>
        <v/>
      </c>
      <c r="R4981" s="70" t="str">
        <f>IFERROR(IF(K4981="handling and wharfage",SUM(P4981:Q4981),IF(OR(K4981="tank",K4981="Boat",K4981="car"),INDEX(Rate!$B$4:$M$25,MATCH(Gilbert!N4981,Rate!$A$4:$A$25,0),MATCH(Gilbert!L4981,Rate!$B$3:$M$3,0))*O4981*0.8,INDEX(Rate!$B$4:$M$25,MATCH(Gilbert!N4981,Rate!$A$4:$A$25,0),MATCH(Gilbert!L4981,Rate!$B$3:$M$3,0))*O4981)),"")</f>
        <v/>
      </c>
      <c r="T4981" s="71" t="str">
        <f t="shared" si="234"/>
        <v/>
      </c>
    </row>
    <row r="4982" spans="16:20">
      <c r="P4982" s="70" t="str">
        <f t="shared" si="232"/>
        <v/>
      </c>
      <c r="Q4982" s="70" t="str">
        <f t="shared" si="233"/>
        <v/>
      </c>
      <c r="R4982" s="70" t="str">
        <f>IFERROR(IF(K4982="handling and wharfage",SUM(P4982:Q4982),IF(OR(K4982="tank",K4982="Boat",K4982="car"),INDEX(Rate!$B$4:$M$25,MATCH(Gilbert!N4982,Rate!$A$4:$A$25,0),MATCH(Gilbert!L4982,Rate!$B$3:$M$3,0))*O4982*0.8,INDEX(Rate!$B$4:$M$25,MATCH(Gilbert!N4982,Rate!$A$4:$A$25,0),MATCH(Gilbert!L4982,Rate!$B$3:$M$3,0))*O4982)),"")</f>
        <v/>
      </c>
      <c r="T4982" s="71" t="str">
        <f t="shared" si="234"/>
        <v/>
      </c>
    </row>
    <row r="4983" spans="16:20">
      <c r="P4983" s="70" t="str">
        <f t="shared" si="232"/>
        <v/>
      </c>
      <c r="Q4983" s="70" t="str">
        <f t="shared" si="233"/>
        <v/>
      </c>
      <c r="R4983" s="70" t="str">
        <f>IFERROR(IF(K4983="handling and wharfage",SUM(P4983:Q4983),IF(OR(K4983="tank",K4983="Boat",K4983="car"),INDEX(Rate!$B$4:$M$25,MATCH(Gilbert!N4983,Rate!$A$4:$A$25,0),MATCH(Gilbert!L4983,Rate!$B$3:$M$3,0))*O4983*0.8,INDEX(Rate!$B$4:$M$25,MATCH(Gilbert!N4983,Rate!$A$4:$A$25,0),MATCH(Gilbert!L4983,Rate!$B$3:$M$3,0))*O4983)),"")</f>
        <v/>
      </c>
      <c r="T4983" s="71" t="str">
        <f t="shared" si="234"/>
        <v/>
      </c>
    </row>
    <row r="4984" spans="16:20">
      <c r="P4984" s="70" t="str">
        <f t="shared" si="232"/>
        <v/>
      </c>
      <c r="Q4984" s="70" t="str">
        <f t="shared" si="233"/>
        <v/>
      </c>
      <c r="R4984" s="70" t="str">
        <f>IFERROR(IF(K4984="handling and wharfage",SUM(P4984:Q4984),IF(OR(K4984="tank",K4984="Boat",K4984="car"),INDEX(Rate!$B$4:$M$25,MATCH(Gilbert!N4984,Rate!$A$4:$A$25,0),MATCH(Gilbert!L4984,Rate!$B$3:$M$3,0))*O4984*0.8,INDEX(Rate!$B$4:$M$25,MATCH(Gilbert!N4984,Rate!$A$4:$A$25,0),MATCH(Gilbert!L4984,Rate!$B$3:$M$3,0))*O4984)),"")</f>
        <v/>
      </c>
      <c r="T4984" s="71" t="str">
        <f t="shared" si="234"/>
        <v/>
      </c>
    </row>
    <row r="4985" spans="16:20">
      <c r="P4985" s="70" t="str">
        <f t="shared" si="232"/>
        <v/>
      </c>
      <c r="Q4985" s="70" t="str">
        <f t="shared" si="233"/>
        <v/>
      </c>
      <c r="R4985" s="70" t="str">
        <f>IFERROR(IF(K4985="handling and wharfage",SUM(P4985:Q4985),IF(OR(K4985="tank",K4985="Boat",K4985="car"),INDEX(Rate!$B$4:$M$25,MATCH(Gilbert!N4985,Rate!$A$4:$A$25,0),MATCH(Gilbert!L4985,Rate!$B$3:$M$3,0))*O4985*0.8,INDEX(Rate!$B$4:$M$25,MATCH(Gilbert!N4985,Rate!$A$4:$A$25,0),MATCH(Gilbert!L4985,Rate!$B$3:$M$3,0))*O4985)),"")</f>
        <v/>
      </c>
      <c r="T4985" s="71" t="str">
        <f t="shared" si="234"/>
        <v/>
      </c>
    </row>
    <row r="4986" spans="16:20">
      <c r="P4986" s="70" t="str">
        <f t="shared" si="232"/>
        <v/>
      </c>
      <c r="Q4986" s="70" t="str">
        <f t="shared" si="233"/>
        <v/>
      </c>
      <c r="R4986" s="70" t="str">
        <f>IFERROR(IF(K4986="handling and wharfage",SUM(P4986:Q4986),IF(OR(K4986="tank",K4986="Boat",K4986="car"),INDEX(Rate!$B$4:$M$25,MATCH(Gilbert!N4986,Rate!$A$4:$A$25,0),MATCH(Gilbert!L4986,Rate!$B$3:$M$3,0))*O4986*0.8,INDEX(Rate!$B$4:$M$25,MATCH(Gilbert!N4986,Rate!$A$4:$A$25,0),MATCH(Gilbert!L4986,Rate!$B$3:$M$3,0))*O4986)),"")</f>
        <v/>
      </c>
      <c r="T4986" s="71" t="str">
        <f t="shared" si="234"/>
        <v/>
      </c>
    </row>
    <row r="4987" spans="16:20">
      <c r="P4987" s="70" t="str">
        <f t="shared" si="232"/>
        <v/>
      </c>
      <c r="Q4987" s="70" t="str">
        <f t="shared" si="233"/>
        <v/>
      </c>
      <c r="R4987" s="70" t="str">
        <f>IFERROR(IF(K4987="handling and wharfage",SUM(P4987:Q4987),IF(OR(K4987="tank",K4987="Boat",K4987="car"),INDEX(Rate!$B$4:$M$25,MATCH(Gilbert!N4987,Rate!$A$4:$A$25,0),MATCH(Gilbert!L4987,Rate!$B$3:$M$3,0))*O4987*0.8,INDEX(Rate!$B$4:$M$25,MATCH(Gilbert!N4987,Rate!$A$4:$A$25,0),MATCH(Gilbert!L4987,Rate!$B$3:$M$3,0))*O4987)),"")</f>
        <v/>
      </c>
      <c r="T4987" s="71" t="str">
        <f t="shared" si="234"/>
        <v/>
      </c>
    </row>
    <row r="4988" spans="16:20">
      <c r="P4988" s="70" t="str">
        <f t="shared" si="232"/>
        <v/>
      </c>
      <c r="Q4988" s="70" t="str">
        <f t="shared" si="233"/>
        <v/>
      </c>
      <c r="R4988" s="70" t="str">
        <f>IFERROR(IF(K4988="handling and wharfage",SUM(P4988:Q4988),IF(OR(K4988="tank",K4988="Boat",K4988="car"),INDEX(Rate!$B$4:$M$25,MATCH(Gilbert!N4988,Rate!$A$4:$A$25,0),MATCH(Gilbert!L4988,Rate!$B$3:$M$3,0))*O4988*0.8,INDEX(Rate!$B$4:$M$25,MATCH(Gilbert!N4988,Rate!$A$4:$A$25,0),MATCH(Gilbert!L4988,Rate!$B$3:$M$3,0))*O4988)),"")</f>
        <v/>
      </c>
      <c r="T4988" s="71" t="str">
        <f t="shared" si="234"/>
        <v/>
      </c>
    </row>
    <row r="4989" spans="16:20">
      <c r="P4989" s="70" t="str">
        <f t="shared" si="232"/>
        <v/>
      </c>
      <c r="Q4989" s="70" t="str">
        <f t="shared" si="233"/>
        <v/>
      </c>
      <c r="R4989" s="70" t="str">
        <f>IFERROR(IF(K4989="handling and wharfage",SUM(P4989:Q4989),IF(OR(K4989="tank",K4989="Boat",K4989="car"),INDEX(Rate!$B$4:$M$25,MATCH(Gilbert!N4989,Rate!$A$4:$A$25,0),MATCH(Gilbert!L4989,Rate!$B$3:$M$3,0))*O4989*0.8,INDEX(Rate!$B$4:$M$25,MATCH(Gilbert!N4989,Rate!$A$4:$A$25,0),MATCH(Gilbert!L4989,Rate!$B$3:$M$3,0))*O4989)),"")</f>
        <v/>
      </c>
      <c r="T4989" s="71" t="str">
        <f t="shared" si="234"/>
        <v/>
      </c>
    </row>
    <row r="4990" spans="16:20">
      <c r="P4990" s="70" t="str">
        <f t="shared" si="232"/>
        <v/>
      </c>
      <c r="Q4990" s="70" t="str">
        <f t="shared" si="233"/>
        <v/>
      </c>
      <c r="R4990" s="70" t="str">
        <f>IFERROR(IF(K4990="handling and wharfage",SUM(P4990:Q4990),IF(OR(K4990="tank",K4990="Boat",K4990="car"),INDEX(Rate!$B$4:$M$25,MATCH(Gilbert!N4990,Rate!$A$4:$A$25,0),MATCH(Gilbert!L4990,Rate!$B$3:$M$3,0))*O4990*0.8,INDEX(Rate!$B$4:$M$25,MATCH(Gilbert!N4990,Rate!$A$4:$A$25,0),MATCH(Gilbert!L4990,Rate!$B$3:$M$3,0))*O4990)),"")</f>
        <v/>
      </c>
      <c r="T4990" s="71" t="str">
        <f t="shared" si="234"/>
        <v/>
      </c>
    </row>
    <row r="4991" spans="16:20">
      <c r="P4991" s="70" t="str">
        <f t="shared" si="232"/>
        <v/>
      </c>
      <c r="Q4991" s="70" t="str">
        <f t="shared" si="233"/>
        <v/>
      </c>
      <c r="R4991" s="70" t="str">
        <f>IFERROR(IF(K4991="handling and wharfage",SUM(P4991:Q4991),IF(OR(K4991="tank",K4991="Boat",K4991="car"),INDEX(Rate!$B$4:$M$25,MATCH(Gilbert!N4991,Rate!$A$4:$A$25,0),MATCH(Gilbert!L4991,Rate!$B$3:$M$3,0))*O4991*0.8,INDEX(Rate!$B$4:$M$25,MATCH(Gilbert!N4991,Rate!$A$4:$A$25,0),MATCH(Gilbert!L4991,Rate!$B$3:$M$3,0))*O4991)),"")</f>
        <v/>
      </c>
      <c r="T4991" s="71" t="str">
        <f t="shared" si="234"/>
        <v/>
      </c>
    </row>
    <row r="4992" spans="16:20">
      <c r="P4992" s="70" t="str">
        <f t="shared" si="232"/>
        <v/>
      </c>
      <c r="Q4992" s="70" t="str">
        <f t="shared" si="233"/>
        <v/>
      </c>
      <c r="R4992" s="70" t="str">
        <f>IFERROR(IF(K4992="handling and wharfage",SUM(P4992:Q4992),IF(OR(K4992="tank",K4992="Boat",K4992="car"),INDEX(Rate!$B$4:$M$25,MATCH(Gilbert!N4992,Rate!$A$4:$A$25,0),MATCH(Gilbert!L4992,Rate!$B$3:$M$3,0))*O4992*0.8,INDEX(Rate!$B$4:$M$25,MATCH(Gilbert!N4992,Rate!$A$4:$A$25,0),MATCH(Gilbert!L4992,Rate!$B$3:$M$3,0))*O4992)),"")</f>
        <v/>
      </c>
      <c r="T4992" s="71" t="str">
        <f t="shared" si="234"/>
        <v/>
      </c>
    </row>
    <row r="4993" spans="16:20">
      <c r="P4993" s="70" t="str">
        <f t="shared" si="232"/>
        <v/>
      </c>
      <c r="Q4993" s="70" t="str">
        <f t="shared" si="233"/>
        <v/>
      </c>
      <c r="R4993" s="70" t="str">
        <f>IFERROR(IF(K4993="handling and wharfage",SUM(P4993:Q4993),IF(OR(K4993="tank",K4993="Boat",K4993="car"),INDEX(Rate!$B$4:$M$25,MATCH(Gilbert!N4993,Rate!$A$4:$A$25,0),MATCH(Gilbert!L4993,Rate!$B$3:$M$3,0))*O4993*0.8,INDEX(Rate!$B$4:$M$25,MATCH(Gilbert!N4993,Rate!$A$4:$A$25,0),MATCH(Gilbert!L4993,Rate!$B$3:$M$3,0))*O4993)),"")</f>
        <v/>
      </c>
      <c r="T4993" s="71" t="str">
        <f t="shared" si="234"/>
        <v/>
      </c>
    </row>
    <row r="4994" spans="16:20">
      <c r="P4994" s="70" t="str">
        <f t="shared" si="232"/>
        <v/>
      </c>
      <c r="Q4994" s="70" t="str">
        <f t="shared" si="233"/>
        <v/>
      </c>
      <c r="R4994" s="70" t="str">
        <f>IFERROR(IF(K4994="handling and wharfage",SUM(P4994:Q4994),IF(OR(K4994="tank",K4994="Boat",K4994="car"),INDEX(Rate!$B$4:$M$25,MATCH(Gilbert!N4994,Rate!$A$4:$A$25,0),MATCH(Gilbert!L4994,Rate!$B$3:$M$3,0))*O4994*0.8,INDEX(Rate!$B$4:$M$25,MATCH(Gilbert!N4994,Rate!$A$4:$A$25,0),MATCH(Gilbert!L4994,Rate!$B$3:$M$3,0))*O4994)),"")</f>
        <v/>
      </c>
      <c r="T4994" s="71" t="str">
        <f t="shared" si="234"/>
        <v/>
      </c>
    </row>
    <row r="4995" spans="16:20">
      <c r="P4995" s="70" t="str">
        <f t="shared" ref="P4995:P5058" si="235">IF(OR(K4995="handling and wharfage",K4995="rau handling and wharfage"),O4995*30,"")</f>
        <v/>
      </c>
      <c r="Q4995" s="70" t="str">
        <f t="shared" ref="Q4995:Q5058" si="236">IF(K4995&lt;&gt;"handling and wharfage","",O4995*3.5)</f>
        <v/>
      </c>
      <c r="R4995" s="70" t="str">
        <f>IFERROR(IF(K4995="handling and wharfage",SUM(P4995:Q4995),IF(OR(K4995="tank",K4995="Boat",K4995="car"),INDEX(Rate!$B$4:$M$25,MATCH(Gilbert!N4995,Rate!$A$4:$A$25,0),MATCH(Gilbert!L4995,Rate!$B$3:$M$3,0))*O4995*0.8,INDEX(Rate!$B$4:$M$25,MATCH(Gilbert!N4995,Rate!$A$4:$A$25,0),MATCH(Gilbert!L4995,Rate!$B$3:$M$3,0))*O4995)),"")</f>
        <v/>
      </c>
      <c r="T4995" s="71" t="str">
        <f t="shared" ref="T4995:T5058" si="237">IF(L4995="","",IF(L4995="General2","F0070000061A","E31250000331"))</f>
        <v/>
      </c>
    </row>
    <row r="4996" spans="16:20">
      <c r="P4996" s="70" t="str">
        <f t="shared" si="235"/>
        <v/>
      </c>
      <c r="Q4996" s="70" t="str">
        <f t="shared" si="236"/>
        <v/>
      </c>
      <c r="R4996" s="70" t="str">
        <f>IFERROR(IF(K4996="handling and wharfage",SUM(P4996:Q4996),IF(OR(K4996="tank",K4996="Boat",K4996="car"),INDEX(Rate!$B$4:$M$25,MATCH(Gilbert!N4996,Rate!$A$4:$A$25,0),MATCH(Gilbert!L4996,Rate!$B$3:$M$3,0))*O4996*0.8,INDEX(Rate!$B$4:$M$25,MATCH(Gilbert!N4996,Rate!$A$4:$A$25,0),MATCH(Gilbert!L4996,Rate!$B$3:$M$3,0))*O4996)),"")</f>
        <v/>
      </c>
      <c r="T4996" s="71" t="str">
        <f t="shared" si="237"/>
        <v/>
      </c>
    </row>
    <row r="4997" spans="16:20">
      <c r="P4997" s="70" t="str">
        <f t="shared" si="235"/>
        <v/>
      </c>
      <c r="Q4997" s="70" t="str">
        <f t="shared" si="236"/>
        <v/>
      </c>
      <c r="R4997" s="70" t="str">
        <f>IFERROR(IF(K4997="handling and wharfage",SUM(P4997:Q4997),IF(OR(K4997="tank",K4997="Boat",K4997="car"),INDEX(Rate!$B$4:$M$25,MATCH(Gilbert!N4997,Rate!$A$4:$A$25,0),MATCH(Gilbert!L4997,Rate!$B$3:$M$3,0))*O4997*0.8,INDEX(Rate!$B$4:$M$25,MATCH(Gilbert!N4997,Rate!$A$4:$A$25,0),MATCH(Gilbert!L4997,Rate!$B$3:$M$3,0))*O4997)),"")</f>
        <v/>
      </c>
      <c r="T4997" s="71" t="str">
        <f t="shared" si="237"/>
        <v/>
      </c>
    </row>
    <row r="4998" spans="16:20">
      <c r="P4998" s="70" t="str">
        <f t="shared" si="235"/>
        <v/>
      </c>
      <c r="Q4998" s="70" t="str">
        <f t="shared" si="236"/>
        <v/>
      </c>
      <c r="R4998" s="70" t="str">
        <f>IFERROR(IF(K4998="handling and wharfage",SUM(P4998:Q4998),IF(OR(K4998="tank",K4998="Boat",K4998="car"),INDEX(Rate!$B$4:$M$25,MATCH(Gilbert!N4998,Rate!$A$4:$A$25,0),MATCH(Gilbert!L4998,Rate!$B$3:$M$3,0))*O4998*0.8,INDEX(Rate!$B$4:$M$25,MATCH(Gilbert!N4998,Rate!$A$4:$A$25,0),MATCH(Gilbert!L4998,Rate!$B$3:$M$3,0))*O4998)),"")</f>
        <v/>
      </c>
      <c r="T4998" s="71" t="str">
        <f t="shared" si="237"/>
        <v/>
      </c>
    </row>
    <row r="4999" spans="16:20">
      <c r="P4999" s="70" t="str">
        <f t="shared" si="235"/>
        <v/>
      </c>
      <c r="Q4999" s="70" t="str">
        <f t="shared" si="236"/>
        <v/>
      </c>
      <c r="R4999" s="70" t="str">
        <f>IFERROR(IF(K4999="handling and wharfage",SUM(P4999:Q4999),IF(OR(K4999="tank",K4999="Boat",K4999="car"),INDEX(Rate!$B$4:$M$25,MATCH(Gilbert!N4999,Rate!$A$4:$A$25,0),MATCH(Gilbert!L4999,Rate!$B$3:$M$3,0))*O4999*0.8,INDEX(Rate!$B$4:$M$25,MATCH(Gilbert!N4999,Rate!$A$4:$A$25,0),MATCH(Gilbert!L4999,Rate!$B$3:$M$3,0))*O4999)),"")</f>
        <v/>
      </c>
      <c r="T4999" s="71" t="str">
        <f t="shared" si="237"/>
        <v/>
      </c>
    </row>
    <row r="5000" spans="16:20">
      <c r="P5000" s="70" t="str">
        <f t="shared" si="235"/>
        <v/>
      </c>
      <c r="Q5000" s="70" t="str">
        <f t="shared" si="236"/>
        <v/>
      </c>
      <c r="R5000" s="70" t="str">
        <f>IFERROR(IF(K5000="handling and wharfage",SUM(P5000:Q5000),IF(OR(K5000="tank",K5000="Boat",K5000="car"),INDEX(Rate!$B$4:$M$25,MATCH(Gilbert!N5000,Rate!$A$4:$A$25,0),MATCH(Gilbert!L5000,Rate!$B$3:$M$3,0))*O5000*0.8,INDEX(Rate!$B$4:$M$25,MATCH(Gilbert!N5000,Rate!$A$4:$A$25,0),MATCH(Gilbert!L5000,Rate!$B$3:$M$3,0))*O5000)),"")</f>
        <v/>
      </c>
      <c r="T5000" s="71" t="str">
        <f t="shared" si="237"/>
        <v/>
      </c>
    </row>
    <row r="5001" spans="16:20">
      <c r="P5001" s="70" t="str">
        <f t="shared" si="235"/>
        <v/>
      </c>
      <c r="Q5001" s="70" t="str">
        <f t="shared" si="236"/>
        <v/>
      </c>
      <c r="R5001" s="70" t="str">
        <f>IFERROR(IF(K5001="handling and wharfage",SUM(P5001:Q5001),IF(OR(K5001="tank",K5001="Boat",K5001="car"),INDEX(Rate!$B$4:$M$25,MATCH(Gilbert!N5001,Rate!$A$4:$A$25,0),MATCH(Gilbert!L5001,Rate!$B$3:$M$3,0))*O5001*0.8,INDEX(Rate!$B$4:$M$25,MATCH(Gilbert!N5001,Rate!$A$4:$A$25,0),MATCH(Gilbert!L5001,Rate!$B$3:$M$3,0))*O5001)),"")</f>
        <v/>
      </c>
      <c r="T5001" s="71" t="str">
        <f t="shared" si="237"/>
        <v/>
      </c>
    </row>
    <row r="5002" spans="16:20">
      <c r="P5002" s="70" t="str">
        <f t="shared" si="235"/>
        <v/>
      </c>
      <c r="Q5002" s="70" t="str">
        <f t="shared" si="236"/>
        <v/>
      </c>
      <c r="R5002" s="70" t="str">
        <f>IFERROR(IF(K5002="handling and wharfage",SUM(P5002:Q5002),IF(OR(K5002="tank",K5002="Boat",K5002="car"),INDEX(Rate!$B$4:$M$25,MATCH(Gilbert!N5002,Rate!$A$4:$A$25,0),MATCH(Gilbert!L5002,Rate!$B$3:$M$3,0))*O5002*0.8,INDEX(Rate!$B$4:$M$25,MATCH(Gilbert!N5002,Rate!$A$4:$A$25,0),MATCH(Gilbert!L5002,Rate!$B$3:$M$3,0))*O5002)),"")</f>
        <v/>
      </c>
      <c r="T5002" s="71" t="str">
        <f t="shared" si="237"/>
        <v/>
      </c>
    </row>
    <row r="5003" spans="16:20">
      <c r="P5003" s="70" t="str">
        <f t="shared" si="235"/>
        <v/>
      </c>
      <c r="Q5003" s="70" t="str">
        <f t="shared" si="236"/>
        <v/>
      </c>
      <c r="R5003" s="70" t="str">
        <f>IFERROR(IF(K5003="handling and wharfage",SUM(P5003:Q5003),IF(OR(K5003="tank",K5003="Boat",K5003="car"),INDEX(Rate!$B$4:$M$25,MATCH(Gilbert!N5003,Rate!$A$4:$A$25,0),MATCH(Gilbert!L5003,Rate!$B$3:$M$3,0))*O5003*0.8,INDEX(Rate!$B$4:$M$25,MATCH(Gilbert!N5003,Rate!$A$4:$A$25,0),MATCH(Gilbert!L5003,Rate!$B$3:$M$3,0))*O5003)),"")</f>
        <v/>
      </c>
      <c r="T5003" s="71" t="str">
        <f t="shared" si="237"/>
        <v/>
      </c>
    </row>
    <row r="5004" spans="16:20">
      <c r="P5004" s="70" t="str">
        <f t="shared" si="235"/>
        <v/>
      </c>
      <c r="Q5004" s="70" t="str">
        <f t="shared" si="236"/>
        <v/>
      </c>
      <c r="R5004" s="70" t="str">
        <f>IFERROR(IF(K5004="handling and wharfage",SUM(P5004:Q5004),IF(OR(K5004="tank",K5004="Boat",K5004="car"),INDEX(Rate!$B$4:$M$25,MATCH(Gilbert!N5004,Rate!$A$4:$A$25,0),MATCH(Gilbert!L5004,Rate!$B$3:$M$3,0))*O5004*0.8,INDEX(Rate!$B$4:$M$25,MATCH(Gilbert!N5004,Rate!$A$4:$A$25,0),MATCH(Gilbert!L5004,Rate!$B$3:$M$3,0))*O5004)),"")</f>
        <v/>
      </c>
      <c r="T5004" s="71" t="str">
        <f t="shared" si="237"/>
        <v/>
      </c>
    </row>
    <row r="5005" spans="16:20">
      <c r="P5005" s="70" t="str">
        <f t="shared" si="235"/>
        <v/>
      </c>
      <c r="Q5005" s="70" t="str">
        <f t="shared" si="236"/>
        <v/>
      </c>
      <c r="R5005" s="70" t="str">
        <f>IFERROR(IF(K5005="handling and wharfage",SUM(P5005:Q5005),IF(OR(K5005="tank",K5005="Boat",K5005="car"),INDEX(Rate!$B$4:$M$25,MATCH(Gilbert!N5005,Rate!$A$4:$A$25,0),MATCH(Gilbert!L5005,Rate!$B$3:$M$3,0))*O5005*0.8,INDEX(Rate!$B$4:$M$25,MATCH(Gilbert!N5005,Rate!$A$4:$A$25,0),MATCH(Gilbert!L5005,Rate!$B$3:$M$3,0))*O5005)),"")</f>
        <v/>
      </c>
      <c r="T5005" s="71" t="str">
        <f t="shared" si="237"/>
        <v/>
      </c>
    </row>
    <row r="5006" spans="16:20">
      <c r="P5006" s="70" t="str">
        <f t="shared" si="235"/>
        <v/>
      </c>
      <c r="Q5006" s="70" t="str">
        <f t="shared" si="236"/>
        <v/>
      </c>
      <c r="R5006" s="70" t="str">
        <f>IFERROR(IF(K5006="handling and wharfage",SUM(P5006:Q5006),IF(OR(K5006="tank",K5006="Boat",K5006="car"),INDEX(Rate!$B$4:$M$25,MATCH(Gilbert!N5006,Rate!$A$4:$A$25,0),MATCH(Gilbert!L5006,Rate!$B$3:$M$3,0))*O5006*0.8,INDEX(Rate!$B$4:$M$25,MATCH(Gilbert!N5006,Rate!$A$4:$A$25,0),MATCH(Gilbert!L5006,Rate!$B$3:$M$3,0))*O5006)),"")</f>
        <v/>
      </c>
      <c r="T5006" s="71" t="str">
        <f t="shared" si="237"/>
        <v/>
      </c>
    </row>
    <row r="5007" spans="16:20">
      <c r="P5007" s="70" t="str">
        <f t="shared" si="235"/>
        <v/>
      </c>
      <c r="Q5007" s="70" t="str">
        <f t="shared" si="236"/>
        <v/>
      </c>
      <c r="R5007" s="70" t="str">
        <f>IFERROR(IF(K5007="handling and wharfage",SUM(P5007:Q5007),IF(OR(K5007="tank",K5007="Boat",K5007="car"),INDEX(Rate!$B$4:$M$25,MATCH(Gilbert!N5007,Rate!$A$4:$A$25,0),MATCH(Gilbert!L5007,Rate!$B$3:$M$3,0))*O5007*0.8,INDEX(Rate!$B$4:$M$25,MATCH(Gilbert!N5007,Rate!$A$4:$A$25,0),MATCH(Gilbert!L5007,Rate!$B$3:$M$3,0))*O5007)),"")</f>
        <v/>
      </c>
      <c r="T5007" s="71" t="str">
        <f t="shared" si="237"/>
        <v/>
      </c>
    </row>
    <row r="5008" spans="16:20">
      <c r="P5008" s="70" t="str">
        <f t="shared" si="235"/>
        <v/>
      </c>
      <c r="Q5008" s="70" t="str">
        <f t="shared" si="236"/>
        <v/>
      </c>
      <c r="R5008" s="70" t="str">
        <f>IFERROR(IF(K5008="handling and wharfage",SUM(P5008:Q5008),IF(OR(K5008="tank",K5008="Boat",K5008="car"),INDEX(Rate!$B$4:$M$25,MATCH(Gilbert!N5008,Rate!$A$4:$A$25,0),MATCH(Gilbert!L5008,Rate!$B$3:$M$3,0))*O5008*0.8,INDEX(Rate!$B$4:$M$25,MATCH(Gilbert!N5008,Rate!$A$4:$A$25,0),MATCH(Gilbert!L5008,Rate!$B$3:$M$3,0))*O5008)),"")</f>
        <v/>
      </c>
      <c r="T5008" s="71" t="str">
        <f t="shared" si="237"/>
        <v/>
      </c>
    </row>
    <row r="5009" spans="16:20">
      <c r="P5009" s="70" t="str">
        <f t="shared" si="235"/>
        <v/>
      </c>
      <c r="Q5009" s="70" t="str">
        <f t="shared" si="236"/>
        <v/>
      </c>
      <c r="R5009" s="70" t="str">
        <f>IFERROR(IF(K5009="handling and wharfage",SUM(P5009:Q5009),IF(OR(K5009="tank",K5009="Boat",K5009="car"),INDEX(Rate!$B$4:$M$25,MATCH(Gilbert!N5009,Rate!$A$4:$A$25,0),MATCH(Gilbert!L5009,Rate!$B$3:$M$3,0))*O5009*0.8,INDEX(Rate!$B$4:$M$25,MATCH(Gilbert!N5009,Rate!$A$4:$A$25,0),MATCH(Gilbert!L5009,Rate!$B$3:$M$3,0))*O5009)),"")</f>
        <v/>
      </c>
      <c r="T5009" s="71" t="str">
        <f t="shared" si="237"/>
        <v/>
      </c>
    </row>
    <row r="5010" spans="16:20">
      <c r="P5010" s="70" t="str">
        <f t="shared" si="235"/>
        <v/>
      </c>
      <c r="Q5010" s="70" t="str">
        <f t="shared" si="236"/>
        <v/>
      </c>
      <c r="R5010" s="70" t="str">
        <f>IFERROR(IF(K5010="handling and wharfage",SUM(P5010:Q5010),IF(OR(K5010="tank",K5010="Boat",K5010="car"),INDEX(Rate!$B$4:$M$25,MATCH(Gilbert!N5010,Rate!$A$4:$A$25,0),MATCH(Gilbert!L5010,Rate!$B$3:$M$3,0))*O5010*0.8,INDEX(Rate!$B$4:$M$25,MATCH(Gilbert!N5010,Rate!$A$4:$A$25,0),MATCH(Gilbert!L5010,Rate!$B$3:$M$3,0))*O5010)),"")</f>
        <v/>
      </c>
      <c r="T5010" s="71" t="str">
        <f t="shared" si="237"/>
        <v/>
      </c>
    </row>
    <row r="5011" spans="16:20">
      <c r="P5011" s="70" t="str">
        <f t="shared" si="235"/>
        <v/>
      </c>
      <c r="Q5011" s="70" t="str">
        <f t="shared" si="236"/>
        <v/>
      </c>
      <c r="R5011" s="70" t="str">
        <f>IFERROR(IF(K5011="handling and wharfage",SUM(P5011:Q5011),IF(OR(K5011="tank",K5011="Boat",K5011="car"),INDEX(Rate!$B$4:$M$25,MATCH(Gilbert!N5011,Rate!$A$4:$A$25,0),MATCH(Gilbert!L5011,Rate!$B$3:$M$3,0))*O5011*0.8,INDEX(Rate!$B$4:$M$25,MATCH(Gilbert!N5011,Rate!$A$4:$A$25,0),MATCH(Gilbert!L5011,Rate!$B$3:$M$3,0))*O5011)),"")</f>
        <v/>
      </c>
      <c r="T5011" s="71" t="str">
        <f t="shared" si="237"/>
        <v/>
      </c>
    </row>
    <row r="5012" spans="16:20">
      <c r="P5012" s="70" t="str">
        <f t="shared" si="235"/>
        <v/>
      </c>
      <c r="Q5012" s="70" t="str">
        <f t="shared" si="236"/>
        <v/>
      </c>
      <c r="R5012" s="70" t="str">
        <f>IFERROR(IF(K5012="handling and wharfage",SUM(P5012:Q5012),IF(OR(K5012="tank",K5012="Boat",K5012="car"),INDEX(Rate!$B$4:$M$25,MATCH(Gilbert!N5012,Rate!$A$4:$A$25,0),MATCH(Gilbert!L5012,Rate!$B$3:$M$3,0))*O5012*0.8,INDEX(Rate!$B$4:$M$25,MATCH(Gilbert!N5012,Rate!$A$4:$A$25,0),MATCH(Gilbert!L5012,Rate!$B$3:$M$3,0))*O5012)),"")</f>
        <v/>
      </c>
      <c r="T5012" s="71" t="str">
        <f t="shared" si="237"/>
        <v/>
      </c>
    </row>
    <row r="5013" spans="16:20">
      <c r="P5013" s="70" t="str">
        <f t="shared" si="235"/>
        <v/>
      </c>
      <c r="Q5013" s="70" t="str">
        <f t="shared" si="236"/>
        <v/>
      </c>
      <c r="R5013" s="70" t="str">
        <f>IFERROR(IF(K5013="handling and wharfage",SUM(P5013:Q5013),IF(OR(K5013="tank",K5013="Boat",K5013="car"),INDEX(Rate!$B$4:$M$25,MATCH(Gilbert!N5013,Rate!$A$4:$A$25,0),MATCH(Gilbert!L5013,Rate!$B$3:$M$3,0))*O5013*0.8,INDEX(Rate!$B$4:$M$25,MATCH(Gilbert!N5013,Rate!$A$4:$A$25,0),MATCH(Gilbert!L5013,Rate!$B$3:$M$3,0))*O5013)),"")</f>
        <v/>
      </c>
      <c r="T5013" s="71" t="str">
        <f t="shared" si="237"/>
        <v/>
      </c>
    </row>
    <row r="5014" spans="16:20">
      <c r="P5014" s="70" t="str">
        <f t="shared" si="235"/>
        <v/>
      </c>
      <c r="Q5014" s="70" t="str">
        <f t="shared" si="236"/>
        <v/>
      </c>
      <c r="R5014" s="70" t="str">
        <f>IFERROR(IF(K5014="handling and wharfage",SUM(P5014:Q5014),IF(OR(K5014="tank",K5014="Boat",K5014="car"),INDEX(Rate!$B$4:$M$25,MATCH(Gilbert!N5014,Rate!$A$4:$A$25,0),MATCH(Gilbert!L5014,Rate!$B$3:$M$3,0))*O5014*0.8,INDEX(Rate!$B$4:$M$25,MATCH(Gilbert!N5014,Rate!$A$4:$A$25,0),MATCH(Gilbert!L5014,Rate!$B$3:$M$3,0))*O5014)),"")</f>
        <v/>
      </c>
      <c r="T5014" s="71" t="str">
        <f t="shared" si="237"/>
        <v/>
      </c>
    </row>
    <row r="5015" spans="16:20">
      <c r="P5015" s="70" t="str">
        <f t="shared" si="235"/>
        <v/>
      </c>
      <c r="Q5015" s="70" t="str">
        <f t="shared" si="236"/>
        <v/>
      </c>
      <c r="R5015" s="70" t="str">
        <f>IFERROR(IF(K5015="handling and wharfage",SUM(P5015:Q5015),IF(OR(K5015="tank",K5015="Boat",K5015="car"),INDEX(Rate!$B$4:$M$25,MATCH(Gilbert!N5015,Rate!$A$4:$A$25,0),MATCH(Gilbert!L5015,Rate!$B$3:$M$3,0))*O5015*0.8,INDEX(Rate!$B$4:$M$25,MATCH(Gilbert!N5015,Rate!$A$4:$A$25,0),MATCH(Gilbert!L5015,Rate!$B$3:$M$3,0))*O5015)),"")</f>
        <v/>
      </c>
      <c r="T5015" s="71" t="str">
        <f t="shared" si="237"/>
        <v/>
      </c>
    </row>
    <row r="5016" spans="16:20">
      <c r="P5016" s="70" t="str">
        <f t="shared" si="235"/>
        <v/>
      </c>
      <c r="Q5016" s="70" t="str">
        <f t="shared" si="236"/>
        <v/>
      </c>
      <c r="R5016" s="70" t="str">
        <f>IFERROR(IF(K5016="handling and wharfage",SUM(P5016:Q5016),IF(OR(K5016="tank",K5016="Boat",K5016="car"),INDEX(Rate!$B$4:$M$25,MATCH(Gilbert!N5016,Rate!$A$4:$A$25,0),MATCH(Gilbert!L5016,Rate!$B$3:$M$3,0))*O5016*0.8,INDEX(Rate!$B$4:$M$25,MATCH(Gilbert!N5016,Rate!$A$4:$A$25,0),MATCH(Gilbert!L5016,Rate!$B$3:$M$3,0))*O5016)),"")</f>
        <v/>
      </c>
      <c r="T5016" s="71" t="str">
        <f t="shared" si="237"/>
        <v/>
      </c>
    </row>
    <row r="5017" spans="16:20">
      <c r="P5017" s="70" t="str">
        <f t="shared" si="235"/>
        <v/>
      </c>
      <c r="Q5017" s="70" t="str">
        <f t="shared" si="236"/>
        <v/>
      </c>
      <c r="R5017" s="70" t="str">
        <f>IFERROR(IF(K5017="handling and wharfage",SUM(P5017:Q5017),IF(OR(K5017="tank",K5017="Boat",K5017="car"),INDEX(Rate!$B$4:$M$25,MATCH(Gilbert!N5017,Rate!$A$4:$A$25,0),MATCH(Gilbert!L5017,Rate!$B$3:$M$3,0))*O5017*0.8,INDEX(Rate!$B$4:$M$25,MATCH(Gilbert!N5017,Rate!$A$4:$A$25,0),MATCH(Gilbert!L5017,Rate!$B$3:$M$3,0))*O5017)),"")</f>
        <v/>
      </c>
      <c r="T5017" s="71" t="str">
        <f t="shared" si="237"/>
        <v/>
      </c>
    </row>
    <row r="5018" spans="16:20">
      <c r="P5018" s="70" t="str">
        <f t="shared" si="235"/>
        <v/>
      </c>
      <c r="Q5018" s="70" t="str">
        <f t="shared" si="236"/>
        <v/>
      </c>
      <c r="R5018" s="70" t="str">
        <f>IFERROR(IF(K5018="handling and wharfage",SUM(P5018:Q5018),IF(OR(K5018="tank",K5018="Boat",K5018="car"),INDEX(Rate!$B$4:$M$25,MATCH(Gilbert!N5018,Rate!$A$4:$A$25,0),MATCH(Gilbert!L5018,Rate!$B$3:$M$3,0))*O5018*0.8,INDEX(Rate!$B$4:$M$25,MATCH(Gilbert!N5018,Rate!$A$4:$A$25,0),MATCH(Gilbert!L5018,Rate!$B$3:$M$3,0))*O5018)),"")</f>
        <v/>
      </c>
      <c r="T5018" s="71" t="str">
        <f t="shared" si="237"/>
        <v/>
      </c>
    </row>
    <row r="5019" spans="16:20">
      <c r="P5019" s="70" t="str">
        <f t="shared" si="235"/>
        <v/>
      </c>
      <c r="Q5019" s="70" t="str">
        <f t="shared" si="236"/>
        <v/>
      </c>
      <c r="R5019" s="70" t="str">
        <f>IFERROR(IF(K5019="handling and wharfage",SUM(P5019:Q5019),IF(OR(K5019="tank",K5019="Boat",K5019="car"),INDEX(Rate!$B$4:$M$25,MATCH(Gilbert!N5019,Rate!$A$4:$A$25,0),MATCH(Gilbert!L5019,Rate!$B$3:$M$3,0))*O5019*0.8,INDEX(Rate!$B$4:$M$25,MATCH(Gilbert!N5019,Rate!$A$4:$A$25,0),MATCH(Gilbert!L5019,Rate!$B$3:$M$3,0))*O5019)),"")</f>
        <v/>
      </c>
      <c r="T5019" s="71" t="str">
        <f t="shared" si="237"/>
        <v/>
      </c>
    </row>
    <row r="5020" spans="16:20">
      <c r="P5020" s="70" t="str">
        <f t="shared" si="235"/>
        <v/>
      </c>
      <c r="Q5020" s="70" t="str">
        <f t="shared" si="236"/>
        <v/>
      </c>
      <c r="R5020" s="70" t="str">
        <f>IFERROR(IF(K5020="handling and wharfage",SUM(P5020:Q5020),IF(OR(K5020="tank",K5020="Boat",K5020="car"),INDEX(Rate!$B$4:$M$25,MATCH(Gilbert!N5020,Rate!$A$4:$A$25,0),MATCH(Gilbert!L5020,Rate!$B$3:$M$3,0))*O5020*0.8,INDEX(Rate!$B$4:$M$25,MATCH(Gilbert!N5020,Rate!$A$4:$A$25,0),MATCH(Gilbert!L5020,Rate!$B$3:$M$3,0))*O5020)),"")</f>
        <v/>
      </c>
      <c r="T5020" s="71" t="str">
        <f t="shared" si="237"/>
        <v/>
      </c>
    </row>
    <row r="5021" spans="16:20">
      <c r="P5021" s="70" t="str">
        <f t="shared" si="235"/>
        <v/>
      </c>
      <c r="Q5021" s="70" t="str">
        <f t="shared" si="236"/>
        <v/>
      </c>
      <c r="R5021" s="70" t="str">
        <f>IFERROR(IF(K5021="handling and wharfage",SUM(P5021:Q5021),IF(OR(K5021="tank",K5021="Boat",K5021="car"),INDEX(Rate!$B$4:$M$25,MATCH(Gilbert!N5021,Rate!$A$4:$A$25,0),MATCH(Gilbert!L5021,Rate!$B$3:$M$3,0))*O5021*0.8,INDEX(Rate!$B$4:$M$25,MATCH(Gilbert!N5021,Rate!$A$4:$A$25,0),MATCH(Gilbert!L5021,Rate!$B$3:$M$3,0))*O5021)),"")</f>
        <v/>
      </c>
      <c r="T5021" s="71" t="str">
        <f t="shared" si="237"/>
        <v/>
      </c>
    </row>
    <row r="5022" spans="16:20">
      <c r="P5022" s="70" t="str">
        <f t="shared" si="235"/>
        <v/>
      </c>
      <c r="Q5022" s="70" t="str">
        <f t="shared" si="236"/>
        <v/>
      </c>
      <c r="R5022" s="70" t="str">
        <f>IFERROR(IF(K5022="handling and wharfage",SUM(P5022:Q5022),IF(OR(K5022="tank",K5022="Boat",K5022="car"),INDEX(Rate!$B$4:$M$25,MATCH(Gilbert!N5022,Rate!$A$4:$A$25,0),MATCH(Gilbert!L5022,Rate!$B$3:$M$3,0))*O5022*0.8,INDEX(Rate!$B$4:$M$25,MATCH(Gilbert!N5022,Rate!$A$4:$A$25,0),MATCH(Gilbert!L5022,Rate!$B$3:$M$3,0))*O5022)),"")</f>
        <v/>
      </c>
      <c r="T5022" s="71" t="str">
        <f t="shared" si="237"/>
        <v/>
      </c>
    </row>
    <row r="5023" spans="16:20">
      <c r="P5023" s="70" t="str">
        <f t="shared" si="235"/>
        <v/>
      </c>
      <c r="Q5023" s="70" t="str">
        <f t="shared" si="236"/>
        <v/>
      </c>
      <c r="R5023" s="70" t="str">
        <f>IFERROR(IF(K5023="handling and wharfage",SUM(P5023:Q5023),IF(OR(K5023="tank",K5023="Boat",K5023="car"),INDEX(Rate!$B$4:$M$25,MATCH(Gilbert!N5023,Rate!$A$4:$A$25,0),MATCH(Gilbert!L5023,Rate!$B$3:$M$3,0))*O5023*0.8,INDEX(Rate!$B$4:$M$25,MATCH(Gilbert!N5023,Rate!$A$4:$A$25,0),MATCH(Gilbert!L5023,Rate!$B$3:$M$3,0))*O5023)),"")</f>
        <v/>
      </c>
      <c r="T5023" s="71" t="str">
        <f t="shared" si="237"/>
        <v/>
      </c>
    </row>
    <row r="5024" spans="16:20">
      <c r="P5024" s="70" t="str">
        <f t="shared" si="235"/>
        <v/>
      </c>
      <c r="Q5024" s="70" t="str">
        <f t="shared" si="236"/>
        <v/>
      </c>
      <c r="R5024" s="70" t="str">
        <f>IFERROR(IF(K5024="handling and wharfage",SUM(P5024:Q5024),IF(OR(K5024="tank",K5024="Boat",K5024="car"),INDEX(Rate!$B$4:$M$25,MATCH(Gilbert!N5024,Rate!$A$4:$A$25,0),MATCH(Gilbert!L5024,Rate!$B$3:$M$3,0))*O5024*0.8,INDEX(Rate!$B$4:$M$25,MATCH(Gilbert!N5024,Rate!$A$4:$A$25,0),MATCH(Gilbert!L5024,Rate!$B$3:$M$3,0))*O5024)),"")</f>
        <v/>
      </c>
      <c r="T5024" s="71" t="str">
        <f t="shared" si="237"/>
        <v/>
      </c>
    </row>
    <row r="5025" spans="16:20">
      <c r="P5025" s="70" t="str">
        <f t="shared" si="235"/>
        <v/>
      </c>
      <c r="Q5025" s="70" t="str">
        <f t="shared" si="236"/>
        <v/>
      </c>
      <c r="R5025" s="70" t="str">
        <f>IFERROR(IF(K5025="handling and wharfage",SUM(P5025:Q5025),IF(OR(K5025="tank",K5025="Boat",K5025="car"),INDEX(Rate!$B$4:$M$25,MATCH(Gilbert!N5025,Rate!$A$4:$A$25,0),MATCH(Gilbert!L5025,Rate!$B$3:$M$3,0))*O5025*0.8,INDEX(Rate!$B$4:$M$25,MATCH(Gilbert!N5025,Rate!$A$4:$A$25,0),MATCH(Gilbert!L5025,Rate!$B$3:$M$3,0))*O5025)),"")</f>
        <v/>
      </c>
      <c r="T5025" s="71" t="str">
        <f t="shared" si="237"/>
        <v/>
      </c>
    </row>
    <row r="5026" spans="16:20">
      <c r="P5026" s="70" t="str">
        <f t="shared" si="235"/>
        <v/>
      </c>
      <c r="Q5026" s="70" t="str">
        <f t="shared" si="236"/>
        <v/>
      </c>
      <c r="R5026" s="70" t="str">
        <f>IFERROR(IF(K5026="handling and wharfage",SUM(P5026:Q5026),IF(OR(K5026="tank",K5026="Boat",K5026="car"),INDEX(Rate!$B$4:$M$25,MATCH(Gilbert!N5026,Rate!$A$4:$A$25,0),MATCH(Gilbert!L5026,Rate!$B$3:$M$3,0))*O5026*0.8,INDEX(Rate!$B$4:$M$25,MATCH(Gilbert!N5026,Rate!$A$4:$A$25,0),MATCH(Gilbert!L5026,Rate!$B$3:$M$3,0))*O5026)),"")</f>
        <v/>
      </c>
      <c r="T5026" s="71" t="str">
        <f t="shared" si="237"/>
        <v/>
      </c>
    </row>
    <row r="5027" spans="16:20">
      <c r="P5027" s="70" t="str">
        <f t="shared" si="235"/>
        <v/>
      </c>
      <c r="Q5027" s="70" t="str">
        <f t="shared" si="236"/>
        <v/>
      </c>
      <c r="R5027" s="70" t="str">
        <f>IFERROR(IF(K5027="handling and wharfage",SUM(P5027:Q5027),IF(OR(K5027="tank",K5027="Boat",K5027="car"),INDEX(Rate!$B$4:$M$25,MATCH(Gilbert!N5027,Rate!$A$4:$A$25,0),MATCH(Gilbert!L5027,Rate!$B$3:$M$3,0))*O5027*0.8,INDEX(Rate!$B$4:$M$25,MATCH(Gilbert!N5027,Rate!$A$4:$A$25,0),MATCH(Gilbert!L5027,Rate!$B$3:$M$3,0))*O5027)),"")</f>
        <v/>
      </c>
      <c r="T5027" s="71" t="str">
        <f t="shared" si="237"/>
        <v/>
      </c>
    </row>
    <row r="5028" spans="16:20">
      <c r="P5028" s="70" t="str">
        <f t="shared" si="235"/>
        <v/>
      </c>
      <c r="Q5028" s="70" t="str">
        <f t="shared" si="236"/>
        <v/>
      </c>
      <c r="R5028" s="70" t="str">
        <f>IFERROR(IF(K5028="handling and wharfage",SUM(P5028:Q5028),IF(OR(K5028="tank",K5028="Boat",K5028="car"),INDEX(Rate!$B$4:$M$25,MATCH(Gilbert!N5028,Rate!$A$4:$A$25,0),MATCH(Gilbert!L5028,Rate!$B$3:$M$3,0))*O5028*0.8,INDEX(Rate!$B$4:$M$25,MATCH(Gilbert!N5028,Rate!$A$4:$A$25,0),MATCH(Gilbert!L5028,Rate!$B$3:$M$3,0))*O5028)),"")</f>
        <v/>
      </c>
      <c r="T5028" s="71" t="str">
        <f t="shared" si="237"/>
        <v/>
      </c>
    </row>
    <row r="5029" spans="16:20">
      <c r="P5029" s="70" t="str">
        <f t="shared" si="235"/>
        <v/>
      </c>
      <c r="Q5029" s="70" t="str">
        <f t="shared" si="236"/>
        <v/>
      </c>
      <c r="R5029" s="70" t="str">
        <f>IFERROR(IF(K5029="handling and wharfage",SUM(P5029:Q5029),IF(OR(K5029="tank",K5029="Boat",K5029="car"),INDEX(Rate!$B$4:$M$25,MATCH(Gilbert!N5029,Rate!$A$4:$A$25,0),MATCH(Gilbert!L5029,Rate!$B$3:$M$3,0))*O5029*0.8,INDEX(Rate!$B$4:$M$25,MATCH(Gilbert!N5029,Rate!$A$4:$A$25,0),MATCH(Gilbert!L5029,Rate!$B$3:$M$3,0))*O5029)),"")</f>
        <v/>
      </c>
      <c r="T5029" s="71" t="str">
        <f t="shared" si="237"/>
        <v/>
      </c>
    </row>
    <row r="5030" spans="16:20">
      <c r="P5030" s="70" t="str">
        <f t="shared" si="235"/>
        <v/>
      </c>
      <c r="Q5030" s="70" t="str">
        <f t="shared" si="236"/>
        <v/>
      </c>
      <c r="R5030" s="70" t="str">
        <f>IFERROR(IF(K5030="handling and wharfage",SUM(P5030:Q5030),IF(OR(K5030="tank",K5030="Boat",K5030="car"),INDEX(Rate!$B$4:$M$25,MATCH(Gilbert!N5030,Rate!$A$4:$A$25,0),MATCH(Gilbert!L5030,Rate!$B$3:$M$3,0))*O5030*0.8,INDEX(Rate!$B$4:$M$25,MATCH(Gilbert!N5030,Rate!$A$4:$A$25,0),MATCH(Gilbert!L5030,Rate!$B$3:$M$3,0))*O5030)),"")</f>
        <v/>
      </c>
      <c r="T5030" s="71" t="str">
        <f t="shared" si="237"/>
        <v/>
      </c>
    </row>
    <row r="5031" spans="16:20">
      <c r="P5031" s="70" t="str">
        <f t="shared" si="235"/>
        <v/>
      </c>
      <c r="Q5031" s="70" t="str">
        <f t="shared" si="236"/>
        <v/>
      </c>
      <c r="R5031" s="70" t="str">
        <f>IFERROR(IF(K5031="handling and wharfage",SUM(P5031:Q5031),IF(OR(K5031="tank",K5031="Boat",K5031="car"),INDEX(Rate!$B$4:$M$25,MATCH(Gilbert!N5031,Rate!$A$4:$A$25,0),MATCH(Gilbert!L5031,Rate!$B$3:$M$3,0))*O5031*0.8,INDEX(Rate!$B$4:$M$25,MATCH(Gilbert!N5031,Rate!$A$4:$A$25,0),MATCH(Gilbert!L5031,Rate!$B$3:$M$3,0))*O5031)),"")</f>
        <v/>
      </c>
      <c r="T5031" s="71" t="str">
        <f t="shared" si="237"/>
        <v/>
      </c>
    </row>
    <row r="5032" spans="16:20">
      <c r="P5032" s="70" t="str">
        <f t="shared" si="235"/>
        <v/>
      </c>
      <c r="Q5032" s="70" t="str">
        <f t="shared" si="236"/>
        <v/>
      </c>
      <c r="R5032" s="70" t="str">
        <f>IFERROR(IF(K5032="handling and wharfage",SUM(P5032:Q5032),IF(OR(K5032="tank",K5032="Boat",K5032="car"),INDEX(Rate!$B$4:$M$25,MATCH(Gilbert!N5032,Rate!$A$4:$A$25,0),MATCH(Gilbert!L5032,Rate!$B$3:$M$3,0))*O5032*0.8,INDEX(Rate!$B$4:$M$25,MATCH(Gilbert!N5032,Rate!$A$4:$A$25,0),MATCH(Gilbert!L5032,Rate!$B$3:$M$3,0))*O5032)),"")</f>
        <v/>
      </c>
      <c r="T5032" s="71" t="str">
        <f t="shared" si="237"/>
        <v/>
      </c>
    </row>
    <row r="5033" spans="16:20">
      <c r="P5033" s="70" t="str">
        <f t="shared" si="235"/>
        <v/>
      </c>
      <c r="Q5033" s="70" t="str">
        <f t="shared" si="236"/>
        <v/>
      </c>
      <c r="R5033" s="70" t="str">
        <f>IFERROR(IF(K5033="handling and wharfage",SUM(P5033:Q5033),IF(OR(K5033="tank",K5033="Boat",K5033="car"),INDEX(Rate!$B$4:$M$25,MATCH(Gilbert!N5033,Rate!$A$4:$A$25,0),MATCH(Gilbert!L5033,Rate!$B$3:$M$3,0))*O5033*0.8,INDEX(Rate!$B$4:$M$25,MATCH(Gilbert!N5033,Rate!$A$4:$A$25,0),MATCH(Gilbert!L5033,Rate!$B$3:$M$3,0))*O5033)),"")</f>
        <v/>
      </c>
      <c r="T5033" s="71" t="str">
        <f t="shared" si="237"/>
        <v/>
      </c>
    </row>
    <row r="5034" spans="16:20">
      <c r="P5034" s="70" t="str">
        <f t="shared" si="235"/>
        <v/>
      </c>
      <c r="Q5034" s="70" t="str">
        <f t="shared" si="236"/>
        <v/>
      </c>
      <c r="R5034" s="70" t="str">
        <f>IFERROR(IF(K5034="handling and wharfage",SUM(P5034:Q5034),IF(OR(K5034="tank",K5034="Boat",K5034="car"),INDEX(Rate!$B$4:$M$25,MATCH(Gilbert!N5034,Rate!$A$4:$A$25,0),MATCH(Gilbert!L5034,Rate!$B$3:$M$3,0))*O5034*0.8,INDEX(Rate!$B$4:$M$25,MATCH(Gilbert!N5034,Rate!$A$4:$A$25,0),MATCH(Gilbert!L5034,Rate!$B$3:$M$3,0))*O5034)),"")</f>
        <v/>
      </c>
      <c r="T5034" s="71" t="str">
        <f t="shared" si="237"/>
        <v/>
      </c>
    </row>
    <row r="5035" spans="16:20">
      <c r="P5035" s="70" t="str">
        <f t="shared" si="235"/>
        <v/>
      </c>
      <c r="Q5035" s="70" t="str">
        <f t="shared" si="236"/>
        <v/>
      </c>
      <c r="R5035" s="70" t="str">
        <f>IFERROR(IF(K5035="handling and wharfage",SUM(P5035:Q5035),IF(OR(K5035="tank",K5035="Boat",K5035="car"),INDEX(Rate!$B$4:$M$25,MATCH(Gilbert!N5035,Rate!$A$4:$A$25,0),MATCH(Gilbert!L5035,Rate!$B$3:$M$3,0))*O5035*0.8,INDEX(Rate!$B$4:$M$25,MATCH(Gilbert!N5035,Rate!$A$4:$A$25,0),MATCH(Gilbert!L5035,Rate!$B$3:$M$3,0))*O5035)),"")</f>
        <v/>
      </c>
      <c r="T5035" s="71" t="str">
        <f t="shared" si="237"/>
        <v/>
      </c>
    </row>
    <row r="5036" spans="16:20">
      <c r="P5036" s="70" t="str">
        <f t="shared" si="235"/>
        <v/>
      </c>
      <c r="Q5036" s="70" t="str">
        <f t="shared" si="236"/>
        <v/>
      </c>
      <c r="R5036" s="70" t="str">
        <f>IFERROR(IF(K5036="handling and wharfage",SUM(P5036:Q5036),IF(OR(K5036="tank",K5036="Boat",K5036="car"),INDEX(Rate!$B$4:$M$25,MATCH(Gilbert!N5036,Rate!$A$4:$A$25,0),MATCH(Gilbert!L5036,Rate!$B$3:$M$3,0))*O5036*0.8,INDEX(Rate!$B$4:$M$25,MATCH(Gilbert!N5036,Rate!$A$4:$A$25,0),MATCH(Gilbert!L5036,Rate!$B$3:$M$3,0))*O5036)),"")</f>
        <v/>
      </c>
      <c r="T5036" s="71" t="str">
        <f t="shared" si="237"/>
        <v/>
      </c>
    </row>
    <row r="5037" spans="16:20">
      <c r="P5037" s="70" t="str">
        <f t="shared" si="235"/>
        <v/>
      </c>
      <c r="Q5037" s="70" t="str">
        <f t="shared" si="236"/>
        <v/>
      </c>
      <c r="R5037" s="70" t="str">
        <f>IFERROR(IF(K5037="handling and wharfage",SUM(P5037:Q5037),IF(OR(K5037="tank",K5037="Boat",K5037="car"),INDEX(Rate!$B$4:$M$25,MATCH(Gilbert!N5037,Rate!$A$4:$A$25,0),MATCH(Gilbert!L5037,Rate!$B$3:$M$3,0))*O5037*0.8,INDEX(Rate!$B$4:$M$25,MATCH(Gilbert!N5037,Rate!$A$4:$A$25,0),MATCH(Gilbert!L5037,Rate!$B$3:$M$3,0))*O5037)),"")</f>
        <v/>
      </c>
      <c r="T5037" s="71" t="str">
        <f t="shared" si="237"/>
        <v/>
      </c>
    </row>
    <row r="5038" spans="16:20">
      <c r="P5038" s="70" t="str">
        <f t="shared" si="235"/>
        <v/>
      </c>
      <c r="Q5038" s="70" t="str">
        <f t="shared" si="236"/>
        <v/>
      </c>
      <c r="R5038" s="70" t="str">
        <f>IFERROR(IF(K5038="handling and wharfage",SUM(P5038:Q5038),IF(OR(K5038="tank",K5038="Boat",K5038="car"),INDEX(Rate!$B$4:$M$25,MATCH(Gilbert!N5038,Rate!$A$4:$A$25,0),MATCH(Gilbert!L5038,Rate!$B$3:$M$3,0))*O5038*0.8,INDEX(Rate!$B$4:$M$25,MATCH(Gilbert!N5038,Rate!$A$4:$A$25,0),MATCH(Gilbert!L5038,Rate!$B$3:$M$3,0))*O5038)),"")</f>
        <v/>
      </c>
      <c r="T5038" s="71" t="str">
        <f t="shared" si="237"/>
        <v/>
      </c>
    </row>
    <row r="5039" spans="16:20">
      <c r="P5039" s="70" t="str">
        <f t="shared" si="235"/>
        <v/>
      </c>
      <c r="Q5039" s="70" t="str">
        <f t="shared" si="236"/>
        <v/>
      </c>
      <c r="R5039" s="70" t="str">
        <f>IFERROR(IF(K5039="handling and wharfage",SUM(P5039:Q5039),IF(OR(K5039="tank",K5039="Boat",K5039="car"),INDEX(Rate!$B$4:$M$25,MATCH(Gilbert!N5039,Rate!$A$4:$A$25,0),MATCH(Gilbert!L5039,Rate!$B$3:$M$3,0))*O5039*0.8,INDEX(Rate!$B$4:$M$25,MATCH(Gilbert!N5039,Rate!$A$4:$A$25,0),MATCH(Gilbert!L5039,Rate!$B$3:$M$3,0))*O5039)),"")</f>
        <v/>
      </c>
      <c r="T5039" s="71" t="str">
        <f t="shared" si="237"/>
        <v/>
      </c>
    </row>
    <row r="5040" spans="16:20">
      <c r="P5040" s="70" t="str">
        <f t="shared" si="235"/>
        <v/>
      </c>
      <c r="Q5040" s="70" t="str">
        <f t="shared" si="236"/>
        <v/>
      </c>
      <c r="R5040" s="70" t="str">
        <f>IFERROR(IF(K5040="handling and wharfage",SUM(P5040:Q5040),IF(OR(K5040="tank",K5040="Boat",K5040="car"),INDEX(Rate!$B$4:$M$25,MATCH(Gilbert!N5040,Rate!$A$4:$A$25,0),MATCH(Gilbert!L5040,Rate!$B$3:$M$3,0))*O5040*0.8,INDEX(Rate!$B$4:$M$25,MATCH(Gilbert!N5040,Rate!$A$4:$A$25,0),MATCH(Gilbert!L5040,Rate!$B$3:$M$3,0))*O5040)),"")</f>
        <v/>
      </c>
      <c r="T5040" s="71" t="str">
        <f t="shared" si="237"/>
        <v/>
      </c>
    </row>
    <row r="5041" spans="16:20">
      <c r="P5041" s="70" t="str">
        <f t="shared" si="235"/>
        <v/>
      </c>
      <c r="Q5041" s="70" t="str">
        <f t="shared" si="236"/>
        <v/>
      </c>
      <c r="R5041" s="70" t="str">
        <f>IFERROR(IF(K5041="handling and wharfage",SUM(P5041:Q5041),IF(OR(K5041="tank",K5041="Boat",K5041="car"),INDEX(Rate!$B$4:$M$25,MATCH(Gilbert!N5041,Rate!$A$4:$A$25,0),MATCH(Gilbert!L5041,Rate!$B$3:$M$3,0))*O5041*0.8,INDEX(Rate!$B$4:$M$25,MATCH(Gilbert!N5041,Rate!$A$4:$A$25,0),MATCH(Gilbert!L5041,Rate!$B$3:$M$3,0))*O5041)),"")</f>
        <v/>
      </c>
      <c r="T5041" s="71" t="str">
        <f t="shared" si="237"/>
        <v/>
      </c>
    </row>
    <row r="5042" spans="16:20">
      <c r="P5042" s="70" t="str">
        <f t="shared" si="235"/>
        <v/>
      </c>
      <c r="Q5042" s="70" t="str">
        <f t="shared" si="236"/>
        <v/>
      </c>
      <c r="R5042" s="70" t="str">
        <f>IFERROR(IF(K5042="handling and wharfage",SUM(P5042:Q5042),IF(OR(K5042="tank",K5042="Boat",K5042="car"),INDEX(Rate!$B$4:$M$25,MATCH(Gilbert!N5042,Rate!$A$4:$A$25,0),MATCH(Gilbert!L5042,Rate!$B$3:$M$3,0))*O5042*0.8,INDEX(Rate!$B$4:$M$25,MATCH(Gilbert!N5042,Rate!$A$4:$A$25,0),MATCH(Gilbert!L5042,Rate!$B$3:$M$3,0))*O5042)),"")</f>
        <v/>
      </c>
      <c r="T5042" s="71" t="str">
        <f t="shared" si="237"/>
        <v/>
      </c>
    </row>
    <row r="5043" spans="16:20">
      <c r="P5043" s="70" t="str">
        <f t="shared" si="235"/>
        <v/>
      </c>
      <c r="Q5043" s="70" t="str">
        <f t="shared" si="236"/>
        <v/>
      </c>
      <c r="R5043" s="70" t="str">
        <f>IFERROR(IF(K5043="handling and wharfage",SUM(P5043:Q5043),IF(OR(K5043="tank",K5043="Boat",K5043="car"),INDEX(Rate!$B$4:$M$25,MATCH(Gilbert!N5043,Rate!$A$4:$A$25,0),MATCH(Gilbert!L5043,Rate!$B$3:$M$3,0))*O5043*0.8,INDEX(Rate!$B$4:$M$25,MATCH(Gilbert!N5043,Rate!$A$4:$A$25,0),MATCH(Gilbert!L5043,Rate!$B$3:$M$3,0))*O5043)),"")</f>
        <v/>
      </c>
      <c r="T5043" s="71" t="str">
        <f t="shared" si="237"/>
        <v/>
      </c>
    </row>
    <row r="5044" spans="16:20">
      <c r="P5044" s="70" t="str">
        <f t="shared" si="235"/>
        <v/>
      </c>
      <c r="Q5044" s="70" t="str">
        <f t="shared" si="236"/>
        <v/>
      </c>
      <c r="R5044" s="70" t="str">
        <f>IFERROR(IF(K5044="handling and wharfage",SUM(P5044:Q5044),IF(OR(K5044="tank",K5044="Boat",K5044="car"),INDEX(Rate!$B$4:$M$25,MATCH(Gilbert!N5044,Rate!$A$4:$A$25,0),MATCH(Gilbert!L5044,Rate!$B$3:$M$3,0))*O5044*0.8,INDEX(Rate!$B$4:$M$25,MATCH(Gilbert!N5044,Rate!$A$4:$A$25,0),MATCH(Gilbert!L5044,Rate!$B$3:$M$3,0))*O5044)),"")</f>
        <v/>
      </c>
      <c r="T5044" s="71" t="str">
        <f t="shared" si="237"/>
        <v/>
      </c>
    </row>
    <row r="5045" spans="16:20">
      <c r="P5045" s="70" t="str">
        <f t="shared" si="235"/>
        <v/>
      </c>
      <c r="Q5045" s="70" t="str">
        <f t="shared" si="236"/>
        <v/>
      </c>
      <c r="R5045" s="70" t="str">
        <f>IFERROR(IF(K5045="handling and wharfage",SUM(P5045:Q5045),IF(OR(K5045="tank",K5045="Boat",K5045="car"),INDEX(Rate!$B$4:$M$25,MATCH(Gilbert!N5045,Rate!$A$4:$A$25,0),MATCH(Gilbert!L5045,Rate!$B$3:$M$3,0))*O5045*0.8,INDEX(Rate!$B$4:$M$25,MATCH(Gilbert!N5045,Rate!$A$4:$A$25,0),MATCH(Gilbert!L5045,Rate!$B$3:$M$3,0))*O5045)),"")</f>
        <v/>
      </c>
      <c r="T5045" s="71" t="str">
        <f t="shared" si="237"/>
        <v/>
      </c>
    </row>
    <row r="5046" spans="16:20">
      <c r="P5046" s="70" t="str">
        <f t="shared" si="235"/>
        <v/>
      </c>
      <c r="Q5046" s="70" t="str">
        <f t="shared" si="236"/>
        <v/>
      </c>
      <c r="R5046" s="70" t="str">
        <f>IFERROR(IF(K5046="handling and wharfage",SUM(P5046:Q5046),IF(OR(K5046="tank",K5046="Boat",K5046="car"),INDEX(Rate!$B$4:$M$25,MATCH(Gilbert!N5046,Rate!$A$4:$A$25,0),MATCH(Gilbert!L5046,Rate!$B$3:$M$3,0))*O5046*0.8,INDEX(Rate!$B$4:$M$25,MATCH(Gilbert!N5046,Rate!$A$4:$A$25,0),MATCH(Gilbert!L5046,Rate!$B$3:$M$3,0))*O5046)),"")</f>
        <v/>
      </c>
      <c r="T5046" s="71" t="str">
        <f t="shared" si="237"/>
        <v/>
      </c>
    </row>
    <row r="5047" spans="16:20">
      <c r="P5047" s="70" t="str">
        <f t="shared" si="235"/>
        <v/>
      </c>
      <c r="Q5047" s="70" t="str">
        <f t="shared" si="236"/>
        <v/>
      </c>
      <c r="R5047" s="70" t="str">
        <f>IFERROR(IF(K5047="handling and wharfage",SUM(P5047:Q5047),IF(OR(K5047="tank",K5047="Boat",K5047="car"),INDEX(Rate!$B$4:$M$25,MATCH(Gilbert!N5047,Rate!$A$4:$A$25,0),MATCH(Gilbert!L5047,Rate!$B$3:$M$3,0))*O5047*0.8,INDEX(Rate!$B$4:$M$25,MATCH(Gilbert!N5047,Rate!$A$4:$A$25,0),MATCH(Gilbert!L5047,Rate!$B$3:$M$3,0))*O5047)),"")</f>
        <v/>
      </c>
      <c r="T5047" s="71" t="str">
        <f t="shared" si="237"/>
        <v/>
      </c>
    </row>
    <row r="5048" spans="16:20">
      <c r="P5048" s="70" t="str">
        <f t="shared" si="235"/>
        <v/>
      </c>
      <c r="Q5048" s="70" t="str">
        <f t="shared" si="236"/>
        <v/>
      </c>
      <c r="R5048" s="70" t="str">
        <f>IFERROR(IF(K5048="handling and wharfage",SUM(P5048:Q5048),IF(OR(K5048="tank",K5048="Boat",K5048="car"),INDEX(Rate!$B$4:$M$25,MATCH(Gilbert!N5048,Rate!$A$4:$A$25,0),MATCH(Gilbert!L5048,Rate!$B$3:$M$3,0))*O5048*0.8,INDEX(Rate!$B$4:$M$25,MATCH(Gilbert!N5048,Rate!$A$4:$A$25,0),MATCH(Gilbert!L5048,Rate!$B$3:$M$3,0))*O5048)),"")</f>
        <v/>
      </c>
      <c r="T5048" s="71" t="str">
        <f t="shared" si="237"/>
        <v/>
      </c>
    </row>
    <row r="5049" spans="16:20">
      <c r="P5049" s="70" t="str">
        <f t="shared" si="235"/>
        <v/>
      </c>
      <c r="Q5049" s="70" t="str">
        <f t="shared" si="236"/>
        <v/>
      </c>
      <c r="R5049" s="70" t="str">
        <f>IFERROR(IF(K5049="handling and wharfage",SUM(P5049:Q5049),IF(OR(K5049="tank",K5049="Boat",K5049="car"),INDEX(Rate!$B$4:$M$25,MATCH(Gilbert!N5049,Rate!$A$4:$A$25,0),MATCH(Gilbert!L5049,Rate!$B$3:$M$3,0))*O5049*0.8,INDEX(Rate!$B$4:$M$25,MATCH(Gilbert!N5049,Rate!$A$4:$A$25,0),MATCH(Gilbert!L5049,Rate!$B$3:$M$3,0))*O5049)),"")</f>
        <v/>
      </c>
      <c r="T5049" s="71" t="str">
        <f t="shared" si="237"/>
        <v/>
      </c>
    </row>
    <row r="5050" spans="16:20">
      <c r="P5050" s="70" t="str">
        <f t="shared" si="235"/>
        <v/>
      </c>
      <c r="Q5050" s="70" t="str">
        <f t="shared" si="236"/>
        <v/>
      </c>
      <c r="R5050" s="70" t="str">
        <f>IFERROR(IF(K5050="handling and wharfage",SUM(P5050:Q5050),IF(OR(K5050="tank",K5050="Boat",K5050="car"),INDEX(Rate!$B$4:$M$25,MATCH(Gilbert!N5050,Rate!$A$4:$A$25,0),MATCH(Gilbert!L5050,Rate!$B$3:$M$3,0))*O5050*0.8,INDEX(Rate!$B$4:$M$25,MATCH(Gilbert!N5050,Rate!$A$4:$A$25,0),MATCH(Gilbert!L5050,Rate!$B$3:$M$3,0))*O5050)),"")</f>
        <v/>
      </c>
      <c r="T5050" s="71" t="str">
        <f t="shared" si="237"/>
        <v/>
      </c>
    </row>
    <row r="5051" spans="16:20">
      <c r="P5051" s="70" t="str">
        <f t="shared" si="235"/>
        <v/>
      </c>
      <c r="Q5051" s="70" t="str">
        <f t="shared" si="236"/>
        <v/>
      </c>
      <c r="R5051" s="70" t="str">
        <f>IFERROR(IF(K5051="handling and wharfage",SUM(P5051:Q5051),IF(OR(K5051="tank",K5051="Boat",K5051="car"),INDEX(Rate!$B$4:$M$25,MATCH(Gilbert!N5051,Rate!$A$4:$A$25,0),MATCH(Gilbert!L5051,Rate!$B$3:$M$3,0))*O5051*0.8,INDEX(Rate!$B$4:$M$25,MATCH(Gilbert!N5051,Rate!$A$4:$A$25,0),MATCH(Gilbert!L5051,Rate!$B$3:$M$3,0))*O5051)),"")</f>
        <v/>
      </c>
      <c r="T5051" s="71" t="str">
        <f t="shared" si="237"/>
        <v/>
      </c>
    </row>
    <row r="5052" spans="16:20">
      <c r="P5052" s="70" t="str">
        <f t="shared" si="235"/>
        <v/>
      </c>
      <c r="Q5052" s="70" t="str">
        <f t="shared" si="236"/>
        <v/>
      </c>
      <c r="R5052" s="70" t="str">
        <f>IFERROR(IF(K5052="handling and wharfage",SUM(P5052:Q5052),IF(OR(K5052="tank",K5052="Boat",K5052="car"),INDEX(Rate!$B$4:$M$25,MATCH(Gilbert!N5052,Rate!$A$4:$A$25,0),MATCH(Gilbert!L5052,Rate!$B$3:$M$3,0))*O5052*0.8,INDEX(Rate!$B$4:$M$25,MATCH(Gilbert!N5052,Rate!$A$4:$A$25,0),MATCH(Gilbert!L5052,Rate!$B$3:$M$3,0))*O5052)),"")</f>
        <v/>
      </c>
      <c r="T5052" s="71" t="str">
        <f t="shared" si="237"/>
        <v/>
      </c>
    </row>
    <row r="5053" spans="16:20">
      <c r="P5053" s="70" t="str">
        <f t="shared" si="235"/>
        <v/>
      </c>
      <c r="Q5053" s="70" t="str">
        <f t="shared" si="236"/>
        <v/>
      </c>
      <c r="R5053" s="70" t="str">
        <f>IFERROR(IF(K5053="handling and wharfage",SUM(P5053:Q5053),IF(OR(K5053="tank",K5053="Boat",K5053="car"),INDEX(Rate!$B$4:$M$25,MATCH(Gilbert!N5053,Rate!$A$4:$A$25,0),MATCH(Gilbert!L5053,Rate!$B$3:$M$3,0))*O5053*0.8,INDEX(Rate!$B$4:$M$25,MATCH(Gilbert!N5053,Rate!$A$4:$A$25,0),MATCH(Gilbert!L5053,Rate!$B$3:$M$3,0))*O5053)),"")</f>
        <v/>
      </c>
      <c r="T5053" s="71" t="str">
        <f t="shared" si="237"/>
        <v/>
      </c>
    </row>
    <row r="5054" spans="16:20">
      <c r="P5054" s="70" t="str">
        <f t="shared" si="235"/>
        <v/>
      </c>
      <c r="Q5054" s="70" t="str">
        <f t="shared" si="236"/>
        <v/>
      </c>
      <c r="R5054" s="70" t="str">
        <f>IFERROR(IF(K5054="handling and wharfage",SUM(P5054:Q5054),IF(OR(K5054="tank",K5054="Boat",K5054="car"),INDEX(Rate!$B$4:$M$25,MATCH(Gilbert!N5054,Rate!$A$4:$A$25,0),MATCH(Gilbert!L5054,Rate!$B$3:$M$3,0))*O5054*0.8,INDEX(Rate!$B$4:$M$25,MATCH(Gilbert!N5054,Rate!$A$4:$A$25,0),MATCH(Gilbert!L5054,Rate!$B$3:$M$3,0))*O5054)),"")</f>
        <v/>
      </c>
      <c r="T5054" s="71" t="str">
        <f t="shared" si="237"/>
        <v/>
      </c>
    </row>
    <row r="5055" spans="16:20">
      <c r="P5055" s="70" t="str">
        <f t="shared" si="235"/>
        <v/>
      </c>
      <c r="Q5055" s="70" t="str">
        <f t="shared" si="236"/>
        <v/>
      </c>
      <c r="R5055" s="70" t="str">
        <f>IFERROR(IF(K5055="handling and wharfage",SUM(P5055:Q5055),IF(OR(K5055="tank",K5055="Boat",K5055="car"),INDEX(Rate!$B$4:$M$25,MATCH(Gilbert!N5055,Rate!$A$4:$A$25,0),MATCH(Gilbert!L5055,Rate!$B$3:$M$3,0))*O5055*0.8,INDEX(Rate!$B$4:$M$25,MATCH(Gilbert!N5055,Rate!$A$4:$A$25,0),MATCH(Gilbert!L5055,Rate!$B$3:$M$3,0))*O5055)),"")</f>
        <v/>
      </c>
      <c r="T5055" s="71" t="str">
        <f t="shared" si="237"/>
        <v/>
      </c>
    </row>
    <row r="5056" spans="16:20">
      <c r="P5056" s="70" t="str">
        <f t="shared" si="235"/>
        <v/>
      </c>
      <c r="Q5056" s="70" t="str">
        <f t="shared" si="236"/>
        <v/>
      </c>
      <c r="R5056" s="70" t="str">
        <f>IFERROR(IF(K5056="handling and wharfage",SUM(P5056:Q5056),IF(OR(K5056="tank",K5056="Boat",K5056="car"),INDEX(Rate!$B$4:$M$25,MATCH(Gilbert!N5056,Rate!$A$4:$A$25,0),MATCH(Gilbert!L5056,Rate!$B$3:$M$3,0))*O5056*0.8,INDEX(Rate!$B$4:$M$25,MATCH(Gilbert!N5056,Rate!$A$4:$A$25,0),MATCH(Gilbert!L5056,Rate!$B$3:$M$3,0))*O5056)),"")</f>
        <v/>
      </c>
      <c r="T5056" s="71" t="str">
        <f t="shared" si="237"/>
        <v/>
      </c>
    </row>
    <row r="5057" spans="16:20">
      <c r="P5057" s="70" t="str">
        <f t="shared" si="235"/>
        <v/>
      </c>
      <c r="Q5057" s="70" t="str">
        <f t="shared" si="236"/>
        <v/>
      </c>
      <c r="R5057" s="70" t="str">
        <f>IFERROR(IF(K5057="handling and wharfage",SUM(P5057:Q5057),IF(OR(K5057="tank",K5057="Boat",K5057="car"),INDEX(Rate!$B$4:$M$25,MATCH(Gilbert!N5057,Rate!$A$4:$A$25,0),MATCH(Gilbert!L5057,Rate!$B$3:$M$3,0))*O5057*0.8,INDEX(Rate!$B$4:$M$25,MATCH(Gilbert!N5057,Rate!$A$4:$A$25,0),MATCH(Gilbert!L5057,Rate!$B$3:$M$3,0))*O5057)),"")</f>
        <v/>
      </c>
      <c r="T5057" s="71" t="str">
        <f t="shared" si="237"/>
        <v/>
      </c>
    </row>
    <row r="5058" spans="16:20">
      <c r="P5058" s="70" t="str">
        <f t="shared" si="235"/>
        <v/>
      </c>
      <c r="Q5058" s="70" t="str">
        <f t="shared" si="236"/>
        <v/>
      </c>
      <c r="R5058" s="70" t="str">
        <f>IFERROR(IF(K5058="handling and wharfage",SUM(P5058:Q5058),IF(OR(K5058="tank",K5058="Boat",K5058="car"),INDEX(Rate!$B$4:$M$25,MATCH(Gilbert!N5058,Rate!$A$4:$A$25,0),MATCH(Gilbert!L5058,Rate!$B$3:$M$3,0))*O5058*0.8,INDEX(Rate!$B$4:$M$25,MATCH(Gilbert!N5058,Rate!$A$4:$A$25,0),MATCH(Gilbert!L5058,Rate!$B$3:$M$3,0))*O5058)),"")</f>
        <v/>
      </c>
      <c r="T5058" s="71" t="str">
        <f t="shared" si="237"/>
        <v/>
      </c>
    </row>
    <row r="5059" spans="16:20">
      <c r="P5059" s="70" t="str">
        <f t="shared" ref="P5059:P5122" si="238">IF(OR(K5059="handling and wharfage",K5059="rau handling and wharfage"),O5059*30,"")</f>
        <v/>
      </c>
      <c r="Q5059" s="70" t="str">
        <f t="shared" ref="Q5059:Q5122" si="239">IF(K5059&lt;&gt;"handling and wharfage","",O5059*3.5)</f>
        <v/>
      </c>
      <c r="R5059" s="70" t="str">
        <f>IFERROR(IF(K5059="handling and wharfage",SUM(P5059:Q5059),IF(OR(K5059="tank",K5059="Boat",K5059="car"),INDEX(Rate!$B$4:$M$25,MATCH(Gilbert!N5059,Rate!$A$4:$A$25,0),MATCH(Gilbert!L5059,Rate!$B$3:$M$3,0))*O5059*0.8,INDEX(Rate!$B$4:$M$25,MATCH(Gilbert!N5059,Rate!$A$4:$A$25,0),MATCH(Gilbert!L5059,Rate!$B$3:$M$3,0))*O5059)),"")</f>
        <v/>
      </c>
      <c r="T5059" s="71" t="str">
        <f t="shared" ref="T5059:T5122" si="240">IF(L5059="","",IF(L5059="General2","F0070000061A","E31250000331"))</f>
        <v/>
      </c>
    </row>
    <row r="5060" spans="16:20">
      <c r="P5060" s="70" t="str">
        <f t="shared" si="238"/>
        <v/>
      </c>
      <c r="Q5060" s="70" t="str">
        <f t="shared" si="239"/>
        <v/>
      </c>
      <c r="R5060" s="70" t="str">
        <f>IFERROR(IF(K5060="handling and wharfage",SUM(P5060:Q5060),IF(OR(K5060="tank",K5060="Boat",K5060="car"),INDEX(Rate!$B$4:$M$25,MATCH(Gilbert!N5060,Rate!$A$4:$A$25,0),MATCH(Gilbert!L5060,Rate!$B$3:$M$3,0))*O5060*0.8,INDEX(Rate!$B$4:$M$25,MATCH(Gilbert!N5060,Rate!$A$4:$A$25,0),MATCH(Gilbert!L5060,Rate!$B$3:$M$3,0))*O5060)),"")</f>
        <v/>
      </c>
      <c r="T5060" s="71" t="str">
        <f t="shared" si="240"/>
        <v/>
      </c>
    </row>
    <row r="5061" spans="16:20">
      <c r="P5061" s="70" t="str">
        <f t="shared" si="238"/>
        <v/>
      </c>
      <c r="Q5061" s="70" t="str">
        <f t="shared" si="239"/>
        <v/>
      </c>
      <c r="R5061" s="70" t="str">
        <f>IFERROR(IF(K5061="handling and wharfage",SUM(P5061:Q5061),IF(OR(K5061="tank",K5061="Boat",K5061="car"),INDEX(Rate!$B$4:$M$25,MATCH(Gilbert!N5061,Rate!$A$4:$A$25,0),MATCH(Gilbert!L5061,Rate!$B$3:$M$3,0))*O5061*0.8,INDEX(Rate!$B$4:$M$25,MATCH(Gilbert!N5061,Rate!$A$4:$A$25,0),MATCH(Gilbert!L5061,Rate!$B$3:$M$3,0))*O5061)),"")</f>
        <v/>
      </c>
      <c r="T5061" s="71" t="str">
        <f t="shared" si="240"/>
        <v/>
      </c>
    </row>
    <row r="5062" spans="16:20">
      <c r="P5062" s="70" t="str">
        <f t="shared" si="238"/>
        <v/>
      </c>
      <c r="Q5062" s="70" t="str">
        <f t="shared" si="239"/>
        <v/>
      </c>
      <c r="R5062" s="70" t="str">
        <f>IFERROR(IF(K5062="handling and wharfage",SUM(P5062:Q5062),IF(OR(K5062="tank",K5062="Boat",K5062="car"),INDEX(Rate!$B$4:$M$25,MATCH(Gilbert!N5062,Rate!$A$4:$A$25,0),MATCH(Gilbert!L5062,Rate!$B$3:$M$3,0))*O5062*0.8,INDEX(Rate!$B$4:$M$25,MATCH(Gilbert!N5062,Rate!$A$4:$A$25,0),MATCH(Gilbert!L5062,Rate!$B$3:$M$3,0))*O5062)),"")</f>
        <v/>
      </c>
      <c r="T5062" s="71" t="str">
        <f t="shared" si="240"/>
        <v/>
      </c>
    </row>
    <row r="5063" spans="16:20">
      <c r="P5063" s="70" t="str">
        <f t="shared" si="238"/>
        <v/>
      </c>
      <c r="Q5063" s="70" t="str">
        <f t="shared" si="239"/>
        <v/>
      </c>
      <c r="R5063" s="70" t="str">
        <f>IFERROR(IF(K5063="handling and wharfage",SUM(P5063:Q5063),IF(OR(K5063="tank",K5063="Boat",K5063="car"),INDEX(Rate!$B$4:$M$25,MATCH(Gilbert!N5063,Rate!$A$4:$A$25,0),MATCH(Gilbert!L5063,Rate!$B$3:$M$3,0))*O5063*0.8,INDEX(Rate!$B$4:$M$25,MATCH(Gilbert!N5063,Rate!$A$4:$A$25,0),MATCH(Gilbert!L5063,Rate!$B$3:$M$3,0))*O5063)),"")</f>
        <v/>
      </c>
      <c r="T5063" s="71" t="str">
        <f t="shared" si="240"/>
        <v/>
      </c>
    </row>
    <row r="5064" spans="16:20">
      <c r="P5064" s="70" t="str">
        <f t="shared" si="238"/>
        <v/>
      </c>
      <c r="Q5064" s="70" t="str">
        <f t="shared" si="239"/>
        <v/>
      </c>
      <c r="R5064" s="70" t="str">
        <f>IFERROR(IF(K5064="handling and wharfage",SUM(P5064:Q5064),IF(OR(K5064="tank",K5064="Boat",K5064="car"),INDEX(Rate!$B$4:$M$25,MATCH(Gilbert!N5064,Rate!$A$4:$A$25,0),MATCH(Gilbert!L5064,Rate!$B$3:$M$3,0))*O5064*0.8,INDEX(Rate!$B$4:$M$25,MATCH(Gilbert!N5064,Rate!$A$4:$A$25,0),MATCH(Gilbert!L5064,Rate!$B$3:$M$3,0))*O5064)),"")</f>
        <v/>
      </c>
      <c r="T5064" s="71" t="str">
        <f t="shared" si="240"/>
        <v/>
      </c>
    </row>
    <row r="5065" spans="16:20">
      <c r="P5065" s="70" t="str">
        <f t="shared" si="238"/>
        <v/>
      </c>
      <c r="Q5065" s="70" t="str">
        <f t="shared" si="239"/>
        <v/>
      </c>
      <c r="R5065" s="70" t="str">
        <f>IFERROR(IF(K5065="handling and wharfage",SUM(P5065:Q5065),IF(OR(K5065="tank",K5065="Boat",K5065="car"),INDEX(Rate!$B$4:$M$25,MATCH(Gilbert!N5065,Rate!$A$4:$A$25,0),MATCH(Gilbert!L5065,Rate!$B$3:$M$3,0))*O5065*0.8,INDEX(Rate!$B$4:$M$25,MATCH(Gilbert!N5065,Rate!$A$4:$A$25,0),MATCH(Gilbert!L5065,Rate!$B$3:$M$3,0))*O5065)),"")</f>
        <v/>
      </c>
      <c r="T5065" s="71" t="str">
        <f t="shared" si="240"/>
        <v/>
      </c>
    </row>
    <row r="5066" spans="16:20">
      <c r="P5066" s="70" t="str">
        <f t="shared" si="238"/>
        <v/>
      </c>
      <c r="Q5066" s="70" t="str">
        <f t="shared" si="239"/>
        <v/>
      </c>
      <c r="R5066" s="70" t="str">
        <f>IFERROR(IF(K5066="handling and wharfage",SUM(P5066:Q5066),IF(OR(K5066="tank",K5066="Boat",K5066="car"),INDEX(Rate!$B$4:$M$25,MATCH(Gilbert!N5066,Rate!$A$4:$A$25,0),MATCH(Gilbert!L5066,Rate!$B$3:$M$3,0))*O5066*0.8,INDEX(Rate!$B$4:$M$25,MATCH(Gilbert!N5066,Rate!$A$4:$A$25,0),MATCH(Gilbert!L5066,Rate!$B$3:$M$3,0))*O5066)),"")</f>
        <v/>
      </c>
      <c r="T5066" s="71" t="str">
        <f t="shared" si="240"/>
        <v/>
      </c>
    </row>
    <row r="5067" spans="16:20">
      <c r="P5067" s="70" t="str">
        <f t="shared" si="238"/>
        <v/>
      </c>
      <c r="Q5067" s="70" t="str">
        <f t="shared" si="239"/>
        <v/>
      </c>
      <c r="R5067" s="70" t="str">
        <f>IFERROR(IF(K5067="handling and wharfage",SUM(P5067:Q5067),IF(OR(K5067="tank",K5067="Boat",K5067="car"),INDEX(Rate!$B$4:$M$25,MATCH(Gilbert!N5067,Rate!$A$4:$A$25,0),MATCH(Gilbert!L5067,Rate!$B$3:$M$3,0))*O5067*0.8,INDEX(Rate!$B$4:$M$25,MATCH(Gilbert!N5067,Rate!$A$4:$A$25,0),MATCH(Gilbert!L5067,Rate!$B$3:$M$3,0))*O5067)),"")</f>
        <v/>
      </c>
      <c r="T5067" s="71" t="str">
        <f t="shared" si="240"/>
        <v/>
      </c>
    </row>
    <row r="5068" spans="16:20">
      <c r="P5068" s="70" t="str">
        <f t="shared" si="238"/>
        <v/>
      </c>
      <c r="Q5068" s="70" t="str">
        <f t="shared" si="239"/>
        <v/>
      </c>
      <c r="R5068" s="70" t="str">
        <f>IFERROR(IF(K5068="handling and wharfage",SUM(P5068:Q5068),IF(OR(K5068="tank",K5068="Boat",K5068="car"),INDEX(Rate!$B$4:$M$25,MATCH(Gilbert!N5068,Rate!$A$4:$A$25,0),MATCH(Gilbert!L5068,Rate!$B$3:$M$3,0))*O5068*0.8,INDEX(Rate!$B$4:$M$25,MATCH(Gilbert!N5068,Rate!$A$4:$A$25,0),MATCH(Gilbert!L5068,Rate!$B$3:$M$3,0))*O5068)),"")</f>
        <v/>
      </c>
      <c r="T5068" s="71" t="str">
        <f t="shared" si="240"/>
        <v/>
      </c>
    </row>
    <row r="5069" spans="16:20">
      <c r="P5069" s="70" t="str">
        <f t="shared" si="238"/>
        <v/>
      </c>
      <c r="Q5069" s="70" t="str">
        <f t="shared" si="239"/>
        <v/>
      </c>
      <c r="R5069" s="70" t="str">
        <f>IFERROR(IF(K5069="handling and wharfage",SUM(P5069:Q5069),IF(OR(K5069="tank",K5069="Boat",K5069="car"),INDEX(Rate!$B$4:$M$25,MATCH(Gilbert!N5069,Rate!$A$4:$A$25,0),MATCH(Gilbert!L5069,Rate!$B$3:$M$3,0))*O5069*0.8,INDEX(Rate!$B$4:$M$25,MATCH(Gilbert!N5069,Rate!$A$4:$A$25,0),MATCH(Gilbert!L5069,Rate!$B$3:$M$3,0))*O5069)),"")</f>
        <v/>
      </c>
      <c r="T5069" s="71" t="str">
        <f t="shared" si="240"/>
        <v/>
      </c>
    </row>
    <row r="5070" spans="16:20">
      <c r="P5070" s="70" t="str">
        <f t="shared" si="238"/>
        <v/>
      </c>
      <c r="Q5070" s="70" t="str">
        <f t="shared" si="239"/>
        <v/>
      </c>
      <c r="R5070" s="70" t="str">
        <f>IFERROR(IF(K5070="handling and wharfage",SUM(P5070:Q5070),IF(OR(K5070="tank",K5070="Boat",K5070="car"),INDEX(Rate!$B$4:$M$25,MATCH(Gilbert!N5070,Rate!$A$4:$A$25,0),MATCH(Gilbert!L5070,Rate!$B$3:$M$3,0))*O5070*0.8,INDEX(Rate!$B$4:$M$25,MATCH(Gilbert!N5070,Rate!$A$4:$A$25,0),MATCH(Gilbert!L5070,Rate!$B$3:$M$3,0))*O5070)),"")</f>
        <v/>
      </c>
      <c r="T5070" s="71" t="str">
        <f t="shared" si="240"/>
        <v/>
      </c>
    </row>
    <row r="5071" spans="16:20">
      <c r="P5071" s="70" t="str">
        <f t="shared" si="238"/>
        <v/>
      </c>
      <c r="Q5071" s="70" t="str">
        <f t="shared" si="239"/>
        <v/>
      </c>
      <c r="R5071" s="70" t="str">
        <f>IFERROR(IF(K5071="handling and wharfage",SUM(P5071:Q5071),IF(OR(K5071="tank",K5071="Boat",K5071="car"),INDEX(Rate!$B$4:$M$25,MATCH(Gilbert!N5071,Rate!$A$4:$A$25,0),MATCH(Gilbert!L5071,Rate!$B$3:$M$3,0))*O5071*0.8,INDEX(Rate!$B$4:$M$25,MATCH(Gilbert!N5071,Rate!$A$4:$A$25,0),MATCH(Gilbert!L5071,Rate!$B$3:$M$3,0))*O5071)),"")</f>
        <v/>
      </c>
      <c r="T5071" s="71" t="str">
        <f t="shared" si="240"/>
        <v/>
      </c>
    </row>
    <row r="5072" spans="16:20">
      <c r="P5072" s="70" t="str">
        <f t="shared" si="238"/>
        <v/>
      </c>
      <c r="Q5072" s="70" t="str">
        <f t="shared" si="239"/>
        <v/>
      </c>
      <c r="R5072" s="70" t="str">
        <f>IFERROR(IF(K5072="handling and wharfage",SUM(P5072:Q5072),IF(OR(K5072="tank",K5072="Boat",K5072="car"),INDEX(Rate!$B$4:$M$25,MATCH(Gilbert!N5072,Rate!$A$4:$A$25,0),MATCH(Gilbert!L5072,Rate!$B$3:$M$3,0))*O5072*0.8,INDEX(Rate!$B$4:$M$25,MATCH(Gilbert!N5072,Rate!$A$4:$A$25,0),MATCH(Gilbert!L5072,Rate!$B$3:$M$3,0))*O5072)),"")</f>
        <v/>
      </c>
      <c r="T5072" s="71" t="str">
        <f t="shared" si="240"/>
        <v/>
      </c>
    </row>
    <row r="5073" spans="16:20">
      <c r="P5073" s="70" t="str">
        <f t="shared" si="238"/>
        <v/>
      </c>
      <c r="Q5073" s="70" t="str">
        <f t="shared" si="239"/>
        <v/>
      </c>
      <c r="R5073" s="70" t="str">
        <f>IFERROR(IF(K5073="handling and wharfage",SUM(P5073:Q5073),IF(OR(K5073="tank",K5073="Boat",K5073="car"),INDEX(Rate!$B$4:$M$25,MATCH(Gilbert!N5073,Rate!$A$4:$A$25,0),MATCH(Gilbert!L5073,Rate!$B$3:$M$3,0))*O5073*0.8,INDEX(Rate!$B$4:$M$25,MATCH(Gilbert!N5073,Rate!$A$4:$A$25,0),MATCH(Gilbert!L5073,Rate!$B$3:$M$3,0))*O5073)),"")</f>
        <v/>
      </c>
      <c r="T5073" s="71" t="str">
        <f t="shared" si="240"/>
        <v/>
      </c>
    </row>
    <row r="5074" s="38" customFormat="1" spans="1:23">
      <c r="A5074" s="52"/>
      <c r="B5074" s="52"/>
      <c r="D5074" s="53"/>
      <c r="G5074" s="76"/>
      <c r="H5074" s="53"/>
      <c r="J5074" s="78"/>
      <c r="P5074" s="70" t="str">
        <f t="shared" si="238"/>
        <v/>
      </c>
      <c r="Q5074" s="70" t="str">
        <f t="shared" si="239"/>
        <v/>
      </c>
      <c r="R5074" s="70" t="str">
        <f>IFERROR(IF(K5074="handling and wharfage",SUM(P5074:Q5074),IF(OR(K5074="tank",K5074="Boat",K5074="car"),INDEX(Rate!$B$4:$M$25,MATCH(Gilbert!N5074,Rate!$A$4:$A$25,0),MATCH(Gilbert!L5074,Rate!$B$3:$M$3,0))*O5074*0.8,INDEX(Rate!$B$4:$M$25,MATCH(Gilbert!N5074,Rate!$A$4:$A$25,0),MATCH(Gilbert!L5074,Rate!$B$3:$M$3,0))*O5074)),"")</f>
        <v/>
      </c>
      <c r="S5074" s="71"/>
      <c r="T5074" s="71" t="str">
        <f t="shared" si="240"/>
        <v/>
      </c>
      <c r="V5074" s="53"/>
      <c r="W5074" s="53"/>
    </row>
    <row r="5075" s="38" customFormat="1" spans="1:23">
      <c r="A5075" s="52"/>
      <c r="B5075" s="52"/>
      <c r="D5075" s="53"/>
      <c r="G5075" s="76"/>
      <c r="H5075" s="53"/>
      <c r="J5075" s="78"/>
      <c r="P5075" s="70" t="str">
        <f t="shared" si="238"/>
        <v/>
      </c>
      <c r="Q5075" s="70" t="str">
        <f t="shared" si="239"/>
        <v/>
      </c>
      <c r="R5075" s="70" t="str">
        <f>IFERROR(IF(K5075="handling and wharfage",SUM(P5075:Q5075),IF(OR(K5075="tank",K5075="Boat",K5075="car"),INDEX(Rate!$B$4:$M$25,MATCH(Gilbert!N5075,Rate!$A$4:$A$25,0),MATCH(Gilbert!L5075,Rate!$B$3:$M$3,0))*O5075*0.8,INDEX(Rate!$B$4:$M$25,MATCH(Gilbert!N5075,Rate!$A$4:$A$25,0),MATCH(Gilbert!L5075,Rate!$B$3:$M$3,0))*O5075)),"")</f>
        <v/>
      </c>
      <c r="S5075" s="71"/>
      <c r="T5075" s="71" t="str">
        <f t="shared" si="240"/>
        <v/>
      </c>
      <c r="V5075" s="53"/>
      <c r="W5075" s="53"/>
    </row>
    <row r="5076" s="38" customFormat="1" spans="1:23">
      <c r="A5076" s="52"/>
      <c r="B5076" s="52"/>
      <c r="D5076" s="53"/>
      <c r="G5076" s="76"/>
      <c r="H5076" s="53"/>
      <c r="J5076" s="78"/>
      <c r="P5076" s="70" t="str">
        <f t="shared" si="238"/>
        <v/>
      </c>
      <c r="Q5076" s="70" t="str">
        <f t="shared" si="239"/>
        <v/>
      </c>
      <c r="R5076" s="70" t="str">
        <f>IFERROR(IF(K5076="handling and wharfage",SUM(P5076:Q5076),IF(OR(K5076="tank",K5076="Boat",K5076="car"),INDEX(Rate!$B$4:$M$25,MATCH(Gilbert!N5076,Rate!$A$4:$A$25,0),MATCH(Gilbert!L5076,Rate!$B$3:$M$3,0))*O5076*0.8,INDEX(Rate!$B$4:$M$25,MATCH(Gilbert!N5076,Rate!$A$4:$A$25,0),MATCH(Gilbert!L5076,Rate!$B$3:$M$3,0))*O5076)),"")</f>
        <v/>
      </c>
      <c r="S5076" s="71"/>
      <c r="T5076" s="71" t="str">
        <f t="shared" si="240"/>
        <v/>
      </c>
      <c r="V5076" s="53"/>
      <c r="W5076" s="53"/>
    </row>
    <row r="5077" s="38" customFormat="1" spans="1:23">
      <c r="A5077" s="52"/>
      <c r="B5077" s="52"/>
      <c r="D5077" s="53"/>
      <c r="G5077" s="76"/>
      <c r="H5077" s="53"/>
      <c r="J5077" s="78"/>
      <c r="P5077" s="70" t="str">
        <f t="shared" si="238"/>
        <v/>
      </c>
      <c r="Q5077" s="70" t="str">
        <f t="shared" si="239"/>
        <v/>
      </c>
      <c r="R5077" s="70" t="str">
        <f>IFERROR(IF(K5077="handling and wharfage",SUM(P5077:Q5077),IF(OR(K5077="tank",K5077="Boat",K5077="car"),INDEX(Rate!$B$4:$M$25,MATCH(Gilbert!N5077,Rate!$A$4:$A$25,0),MATCH(Gilbert!L5077,Rate!$B$3:$M$3,0))*O5077*0.8,INDEX(Rate!$B$4:$M$25,MATCH(Gilbert!N5077,Rate!$A$4:$A$25,0),MATCH(Gilbert!L5077,Rate!$B$3:$M$3,0))*O5077)),"")</f>
        <v/>
      </c>
      <c r="S5077" s="71"/>
      <c r="T5077" s="71" t="str">
        <f t="shared" si="240"/>
        <v/>
      </c>
      <c r="V5077" s="53"/>
      <c r="W5077" s="53"/>
    </row>
    <row r="5078" s="38" customFormat="1" spans="1:23">
      <c r="A5078" s="52"/>
      <c r="B5078" s="52"/>
      <c r="D5078" s="53"/>
      <c r="G5078" s="76"/>
      <c r="H5078" s="53"/>
      <c r="J5078" s="78"/>
      <c r="P5078" s="70" t="str">
        <f t="shared" si="238"/>
        <v/>
      </c>
      <c r="Q5078" s="70" t="str">
        <f t="shared" si="239"/>
        <v/>
      </c>
      <c r="R5078" s="70" t="str">
        <f>IFERROR(IF(K5078="handling and wharfage",SUM(P5078:Q5078),IF(OR(K5078="tank",K5078="Boat",K5078="car"),INDEX(Rate!$B$4:$M$25,MATCH(Gilbert!N5078,Rate!$A$4:$A$25,0),MATCH(Gilbert!L5078,Rate!$B$3:$M$3,0))*O5078*0.8,INDEX(Rate!$B$4:$M$25,MATCH(Gilbert!N5078,Rate!$A$4:$A$25,0),MATCH(Gilbert!L5078,Rate!$B$3:$M$3,0))*O5078)),"")</f>
        <v/>
      </c>
      <c r="S5078" s="71"/>
      <c r="T5078" s="71" t="str">
        <f t="shared" si="240"/>
        <v/>
      </c>
      <c r="V5078" s="53"/>
      <c r="W5078" s="53"/>
    </row>
    <row r="5079" s="38" customFormat="1" spans="1:23">
      <c r="A5079" s="52"/>
      <c r="B5079" s="52"/>
      <c r="D5079" s="53"/>
      <c r="G5079" s="76"/>
      <c r="H5079" s="53"/>
      <c r="J5079" s="78"/>
      <c r="P5079" s="70" t="str">
        <f t="shared" si="238"/>
        <v/>
      </c>
      <c r="Q5079" s="70" t="str">
        <f t="shared" si="239"/>
        <v/>
      </c>
      <c r="R5079" s="70" t="str">
        <f>IFERROR(IF(K5079="handling and wharfage",SUM(P5079:Q5079),IF(OR(K5079="tank",K5079="Boat",K5079="car"),INDEX(Rate!$B$4:$M$25,MATCH(Gilbert!N5079,Rate!$A$4:$A$25,0),MATCH(Gilbert!L5079,Rate!$B$3:$M$3,0))*O5079*0.8,INDEX(Rate!$B$4:$M$25,MATCH(Gilbert!N5079,Rate!$A$4:$A$25,0),MATCH(Gilbert!L5079,Rate!$B$3:$M$3,0))*O5079)),"")</f>
        <v/>
      </c>
      <c r="S5079" s="71"/>
      <c r="T5079" s="71" t="str">
        <f t="shared" si="240"/>
        <v/>
      </c>
      <c r="V5079" s="53"/>
      <c r="W5079" s="53"/>
    </row>
    <row r="5080" s="38" customFormat="1" spans="1:23">
      <c r="A5080" s="52"/>
      <c r="B5080" s="52"/>
      <c r="D5080" s="53"/>
      <c r="G5080" s="76"/>
      <c r="H5080" s="53"/>
      <c r="J5080" s="78"/>
      <c r="P5080" s="70" t="str">
        <f t="shared" si="238"/>
        <v/>
      </c>
      <c r="Q5080" s="70" t="str">
        <f t="shared" si="239"/>
        <v/>
      </c>
      <c r="R5080" s="70" t="str">
        <f>IFERROR(IF(K5080="handling and wharfage",SUM(P5080:Q5080),IF(OR(K5080="tank",K5080="Boat",K5080="car"),INDEX(Rate!$B$4:$M$25,MATCH(Gilbert!N5080,Rate!$A$4:$A$25,0),MATCH(Gilbert!L5080,Rate!$B$3:$M$3,0))*O5080*0.8,INDEX(Rate!$B$4:$M$25,MATCH(Gilbert!N5080,Rate!$A$4:$A$25,0),MATCH(Gilbert!L5080,Rate!$B$3:$M$3,0))*O5080)),"")</f>
        <v/>
      </c>
      <c r="S5080" s="71"/>
      <c r="T5080" s="71" t="str">
        <f t="shared" si="240"/>
        <v/>
      </c>
      <c r="V5080" s="53"/>
      <c r="W5080" s="53"/>
    </row>
    <row r="5081" s="38" customFormat="1" spans="1:23">
      <c r="A5081" s="52"/>
      <c r="B5081" s="52"/>
      <c r="D5081" s="53"/>
      <c r="G5081" s="76"/>
      <c r="H5081" s="53"/>
      <c r="J5081" s="78"/>
      <c r="P5081" s="70" t="str">
        <f t="shared" si="238"/>
        <v/>
      </c>
      <c r="Q5081" s="70" t="str">
        <f t="shared" si="239"/>
        <v/>
      </c>
      <c r="R5081" s="70" t="str">
        <f>IFERROR(IF(K5081="handling and wharfage",SUM(P5081:Q5081),IF(OR(K5081="tank",K5081="Boat",K5081="car"),INDEX(Rate!$B$4:$M$25,MATCH(Gilbert!N5081,Rate!$A$4:$A$25,0),MATCH(Gilbert!L5081,Rate!$B$3:$M$3,0))*O5081*0.8,INDEX(Rate!$B$4:$M$25,MATCH(Gilbert!N5081,Rate!$A$4:$A$25,0),MATCH(Gilbert!L5081,Rate!$B$3:$M$3,0))*O5081)),"")</f>
        <v/>
      </c>
      <c r="S5081" s="71"/>
      <c r="T5081" s="71" t="str">
        <f t="shared" si="240"/>
        <v/>
      </c>
      <c r="V5081" s="53"/>
      <c r="W5081" s="53"/>
    </row>
    <row r="5082" spans="16:20">
      <c r="P5082" s="70" t="str">
        <f t="shared" si="238"/>
        <v/>
      </c>
      <c r="Q5082" s="70" t="str">
        <f t="shared" si="239"/>
        <v/>
      </c>
      <c r="R5082" s="70" t="str">
        <f>IFERROR(IF(K5082="handling and wharfage",SUM(P5082:Q5082),IF(OR(K5082="tank",K5082="Boat",K5082="car"),INDEX(Rate!$B$4:$M$25,MATCH(Gilbert!N5082,Rate!$A$4:$A$25,0),MATCH(Gilbert!L5082,Rate!$B$3:$M$3,0))*O5082*0.8,INDEX(Rate!$B$4:$M$25,MATCH(Gilbert!N5082,Rate!$A$4:$A$25,0),MATCH(Gilbert!L5082,Rate!$B$3:$M$3,0))*O5082)),"")</f>
        <v/>
      </c>
      <c r="T5082" s="71" t="str">
        <f t="shared" si="240"/>
        <v/>
      </c>
    </row>
    <row r="5083" spans="8:20">
      <c r="H5083" s="53"/>
      <c r="I5083" s="38"/>
      <c r="P5083" s="70" t="str">
        <f t="shared" si="238"/>
        <v/>
      </c>
      <c r="Q5083" s="70" t="str">
        <f t="shared" si="239"/>
        <v/>
      </c>
      <c r="R5083" s="70" t="str">
        <f>IFERROR(IF(K5083="handling and wharfage",SUM(P5083:Q5083),IF(OR(K5083="tank",K5083="Boat",K5083="car"),INDEX(Rate!$B$4:$M$25,MATCH(Gilbert!N5083,Rate!$A$4:$A$25,0),MATCH(Gilbert!L5083,Rate!$B$3:$M$3,0))*O5083*0.8,INDEX(Rate!$B$4:$M$25,MATCH(Gilbert!N5083,Rate!$A$4:$A$25,0),MATCH(Gilbert!L5083,Rate!$B$3:$M$3,0))*O5083)),"")</f>
        <v/>
      </c>
      <c r="T5083" s="71" t="str">
        <f t="shared" si="240"/>
        <v/>
      </c>
    </row>
    <row r="5084" spans="16:20">
      <c r="P5084" s="70" t="str">
        <f t="shared" si="238"/>
        <v/>
      </c>
      <c r="Q5084" s="70" t="str">
        <f t="shared" si="239"/>
        <v/>
      </c>
      <c r="R5084" s="70" t="str">
        <f>IFERROR(IF(K5084="handling and wharfage",SUM(P5084:Q5084),IF(OR(K5084="tank",K5084="Boat",K5084="car"),INDEX(Rate!$B$4:$M$25,MATCH(Gilbert!N5084,Rate!$A$4:$A$25,0),MATCH(Gilbert!L5084,Rate!$B$3:$M$3,0))*O5084*0.8,INDEX(Rate!$B$4:$M$25,MATCH(Gilbert!N5084,Rate!$A$4:$A$25,0),MATCH(Gilbert!L5084,Rate!$B$3:$M$3,0))*O5084)),"")</f>
        <v/>
      </c>
      <c r="T5084" s="71" t="str">
        <f t="shared" si="240"/>
        <v/>
      </c>
    </row>
    <row r="5085" spans="16:20">
      <c r="P5085" s="70" t="str">
        <f t="shared" si="238"/>
        <v/>
      </c>
      <c r="Q5085" s="70" t="str">
        <f t="shared" si="239"/>
        <v/>
      </c>
      <c r="R5085" s="70" t="str">
        <f>IFERROR(IF(K5085="handling and wharfage",SUM(P5085:Q5085),IF(OR(K5085="tank",K5085="Boat",K5085="car"),INDEX(Rate!$B$4:$M$25,MATCH(Gilbert!N5085,Rate!$A$4:$A$25,0),MATCH(Gilbert!L5085,Rate!$B$3:$M$3,0))*O5085*0.8,INDEX(Rate!$B$4:$M$25,MATCH(Gilbert!N5085,Rate!$A$4:$A$25,0),MATCH(Gilbert!L5085,Rate!$B$3:$M$3,0))*O5085)),"")</f>
        <v/>
      </c>
      <c r="T5085" s="71" t="str">
        <f t="shared" si="240"/>
        <v/>
      </c>
    </row>
    <row r="5086" spans="16:20">
      <c r="P5086" s="70" t="str">
        <f t="shared" si="238"/>
        <v/>
      </c>
      <c r="Q5086" s="70" t="str">
        <f t="shared" si="239"/>
        <v/>
      </c>
      <c r="R5086" s="70" t="str">
        <f>IFERROR(IF(K5086="handling and wharfage",SUM(P5086:Q5086),IF(OR(K5086="tank",K5086="Boat",K5086="car"),INDEX(Rate!$B$4:$M$25,MATCH(Gilbert!N5086,Rate!$A$4:$A$25,0),MATCH(Gilbert!L5086,Rate!$B$3:$M$3,0))*O5086*0.8,INDEX(Rate!$B$4:$M$25,MATCH(Gilbert!N5086,Rate!$A$4:$A$25,0),MATCH(Gilbert!L5086,Rate!$B$3:$M$3,0))*O5086)),"")</f>
        <v/>
      </c>
      <c r="T5086" s="71" t="str">
        <f t="shared" si="240"/>
        <v/>
      </c>
    </row>
    <row r="5087" spans="16:20">
      <c r="P5087" s="70" t="str">
        <f t="shared" si="238"/>
        <v/>
      </c>
      <c r="Q5087" s="70" t="str">
        <f t="shared" si="239"/>
        <v/>
      </c>
      <c r="R5087" s="70" t="str">
        <f>IFERROR(IF(K5087="handling and wharfage",SUM(P5087:Q5087),IF(OR(K5087="tank",K5087="Boat",K5087="car"),INDEX(Rate!$B$4:$M$25,MATCH(Gilbert!N5087,Rate!$A$4:$A$25,0),MATCH(Gilbert!L5087,Rate!$B$3:$M$3,0))*O5087*0.8,INDEX(Rate!$B$4:$M$25,MATCH(Gilbert!N5087,Rate!$A$4:$A$25,0),MATCH(Gilbert!L5087,Rate!$B$3:$M$3,0))*O5087)),"")</f>
        <v/>
      </c>
      <c r="T5087" s="71" t="str">
        <f t="shared" si="240"/>
        <v/>
      </c>
    </row>
    <row r="5088" spans="16:20">
      <c r="P5088" s="70" t="str">
        <f t="shared" si="238"/>
        <v/>
      </c>
      <c r="Q5088" s="70" t="str">
        <f t="shared" si="239"/>
        <v/>
      </c>
      <c r="R5088" s="70" t="str">
        <f>IFERROR(IF(K5088="handling and wharfage",SUM(P5088:Q5088),IF(OR(K5088="tank",K5088="Boat",K5088="car"),INDEX(Rate!$B$4:$M$25,MATCH(Gilbert!N5088,Rate!$A$4:$A$25,0),MATCH(Gilbert!L5088,Rate!$B$3:$M$3,0))*O5088*0.8,INDEX(Rate!$B$4:$M$25,MATCH(Gilbert!N5088,Rate!$A$4:$A$25,0),MATCH(Gilbert!L5088,Rate!$B$3:$M$3,0))*O5088)),"")</f>
        <v/>
      </c>
      <c r="T5088" s="71" t="str">
        <f t="shared" si="240"/>
        <v/>
      </c>
    </row>
    <row r="5089" spans="16:20">
      <c r="P5089" s="70" t="str">
        <f t="shared" si="238"/>
        <v/>
      </c>
      <c r="Q5089" s="70" t="str">
        <f t="shared" si="239"/>
        <v/>
      </c>
      <c r="R5089" s="70" t="str">
        <f>IFERROR(IF(K5089="handling and wharfage",SUM(P5089:Q5089),IF(OR(K5089="tank",K5089="Boat",K5089="car"),INDEX(Rate!$B$4:$M$25,MATCH(Gilbert!N5089,Rate!$A$4:$A$25,0),MATCH(Gilbert!L5089,Rate!$B$3:$M$3,0))*O5089*0.8,INDEX(Rate!$B$4:$M$25,MATCH(Gilbert!N5089,Rate!$A$4:$A$25,0),MATCH(Gilbert!L5089,Rate!$B$3:$M$3,0))*O5089)),"")</f>
        <v/>
      </c>
      <c r="T5089" s="71" t="str">
        <f t="shared" si="240"/>
        <v/>
      </c>
    </row>
    <row r="5090" spans="16:20">
      <c r="P5090" s="70" t="str">
        <f t="shared" si="238"/>
        <v/>
      </c>
      <c r="Q5090" s="70" t="str">
        <f t="shared" si="239"/>
        <v/>
      </c>
      <c r="R5090" s="70" t="str">
        <f>IFERROR(IF(K5090="handling and wharfage",SUM(P5090:Q5090),IF(OR(K5090="tank",K5090="Boat",K5090="car"),INDEX(Rate!$B$4:$M$25,MATCH(Gilbert!N5090,Rate!$A$4:$A$25,0),MATCH(Gilbert!L5090,Rate!$B$3:$M$3,0))*O5090*0.8,INDEX(Rate!$B$4:$M$25,MATCH(Gilbert!N5090,Rate!$A$4:$A$25,0),MATCH(Gilbert!L5090,Rate!$B$3:$M$3,0))*O5090)),"")</f>
        <v/>
      </c>
      <c r="T5090" s="71" t="str">
        <f t="shared" si="240"/>
        <v/>
      </c>
    </row>
    <row r="5091" spans="16:20">
      <c r="P5091" s="70" t="str">
        <f t="shared" si="238"/>
        <v/>
      </c>
      <c r="Q5091" s="70" t="str">
        <f t="shared" si="239"/>
        <v/>
      </c>
      <c r="R5091" s="70" t="str">
        <f>IFERROR(IF(K5091="handling and wharfage",SUM(P5091:Q5091),IF(OR(K5091="tank",K5091="Boat",K5091="car"),INDEX(Rate!$B$4:$M$25,MATCH(Gilbert!N5091,Rate!$A$4:$A$25,0),MATCH(Gilbert!L5091,Rate!$B$3:$M$3,0))*O5091*0.8,INDEX(Rate!$B$4:$M$25,MATCH(Gilbert!N5091,Rate!$A$4:$A$25,0),MATCH(Gilbert!L5091,Rate!$B$3:$M$3,0))*O5091)),"")</f>
        <v/>
      </c>
      <c r="T5091" s="71" t="str">
        <f t="shared" si="240"/>
        <v/>
      </c>
    </row>
    <row r="5092" spans="16:20">
      <c r="P5092" s="70" t="str">
        <f t="shared" si="238"/>
        <v/>
      </c>
      <c r="Q5092" s="70" t="str">
        <f t="shared" si="239"/>
        <v/>
      </c>
      <c r="R5092" s="70" t="str">
        <f>IFERROR(IF(K5092="handling and wharfage",SUM(P5092:Q5092),IF(OR(K5092="tank",K5092="Boat",K5092="car"),INDEX(Rate!$B$4:$M$25,MATCH(Gilbert!N5092,Rate!$A$4:$A$25,0),MATCH(Gilbert!L5092,Rate!$B$3:$M$3,0))*O5092*0.8,INDEX(Rate!$B$4:$M$25,MATCH(Gilbert!N5092,Rate!$A$4:$A$25,0),MATCH(Gilbert!L5092,Rate!$B$3:$M$3,0))*O5092)),"")</f>
        <v/>
      </c>
      <c r="T5092" s="71" t="str">
        <f t="shared" si="240"/>
        <v/>
      </c>
    </row>
    <row r="5093" spans="16:20">
      <c r="P5093" s="70" t="str">
        <f t="shared" si="238"/>
        <v/>
      </c>
      <c r="Q5093" s="70" t="str">
        <f t="shared" si="239"/>
        <v/>
      </c>
      <c r="R5093" s="70" t="str">
        <f>IFERROR(IF(K5093="handling and wharfage",SUM(P5093:Q5093),IF(OR(K5093="tank",K5093="Boat",K5093="car"),INDEX(Rate!$B$4:$M$25,MATCH(Gilbert!N5093,Rate!$A$4:$A$25,0),MATCH(Gilbert!L5093,Rate!$B$3:$M$3,0))*O5093*0.8,INDEX(Rate!$B$4:$M$25,MATCH(Gilbert!N5093,Rate!$A$4:$A$25,0),MATCH(Gilbert!L5093,Rate!$B$3:$M$3,0))*O5093)),"")</f>
        <v/>
      </c>
      <c r="T5093" s="71" t="str">
        <f t="shared" si="240"/>
        <v/>
      </c>
    </row>
    <row r="5094" spans="16:20">
      <c r="P5094" s="70" t="str">
        <f t="shared" si="238"/>
        <v/>
      </c>
      <c r="Q5094" s="70" t="str">
        <f t="shared" si="239"/>
        <v/>
      </c>
      <c r="R5094" s="70" t="str">
        <f>IFERROR(IF(K5094="handling and wharfage",SUM(P5094:Q5094),IF(OR(K5094="tank",K5094="Boat",K5094="car"),INDEX(Rate!$B$4:$M$25,MATCH(Gilbert!N5094,Rate!$A$4:$A$25,0),MATCH(Gilbert!L5094,Rate!$B$3:$M$3,0))*O5094*0.8,INDEX(Rate!$B$4:$M$25,MATCH(Gilbert!N5094,Rate!$A$4:$A$25,0),MATCH(Gilbert!L5094,Rate!$B$3:$M$3,0))*O5094)),"")</f>
        <v/>
      </c>
      <c r="T5094" s="71" t="str">
        <f t="shared" si="240"/>
        <v/>
      </c>
    </row>
    <row r="5095" spans="16:20">
      <c r="P5095" s="70" t="str">
        <f t="shared" si="238"/>
        <v/>
      </c>
      <c r="Q5095" s="70" t="str">
        <f t="shared" si="239"/>
        <v/>
      </c>
      <c r="R5095" s="70" t="str">
        <f>IFERROR(IF(K5095="handling and wharfage",SUM(P5095:Q5095),IF(OR(K5095="tank",K5095="Boat",K5095="car"),INDEX(Rate!$B$4:$M$25,MATCH(Gilbert!N5095,Rate!$A$4:$A$25,0),MATCH(Gilbert!L5095,Rate!$B$3:$M$3,0))*O5095*0.8,INDEX(Rate!$B$4:$M$25,MATCH(Gilbert!N5095,Rate!$A$4:$A$25,0),MATCH(Gilbert!L5095,Rate!$B$3:$M$3,0))*O5095)),"")</f>
        <v/>
      </c>
      <c r="T5095" s="71" t="str">
        <f t="shared" si="240"/>
        <v/>
      </c>
    </row>
    <row r="5096" spans="16:20">
      <c r="P5096" s="70" t="str">
        <f t="shared" si="238"/>
        <v/>
      </c>
      <c r="Q5096" s="70" t="str">
        <f t="shared" si="239"/>
        <v/>
      </c>
      <c r="R5096" s="70" t="str">
        <f>IFERROR(IF(K5096="handling and wharfage",SUM(P5096:Q5096),IF(OR(K5096="tank",K5096="Boat",K5096="car"),INDEX(Rate!$B$4:$M$25,MATCH(Gilbert!N5096,Rate!$A$4:$A$25,0),MATCH(Gilbert!L5096,Rate!$B$3:$M$3,0))*O5096*0.8,INDEX(Rate!$B$4:$M$25,MATCH(Gilbert!N5096,Rate!$A$4:$A$25,0),MATCH(Gilbert!L5096,Rate!$B$3:$M$3,0))*O5096)),"")</f>
        <v/>
      </c>
      <c r="T5096" s="71" t="str">
        <f t="shared" si="240"/>
        <v/>
      </c>
    </row>
    <row r="5097" spans="16:20">
      <c r="P5097" s="70" t="str">
        <f t="shared" si="238"/>
        <v/>
      </c>
      <c r="Q5097" s="70" t="str">
        <f t="shared" si="239"/>
        <v/>
      </c>
      <c r="R5097" s="70" t="str">
        <f>IFERROR(IF(K5097="handling and wharfage",SUM(P5097:Q5097),IF(OR(K5097="tank",K5097="Boat",K5097="car"),INDEX(Rate!$B$4:$M$25,MATCH(Gilbert!N5097,Rate!$A$4:$A$25,0),MATCH(Gilbert!L5097,Rate!$B$3:$M$3,0))*O5097*0.8,INDEX(Rate!$B$4:$M$25,MATCH(Gilbert!N5097,Rate!$A$4:$A$25,0),MATCH(Gilbert!L5097,Rate!$B$3:$M$3,0))*O5097)),"")</f>
        <v/>
      </c>
      <c r="T5097" s="71" t="str">
        <f t="shared" si="240"/>
        <v/>
      </c>
    </row>
    <row r="5098" spans="16:20">
      <c r="P5098" s="70" t="str">
        <f t="shared" si="238"/>
        <v/>
      </c>
      <c r="Q5098" s="70" t="str">
        <f t="shared" si="239"/>
        <v/>
      </c>
      <c r="R5098" s="70" t="str">
        <f>IFERROR(IF(K5098="handling and wharfage",SUM(P5098:Q5098),IF(OR(K5098="tank",K5098="Boat",K5098="car"),INDEX(Rate!$B$4:$M$25,MATCH(Gilbert!N5098,Rate!$A$4:$A$25,0),MATCH(Gilbert!L5098,Rate!$B$3:$M$3,0))*O5098*0.8,INDEX(Rate!$B$4:$M$25,MATCH(Gilbert!N5098,Rate!$A$4:$A$25,0),MATCH(Gilbert!L5098,Rate!$B$3:$M$3,0))*O5098)),"")</f>
        <v/>
      </c>
      <c r="T5098" s="71" t="str">
        <f t="shared" si="240"/>
        <v/>
      </c>
    </row>
    <row r="5099" spans="16:20">
      <c r="P5099" s="70" t="str">
        <f t="shared" si="238"/>
        <v/>
      </c>
      <c r="Q5099" s="70" t="str">
        <f t="shared" si="239"/>
        <v/>
      </c>
      <c r="R5099" s="70" t="str">
        <f>IFERROR(IF(K5099="handling and wharfage",SUM(P5099:Q5099),IF(OR(K5099="tank",K5099="Boat",K5099="car"),INDEX(Rate!$B$4:$M$25,MATCH(Gilbert!N5099,Rate!$A$4:$A$25,0),MATCH(Gilbert!L5099,Rate!$B$3:$M$3,0))*O5099*0.8,INDEX(Rate!$B$4:$M$25,MATCH(Gilbert!N5099,Rate!$A$4:$A$25,0),MATCH(Gilbert!L5099,Rate!$B$3:$M$3,0))*O5099)),"")</f>
        <v/>
      </c>
      <c r="T5099" s="71" t="str">
        <f t="shared" si="240"/>
        <v/>
      </c>
    </row>
    <row r="5100" spans="16:20">
      <c r="P5100" s="70" t="str">
        <f t="shared" si="238"/>
        <v/>
      </c>
      <c r="Q5100" s="70" t="str">
        <f t="shared" si="239"/>
        <v/>
      </c>
      <c r="R5100" s="70" t="str">
        <f>IFERROR(IF(K5100="handling and wharfage",SUM(P5100:Q5100),IF(OR(K5100="tank",K5100="Boat",K5100="car"),INDEX(Rate!$B$4:$M$25,MATCH(Gilbert!N5100,Rate!$A$4:$A$25,0),MATCH(Gilbert!L5100,Rate!$B$3:$M$3,0))*O5100*0.8,INDEX(Rate!$B$4:$M$25,MATCH(Gilbert!N5100,Rate!$A$4:$A$25,0),MATCH(Gilbert!L5100,Rate!$B$3:$M$3,0))*O5100)),"")</f>
        <v/>
      </c>
      <c r="T5100" s="71" t="str">
        <f t="shared" si="240"/>
        <v/>
      </c>
    </row>
    <row r="5101" spans="16:20">
      <c r="P5101" s="70" t="str">
        <f t="shared" si="238"/>
        <v/>
      </c>
      <c r="Q5101" s="70" t="str">
        <f t="shared" si="239"/>
        <v/>
      </c>
      <c r="R5101" s="70" t="str">
        <f>IFERROR(IF(K5101="handling and wharfage",SUM(P5101:Q5101),IF(OR(K5101="tank",K5101="Boat",K5101="car"),INDEX(Rate!$B$4:$M$25,MATCH(Gilbert!N5101,Rate!$A$4:$A$25,0),MATCH(Gilbert!L5101,Rate!$B$3:$M$3,0))*O5101*0.8,INDEX(Rate!$B$4:$M$25,MATCH(Gilbert!N5101,Rate!$A$4:$A$25,0),MATCH(Gilbert!L5101,Rate!$B$3:$M$3,0))*O5101)),"")</f>
        <v/>
      </c>
      <c r="T5101" s="71" t="str">
        <f t="shared" si="240"/>
        <v/>
      </c>
    </row>
    <row r="5102" spans="16:20">
      <c r="P5102" s="70" t="str">
        <f t="shared" si="238"/>
        <v/>
      </c>
      <c r="Q5102" s="70" t="str">
        <f t="shared" si="239"/>
        <v/>
      </c>
      <c r="R5102" s="70" t="str">
        <f>IFERROR(IF(K5102="handling and wharfage",SUM(P5102:Q5102),IF(OR(K5102="tank",K5102="Boat",K5102="car"),INDEX(Rate!$B$4:$M$25,MATCH(Gilbert!N5102,Rate!$A$4:$A$25,0),MATCH(Gilbert!L5102,Rate!$B$3:$M$3,0))*O5102*0.8,INDEX(Rate!$B$4:$M$25,MATCH(Gilbert!N5102,Rate!$A$4:$A$25,0),MATCH(Gilbert!L5102,Rate!$B$3:$M$3,0))*O5102)),"")</f>
        <v/>
      </c>
      <c r="T5102" s="71" t="str">
        <f t="shared" si="240"/>
        <v/>
      </c>
    </row>
    <row r="5103" spans="16:20">
      <c r="P5103" s="70" t="str">
        <f t="shared" si="238"/>
        <v/>
      </c>
      <c r="Q5103" s="70" t="str">
        <f t="shared" si="239"/>
        <v/>
      </c>
      <c r="R5103" s="70" t="str">
        <f>IFERROR(IF(K5103="handling and wharfage",SUM(P5103:Q5103),IF(OR(K5103="tank",K5103="Boat",K5103="car"),INDEX(Rate!$B$4:$M$25,MATCH(Gilbert!N5103,Rate!$A$4:$A$25,0),MATCH(Gilbert!L5103,Rate!$B$3:$M$3,0))*O5103*0.8,INDEX(Rate!$B$4:$M$25,MATCH(Gilbert!N5103,Rate!$A$4:$A$25,0),MATCH(Gilbert!L5103,Rate!$B$3:$M$3,0))*O5103)),"")</f>
        <v/>
      </c>
      <c r="T5103" s="71" t="str">
        <f t="shared" si="240"/>
        <v/>
      </c>
    </row>
    <row r="5104" spans="16:20">
      <c r="P5104" s="70" t="str">
        <f t="shared" si="238"/>
        <v/>
      </c>
      <c r="Q5104" s="70" t="str">
        <f t="shared" si="239"/>
        <v/>
      </c>
      <c r="R5104" s="70" t="str">
        <f>IFERROR(IF(K5104="handling and wharfage",SUM(P5104:Q5104),IF(OR(K5104="tank",K5104="Boat",K5104="car"),INDEX(Rate!$B$4:$M$25,MATCH(Gilbert!N5104,Rate!$A$4:$A$25,0),MATCH(Gilbert!L5104,Rate!$B$3:$M$3,0))*O5104*0.8,INDEX(Rate!$B$4:$M$25,MATCH(Gilbert!N5104,Rate!$A$4:$A$25,0),MATCH(Gilbert!L5104,Rate!$B$3:$M$3,0))*O5104)),"")</f>
        <v/>
      </c>
      <c r="T5104" s="71" t="str">
        <f t="shared" si="240"/>
        <v/>
      </c>
    </row>
    <row r="5105" spans="16:20">
      <c r="P5105" s="70" t="str">
        <f t="shared" si="238"/>
        <v/>
      </c>
      <c r="Q5105" s="70" t="str">
        <f t="shared" si="239"/>
        <v/>
      </c>
      <c r="R5105" s="70" t="str">
        <f>IFERROR(IF(K5105="handling and wharfage",SUM(P5105:Q5105),IF(OR(K5105="tank",K5105="Boat",K5105="car"),INDEX(Rate!$B$4:$M$25,MATCH(Gilbert!N5105,Rate!$A$4:$A$25,0),MATCH(Gilbert!L5105,Rate!$B$3:$M$3,0))*O5105*0.8,INDEX(Rate!$B$4:$M$25,MATCH(Gilbert!N5105,Rate!$A$4:$A$25,0),MATCH(Gilbert!L5105,Rate!$B$3:$M$3,0))*O5105)),"")</f>
        <v/>
      </c>
      <c r="T5105" s="71" t="str">
        <f t="shared" si="240"/>
        <v/>
      </c>
    </row>
    <row r="5106" spans="16:20">
      <c r="P5106" s="70" t="str">
        <f t="shared" si="238"/>
        <v/>
      </c>
      <c r="Q5106" s="70" t="str">
        <f t="shared" si="239"/>
        <v/>
      </c>
      <c r="R5106" s="70" t="str">
        <f>IFERROR(IF(K5106="handling and wharfage",SUM(P5106:Q5106),IF(OR(K5106="tank",K5106="Boat",K5106="car"),INDEX(Rate!$B$4:$M$25,MATCH(Gilbert!N5106,Rate!$A$4:$A$25,0),MATCH(Gilbert!L5106,Rate!$B$3:$M$3,0))*O5106*0.8,INDEX(Rate!$B$4:$M$25,MATCH(Gilbert!N5106,Rate!$A$4:$A$25,0),MATCH(Gilbert!L5106,Rate!$B$3:$M$3,0))*O5106)),"")</f>
        <v/>
      </c>
      <c r="T5106" s="71" t="str">
        <f t="shared" si="240"/>
        <v/>
      </c>
    </row>
    <row r="5107" spans="16:20">
      <c r="P5107" s="70" t="str">
        <f t="shared" si="238"/>
        <v/>
      </c>
      <c r="Q5107" s="70" t="str">
        <f t="shared" si="239"/>
        <v/>
      </c>
      <c r="R5107" s="70" t="str">
        <f>IFERROR(IF(K5107="handling and wharfage",SUM(P5107:Q5107),IF(OR(K5107="tank",K5107="Boat",K5107="car"),INDEX(Rate!$B$4:$M$25,MATCH(Gilbert!N5107,Rate!$A$4:$A$25,0),MATCH(Gilbert!L5107,Rate!$B$3:$M$3,0))*O5107*0.8,INDEX(Rate!$B$4:$M$25,MATCH(Gilbert!N5107,Rate!$A$4:$A$25,0),MATCH(Gilbert!L5107,Rate!$B$3:$M$3,0))*O5107)),"")</f>
        <v/>
      </c>
      <c r="T5107" s="71" t="str">
        <f t="shared" si="240"/>
        <v/>
      </c>
    </row>
    <row r="5108" spans="16:20">
      <c r="P5108" s="70" t="str">
        <f t="shared" si="238"/>
        <v/>
      </c>
      <c r="Q5108" s="70" t="str">
        <f t="shared" si="239"/>
        <v/>
      </c>
      <c r="R5108" s="70" t="str">
        <f>IFERROR(IF(K5108="handling and wharfage",SUM(P5108:Q5108),IF(OR(K5108="tank",K5108="Boat",K5108="car"),INDEX(Rate!$B$4:$M$25,MATCH(Gilbert!N5108,Rate!$A$4:$A$25,0),MATCH(Gilbert!L5108,Rate!$B$3:$M$3,0))*O5108*0.8,INDEX(Rate!$B$4:$M$25,MATCH(Gilbert!N5108,Rate!$A$4:$A$25,0),MATCH(Gilbert!L5108,Rate!$B$3:$M$3,0))*O5108)),"")</f>
        <v/>
      </c>
      <c r="T5108" s="71" t="str">
        <f t="shared" si="240"/>
        <v/>
      </c>
    </row>
    <row r="5109" spans="16:20">
      <c r="P5109" s="70" t="str">
        <f t="shared" si="238"/>
        <v/>
      </c>
      <c r="Q5109" s="70" t="str">
        <f t="shared" si="239"/>
        <v/>
      </c>
      <c r="R5109" s="70" t="str">
        <f>IFERROR(IF(K5109="handling and wharfage",SUM(P5109:Q5109),IF(OR(K5109="tank",K5109="Boat",K5109="car"),INDEX(Rate!$B$4:$M$25,MATCH(Gilbert!N5109,Rate!$A$4:$A$25,0),MATCH(Gilbert!L5109,Rate!$B$3:$M$3,0))*O5109*0.8,INDEX(Rate!$B$4:$M$25,MATCH(Gilbert!N5109,Rate!$A$4:$A$25,0),MATCH(Gilbert!L5109,Rate!$B$3:$M$3,0))*O5109)),"")</f>
        <v/>
      </c>
      <c r="T5109" s="71" t="str">
        <f t="shared" si="240"/>
        <v/>
      </c>
    </row>
    <row r="5110" spans="16:20">
      <c r="P5110" s="70" t="str">
        <f t="shared" si="238"/>
        <v/>
      </c>
      <c r="Q5110" s="70" t="str">
        <f t="shared" si="239"/>
        <v/>
      </c>
      <c r="R5110" s="70" t="str">
        <f>IFERROR(IF(K5110="handling and wharfage",SUM(P5110:Q5110),IF(OR(K5110="tank",K5110="Boat",K5110="car"),INDEX(Rate!$B$4:$M$25,MATCH(Gilbert!N5110,Rate!$A$4:$A$25,0),MATCH(Gilbert!L5110,Rate!$B$3:$M$3,0))*O5110*0.8,INDEX(Rate!$B$4:$M$25,MATCH(Gilbert!N5110,Rate!$A$4:$A$25,0),MATCH(Gilbert!L5110,Rate!$B$3:$M$3,0))*O5110)),"")</f>
        <v/>
      </c>
      <c r="T5110" s="71" t="str">
        <f t="shared" si="240"/>
        <v/>
      </c>
    </row>
    <row r="5111" spans="16:20">
      <c r="P5111" s="70" t="str">
        <f t="shared" si="238"/>
        <v/>
      </c>
      <c r="Q5111" s="70" t="str">
        <f t="shared" si="239"/>
        <v/>
      </c>
      <c r="R5111" s="70" t="str">
        <f>IFERROR(IF(K5111="handling and wharfage",SUM(P5111:Q5111),IF(OR(K5111="tank",K5111="Boat",K5111="car"),INDEX(Rate!$B$4:$M$25,MATCH(Gilbert!N5111,Rate!$A$4:$A$25,0),MATCH(Gilbert!L5111,Rate!$B$3:$M$3,0))*O5111*0.8,INDEX(Rate!$B$4:$M$25,MATCH(Gilbert!N5111,Rate!$A$4:$A$25,0),MATCH(Gilbert!L5111,Rate!$B$3:$M$3,0))*O5111)),"")</f>
        <v/>
      </c>
      <c r="T5111" s="71" t="str">
        <f t="shared" si="240"/>
        <v/>
      </c>
    </row>
    <row r="5112" spans="16:20">
      <c r="P5112" s="70" t="str">
        <f t="shared" si="238"/>
        <v/>
      </c>
      <c r="Q5112" s="70" t="str">
        <f t="shared" si="239"/>
        <v/>
      </c>
      <c r="R5112" s="70" t="str">
        <f>IFERROR(IF(K5112="handling and wharfage",SUM(P5112:Q5112),IF(OR(K5112="tank",K5112="Boat",K5112="car"),INDEX(Rate!$B$4:$M$25,MATCH(Gilbert!N5112,Rate!$A$4:$A$25,0),MATCH(Gilbert!L5112,Rate!$B$3:$M$3,0))*O5112*0.8,INDEX(Rate!$B$4:$M$25,MATCH(Gilbert!N5112,Rate!$A$4:$A$25,0),MATCH(Gilbert!L5112,Rate!$B$3:$M$3,0))*O5112)),"")</f>
        <v/>
      </c>
      <c r="T5112" s="71" t="str">
        <f t="shared" si="240"/>
        <v/>
      </c>
    </row>
    <row r="5113" spans="16:20">
      <c r="P5113" s="70" t="str">
        <f t="shared" si="238"/>
        <v/>
      </c>
      <c r="Q5113" s="70" t="str">
        <f t="shared" si="239"/>
        <v/>
      </c>
      <c r="R5113" s="70" t="str">
        <f>IFERROR(IF(K5113="handling and wharfage",SUM(P5113:Q5113),IF(OR(K5113="tank",K5113="Boat",K5113="car"),INDEX(Rate!$B$4:$M$25,MATCH(Gilbert!N5113,Rate!$A$4:$A$25,0),MATCH(Gilbert!L5113,Rate!$B$3:$M$3,0))*O5113*0.8,INDEX(Rate!$B$4:$M$25,MATCH(Gilbert!N5113,Rate!$A$4:$A$25,0),MATCH(Gilbert!L5113,Rate!$B$3:$M$3,0))*O5113)),"")</f>
        <v/>
      </c>
      <c r="T5113" s="71" t="str">
        <f t="shared" si="240"/>
        <v/>
      </c>
    </row>
    <row r="5114" spans="16:20">
      <c r="P5114" s="70" t="str">
        <f t="shared" si="238"/>
        <v/>
      </c>
      <c r="Q5114" s="70" t="str">
        <f t="shared" si="239"/>
        <v/>
      </c>
      <c r="R5114" s="70" t="str">
        <f>IFERROR(IF(K5114="handling and wharfage",SUM(P5114:Q5114),IF(OR(K5114="tank",K5114="Boat",K5114="car"),INDEX(Rate!$B$4:$M$25,MATCH(Gilbert!N5114,Rate!$A$4:$A$25,0),MATCH(Gilbert!L5114,Rate!$B$3:$M$3,0))*O5114*0.8,INDEX(Rate!$B$4:$M$25,MATCH(Gilbert!N5114,Rate!$A$4:$A$25,0),MATCH(Gilbert!L5114,Rate!$B$3:$M$3,0))*O5114)),"")</f>
        <v/>
      </c>
      <c r="T5114" s="71" t="str">
        <f t="shared" si="240"/>
        <v/>
      </c>
    </row>
    <row r="5115" spans="16:20">
      <c r="P5115" s="70" t="str">
        <f t="shared" si="238"/>
        <v/>
      </c>
      <c r="Q5115" s="70" t="str">
        <f t="shared" si="239"/>
        <v/>
      </c>
      <c r="R5115" s="70" t="str">
        <f>IFERROR(IF(K5115="handling and wharfage",SUM(P5115:Q5115),IF(OR(K5115="tank",K5115="Boat",K5115="car"),INDEX(Rate!$B$4:$M$25,MATCH(Gilbert!N5115,Rate!$A$4:$A$25,0),MATCH(Gilbert!L5115,Rate!$B$3:$M$3,0))*O5115*0.8,INDEX(Rate!$B$4:$M$25,MATCH(Gilbert!N5115,Rate!$A$4:$A$25,0),MATCH(Gilbert!L5115,Rate!$B$3:$M$3,0))*O5115)),"")</f>
        <v/>
      </c>
      <c r="T5115" s="71" t="str">
        <f t="shared" si="240"/>
        <v/>
      </c>
    </row>
    <row r="5116" spans="16:20">
      <c r="P5116" s="70" t="str">
        <f t="shared" si="238"/>
        <v/>
      </c>
      <c r="Q5116" s="70" t="str">
        <f t="shared" si="239"/>
        <v/>
      </c>
      <c r="R5116" s="70" t="str">
        <f>IFERROR(IF(K5116="handling and wharfage",SUM(P5116:Q5116),IF(OR(K5116="tank",K5116="Boat",K5116="car"),INDEX(Rate!$B$4:$M$25,MATCH(Gilbert!N5116,Rate!$A$4:$A$25,0),MATCH(Gilbert!L5116,Rate!$B$3:$M$3,0))*O5116*0.8,INDEX(Rate!$B$4:$M$25,MATCH(Gilbert!N5116,Rate!$A$4:$A$25,0),MATCH(Gilbert!L5116,Rate!$B$3:$M$3,0))*O5116)),"")</f>
        <v/>
      </c>
      <c r="T5116" s="71" t="str">
        <f t="shared" si="240"/>
        <v/>
      </c>
    </row>
    <row r="5117" spans="16:20">
      <c r="P5117" s="70" t="str">
        <f t="shared" si="238"/>
        <v/>
      </c>
      <c r="Q5117" s="70" t="str">
        <f t="shared" si="239"/>
        <v/>
      </c>
      <c r="R5117" s="70" t="str">
        <f>IFERROR(IF(K5117="handling and wharfage",SUM(P5117:Q5117),IF(OR(K5117="tank",K5117="Boat",K5117="car"),INDEX(Rate!$B$4:$M$25,MATCH(Gilbert!N5117,Rate!$A$4:$A$25,0),MATCH(Gilbert!L5117,Rate!$B$3:$M$3,0))*O5117*0.8,INDEX(Rate!$B$4:$M$25,MATCH(Gilbert!N5117,Rate!$A$4:$A$25,0),MATCH(Gilbert!L5117,Rate!$B$3:$M$3,0))*O5117)),"")</f>
        <v/>
      </c>
      <c r="T5117" s="71" t="str">
        <f t="shared" si="240"/>
        <v/>
      </c>
    </row>
    <row r="5118" spans="16:20">
      <c r="P5118" s="70" t="str">
        <f t="shared" si="238"/>
        <v/>
      </c>
      <c r="Q5118" s="70" t="str">
        <f t="shared" si="239"/>
        <v/>
      </c>
      <c r="R5118" s="70" t="str">
        <f>IFERROR(IF(K5118="handling and wharfage",SUM(P5118:Q5118),IF(OR(K5118="tank",K5118="Boat",K5118="car"),INDEX(Rate!$B$4:$M$25,MATCH(Gilbert!N5118,Rate!$A$4:$A$25,0),MATCH(Gilbert!L5118,Rate!$B$3:$M$3,0))*O5118*0.8,INDEX(Rate!$B$4:$M$25,MATCH(Gilbert!N5118,Rate!$A$4:$A$25,0),MATCH(Gilbert!L5118,Rate!$B$3:$M$3,0))*O5118)),"")</f>
        <v/>
      </c>
      <c r="T5118" s="71" t="str">
        <f t="shared" si="240"/>
        <v/>
      </c>
    </row>
    <row r="5119" spans="16:20">
      <c r="P5119" s="70" t="str">
        <f t="shared" si="238"/>
        <v/>
      </c>
      <c r="Q5119" s="70" t="str">
        <f t="shared" si="239"/>
        <v/>
      </c>
      <c r="R5119" s="70" t="str">
        <f>IFERROR(IF(K5119="handling and wharfage",SUM(P5119:Q5119),IF(OR(K5119="tank",K5119="Boat",K5119="car"),INDEX(Rate!$B$4:$M$25,MATCH(Gilbert!N5119,Rate!$A$4:$A$25,0),MATCH(Gilbert!L5119,Rate!$B$3:$M$3,0))*O5119*0.8,INDEX(Rate!$B$4:$M$25,MATCH(Gilbert!N5119,Rate!$A$4:$A$25,0),MATCH(Gilbert!L5119,Rate!$B$3:$M$3,0))*O5119)),"")</f>
        <v/>
      </c>
      <c r="T5119" s="71" t="str">
        <f t="shared" si="240"/>
        <v/>
      </c>
    </row>
    <row r="5120" spans="16:20">
      <c r="P5120" s="70" t="str">
        <f t="shared" si="238"/>
        <v/>
      </c>
      <c r="Q5120" s="70" t="str">
        <f t="shared" si="239"/>
        <v/>
      </c>
      <c r="R5120" s="70" t="str">
        <f>IFERROR(IF(K5120="handling and wharfage",SUM(P5120:Q5120),IF(OR(K5120="tank",K5120="Boat",K5120="car"),INDEX(Rate!$B$4:$M$25,MATCH(Gilbert!N5120,Rate!$A$4:$A$25,0),MATCH(Gilbert!L5120,Rate!$B$3:$M$3,0))*O5120*0.8,INDEX(Rate!$B$4:$M$25,MATCH(Gilbert!N5120,Rate!$A$4:$A$25,0),MATCH(Gilbert!L5120,Rate!$B$3:$M$3,0))*O5120)),"")</f>
        <v/>
      </c>
      <c r="T5120" s="71" t="str">
        <f t="shared" si="240"/>
        <v/>
      </c>
    </row>
    <row r="5121" spans="16:20">
      <c r="P5121" s="70" t="str">
        <f t="shared" si="238"/>
        <v/>
      </c>
      <c r="Q5121" s="70" t="str">
        <f t="shared" si="239"/>
        <v/>
      </c>
      <c r="R5121" s="70" t="str">
        <f>IFERROR(IF(K5121="handling and wharfage",SUM(P5121:Q5121),IF(OR(K5121="tank",K5121="Boat",K5121="car"),INDEX(Rate!$B$4:$M$25,MATCH(Gilbert!N5121,Rate!$A$4:$A$25,0),MATCH(Gilbert!L5121,Rate!$B$3:$M$3,0))*O5121*0.8,INDEX(Rate!$B$4:$M$25,MATCH(Gilbert!N5121,Rate!$A$4:$A$25,0),MATCH(Gilbert!L5121,Rate!$B$3:$M$3,0))*O5121)),"")</f>
        <v/>
      </c>
      <c r="T5121" s="71" t="str">
        <f t="shared" si="240"/>
        <v/>
      </c>
    </row>
    <row r="5122" spans="16:20">
      <c r="P5122" s="70" t="str">
        <f t="shared" si="238"/>
        <v/>
      </c>
      <c r="Q5122" s="70" t="str">
        <f t="shared" si="239"/>
        <v/>
      </c>
      <c r="R5122" s="70" t="str">
        <f>IFERROR(IF(K5122="handling and wharfage",SUM(P5122:Q5122),IF(OR(K5122="tank",K5122="Boat",K5122="car"),INDEX(Rate!$B$4:$M$25,MATCH(Gilbert!N5122,Rate!$A$4:$A$25,0),MATCH(Gilbert!L5122,Rate!$B$3:$M$3,0))*O5122*0.8,INDEX(Rate!$B$4:$M$25,MATCH(Gilbert!N5122,Rate!$A$4:$A$25,0),MATCH(Gilbert!L5122,Rate!$B$3:$M$3,0))*O5122)),"")</f>
        <v/>
      </c>
      <c r="T5122" s="71" t="str">
        <f t="shared" si="240"/>
        <v/>
      </c>
    </row>
    <row r="5123" spans="16:20">
      <c r="P5123" s="70" t="str">
        <f t="shared" ref="P5123:P5186" si="241">IF(OR(K5123="handling and wharfage",K5123="rau handling and wharfage"),O5123*30,"")</f>
        <v/>
      </c>
      <c r="Q5123" s="70" t="str">
        <f t="shared" ref="Q5123:Q5186" si="242">IF(K5123&lt;&gt;"handling and wharfage","",O5123*3.5)</f>
        <v/>
      </c>
      <c r="R5123" s="70" t="str">
        <f>IFERROR(IF(K5123="handling and wharfage",SUM(P5123:Q5123),IF(OR(K5123="tank",K5123="Boat",K5123="car"),INDEX(Rate!$B$4:$M$25,MATCH(Gilbert!N5123,Rate!$A$4:$A$25,0),MATCH(Gilbert!L5123,Rate!$B$3:$M$3,0))*O5123*0.8,INDEX(Rate!$B$4:$M$25,MATCH(Gilbert!N5123,Rate!$A$4:$A$25,0),MATCH(Gilbert!L5123,Rate!$B$3:$M$3,0))*O5123)),"")</f>
        <v/>
      </c>
      <c r="T5123" s="71" t="str">
        <f t="shared" ref="T5123:T5186" si="243">IF(L5123="","",IF(L5123="General2","F0070000061A","E31250000331"))</f>
        <v/>
      </c>
    </row>
    <row r="5124" spans="16:20">
      <c r="P5124" s="70" t="str">
        <f t="shared" si="241"/>
        <v/>
      </c>
      <c r="Q5124" s="70" t="str">
        <f t="shared" si="242"/>
        <v/>
      </c>
      <c r="R5124" s="70" t="str">
        <f>IFERROR(IF(K5124="handling and wharfage",SUM(P5124:Q5124),IF(OR(K5124="tank",K5124="Boat",K5124="car"),INDEX(Rate!$B$4:$M$25,MATCH(Gilbert!N5124,Rate!$A$4:$A$25,0),MATCH(Gilbert!L5124,Rate!$B$3:$M$3,0))*O5124*0.8,INDEX(Rate!$B$4:$M$25,MATCH(Gilbert!N5124,Rate!$A$4:$A$25,0),MATCH(Gilbert!L5124,Rate!$B$3:$M$3,0))*O5124)),"")</f>
        <v/>
      </c>
      <c r="T5124" s="71" t="str">
        <f t="shared" si="243"/>
        <v/>
      </c>
    </row>
    <row r="5125" spans="16:20">
      <c r="P5125" s="70" t="str">
        <f t="shared" si="241"/>
        <v/>
      </c>
      <c r="Q5125" s="70" t="str">
        <f t="shared" si="242"/>
        <v/>
      </c>
      <c r="R5125" s="70" t="str">
        <f>IFERROR(IF(K5125="handling and wharfage",SUM(P5125:Q5125),IF(OR(K5125="tank",K5125="Boat",K5125="car"),INDEX(Rate!$B$4:$M$25,MATCH(Gilbert!N5125,Rate!$A$4:$A$25,0),MATCH(Gilbert!L5125,Rate!$B$3:$M$3,0))*O5125*0.8,INDEX(Rate!$B$4:$M$25,MATCH(Gilbert!N5125,Rate!$A$4:$A$25,0),MATCH(Gilbert!L5125,Rate!$B$3:$M$3,0))*O5125)),"")</f>
        <v/>
      </c>
      <c r="T5125" s="71" t="str">
        <f t="shared" si="243"/>
        <v/>
      </c>
    </row>
    <row r="5126" spans="16:20">
      <c r="P5126" s="70" t="str">
        <f t="shared" si="241"/>
        <v/>
      </c>
      <c r="Q5126" s="70" t="str">
        <f t="shared" si="242"/>
        <v/>
      </c>
      <c r="R5126" s="70" t="str">
        <f>IFERROR(IF(K5126="handling and wharfage",SUM(P5126:Q5126),IF(OR(K5126="tank",K5126="Boat",K5126="car"),INDEX(Rate!$B$4:$M$25,MATCH(Gilbert!N5126,Rate!$A$4:$A$25,0),MATCH(Gilbert!L5126,Rate!$B$3:$M$3,0))*O5126*0.8,INDEX(Rate!$B$4:$M$25,MATCH(Gilbert!N5126,Rate!$A$4:$A$25,0),MATCH(Gilbert!L5126,Rate!$B$3:$M$3,0))*O5126)),"")</f>
        <v/>
      </c>
      <c r="T5126" s="71" t="str">
        <f t="shared" si="243"/>
        <v/>
      </c>
    </row>
    <row r="5127" spans="16:20">
      <c r="P5127" s="70" t="str">
        <f t="shared" si="241"/>
        <v/>
      </c>
      <c r="Q5127" s="70" t="str">
        <f t="shared" si="242"/>
        <v/>
      </c>
      <c r="R5127" s="70" t="str">
        <f>IFERROR(IF(K5127="handling and wharfage",SUM(P5127:Q5127),IF(OR(K5127="tank",K5127="Boat",K5127="car"),INDEX(Rate!$B$4:$M$25,MATCH(Gilbert!N5127,Rate!$A$4:$A$25,0),MATCH(Gilbert!L5127,Rate!$B$3:$M$3,0))*O5127*0.8,INDEX(Rate!$B$4:$M$25,MATCH(Gilbert!N5127,Rate!$A$4:$A$25,0),MATCH(Gilbert!L5127,Rate!$B$3:$M$3,0))*O5127)),"")</f>
        <v/>
      </c>
      <c r="T5127" s="71" t="str">
        <f t="shared" si="243"/>
        <v/>
      </c>
    </row>
    <row r="5128" spans="16:20">
      <c r="P5128" s="70" t="str">
        <f t="shared" si="241"/>
        <v/>
      </c>
      <c r="Q5128" s="70" t="str">
        <f t="shared" si="242"/>
        <v/>
      </c>
      <c r="R5128" s="70" t="str">
        <f>IFERROR(IF(K5128="handling and wharfage",SUM(P5128:Q5128),IF(OR(K5128="tank",K5128="Boat",K5128="car"),INDEX(Rate!$B$4:$M$25,MATCH(Gilbert!N5128,Rate!$A$4:$A$25,0),MATCH(Gilbert!L5128,Rate!$B$3:$M$3,0))*O5128*0.8,INDEX(Rate!$B$4:$M$25,MATCH(Gilbert!N5128,Rate!$A$4:$A$25,0),MATCH(Gilbert!L5128,Rate!$B$3:$M$3,0))*O5128)),"")</f>
        <v/>
      </c>
      <c r="T5128" s="71" t="str">
        <f t="shared" si="243"/>
        <v/>
      </c>
    </row>
    <row r="5129" spans="16:20">
      <c r="P5129" s="70" t="str">
        <f t="shared" si="241"/>
        <v/>
      </c>
      <c r="Q5129" s="70" t="str">
        <f t="shared" si="242"/>
        <v/>
      </c>
      <c r="R5129" s="70" t="str">
        <f>IFERROR(IF(K5129="handling and wharfage",SUM(P5129:Q5129),IF(OR(K5129="tank",K5129="Boat",K5129="car"),INDEX(Rate!$B$4:$M$25,MATCH(Gilbert!N5129,Rate!$A$4:$A$25,0),MATCH(Gilbert!L5129,Rate!$B$3:$M$3,0))*O5129*0.8,INDEX(Rate!$B$4:$M$25,MATCH(Gilbert!N5129,Rate!$A$4:$A$25,0),MATCH(Gilbert!L5129,Rate!$B$3:$M$3,0))*O5129)),"")</f>
        <v/>
      </c>
      <c r="T5129" s="71" t="str">
        <f t="shared" si="243"/>
        <v/>
      </c>
    </row>
    <row r="5130" spans="16:20">
      <c r="P5130" s="70" t="str">
        <f t="shared" si="241"/>
        <v/>
      </c>
      <c r="Q5130" s="70" t="str">
        <f t="shared" si="242"/>
        <v/>
      </c>
      <c r="R5130" s="70" t="str">
        <f>IFERROR(IF(K5130="handling and wharfage",SUM(P5130:Q5130),IF(OR(K5130="tank",K5130="Boat",K5130="car"),INDEX(Rate!$B$4:$M$25,MATCH(Gilbert!N5130,Rate!$A$4:$A$25,0),MATCH(Gilbert!L5130,Rate!$B$3:$M$3,0))*O5130*0.8,INDEX(Rate!$B$4:$M$25,MATCH(Gilbert!N5130,Rate!$A$4:$A$25,0),MATCH(Gilbert!L5130,Rate!$B$3:$M$3,0))*O5130)),"")</f>
        <v/>
      </c>
      <c r="T5130" s="71" t="str">
        <f t="shared" si="243"/>
        <v/>
      </c>
    </row>
    <row r="5131" spans="16:20">
      <c r="P5131" s="70" t="str">
        <f t="shared" si="241"/>
        <v/>
      </c>
      <c r="Q5131" s="70" t="str">
        <f t="shared" si="242"/>
        <v/>
      </c>
      <c r="R5131" s="70" t="str">
        <f>IFERROR(IF(K5131="handling and wharfage",SUM(P5131:Q5131),IF(OR(K5131="tank",K5131="Boat",K5131="car"),INDEX(Rate!$B$4:$M$25,MATCH(Gilbert!N5131,Rate!$A$4:$A$25,0),MATCH(Gilbert!L5131,Rate!$B$3:$M$3,0))*O5131*0.8,INDEX(Rate!$B$4:$M$25,MATCH(Gilbert!N5131,Rate!$A$4:$A$25,0),MATCH(Gilbert!L5131,Rate!$B$3:$M$3,0))*O5131)),"")</f>
        <v/>
      </c>
      <c r="T5131" s="71" t="str">
        <f t="shared" si="243"/>
        <v/>
      </c>
    </row>
    <row r="5132" spans="16:20">
      <c r="P5132" s="70" t="str">
        <f t="shared" si="241"/>
        <v/>
      </c>
      <c r="Q5132" s="70" t="str">
        <f t="shared" si="242"/>
        <v/>
      </c>
      <c r="R5132" s="70" t="str">
        <f>IFERROR(IF(K5132="handling and wharfage",SUM(P5132:Q5132),IF(OR(K5132="tank",K5132="Boat",K5132="car"),INDEX(Rate!$B$4:$M$25,MATCH(Gilbert!N5132,Rate!$A$4:$A$25,0),MATCH(Gilbert!L5132,Rate!$B$3:$M$3,0))*O5132*0.8,INDEX(Rate!$B$4:$M$25,MATCH(Gilbert!N5132,Rate!$A$4:$A$25,0),MATCH(Gilbert!L5132,Rate!$B$3:$M$3,0))*O5132)),"")</f>
        <v/>
      </c>
      <c r="T5132" s="71" t="str">
        <f t="shared" si="243"/>
        <v/>
      </c>
    </row>
    <row r="5133" spans="16:20">
      <c r="P5133" s="70" t="str">
        <f t="shared" si="241"/>
        <v/>
      </c>
      <c r="Q5133" s="70" t="str">
        <f t="shared" si="242"/>
        <v/>
      </c>
      <c r="R5133" s="70" t="str">
        <f>IFERROR(IF(K5133="handling and wharfage",SUM(P5133:Q5133),IF(OR(K5133="tank",K5133="Boat",K5133="car"),INDEX(Rate!$B$4:$M$25,MATCH(Gilbert!N5133,Rate!$A$4:$A$25,0),MATCH(Gilbert!L5133,Rate!$B$3:$M$3,0))*O5133*0.8,INDEX(Rate!$B$4:$M$25,MATCH(Gilbert!N5133,Rate!$A$4:$A$25,0),MATCH(Gilbert!L5133,Rate!$B$3:$M$3,0))*O5133)),"")</f>
        <v/>
      </c>
      <c r="T5133" s="71" t="str">
        <f t="shared" si="243"/>
        <v/>
      </c>
    </row>
    <row r="5134" spans="16:20">
      <c r="P5134" s="70" t="str">
        <f t="shared" si="241"/>
        <v/>
      </c>
      <c r="Q5134" s="70" t="str">
        <f t="shared" si="242"/>
        <v/>
      </c>
      <c r="R5134" s="70" t="str">
        <f>IFERROR(IF(K5134="handling and wharfage",SUM(P5134:Q5134),IF(OR(K5134="tank",K5134="Boat",K5134="car"),INDEX(Rate!$B$4:$M$25,MATCH(Gilbert!N5134,Rate!$A$4:$A$25,0),MATCH(Gilbert!L5134,Rate!$B$3:$M$3,0))*O5134*0.8,INDEX(Rate!$B$4:$M$25,MATCH(Gilbert!N5134,Rate!$A$4:$A$25,0),MATCH(Gilbert!L5134,Rate!$B$3:$M$3,0))*O5134)),"")</f>
        <v/>
      </c>
      <c r="T5134" s="71" t="str">
        <f t="shared" si="243"/>
        <v/>
      </c>
    </row>
    <row r="5135" spans="16:20">
      <c r="P5135" s="70" t="str">
        <f t="shared" si="241"/>
        <v/>
      </c>
      <c r="Q5135" s="70" t="str">
        <f t="shared" si="242"/>
        <v/>
      </c>
      <c r="R5135" s="70" t="str">
        <f>IFERROR(IF(K5135="handling and wharfage",SUM(P5135:Q5135),IF(OR(K5135="tank",K5135="Boat",K5135="car"),INDEX(Rate!$B$4:$M$25,MATCH(Gilbert!N5135,Rate!$A$4:$A$25,0),MATCH(Gilbert!L5135,Rate!$B$3:$M$3,0))*O5135*0.8,INDEX(Rate!$B$4:$M$25,MATCH(Gilbert!N5135,Rate!$A$4:$A$25,0),MATCH(Gilbert!L5135,Rate!$B$3:$M$3,0))*O5135)),"")</f>
        <v/>
      </c>
      <c r="T5135" s="71" t="str">
        <f t="shared" si="243"/>
        <v/>
      </c>
    </row>
    <row r="5136" spans="16:20">
      <c r="P5136" s="70" t="str">
        <f t="shared" si="241"/>
        <v/>
      </c>
      <c r="Q5136" s="70" t="str">
        <f t="shared" si="242"/>
        <v/>
      </c>
      <c r="R5136" s="70" t="str">
        <f>IFERROR(IF(K5136="handling and wharfage",SUM(P5136:Q5136),IF(OR(K5136="tank",K5136="Boat",K5136="car"),INDEX(Rate!$B$4:$M$25,MATCH(Gilbert!N5136,Rate!$A$4:$A$25,0),MATCH(Gilbert!L5136,Rate!$B$3:$M$3,0))*O5136*0.8,INDEX(Rate!$B$4:$M$25,MATCH(Gilbert!N5136,Rate!$A$4:$A$25,0),MATCH(Gilbert!L5136,Rate!$B$3:$M$3,0))*O5136)),"")</f>
        <v/>
      </c>
      <c r="T5136" s="71" t="str">
        <f t="shared" si="243"/>
        <v/>
      </c>
    </row>
    <row r="5137" spans="16:20">
      <c r="P5137" s="70" t="str">
        <f t="shared" si="241"/>
        <v/>
      </c>
      <c r="Q5137" s="70" t="str">
        <f t="shared" si="242"/>
        <v/>
      </c>
      <c r="R5137" s="70" t="str">
        <f>IFERROR(IF(K5137="handling and wharfage",SUM(P5137:Q5137),IF(OR(K5137="tank",K5137="Boat",K5137="car"),INDEX(Rate!$B$4:$M$25,MATCH(Gilbert!N5137,Rate!$A$4:$A$25,0),MATCH(Gilbert!L5137,Rate!$B$3:$M$3,0))*O5137*0.8,INDEX(Rate!$B$4:$M$25,MATCH(Gilbert!N5137,Rate!$A$4:$A$25,0),MATCH(Gilbert!L5137,Rate!$B$3:$M$3,0))*O5137)),"")</f>
        <v/>
      </c>
      <c r="T5137" s="71" t="str">
        <f t="shared" si="243"/>
        <v/>
      </c>
    </row>
    <row r="5138" spans="16:20">
      <c r="P5138" s="70" t="str">
        <f t="shared" si="241"/>
        <v/>
      </c>
      <c r="Q5138" s="70" t="str">
        <f t="shared" si="242"/>
        <v/>
      </c>
      <c r="R5138" s="70" t="str">
        <f>IFERROR(IF(K5138="handling and wharfage",SUM(P5138:Q5138),IF(OR(K5138="tank",K5138="Boat",K5138="car"),INDEX(Rate!$B$4:$M$25,MATCH(Gilbert!N5138,Rate!$A$4:$A$25,0),MATCH(Gilbert!L5138,Rate!$B$3:$M$3,0))*O5138*0.8,INDEX(Rate!$B$4:$M$25,MATCH(Gilbert!N5138,Rate!$A$4:$A$25,0),MATCH(Gilbert!L5138,Rate!$B$3:$M$3,0))*O5138)),"")</f>
        <v/>
      </c>
      <c r="T5138" s="71" t="str">
        <f t="shared" si="243"/>
        <v/>
      </c>
    </row>
    <row r="5139" spans="16:20">
      <c r="P5139" s="70" t="str">
        <f t="shared" si="241"/>
        <v/>
      </c>
      <c r="Q5139" s="70" t="str">
        <f t="shared" si="242"/>
        <v/>
      </c>
      <c r="R5139" s="70" t="str">
        <f>IFERROR(IF(K5139="handling and wharfage",SUM(P5139:Q5139),IF(OR(K5139="tank",K5139="Boat",K5139="car"),INDEX(Rate!$B$4:$M$25,MATCH(Gilbert!N5139,Rate!$A$4:$A$25,0),MATCH(Gilbert!L5139,Rate!$B$3:$M$3,0))*O5139*0.8,INDEX(Rate!$B$4:$M$25,MATCH(Gilbert!N5139,Rate!$A$4:$A$25,0),MATCH(Gilbert!L5139,Rate!$B$3:$M$3,0))*O5139)),"")</f>
        <v/>
      </c>
      <c r="T5139" s="71" t="str">
        <f t="shared" si="243"/>
        <v/>
      </c>
    </row>
    <row r="5140" s="59" customFormat="1" spans="1:23">
      <c r="A5140" s="74"/>
      <c r="B5140" s="74"/>
      <c r="C5140" s="60"/>
      <c r="D5140" s="67"/>
      <c r="G5140" s="99"/>
      <c r="H5140" s="98"/>
      <c r="J5140" s="101"/>
      <c r="P5140" s="70" t="str">
        <f t="shared" si="241"/>
        <v/>
      </c>
      <c r="Q5140" s="70" t="str">
        <f t="shared" si="242"/>
        <v/>
      </c>
      <c r="R5140" s="70" t="str">
        <f>IFERROR(IF(K5140="handling and wharfage",SUM(P5140:Q5140),IF(OR(K5140="tank",K5140="Boat",K5140="car"),INDEX(Rate!$B$4:$M$25,MATCH(Gilbert!N5140,Rate!$A$4:$A$25,0),MATCH(Gilbert!L5140,Rate!$B$3:$M$3,0))*O5140*0.8,INDEX(Rate!$B$4:$M$25,MATCH(Gilbert!N5140,Rate!$A$4:$A$25,0),MATCH(Gilbert!L5140,Rate!$B$3:$M$3,0))*O5140)),"")</f>
        <v/>
      </c>
      <c r="S5140" s="71"/>
      <c r="T5140" s="71" t="str">
        <f t="shared" si="243"/>
        <v/>
      </c>
      <c r="U5140" s="66"/>
      <c r="V5140" s="67"/>
      <c r="W5140" s="67"/>
    </row>
    <row r="5141" s="59" customFormat="1" spans="1:23">
      <c r="A5141" s="74"/>
      <c r="B5141" s="74"/>
      <c r="C5141" s="60"/>
      <c r="D5141" s="67"/>
      <c r="G5141" s="99"/>
      <c r="H5141" s="98"/>
      <c r="J5141" s="101"/>
      <c r="P5141" s="70" t="str">
        <f t="shared" si="241"/>
        <v/>
      </c>
      <c r="Q5141" s="70" t="str">
        <f t="shared" si="242"/>
        <v/>
      </c>
      <c r="R5141" s="70" t="str">
        <f>IFERROR(IF(K5141="handling and wharfage",SUM(P5141:Q5141),IF(OR(K5141="tank",K5141="Boat",K5141="car"),INDEX(Rate!$B$4:$M$25,MATCH(Gilbert!N5141,Rate!$A$4:$A$25,0),MATCH(Gilbert!L5141,Rate!$B$3:$M$3,0))*O5141*0.8,INDEX(Rate!$B$4:$M$25,MATCH(Gilbert!N5141,Rate!$A$4:$A$25,0),MATCH(Gilbert!L5141,Rate!$B$3:$M$3,0))*O5141)),"")</f>
        <v/>
      </c>
      <c r="S5141" s="71"/>
      <c r="T5141" s="71" t="str">
        <f t="shared" si="243"/>
        <v/>
      </c>
      <c r="U5141" s="66"/>
      <c r="V5141" s="67"/>
      <c r="W5141" s="67"/>
    </row>
    <row r="5142" s="59" customFormat="1" spans="1:23">
      <c r="A5142" s="74"/>
      <c r="B5142" s="74"/>
      <c r="C5142" s="60"/>
      <c r="D5142" s="67"/>
      <c r="G5142" s="99"/>
      <c r="H5142" s="98"/>
      <c r="J5142" s="101"/>
      <c r="P5142" s="70" t="str">
        <f t="shared" si="241"/>
        <v/>
      </c>
      <c r="Q5142" s="70" t="str">
        <f t="shared" si="242"/>
        <v/>
      </c>
      <c r="R5142" s="70" t="str">
        <f>IFERROR(IF(K5142="handling and wharfage",SUM(P5142:Q5142),IF(OR(K5142="tank",K5142="Boat",K5142="car"),INDEX(Rate!$B$4:$M$25,MATCH(Gilbert!N5142,Rate!$A$4:$A$25,0),MATCH(Gilbert!L5142,Rate!$B$3:$M$3,0))*O5142*0.8,INDEX(Rate!$B$4:$M$25,MATCH(Gilbert!N5142,Rate!$A$4:$A$25,0),MATCH(Gilbert!L5142,Rate!$B$3:$M$3,0))*O5142)),"")</f>
        <v/>
      </c>
      <c r="S5142" s="71"/>
      <c r="T5142" s="71" t="str">
        <f t="shared" si="243"/>
        <v/>
      </c>
      <c r="U5142" s="66"/>
      <c r="V5142" s="67"/>
      <c r="W5142" s="67"/>
    </row>
    <row r="5143" spans="3:20">
      <c r="C5143" s="60"/>
      <c r="P5143" s="70" t="str">
        <f t="shared" si="241"/>
        <v/>
      </c>
      <c r="Q5143" s="70" t="str">
        <f t="shared" si="242"/>
        <v/>
      </c>
      <c r="R5143" s="70" t="str">
        <f>IFERROR(IF(K5143="handling and wharfage",SUM(P5143:Q5143),IF(OR(K5143="tank",K5143="Boat",K5143="car"),INDEX(Rate!$B$4:$M$25,MATCH(Gilbert!N5143,Rate!$A$4:$A$25,0),MATCH(Gilbert!L5143,Rate!$B$3:$M$3,0))*O5143*0.8,INDEX(Rate!$B$4:$M$25,MATCH(Gilbert!N5143,Rate!$A$4:$A$25,0),MATCH(Gilbert!L5143,Rate!$B$3:$M$3,0))*O5143)),"")</f>
        <v/>
      </c>
      <c r="T5143" s="71" t="str">
        <f t="shared" si="243"/>
        <v/>
      </c>
    </row>
    <row r="5144" spans="3:20">
      <c r="C5144" s="60"/>
      <c r="P5144" s="70" t="str">
        <f t="shared" si="241"/>
        <v/>
      </c>
      <c r="Q5144" s="70" t="str">
        <f t="shared" si="242"/>
        <v/>
      </c>
      <c r="R5144" s="70" t="str">
        <f>IFERROR(IF(K5144="handling and wharfage",SUM(P5144:Q5144),IF(OR(K5144="tank",K5144="Boat",K5144="car"),INDEX(Rate!$B$4:$M$25,MATCH(Gilbert!N5144,Rate!$A$4:$A$25,0),MATCH(Gilbert!L5144,Rate!$B$3:$M$3,0))*O5144*0.8,INDEX(Rate!$B$4:$M$25,MATCH(Gilbert!N5144,Rate!$A$4:$A$25,0),MATCH(Gilbert!L5144,Rate!$B$3:$M$3,0))*O5144)),"")</f>
        <v/>
      </c>
      <c r="T5144" s="71" t="str">
        <f t="shared" si="243"/>
        <v/>
      </c>
    </row>
    <row r="5145" spans="3:20">
      <c r="C5145" s="60"/>
      <c r="P5145" s="70" t="str">
        <f t="shared" si="241"/>
        <v/>
      </c>
      <c r="Q5145" s="70" t="str">
        <f t="shared" si="242"/>
        <v/>
      </c>
      <c r="R5145" s="70" t="str">
        <f>IFERROR(IF(K5145="handling and wharfage",SUM(P5145:Q5145),IF(OR(K5145="tank",K5145="Boat",K5145="car"),INDEX(Rate!$B$4:$M$25,MATCH(Gilbert!N5145,Rate!$A$4:$A$25,0),MATCH(Gilbert!L5145,Rate!$B$3:$M$3,0))*O5145*0.8,INDEX(Rate!$B$4:$M$25,MATCH(Gilbert!N5145,Rate!$A$4:$A$25,0),MATCH(Gilbert!L5145,Rate!$B$3:$M$3,0))*O5145)),"")</f>
        <v/>
      </c>
      <c r="T5145" s="71" t="str">
        <f t="shared" si="243"/>
        <v/>
      </c>
    </row>
    <row r="5146" spans="3:20">
      <c r="C5146" s="60"/>
      <c r="P5146" s="70" t="str">
        <f t="shared" si="241"/>
        <v/>
      </c>
      <c r="Q5146" s="70" t="str">
        <f t="shared" si="242"/>
        <v/>
      </c>
      <c r="R5146" s="70" t="str">
        <f>IFERROR(IF(K5146="handling and wharfage",SUM(P5146:Q5146),IF(OR(K5146="tank",K5146="Boat",K5146="car"),INDEX(Rate!$B$4:$M$25,MATCH(Gilbert!N5146,Rate!$A$4:$A$25,0),MATCH(Gilbert!L5146,Rate!$B$3:$M$3,0))*O5146*0.8,INDEX(Rate!$B$4:$M$25,MATCH(Gilbert!N5146,Rate!$A$4:$A$25,0),MATCH(Gilbert!L5146,Rate!$B$3:$M$3,0))*O5146)),"")</f>
        <v/>
      </c>
      <c r="T5146" s="71" t="str">
        <f t="shared" si="243"/>
        <v/>
      </c>
    </row>
    <row r="5147" s="59" customFormat="1" spans="1:23">
      <c r="A5147" s="74"/>
      <c r="B5147" s="74"/>
      <c r="C5147" s="60"/>
      <c r="D5147" s="67"/>
      <c r="G5147" s="99"/>
      <c r="H5147" s="98"/>
      <c r="J5147" s="101"/>
      <c r="P5147" s="70" t="str">
        <f t="shared" si="241"/>
        <v/>
      </c>
      <c r="Q5147" s="70" t="str">
        <f t="shared" si="242"/>
        <v/>
      </c>
      <c r="R5147" s="70" t="str">
        <f>IFERROR(IF(K5147="handling and wharfage",SUM(P5147:Q5147),IF(OR(K5147="tank",K5147="Boat",K5147="car"),INDEX(Rate!$B$4:$M$25,MATCH(Gilbert!N5147,Rate!$A$4:$A$25,0),MATCH(Gilbert!L5147,Rate!$B$3:$M$3,0))*O5147*0.8,INDEX(Rate!$B$4:$M$25,MATCH(Gilbert!N5147,Rate!$A$4:$A$25,0),MATCH(Gilbert!L5147,Rate!$B$3:$M$3,0))*O5147)),"")</f>
        <v/>
      </c>
      <c r="S5147" s="71"/>
      <c r="T5147" s="71" t="str">
        <f t="shared" si="243"/>
        <v/>
      </c>
      <c r="U5147" s="66"/>
      <c r="V5147" s="67"/>
      <c r="W5147" s="67"/>
    </row>
    <row r="5148" s="59" customFormat="1" spans="1:23">
      <c r="A5148" s="74"/>
      <c r="B5148" s="74"/>
      <c r="C5148" s="60"/>
      <c r="D5148" s="67"/>
      <c r="G5148" s="99"/>
      <c r="H5148" s="98"/>
      <c r="J5148" s="101"/>
      <c r="P5148" s="70" t="str">
        <f t="shared" si="241"/>
        <v/>
      </c>
      <c r="Q5148" s="70" t="str">
        <f t="shared" si="242"/>
        <v/>
      </c>
      <c r="R5148" s="70" t="str">
        <f>IFERROR(IF(K5148="handling and wharfage",SUM(P5148:Q5148),IF(OR(K5148="tank",K5148="Boat",K5148="car"),INDEX(Rate!$B$4:$M$25,MATCH(Gilbert!N5148,Rate!$A$4:$A$25,0),MATCH(Gilbert!L5148,Rate!$B$3:$M$3,0))*O5148*0.8,INDEX(Rate!$B$4:$M$25,MATCH(Gilbert!N5148,Rate!$A$4:$A$25,0),MATCH(Gilbert!L5148,Rate!$B$3:$M$3,0))*O5148)),"")</f>
        <v/>
      </c>
      <c r="S5148" s="71"/>
      <c r="T5148" s="71" t="str">
        <f t="shared" si="243"/>
        <v/>
      </c>
      <c r="U5148" s="66"/>
      <c r="V5148" s="67"/>
      <c r="W5148" s="67"/>
    </row>
    <row r="5149" s="59" customFormat="1" spans="1:23">
      <c r="A5149" s="74"/>
      <c r="B5149" s="74"/>
      <c r="C5149" s="60"/>
      <c r="D5149" s="67"/>
      <c r="G5149" s="99"/>
      <c r="H5149" s="98"/>
      <c r="J5149" s="101"/>
      <c r="P5149" s="70" t="str">
        <f t="shared" si="241"/>
        <v/>
      </c>
      <c r="Q5149" s="70" t="str">
        <f t="shared" si="242"/>
        <v/>
      </c>
      <c r="R5149" s="70" t="str">
        <f>IFERROR(IF(K5149="handling and wharfage",SUM(P5149:Q5149),IF(OR(K5149="tank",K5149="Boat",K5149="car"),INDEX(Rate!$B$4:$M$25,MATCH(Gilbert!N5149,Rate!$A$4:$A$25,0),MATCH(Gilbert!L5149,Rate!$B$3:$M$3,0))*O5149*0.8,INDEX(Rate!$B$4:$M$25,MATCH(Gilbert!N5149,Rate!$A$4:$A$25,0),MATCH(Gilbert!L5149,Rate!$B$3:$M$3,0))*O5149)),"")</f>
        <v/>
      </c>
      <c r="S5149" s="71"/>
      <c r="T5149" s="71" t="str">
        <f t="shared" si="243"/>
        <v/>
      </c>
      <c r="U5149" s="66"/>
      <c r="V5149" s="67"/>
      <c r="W5149" s="67"/>
    </row>
    <row r="5150" spans="3:20">
      <c r="C5150" s="60"/>
      <c r="P5150" s="70" t="str">
        <f t="shared" si="241"/>
        <v/>
      </c>
      <c r="Q5150" s="70" t="str">
        <f t="shared" si="242"/>
        <v/>
      </c>
      <c r="R5150" s="70" t="str">
        <f>IFERROR(IF(K5150="handling and wharfage",SUM(P5150:Q5150),IF(OR(K5150="tank",K5150="Boat",K5150="car"),INDEX(Rate!$B$4:$M$25,MATCH(Gilbert!N5150,Rate!$A$4:$A$25,0),MATCH(Gilbert!L5150,Rate!$B$3:$M$3,0))*O5150*0.8,INDEX(Rate!$B$4:$M$25,MATCH(Gilbert!N5150,Rate!$A$4:$A$25,0),MATCH(Gilbert!L5150,Rate!$B$3:$M$3,0))*O5150)),"")</f>
        <v/>
      </c>
      <c r="T5150" s="71" t="str">
        <f t="shared" si="243"/>
        <v/>
      </c>
    </row>
    <row r="5151" spans="3:20">
      <c r="C5151" s="60"/>
      <c r="P5151" s="70" t="str">
        <f t="shared" si="241"/>
        <v/>
      </c>
      <c r="Q5151" s="70" t="str">
        <f t="shared" si="242"/>
        <v/>
      </c>
      <c r="R5151" s="70" t="str">
        <f>IFERROR(IF(K5151="handling and wharfage",SUM(P5151:Q5151),IF(OR(K5151="tank",K5151="Boat",K5151="car"),INDEX(Rate!$B$4:$M$25,MATCH(Gilbert!N5151,Rate!$A$4:$A$25,0),MATCH(Gilbert!L5151,Rate!$B$3:$M$3,0))*O5151*0.8,INDEX(Rate!$B$4:$M$25,MATCH(Gilbert!N5151,Rate!$A$4:$A$25,0),MATCH(Gilbert!L5151,Rate!$B$3:$M$3,0))*O5151)),"")</f>
        <v/>
      </c>
      <c r="T5151" s="71" t="str">
        <f t="shared" si="243"/>
        <v/>
      </c>
    </row>
    <row r="5152" spans="3:20">
      <c r="C5152" s="60"/>
      <c r="P5152" s="70" t="str">
        <f t="shared" si="241"/>
        <v/>
      </c>
      <c r="Q5152" s="70" t="str">
        <f t="shared" si="242"/>
        <v/>
      </c>
      <c r="R5152" s="70" t="str">
        <f>IFERROR(IF(K5152="handling and wharfage",SUM(P5152:Q5152),IF(OR(K5152="tank",K5152="Boat",K5152="car"),INDEX(Rate!$B$4:$M$25,MATCH(Gilbert!N5152,Rate!$A$4:$A$25,0),MATCH(Gilbert!L5152,Rate!$B$3:$M$3,0))*O5152*0.8,INDEX(Rate!$B$4:$M$25,MATCH(Gilbert!N5152,Rate!$A$4:$A$25,0),MATCH(Gilbert!L5152,Rate!$B$3:$M$3,0))*O5152)),"")</f>
        <v/>
      </c>
      <c r="T5152" s="71" t="str">
        <f t="shared" si="243"/>
        <v/>
      </c>
    </row>
    <row r="5153" spans="16:20">
      <c r="P5153" s="70" t="str">
        <f t="shared" si="241"/>
        <v/>
      </c>
      <c r="Q5153" s="70" t="str">
        <f t="shared" si="242"/>
        <v/>
      </c>
      <c r="R5153" s="70" t="str">
        <f>IFERROR(IF(K5153="handling and wharfage",SUM(P5153:Q5153),IF(OR(K5153="tank",K5153="Boat",K5153="car"),INDEX(Rate!$B$4:$M$25,MATCH(Gilbert!N5153,Rate!$A$4:$A$25,0),MATCH(Gilbert!L5153,Rate!$B$3:$M$3,0))*O5153*0.8,INDEX(Rate!$B$4:$M$25,MATCH(Gilbert!N5153,Rate!$A$4:$A$25,0),MATCH(Gilbert!L5153,Rate!$B$3:$M$3,0))*O5153)),"")</f>
        <v/>
      </c>
      <c r="T5153" s="71" t="str">
        <f t="shared" si="243"/>
        <v/>
      </c>
    </row>
    <row r="5154" spans="16:20">
      <c r="P5154" s="70" t="str">
        <f t="shared" si="241"/>
        <v/>
      </c>
      <c r="Q5154" s="70" t="str">
        <f t="shared" si="242"/>
        <v/>
      </c>
      <c r="R5154" s="70" t="str">
        <f>IFERROR(IF(K5154="handling and wharfage",SUM(P5154:Q5154),IF(OR(K5154="tank",K5154="Boat",K5154="car"),INDEX(Rate!$B$4:$M$25,MATCH(Gilbert!N5154,Rate!$A$4:$A$25,0),MATCH(Gilbert!L5154,Rate!$B$3:$M$3,0))*O5154*0.8,INDEX(Rate!$B$4:$M$25,MATCH(Gilbert!N5154,Rate!$A$4:$A$25,0),MATCH(Gilbert!L5154,Rate!$B$3:$M$3,0))*O5154)),"")</f>
        <v/>
      </c>
      <c r="T5154" s="71" t="str">
        <f t="shared" si="243"/>
        <v/>
      </c>
    </row>
    <row r="5155" spans="16:20">
      <c r="P5155" s="70" t="str">
        <f t="shared" si="241"/>
        <v/>
      </c>
      <c r="Q5155" s="70" t="str">
        <f t="shared" si="242"/>
        <v/>
      </c>
      <c r="R5155" s="70" t="str">
        <f>IFERROR(IF(K5155="handling and wharfage",SUM(P5155:Q5155),IF(OR(K5155="tank",K5155="Boat",K5155="car"),INDEX(Rate!$B$4:$M$25,MATCH(Gilbert!N5155,Rate!$A$4:$A$25,0),MATCH(Gilbert!L5155,Rate!$B$3:$M$3,0))*O5155*0.8,INDEX(Rate!$B$4:$M$25,MATCH(Gilbert!N5155,Rate!$A$4:$A$25,0),MATCH(Gilbert!L5155,Rate!$B$3:$M$3,0))*O5155)),"")</f>
        <v/>
      </c>
      <c r="T5155" s="71" t="str">
        <f t="shared" si="243"/>
        <v/>
      </c>
    </row>
    <row r="5156" spans="16:20">
      <c r="P5156" s="70" t="str">
        <f t="shared" si="241"/>
        <v/>
      </c>
      <c r="Q5156" s="70" t="str">
        <f t="shared" si="242"/>
        <v/>
      </c>
      <c r="R5156" s="70" t="str">
        <f>IFERROR(IF(K5156="handling and wharfage",SUM(P5156:Q5156),IF(OR(K5156="tank",K5156="Boat",K5156="car"),INDEX(Rate!$B$4:$M$25,MATCH(Gilbert!N5156,Rate!$A$4:$A$25,0),MATCH(Gilbert!L5156,Rate!$B$3:$M$3,0))*O5156*0.8,INDEX(Rate!$B$4:$M$25,MATCH(Gilbert!N5156,Rate!$A$4:$A$25,0),MATCH(Gilbert!L5156,Rate!$B$3:$M$3,0))*O5156)),"")</f>
        <v/>
      </c>
      <c r="T5156" s="71" t="str">
        <f t="shared" si="243"/>
        <v/>
      </c>
    </row>
    <row r="5157" spans="16:20">
      <c r="P5157" s="70" t="str">
        <f t="shared" si="241"/>
        <v/>
      </c>
      <c r="Q5157" s="70" t="str">
        <f t="shared" si="242"/>
        <v/>
      </c>
      <c r="R5157" s="70" t="str">
        <f>IFERROR(IF(K5157="handling and wharfage",SUM(P5157:Q5157),IF(OR(K5157="tank",K5157="Boat",K5157="car"),INDEX(Rate!$B$4:$M$25,MATCH(Gilbert!N5157,Rate!$A$4:$A$25,0),MATCH(Gilbert!L5157,Rate!$B$3:$M$3,0))*O5157*0.8,INDEX(Rate!$B$4:$M$25,MATCH(Gilbert!N5157,Rate!$A$4:$A$25,0),MATCH(Gilbert!L5157,Rate!$B$3:$M$3,0))*O5157)),"")</f>
        <v/>
      </c>
      <c r="T5157" s="71" t="str">
        <f t="shared" si="243"/>
        <v/>
      </c>
    </row>
    <row r="5158" spans="16:20">
      <c r="P5158" s="70" t="str">
        <f t="shared" si="241"/>
        <v/>
      </c>
      <c r="Q5158" s="70" t="str">
        <f t="shared" si="242"/>
        <v/>
      </c>
      <c r="R5158" s="70" t="str">
        <f>IFERROR(IF(K5158="handling and wharfage",SUM(P5158:Q5158),IF(OR(K5158="tank",K5158="Boat",K5158="car"),INDEX(Rate!$B$4:$M$25,MATCH(Gilbert!N5158,Rate!$A$4:$A$25,0),MATCH(Gilbert!L5158,Rate!$B$3:$M$3,0))*O5158*0.8,INDEX(Rate!$B$4:$M$25,MATCH(Gilbert!N5158,Rate!$A$4:$A$25,0),MATCH(Gilbert!L5158,Rate!$B$3:$M$3,0))*O5158)),"")</f>
        <v/>
      </c>
      <c r="T5158" s="71" t="str">
        <f t="shared" si="243"/>
        <v/>
      </c>
    </row>
    <row r="5159" spans="16:20">
      <c r="P5159" s="70" t="str">
        <f t="shared" si="241"/>
        <v/>
      </c>
      <c r="Q5159" s="70" t="str">
        <f t="shared" si="242"/>
        <v/>
      </c>
      <c r="R5159" s="70" t="str">
        <f>IFERROR(IF(K5159="handling and wharfage",SUM(P5159:Q5159),IF(OR(K5159="tank",K5159="Boat",K5159="car"),INDEX(Rate!$B$4:$M$25,MATCH(Gilbert!N5159,Rate!$A$4:$A$25,0),MATCH(Gilbert!L5159,Rate!$B$3:$M$3,0))*O5159*0.8,INDEX(Rate!$B$4:$M$25,MATCH(Gilbert!N5159,Rate!$A$4:$A$25,0),MATCH(Gilbert!L5159,Rate!$B$3:$M$3,0))*O5159)),"")</f>
        <v/>
      </c>
      <c r="T5159" s="71" t="str">
        <f t="shared" si="243"/>
        <v/>
      </c>
    </row>
    <row r="5160" spans="16:20">
      <c r="P5160" s="70" t="str">
        <f t="shared" si="241"/>
        <v/>
      </c>
      <c r="Q5160" s="70" t="str">
        <f t="shared" si="242"/>
        <v/>
      </c>
      <c r="R5160" s="70" t="str">
        <f>IFERROR(IF(K5160="handling and wharfage",SUM(P5160:Q5160),IF(OR(K5160="tank",K5160="Boat",K5160="car"),INDEX(Rate!$B$4:$M$25,MATCH(Gilbert!N5160,Rate!$A$4:$A$25,0),MATCH(Gilbert!L5160,Rate!$B$3:$M$3,0))*O5160*0.8,INDEX(Rate!$B$4:$M$25,MATCH(Gilbert!N5160,Rate!$A$4:$A$25,0),MATCH(Gilbert!L5160,Rate!$B$3:$M$3,0))*O5160)),"")</f>
        <v/>
      </c>
      <c r="T5160" s="71" t="str">
        <f t="shared" si="243"/>
        <v/>
      </c>
    </row>
    <row r="5161" spans="16:20">
      <c r="P5161" s="70" t="str">
        <f t="shared" si="241"/>
        <v/>
      </c>
      <c r="Q5161" s="70" t="str">
        <f t="shared" si="242"/>
        <v/>
      </c>
      <c r="R5161" s="70" t="str">
        <f>IFERROR(IF(K5161="handling and wharfage",SUM(P5161:Q5161),IF(OR(K5161="tank",K5161="Boat",K5161="car"),INDEX(Rate!$B$4:$M$25,MATCH(Gilbert!N5161,Rate!$A$4:$A$25,0),MATCH(Gilbert!L5161,Rate!$B$3:$M$3,0))*O5161*0.8,INDEX(Rate!$B$4:$M$25,MATCH(Gilbert!N5161,Rate!$A$4:$A$25,0),MATCH(Gilbert!L5161,Rate!$B$3:$M$3,0))*O5161)),"")</f>
        <v/>
      </c>
      <c r="T5161" s="71" t="str">
        <f t="shared" si="243"/>
        <v/>
      </c>
    </row>
    <row r="5162" spans="16:20">
      <c r="P5162" s="70" t="str">
        <f t="shared" si="241"/>
        <v/>
      </c>
      <c r="Q5162" s="70" t="str">
        <f t="shared" si="242"/>
        <v/>
      </c>
      <c r="R5162" s="70" t="str">
        <f>IFERROR(IF(K5162="handling and wharfage",SUM(P5162:Q5162),IF(OR(K5162="tank",K5162="Boat",K5162="car"),INDEX(Rate!$B$4:$M$25,MATCH(Gilbert!N5162,Rate!$A$4:$A$25,0),MATCH(Gilbert!L5162,Rate!$B$3:$M$3,0))*O5162*0.8,INDEX(Rate!$B$4:$M$25,MATCH(Gilbert!N5162,Rate!$A$4:$A$25,0),MATCH(Gilbert!L5162,Rate!$B$3:$M$3,0))*O5162)),"")</f>
        <v/>
      </c>
      <c r="T5162" s="71" t="str">
        <f t="shared" si="243"/>
        <v/>
      </c>
    </row>
    <row r="5163" spans="16:20">
      <c r="P5163" s="70" t="str">
        <f t="shared" si="241"/>
        <v/>
      </c>
      <c r="Q5163" s="70" t="str">
        <f t="shared" si="242"/>
        <v/>
      </c>
      <c r="R5163" s="70" t="str">
        <f>IFERROR(IF(K5163="handling and wharfage",SUM(P5163:Q5163),IF(OR(K5163="tank",K5163="Boat",K5163="car"),INDEX(Rate!$B$4:$M$25,MATCH(Gilbert!N5163,Rate!$A$4:$A$25,0),MATCH(Gilbert!L5163,Rate!$B$3:$M$3,0))*O5163*0.8,INDEX(Rate!$B$4:$M$25,MATCH(Gilbert!N5163,Rate!$A$4:$A$25,0),MATCH(Gilbert!L5163,Rate!$B$3:$M$3,0))*O5163)),"")</f>
        <v/>
      </c>
      <c r="T5163" s="71" t="str">
        <f t="shared" si="243"/>
        <v/>
      </c>
    </row>
    <row r="5164" spans="16:20">
      <c r="P5164" s="70" t="str">
        <f t="shared" si="241"/>
        <v/>
      </c>
      <c r="Q5164" s="70" t="str">
        <f t="shared" si="242"/>
        <v/>
      </c>
      <c r="R5164" s="70" t="str">
        <f>IFERROR(IF(K5164="handling and wharfage",SUM(P5164:Q5164),IF(OR(K5164="tank",K5164="Boat",K5164="car"),INDEX(Rate!$B$4:$M$25,MATCH(Gilbert!N5164,Rate!$A$4:$A$25,0),MATCH(Gilbert!L5164,Rate!$B$3:$M$3,0))*O5164*0.8,INDEX(Rate!$B$4:$M$25,MATCH(Gilbert!N5164,Rate!$A$4:$A$25,0),MATCH(Gilbert!L5164,Rate!$B$3:$M$3,0))*O5164)),"")</f>
        <v/>
      </c>
      <c r="T5164" s="71" t="str">
        <f t="shared" si="243"/>
        <v/>
      </c>
    </row>
    <row r="5165" spans="16:20">
      <c r="P5165" s="70" t="str">
        <f t="shared" si="241"/>
        <v/>
      </c>
      <c r="Q5165" s="70" t="str">
        <f t="shared" si="242"/>
        <v/>
      </c>
      <c r="R5165" s="70" t="str">
        <f>IFERROR(IF(K5165="handling and wharfage",SUM(P5165:Q5165),IF(OR(K5165="tank",K5165="Boat",K5165="car"),INDEX(Rate!$B$4:$M$25,MATCH(Gilbert!N5165,Rate!$A$4:$A$25,0),MATCH(Gilbert!L5165,Rate!$B$3:$M$3,0))*O5165*0.8,INDEX(Rate!$B$4:$M$25,MATCH(Gilbert!N5165,Rate!$A$4:$A$25,0),MATCH(Gilbert!L5165,Rate!$B$3:$M$3,0))*O5165)),"")</f>
        <v/>
      </c>
      <c r="T5165" s="71" t="str">
        <f t="shared" si="243"/>
        <v/>
      </c>
    </row>
    <row r="5166" spans="16:20">
      <c r="P5166" s="70" t="str">
        <f t="shared" si="241"/>
        <v/>
      </c>
      <c r="Q5166" s="70" t="str">
        <f t="shared" si="242"/>
        <v/>
      </c>
      <c r="R5166" s="70" t="str">
        <f>IFERROR(IF(K5166="handling and wharfage",SUM(P5166:Q5166),IF(OR(K5166="tank",K5166="Boat",K5166="car"),INDEX(Rate!$B$4:$M$25,MATCH(Gilbert!N5166,Rate!$A$4:$A$25,0),MATCH(Gilbert!L5166,Rate!$B$3:$M$3,0))*O5166*0.8,INDEX(Rate!$B$4:$M$25,MATCH(Gilbert!N5166,Rate!$A$4:$A$25,0),MATCH(Gilbert!L5166,Rate!$B$3:$M$3,0))*O5166)),"")</f>
        <v/>
      </c>
      <c r="T5166" s="71" t="str">
        <f t="shared" si="243"/>
        <v/>
      </c>
    </row>
    <row r="5167" spans="16:20">
      <c r="P5167" s="70" t="str">
        <f t="shared" si="241"/>
        <v/>
      </c>
      <c r="Q5167" s="70" t="str">
        <f t="shared" si="242"/>
        <v/>
      </c>
      <c r="R5167" s="70" t="str">
        <f>IFERROR(IF(K5167="handling and wharfage",SUM(P5167:Q5167),IF(OR(K5167="tank",K5167="Boat",K5167="car"),INDEX(Rate!$B$4:$M$25,MATCH(Gilbert!N5167,Rate!$A$4:$A$25,0),MATCH(Gilbert!L5167,Rate!$B$3:$M$3,0))*O5167*0.8,INDEX(Rate!$B$4:$M$25,MATCH(Gilbert!N5167,Rate!$A$4:$A$25,0),MATCH(Gilbert!L5167,Rate!$B$3:$M$3,0))*O5167)),"")</f>
        <v/>
      </c>
      <c r="T5167" s="71" t="str">
        <f t="shared" si="243"/>
        <v/>
      </c>
    </row>
    <row r="5168" spans="16:20">
      <c r="P5168" s="70" t="str">
        <f t="shared" si="241"/>
        <v/>
      </c>
      <c r="Q5168" s="70" t="str">
        <f t="shared" si="242"/>
        <v/>
      </c>
      <c r="R5168" s="70" t="str">
        <f>IFERROR(IF(K5168="handling and wharfage",SUM(P5168:Q5168),IF(OR(K5168="tank",K5168="Boat",K5168="car"),INDEX(Rate!$B$4:$M$25,MATCH(Gilbert!N5168,Rate!$A$4:$A$25,0),MATCH(Gilbert!L5168,Rate!$B$3:$M$3,0))*O5168*0.8,INDEX(Rate!$B$4:$M$25,MATCH(Gilbert!N5168,Rate!$A$4:$A$25,0),MATCH(Gilbert!L5168,Rate!$B$3:$M$3,0))*O5168)),"")</f>
        <v/>
      </c>
      <c r="T5168" s="71" t="str">
        <f t="shared" si="243"/>
        <v/>
      </c>
    </row>
    <row r="5169" spans="16:20">
      <c r="P5169" s="70" t="str">
        <f t="shared" si="241"/>
        <v/>
      </c>
      <c r="Q5169" s="70" t="str">
        <f t="shared" si="242"/>
        <v/>
      </c>
      <c r="R5169" s="70" t="str">
        <f>IFERROR(IF(K5169="handling and wharfage",SUM(P5169:Q5169),IF(OR(K5169="tank",K5169="Boat",K5169="car"),INDEX(Rate!$B$4:$M$25,MATCH(Gilbert!N5169,Rate!$A$4:$A$25,0),MATCH(Gilbert!L5169,Rate!$B$3:$M$3,0))*O5169*0.8,INDEX(Rate!$B$4:$M$25,MATCH(Gilbert!N5169,Rate!$A$4:$A$25,0),MATCH(Gilbert!L5169,Rate!$B$3:$M$3,0))*O5169)),"")</f>
        <v/>
      </c>
      <c r="T5169" s="71" t="str">
        <f t="shared" si="243"/>
        <v/>
      </c>
    </row>
    <row r="5170" spans="16:20">
      <c r="P5170" s="70" t="str">
        <f t="shared" si="241"/>
        <v/>
      </c>
      <c r="Q5170" s="70" t="str">
        <f t="shared" si="242"/>
        <v/>
      </c>
      <c r="R5170" s="70" t="str">
        <f>IFERROR(IF(K5170="handling and wharfage",SUM(P5170:Q5170),IF(OR(K5170="tank",K5170="Boat",K5170="car"),INDEX(Rate!$B$4:$M$25,MATCH(Gilbert!N5170,Rate!$A$4:$A$25,0),MATCH(Gilbert!L5170,Rate!$B$3:$M$3,0))*O5170*0.8,INDEX(Rate!$B$4:$M$25,MATCH(Gilbert!N5170,Rate!$A$4:$A$25,0),MATCH(Gilbert!L5170,Rate!$B$3:$M$3,0))*O5170)),"")</f>
        <v/>
      </c>
      <c r="T5170" s="71" t="str">
        <f t="shared" si="243"/>
        <v/>
      </c>
    </row>
    <row r="5171" spans="16:20">
      <c r="P5171" s="70" t="str">
        <f t="shared" si="241"/>
        <v/>
      </c>
      <c r="Q5171" s="70" t="str">
        <f t="shared" si="242"/>
        <v/>
      </c>
      <c r="R5171" s="70" t="str">
        <f>IFERROR(IF(K5171="handling and wharfage",SUM(P5171:Q5171),IF(OR(K5171="tank",K5171="Boat",K5171="car"),INDEX(Rate!$B$4:$M$25,MATCH(Gilbert!N5171,Rate!$A$4:$A$25,0),MATCH(Gilbert!L5171,Rate!$B$3:$M$3,0))*O5171*0.8,INDEX(Rate!$B$4:$M$25,MATCH(Gilbert!N5171,Rate!$A$4:$A$25,0),MATCH(Gilbert!L5171,Rate!$B$3:$M$3,0))*O5171)),"")</f>
        <v/>
      </c>
      <c r="T5171" s="71" t="str">
        <f t="shared" si="243"/>
        <v/>
      </c>
    </row>
    <row r="5172" spans="16:20">
      <c r="P5172" s="70" t="str">
        <f t="shared" si="241"/>
        <v/>
      </c>
      <c r="Q5172" s="70" t="str">
        <f t="shared" si="242"/>
        <v/>
      </c>
      <c r="R5172" s="70" t="str">
        <f>IFERROR(IF(K5172="handling and wharfage",SUM(P5172:Q5172),IF(OR(K5172="tank",K5172="Boat",K5172="car"),INDEX(Rate!$B$4:$M$25,MATCH(Gilbert!N5172,Rate!$A$4:$A$25,0),MATCH(Gilbert!L5172,Rate!$B$3:$M$3,0))*O5172*0.8,INDEX(Rate!$B$4:$M$25,MATCH(Gilbert!N5172,Rate!$A$4:$A$25,0),MATCH(Gilbert!L5172,Rate!$B$3:$M$3,0))*O5172)),"")</f>
        <v/>
      </c>
      <c r="T5172" s="71" t="str">
        <f t="shared" si="243"/>
        <v/>
      </c>
    </row>
    <row r="5173" spans="16:20">
      <c r="P5173" s="70" t="str">
        <f t="shared" si="241"/>
        <v/>
      </c>
      <c r="Q5173" s="70" t="str">
        <f t="shared" si="242"/>
        <v/>
      </c>
      <c r="R5173" s="70" t="str">
        <f>IFERROR(IF(K5173="handling and wharfage",SUM(P5173:Q5173),IF(OR(K5173="tank",K5173="Boat",K5173="car"),INDEX(Rate!$B$4:$M$25,MATCH(Gilbert!N5173,Rate!$A$4:$A$25,0),MATCH(Gilbert!L5173,Rate!$B$3:$M$3,0))*O5173*0.8,INDEX(Rate!$B$4:$M$25,MATCH(Gilbert!N5173,Rate!$A$4:$A$25,0),MATCH(Gilbert!L5173,Rate!$B$3:$M$3,0))*O5173)),"")</f>
        <v/>
      </c>
      <c r="T5173" s="71" t="str">
        <f t="shared" si="243"/>
        <v/>
      </c>
    </row>
    <row r="5174" spans="16:20">
      <c r="P5174" s="70" t="str">
        <f t="shared" si="241"/>
        <v/>
      </c>
      <c r="Q5174" s="70" t="str">
        <f t="shared" si="242"/>
        <v/>
      </c>
      <c r="R5174" s="70" t="str">
        <f>IFERROR(IF(K5174="handling and wharfage",SUM(P5174:Q5174),IF(OR(K5174="tank",K5174="Boat",K5174="car"),INDEX(Rate!$B$4:$M$25,MATCH(Gilbert!N5174,Rate!$A$4:$A$25,0),MATCH(Gilbert!L5174,Rate!$B$3:$M$3,0))*O5174*0.8,INDEX(Rate!$B$4:$M$25,MATCH(Gilbert!N5174,Rate!$A$4:$A$25,0),MATCH(Gilbert!L5174,Rate!$B$3:$M$3,0))*O5174)),"")</f>
        <v/>
      </c>
      <c r="T5174" s="71" t="str">
        <f t="shared" si="243"/>
        <v/>
      </c>
    </row>
    <row r="5175" spans="16:20">
      <c r="P5175" s="70" t="str">
        <f t="shared" si="241"/>
        <v/>
      </c>
      <c r="Q5175" s="70" t="str">
        <f t="shared" si="242"/>
        <v/>
      </c>
      <c r="R5175" s="70" t="str">
        <f>IFERROR(IF(K5175="handling and wharfage",SUM(P5175:Q5175),IF(OR(K5175="tank",K5175="Boat",K5175="car"),INDEX(Rate!$B$4:$M$25,MATCH(Gilbert!N5175,Rate!$A$4:$A$25,0),MATCH(Gilbert!L5175,Rate!$B$3:$M$3,0))*O5175*0.8,INDEX(Rate!$B$4:$M$25,MATCH(Gilbert!N5175,Rate!$A$4:$A$25,0),MATCH(Gilbert!L5175,Rate!$B$3:$M$3,0))*O5175)),"")</f>
        <v/>
      </c>
      <c r="T5175" s="71" t="str">
        <f t="shared" si="243"/>
        <v/>
      </c>
    </row>
    <row r="5176" spans="16:20">
      <c r="P5176" s="70" t="str">
        <f t="shared" si="241"/>
        <v/>
      </c>
      <c r="Q5176" s="70" t="str">
        <f t="shared" si="242"/>
        <v/>
      </c>
      <c r="R5176" s="70" t="str">
        <f>IFERROR(IF(K5176="handling and wharfage",SUM(P5176:Q5176),IF(OR(K5176="tank",K5176="Boat",K5176="car"),INDEX(Rate!$B$4:$M$25,MATCH(Gilbert!N5176,Rate!$A$4:$A$25,0),MATCH(Gilbert!L5176,Rate!$B$3:$M$3,0))*O5176*0.8,INDEX(Rate!$B$4:$M$25,MATCH(Gilbert!N5176,Rate!$A$4:$A$25,0),MATCH(Gilbert!L5176,Rate!$B$3:$M$3,0))*O5176)),"")</f>
        <v/>
      </c>
      <c r="T5176" s="71" t="str">
        <f t="shared" si="243"/>
        <v/>
      </c>
    </row>
    <row r="5177" spans="16:20">
      <c r="P5177" s="70" t="str">
        <f t="shared" si="241"/>
        <v/>
      </c>
      <c r="Q5177" s="70" t="str">
        <f t="shared" si="242"/>
        <v/>
      </c>
      <c r="R5177" s="70" t="str">
        <f>IFERROR(IF(K5177="handling and wharfage",SUM(P5177:Q5177),IF(OR(K5177="tank",K5177="Boat",K5177="car"),INDEX(Rate!$B$4:$M$25,MATCH(Gilbert!N5177,Rate!$A$4:$A$25,0),MATCH(Gilbert!L5177,Rate!$B$3:$M$3,0))*O5177*0.8,INDEX(Rate!$B$4:$M$25,MATCH(Gilbert!N5177,Rate!$A$4:$A$25,0),MATCH(Gilbert!L5177,Rate!$B$3:$M$3,0))*O5177)),"")</f>
        <v/>
      </c>
      <c r="T5177" s="71" t="str">
        <f t="shared" si="243"/>
        <v/>
      </c>
    </row>
    <row r="5178" spans="16:20">
      <c r="P5178" s="70" t="str">
        <f t="shared" si="241"/>
        <v/>
      </c>
      <c r="Q5178" s="70" t="str">
        <f t="shared" si="242"/>
        <v/>
      </c>
      <c r="R5178" s="70" t="str">
        <f>IFERROR(IF(K5178="handling and wharfage",SUM(P5178:Q5178),IF(OR(K5178="tank",K5178="Boat",K5178="car"),INDEX(Rate!$B$4:$M$25,MATCH(Gilbert!N5178,Rate!$A$4:$A$25,0),MATCH(Gilbert!L5178,Rate!$B$3:$M$3,0))*O5178*0.8,INDEX(Rate!$B$4:$M$25,MATCH(Gilbert!N5178,Rate!$A$4:$A$25,0),MATCH(Gilbert!L5178,Rate!$B$3:$M$3,0))*O5178)),"")</f>
        <v/>
      </c>
      <c r="T5178" s="71" t="str">
        <f t="shared" si="243"/>
        <v/>
      </c>
    </row>
    <row r="5179" spans="16:20">
      <c r="P5179" s="70" t="str">
        <f t="shared" si="241"/>
        <v/>
      </c>
      <c r="Q5179" s="70" t="str">
        <f t="shared" si="242"/>
        <v/>
      </c>
      <c r="R5179" s="70" t="str">
        <f>IFERROR(IF(K5179="handling and wharfage",SUM(P5179:Q5179),IF(OR(K5179="tank",K5179="Boat",K5179="car"),INDEX(Rate!$B$4:$M$25,MATCH(Gilbert!N5179,Rate!$A$4:$A$25,0),MATCH(Gilbert!L5179,Rate!$B$3:$M$3,0))*O5179*0.8,INDEX(Rate!$B$4:$M$25,MATCH(Gilbert!N5179,Rate!$A$4:$A$25,0),MATCH(Gilbert!L5179,Rate!$B$3:$M$3,0))*O5179)),"")</f>
        <v/>
      </c>
      <c r="T5179" s="71" t="str">
        <f t="shared" si="243"/>
        <v/>
      </c>
    </row>
    <row r="5180" spans="16:20">
      <c r="P5180" s="70" t="str">
        <f t="shared" si="241"/>
        <v/>
      </c>
      <c r="Q5180" s="70" t="str">
        <f t="shared" si="242"/>
        <v/>
      </c>
      <c r="R5180" s="70" t="str">
        <f>IFERROR(IF(K5180="handling and wharfage",SUM(P5180:Q5180),IF(OR(K5180="tank",K5180="Boat",K5180="car"),INDEX(Rate!$B$4:$M$25,MATCH(Gilbert!N5180,Rate!$A$4:$A$25,0),MATCH(Gilbert!L5180,Rate!$B$3:$M$3,0))*O5180*0.8,INDEX(Rate!$B$4:$M$25,MATCH(Gilbert!N5180,Rate!$A$4:$A$25,0),MATCH(Gilbert!L5180,Rate!$B$3:$M$3,0))*O5180)),"")</f>
        <v/>
      </c>
      <c r="T5180" s="71" t="str">
        <f t="shared" si="243"/>
        <v/>
      </c>
    </row>
    <row r="5181" spans="16:20">
      <c r="P5181" s="70" t="str">
        <f t="shared" si="241"/>
        <v/>
      </c>
      <c r="Q5181" s="70" t="str">
        <f t="shared" si="242"/>
        <v/>
      </c>
      <c r="R5181" s="70" t="str">
        <f>IFERROR(IF(K5181="handling and wharfage",SUM(P5181:Q5181),IF(OR(K5181="tank",K5181="Boat",K5181="car"),INDEX(Rate!$B$4:$M$25,MATCH(Gilbert!N5181,Rate!$A$4:$A$25,0),MATCH(Gilbert!L5181,Rate!$B$3:$M$3,0))*O5181*0.8,INDEX(Rate!$B$4:$M$25,MATCH(Gilbert!N5181,Rate!$A$4:$A$25,0),MATCH(Gilbert!L5181,Rate!$B$3:$M$3,0))*O5181)),"")</f>
        <v/>
      </c>
      <c r="T5181" s="71" t="str">
        <f t="shared" si="243"/>
        <v/>
      </c>
    </row>
    <row r="5182" spans="16:20">
      <c r="P5182" s="70" t="str">
        <f t="shared" si="241"/>
        <v/>
      </c>
      <c r="Q5182" s="70" t="str">
        <f t="shared" si="242"/>
        <v/>
      </c>
      <c r="R5182" s="70" t="str">
        <f>IFERROR(IF(K5182="handling and wharfage",SUM(P5182:Q5182),IF(OR(K5182="tank",K5182="Boat",K5182="car"),INDEX(Rate!$B$4:$M$25,MATCH(Gilbert!N5182,Rate!$A$4:$A$25,0),MATCH(Gilbert!L5182,Rate!$B$3:$M$3,0))*O5182*0.8,INDEX(Rate!$B$4:$M$25,MATCH(Gilbert!N5182,Rate!$A$4:$A$25,0),MATCH(Gilbert!L5182,Rate!$B$3:$M$3,0))*O5182)),"")</f>
        <v/>
      </c>
      <c r="T5182" s="71" t="str">
        <f t="shared" si="243"/>
        <v/>
      </c>
    </row>
    <row r="5183" spans="16:20">
      <c r="P5183" s="70" t="str">
        <f t="shared" si="241"/>
        <v/>
      </c>
      <c r="Q5183" s="70" t="str">
        <f t="shared" si="242"/>
        <v/>
      </c>
      <c r="R5183" s="70" t="str">
        <f>IFERROR(IF(K5183="handling and wharfage",SUM(P5183:Q5183),IF(OR(K5183="tank",K5183="Boat",K5183="car"),INDEX(Rate!$B$4:$M$25,MATCH(Gilbert!N5183,Rate!$A$4:$A$25,0),MATCH(Gilbert!L5183,Rate!$B$3:$M$3,0))*O5183*0.8,INDEX(Rate!$B$4:$M$25,MATCH(Gilbert!N5183,Rate!$A$4:$A$25,0),MATCH(Gilbert!L5183,Rate!$B$3:$M$3,0))*O5183)),"")</f>
        <v/>
      </c>
      <c r="T5183" s="71" t="str">
        <f t="shared" si="243"/>
        <v/>
      </c>
    </row>
    <row r="5184" spans="16:20">
      <c r="P5184" s="70" t="str">
        <f t="shared" si="241"/>
        <v/>
      </c>
      <c r="Q5184" s="70" t="str">
        <f t="shared" si="242"/>
        <v/>
      </c>
      <c r="R5184" s="70" t="str">
        <f>IFERROR(IF(K5184="handling and wharfage",SUM(P5184:Q5184),IF(OR(K5184="tank",K5184="Boat",K5184="car"),INDEX(Rate!$B$4:$M$25,MATCH(Gilbert!N5184,Rate!$A$4:$A$25,0),MATCH(Gilbert!L5184,Rate!$B$3:$M$3,0))*O5184*0.8,INDEX(Rate!$B$4:$M$25,MATCH(Gilbert!N5184,Rate!$A$4:$A$25,0),MATCH(Gilbert!L5184,Rate!$B$3:$M$3,0))*O5184)),"")</f>
        <v/>
      </c>
      <c r="T5184" s="71" t="str">
        <f t="shared" si="243"/>
        <v/>
      </c>
    </row>
    <row r="5185" spans="16:20">
      <c r="P5185" s="70" t="str">
        <f t="shared" si="241"/>
        <v/>
      </c>
      <c r="Q5185" s="70" t="str">
        <f t="shared" si="242"/>
        <v/>
      </c>
      <c r="R5185" s="70" t="str">
        <f>IFERROR(IF(K5185="handling and wharfage",SUM(P5185:Q5185),IF(OR(K5185="tank",K5185="Boat",K5185="car"),INDEX(Rate!$B$4:$M$25,MATCH(Gilbert!N5185,Rate!$A$4:$A$25,0),MATCH(Gilbert!L5185,Rate!$B$3:$M$3,0))*O5185*0.8,INDEX(Rate!$B$4:$M$25,MATCH(Gilbert!N5185,Rate!$A$4:$A$25,0),MATCH(Gilbert!L5185,Rate!$B$3:$M$3,0))*O5185)),"")</f>
        <v/>
      </c>
      <c r="T5185" s="71" t="str">
        <f t="shared" si="243"/>
        <v/>
      </c>
    </row>
    <row r="5186" spans="16:20">
      <c r="P5186" s="70" t="str">
        <f t="shared" si="241"/>
        <v/>
      </c>
      <c r="Q5186" s="70" t="str">
        <f t="shared" si="242"/>
        <v/>
      </c>
      <c r="R5186" s="70" t="str">
        <f>IFERROR(IF(K5186="handling and wharfage",SUM(P5186:Q5186),IF(OR(K5186="tank",K5186="Boat",K5186="car"),INDEX(Rate!$B$4:$M$25,MATCH(Gilbert!N5186,Rate!$A$4:$A$25,0),MATCH(Gilbert!L5186,Rate!$B$3:$M$3,0))*O5186*0.8,INDEX(Rate!$B$4:$M$25,MATCH(Gilbert!N5186,Rate!$A$4:$A$25,0),MATCH(Gilbert!L5186,Rate!$B$3:$M$3,0))*O5186)),"")</f>
        <v/>
      </c>
      <c r="T5186" s="71" t="str">
        <f t="shared" si="243"/>
        <v/>
      </c>
    </row>
    <row r="5187" spans="16:20">
      <c r="P5187" s="70" t="str">
        <f t="shared" ref="P5187:P5250" si="244">IF(OR(K5187="handling and wharfage",K5187="rau handling and wharfage"),O5187*30,"")</f>
        <v/>
      </c>
      <c r="Q5187" s="70" t="str">
        <f t="shared" ref="Q5187:Q5250" si="245">IF(K5187&lt;&gt;"handling and wharfage","",O5187*3.5)</f>
        <v/>
      </c>
      <c r="R5187" s="70" t="str">
        <f>IFERROR(IF(K5187="handling and wharfage",SUM(P5187:Q5187),IF(OR(K5187="tank",K5187="Boat",K5187="car"),INDEX(Rate!$B$4:$M$25,MATCH(Gilbert!N5187,Rate!$A$4:$A$25,0),MATCH(Gilbert!L5187,Rate!$B$3:$M$3,0))*O5187*0.8,INDEX(Rate!$B$4:$M$25,MATCH(Gilbert!N5187,Rate!$A$4:$A$25,0),MATCH(Gilbert!L5187,Rate!$B$3:$M$3,0))*O5187)),"")</f>
        <v/>
      </c>
      <c r="T5187" s="71" t="str">
        <f t="shared" ref="T5187:T5250" si="246">IF(L5187="","",IF(L5187="General2","F0070000061A","E31250000331"))</f>
        <v/>
      </c>
    </row>
    <row r="5188" spans="16:20">
      <c r="P5188" s="70" t="str">
        <f t="shared" si="244"/>
        <v/>
      </c>
      <c r="Q5188" s="70" t="str">
        <f t="shared" si="245"/>
        <v/>
      </c>
      <c r="R5188" s="70" t="str">
        <f>IFERROR(IF(K5188="handling and wharfage",SUM(P5188:Q5188),IF(OR(K5188="tank",K5188="Boat",K5188="car"),INDEX(Rate!$B$4:$M$25,MATCH(Gilbert!N5188,Rate!$A$4:$A$25,0),MATCH(Gilbert!L5188,Rate!$B$3:$M$3,0))*O5188*0.8,INDEX(Rate!$B$4:$M$25,MATCH(Gilbert!N5188,Rate!$A$4:$A$25,0),MATCH(Gilbert!L5188,Rate!$B$3:$M$3,0))*O5188)),"")</f>
        <v/>
      </c>
      <c r="T5188" s="71" t="str">
        <f t="shared" si="246"/>
        <v/>
      </c>
    </row>
    <row r="5189" spans="16:20">
      <c r="P5189" s="70" t="str">
        <f t="shared" si="244"/>
        <v/>
      </c>
      <c r="Q5189" s="70" t="str">
        <f t="shared" si="245"/>
        <v/>
      </c>
      <c r="R5189" s="70" t="str">
        <f>IFERROR(IF(K5189="handling and wharfage",SUM(P5189:Q5189),IF(OR(K5189="tank",K5189="Boat",K5189="car"),INDEX(Rate!$B$4:$M$25,MATCH(Gilbert!N5189,Rate!$A$4:$A$25,0),MATCH(Gilbert!L5189,Rate!$B$3:$M$3,0))*O5189*0.8,INDEX(Rate!$B$4:$M$25,MATCH(Gilbert!N5189,Rate!$A$4:$A$25,0),MATCH(Gilbert!L5189,Rate!$B$3:$M$3,0))*O5189)),"")</f>
        <v/>
      </c>
      <c r="T5189" s="71" t="str">
        <f t="shared" si="246"/>
        <v/>
      </c>
    </row>
    <row r="5190" spans="16:20">
      <c r="P5190" s="70" t="str">
        <f t="shared" si="244"/>
        <v/>
      </c>
      <c r="Q5190" s="70" t="str">
        <f t="shared" si="245"/>
        <v/>
      </c>
      <c r="R5190" s="70" t="str">
        <f>IFERROR(IF(K5190="handling and wharfage",SUM(P5190:Q5190),IF(OR(K5190="tank",K5190="Boat",K5190="car"),INDEX(Rate!$B$4:$M$25,MATCH(Gilbert!N5190,Rate!$A$4:$A$25,0),MATCH(Gilbert!L5190,Rate!$B$3:$M$3,0))*O5190*0.8,INDEX(Rate!$B$4:$M$25,MATCH(Gilbert!N5190,Rate!$A$4:$A$25,0),MATCH(Gilbert!L5190,Rate!$B$3:$M$3,0))*O5190)),"")</f>
        <v/>
      </c>
      <c r="T5190" s="71" t="str">
        <f t="shared" si="246"/>
        <v/>
      </c>
    </row>
    <row r="5191" spans="16:20">
      <c r="P5191" s="70" t="str">
        <f t="shared" si="244"/>
        <v/>
      </c>
      <c r="Q5191" s="70" t="str">
        <f t="shared" si="245"/>
        <v/>
      </c>
      <c r="R5191" s="70" t="str">
        <f>IFERROR(IF(K5191="handling and wharfage",SUM(P5191:Q5191),IF(OR(K5191="tank",K5191="Boat",K5191="car"),INDEX(Rate!$B$4:$M$25,MATCH(Gilbert!N5191,Rate!$A$4:$A$25,0),MATCH(Gilbert!L5191,Rate!$B$3:$M$3,0))*O5191*0.8,INDEX(Rate!$B$4:$M$25,MATCH(Gilbert!N5191,Rate!$A$4:$A$25,0),MATCH(Gilbert!L5191,Rate!$B$3:$M$3,0))*O5191)),"")</f>
        <v/>
      </c>
      <c r="T5191" s="71" t="str">
        <f t="shared" si="246"/>
        <v/>
      </c>
    </row>
    <row r="5192" spans="16:20">
      <c r="P5192" s="70" t="str">
        <f t="shared" si="244"/>
        <v/>
      </c>
      <c r="Q5192" s="70" t="str">
        <f t="shared" si="245"/>
        <v/>
      </c>
      <c r="R5192" s="70" t="str">
        <f>IFERROR(IF(K5192="handling and wharfage",SUM(P5192:Q5192),IF(OR(K5192="tank",K5192="Boat",K5192="car"),INDEX(Rate!$B$4:$M$25,MATCH(Gilbert!N5192,Rate!$A$4:$A$25,0),MATCH(Gilbert!L5192,Rate!$B$3:$M$3,0))*O5192*0.8,INDEX(Rate!$B$4:$M$25,MATCH(Gilbert!N5192,Rate!$A$4:$A$25,0),MATCH(Gilbert!L5192,Rate!$B$3:$M$3,0))*O5192)),"")</f>
        <v/>
      </c>
      <c r="T5192" s="71" t="str">
        <f t="shared" si="246"/>
        <v/>
      </c>
    </row>
    <row r="5193" spans="16:20">
      <c r="P5193" s="70" t="str">
        <f t="shared" si="244"/>
        <v/>
      </c>
      <c r="Q5193" s="70" t="str">
        <f t="shared" si="245"/>
        <v/>
      </c>
      <c r="R5193" s="70" t="str">
        <f>IFERROR(IF(K5193="handling and wharfage",SUM(P5193:Q5193),IF(OR(K5193="tank",K5193="Boat",K5193="car"),INDEX(Rate!$B$4:$M$25,MATCH(Gilbert!N5193,Rate!$A$4:$A$25,0),MATCH(Gilbert!L5193,Rate!$B$3:$M$3,0))*O5193*0.8,INDEX(Rate!$B$4:$M$25,MATCH(Gilbert!N5193,Rate!$A$4:$A$25,0),MATCH(Gilbert!L5193,Rate!$B$3:$M$3,0))*O5193)),"")</f>
        <v/>
      </c>
      <c r="T5193" s="71" t="str">
        <f t="shared" si="246"/>
        <v/>
      </c>
    </row>
    <row r="5194" spans="16:20">
      <c r="P5194" s="70" t="str">
        <f t="shared" si="244"/>
        <v/>
      </c>
      <c r="Q5194" s="70" t="str">
        <f t="shared" si="245"/>
        <v/>
      </c>
      <c r="R5194" s="70" t="str">
        <f>IFERROR(IF(K5194="handling and wharfage",SUM(P5194:Q5194),IF(OR(K5194="tank",K5194="Boat",K5194="car"),INDEX(Rate!$B$4:$M$25,MATCH(Gilbert!N5194,Rate!$A$4:$A$25,0),MATCH(Gilbert!L5194,Rate!$B$3:$M$3,0))*O5194*0.8,INDEX(Rate!$B$4:$M$25,MATCH(Gilbert!N5194,Rate!$A$4:$A$25,0),MATCH(Gilbert!L5194,Rate!$B$3:$M$3,0))*O5194)),"")</f>
        <v/>
      </c>
      <c r="T5194" s="71" t="str">
        <f t="shared" si="246"/>
        <v/>
      </c>
    </row>
    <row r="5195" spans="16:20">
      <c r="P5195" s="70" t="str">
        <f t="shared" si="244"/>
        <v/>
      </c>
      <c r="Q5195" s="70" t="str">
        <f t="shared" si="245"/>
        <v/>
      </c>
      <c r="R5195" s="70" t="str">
        <f>IFERROR(IF(K5195="handling and wharfage",SUM(P5195:Q5195),IF(OR(K5195="tank",K5195="Boat",K5195="car"),INDEX(Rate!$B$4:$M$25,MATCH(Gilbert!N5195,Rate!$A$4:$A$25,0),MATCH(Gilbert!L5195,Rate!$B$3:$M$3,0))*O5195*0.8,INDEX(Rate!$B$4:$M$25,MATCH(Gilbert!N5195,Rate!$A$4:$A$25,0),MATCH(Gilbert!L5195,Rate!$B$3:$M$3,0))*O5195)),"")</f>
        <v/>
      </c>
      <c r="T5195" s="71" t="str">
        <f t="shared" si="246"/>
        <v/>
      </c>
    </row>
    <row r="5196" spans="16:20">
      <c r="P5196" s="70" t="str">
        <f t="shared" si="244"/>
        <v/>
      </c>
      <c r="Q5196" s="70" t="str">
        <f t="shared" si="245"/>
        <v/>
      </c>
      <c r="R5196" s="70" t="str">
        <f>IFERROR(IF(K5196="handling and wharfage",SUM(P5196:Q5196),IF(OR(K5196="tank",K5196="Boat",K5196="car"),INDEX(Rate!$B$4:$M$25,MATCH(Gilbert!N5196,Rate!$A$4:$A$25,0),MATCH(Gilbert!L5196,Rate!$B$3:$M$3,0))*O5196*0.8,INDEX(Rate!$B$4:$M$25,MATCH(Gilbert!N5196,Rate!$A$4:$A$25,0),MATCH(Gilbert!L5196,Rate!$B$3:$M$3,0))*O5196)),"")</f>
        <v/>
      </c>
      <c r="T5196" s="71" t="str">
        <f t="shared" si="246"/>
        <v/>
      </c>
    </row>
    <row r="5197" spans="16:20">
      <c r="P5197" s="70" t="str">
        <f t="shared" si="244"/>
        <v/>
      </c>
      <c r="Q5197" s="70" t="str">
        <f t="shared" si="245"/>
        <v/>
      </c>
      <c r="R5197" s="70" t="str">
        <f>IFERROR(IF(K5197="handling and wharfage",SUM(P5197:Q5197),IF(OR(K5197="tank",K5197="Boat",K5197="car"),INDEX(Rate!$B$4:$M$25,MATCH(Gilbert!N5197,Rate!$A$4:$A$25,0),MATCH(Gilbert!L5197,Rate!$B$3:$M$3,0))*O5197*0.8,INDEX(Rate!$B$4:$M$25,MATCH(Gilbert!N5197,Rate!$A$4:$A$25,0),MATCH(Gilbert!L5197,Rate!$B$3:$M$3,0))*O5197)),"")</f>
        <v/>
      </c>
      <c r="T5197" s="71" t="str">
        <f t="shared" si="246"/>
        <v/>
      </c>
    </row>
    <row r="5198" spans="16:20">
      <c r="P5198" s="70" t="str">
        <f t="shared" si="244"/>
        <v/>
      </c>
      <c r="Q5198" s="70" t="str">
        <f t="shared" si="245"/>
        <v/>
      </c>
      <c r="R5198" s="70" t="str">
        <f>IFERROR(IF(K5198="handling and wharfage",SUM(P5198:Q5198),IF(OR(K5198="tank",K5198="Boat",K5198="car"),INDEX(Rate!$B$4:$M$25,MATCH(Gilbert!N5198,Rate!$A$4:$A$25,0),MATCH(Gilbert!L5198,Rate!$B$3:$M$3,0))*O5198*0.8,INDEX(Rate!$B$4:$M$25,MATCH(Gilbert!N5198,Rate!$A$4:$A$25,0),MATCH(Gilbert!L5198,Rate!$B$3:$M$3,0))*O5198)),"")</f>
        <v/>
      </c>
      <c r="T5198" s="71" t="str">
        <f t="shared" si="246"/>
        <v/>
      </c>
    </row>
    <row r="5199" spans="16:20">
      <c r="P5199" s="70" t="str">
        <f t="shared" si="244"/>
        <v/>
      </c>
      <c r="Q5199" s="70" t="str">
        <f t="shared" si="245"/>
        <v/>
      </c>
      <c r="R5199" s="70" t="str">
        <f>IFERROR(IF(K5199="handling and wharfage",SUM(P5199:Q5199),IF(OR(K5199="tank",K5199="Boat",K5199="car"),INDEX(Rate!$B$4:$M$25,MATCH(Gilbert!N5199,Rate!$A$4:$A$25,0),MATCH(Gilbert!L5199,Rate!$B$3:$M$3,0))*O5199*0.8,INDEX(Rate!$B$4:$M$25,MATCH(Gilbert!N5199,Rate!$A$4:$A$25,0),MATCH(Gilbert!L5199,Rate!$B$3:$M$3,0))*O5199)),"")</f>
        <v/>
      </c>
      <c r="T5199" s="71" t="str">
        <f t="shared" si="246"/>
        <v/>
      </c>
    </row>
    <row r="5200" spans="16:20">
      <c r="P5200" s="70" t="str">
        <f t="shared" si="244"/>
        <v/>
      </c>
      <c r="Q5200" s="70" t="str">
        <f t="shared" si="245"/>
        <v/>
      </c>
      <c r="R5200" s="70" t="str">
        <f>IFERROR(IF(K5200="handling and wharfage",SUM(P5200:Q5200),IF(OR(K5200="tank",K5200="Boat",K5200="car"),INDEX(Rate!$B$4:$M$25,MATCH(Gilbert!N5200,Rate!$A$4:$A$25,0),MATCH(Gilbert!L5200,Rate!$B$3:$M$3,0))*O5200*0.8,INDEX(Rate!$B$4:$M$25,MATCH(Gilbert!N5200,Rate!$A$4:$A$25,0),MATCH(Gilbert!L5200,Rate!$B$3:$M$3,0))*O5200)),"")</f>
        <v/>
      </c>
      <c r="T5200" s="71" t="str">
        <f t="shared" si="246"/>
        <v/>
      </c>
    </row>
    <row r="5201" spans="16:20">
      <c r="P5201" s="70" t="str">
        <f t="shared" si="244"/>
        <v/>
      </c>
      <c r="Q5201" s="70" t="str">
        <f t="shared" si="245"/>
        <v/>
      </c>
      <c r="R5201" s="70" t="str">
        <f>IFERROR(IF(K5201="handling and wharfage",SUM(P5201:Q5201),IF(OR(K5201="tank",K5201="Boat",K5201="car"),INDEX(Rate!$B$4:$M$25,MATCH(Gilbert!N5201,Rate!$A$4:$A$25,0),MATCH(Gilbert!L5201,Rate!$B$3:$M$3,0))*O5201*0.8,INDEX(Rate!$B$4:$M$25,MATCH(Gilbert!N5201,Rate!$A$4:$A$25,0),MATCH(Gilbert!L5201,Rate!$B$3:$M$3,0))*O5201)),"")</f>
        <v/>
      </c>
      <c r="T5201" s="71" t="str">
        <f t="shared" si="246"/>
        <v/>
      </c>
    </row>
    <row r="5202" spans="16:20">
      <c r="P5202" s="70" t="str">
        <f t="shared" si="244"/>
        <v/>
      </c>
      <c r="Q5202" s="70" t="str">
        <f t="shared" si="245"/>
        <v/>
      </c>
      <c r="R5202" s="70" t="str">
        <f>IFERROR(IF(K5202="handling and wharfage",SUM(P5202:Q5202),IF(OR(K5202="tank",K5202="Boat",K5202="car"),INDEX(Rate!$B$4:$M$25,MATCH(Gilbert!N5202,Rate!$A$4:$A$25,0),MATCH(Gilbert!L5202,Rate!$B$3:$M$3,0))*O5202*0.8,INDEX(Rate!$B$4:$M$25,MATCH(Gilbert!N5202,Rate!$A$4:$A$25,0),MATCH(Gilbert!L5202,Rate!$B$3:$M$3,0))*O5202)),"")</f>
        <v/>
      </c>
      <c r="T5202" s="71" t="str">
        <f t="shared" si="246"/>
        <v/>
      </c>
    </row>
    <row r="5203" spans="16:20">
      <c r="P5203" s="70" t="str">
        <f t="shared" si="244"/>
        <v/>
      </c>
      <c r="Q5203" s="70" t="str">
        <f t="shared" si="245"/>
        <v/>
      </c>
      <c r="R5203" s="70" t="str">
        <f>IFERROR(IF(K5203="handling and wharfage",SUM(P5203:Q5203),IF(OR(K5203="tank",K5203="Boat",K5203="car"),INDEX(Rate!$B$4:$M$25,MATCH(Gilbert!N5203,Rate!$A$4:$A$25,0),MATCH(Gilbert!L5203,Rate!$B$3:$M$3,0))*O5203*0.8,INDEX(Rate!$B$4:$M$25,MATCH(Gilbert!N5203,Rate!$A$4:$A$25,0),MATCH(Gilbert!L5203,Rate!$B$3:$M$3,0))*O5203)),"")</f>
        <v/>
      </c>
      <c r="T5203" s="71" t="str">
        <f t="shared" si="246"/>
        <v/>
      </c>
    </row>
    <row r="5204" spans="16:20">
      <c r="P5204" s="70" t="str">
        <f t="shared" si="244"/>
        <v/>
      </c>
      <c r="Q5204" s="70" t="str">
        <f t="shared" si="245"/>
        <v/>
      </c>
      <c r="R5204" s="70" t="str">
        <f>IFERROR(IF(K5204="handling and wharfage",SUM(P5204:Q5204),IF(OR(K5204="tank",K5204="Boat",K5204="car"),INDEX(Rate!$B$4:$M$25,MATCH(Gilbert!N5204,Rate!$A$4:$A$25,0),MATCH(Gilbert!L5204,Rate!$B$3:$M$3,0))*O5204*0.8,INDEX(Rate!$B$4:$M$25,MATCH(Gilbert!N5204,Rate!$A$4:$A$25,0),MATCH(Gilbert!L5204,Rate!$B$3:$M$3,0))*O5204)),"")</f>
        <v/>
      </c>
      <c r="T5204" s="71" t="str">
        <f t="shared" si="246"/>
        <v/>
      </c>
    </row>
    <row r="5205" spans="16:20">
      <c r="P5205" s="70" t="str">
        <f t="shared" si="244"/>
        <v/>
      </c>
      <c r="Q5205" s="70" t="str">
        <f t="shared" si="245"/>
        <v/>
      </c>
      <c r="R5205" s="70" t="str">
        <f>IFERROR(IF(K5205="handling and wharfage",SUM(P5205:Q5205),IF(OR(K5205="tank",K5205="Boat",K5205="car"),INDEX(Rate!$B$4:$M$25,MATCH(Gilbert!N5205,Rate!$A$4:$A$25,0),MATCH(Gilbert!L5205,Rate!$B$3:$M$3,0))*O5205*0.8,INDEX(Rate!$B$4:$M$25,MATCH(Gilbert!N5205,Rate!$A$4:$A$25,0),MATCH(Gilbert!L5205,Rate!$B$3:$M$3,0))*O5205)),"")</f>
        <v/>
      </c>
      <c r="T5205" s="71" t="str">
        <f t="shared" si="246"/>
        <v/>
      </c>
    </row>
    <row r="5206" spans="16:20">
      <c r="P5206" s="70" t="str">
        <f t="shared" si="244"/>
        <v/>
      </c>
      <c r="Q5206" s="70" t="str">
        <f t="shared" si="245"/>
        <v/>
      </c>
      <c r="R5206" s="70" t="str">
        <f>IFERROR(IF(K5206="handling and wharfage",SUM(P5206:Q5206),IF(OR(K5206="tank",K5206="Boat",K5206="car"),INDEX(Rate!$B$4:$M$25,MATCH(Gilbert!N5206,Rate!$A$4:$A$25,0),MATCH(Gilbert!L5206,Rate!$B$3:$M$3,0))*O5206*0.8,INDEX(Rate!$B$4:$M$25,MATCH(Gilbert!N5206,Rate!$A$4:$A$25,0),MATCH(Gilbert!L5206,Rate!$B$3:$M$3,0))*O5206)),"")</f>
        <v/>
      </c>
      <c r="T5206" s="71" t="str">
        <f t="shared" si="246"/>
        <v/>
      </c>
    </row>
    <row r="5207" spans="16:20">
      <c r="P5207" s="70" t="str">
        <f t="shared" si="244"/>
        <v/>
      </c>
      <c r="Q5207" s="70" t="str">
        <f t="shared" si="245"/>
        <v/>
      </c>
      <c r="R5207" s="70" t="str">
        <f>IFERROR(IF(K5207="handling and wharfage",SUM(P5207:Q5207),IF(OR(K5207="tank",K5207="Boat",K5207="car"),INDEX(Rate!$B$4:$M$25,MATCH(Gilbert!N5207,Rate!$A$4:$A$25,0),MATCH(Gilbert!L5207,Rate!$B$3:$M$3,0))*O5207*0.8,INDEX(Rate!$B$4:$M$25,MATCH(Gilbert!N5207,Rate!$A$4:$A$25,0),MATCH(Gilbert!L5207,Rate!$B$3:$M$3,0))*O5207)),"")</f>
        <v/>
      </c>
      <c r="T5207" s="71" t="str">
        <f t="shared" si="246"/>
        <v/>
      </c>
    </row>
    <row r="5208" spans="16:20">
      <c r="P5208" s="70" t="str">
        <f t="shared" si="244"/>
        <v/>
      </c>
      <c r="Q5208" s="70" t="str">
        <f t="shared" si="245"/>
        <v/>
      </c>
      <c r="R5208" s="70" t="str">
        <f>IFERROR(IF(K5208="handling and wharfage",SUM(P5208:Q5208),IF(OR(K5208="tank",K5208="Boat",K5208="car"),INDEX(Rate!$B$4:$M$25,MATCH(Gilbert!N5208,Rate!$A$4:$A$25,0),MATCH(Gilbert!L5208,Rate!$B$3:$M$3,0))*O5208*0.8,INDEX(Rate!$B$4:$M$25,MATCH(Gilbert!N5208,Rate!$A$4:$A$25,0),MATCH(Gilbert!L5208,Rate!$B$3:$M$3,0))*O5208)),"")</f>
        <v/>
      </c>
      <c r="T5208" s="71" t="str">
        <f t="shared" si="246"/>
        <v/>
      </c>
    </row>
    <row r="5209" spans="16:20">
      <c r="P5209" s="70" t="str">
        <f t="shared" si="244"/>
        <v/>
      </c>
      <c r="Q5209" s="70" t="str">
        <f t="shared" si="245"/>
        <v/>
      </c>
      <c r="R5209" s="70" t="str">
        <f>IFERROR(IF(K5209="handling and wharfage",SUM(P5209:Q5209),IF(OR(K5209="tank",K5209="Boat",K5209="car"),INDEX(Rate!$B$4:$M$25,MATCH(Gilbert!N5209,Rate!$A$4:$A$25,0),MATCH(Gilbert!L5209,Rate!$B$3:$M$3,0))*O5209*0.8,INDEX(Rate!$B$4:$M$25,MATCH(Gilbert!N5209,Rate!$A$4:$A$25,0),MATCH(Gilbert!L5209,Rate!$B$3:$M$3,0))*O5209)),"")</f>
        <v/>
      </c>
      <c r="T5209" s="71" t="str">
        <f t="shared" si="246"/>
        <v/>
      </c>
    </row>
    <row r="5210" spans="16:20">
      <c r="P5210" s="70" t="str">
        <f t="shared" si="244"/>
        <v/>
      </c>
      <c r="Q5210" s="70" t="str">
        <f t="shared" si="245"/>
        <v/>
      </c>
      <c r="R5210" s="70" t="str">
        <f>IFERROR(IF(K5210="handling and wharfage",SUM(P5210:Q5210),IF(OR(K5210="tank",K5210="Boat",K5210="car"),INDEX(Rate!$B$4:$M$25,MATCH(Gilbert!N5210,Rate!$A$4:$A$25,0),MATCH(Gilbert!L5210,Rate!$B$3:$M$3,0))*O5210*0.8,INDEX(Rate!$B$4:$M$25,MATCH(Gilbert!N5210,Rate!$A$4:$A$25,0),MATCH(Gilbert!L5210,Rate!$B$3:$M$3,0))*O5210)),"")</f>
        <v/>
      </c>
      <c r="T5210" s="71" t="str">
        <f t="shared" si="246"/>
        <v/>
      </c>
    </row>
    <row r="5211" spans="16:20">
      <c r="P5211" s="70" t="str">
        <f t="shared" si="244"/>
        <v/>
      </c>
      <c r="Q5211" s="70" t="str">
        <f t="shared" si="245"/>
        <v/>
      </c>
      <c r="R5211" s="70" t="str">
        <f>IFERROR(IF(K5211="handling and wharfage",SUM(P5211:Q5211),IF(OR(K5211="tank",K5211="Boat",K5211="car"),INDEX(Rate!$B$4:$M$25,MATCH(Gilbert!N5211,Rate!$A$4:$A$25,0),MATCH(Gilbert!L5211,Rate!$B$3:$M$3,0))*O5211*0.8,INDEX(Rate!$B$4:$M$25,MATCH(Gilbert!N5211,Rate!$A$4:$A$25,0),MATCH(Gilbert!L5211,Rate!$B$3:$M$3,0))*O5211)),"")</f>
        <v/>
      </c>
      <c r="T5211" s="71" t="str">
        <f t="shared" si="246"/>
        <v/>
      </c>
    </row>
    <row r="5212" spans="16:20">
      <c r="P5212" s="70" t="str">
        <f t="shared" si="244"/>
        <v/>
      </c>
      <c r="Q5212" s="70" t="str">
        <f t="shared" si="245"/>
        <v/>
      </c>
      <c r="R5212" s="70" t="str">
        <f>IFERROR(IF(K5212="handling and wharfage",SUM(P5212:Q5212),IF(OR(K5212="tank",K5212="Boat",K5212="car"),INDEX(Rate!$B$4:$M$25,MATCH(Gilbert!N5212,Rate!$A$4:$A$25,0),MATCH(Gilbert!L5212,Rate!$B$3:$M$3,0))*O5212*0.8,INDEX(Rate!$B$4:$M$25,MATCH(Gilbert!N5212,Rate!$A$4:$A$25,0),MATCH(Gilbert!L5212,Rate!$B$3:$M$3,0))*O5212)),"")</f>
        <v/>
      </c>
      <c r="T5212" s="71" t="str">
        <f t="shared" si="246"/>
        <v/>
      </c>
    </row>
    <row r="5213" spans="16:20">
      <c r="P5213" s="70" t="str">
        <f t="shared" si="244"/>
        <v/>
      </c>
      <c r="Q5213" s="70" t="str">
        <f t="shared" si="245"/>
        <v/>
      </c>
      <c r="R5213" s="70" t="str">
        <f>IFERROR(IF(K5213="handling and wharfage",SUM(P5213:Q5213),IF(OR(K5213="tank",K5213="Boat",K5213="car"),INDEX(Rate!$B$4:$M$25,MATCH(Gilbert!N5213,Rate!$A$4:$A$25,0),MATCH(Gilbert!L5213,Rate!$B$3:$M$3,0))*O5213*0.8,INDEX(Rate!$B$4:$M$25,MATCH(Gilbert!N5213,Rate!$A$4:$A$25,0),MATCH(Gilbert!L5213,Rate!$B$3:$M$3,0))*O5213)),"")</f>
        <v/>
      </c>
      <c r="T5213" s="71" t="str">
        <f t="shared" si="246"/>
        <v/>
      </c>
    </row>
    <row r="5214" spans="16:20">
      <c r="P5214" s="70" t="str">
        <f t="shared" si="244"/>
        <v/>
      </c>
      <c r="Q5214" s="70" t="str">
        <f t="shared" si="245"/>
        <v/>
      </c>
      <c r="R5214" s="70" t="str">
        <f>IFERROR(IF(K5214="handling and wharfage",SUM(P5214:Q5214),IF(OR(K5214="tank",K5214="Boat",K5214="car"),INDEX(Rate!$B$4:$M$25,MATCH(Gilbert!N5214,Rate!$A$4:$A$25,0),MATCH(Gilbert!L5214,Rate!$B$3:$M$3,0))*O5214*0.8,INDEX(Rate!$B$4:$M$25,MATCH(Gilbert!N5214,Rate!$A$4:$A$25,0),MATCH(Gilbert!L5214,Rate!$B$3:$M$3,0))*O5214)),"")</f>
        <v/>
      </c>
      <c r="T5214" s="71" t="str">
        <f t="shared" si="246"/>
        <v/>
      </c>
    </row>
    <row r="5215" spans="16:20">
      <c r="P5215" s="70" t="str">
        <f t="shared" si="244"/>
        <v/>
      </c>
      <c r="Q5215" s="70" t="str">
        <f t="shared" si="245"/>
        <v/>
      </c>
      <c r="R5215" s="70" t="str">
        <f>IFERROR(IF(K5215="handling and wharfage",SUM(P5215:Q5215),IF(OR(K5215="tank",K5215="Boat",K5215="car"),INDEX(Rate!$B$4:$M$25,MATCH(Gilbert!N5215,Rate!$A$4:$A$25,0),MATCH(Gilbert!L5215,Rate!$B$3:$M$3,0))*O5215*0.8,INDEX(Rate!$B$4:$M$25,MATCH(Gilbert!N5215,Rate!$A$4:$A$25,0),MATCH(Gilbert!L5215,Rate!$B$3:$M$3,0))*O5215)),"")</f>
        <v/>
      </c>
      <c r="T5215" s="71" t="str">
        <f t="shared" si="246"/>
        <v/>
      </c>
    </row>
    <row r="5216" spans="16:20">
      <c r="P5216" s="70" t="str">
        <f t="shared" si="244"/>
        <v/>
      </c>
      <c r="Q5216" s="70" t="str">
        <f t="shared" si="245"/>
        <v/>
      </c>
      <c r="R5216" s="70" t="str">
        <f>IFERROR(IF(K5216="handling and wharfage",SUM(P5216:Q5216),IF(OR(K5216="tank",K5216="Boat",K5216="car"),INDEX(Rate!$B$4:$M$25,MATCH(Gilbert!N5216,Rate!$A$4:$A$25,0),MATCH(Gilbert!L5216,Rate!$B$3:$M$3,0))*O5216*0.8,INDEX(Rate!$B$4:$M$25,MATCH(Gilbert!N5216,Rate!$A$4:$A$25,0),MATCH(Gilbert!L5216,Rate!$B$3:$M$3,0))*O5216)),"")</f>
        <v/>
      </c>
      <c r="T5216" s="71" t="str">
        <f t="shared" si="246"/>
        <v/>
      </c>
    </row>
    <row r="5217" spans="16:20">
      <c r="P5217" s="70" t="str">
        <f t="shared" si="244"/>
        <v/>
      </c>
      <c r="Q5217" s="70" t="str">
        <f t="shared" si="245"/>
        <v/>
      </c>
      <c r="R5217" s="70" t="str">
        <f>IFERROR(IF(K5217="handling and wharfage",SUM(P5217:Q5217),IF(OR(K5217="tank",K5217="Boat",K5217="car"),INDEX(Rate!$B$4:$M$25,MATCH(Gilbert!N5217,Rate!$A$4:$A$25,0),MATCH(Gilbert!L5217,Rate!$B$3:$M$3,0))*O5217*0.8,INDEX(Rate!$B$4:$M$25,MATCH(Gilbert!N5217,Rate!$A$4:$A$25,0),MATCH(Gilbert!L5217,Rate!$B$3:$M$3,0))*O5217)),"")</f>
        <v/>
      </c>
      <c r="T5217" s="71" t="str">
        <f t="shared" si="246"/>
        <v/>
      </c>
    </row>
    <row r="5218" spans="16:20">
      <c r="P5218" s="70" t="str">
        <f t="shared" si="244"/>
        <v/>
      </c>
      <c r="Q5218" s="70" t="str">
        <f t="shared" si="245"/>
        <v/>
      </c>
      <c r="R5218" s="70" t="str">
        <f>IFERROR(IF(K5218="handling and wharfage",SUM(P5218:Q5218),IF(OR(K5218="tank",K5218="Boat",K5218="car"),INDEX(Rate!$B$4:$M$25,MATCH(Gilbert!N5218,Rate!$A$4:$A$25,0),MATCH(Gilbert!L5218,Rate!$B$3:$M$3,0))*O5218*0.8,INDEX(Rate!$B$4:$M$25,MATCH(Gilbert!N5218,Rate!$A$4:$A$25,0),MATCH(Gilbert!L5218,Rate!$B$3:$M$3,0))*O5218)),"")</f>
        <v/>
      </c>
      <c r="T5218" s="71" t="str">
        <f t="shared" si="246"/>
        <v/>
      </c>
    </row>
    <row r="5219" spans="16:20">
      <c r="P5219" s="70" t="str">
        <f t="shared" si="244"/>
        <v/>
      </c>
      <c r="Q5219" s="70" t="str">
        <f t="shared" si="245"/>
        <v/>
      </c>
      <c r="R5219" s="70" t="str">
        <f>IFERROR(IF(K5219="handling and wharfage",SUM(P5219:Q5219),IF(OR(K5219="tank",K5219="Boat",K5219="car"),INDEX(Rate!$B$4:$M$25,MATCH(Gilbert!N5219,Rate!$A$4:$A$25,0),MATCH(Gilbert!L5219,Rate!$B$3:$M$3,0))*O5219*0.8,INDEX(Rate!$B$4:$M$25,MATCH(Gilbert!N5219,Rate!$A$4:$A$25,0),MATCH(Gilbert!L5219,Rate!$B$3:$M$3,0))*O5219)),"")</f>
        <v/>
      </c>
      <c r="T5219" s="71" t="str">
        <f t="shared" si="246"/>
        <v/>
      </c>
    </row>
    <row r="5220" spans="16:20">
      <c r="P5220" s="70" t="str">
        <f t="shared" si="244"/>
        <v/>
      </c>
      <c r="Q5220" s="70" t="str">
        <f t="shared" si="245"/>
        <v/>
      </c>
      <c r="R5220" s="70" t="str">
        <f>IFERROR(IF(K5220="handling and wharfage",SUM(P5220:Q5220),IF(OR(K5220="tank",K5220="Boat",K5220="car"),INDEX(Rate!$B$4:$M$25,MATCH(Gilbert!N5220,Rate!$A$4:$A$25,0),MATCH(Gilbert!L5220,Rate!$B$3:$M$3,0))*O5220*0.8,INDEX(Rate!$B$4:$M$25,MATCH(Gilbert!N5220,Rate!$A$4:$A$25,0),MATCH(Gilbert!L5220,Rate!$B$3:$M$3,0))*O5220)),"")</f>
        <v/>
      </c>
      <c r="T5220" s="71" t="str">
        <f t="shared" si="246"/>
        <v/>
      </c>
    </row>
    <row r="5221" spans="16:20">
      <c r="P5221" s="70" t="str">
        <f t="shared" si="244"/>
        <v/>
      </c>
      <c r="Q5221" s="70" t="str">
        <f t="shared" si="245"/>
        <v/>
      </c>
      <c r="R5221" s="70" t="str">
        <f>IFERROR(IF(K5221="handling and wharfage",SUM(P5221:Q5221),IF(OR(K5221="tank",K5221="Boat",K5221="car"),INDEX(Rate!$B$4:$M$25,MATCH(Gilbert!N5221,Rate!$A$4:$A$25,0),MATCH(Gilbert!L5221,Rate!$B$3:$M$3,0))*O5221*0.8,INDEX(Rate!$B$4:$M$25,MATCH(Gilbert!N5221,Rate!$A$4:$A$25,0),MATCH(Gilbert!L5221,Rate!$B$3:$M$3,0))*O5221)),"")</f>
        <v/>
      </c>
      <c r="T5221" s="71" t="str">
        <f t="shared" si="246"/>
        <v/>
      </c>
    </row>
    <row r="5222" spans="16:20">
      <c r="P5222" s="70" t="str">
        <f t="shared" si="244"/>
        <v/>
      </c>
      <c r="Q5222" s="70" t="str">
        <f t="shared" si="245"/>
        <v/>
      </c>
      <c r="R5222" s="70" t="str">
        <f>IFERROR(IF(K5222="handling and wharfage",SUM(P5222:Q5222),IF(OR(K5222="tank",K5222="Boat",K5222="car"),INDEX(Rate!$B$4:$M$25,MATCH(Gilbert!N5222,Rate!$A$4:$A$25,0),MATCH(Gilbert!L5222,Rate!$B$3:$M$3,0))*O5222*0.8,INDEX(Rate!$B$4:$M$25,MATCH(Gilbert!N5222,Rate!$A$4:$A$25,0),MATCH(Gilbert!L5222,Rate!$B$3:$M$3,0))*O5222)),"")</f>
        <v/>
      </c>
      <c r="T5222" s="71" t="str">
        <f t="shared" si="246"/>
        <v/>
      </c>
    </row>
    <row r="5223" spans="16:20">
      <c r="P5223" s="70" t="str">
        <f t="shared" si="244"/>
        <v/>
      </c>
      <c r="Q5223" s="70" t="str">
        <f t="shared" si="245"/>
        <v/>
      </c>
      <c r="R5223" s="70" t="str">
        <f>IFERROR(IF(K5223="handling and wharfage",SUM(P5223:Q5223),IF(OR(K5223="tank",K5223="Boat",K5223="car"),INDEX(Rate!$B$4:$M$25,MATCH(Gilbert!N5223,Rate!$A$4:$A$25,0),MATCH(Gilbert!L5223,Rate!$B$3:$M$3,0))*O5223*0.8,INDEX(Rate!$B$4:$M$25,MATCH(Gilbert!N5223,Rate!$A$4:$A$25,0),MATCH(Gilbert!L5223,Rate!$B$3:$M$3,0))*O5223)),"")</f>
        <v/>
      </c>
      <c r="T5223" s="71" t="str">
        <f t="shared" si="246"/>
        <v/>
      </c>
    </row>
    <row r="5224" spans="16:20">
      <c r="P5224" s="70" t="str">
        <f t="shared" si="244"/>
        <v/>
      </c>
      <c r="Q5224" s="70" t="str">
        <f t="shared" si="245"/>
        <v/>
      </c>
      <c r="R5224" s="70" t="str">
        <f>IFERROR(IF(K5224="handling and wharfage",SUM(P5224:Q5224),IF(OR(K5224="tank",K5224="Boat",K5224="car"),INDEX(Rate!$B$4:$M$25,MATCH(Gilbert!N5224,Rate!$A$4:$A$25,0),MATCH(Gilbert!L5224,Rate!$B$3:$M$3,0))*O5224*0.8,INDEX(Rate!$B$4:$M$25,MATCH(Gilbert!N5224,Rate!$A$4:$A$25,0),MATCH(Gilbert!L5224,Rate!$B$3:$M$3,0))*O5224)),"")</f>
        <v/>
      </c>
      <c r="T5224" s="71" t="str">
        <f t="shared" si="246"/>
        <v/>
      </c>
    </row>
    <row r="5225" spans="16:20">
      <c r="P5225" s="70" t="str">
        <f t="shared" si="244"/>
        <v/>
      </c>
      <c r="Q5225" s="70" t="str">
        <f t="shared" si="245"/>
        <v/>
      </c>
      <c r="R5225" s="70" t="str">
        <f>IFERROR(IF(K5225="handling and wharfage",SUM(P5225:Q5225),IF(OR(K5225="tank",K5225="Boat",K5225="car"),INDEX(Rate!$B$4:$M$25,MATCH(Gilbert!N5225,Rate!$A$4:$A$25,0),MATCH(Gilbert!L5225,Rate!$B$3:$M$3,0))*O5225*0.8,INDEX(Rate!$B$4:$M$25,MATCH(Gilbert!N5225,Rate!$A$4:$A$25,0),MATCH(Gilbert!L5225,Rate!$B$3:$M$3,0))*O5225)),"")</f>
        <v/>
      </c>
      <c r="T5225" s="71" t="str">
        <f t="shared" si="246"/>
        <v/>
      </c>
    </row>
    <row r="5226" spans="16:20">
      <c r="P5226" s="70" t="str">
        <f t="shared" si="244"/>
        <v/>
      </c>
      <c r="Q5226" s="70" t="str">
        <f t="shared" si="245"/>
        <v/>
      </c>
      <c r="R5226" s="70" t="str">
        <f>IFERROR(IF(K5226="handling and wharfage",SUM(P5226:Q5226),IF(OR(K5226="tank",K5226="Boat",K5226="car"),INDEX(Rate!$B$4:$M$25,MATCH(Gilbert!N5226,Rate!$A$4:$A$25,0),MATCH(Gilbert!L5226,Rate!$B$3:$M$3,0))*O5226*0.8,INDEX(Rate!$B$4:$M$25,MATCH(Gilbert!N5226,Rate!$A$4:$A$25,0),MATCH(Gilbert!L5226,Rate!$B$3:$M$3,0))*O5226)),"")</f>
        <v/>
      </c>
      <c r="T5226" s="71" t="str">
        <f t="shared" si="246"/>
        <v/>
      </c>
    </row>
    <row r="5227" spans="16:20">
      <c r="P5227" s="70" t="str">
        <f t="shared" si="244"/>
        <v/>
      </c>
      <c r="Q5227" s="70" t="str">
        <f t="shared" si="245"/>
        <v/>
      </c>
      <c r="R5227" s="70" t="str">
        <f>IFERROR(IF(K5227="handling and wharfage",SUM(P5227:Q5227),IF(OR(K5227="tank",K5227="Boat",K5227="car"),INDEX(Rate!$B$4:$M$25,MATCH(Gilbert!N5227,Rate!$A$4:$A$25,0),MATCH(Gilbert!L5227,Rate!$B$3:$M$3,0))*O5227*0.8,INDEX(Rate!$B$4:$M$25,MATCH(Gilbert!N5227,Rate!$A$4:$A$25,0),MATCH(Gilbert!L5227,Rate!$B$3:$M$3,0))*O5227)),"")</f>
        <v/>
      </c>
      <c r="T5227" s="71" t="str">
        <f t="shared" si="246"/>
        <v/>
      </c>
    </row>
    <row r="5228" spans="16:20">
      <c r="P5228" s="70" t="str">
        <f t="shared" si="244"/>
        <v/>
      </c>
      <c r="Q5228" s="70" t="str">
        <f t="shared" si="245"/>
        <v/>
      </c>
      <c r="R5228" s="70" t="str">
        <f>IFERROR(IF(K5228="handling and wharfage",SUM(P5228:Q5228),IF(OR(K5228="tank",K5228="Boat",K5228="car"),INDEX(Rate!$B$4:$M$25,MATCH(Gilbert!N5228,Rate!$A$4:$A$25,0),MATCH(Gilbert!L5228,Rate!$B$3:$M$3,0))*O5228*0.8,INDEX(Rate!$B$4:$M$25,MATCH(Gilbert!N5228,Rate!$A$4:$A$25,0),MATCH(Gilbert!L5228,Rate!$B$3:$M$3,0))*O5228)),"")</f>
        <v/>
      </c>
      <c r="T5228" s="71" t="str">
        <f t="shared" si="246"/>
        <v/>
      </c>
    </row>
    <row r="5229" spans="16:20">
      <c r="P5229" s="70" t="str">
        <f t="shared" si="244"/>
        <v/>
      </c>
      <c r="Q5229" s="70" t="str">
        <f t="shared" si="245"/>
        <v/>
      </c>
      <c r="R5229" s="70" t="str">
        <f>IFERROR(IF(K5229="handling and wharfage",SUM(P5229:Q5229),IF(OR(K5229="tank",K5229="Boat",K5229="car"),INDEX(Rate!$B$4:$M$25,MATCH(Gilbert!N5229,Rate!$A$4:$A$25,0),MATCH(Gilbert!L5229,Rate!$B$3:$M$3,0))*O5229*0.8,INDEX(Rate!$B$4:$M$25,MATCH(Gilbert!N5229,Rate!$A$4:$A$25,0),MATCH(Gilbert!L5229,Rate!$B$3:$M$3,0))*O5229)),"")</f>
        <v/>
      </c>
      <c r="T5229" s="71" t="str">
        <f t="shared" si="246"/>
        <v/>
      </c>
    </row>
    <row r="5230" spans="16:20">
      <c r="P5230" s="70" t="str">
        <f t="shared" si="244"/>
        <v/>
      </c>
      <c r="Q5230" s="70" t="str">
        <f t="shared" si="245"/>
        <v/>
      </c>
      <c r="R5230" s="70" t="str">
        <f>IFERROR(IF(K5230="handling and wharfage",SUM(P5230:Q5230),IF(OR(K5230="tank",K5230="Boat",K5230="car"),INDEX(Rate!$B$4:$M$25,MATCH(Gilbert!N5230,Rate!$A$4:$A$25,0),MATCH(Gilbert!L5230,Rate!$B$3:$M$3,0))*O5230*0.8,INDEX(Rate!$B$4:$M$25,MATCH(Gilbert!N5230,Rate!$A$4:$A$25,0),MATCH(Gilbert!L5230,Rate!$B$3:$M$3,0))*O5230)),"")</f>
        <v/>
      </c>
      <c r="T5230" s="71" t="str">
        <f t="shared" si="246"/>
        <v/>
      </c>
    </row>
    <row r="5231" spans="16:20">
      <c r="P5231" s="70" t="str">
        <f t="shared" si="244"/>
        <v/>
      </c>
      <c r="Q5231" s="70" t="str">
        <f t="shared" si="245"/>
        <v/>
      </c>
      <c r="R5231" s="70" t="str">
        <f>IFERROR(IF(K5231="handling and wharfage",SUM(P5231:Q5231),IF(OR(K5231="tank",K5231="Boat",K5231="car"),INDEX(Rate!$B$4:$M$25,MATCH(Gilbert!N5231,Rate!$A$4:$A$25,0),MATCH(Gilbert!L5231,Rate!$B$3:$M$3,0))*O5231*0.8,INDEX(Rate!$B$4:$M$25,MATCH(Gilbert!N5231,Rate!$A$4:$A$25,0),MATCH(Gilbert!L5231,Rate!$B$3:$M$3,0))*O5231)),"")</f>
        <v/>
      </c>
      <c r="T5231" s="71" t="str">
        <f t="shared" si="246"/>
        <v/>
      </c>
    </row>
    <row r="5232" spans="16:20">
      <c r="P5232" s="70" t="str">
        <f t="shared" si="244"/>
        <v/>
      </c>
      <c r="Q5232" s="70" t="str">
        <f t="shared" si="245"/>
        <v/>
      </c>
      <c r="R5232" s="70" t="str">
        <f>IFERROR(IF(K5232="handling and wharfage",SUM(P5232:Q5232),IF(OR(K5232="tank",K5232="Boat",K5232="car"),INDEX(Rate!$B$4:$M$25,MATCH(Gilbert!N5232,Rate!$A$4:$A$25,0),MATCH(Gilbert!L5232,Rate!$B$3:$M$3,0))*O5232*0.8,INDEX(Rate!$B$4:$M$25,MATCH(Gilbert!N5232,Rate!$A$4:$A$25,0),MATCH(Gilbert!L5232,Rate!$B$3:$M$3,0))*O5232)),"")</f>
        <v/>
      </c>
      <c r="T5232" s="71" t="str">
        <f t="shared" si="246"/>
        <v/>
      </c>
    </row>
    <row r="5233" spans="16:20">
      <c r="P5233" s="70" t="str">
        <f t="shared" si="244"/>
        <v/>
      </c>
      <c r="Q5233" s="70" t="str">
        <f t="shared" si="245"/>
        <v/>
      </c>
      <c r="R5233" s="70" t="str">
        <f>IFERROR(IF(K5233="handling and wharfage",SUM(P5233:Q5233),IF(OR(K5233="tank",K5233="Boat",K5233="car"),INDEX(Rate!$B$4:$M$25,MATCH(Gilbert!N5233,Rate!$A$4:$A$25,0),MATCH(Gilbert!L5233,Rate!$B$3:$M$3,0))*O5233*0.8,INDEX(Rate!$B$4:$M$25,MATCH(Gilbert!N5233,Rate!$A$4:$A$25,0),MATCH(Gilbert!L5233,Rate!$B$3:$M$3,0))*O5233)),"")</f>
        <v/>
      </c>
      <c r="T5233" s="71" t="str">
        <f t="shared" si="246"/>
        <v/>
      </c>
    </row>
    <row r="5234" spans="16:20">
      <c r="P5234" s="70" t="str">
        <f t="shared" si="244"/>
        <v/>
      </c>
      <c r="Q5234" s="70" t="str">
        <f t="shared" si="245"/>
        <v/>
      </c>
      <c r="R5234" s="70" t="str">
        <f>IFERROR(IF(K5234="handling and wharfage",SUM(P5234:Q5234),IF(OR(K5234="tank",K5234="Boat",K5234="car"),INDEX(Rate!$B$4:$M$25,MATCH(Gilbert!N5234,Rate!$A$4:$A$25,0),MATCH(Gilbert!L5234,Rate!$B$3:$M$3,0))*O5234*0.8,INDEX(Rate!$B$4:$M$25,MATCH(Gilbert!N5234,Rate!$A$4:$A$25,0),MATCH(Gilbert!L5234,Rate!$B$3:$M$3,0))*O5234)),"")</f>
        <v/>
      </c>
      <c r="T5234" s="71" t="str">
        <f t="shared" si="246"/>
        <v/>
      </c>
    </row>
    <row r="5235" spans="16:20">
      <c r="P5235" s="70" t="str">
        <f t="shared" si="244"/>
        <v/>
      </c>
      <c r="Q5235" s="70" t="str">
        <f t="shared" si="245"/>
        <v/>
      </c>
      <c r="R5235" s="70" t="str">
        <f>IFERROR(IF(K5235="handling and wharfage",SUM(P5235:Q5235),IF(OR(K5235="tank",K5235="Boat",K5235="car"),INDEX(Rate!$B$4:$M$25,MATCH(Gilbert!N5235,Rate!$A$4:$A$25,0),MATCH(Gilbert!L5235,Rate!$B$3:$M$3,0))*O5235*0.8,INDEX(Rate!$B$4:$M$25,MATCH(Gilbert!N5235,Rate!$A$4:$A$25,0),MATCH(Gilbert!L5235,Rate!$B$3:$M$3,0))*O5235)),"")</f>
        <v/>
      </c>
      <c r="T5235" s="71" t="str">
        <f t="shared" si="246"/>
        <v/>
      </c>
    </row>
    <row r="5236" spans="16:20">
      <c r="P5236" s="70" t="str">
        <f t="shared" si="244"/>
        <v/>
      </c>
      <c r="Q5236" s="70" t="str">
        <f t="shared" si="245"/>
        <v/>
      </c>
      <c r="R5236" s="70" t="str">
        <f>IFERROR(IF(K5236="handling and wharfage",SUM(P5236:Q5236),IF(OR(K5236="tank",K5236="Boat",K5236="car"),INDEX(Rate!$B$4:$M$25,MATCH(Gilbert!N5236,Rate!$A$4:$A$25,0),MATCH(Gilbert!L5236,Rate!$B$3:$M$3,0))*O5236*0.8,INDEX(Rate!$B$4:$M$25,MATCH(Gilbert!N5236,Rate!$A$4:$A$25,0),MATCH(Gilbert!L5236,Rate!$B$3:$M$3,0))*O5236)),"")</f>
        <v/>
      </c>
      <c r="T5236" s="71" t="str">
        <f t="shared" si="246"/>
        <v/>
      </c>
    </row>
    <row r="5237" spans="16:20">
      <c r="P5237" s="70" t="str">
        <f t="shared" si="244"/>
        <v/>
      </c>
      <c r="Q5237" s="70" t="str">
        <f t="shared" si="245"/>
        <v/>
      </c>
      <c r="R5237" s="70" t="str">
        <f>IFERROR(IF(K5237="handling and wharfage",SUM(P5237:Q5237),IF(OR(K5237="tank",K5237="Boat",K5237="car"),INDEX(Rate!$B$4:$M$25,MATCH(Gilbert!N5237,Rate!$A$4:$A$25,0),MATCH(Gilbert!L5237,Rate!$B$3:$M$3,0))*O5237*0.8,INDEX(Rate!$B$4:$M$25,MATCH(Gilbert!N5237,Rate!$A$4:$A$25,0),MATCH(Gilbert!L5237,Rate!$B$3:$M$3,0))*O5237)),"")</f>
        <v/>
      </c>
      <c r="T5237" s="71" t="str">
        <f t="shared" si="246"/>
        <v/>
      </c>
    </row>
    <row r="5238" spans="16:20">
      <c r="P5238" s="70" t="str">
        <f t="shared" si="244"/>
        <v/>
      </c>
      <c r="Q5238" s="70" t="str">
        <f t="shared" si="245"/>
        <v/>
      </c>
      <c r="R5238" s="70" t="str">
        <f>IFERROR(IF(K5238="handling and wharfage",SUM(P5238:Q5238),IF(OR(K5238="tank",K5238="Boat",K5238="car"),INDEX(Rate!$B$4:$M$25,MATCH(Gilbert!N5238,Rate!$A$4:$A$25,0),MATCH(Gilbert!L5238,Rate!$B$3:$M$3,0))*O5238*0.8,INDEX(Rate!$B$4:$M$25,MATCH(Gilbert!N5238,Rate!$A$4:$A$25,0),MATCH(Gilbert!L5238,Rate!$B$3:$M$3,0))*O5238)),"")</f>
        <v/>
      </c>
      <c r="T5238" s="71" t="str">
        <f t="shared" si="246"/>
        <v/>
      </c>
    </row>
    <row r="5239" spans="16:20">
      <c r="P5239" s="70" t="str">
        <f t="shared" si="244"/>
        <v/>
      </c>
      <c r="Q5239" s="70" t="str">
        <f t="shared" si="245"/>
        <v/>
      </c>
      <c r="R5239" s="70" t="str">
        <f>IFERROR(IF(K5239="handling and wharfage",SUM(P5239:Q5239),IF(OR(K5239="tank",K5239="Boat",K5239="car"),INDEX(Rate!$B$4:$M$25,MATCH(Gilbert!N5239,Rate!$A$4:$A$25,0),MATCH(Gilbert!L5239,Rate!$B$3:$M$3,0))*O5239*0.8,INDEX(Rate!$B$4:$M$25,MATCH(Gilbert!N5239,Rate!$A$4:$A$25,0),MATCH(Gilbert!L5239,Rate!$B$3:$M$3,0))*O5239)),"")</f>
        <v/>
      </c>
      <c r="T5239" s="71" t="str">
        <f t="shared" si="246"/>
        <v/>
      </c>
    </row>
    <row r="5240" spans="16:20">
      <c r="P5240" s="70" t="str">
        <f t="shared" si="244"/>
        <v/>
      </c>
      <c r="Q5240" s="70" t="str">
        <f t="shared" si="245"/>
        <v/>
      </c>
      <c r="R5240" s="70" t="str">
        <f>IFERROR(IF(K5240="handling and wharfage",SUM(P5240:Q5240),IF(OR(K5240="tank",K5240="Boat",K5240="car"),INDEX(Rate!$B$4:$M$25,MATCH(Gilbert!N5240,Rate!$A$4:$A$25,0),MATCH(Gilbert!L5240,Rate!$B$3:$M$3,0))*O5240*0.8,INDEX(Rate!$B$4:$M$25,MATCH(Gilbert!N5240,Rate!$A$4:$A$25,0),MATCH(Gilbert!L5240,Rate!$B$3:$M$3,0))*O5240)),"")</f>
        <v/>
      </c>
      <c r="T5240" s="71" t="str">
        <f t="shared" si="246"/>
        <v/>
      </c>
    </row>
    <row r="5241" spans="16:20">
      <c r="P5241" s="70" t="str">
        <f t="shared" si="244"/>
        <v/>
      </c>
      <c r="Q5241" s="70" t="str">
        <f t="shared" si="245"/>
        <v/>
      </c>
      <c r="R5241" s="70" t="str">
        <f>IFERROR(IF(K5241="handling and wharfage",SUM(P5241:Q5241),IF(OR(K5241="tank",K5241="Boat",K5241="car"),INDEX(Rate!$B$4:$M$25,MATCH(Gilbert!N5241,Rate!$A$4:$A$25,0),MATCH(Gilbert!L5241,Rate!$B$3:$M$3,0))*O5241*0.8,INDEX(Rate!$B$4:$M$25,MATCH(Gilbert!N5241,Rate!$A$4:$A$25,0),MATCH(Gilbert!L5241,Rate!$B$3:$M$3,0))*O5241)),"")</f>
        <v/>
      </c>
      <c r="T5241" s="71" t="str">
        <f t="shared" si="246"/>
        <v/>
      </c>
    </row>
    <row r="5242" spans="16:20">
      <c r="P5242" s="70" t="str">
        <f t="shared" si="244"/>
        <v/>
      </c>
      <c r="Q5242" s="70" t="str">
        <f t="shared" si="245"/>
        <v/>
      </c>
      <c r="R5242" s="70" t="str">
        <f>IFERROR(IF(K5242="handling and wharfage",SUM(P5242:Q5242),IF(OR(K5242="tank",K5242="Boat",K5242="car"),INDEX(Rate!$B$4:$M$25,MATCH(Gilbert!N5242,Rate!$A$4:$A$25,0),MATCH(Gilbert!L5242,Rate!$B$3:$M$3,0))*O5242*0.8,INDEX(Rate!$B$4:$M$25,MATCH(Gilbert!N5242,Rate!$A$4:$A$25,0),MATCH(Gilbert!L5242,Rate!$B$3:$M$3,0))*O5242)),"")</f>
        <v/>
      </c>
      <c r="T5242" s="71" t="str">
        <f t="shared" si="246"/>
        <v/>
      </c>
    </row>
    <row r="5243" spans="16:20">
      <c r="P5243" s="70" t="str">
        <f t="shared" si="244"/>
        <v/>
      </c>
      <c r="Q5243" s="70" t="str">
        <f t="shared" si="245"/>
        <v/>
      </c>
      <c r="R5243" s="70" t="str">
        <f>IFERROR(IF(K5243="handling and wharfage",SUM(P5243:Q5243),IF(OR(K5243="tank",K5243="Boat",K5243="car"),INDEX(Rate!$B$4:$M$25,MATCH(Gilbert!N5243,Rate!$A$4:$A$25,0),MATCH(Gilbert!L5243,Rate!$B$3:$M$3,0))*O5243*0.8,INDEX(Rate!$B$4:$M$25,MATCH(Gilbert!N5243,Rate!$A$4:$A$25,0),MATCH(Gilbert!L5243,Rate!$B$3:$M$3,0))*O5243)),"")</f>
        <v/>
      </c>
      <c r="T5243" s="71" t="str">
        <f t="shared" si="246"/>
        <v/>
      </c>
    </row>
    <row r="5244" spans="16:20">
      <c r="P5244" s="70" t="str">
        <f t="shared" si="244"/>
        <v/>
      </c>
      <c r="Q5244" s="70" t="str">
        <f t="shared" si="245"/>
        <v/>
      </c>
      <c r="R5244" s="70" t="str">
        <f>IFERROR(IF(K5244="handling and wharfage",SUM(P5244:Q5244),IF(OR(K5244="tank",K5244="Boat",K5244="car"),INDEX(Rate!$B$4:$M$25,MATCH(Gilbert!N5244,Rate!$A$4:$A$25,0),MATCH(Gilbert!L5244,Rate!$B$3:$M$3,0))*O5244*0.8,INDEX(Rate!$B$4:$M$25,MATCH(Gilbert!N5244,Rate!$A$4:$A$25,0),MATCH(Gilbert!L5244,Rate!$B$3:$M$3,0))*O5244)),"")</f>
        <v/>
      </c>
      <c r="T5244" s="71" t="str">
        <f t="shared" si="246"/>
        <v/>
      </c>
    </row>
    <row r="5245" spans="16:20">
      <c r="P5245" s="70" t="str">
        <f t="shared" si="244"/>
        <v/>
      </c>
      <c r="Q5245" s="70" t="str">
        <f t="shared" si="245"/>
        <v/>
      </c>
      <c r="R5245" s="70" t="str">
        <f>IFERROR(IF(K5245="handling and wharfage",SUM(P5245:Q5245),IF(OR(K5245="tank",K5245="Boat",K5245="car"),INDEX(Rate!$B$4:$M$25,MATCH(Gilbert!N5245,Rate!$A$4:$A$25,0),MATCH(Gilbert!L5245,Rate!$B$3:$M$3,0))*O5245*0.8,INDEX(Rate!$B$4:$M$25,MATCH(Gilbert!N5245,Rate!$A$4:$A$25,0),MATCH(Gilbert!L5245,Rate!$B$3:$M$3,0))*O5245)),"")</f>
        <v/>
      </c>
      <c r="T5245" s="71" t="str">
        <f t="shared" si="246"/>
        <v/>
      </c>
    </row>
    <row r="5246" spans="16:20">
      <c r="P5246" s="70" t="str">
        <f t="shared" si="244"/>
        <v/>
      </c>
      <c r="Q5246" s="70" t="str">
        <f t="shared" si="245"/>
        <v/>
      </c>
      <c r="R5246" s="70" t="str">
        <f>IFERROR(IF(K5246="handling and wharfage",SUM(P5246:Q5246),IF(OR(K5246="tank",K5246="Boat",K5246="car"),INDEX(Rate!$B$4:$M$25,MATCH(Gilbert!N5246,Rate!$A$4:$A$25,0),MATCH(Gilbert!L5246,Rate!$B$3:$M$3,0))*O5246*0.8,INDEX(Rate!$B$4:$M$25,MATCH(Gilbert!N5246,Rate!$A$4:$A$25,0),MATCH(Gilbert!L5246,Rate!$B$3:$M$3,0))*O5246)),"")</f>
        <v/>
      </c>
      <c r="T5246" s="71" t="str">
        <f t="shared" si="246"/>
        <v/>
      </c>
    </row>
    <row r="5247" spans="16:20">
      <c r="P5247" s="70" t="str">
        <f t="shared" si="244"/>
        <v/>
      </c>
      <c r="Q5247" s="70" t="str">
        <f t="shared" si="245"/>
        <v/>
      </c>
      <c r="R5247" s="70" t="str">
        <f>IFERROR(IF(K5247="handling and wharfage",SUM(P5247:Q5247),IF(OR(K5247="tank",K5247="Boat",K5247="car"),INDEX(Rate!$B$4:$M$25,MATCH(Gilbert!N5247,Rate!$A$4:$A$25,0),MATCH(Gilbert!L5247,Rate!$B$3:$M$3,0))*O5247*0.8,INDEX(Rate!$B$4:$M$25,MATCH(Gilbert!N5247,Rate!$A$4:$A$25,0),MATCH(Gilbert!L5247,Rate!$B$3:$M$3,0))*O5247)),"")</f>
        <v/>
      </c>
      <c r="T5247" s="71" t="str">
        <f t="shared" si="246"/>
        <v/>
      </c>
    </row>
    <row r="5248" spans="16:20">
      <c r="P5248" s="70" t="str">
        <f t="shared" si="244"/>
        <v/>
      </c>
      <c r="Q5248" s="70" t="str">
        <f t="shared" si="245"/>
        <v/>
      </c>
      <c r="R5248" s="70" t="str">
        <f>IFERROR(IF(K5248="handling and wharfage",SUM(P5248:Q5248),IF(OR(K5248="tank",K5248="Boat",K5248="car"),INDEX(Rate!$B$4:$M$25,MATCH(Gilbert!N5248,Rate!$A$4:$A$25,0),MATCH(Gilbert!L5248,Rate!$B$3:$M$3,0))*O5248*0.8,INDEX(Rate!$B$4:$M$25,MATCH(Gilbert!N5248,Rate!$A$4:$A$25,0),MATCH(Gilbert!L5248,Rate!$B$3:$M$3,0))*O5248)),"")</f>
        <v/>
      </c>
      <c r="T5248" s="71" t="str">
        <f t="shared" si="246"/>
        <v/>
      </c>
    </row>
    <row r="5249" spans="16:20">
      <c r="P5249" s="70" t="str">
        <f t="shared" si="244"/>
        <v/>
      </c>
      <c r="Q5249" s="70" t="str">
        <f t="shared" si="245"/>
        <v/>
      </c>
      <c r="R5249" s="70" t="str">
        <f>IFERROR(IF(K5249="handling and wharfage",SUM(P5249:Q5249),IF(OR(K5249="tank",K5249="Boat",K5249="car"),INDEX(Rate!$B$4:$M$25,MATCH(Gilbert!N5249,Rate!$A$4:$A$25,0),MATCH(Gilbert!L5249,Rate!$B$3:$M$3,0))*O5249*0.8,INDEX(Rate!$B$4:$M$25,MATCH(Gilbert!N5249,Rate!$A$4:$A$25,0),MATCH(Gilbert!L5249,Rate!$B$3:$M$3,0))*O5249)),"")</f>
        <v/>
      </c>
      <c r="T5249" s="71" t="str">
        <f t="shared" si="246"/>
        <v/>
      </c>
    </row>
    <row r="5250" spans="16:20">
      <c r="P5250" s="70" t="str">
        <f t="shared" si="244"/>
        <v/>
      </c>
      <c r="Q5250" s="70" t="str">
        <f t="shared" si="245"/>
        <v/>
      </c>
      <c r="R5250" s="70" t="str">
        <f>IFERROR(IF(K5250="handling and wharfage",SUM(P5250:Q5250),IF(OR(K5250="tank",K5250="Boat",K5250="car"),INDEX(Rate!$B$4:$M$25,MATCH(Gilbert!N5250,Rate!$A$4:$A$25,0),MATCH(Gilbert!L5250,Rate!$B$3:$M$3,0))*O5250*0.8,INDEX(Rate!$B$4:$M$25,MATCH(Gilbert!N5250,Rate!$A$4:$A$25,0),MATCH(Gilbert!L5250,Rate!$B$3:$M$3,0))*O5250)),"")</f>
        <v/>
      </c>
      <c r="T5250" s="71" t="str">
        <f t="shared" si="246"/>
        <v/>
      </c>
    </row>
    <row r="5251" spans="16:20">
      <c r="P5251" s="70" t="str">
        <f t="shared" ref="P5251:P5314" si="247">IF(OR(K5251="handling and wharfage",K5251="rau handling and wharfage"),O5251*30,"")</f>
        <v/>
      </c>
      <c r="Q5251" s="70" t="str">
        <f t="shared" ref="Q5251:Q5314" si="248">IF(K5251&lt;&gt;"handling and wharfage","",O5251*3.5)</f>
        <v/>
      </c>
      <c r="R5251" s="70" t="str">
        <f>IFERROR(IF(K5251="handling and wharfage",SUM(P5251:Q5251),IF(OR(K5251="tank",K5251="Boat",K5251="car"),INDEX(Rate!$B$4:$M$25,MATCH(Gilbert!N5251,Rate!$A$4:$A$25,0),MATCH(Gilbert!L5251,Rate!$B$3:$M$3,0))*O5251*0.8,INDEX(Rate!$B$4:$M$25,MATCH(Gilbert!N5251,Rate!$A$4:$A$25,0),MATCH(Gilbert!L5251,Rate!$B$3:$M$3,0))*O5251)),"")</f>
        <v/>
      </c>
      <c r="T5251" s="71" t="str">
        <f t="shared" ref="T5251:T5314" si="249">IF(L5251="","",IF(L5251="General2","F0070000061A","E31250000331"))</f>
        <v/>
      </c>
    </row>
    <row r="5252" spans="16:20">
      <c r="P5252" s="70" t="str">
        <f t="shared" si="247"/>
        <v/>
      </c>
      <c r="Q5252" s="70" t="str">
        <f t="shared" si="248"/>
        <v/>
      </c>
      <c r="R5252" s="70" t="str">
        <f>IFERROR(IF(K5252="handling and wharfage",SUM(P5252:Q5252),IF(OR(K5252="tank",K5252="Boat",K5252="car"),INDEX(Rate!$B$4:$M$25,MATCH(Gilbert!N5252,Rate!$A$4:$A$25,0),MATCH(Gilbert!L5252,Rate!$B$3:$M$3,0))*O5252*0.8,INDEX(Rate!$B$4:$M$25,MATCH(Gilbert!N5252,Rate!$A$4:$A$25,0),MATCH(Gilbert!L5252,Rate!$B$3:$M$3,0))*O5252)),"")</f>
        <v/>
      </c>
      <c r="T5252" s="71" t="str">
        <f t="shared" si="249"/>
        <v/>
      </c>
    </row>
    <row r="5253" spans="16:20">
      <c r="P5253" s="70" t="str">
        <f t="shared" si="247"/>
        <v/>
      </c>
      <c r="Q5253" s="70" t="str">
        <f t="shared" si="248"/>
        <v/>
      </c>
      <c r="R5253" s="70" t="str">
        <f>IFERROR(IF(K5253="handling and wharfage",SUM(P5253:Q5253),IF(OR(K5253="tank",K5253="Boat",K5253="car"),INDEX(Rate!$B$4:$M$25,MATCH(Gilbert!N5253,Rate!$A$4:$A$25,0),MATCH(Gilbert!L5253,Rate!$B$3:$M$3,0))*O5253*0.8,INDEX(Rate!$B$4:$M$25,MATCH(Gilbert!N5253,Rate!$A$4:$A$25,0),MATCH(Gilbert!L5253,Rate!$B$3:$M$3,0))*O5253)),"")</f>
        <v/>
      </c>
      <c r="T5253" s="71" t="str">
        <f t="shared" si="249"/>
        <v/>
      </c>
    </row>
    <row r="5254" spans="16:20">
      <c r="P5254" s="70" t="str">
        <f t="shared" si="247"/>
        <v/>
      </c>
      <c r="Q5254" s="70" t="str">
        <f t="shared" si="248"/>
        <v/>
      </c>
      <c r="R5254" s="70" t="str">
        <f>IFERROR(IF(K5254="handling and wharfage",SUM(P5254:Q5254),IF(OR(K5254="tank",K5254="Boat",K5254="car"),INDEX(Rate!$B$4:$M$25,MATCH(Gilbert!N5254,Rate!$A$4:$A$25,0),MATCH(Gilbert!L5254,Rate!$B$3:$M$3,0))*O5254*0.8,INDEX(Rate!$B$4:$M$25,MATCH(Gilbert!N5254,Rate!$A$4:$A$25,0),MATCH(Gilbert!L5254,Rate!$B$3:$M$3,0))*O5254)),"")</f>
        <v/>
      </c>
      <c r="T5254" s="71" t="str">
        <f t="shared" si="249"/>
        <v/>
      </c>
    </row>
    <row r="5255" spans="16:20">
      <c r="P5255" s="70" t="str">
        <f t="shared" si="247"/>
        <v/>
      </c>
      <c r="Q5255" s="70" t="str">
        <f t="shared" si="248"/>
        <v/>
      </c>
      <c r="R5255" s="70" t="str">
        <f>IFERROR(IF(K5255="handling and wharfage",SUM(P5255:Q5255),IF(OR(K5255="tank",K5255="Boat",K5255="car"),INDEX(Rate!$B$4:$M$25,MATCH(Gilbert!N5255,Rate!$A$4:$A$25,0),MATCH(Gilbert!L5255,Rate!$B$3:$M$3,0))*O5255*0.8,INDEX(Rate!$B$4:$M$25,MATCH(Gilbert!N5255,Rate!$A$4:$A$25,0),MATCH(Gilbert!L5255,Rate!$B$3:$M$3,0))*O5255)),"")</f>
        <v/>
      </c>
      <c r="T5255" s="71" t="str">
        <f t="shared" si="249"/>
        <v/>
      </c>
    </row>
    <row r="5256" spans="16:20">
      <c r="P5256" s="70" t="str">
        <f t="shared" si="247"/>
        <v/>
      </c>
      <c r="Q5256" s="70" t="str">
        <f t="shared" si="248"/>
        <v/>
      </c>
      <c r="R5256" s="70" t="str">
        <f>IFERROR(IF(K5256="handling and wharfage",SUM(P5256:Q5256),IF(OR(K5256="tank",K5256="Boat",K5256="car"),INDEX(Rate!$B$4:$M$25,MATCH(Gilbert!N5256,Rate!$A$4:$A$25,0),MATCH(Gilbert!L5256,Rate!$B$3:$M$3,0))*O5256*0.8,INDEX(Rate!$B$4:$M$25,MATCH(Gilbert!N5256,Rate!$A$4:$A$25,0),MATCH(Gilbert!L5256,Rate!$B$3:$M$3,0))*O5256)),"")</f>
        <v/>
      </c>
      <c r="T5256" s="71" t="str">
        <f t="shared" si="249"/>
        <v/>
      </c>
    </row>
    <row r="5257" spans="16:20">
      <c r="P5257" s="70" t="str">
        <f t="shared" si="247"/>
        <v/>
      </c>
      <c r="Q5257" s="70" t="str">
        <f t="shared" si="248"/>
        <v/>
      </c>
      <c r="R5257" s="70" t="str">
        <f>IFERROR(IF(K5257="handling and wharfage",SUM(P5257:Q5257),IF(OR(K5257="tank",K5257="Boat",K5257="car"),INDEX(Rate!$B$4:$M$25,MATCH(Gilbert!N5257,Rate!$A$4:$A$25,0),MATCH(Gilbert!L5257,Rate!$B$3:$M$3,0))*O5257*0.8,INDEX(Rate!$B$4:$M$25,MATCH(Gilbert!N5257,Rate!$A$4:$A$25,0),MATCH(Gilbert!L5257,Rate!$B$3:$M$3,0))*O5257)),"")</f>
        <v/>
      </c>
      <c r="T5257" s="71" t="str">
        <f t="shared" si="249"/>
        <v/>
      </c>
    </row>
    <row r="5258" spans="16:20">
      <c r="P5258" s="70" t="str">
        <f t="shared" si="247"/>
        <v/>
      </c>
      <c r="Q5258" s="70" t="str">
        <f t="shared" si="248"/>
        <v/>
      </c>
      <c r="R5258" s="70" t="str">
        <f>IFERROR(IF(K5258="handling and wharfage",SUM(P5258:Q5258),IF(OR(K5258="tank",K5258="Boat",K5258="car"),INDEX(Rate!$B$4:$M$25,MATCH(Gilbert!N5258,Rate!$A$4:$A$25,0),MATCH(Gilbert!L5258,Rate!$B$3:$M$3,0))*O5258*0.8,INDEX(Rate!$B$4:$M$25,MATCH(Gilbert!N5258,Rate!$A$4:$A$25,0),MATCH(Gilbert!L5258,Rate!$B$3:$M$3,0))*O5258)),"")</f>
        <v/>
      </c>
      <c r="T5258" s="71" t="str">
        <f t="shared" si="249"/>
        <v/>
      </c>
    </row>
    <row r="5259" spans="16:20">
      <c r="P5259" s="70" t="str">
        <f t="shared" si="247"/>
        <v/>
      </c>
      <c r="Q5259" s="70" t="str">
        <f t="shared" si="248"/>
        <v/>
      </c>
      <c r="R5259" s="70" t="str">
        <f>IFERROR(IF(K5259="handling and wharfage",SUM(P5259:Q5259),IF(OR(K5259="tank",K5259="Boat",K5259="car"),INDEX(Rate!$B$4:$M$25,MATCH(Gilbert!N5259,Rate!$A$4:$A$25,0),MATCH(Gilbert!L5259,Rate!$B$3:$M$3,0))*O5259*0.8,INDEX(Rate!$B$4:$M$25,MATCH(Gilbert!N5259,Rate!$A$4:$A$25,0),MATCH(Gilbert!L5259,Rate!$B$3:$M$3,0))*O5259)),"")</f>
        <v/>
      </c>
      <c r="T5259" s="71" t="str">
        <f t="shared" si="249"/>
        <v/>
      </c>
    </row>
    <row r="5260" spans="16:20">
      <c r="P5260" s="70" t="str">
        <f t="shared" si="247"/>
        <v/>
      </c>
      <c r="Q5260" s="70" t="str">
        <f t="shared" si="248"/>
        <v/>
      </c>
      <c r="R5260" s="70" t="str">
        <f>IFERROR(IF(K5260="handling and wharfage",SUM(P5260:Q5260),IF(OR(K5260="tank",K5260="Boat",K5260="car"),INDEX(Rate!$B$4:$M$25,MATCH(Gilbert!N5260,Rate!$A$4:$A$25,0),MATCH(Gilbert!L5260,Rate!$B$3:$M$3,0))*O5260*0.8,INDEX(Rate!$B$4:$M$25,MATCH(Gilbert!N5260,Rate!$A$4:$A$25,0),MATCH(Gilbert!L5260,Rate!$B$3:$M$3,0))*O5260)),"")</f>
        <v/>
      </c>
      <c r="T5260" s="71" t="str">
        <f t="shared" si="249"/>
        <v/>
      </c>
    </row>
    <row r="5261" spans="16:20">
      <c r="P5261" s="70" t="str">
        <f t="shared" si="247"/>
        <v/>
      </c>
      <c r="Q5261" s="70" t="str">
        <f t="shared" si="248"/>
        <v/>
      </c>
      <c r="R5261" s="70" t="str">
        <f>IFERROR(IF(K5261="handling and wharfage",SUM(P5261:Q5261),IF(OR(K5261="tank",K5261="Boat",K5261="car"),INDEX(Rate!$B$4:$M$25,MATCH(Gilbert!N5261,Rate!$A$4:$A$25,0),MATCH(Gilbert!L5261,Rate!$B$3:$M$3,0))*O5261*0.8,INDEX(Rate!$B$4:$M$25,MATCH(Gilbert!N5261,Rate!$A$4:$A$25,0),MATCH(Gilbert!L5261,Rate!$B$3:$M$3,0))*O5261)),"")</f>
        <v/>
      </c>
      <c r="T5261" s="71" t="str">
        <f t="shared" si="249"/>
        <v/>
      </c>
    </row>
    <row r="5262" spans="16:20">
      <c r="P5262" s="70" t="str">
        <f t="shared" si="247"/>
        <v/>
      </c>
      <c r="Q5262" s="70" t="str">
        <f t="shared" si="248"/>
        <v/>
      </c>
      <c r="R5262" s="70" t="str">
        <f>IFERROR(IF(K5262="handling and wharfage",SUM(P5262:Q5262),IF(OR(K5262="tank",K5262="Boat",K5262="car"),INDEX(Rate!$B$4:$M$25,MATCH(Gilbert!N5262,Rate!$A$4:$A$25,0),MATCH(Gilbert!L5262,Rate!$B$3:$M$3,0))*O5262*0.8,INDEX(Rate!$B$4:$M$25,MATCH(Gilbert!N5262,Rate!$A$4:$A$25,0),MATCH(Gilbert!L5262,Rate!$B$3:$M$3,0))*O5262)),"")</f>
        <v/>
      </c>
      <c r="T5262" s="71" t="str">
        <f t="shared" si="249"/>
        <v/>
      </c>
    </row>
    <row r="5263" spans="16:20">
      <c r="P5263" s="70" t="str">
        <f t="shared" si="247"/>
        <v/>
      </c>
      <c r="Q5263" s="70" t="str">
        <f t="shared" si="248"/>
        <v/>
      </c>
      <c r="R5263" s="70" t="str">
        <f>IFERROR(IF(K5263="handling and wharfage",SUM(P5263:Q5263),IF(OR(K5263="tank",K5263="Boat",K5263="car"),INDEX(Rate!$B$4:$M$25,MATCH(Gilbert!N5263,Rate!$A$4:$A$25,0),MATCH(Gilbert!L5263,Rate!$B$3:$M$3,0))*O5263*0.8,INDEX(Rate!$B$4:$M$25,MATCH(Gilbert!N5263,Rate!$A$4:$A$25,0),MATCH(Gilbert!L5263,Rate!$B$3:$M$3,0))*O5263)),"")</f>
        <v/>
      </c>
      <c r="T5263" s="71" t="str">
        <f t="shared" si="249"/>
        <v/>
      </c>
    </row>
    <row r="5264" spans="16:20">
      <c r="P5264" s="70" t="str">
        <f t="shared" si="247"/>
        <v/>
      </c>
      <c r="Q5264" s="70" t="str">
        <f t="shared" si="248"/>
        <v/>
      </c>
      <c r="R5264" s="70" t="str">
        <f>IFERROR(IF(K5264="handling and wharfage",SUM(P5264:Q5264),IF(OR(K5264="tank",K5264="Boat",K5264="car"),INDEX(Rate!$B$4:$M$25,MATCH(Gilbert!N5264,Rate!$A$4:$A$25,0),MATCH(Gilbert!L5264,Rate!$B$3:$M$3,0))*O5264*0.8,INDEX(Rate!$B$4:$M$25,MATCH(Gilbert!N5264,Rate!$A$4:$A$25,0),MATCH(Gilbert!L5264,Rate!$B$3:$M$3,0))*O5264)),"")</f>
        <v/>
      </c>
      <c r="T5264" s="71" t="str">
        <f t="shared" si="249"/>
        <v/>
      </c>
    </row>
    <row r="5265" spans="16:20">
      <c r="P5265" s="70" t="str">
        <f t="shared" si="247"/>
        <v/>
      </c>
      <c r="Q5265" s="70" t="str">
        <f t="shared" si="248"/>
        <v/>
      </c>
      <c r="R5265" s="70" t="str">
        <f>IFERROR(IF(K5265="handling and wharfage",SUM(P5265:Q5265),IF(OR(K5265="tank",K5265="Boat",K5265="car"),INDEX(Rate!$B$4:$M$25,MATCH(Gilbert!N5265,Rate!$A$4:$A$25,0),MATCH(Gilbert!L5265,Rate!$B$3:$M$3,0))*O5265*0.8,INDEX(Rate!$B$4:$M$25,MATCH(Gilbert!N5265,Rate!$A$4:$A$25,0),MATCH(Gilbert!L5265,Rate!$B$3:$M$3,0))*O5265)),"")</f>
        <v/>
      </c>
      <c r="T5265" s="71" t="str">
        <f t="shared" si="249"/>
        <v/>
      </c>
    </row>
    <row r="5266" spans="16:20">
      <c r="P5266" s="70" t="str">
        <f t="shared" si="247"/>
        <v/>
      </c>
      <c r="Q5266" s="70" t="str">
        <f t="shared" si="248"/>
        <v/>
      </c>
      <c r="R5266" s="70" t="str">
        <f>IFERROR(IF(K5266="handling and wharfage",SUM(P5266:Q5266),IF(OR(K5266="tank",K5266="Boat",K5266="car"),INDEX(Rate!$B$4:$M$25,MATCH(Gilbert!N5266,Rate!$A$4:$A$25,0),MATCH(Gilbert!L5266,Rate!$B$3:$M$3,0))*O5266*0.8,INDEX(Rate!$B$4:$M$25,MATCH(Gilbert!N5266,Rate!$A$4:$A$25,0),MATCH(Gilbert!L5266,Rate!$B$3:$M$3,0))*O5266)),"")</f>
        <v/>
      </c>
      <c r="T5266" s="71" t="str">
        <f t="shared" si="249"/>
        <v/>
      </c>
    </row>
    <row r="5267" spans="16:20">
      <c r="P5267" s="70" t="str">
        <f t="shared" si="247"/>
        <v/>
      </c>
      <c r="Q5267" s="70" t="str">
        <f t="shared" si="248"/>
        <v/>
      </c>
      <c r="R5267" s="70" t="str">
        <f>IFERROR(IF(K5267="handling and wharfage",SUM(P5267:Q5267),IF(OR(K5267="tank",K5267="Boat",K5267="car"),INDEX(Rate!$B$4:$M$25,MATCH(Gilbert!N5267,Rate!$A$4:$A$25,0),MATCH(Gilbert!L5267,Rate!$B$3:$M$3,0))*O5267*0.8,INDEX(Rate!$B$4:$M$25,MATCH(Gilbert!N5267,Rate!$A$4:$A$25,0),MATCH(Gilbert!L5267,Rate!$B$3:$M$3,0))*O5267)),"")</f>
        <v/>
      </c>
      <c r="T5267" s="71" t="str">
        <f t="shared" si="249"/>
        <v/>
      </c>
    </row>
    <row r="5268" spans="16:20">
      <c r="P5268" s="70" t="str">
        <f t="shared" si="247"/>
        <v/>
      </c>
      <c r="Q5268" s="70" t="str">
        <f t="shared" si="248"/>
        <v/>
      </c>
      <c r="R5268" s="70" t="str">
        <f>IFERROR(IF(K5268="handling and wharfage",SUM(P5268:Q5268),IF(OR(K5268="tank",K5268="Boat",K5268="car"),INDEX(Rate!$B$4:$M$25,MATCH(Gilbert!N5268,Rate!$A$4:$A$25,0),MATCH(Gilbert!L5268,Rate!$B$3:$M$3,0))*O5268*0.8,INDEX(Rate!$B$4:$M$25,MATCH(Gilbert!N5268,Rate!$A$4:$A$25,0),MATCH(Gilbert!L5268,Rate!$B$3:$M$3,0))*O5268)),"")</f>
        <v/>
      </c>
      <c r="T5268" s="71" t="str">
        <f t="shared" si="249"/>
        <v/>
      </c>
    </row>
    <row r="5269" spans="16:20">
      <c r="P5269" s="70" t="str">
        <f t="shared" si="247"/>
        <v/>
      </c>
      <c r="Q5269" s="70" t="str">
        <f t="shared" si="248"/>
        <v/>
      </c>
      <c r="R5269" s="70" t="str">
        <f>IFERROR(IF(K5269="handling and wharfage",SUM(P5269:Q5269),IF(OR(K5269="tank",K5269="Boat",K5269="car"),INDEX(Rate!$B$4:$M$25,MATCH(Gilbert!N5269,Rate!$A$4:$A$25,0),MATCH(Gilbert!L5269,Rate!$B$3:$M$3,0))*O5269*0.8,INDEX(Rate!$B$4:$M$25,MATCH(Gilbert!N5269,Rate!$A$4:$A$25,0),MATCH(Gilbert!L5269,Rate!$B$3:$M$3,0))*O5269)),"")</f>
        <v/>
      </c>
      <c r="T5269" s="71" t="str">
        <f t="shared" si="249"/>
        <v/>
      </c>
    </row>
    <row r="5270" spans="16:20">
      <c r="P5270" s="70" t="str">
        <f t="shared" si="247"/>
        <v/>
      </c>
      <c r="Q5270" s="70" t="str">
        <f t="shared" si="248"/>
        <v/>
      </c>
      <c r="R5270" s="70" t="str">
        <f>IFERROR(IF(K5270="handling and wharfage",SUM(P5270:Q5270),IF(OR(K5270="tank",K5270="Boat",K5270="car"),INDEX(Rate!$B$4:$M$25,MATCH(Gilbert!N5270,Rate!$A$4:$A$25,0),MATCH(Gilbert!L5270,Rate!$B$3:$M$3,0))*O5270*0.8,INDEX(Rate!$B$4:$M$25,MATCH(Gilbert!N5270,Rate!$A$4:$A$25,0),MATCH(Gilbert!L5270,Rate!$B$3:$M$3,0))*O5270)),"")</f>
        <v/>
      </c>
      <c r="T5270" s="71" t="str">
        <f t="shared" si="249"/>
        <v/>
      </c>
    </row>
    <row r="5271" spans="16:20">
      <c r="P5271" s="70" t="str">
        <f t="shared" si="247"/>
        <v/>
      </c>
      <c r="Q5271" s="70" t="str">
        <f t="shared" si="248"/>
        <v/>
      </c>
      <c r="R5271" s="70" t="str">
        <f>IFERROR(IF(K5271="handling and wharfage",SUM(P5271:Q5271),IF(OR(K5271="tank",K5271="Boat",K5271="car"),INDEX(Rate!$B$4:$M$25,MATCH(Gilbert!N5271,Rate!$A$4:$A$25,0),MATCH(Gilbert!L5271,Rate!$B$3:$M$3,0))*O5271*0.8,INDEX(Rate!$B$4:$M$25,MATCH(Gilbert!N5271,Rate!$A$4:$A$25,0),MATCH(Gilbert!L5271,Rate!$B$3:$M$3,0))*O5271)),"")</f>
        <v/>
      </c>
      <c r="T5271" s="71" t="str">
        <f t="shared" si="249"/>
        <v/>
      </c>
    </row>
    <row r="5272" spans="16:20">
      <c r="P5272" s="70" t="str">
        <f t="shared" si="247"/>
        <v/>
      </c>
      <c r="Q5272" s="70" t="str">
        <f t="shared" si="248"/>
        <v/>
      </c>
      <c r="R5272" s="70" t="str">
        <f>IFERROR(IF(K5272="handling and wharfage",SUM(P5272:Q5272),IF(OR(K5272="tank",K5272="Boat",K5272="car"),INDEX(Rate!$B$4:$M$25,MATCH(Gilbert!N5272,Rate!$A$4:$A$25,0),MATCH(Gilbert!L5272,Rate!$B$3:$M$3,0))*O5272*0.8,INDEX(Rate!$B$4:$M$25,MATCH(Gilbert!N5272,Rate!$A$4:$A$25,0),MATCH(Gilbert!L5272,Rate!$B$3:$M$3,0))*O5272)),"")</f>
        <v/>
      </c>
      <c r="T5272" s="71" t="str">
        <f t="shared" si="249"/>
        <v/>
      </c>
    </row>
    <row r="5273" spans="16:20">
      <c r="P5273" s="70" t="str">
        <f t="shared" si="247"/>
        <v/>
      </c>
      <c r="Q5273" s="70" t="str">
        <f t="shared" si="248"/>
        <v/>
      </c>
      <c r="R5273" s="70" t="str">
        <f>IFERROR(IF(K5273="handling and wharfage",SUM(P5273:Q5273),IF(OR(K5273="tank",K5273="Boat",K5273="car"),INDEX(Rate!$B$4:$M$25,MATCH(Gilbert!N5273,Rate!$A$4:$A$25,0),MATCH(Gilbert!L5273,Rate!$B$3:$M$3,0))*O5273*0.8,INDEX(Rate!$B$4:$M$25,MATCH(Gilbert!N5273,Rate!$A$4:$A$25,0),MATCH(Gilbert!L5273,Rate!$B$3:$M$3,0))*O5273)),"")</f>
        <v/>
      </c>
      <c r="T5273" s="71" t="str">
        <f t="shared" si="249"/>
        <v/>
      </c>
    </row>
    <row r="5274" spans="16:20">
      <c r="P5274" s="70" t="str">
        <f t="shared" si="247"/>
        <v/>
      </c>
      <c r="Q5274" s="70" t="str">
        <f t="shared" si="248"/>
        <v/>
      </c>
      <c r="R5274" s="70" t="str">
        <f>IFERROR(IF(K5274="handling and wharfage",SUM(P5274:Q5274),IF(OR(K5274="tank",K5274="Boat",K5274="car"),INDEX(Rate!$B$4:$M$25,MATCH(Gilbert!N5274,Rate!$A$4:$A$25,0),MATCH(Gilbert!L5274,Rate!$B$3:$M$3,0))*O5274*0.8,INDEX(Rate!$B$4:$M$25,MATCH(Gilbert!N5274,Rate!$A$4:$A$25,0),MATCH(Gilbert!L5274,Rate!$B$3:$M$3,0))*O5274)),"")</f>
        <v/>
      </c>
      <c r="T5274" s="71" t="str">
        <f t="shared" si="249"/>
        <v/>
      </c>
    </row>
    <row r="5275" spans="16:20">
      <c r="P5275" s="70" t="str">
        <f t="shared" si="247"/>
        <v/>
      </c>
      <c r="Q5275" s="70" t="str">
        <f t="shared" si="248"/>
        <v/>
      </c>
      <c r="R5275" s="70" t="str">
        <f>IFERROR(IF(K5275="handling and wharfage",SUM(P5275:Q5275),IF(OR(K5275="tank",K5275="Boat",K5275="car"),INDEX(Rate!$B$4:$M$25,MATCH(Gilbert!N5275,Rate!$A$4:$A$25,0),MATCH(Gilbert!L5275,Rate!$B$3:$M$3,0))*O5275*0.8,INDEX(Rate!$B$4:$M$25,MATCH(Gilbert!N5275,Rate!$A$4:$A$25,0),MATCH(Gilbert!L5275,Rate!$B$3:$M$3,0))*O5275)),"")</f>
        <v/>
      </c>
      <c r="T5275" s="71" t="str">
        <f t="shared" si="249"/>
        <v/>
      </c>
    </row>
    <row r="5276" spans="16:20">
      <c r="P5276" s="70" t="str">
        <f t="shared" si="247"/>
        <v/>
      </c>
      <c r="Q5276" s="70" t="str">
        <f t="shared" si="248"/>
        <v/>
      </c>
      <c r="R5276" s="70" t="str">
        <f>IFERROR(IF(K5276="handling and wharfage",SUM(P5276:Q5276),IF(OR(K5276="tank",K5276="Boat",K5276="car"),INDEX(Rate!$B$4:$M$25,MATCH(Gilbert!N5276,Rate!$A$4:$A$25,0),MATCH(Gilbert!L5276,Rate!$B$3:$M$3,0))*O5276*0.8,INDEX(Rate!$B$4:$M$25,MATCH(Gilbert!N5276,Rate!$A$4:$A$25,0),MATCH(Gilbert!L5276,Rate!$B$3:$M$3,0))*O5276)),"")</f>
        <v/>
      </c>
      <c r="T5276" s="71" t="str">
        <f t="shared" si="249"/>
        <v/>
      </c>
    </row>
    <row r="5277" spans="16:20">
      <c r="P5277" s="70" t="str">
        <f t="shared" si="247"/>
        <v/>
      </c>
      <c r="Q5277" s="70" t="str">
        <f t="shared" si="248"/>
        <v/>
      </c>
      <c r="R5277" s="70" t="str">
        <f>IFERROR(IF(K5277="handling and wharfage",SUM(P5277:Q5277),IF(OR(K5277="tank",K5277="Boat",K5277="car"),INDEX(Rate!$B$4:$M$25,MATCH(Gilbert!N5277,Rate!$A$4:$A$25,0),MATCH(Gilbert!L5277,Rate!$B$3:$M$3,0))*O5277*0.8,INDEX(Rate!$B$4:$M$25,MATCH(Gilbert!N5277,Rate!$A$4:$A$25,0),MATCH(Gilbert!L5277,Rate!$B$3:$M$3,0))*O5277)),"")</f>
        <v/>
      </c>
      <c r="T5277" s="71" t="str">
        <f t="shared" si="249"/>
        <v/>
      </c>
    </row>
    <row r="5278" spans="16:20">
      <c r="P5278" s="70" t="str">
        <f t="shared" si="247"/>
        <v/>
      </c>
      <c r="Q5278" s="70" t="str">
        <f t="shared" si="248"/>
        <v/>
      </c>
      <c r="R5278" s="70" t="str">
        <f>IFERROR(IF(K5278="handling and wharfage",SUM(P5278:Q5278),IF(OR(K5278="tank",K5278="Boat",K5278="car"),INDEX(Rate!$B$4:$M$25,MATCH(Gilbert!N5278,Rate!$A$4:$A$25,0),MATCH(Gilbert!L5278,Rate!$B$3:$M$3,0))*O5278*0.8,INDEX(Rate!$B$4:$M$25,MATCH(Gilbert!N5278,Rate!$A$4:$A$25,0),MATCH(Gilbert!L5278,Rate!$B$3:$M$3,0))*O5278)),"")</f>
        <v/>
      </c>
      <c r="T5278" s="71" t="str">
        <f t="shared" si="249"/>
        <v/>
      </c>
    </row>
    <row r="5279" spans="16:20">
      <c r="P5279" s="70" t="str">
        <f t="shared" si="247"/>
        <v/>
      </c>
      <c r="Q5279" s="70" t="str">
        <f t="shared" si="248"/>
        <v/>
      </c>
      <c r="R5279" s="70" t="str">
        <f>IFERROR(IF(K5279="handling and wharfage",SUM(P5279:Q5279),IF(OR(K5279="tank",K5279="Boat",K5279="car"),INDEX(Rate!$B$4:$M$25,MATCH(Gilbert!N5279,Rate!$A$4:$A$25,0),MATCH(Gilbert!L5279,Rate!$B$3:$M$3,0))*O5279*0.8,INDEX(Rate!$B$4:$M$25,MATCH(Gilbert!N5279,Rate!$A$4:$A$25,0),MATCH(Gilbert!L5279,Rate!$B$3:$M$3,0))*O5279)),"")</f>
        <v/>
      </c>
      <c r="T5279" s="71" t="str">
        <f t="shared" si="249"/>
        <v/>
      </c>
    </row>
    <row r="5280" spans="16:20">
      <c r="P5280" s="70" t="str">
        <f t="shared" si="247"/>
        <v/>
      </c>
      <c r="Q5280" s="70" t="str">
        <f t="shared" si="248"/>
        <v/>
      </c>
      <c r="R5280" s="70" t="str">
        <f>IFERROR(IF(K5280="handling and wharfage",SUM(P5280:Q5280),IF(OR(K5280="tank",K5280="Boat",K5280="car"),INDEX(Rate!$B$4:$M$25,MATCH(Gilbert!N5280,Rate!$A$4:$A$25,0),MATCH(Gilbert!L5280,Rate!$B$3:$M$3,0))*O5280*0.8,INDEX(Rate!$B$4:$M$25,MATCH(Gilbert!N5280,Rate!$A$4:$A$25,0),MATCH(Gilbert!L5280,Rate!$B$3:$M$3,0))*O5280)),"")</f>
        <v/>
      </c>
      <c r="T5280" s="71" t="str">
        <f t="shared" si="249"/>
        <v/>
      </c>
    </row>
    <row r="5281" spans="16:20">
      <c r="P5281" s="70" t="str">
        <f t="shared" si="247"/>
        <v/>
      </c>
      <c r="Q5281" s="70" t="str">
        <f t="shared" si="248"/>
        <v/>
      </c>
      <c r="R5281" s="70" t="str">
        <f>IFERROR(IF(K5281="handling and wharfage",SUM(P5281:Q5281),IF(OR(K5281="tank",K5281="Boat",K5281="car"),INDEX(Rate!$B$4:$M$25,MATCH(Gilbert!N5281,Rate!$A$4:$A$25,0),MATCH(Gilbert!L5281,Rate!$B$3:$M$3,0))*O5281*0.8,INDEX(Rate!$B$4:$M$25,MATCH(Gilbert!N5281,Rate!$A$4:$A$25,0),MATCH(Gilbert!L5281,Rate!$B$3:$M$3,0))*O5281)),"")</f>
        <v/>
      </c>
      <c r="T5281" s="71" t="str">
        <f t="shared" si="249"/>
        <v/>
      </c>
    </row>
    <row r="5282" spans="16:20">
      <c r="P5282" s="70" t="str">
        <f t="shared" si="247"/>
        <v/>
      </c>
      <c r="Q5282" s="70" t="str">
        <f t="shared" si="248"/>
        <v/>
      </c>
      <c r="R5282" s="70" t="str">
        <f>IFERROR(IF(K5282="handling and wharfage",SUM(P5282:Q5282),IF(OR(K5282="tank",K5282="Boat",K5282="car"),INDEX(Rate!$B$4:$M$25,MATCH(Gilbert!N5282,Rate!$A$4:$A$25,0),MATCH(Gilbert!L5282,Rate!$B$3:$M$3,0))*O5282*0.8,INDEX(Rate!$B$4:$M$25,MATCH(Gilbert!N5282,Rate!$A$4:$A$25,0),MATCH(Gilbert!L5282,Rate!$B$3:$M$3,0))*O5282)),"")</f>
        <v/>
      </c>
      <c r="T5282" s="71" t="str">
        <f t="shared" si="249"/>
        <v/>
      </c>
    </row>
    <row r="5283" spans="16:20">
      <c r="P5283" s="70" t="str">
        <f t="shared" si="247"/>
        <v/>
      </c>
      <c r="Q5283" s="70" t="str">
        <f t="shared" si="248"/>
        <v/>
      </c>
      <c r="R5283" s="70" t="str">
        <f>IFERROR(IF(K5283="handling and wharfage",SUM(P5283:Q5283),IF(OR(K5283="tank",K5283="Boat",K5283="car"),INDEX(Rate!$B$4:$M$25,MATCH(Gilbert!N5283,Rate!$A$4:$A$25,0),MATCH(Gilbert!L5283,Rate!$B$3:$M$3,0))*O5283*0.8,INDEX(Rate!$B$4:$M$25,MATCH(Gilbert!N5283,Rate!$A$4:$A$25,0),MATCH(Gilbert!L5283,Rate!$B$3:$M$3,0))*O5283)),"")</f>
        <v/>
      </c>
      <c r="T5283" s="71" t="str">
        <f t="shared" si="249"/>
        <v/>
      </c>
    </row>
    <row r="5284" spans="16:20">
      <c r="P5284" s="70" t="str">
        <f t="shared" si="247"/>
        <v/>
      </c>
      <c r="Q5284" s="70" t="str">
        <f t="shared" si="248"/>
        <v/>
      </c>
      <c r="R5284" s="70" t="str">
        <f>IFERROR(IF(K5284="handling and wharfage",SUM(P5284:Q5284),IF(OR(K5284="tank",K5284="Boat",K5284="car"),INDEX(Rate!$B$4:$M$25,MATCH(Gilbert!N5284,Rate!$A$4:$A$25,0),MATCH(Gilbert!L5284,Rate!$B$3:$M$3,0))*O5284*0.8,INDEX(Rate!$B$4:$M$25,MATCH(Gilbert!N5284,Rate!$A$4:$A$25,0),MATCH(Gilbert!L5284,Rate!$B$3:$M$3,0))*O5284)),"")</f>
        <v/>
      </c>
      <c r="T5284" s="71" t="str">
        <f t="shared" si="249"/>
        <v/>
      </c>
    </row>
    <row r="5285" spans="16:20">
      <c r="P5285" s="70" t="str">
        <f t="shared" si="247"/>
        <v/>
      </c>
      <c r="Q5285" s="70" t="str">
        <f t="shared" si="248"/>
        <v/>
      </c>
      <c r="R5285" s="70" t="str">
        <f>IFERROR(IF(K5285="handling and wharfage",SUM(P5285:Q5285),IF(OR(K5285="tank",K5285="Boat",K5285="car"),INDEX(Rate!$B$4:$M$25,MATCH(Gilbert!N5285,Rate!$A$4:$A$25,0),MATCH(Gilbert!L5285,Rate!$B$3:$M$3,0))*O5285*0.8,INDEX(Rate!$B$4:$M$25,MATCH(Gilbert!N5285,Rate!$A$4:$A$25,0),MATCH(Gilbert!L5285,Rate!$B$3:$M$3,0))*O5285)),"")</f>
        <v/>
      </c>
      <c r="T5285" s="71" t="str">
        <f t="shared" si="249"/>
        <v/>
      </c>
    </row>
    <row r="5286" spans="16:20">
      <c r="P5286" s="70" t="str">
        <f t="shared" si="247"/>
        <v/>
      </c>
      <c r="Q5286" s="70" t="str">
        <f t="shared" si="248"/>
        <v/>
      </c>
      <c r="R5286" s="70" t="str">
        <f>IFERROR(IF(K5286="handling and wharfage",SUM(P5286:Q5286),IF(OR(K5286="tank",K5286="Boat",K5286="car"),INDEX(Rate!$B$4:$M$25,MATCH(Gilbert!N5286,Rate!$A$4:$A$25,0),MATCH(Gilbert!L5286,Rate!$B$3:$M$3,0))*O5286*0.8,INDEX(Rate!$B$4:$M$25,MATCH(Gilbert!N5286,Rate!$A$4:$A$25,0),MATCH(Gilbert!L5286,Rate!$B$3:$M$3,0))*O5286)),"")</f>
        <v/>
      </c>
      <c r="T5286" s="71" t="str">
        <f t="shared" si="249"/>
        <v/>
      </c>
    </row>
    <row r="5287" spans="16:20">
      <c r="P5287" s="70" t="str">
        <f t="shared" si="247"/>
        <v/>
      </c>
      <c r="Q5287" s="70" t="str">
        <f t="shared" si="248"/>
        <v/>
      </c>
      <c r="R5287" s="70" t="str">
        <f>IFERROR(IF(K5287="handling and wharfage",SUM(P5287:Q5287),IF(OR(K5287="tank",K5287="Boat",K5287="car"),INDEX(Rate!$B$4:$M$25,MATCH(Gilbert!N5287,Rate!$A$4:$A$25,0),MATCH(Gilbert!L5287,Rate!$B$3:$M$3,0))*O5287*0.8,INDEX(Rate!$B$4:$M$25,MATCH(Gilbert!N5287,Rate!$A$4:$A$25,0),MATCH(Gilbert!L5287,Rate!$B$3:$M$3,0))*O5287)),"")</f>
        <v/>
      </c>
      <c r="T5287" s="71" t="str">
        <f t="shared" si="249"/>
        <v/>
      </c>
    </row>
    <row r="5288" spans="16:20">
      <c r="P5288" s="70" t="str">
        <f t="shared" si="247"/>
        <v/>
      </c>
      <c r="Q5288" s="70" t="str">
        <f t="shared" si="248"/>
        <v/>
      </c>
      <c r="R5288" s="70" t="str">
        <f>IFERROR(IF(K5288="handling and wharfage",SUM(P5288:Q5288),IF(OR(K5288="tank",K5288="Boat",K5288="car"),INDEX(Rate!$B$4:$M$25,MATCH(Gilbert!N5288,Rate!$A$4:$A$25,0),MATCH(Gilbert!L5288,Rate!$B$3:$M$3,0))*O5288*0.8,INDEX(Rate!$B$4:$M$25,MATCH(Gilbert!N5288,Rate!$A$4:$A$25,0),MATCH(Gilbert!L5288,Rate!$B$3:$M$3,0))*O5288)),"")</f>
        <v/>
      </c>
      <c r="T5288" s="71" t="str">
        <f t="shared" si="249"/>
        <v/>
      </c>
    </row>
    <row r="5289" spans="16:20">
      <c r="P5289" s="70" t="str">
        <f t="shared" si="247"/>
        <v/>
      </c>
      <c r="Q5289" s="70" t="str">
        <f t="shared" si="248"/>
        <v/>
      </c>
      <c r="R5289" s="70" t="str">
        <f>IFERROR(IF(K5289="handling and wharfage",SUM(P5289:Q5289),IF(OR(K5289="tank",K5289="Boat",K5289="car"),INDEX(Rate!$B$4:$M$25,MATCH(Gilbert!N5289,Rate!$A$4:$A$25,0),MATCH(Gilbert!L5289,Rate!$B$3:$M$3,0))*O5289*0.8,INDEX(Rate!$B$4:$M$25,MATCH(Gilbert!N5289,Rate!$A$4:$A$25,0),MATCH(Gilbert!L5289,Rate!$B$3:$M$3,0))*O5289)),"")</f>
        <v/>
      </c>
      <c r="T5289" s="71" t="str">
        <f t="shared" si="249"/>
        <v/>
      </c>
    </row>
    <row r="5290" spans="16:20">
      <c r="P5290" s="70" t="str">
        <f t="shared" si="247"/>
        <v/>
      </c>
      <c r="Q5290" s="70" t="str">
        <f t="shared" si="248"/>
        <v/>
      </c>
      <c r="R5290" s="70" t="str">
        <f>IFERROR(IF(K5290="handling and wharfage",SUM(P5290:Q5290),IF(OR(K5290="tank",K5290="Boat",K5290="car"),INDEX(Rate!$B$4:$M$25,MATCH(Gilbert!N5290,Rate!$A$4:$A$25,0),MATCH(Gilbert!L5290,Rate!$B$3:$M$3,0))*O5290*0.8,INDEX(Rate!$B$4:$M$25,MATCH(Gilbert!N5290,Rate!$A$4:$A$25,0),MATCH(Gilbert!L5290,Rate!$B$3:$M$3,0))*O5290)),"")</f>
        <v/>
      </c>
      <c r="T5290" s="71" t="str">
        <f t="shared" si="249"/>
        <v/>
      </c>
    </row>
    <row r="5291" spans="16:20">
      <c r="P5291" s="70" t="str">
        <f t="shared" si="247"/>
        <v/>
      </c>
      <c r="Q5291" s="70" t="str">
        <f t="shared" si="248"/>
        <v/>
      </c>
      <c r="R5291" s="70" t="str">
        <f>IFERROR(IF(K5291="handling and wharfage",SUM(P5291:Q5291),IF(OR(K5291="tank",K5291="Boat",K5291="car"),INDEX(Rate!$B$4:$M$25,MATCH(Gilbert!N5291,Rate!$A$4:$A$25,0),MATCH(Gilbert!L5291,Rate!$B$3:$M$3,0))*O5291*0.8,INDEX(Rate!$B$4:$M$25,MATCH(Gilbert!N5291,Rate!$A$4:$A$25,0),MATCH(Gilbert!L5291,Rate!$B$3:$M$3,0))*O5291)),"")</f>
        <v/>
      </c>
      <c r="T5291" s="71" t="str">
        <f t="shared" si="249"/>
        <v/>
      </c>
    </row>
    <row r="5292" spans="16:20">
      <c r="P5292" s="70" t="str">
        <f t="shared" si="247"/>
        <v/>
      </c>
      <c r="Q5292" s="70" t="str">
        <f t="shared" si="248"/>
        <v/>
      </c>
      <c r="R5292" s="70" t="str">
        <f>IFERROR(IF(K5292="handling and wharfage",SUM(P5292:Q5292),IF(OR(K5292="tank",K5292="Boat",K5292="car"),INDEX(Rate!$B$4:$M$25,MATCH(Gilbert!N5292,Rate!$A$4:$A$25,0),MATCH(Gilbert!L5292,Rate!$B$3:$M$3,0))*O5292*0.8,INDEX(Rate!$B$4:$M$25,MATCH(Gilbert!N5292,Rate!$A$4:$A$25,0),MATCH(Gilbert!L5292,Rate!$B$3:$M$3,0))*O5292)),"")</f>
        <v/>
      </c>
      <c r="T5292" s="71" t="str">
        <f t="shared" si="249"/>
        <v/>
      </c>
    </row>
    <row r="5293" spans="16:20">
      <c r="P5293" s="70" t="str">
        <f t="shared" si="247"/>
        <v/>
      </c>
      <c r="Q5293" s="70" t="str">
        <f t="shared" si="248"/>
        <v/>
      </c>
      <c r="R5293" s="70" t="str">
        <f>IFERROR(IF(K5293="handling and wharfage",SUM(P5293:Q5293),IF(OR(K5293="tank",K5293="Boat",K5293="car"),INDEX(Rate!$B$4:$M$25,MATCH(Gilbert!N5293,Rate!$A$4:$A$25,0),MATCH(Gilbert!L5293,Rate!$B$3:$M$3,0))*O5293*0.8,INDEX(Rate!$B$4:$M$25,MATCH(Gilbert!N5293,Rate!$A$4:$A$25,0),MATCH(Gilbert!L5293,Rate!$B$3:$M$3,0))*O5293)),"")</f>
        <v/>
      </c>
      <c r="T5293" s="71" t="str">
        <f t="shared" si="249"/>
        <v/>
      </c>
    </row>
    <row r="5294" spans="16:20">
      <c r="P5294" s="70" t="str">
        <f t="shared" si="247"/>
        <v/>
      </c>
      <c r="Q5294" s="70" t="str">
        <f t="shared" si="248"/>
        <v/>
      </c>
      <c r="R5294" s="70" t="str">
        <f>IFERROR(IF(K5294="handling and wharfage",SUM(P5294:Q5294),IF(OR(K5294="tank",K5294="Boat",K5294="car"),INDEX(Rate!$B$4:$M$25,MATCH(Gilbert!N5294,Rate!$A$4:$A$25,0),MATCH(Gilbert!L5294,Rate!$B$3:$M$3,0))*O5294*0.8,INDEX(Rate!$B$4:$M$25,MATCH(Gilbert!N5294,Rate!$A$4:$A$25,0),MATCH(Gilbert!L5294,Rate!$B$3:$M$3,0))*O5294)),"")</f>
        <v/>
      </c>
      <c r="T5294" s="71" t="str">
        <f t="shared" si="249"/>
        <v/>
      </c>
    </row>
    <row r="5295" spans="16:20">
      <c r="P5295" s="70" t="str">
        <f t="shared" si="247"/>
        <v/>
      </c>
      <c r="Q5295" s="70" t="str">
        <f t="shared" si="248"/>
        <v/>
      </c>
      <c r="R5295" s="70" t="str">
        <f>IFERROR(IF(K5295="handling and wharfage",SUM(P5295:Q5295),IF(OR(K5295="tank",K5295="Boat",K5295="car"),INDEX(Rate!$B$4:$M$25,MATCH(Gilbert!N5295,Rate!$A$4:$A$25,0),MATCH(Gilbert!L5295,Rate!$B$3:$M$3,0))*O5295*0.8,INDEX(Rate!$B$4:$M$25,MATCH(Gilbert!N5295,Rate!$A$4:$A$25,0),MATCH(Gilbert!L5295,Rate!$B$3:$M$3,0))*O5295)),"")</f>
        <v/>
      </c>
      <c r="T5295" s="71" t="str">
        <f t="shared" si="249"/>
        <v/>
      </c>
    </row>
    <row r="5296" spans="16:20">
      <c r="P5296" s="70" t="str">
        <f t="shared" si="247"/>
        <v/>
      </c>
      <c r="Q5296" s="70" t="str">
        <f t="shared" si="248"/>
        <v/>
      </c>
      <c r="R5296" s="70" t="str">
        <f>IFERROR(IF(K5296="handling and wharfage",SUM(P5296:Q5296),IF(OR(K5296="tank",K5296="Boat",K5296="car"),INDEX(Rate!$B$4:$M$25,MATCH(Gilbert!N5296,Rate!$A$4:$A$25,0),MATCH(Gilbert!L5296,Rate!$B$3:$M$3,0))*O5296*0.8,INDEX(Rate!$B$4:$M$25,MATCH(Gilbert!N5296,Rate!$A$4:$A$25,0),MATCH(Gilbert!L5296,Rate!$B$3:$M$3,0))*O5296)),"")</f>
        <v/>
      </c>
      <c r="T5296" s="71" t="str">
        <f t="shared" si="249"/>
        <v/>
      </c>
    </row>
    <row r="5297" spans="16:20">
      <c r="P5297" s="70" t="str">
        <f t="shared" si="247"/>
        <v/>
      </c>
      <c r="Q5297" s="70" t="str">
        <f t="shared" si="248"/>
        <v/>
      </c>
      <c r="R5297" s="70" t="str">
        <f>IFERROR(IF(K5297="handling and wharfage",SUM(P5297:Q5297),IF(OR(K5297="tank",K5297="Boat",K5297="car"),INDEX(Rate!$B$4:$M$25,MATCH(Gilbert!N5297,Rate!$A$4:$A$25,0),MATCH(Gilbert!L5297,Rate!$B$3:$M$3,0))*O5297*0.8,INDEX(Rate!$B$4:$M$25,MATCH(Gilbert!N5297,Rate!$A$4:$A$25,0),MATCH(Gilbert!L5297,Rate!$B$3:$M$3,0))*O5297)),"")</f>
        <v/>
      </c>
      <c r="T5297" s="71" t="str">
        <f t="shared" si="249"/>
        <v/>
      </c>
    </row>
    <row r="5298" spans="16:20">
      <c r="P5298" s="70" t="str">
        <f t="shared" si="247"/>
        <v/>
      </c>
      <c r="Q5298" s="70" t="str">
        <f t="shared" si="248"/>
        <v/>
      </c>
      <c r="R5298" s="70" t="str">
        <f>IFERROR(IF(K5298="handling and wharfage",SUM(P5298:Q5298),IF(OR(K5298="tank",K5298="Boat",K5298="car"),INDEX(Rate!$B$4:$M$25,MATCH(Gilbert!N5298,Rate!$A$4:$A$25,0),MATCH(Gilbert!L5298,Rate!$B$3:$M$3,0))*O5298*0.8,INDEX(Rate!$B$4:$M$25,MATCH(Gilbert!N5298,Rate!$A$4:$A$25,0),MATCH(Gilbert!L5298,Rate!$B$3:$M$3,0))*O5298)),"")</f>
        <v/>
      </c>
      <c r="T5298" s="71" t="str">
        <f t="shared" si="249"/>
        <v/>
      </c>
    </row>
    <row r="5299" spans="16:20">
      <c r="P5299" s="70" t="str">
        <f t="shared" si="247"/>
        <v/>
      </c>
      <c r="Q5299" s="70" t="str">
        <f t="shared" si="248"/>
        <v/>
      </c>
      <c r="R5299" s="70" t="str">
        <f>IFERROR(IF(K5299="handling and wharfage",SUM(P5299:Q5299),IF(OR(K5299="tank",K5299="Boat",K5299="car"),INDEX(Rate!$B$4:$M$25,MATCH(Gilbert!N5299,Rate!$A$4:$A$25,0),MATCH(Gilbert!L5299,Rate!$B$3:$M$3,0))*O5299*0.8,INDEX(Rate!$B$4:$M$25,MATCH(Gilbert!N5299,Rate!$A$4:$A$25,0),MATCH(Gilbert!L5299,Rate!$B$3:$M$3,0))*O5299)),"")</f>
        <v/>
      </c>
      <c r="T5299" s="71" t="str">
        <f t="shared" si="249"/>
        <v/>
      </c>
    </row>
    <row r="5300" spans="16:20">
      <c r="P5300" s="70" t="str">
        <f t="shared" si="247"/>
        <v/>
      </c>
      <c r="Q5300" s="70" t="str">
        <f t="shared" si="248"/>
        <v/>
      </c>
      <c r="R5300" s="70" t="str">
        <f>IFERROR(IF(K5300="handling and wharfage",SUM(P5300:Q5300),IF(OR(K5300="tank",K5300="Boat",K5300="car"),INDEX(Rate!$B$4:$M$25,MATCH(Gilbert!N5300,Rate!$A$4:$A$25,0),MATCH(Gilbert!L5300,Rate!$B$3:$M$3,0))*O5300*0.8,INDEX(Rate!$B$4:$M$25,MATCH(Gilbert!N5300,Rate!$A$4:$A$25,0),MATCH(Gilbert!L5300,Rate!$B$3:$M$3,0))*O5300)),"")</f>
        <v/>
      </c>
      <c r="T5300" s="71" t="str">
        <f t="shared" si="249"/>
        <v/>
      </c>
    </row>
    <row r="5301" spans="16:20">
      <c r="P5301" s="70" t="str">
        <f t="shared" si="247"/>
        <v/>
      </c>
      <c r="Q5301" s="70" t="str">
        <f t="shared" si="248"/>
        <v/>
      </c>
      <c r="R5301" s="70" t="str">
        <f>IFERROR(IF(K5301="handling and wharfage",SUM(P5301:Q5301),IF(OR(K5301="tank",K5301="Boat",K5301="car"),INDEX(Rate!$B$4:$M$25,MATCH(Gilbert!N5301,Rate!$A$4:$A$25,0),MATCH(Gilbert!L5301,Rate!$B$3:$M$3,0))*O5301*0.8,INDEX(Rate!$B$4:$M$25,MATCH(Gilbert!N5301,Rate!$A$4:$A$25,0),MATCH(Gilbert!L5301,Rate!$B$3:$M$3,0))*O5301)),"")</f>
        <v/>
      </c>
      <c r="T5301" s="71" t="str">
        <f t="shared" si="249"/>
        <v/>
      </c>
    </row>
    <row r="5302" spans="16:20">
      <c r="P5302" s="70" t="str">
        <f t="shared" si="247"/>
        <v/>
      </c>
      <c r="Q5302" s="70" t="str">
        <f t="shared" si="248"/>
        <v/>
      </c>
      <c r="R5302" s="70" t="str">
        <f>IFERROR(IF(K5302="handling and wharfage",SUM(P5302:Q5302),IF(OR(K5302="tank",K5302="Boat",K5302="car"),INDEX(Rate!$B$4:$M$25,MATCH(Gilbert!N5302,Rate!$A$4:$A$25,0),MATCH(Gilbert!L5302,Rate!$B$3:$M$3,0))*O5302*0.8,INDEX(Rate!$B$4:$M$25,MATCH(Gilbert!N5302,Rate!$A$4:$A$25,0),MATCH(Gilbert!L5302,Rate!$B$3:$M$3,0))*O5302)),"")</f>
        <v/>
      </c>
      <c r="T5302" s="71" t="str">
        <f t="shared" si="249"/>
        <v/>
      </c>
    </row>
    <row r="5303" spans="16:20">
      <c r="P5303" s="70" t="str">
        <f t="shared" si="247"/>
        <v/>
      </c>
      <c r="Q5303" s="70" t="str">
        <f t="shared" si="248"/>
        <v/>
      </c>
      <c r="R5303" s="70" t="str">
        <f>IFERROR(IF(K5303="handling and wharfage",SUM(P5303:Q5303),IF(OR(K5303="tank",K5303="Boat",K5303="car"),INDEX(Rate!$B$4:$M$25,MATCH(Gilbert!N5303,Rate!$A$4:$A$25,0),MATCH(Gilbert!L5303,Rate!$B$3:$M$3,0))*O5303*0.8,INDEX(Rate!$B$4:$M$25,MATCH(Gilbert!N5303,Rate!$A$4:$A$25,0),MATCH(Gilbert!L5303,Rate!$B$3:$M$3,0))*O5303)),"")</f>
        <v/>
      </c>
      <c r="T5303" s="71" t="str">
        <f t="shared" si="249"/>
        <v/>
      </c>
    </row>
    <row r="5304" spans="16:20">
      <c r="P5304" s="70" t="str">
        <f t="shared" si="247"/>
        <v/>
      </c>
      <c r="Q5304" s="70" t="str">
        <f t="shared" si="248"/>
        <v/>
      </c>
      <c r="R5304" s="70" t="str">
        <f>IFERROR(IF(K5304="handling and wharfage",SUM(P5304:Q5304),IF(OR(K5304="tank",K5304="Boat",K5304="car"),INDEX(Rate!$B$4:$M$25,MATCH(Gilbert!N5304,Rate!$A$4:$A$25,0),MATCH(Gilbert!L5304,Rate!$B$3:$M$3,0))*O5304*0.8,INDEX(Rate!$B$4:$M$25,MATCH(Gilbert!N5304,Rate!$A$4:$A$25,0),MATCH(Gilbert!L5304,Rate!$B$3:$M$3,0))*O5304)),"")</f>
        <v/>
      </c>
      <c r="T5304" s="71" t="str">
        <f t="shared" si="249"/>
        <v/>
      </c>
    </row>
    <row r="5305" spans="16:20">
      <c r="P5305" s="70" t="str">
        <f t="shared" si="247"/>
        <v/>
      </c>
      <c r="Q5305" s="70" t="str">
        <f t="shared" si="248"/>
        <v/>
      </c>
      <c r="R5305" s="70" t="str">
        <f>IFERROR(IF(K5305="handling and wharfage",SUM(P5305:Q5305),IF(OR(K5305="tank",K5305="Boat",K5305="car"),INDEX(Rate!$B$4:$M$25,MATCH(Gilbert!N5305,Rate!$A$4:$A$25,0),MATCH(Gilbert!L5305,Rate!$B$3:$M$3,0))*O5305*0.8,INDEX(Rate!$B$4:$M$25,MATCH(Gilbert!N5305,Rate!$A$4:$A$25,0),MATCH(Gilbert!L5305,Rate!$B$3:$M$3,0))*O5305)),"")</f>
        <v/>
      </c>
      <c r="T5305" s="71" t="str">
        <f t="shared" si="249"/>
        <v/>
      </c>
    </row>
    <row r="5306" spans="16:20">
      <c r="P5306" s="70" t="str">
        <f t="shared" si="247"/>
        <v/>
      </c>
      <c r="Q5306" s="70" t="str">
        <f t="shared" si="248"/>
        <v/>
      </c>
      <c r="R5306" s="70" t="str">
        <f>IFERROR(IF(K5306="handling and wharfage",SUM(P5306:Q5306),IF(OR(K5306="tank",K5306="Boat",K5306="car"),INDEX(Rate!$B$4:$M$25,MATCH(Gilbert!N5306,Rate!$A$4:$A$25,0),MATCH(Gilbert!L5306,Rate!$B$3:$M$3,0))*O5306*0.8,INDEX(Rate!$B$4:$M$25,MATCH(Gilbert!N5306,Rate!$A$4:$A$25,0),MATCH(Gilbert!L5306,Rate!$B$3:$M$3,0))*O5306)),"")</f>
        <v/>
      </c>
      <c r="T5306" s="71" t="str">
        <f t="shared" si="249"/>
        <v/>
      </c>
    </row>
    <row r="5307" spans="16:20">
      <c r="P5307" s="70" t="str">
        <f t="shared" si="247"/>
        <v/>
      </c>
      <c r="Q5307" s="70" t="str">
        <f t="shared" si="248"/>
        <v/>
      </c>
      <c r="R5307" s="70" t="str">
        <f>IFERROR(IF(K5307="handling and wharfage",SUM(P5307:Q5307),IF(OR(K5307="tank",K5307="Boat",K5307="car"),INDEX(Rate!$B$4:$M$25,MATCH(Gilbert!N5307,Rate!$A$4:$A$25,0),MATCH(Gilbert!L5307,Rate!$B$3:$M$3,0))*O5307*0.8,INDEX(Rate!$B$4:$M$25,MATCH(Gilbert!N5307,Rate!$A$4:$A$25,0),MATCH(Gilbert!L5307,Rate!$B$3:$M$3,0))*O5307)),"")</f>
        <v/>
      </c>
      <c r="T5307" s="71" t="str">
        <f t="shared" si="249"/>
        <v/>
      </c>
    </row>
    <row r="5308" spans="16:20">
      <c r="P5308" s="70" t="str">
        <f t="shared" si="247"/>
        <v/>
      </c>
      <c r="Q5308" s="70" t="str">
        <f t="shared" si="248"/>
        <v/>
      </c>
      <c r="R5308" s="70" t="str">
        <f>IFERROR(IF(K5308="handling and wharfage",SUM(P5308:Q5308),IF(OR(K5308="tank",K5308="Boat",K5308="car"),INDEX(Rate!$B$4:$M$25,MATCH(Gilbert!N5308,Rate!$A$4:$A$25,0),MATCH(Gilbert!L5308,Rate!$B$3:$M$3,0))*O5308*0.8,INDEX(Rate!$B$4:$M$25,MATCH(Gilbert!N5308,Rate!$A$4:$A$25,0),MATCH(Gilbert!L5308,Rate!$B$3:$M$3,0))*O5308)),"")</f>
        <v/>
      </c>
      <c r="T5308" s="71" t="str">
        <f t="shared" si="249"/>
        <v/>
      </c>
    </row>
    <row r="5309" spans="16:20">
      <c r="P5309" s="70" t="str">
        <f t="shared" si="247"/>
        <v/>
      </c>
      <c r="Q5309" s="70" t="str">
        <f t="shared" si="248"/>
        <v/>
      </c>
      <c r="R5309" s="70" t="str">
        <f>IFERROR(IF(K5309="handling and wharfage",SUM(P5309:Q5309),IF(OR(K5309="tank",K5309="Boat",K5309="car"),INDEX(Rate!$B$4:$M$25,MATCH(Gilbert!N5309,Rate!$A$4:$A$25,0),MATCH(Gilbert!L5309,Rate!$B$3:$M$3,0))*O5309*0.8,INDEX(Rate!$B$4:$M$25,MATCH(Gilbert!N5309,Rate!$A$4:$A$25,0),MATCH(Gilbert!L5309,Rate!$B$3:$M$3,0))*O5309)),"")</f>
        <v/>
      </c>
      <c r="T5309" s="71" t="str">
        <f t="shared" si="249"/>
        <v/>
      </c>
    </row>
    <row r="5310" spans="16:20">
      <c r="P5310" s="70" t="str">
        <f t="shared" si="247"/>
        <v/>
      </c>
      <c r="Q5310" s="70" t="str">
        <f t="shared" si="248"/>
        <v/>
      </c>
      <c r="R5310" s="70" t="str">
        <f>IFERROR(IF(K5310="handling and wharfage",SUM(P5310:Q5310),IF(OR(K5310="tank",K5310="Boat",K5310="car"),INDEX(Rate!$B$4:$M$25,MATCH(Gilbert!N5310,Rate!$A$4:$A$25,0),MATCH(Gilbert!L5310,Rate!$B$3:$M$3,0))*O5310*0.8,INDEX(Rate!$B$4:$M$25,MATCH(Gilbert!N5310,Rate!$A$4:$A$25,0),MATCH(Gilbert!L5310,Rate!$B$3:$M$3,0))*O5310)),"")</f>
        <v/>
      </c>
      <c r="T5310" s="71" t="str">
        <f t="shared" si="249"/>
        <v/>
      </c>
    </row>
    <row r="5311" spans="16:20">
      <c r="P5311" s="70" t="str">
        <f t="shared" si="247"/>
        <v/>
      </c>
      <c r="Q5311" s="70" t="str">
        <f t="shared" si="248"/>
        <v/>
      </c>
      <c r="R5311" s="70" t="str">
        <f>IFERROR(IF(K5311="handling and wharfage",SUM(P5311:Q5311),IF(OR(K5311="tank",K5311="Boat",K5311="car"),INDEX(Rate!$B$4:$M$25,MATCH(Gilbert!N5311,Rate!$A$4:$A$25,0),MATCH(Gilbert!L5311,Rate!$B$3:$M$3,0))*O5311*0.8,INDEX(Rate!$B$4:$M$25,MATCH(Gilbert!N5311,Rate!$A$4:$A$25,0),MATCH(Gilbert!L5311,Rate!$B$3:$M$3,0))*O5311)),"")</f>
        <v/>
      </c>
      <c r="T5311" s="71" t="str">
        <f t="shared" si="249"/>
        <v/>
      </c>
    </row>
    <row r="5312" spans="16:20">
      <c r="P5312" s="70" t="str">
        <f t="shared" si="247"/>
        <v/>
      </c>
      <c r="Q5312" s="70" t="str">
        <f t="shared" si="248"/>
        <v/>
      </c>
      <c r="R5312" s="70" t="str">
        <f>IFERROR(IF(K5312="handling and wharfage",SUM(P5312:Q5312),IF(OR(K5312="tank",K5312="Boat",K5312="car"),INDEX(Rate!$B$4:$M$25,MATCH(Gilbert!N5312,Rate!$A$4:$A$25,0),MATCH(Gilbert!L5312,Rate!$B$3:$M$3,0))*O5312*0.8,INDEX(Rate!$B$4:$M$25,MATCH(Gilbert!N5312,Rate!$A$4:$A$25,0),MATCH(Gilbert!L5312,Rate!$B$3:$M$3,0))*O5312)),"")</f>
        <v/>
      </c>
      <c r="T5312" s="71" t="str">
        <f t="shared" si="249"/>
        <v/>
      </c>
    </row>
    <row r="5313" spans="16:20">
      <c r="P5313" s="70" t="str">
        <f t="shared" si="247"/>
        <v/>
      </c>
      <c r="Q5313" s="70" t="str">
        <f t="shared" si="248"/>
        <v/>
      </c>
      <c r="R5313" s="70" t="str">
        <f>IFERROR(IF(K5313="handling and wharfage",SUM(P5313:Q5313),IF(OR(K5313="tank",K5313="Boat",K5313="car"),INDEX(Rate!$B$4:$M$25,MATCH(Gilbert!N5313,Rate!$A$4:$A$25,0),MATCH(Gilbert!L5313,Rate!$B$3:$M$3,0))*O5313*0.8,INDEX(Rate!$B$4:$M$25,MATCH(Gilbert!N5313,Rate!$A$4:$A$25,0),MATCH(Gilbert!L5313,Rate!$B$3:$M$3,0))*O5313)),"")</f>
        <v/>
      </c>
      <c r="T5313" s="71" t="str">
        <f t="shared" si="249"/>
        <v/>
      </c>
    </row>
    <row r="5314" spans="16:20">
      <c r="P5314" s="70" t="str">
        <f t="shared" si="247"/>
        <v/>
      </c>
      <c r="Q5314" s="70" t="str">
        <f t="shared" si="248"/>
        <v/>
      </c>
      <c r="R5314" s="70" t="str">
        <f>IFERROR(IF(K5314="handling and wharfage",SUM(P5314:Q5314),IF(OR(K5314="tank",K5314="Boat",K5314="car"),INDEX(Rate!$B$4:$M$25,MATCH(Gilbert!N5314,Rate!$A$4:$A$25,0),MATCH(Gilbert!L5314,Rate!$B$3:$M$3,0))*O5314*0.8,INDEX(Rate!$B$4:$M$25,MATCH(Gilbert!N5314,Rate!$A$4:$A$25,0),MATCH(Gilbert!L5314,Rate!$B$3:$M$3,0))*O5314)),"")</f>
        <v/>
      </c>
      <c r="T5314" s="71" t="str">
        <f t="shared" si="249"/>
        <v/>
      </c>
    </row>
    <row r="5315" spans="16:20">
      <c r="P5315" s="70" t="str">
        <f t="shared" ref="P5315:P5378" si="250">IF(OR(K5315="handling and wharfage",K5315="rau handling and wharfage"),O5315*30,"")</f>
        <v/>
      </c>
      <c r="Q5315" s="70" t="str">
        <f t="shared" ref="Q5315:Q5378" si="251">IF(K5315&lt;&gt;"handling and wharfage","",O5315*3.5)</f>
        <v/>
      </c>
      <c r="R5315" s="70" t="str">
        <f>IFERROR(IF(K5315="handling and wharfage",SUM(P5315:Q5315),IF(OR(K5315="tank",K5315="Boat",K5315="car"),INDEX(Rate!$B$4:$M$25,MATCH(Gilbert!N5315,Rate!$A$4:$A$25,0),MATCH(Gilbert!L5315,Rate!$B$3:$M$3,0))*O5315*0.8,INDEX(Rate!$B$4:$M$25,MATCH(Gilbert!N5315,Rate!$A$4:$A$25,0),MATCH(Gilbert!L5315,Rate!$B$3:$M$3,0))*O5315)),"")</f>
        <v/>
      </c>
      <c r="T5315" s="71" t="str">
        <f t="shared" ref="T5315:T5378" si="252">IF(L5315="","",IF(L5315="General2","F0070000061A","E31250000331"))</f>
        <v/>
      </c>
    </row>
    <row r="5316" spans="16:20">
      <c r="P5316" s="70" t="str">
        <f t="shared" si="250"/>
        <v/>
      </c>
      <c r="Q5316" s="70" t="str">
        <f t="shared" si="251"/>
        <v/>
      </c>
      <c r="R5316" s="70" t="str">
        <f>IFERROR(IF(K5316="handling and wharfage",SUM(P5316:Q5316),IF(OR(K5316="tank",K5316="Boat",K5316="car"),INDEX(Rate!$B$4:$M$25,MATCH(Gilbert!N5316,Rate!$A$4:$A$25,0),MATCH(Gilbert!L5316,Rate!$B$3:$M$3,0))*O5316*0.8,INDEX(Rate!$B$4:$M$25,MATCH(Gilbert!N5316,Rate!$A$4:$A$25,0),MATCH(Gilbert!L5316,Rate!$B$3:$M$3,0))*O5316)),"")</f>
        <v/>
      </c>
      <c r="T5316" s="71" t="str">
        <f t="shared" si="252"/>
        <v/>
      </c>
    </row>
    <row r="5317" spans="16:20">
      <c r="P5317" s="70" t="str">
        <f t="shared" si="250"/>
        <v/>
      </c>
      <c r="Q5317" s="70" t="str">
        <f t="shared" si="251"/>
        <v/>
      </c>
      <c r="R5317" s="70" t="str">
        <f>IFERROR(IF(K5317="handling and wharfage",SUM(P5317:Q5317),IF(OR(K5317="tank",K5317="Boat",K5317="car"),INDEX(Rate!$B$4:$M$25,MATCH(Gilbert!N5317,Rate!$A$4:$A$25,0),MATCH(Gilbert!L5317,Rate!$B$3:$M$3,0))*O5317*0.8,INDEX(Rate!$B$4:$M$25,MATCH(Gilbert!N5317,Rate!$A$4:$A$25,0),MATCH(Gilbert!L5317,Rate!$B$3:$M$3,0))*O5317)),"")</f>
        <v/>
      </c>
      <c r="T5317" s="71" t="str">
        <f t="shared" si="252"/>
        <v/>
      </c>
    </row>
    <row r="5318" spans="16:20">
      <c r="P5318" s="70" t="str">
        <f t="shared" si="250"/>
        <v/>
      </c>
      <c r="Q5318" s="70" t="str">
        <f t="shared" si="251"/>
        <v/>
      </c>
      <c r="R5318" s="70" t="str">
        <f>IFERROR(IF(K5318="handling and wharfage",SUM(P5318:Q5318),IF(OR(K5318="tank",K5318="Boat",K5318="car"),INDEX(Rate!$B$4:$M$25,MATCH(Gilbert!N5318,Rate!$A$4:$A$25,0),MATCH(Gilbert!L5318,Rate!$B$3:$M$3,0))*O5318*0.8,INDEX(Rate!$B$4:$M$25,MATCH(Gilbert!N5318,Rate!$A$4:$A$25,0),MATCH(Gilbert!L5318,Rate!$B$3:$M$3,0))*O5318)),"")</f>
        <v/>
      </c>
      <c r="T5318" s="71" t="str">
        <f t="shared" si="252"/>
        <v/>
      </c>
    </row>
    <row r="5319" spans="16:20">
      <c r="P5319" s="70" t="str">
        <f t="shared" si="250"/>
        <v/>
      </c>
      <c r="Q5319" s="70" t="str">
        <f t="shared" si="251"/>
        <v/>
      </c>
      <c r="R5319" s="70" t="str">
        <f>IFERROR(IF(K5319="handling and wharfage",SUM(P5319:Q5319),IF(OR(K5319="tank",K5319="Boat",K5319="car"),INDEX(Rate!$B$4:$M$25,MATCH(Gilbert!N5319,Rate!$A$4:$A$25,0),MATCH(Gilbert!L5319,Rate!$B$3:$M$3,0))*O5319*0.8,INDEX(Rate!$B$4:$M$25,MATCH(Gilbert!N5319,Rate!$A$4:$A$25,0),MATCH(Gilbert!L5319,Rate!$B$3:$M$3,0))*O5319)),"")</f>
        <v/>
      </c>
      <c r="T5319" s="71" t="str">
        <f t="shared" si="252"/>
        <v/>
      </c>
    </row>
    <row r="5320" spans="16:20">
      <c r="P5320" s="70" t="str">
        <f t="shared" si="250"/>
        <v/>
      </c>
      <c r="Q5320" s="70" t="str">
        <f t="shared" si="251"/>
        <v/>
      </c>
      <c r="R5320" s="70" t="str">
        <f>IFERROR(IF(K5320="handling and wharfage",SUM(P5320:Q5320),IF(OR(K5320="tank",K5320="Boat",K5320="car"),INDEX(Rate!$B$4:$M$25,MATCH(Gilbert!N5320,Rate!$A$4:$A$25,0),MATCH(Gilbert!L5320,Rate!$B$3:$M$3,0))*O5320*0.8,INDEX(Rate!$B$4:$M$25,MATCH(Gilbert!N5320,Rate!$A$4:$A$25,0),MATCH(Gilbert!L5320,Rate!$B$3:$M$3,0))*O5320)),"")</f>
        <v/>
      </c>
      <c r="T5320" s="71" t="str">
        <f t="shared" si="252"/>
        <v/>
      </c>
    </row>
    <row r="5321" spans="16:20">
      <c r="P5321" s="70" t="str">
        <f t="shared" si="250"/>
        <v/>
      </c>
      <c r="Q5321" s="70" t="str">
        <f t="shared" si="251"/>
        <v/>
      </c>
      <c r="R5321" s="70" t="str">
        <f>IFERROR(IF(K5321="handling and wharfage",SUM(P5321:Q5321),IF(OR(K5321="tank",K5321="Boat",K5321="car"),INDEX(Rate!$B$4:$M$25,MATCH(Gilbert!N5321,Rate!$A$4:$A$25,0),MATCH(Gilbert!L5321,Rate!$B$3:$M$3,0))*O5321*0.8,INDEX(Rate!$B$4:$M$25,MATCH(Gilbert!N5321,Rate!$A$4:$A$25,0),MATCH(Gilbert!L5321,Rate!$B$3:$M$3,0))*O5321)),"")</f>
        <v/>
      </c>
      <c r="T5321" s="71" t="str">
        <f t="shared" si="252"/>
        <v/>
      </c>
    </row>
    <row r="5322" spans="16:20">
      <c r="P5322" s="70" t="str">
        <f t="shared" si="250"/>
        <v/>
      </c>
      <c r="Q5322" s="70" t="str">
        <f t="shared" si="251"/>
        <v/>
      </c>
      <c r="R5322" s="70" t="str">
        <f>IFERROR(IF(K5322="handling and wharfage",SUM(P5322:Q5322),IF(OR(K5322="tank",K5322="Boat",K5322="car"),INDEX(Rate!$B$4:$M$25,MATCH(Gilbert!N5322,Rate!$A$4:$A$25,0),MATCH(Gilbert!L5322,Rate!$B$3:$M$3,0))*O5322*0.8,INDEX(Rate!$B$4:$M$25,MATCH(Gilbert!N5322,Rate!$A$4:$A$25,0),MATCH(Gilbert!L5322,Rate!$B$3:$M$3,0))*O5322)),"")</f>
        <v/>
      </c>
      <c r="T5322" s="71" t="str">
        <f t="shared" si="252"/>
        <v/>
      </c>
    </row>
    <row r="5323" spans="16:20">
      <c r="P5323" s="70" t="str">
        <f t="shared" si="250"/>
        <v/>
      </c>
      <c r="Q5323" s="70" t="str">
        <f t="shared" si="251"/>
        <v/>
      </c>
      <c r="R5323" s="70" t="str">
        <f>IFERROR(IF(K5323="handling and wharfage",SUM(P5323:Q5323),IF(OR(K5323="tank",K5323="Boat",K5323="car"),INDEX(Rate!$B$4:$M$25,MATCH(Gilbert!N5323,Rate!$A$4:$A$25,0),MATCH(Gilbert!L5323,Rate!$B$3:$M$3,0))*O5323*0.8,INDEX(Rate!$B$4:$M$25,MATCH(Gilbert!N5323,Rate!$A$4:$A$25,0),MATCH(Gilbert!L5323,Rate!$B$3:$M$3,0))*O5323)),"")</f>
        <v/>
      </c>
      <c r="T5323" s="71" t="str">
        <f t="shared" si="252"/>
        <v/>
      </c>
    </row>
    <row r="5324" spans="16:20">
      <c r="P5324" s="70" t="str">
        <f t="shared" si="250"/>
        <v/>
      </c>
      <c r="Q5324" s="70" t="str">
        <f t="shared" si="251"/>
        <v/>
      </c>
      <c r="R5324" s="70" t="str">
        <f>IFERROR(IF(K5324="handling and wharfage",SUM(P5324:Q5324),IF(OR(K5324="tank",K5324="Boat",K5324="car"),INDEX(Rate!$B$4:$M$25,MATCH(Gilbert!N5324,Rate!$A$4:$A$25,0),MATCH(Gilbert!L5324,Rate!$B$3:$M$3,0))*O5324*0.8,INDEX(Rate!$B$4:$M$25,MATCH(Gilbert!N5324,Rate!$A$4:$A$25,0),MATCH(Gilbert!L5324,Rate!$B$3:$M$3,0))*O5324)),"")</f>
        <v/>
      </c>
      <c r="T5324" s="71" t="str">
        <f t="shared" si="252"/>
        <v/>
      </c>
    </row>
    <row r="5325" spans="16:20">
      <c r="P5325" s="70" t="str">
        <f t="shared" si="250"/>
        <v/>
      </c>
      <c r="Q5325" s="70" t="str">
        <f t="shared" si="251"/>
        <v/>
      </c>
      <c r="R5325" s="70" t="str">
        <f>IFERROR(IF(K5325="handling and wharfage",SUM(P5325:Q5325),IF(OR(K5325="tank",K5325="Boat",K5325="car"),INDEX(Rate!$B$4:$M$25,MATCH(Gilbert!N5325,Rate!$A$4:$A$25,0),MATCH(Gilbert!L5325,Rate!$B$3:$M$3,0))*O5325*0.8,INDEX(Rate!$B$4:$M$25,MATCH(Gilbert!N5325,Rate!$A$4:$A$25,0),MATCH(Gilbert!L5325,Rate!$B$3:$M$3,0))*O5325)),"")</f>
        <v/>
      </c>
      <c r="T5325" s="71" t="str">
        <f t="shared" si="252"/>
        <v/>
      </c>
    </row>
    <row r="5326" spans="16:20">
      <c r="P5326" s="70" t="str">
        <f t="shared" si="250"/>
        <v/>
      </c>
      <c r="Q5326" s="70" t="str">
        <f t="shared" si="251"/>
        <v/>
      </c>
      <c r="R5326" s="70" t="str">
        <f>IFERROR(IF(K5326="handling and wharfage",SUM(P5326:Q5326),IF(OR(K5326="tank",K5326="Boat",K5326="car"),INDEX(Rate!$B$4:$M$25,MATCH(Gilbert!N5326,Rate!$A$4:$A$25,0),MATCH(Gilbert!L5326,Rate!$B$3:$M$3,0))*O5326*0.8,INDEX(Rate!$B$4:$M$25,MATCH(Gilbert!N5326,Rate!$A$4:$A$25,0),MATCH(Gilbert!L5326,Rate!$B$3:$M$3,0))*O5326)),"")</f>
        <v/>
      </c>
      <c r="T5326" s="71" t="str">
        <f t="shared" si="252"/>
        <v/>
      </c>
    </row>
    <row r="5327" spans="16:20">
      <c r="P5327" s="70" t="str">
        <f t="shared" si="250"/>
        <v/>
      </c>
      <c r="Q5327" s="70" t="str">
        <f t="shared" si="251"/>
        <v/>
      </c>
      <c r="R5327" s="70" t="str">
        <f>IFERROR(IF(K5327="handling and wharfage",SUM(P5327:Q5327),IF(OR(K5327="tank",K5327="Boat",K5327="car"),INDEX(Rate!$B$4:$M$25,MATCH(Gilbert!N5327,Rate!$A$4:$A$25,0),MATCH(Gilbert!L5327,Rate!$B$3:$M$3,0))*O5327*0.8,INDEX(Rate!$B$4:$M$25,MATCH(Gilbert!N5327,Rate!$A$4:$A$25,0),MATCH(Gilbert!L5327,Rate!$B$3:$M$3,0))*O5327)),"")</f>
        <v/>
      </c>
      <c r="T5327" s="71" t="str">
        <f t="shared" si="252"/>
        <v/>
      </c>
    </row>
    <row r="5328" spans="16:20">
      <c r="P5328" s="70" t="str">
        <f t="shared" si="250"/>
        <v/>
      </c>
      <c r="Q5328" s="70" t="str">
        <f t="shared" si="251"/>
        <v/>
      </c>
      <c r="R5328" s="70" t="str">
        <f>IFERROR(IF(K5328="handling and wharfage",SUM(P5328:Q5328),IF(OR(K5328="tank",K5328="Boat",K5328="car"),INDEX(Rate!$B$4:$M$25,MATCH(Gilbert!N5328,Rate!$A$4:$A$25,0),MATCH(Gilbert!L5328,Rate!$B$3:$M$3,0))*O5328*0.8,INDEX(Rate!$B$4:$M$25,MATCH(Gilbert!N5328,Rate!$A$4:$A$25,0),MATCH(Gilbert!L5328,Rate!$B$3:$M$3,0))*O5328)),"")</f>
        <v/>
      </c>
      <c r="T5328" s="71" t="str">
        <f t="shared" si="252"/>
        <v/>
      </c>
    </row>
    <row r="5329" spans="16:20">
      <c r="P5329" s="70" t="str">
        <f t="shared" si="250"/>
        <v/>
      </c>
      <c r="Q5329" s="70" t="str">
        <f t="shared" si="251"/>
        <v/>
      </c>
      <c r="R5329" s="70" t="str">
        <f>IFERROR(IF(K5329="handling and wharfage",SUM(P5329:Q5329),IF(OR(K5329="tank",K5329="Boat",K5329="car"),INDEX(Rate!$B$4:$M$25,MATCH(Gilbert!N5329,Rate!$A$4:$A$25,0),MATCH(Gilbert!L5329,Rate!$B$3:$M$3,0))*O5329*0.8,INDEX(Rate!$B$4:$M$25,MATCH(Gilbert!N5329,Rate!$A$4:$A$25,0),MATCH(Gilbert!L5329,Rate!$B$3:$M$3,0))*O5329)),"")</f>
        <v/>
      </c>
      <c r="T5329" s="71" t="str">
        <f t="shared" si="252"/>
        <v/>
      </c>
    </row>
    <row r="5330" spans="16:20">
      <c r="P5330" s="70" t="str">
        <f t="shared" si="250"/>
        <v/>
      </c>
      <c r="Q5330" s="70" t="str">
        <f t="shared" si="251"/>
        <v/>
      </c>
      <c r="R5330" s="70" t="str">
        <f>IFERROR(IF(K5330="handling and wharfage",SUM(P5330:Q5330),IF(OR(K5330="tank",K5330="Boat",K5330="car"),INDEX(Rate!$B$4:$M$25,MATCH(Gilbert!N5330,Rate!$A$4:$A$25,0),MATCH(Gilbert!L5330,Rate!$B$3:$M$3,0))*O5330*0.8,INDEX(Rate!$B$4:$M$25,MATCH(Gilbert!N5330,Rate!$A$4:$A$25,0),MATCH(Gilbert!L5330,Rate!$B$3:$M$3,0))*O5330)),"")</f>
        <v/>
      </c>
      <c r="T5330" s="71" t="str">
        <f t="shared" si="252"/>
        <v/>
      </c>
    </row>
    <row r="5331" spans="16:20">
      <c r="P5331" s="70" t="str">
        <f t="shared" si="250"/>
        <v/>
      </c>
      <c r="Q5331" s="70" t="str">
        <f t="shared" si="251"/>
        <v/>
      </c>
      <c r="R5331" s="70" t="str">
        <f>IFERROR(IF(K5331="handling and wharfage",SUM(P5331:Q5331),IF(OR(K5331="tank",K5331="Boat",K5331="car"),INDEX(Rate!$B$4:$M$25,MATCH(Gilbert!N5331,Rate!$A$4:$A$25,0),MATCH(Gilbert!L5331,Rate!$B$3:$M$3,0))*O5331*0.8,INDEX(Rate!$B$4:$M$25,MATCH(Gilbert!N5331,Rate!$A$4:$A$25,0),MATCH(Gilbert!L5331,Rate!$B$3:$M$3,0))*O5331)),"")</f>
        <v/>
      </c>
      <c r="T5331" s="71" t="str">
        <f t="shared" si="252"/>
        <v/>
      </c>
    </row>
    <row r="5332" spans="16:20">
      <c r="P5332" s="70" t="str">
        <f t="shared" si="250"/>
        <v/>
      </c>
      <c r="Q5332" s="70" t="str">
        <f t="shared" si="251"/>
        <v/>
      </c>
      <c r="R5332" s="70" t="str">
        <f>IFERROR(IF(K5332="handling and wharfage",SUM(P5332:Q5332),IF(OR(K5332="tank",K5332="Boat",K5332="car"),INDEX(Rate!$B$4:$M$25,MATCH(Gilbert!N5332,Rate!$A$4:$A$25,0),MATCH(Gilbert!L5332,Rate!$B$3:$M$3,0))*O5332*0.8,INDEX(Rate!$B$4:$M$25,MATCH(Gilbert!N5332,Rate!$A$4:$A$25,0),MATCH(Gilbert!L5332,Rate!$B$3:$M$3,0))*O5332)),"")</f>
        <v/>
      </c>
      <c r="T5332" s="71" t="str">
        <f t="shared" si="252"/>
        <v/>
      </c>
    </row>
    <row r="5333" spans="16:20">
      <c r="P5333" s="70" t="str">
        <f t="shared" si="250"/>
        <v/>
      </c>
      <c r="Q5333" s="70" t="str">
        <f t="shared" si="251"/>
        <v/>
      </c>
      <c r="R5333" s="70" t="str">
        <f>IFERROR(IF(K5333="handling and wharfage",SUM(P5333:Q5333),IF(OR(K5333="tank",K5333="Boat",K5333="car"),INDEX(Rate!$B$4:$M$25,MATCH(Gilbert!N5333,Rate!$A$4:$A$25,0),MATCH(Gilbert!L5333,Rate!$B$3:$M$3,0))*O5333*0.8,INDEX(Rate!$B$4:$M$25,MATCH(Gilbert!N5333,Rate!$A$4:$A$25,0),MATCH(Gilbert!L5333,Rate!$B$3:$M$3,0))*O5333)),"")</f>
        <v/>
      </c>
      <c r="T5333" s="71" t="str">
        <f t="shared" si="252"/>
        <v/>
      </c>
    </row>
    <row r="5334" spans="16:20">
      <c r="P5334" s="70" t="str">
        <f t="shared" si="250"/>
        <v/>
      </c>
      <c r="Q5334" s="70" t="str">
        <f t="shared" si="251"/>
        <v/>
      </c>
      <c r="R5334" s="70" t="str">
        <f>IFERROR(IF(K5334="handling and wharfage",SUM(P5334:Q5334),IF(OR(K5334="tank",K5334="Boat",K5334="car"),INDEX(Rate!$B$4:$M$25,MATCH(Gilbert!N5334,Rate!$A$4:$A$25,0),MATCH(Gilbert!L5334,Rate!$B$3:$M$3,0))*O5334*0.8,INDEX(Rate!$B$4:$M$25,MATCH(Gilbert!N5334,Rate!$A$4:$A$25,0),MATCH(Gilbert!L5334,Rate!$B$3:$M$3,0))*O5334)),"")</f>
        <v/>
      </c>
      <c r="T5334" s="71" t="str">
        <f t="shared" si="252"/>
        <v/>
      </c>
    </row>
    <row r="5335" spans="16:20">
      <c r="P5335" s="70" t="str">
        <f t="shared" si="250"/>
        <v/>
      </c>
      <c r="Q5335" s="70" t="str">
        <f t="shared" si="251"/>
        <v/>
      </c>
      <c r="R5335" s="70" t="str">
        <f>IFERROR(IF(K5335="handling and wharfage",SUM(P5335:Q5335),IF(OR(K5335="tank",K5335="Boat",K5335="car"),INDEX(Rate!$B$4:$M$25,MATCH(Gilbert!N5335,Rate!$A$4:$A$25,0),MATCH(Gilbert!L5335,Rate!$B$3:$M$3,0))*O5335*0.8,INDEX(Rate!$B$4:$M$25,MATCH(Gilbert!N5335,Rate!$A$4:$A$25,0),MATCH(Gilbert!L5335,Rate!$B$3:$M$3,0))*O5335)),"")</f>
        <v/>
      </c>
      <c r="T5335" s="71" t="str">
        <f t="shared" si="252"/>
        <v/>
      </c>
    </row>
    <row r="5336" spans="16:20">
      <c r="P5336" s="70" t="str">
        <f t="shared" si="250"/>
        <v/>
      </c>
      <c r="Q5336" s="70" t="str">
        <f t="shared" si="251"/>
        <v/>
      </c>
      <c r="R5336" s="70" t="str">
        <f>IFERROR(IF(K5336="handling and wharfage",SUM(P5336:Q5336),IF(OR(K5336="tank",K5336="Boat",K5336="car"),INDEX(Rate!$B$4:$M$25,MATCH(Gilbert!N5336,Rate!$A$4:$A$25,0),MATCH(Gilbert!L5336,Rate!$B$3:$M$3,0))*O5336*0.8,INDEX(Rate!$B$4:$M$25,MATCH(Gilbert!N5336,Rate!$A$4:$A$25,0),MATCH(Gilbert!L5336,Rate!$B$3:$M$3,0))*O5336)),"")</f>
        <v/>
      </c>
      <c r="T5336" s="71" t="str">
        <f t="shared" si="252"/>
        <v/>
      </c>
    </row>
    <row r="5337" spans="16:20">
      <c r="P5337" s="70" t="str">
        <f t="shared" si="250"/>
        <v/>
      </c>
      <c r="Q5337" s="70" t="str">
        <f t="shared" si="251"/>
        <v/>
      </c>
      <c r="R5337" s="70" t="str">
        <f>IFERROR(IF(K5337="handling and wharfage",SUM(P5337:Q5337),IF(OR(K5337="tank",K5337="Boat",K5337="car"),INDEX(Rate!$B$4:$M$25,MATCH(Gilbert!N5337,Rate!$A$4:$A$25,0),MATCH(Gilbert!L5337,Rate!$B$3:$M$3,0))*O5337*0.8,INDEX(Rate!$B$4:$M$25,MATCH(Gilbert!N5337,Rate!$A$4:$A$25,0),MATCH(Gilbert!L5337,Rate!$B$3:$M$3,0))*O5337)),"")</f>
        <v/>
      </c>
      <c r="T5337" s="71" t="str">
        <f t="shared" si="252"/>
        <v/>
      </c>
    </row>
    <row r="5338" spans="16:20">
      <c r="P5338" s="70" t="str">
        <f t="shared" si="250"/>
        <v/>
      </c>
      <c r="Q5338" s="70" t="str">
        <f t="shared" si="251"/>
        <v/>
      </c>
      <c r="R5338" s="70" t="str">
        <f>IFERROR(IF(K5338="handling and wharfage",SUM(P5338:Q5338),IF(OR(K5338="tank",K5338="Boat",K5338="car"),INDEX(Rate!$B$4:$M$25,MATCH(Gilbert!N5338,Rate!$A$4:$A$25,0),MATCH(Gilbert!L5338,Rate!$B$3:$M$3,0))*O5338*0.8,INDEX(Rate!$B$4:$M$25,MATCH(Gilbert!N5338,Rate!$A$4:$A$25,0),MATCH(Gilbert!L5338,Rate!$B$3:$M$3,0))*O5338)),"")</f>
        <v/>
      </c>
      <c r="T5338" s="71" t="str">
        <f t="shared" si="252"/>
        <v/>
      </c>
    </row>
    <row r="5339" spans="16:20">
      <c r="P5339" s="70" t="str">
        <f t="shared" si="250"/>
        <v/>
      </c>
      <c r="Q5339" s="70" t="str">
        <f t="shared" si="251"/>
        <v/>
      </c>
      <c r="R5339" s="70" t="str">
        <f>IFERROR(IF(K5339="handling and wharfage",SUM(P5339:Q5339),IF(OR(K5339="tank",K5339="Boat",K5339="car"),INDEX(Rate!$B$4:$M$25,MATCH(Gilbert!N5339,Rate!$A$4:$A$25,0),MATCH(Gilbert!L5339,Rate!$B$3:$M$3,0))*O5339*0.8,INDEX(Rate!$B$4:$M$25,MATCH(Gilbert!N5339,Rate!$A$4:$A$25,0),MATCH(Gilbert!L5339,Rate!$B$3:$M$3,0))*O5339)),"")</f>
        <v/>
      </c>
      <c r="T5339" s="71" t="str">
        <f t="shared" si="252"/>
        <v/>
      </c>
    </row>
    <row r="5340" spans="16:20">
      <c r="P5340" s="70" t="str">
        <f t="shared" si="250"/>
        <v/>
      </c>
      <c r="Q5340" s="70" t="str">
        <f t="shared" si="251"/>
        <v/>
      </c>
      <c r="R5340" s="70" t="str">
        <f>IFERROR(IF(K5340="handling and wharfage",SUM(P5340:Q5340),IF(OR(K5340="tank",K5340="Boat",K5340="car"),INDEX(Rate!$B$4:$M$25,MATCH(Gilbert!N5340,Rate!$A$4:$A$25,0),MATCH(Gilbert!L5340,Rate!$B$3:$M$3,0))*O5340*0.8,INDEX(Rate!$B$4:$M$25,MATCH(Gilbert!N5340,Rate!$A$4:$A$25,0),MATCH(Gilbert!L5340,Rate!$B$3:$M$3,0))*O5340)),"")</f>
        <v/>
      </c>
      <c r="T5340" s="71" t="str">
        <f t="shared" si="252"/>
        <v/>
      </c>
    </row>
    <row r="5341" spans="16:20">
      <c r="P5341" s="70" t="str">
        <f t="shared" si="250"/>
        <v/>
      </c>
      <c r="Q5341" s="70" t="str">
        <f t="shared" si="251"/>
        <v/>
      </c>
      <c r="R5341" s="70" t="str">
        <f>IFERROR(IF(K5341="handling and wharfage",SUM(P5341:Q5341),IF(OR(K5341="tank",K5341="Boat",K5341="car"),INDEX(Rate!$B$4:$M$25,MATCH(Gilbert!N5341,Rate!$A$4:$A$25,0),MATCH(Gilbert!L5341,Rate!$B$3:$M$3,0))*O5341*0.8,INDEX(Rate!$B$4:$M$25,MATCH(Gilbert!N5341,Rate!$A$4:$A$25,0),MATCH(Gilbert!L5341,Rate!$B$3:$M$3,0))*O5341)),"")</f>
        <v/>
      </c>
      <c r="T5341" s="71" t="str">
        <f t="shared" si="252"/>
        <v/>
      </c>
    </row>
    <row r="5342" spans="16:20">
      <c r="P5342" s="70" t="str">
        <f t="shared" si="250"/>
        <v/>
      </c>
      <c r="Q5342" s="70" t="str">
        <f t="shared" si="251"/>
        <v/>
      </c>
      <c r="R5342" s="70" t="str">
        <f>IFERROR(IF(K5342="handling and wharfage",SUM(P5342:Q5342),IF(OR(K5342="tank",K5342="Boat",K5342="car"),INDEX(Rate!$B$4:$M$25,MATCH(Gilbert!N5342,Rate!$A$4:$A$25,0),MATCH(Gilbert!L5342,Rate!$B$3:$M$3,0))*O5342*0.8,INDEX(Rate!$B$4:$M$25,MATCH(Gilbert!N5342,Rate!$A$4:$A$25,0),MATCH(Gilbert!L5342,Rate!$B$3:$M$3,0))*O5342)),"")</f>
        <v/>
      </c>
      <c r="T5342" s="71" t="str">
        <f t="shared" si="252"/>
        <v/>
      </c>
    </row>
    <row r="5343" spans="16:20">
      <c r="P5343" s="70" t="str">
        <f t="shared" si="250"/>
        <v/>
      </c>
      <c r="Q5343" s="70" t="str">
        <f t="shared" si="251"/>
        <v/>
      </c>
      <c r="R5343" s="70" t="str">
        <f>IFERROR(IF(K5343="handling and wharfage",SUM(P5343:Q5343),IF(OR(K5343="tank",K5343="Boat",K5343="car"),INDEX(Rate!$B$4:$M$25,MATCH(Gilbert!N5343,Rate!$A$4:$A$25,0),MATCH(Gilbert!L5343,Rate!$B$3:$M$3,0))*O5343*0.8,INDEX(Rate!$B$4:$M$25,MATCH(Gilbert!N5343,Rate!$A$4:$A$25,0),MATCH(Gilbert!L5343,Rate!$B$3:$M$3,0))*O5343)),"")</f>
        <v/>
      </c>
      <c r="T5343" s="71" t="str">
        <f t="shared" si="252"/>
        <v/>
      </c>
    </row>
    <row r="5344" spans="16:20">
      <c r="P5344" s="70" t="str">
        <f t="shared" si="250"/>
        <v/>
      </c>
      <c r="Q5344" s="70" t="str">
        <f t="shared" si="251"/>
        <v/>
      </c>
      <c r="R5344" s="70" t="str">
        <f>IFERROR(IF(K5344="handling and wharfage",SUM(P5344:Q5344),IF(OR(K5344="tank",K5344="Boat",K5344="car"),INDEX(Rate!$B$4:$M$25,MATCH(Gilbert!N5344,Rate!$A$4:$A$25,0),MATCH(Gilbert!L5344,Rate!$B$3:$M$3,0))*O5344*0.8,INDEX(Rate!$B$4:$M$25,MATCH(Gilbert!N5344,Rate!$A$4:$A$25,0),MATCH(Gilbert!L5344,Rate!$B$3:$M$3,0))*O5344)),"")</f>
        <v/>
      </c>
      <c r="T5344" s="71" t="str">
        <f t="shared" si="252"/>
        <v/>
      </c>
    </row>
    <row r="5345" spans="16:20">
      <c r="P5345" s="70" t="str">
        <f t="shared" si="250"/>
        <v/>
      </c>
      <c r="Q5345" s="70" t="str">
        <f t="shared" si="251"/>
        <v/>
      </c>
      <c r="R5345" s="70" t="str">
        <f>IFERROR(IF(K5345="handling and wharfage",SUM(P5345:Q5345),IF(OR(K5345="tank",K5345="Boat",K5345="car"),INDEX(Rate!$B$4:$M$25,MATCH(Gilbert!N5345,Rate!$A$4:$A$25,0),MATCH(Gilbert!L5345,Rate!$B$3:$M$3,0))*O5345*0.8,INDEX(Rate!$B$4:$M$25,MATCH(Gilbert!N5345,Rate!$A$4:$A$25,0),MATCH(Gilbert!L5345,Rate!$B$3:$M$3,0))*O5345)),"")</f>
        <v/>
      </c>
      <c r="T5345" s="71" t="str">
        <f t="shared" si="252"/>
        <v/>
      </c>
    </row>
    <row r="5346" spans="16:20">
      <c r="P5346" s="70" t="str">
        <f t="shared" si="250"/>
        <v/>
      </c>
      <c r="Q5346" s="70" t="str">
        <f t="shared" si="251"/>
        <v/>
      </c>
      <c r="R5346" s="70" t="str">
        <f>IFERROR(IF(K5346="handling and wharfage",SUM(P5346:Q5346),IF(OR(K5346="tank",K5346="Boat",K5346="car"),INDEX(Rate!$B$4:$M$25,MATCH(Gilbert!N5346,Rate!$A$4:$A$25,0),MATCH(Gilbert!L5346,Rate!$B$3:$M$3,0))*O5346*0.8,INDEX(Rate!$B$4:$M$25,MATCH(Gilbert!N5346,Rate!$A$4:$A$25,0),MATCH(Gilbert!L5346,Rate!$B$3:$M$3,0))*O5346)),"")</f>
        <v/>
      </c>
      <c r="T5346" s="71" t="str">
        <f t="shared" si="252"/>
        <v/>
      </c>
    </row>
    <row r="5347" spans="16:20">
      <c r="P5347" s="70" t="str">
        <f t="shared" si="250"/>
        <v/>
      </c>
      <c r="Q5347" s="70" t="str">
        <f t="shared" si="251"/>
        <v/>
      </c>
      <c r="R5347" s="70" t="str">
        <f>IFERROR(IF(K5347="handling and wharfage",SUM(P5347:Q5347),IF(OR(K5347="tank",K5347="Boat",K5347="car"),INDEX(Rate!$B$4:$M$25,MATCH(Gilbert!N5347,Rate!$A$4:$A$25,0),MATCH(Gilbert!L5347,Rate!$B$3:$M$3,0))*O5347*0.8,INDEX(Rate!$B$4:$M$25,MATCH(Gilbert!N5347,Rate!$A$4:$A$25,0),MATCH(Gilbert!L5347,Rate!$B$3:$M$3,0))*O5347)),"")</f>
        <v/>
      </c>
      <c r="T5347" s="71" t="str">
        <f t="shared" si="252"/>
        <v/>
      </c>
    </row>
    <row r="5348" spans="16:20">
      <c r="P5348" s="70" t="str">
        <f t="shared" si="250"/>
        <v/>
      </c>
      <c r="Q5348" s="70" t="str">
        <f t="shared" si="251"/>
        <v/>
      </c>
      <c r="R5348" s="70" t="str">
        <f>IFERROR(IF(K5348="handling and wharfage",SUM(P5348:Q5348),IF(OR(K5348="tank",K5348="Boat",K5348="car"),INDEX(Rate!$B$4:$M$25,MATCH(Gilbert!N5348,Rate!$A$4:$A$25,0),MATCH(Gilbert!L5348,Rate!$B$3:$M$3,0))*O5348*0.8,INDEX(Rate!$B$4:$M$25,MATCH(Gilbert!N5348,Rate!$A$4:$A$25,0),MATCH(Gilbert!L5348,Rate!$B$3:$M$3,0))*O5348)),"")</f>
        <v/>
      </c>
      <c r="T5348" s="71" t="str">
        <f t="shared" si="252"/>
        <v/>
      </c>
    </row>
    <row r="5349" spans="16:20">
      <c r="P5349" s="70" t="str">
        <f t="shared" si="250"/>
        <v/>
      </c>
      <c r="Q5349" s="70" t="str">
        <f t="shared" si="251"/>
        <v/>
      </c>
      <c r="R5349" s="70" t="str">
        <f>IFERROR(IF(K5349="handling and wharfage",SUM(P5349:Q5349),IF(OR(K5349="tank",K5349="Boat",K5349="car"),INDEX(Rate!$B$4:$M$25,MATCH(Gilbert!N5349,Rate!$A$4:$A$25,0),MATCH(Gilbert!L5349,Rate!$B$3:$M$3,0))*O5349*0.8,INDEX(Rate!$B$4:$M$25,MATCH(Gilbert!N5349,Rate!$A$4:$A$25,0),MATCH(Gilbert!L5349,Rate!$B$3:$M$3,0))*O5349)),"")</f>
        <v/>
      </c>
      <c r="T5349" s="71" t="str">
        <f t="shared" si="252"/>
        <v/>
      </c>
    </row>
    <row r="5350" spans="16:20">
      <c r="P5350" s="70" t="str">
        <f t="shared" si="250"/>
        <v/>
      </c>
      <c r="Q5350" s="70" t="str">
        <f t="shared" si="251"/>
        <v/>
      </c>
      <c r="R5350" s="70" t="str">
        <f>IFERROR(IF(K5350="handling and wharfage",SUM(P5350:Q5350),IF(OR(K5350="tank",K5350="Boat",K5350="car"),INDEX(Rate!$B$4:$M$25,MATCH(Gilbert!N5350,Rate!$A$4:$A$25,0),MATCH(Gilbert!L5350,Rate!$B$3:$M$3,0))*O5350*0.8,INDEX(Rate!$B$4:$M$25,MATCH(Gilbert!N5350,Rate!$A$4:$A$25,0),MATCH(Gilbert!L5350,Rate!$B$3:$M$3,0))*O5350)),"")</f>
        <v/>
      </c>
      <c r="T5350" s="71" t="str">
        <f t="shared" si="252"/>
        <v/>
      </c>
    </row>
    <row r="5351" spans="16:20">
      <c r="P5351" s="70" t="str">
        <f t="shared" si="250"/>
        <v/>
      </c>
      <c r="Q5351" s="70" t="str">
        <f t="shared" si="251"/>
        <v/>
      </c>
      <c r="R5351" s="70" t="str">
        <f>IFERROR(IF(K5351="handling and wharfage",SUM(P5351:Q5351),IF(OR(K5351="tank",K5351="Boat",K5351="car"),INDEX(Rate!$B$4:$M$25,MATCH(Gilbert!N5351,Rate!$A$4:$A$25,0),MATCH(Gilbert!L5351,Rate!$B$3:$M$3,0))*O5351*0.8,INDEX(Rate!$B$4:$M$25,MATCH(Gilbert!N5351,Rate!$A$4:$A$25,0),MATCH(Gilbert!L5351,Rate!$B$3:$M$3,0))*O5351)),"")</f>
        <v/>
      </c>
      <c r="T5351" s="71" t="str">
        <f t="shared" si="252"/>
        <v/>
      </c>
    </row>
    <row r="5352" spans="16:20">
      <c r="P5352" s="70" t="str">
        <f t="shared" si="250"/>
        <v/>
      </c>
      <c r="Q5352" s="70" t="str">
        <f t="shared" si="251"/>
        <v/>
      </c>
      <c r="R5352" s="70" t="str">
        <f>IFERROR(IF(K5352="handling and wharfage",SUM(P5352:Q5352),IF(OR(K5352="tank",K5352="Boat",K5352="car"),INDEX(Rate!$B$4:$M$25,MATCH(Gilbert!N5352,Rate!$A$4:$A$25,0),MATCH(Gilbert!L5352,Rate!$B$3:$M$3,0))*O5352*0.8,INDEX(Rate!$B$4:$M$25,MATCH(Gilbert!N5352,Rate!$A$4:$A$25,0),MATCH(Gilbert!L5352,Rate!$B$3:$M$3,0))*O5352)),"")</f>
        <v/>
      </c>
      <c r="T5352" s="71" t="str">
        <f t="shared" si="252"/>
        <v/>
      </c>
    </row>
    <row r="5353" spans="16:20">
      <c r="P5353" s="70" t="str">
        <f t="shared" si="250"/>
        <v/>
      </c>
      <c r="Q5353" s="70" t="str">
        <f t="shared" si="251"/>
        <v/>
      </c>
      <c r="R5353" s="70" t="str">
        <f>IFERROR(IF(K5353="handling and wharfage",SUM(P5353:Q5353),IF(OR(K5353="tank",K5353="Boat",K5353="car"),INDEX(Rate!$B$4:$M$25,MATCH(Gilbert!N5353,Rate!$A$4:$A$25,0),MATCH(Gilbert!L5353,Rate!$B$3:$M$3,0))*O5353*0.8,INDEX(Rate!$B$4:$M$25,MATCH(Gilbert!N5353,Rate!$A$4:$A$25,0),MATCH(Gilbert!L5353,Rate!$B$3:$M$3,0))*O5353)),"")</f>
        <v/>
      </c>
      <c r="T5353" s="71" t="str">
        <f t="shared" si="252"/>
        <v/>
      </c>
    </row>
    <row r="5354" spans="16:20">
      <c r="P5354" s="70" t="str">
        <f t="shared" si="250"/>
        <v/>
      </c>
      <c r="Q5354" s="70" t="str">
        <f t="shared" si="251"/>
        <v/>
      </c>
      <c r="R5354" s="70" t="str">
        <f>IFERROR(IF(K5354="handling and wharfage",SUM(P5354:Q5354),IF(OR(K5354="tank",K5354="Boat",K5354="car"),INDEX(Rate!$B$4:$M$25,MATCH(Gilbert!N5354,Rate!$A$4:$A$25,0),MATCH(Gilbert!L5354,Rate!$B$3:$M$3,0))*O5354*0.8,INDEX(Rate!$B$4:$M$25,MATCH(Gilbert!N5354,Rate!$A$4:$A$25,0),MATCH(Gilbert!L5354,Rate!$B$3:$M$3,0))*O5354)),"")</f>
        <v/>
      </c>
      <c r="T5354" s="71" t="str">
        <f t="shared" si="252"/>
        <v/>
      </c>
    </row>
    <row r="5355" spans="16:20">
      <c r="P5355" s="70" t="str">
        <f t="shared" si="250"/>
        <v/>
      </c>
      <c r="Q5355" s="70" t="str">
        <f t="shared" si="251"/>
        <v/>
      </c>
      <c r="R5355" s="70" t="str">
        <f>IFERROR(IF(K5355="handling and wharfage",SUM(P5355:Q5355),IF(OR(K5355="tank",K5355="Boat",K5355="car"),INDEX(Rate!$B$4:$M$25,MATCH(Gilbert!N5355,Rate!$A$4:$A$25,0),MATCH(Gilbert!L5355,Rate!$B$3:$M$3,0))*O5355*0.8,INDEX(Rate!$B$4:$M$25,MATCH(Gilbert!N5355,Rate!$A$4:$A$25,0),MATCH(Gilbert!L5355,Rate!$B$3:$M$3,0))*O5355)),"")</f>
        <v/>
      </c>
      <c r="T5355" s="71" t="str">
        <f t="shared" si="252"/>
        <v/>
      </c>
    </row>
    <row r="5356" spans="16:20">
      <c r="P5356" s="70" t="str">
        <f t="shared" si="250"/>
        <v/>
      </c>
      <c r="Q5356" s="70" t="str">
        <f t="shared" si="251"/>
        <v/>
      </c>
      <c r="R5356" s="70" t="str">
        <f>IFERROR(IF(K5356="handling and wharfage",SUM(P5356:Q5356),IF(OR(K5356="tank",K5356="Boat",K5356="car"),INDEX(Rate!$B$4:$M$25,MATCH(Gilbert!N5356,Rate!$A$4:$A$25,0),MATCH(Gilbert!L5356,Rate!$B$3:$M$3,0))*O5356*0.8,INDEX(Rate!$B$4:$M$25,MATCH(Gilbert!N5356,Rate!$A$4:$A$25,0),MATCH(Gilbert!L5356,Rate!$B$3:$M$3,0))*O5356)),"")</f>
        <v/>
      </c>
      <c r="T5356" s="71" t="str">
        <f t="shared" si="252"/>
        <v/>
      </c>
    </row>
    <row r="5357" spans="16:20">
      <c r="P5357" s="70" t="str">
        <f t="shared" si="250"/>
        <v/>
      </c>
      <c r="Q5357" s="70" t="str">
        <f t="shared" si="251"/>
        <v/>
      </c>
      <c r="R5357" s="70" t="str">
        <f>IFERROR(IF(K5357="handling and wharfage",SUM(P5357:Q5357),IF(OR(K5357="tank",K5357="Boat",K5357="car"),INDEX(Rate!$B$4:$M$25,MATCH(Gilbert!N5357,Rate!$A$4:$A$25,0),MATCH(Gilbert!L5357,Rate!$B$3:$M$3,0))*O5357*0.8,INDEX(Rate!$B$4:$M$25,MATCH(Gilbert!N5357,Rate!$A$4:$A$25,0),MATCH(Gilbert!L5357,Rate!$B$3:$M$3,0))*O5357)),"")</f>
        <v/>
      </c>
      <c r="T5357" s="71" t="str">
        <f t="shared" si="252"/>
        <v/>
      </c>
    </row>
    <row r="5358" spans="16:20">
      <c r="P5358" s="70" t="str">
        <f t="shared" si="250"/>
        <v/>
      </c>
      <c r="Q5358" s="70" t="str">
        <f t="shared" si="251"/>
        <v/>
      </c>
      <c r="R5358" s="70" t="str">
        <f>IFERROR(IF(K5358="handling and wharfage",SUM(P5358:Q5358),IF(OR(K5358="tank",K5358="Boat",K5358="car"),INDEX(Rate!$B$4:$M$25,MATCH(Gilbert!N5358,Rate!$A$4:$A$25,0),MATCH(Gilbert!L5358,Rate!$B$3:$M$3,0))*O5358*0.8,INDEX(Rate!$B$4:$M$25,MATCH(Gilbert!N5358,Rate!$A$4:$A$25,0),MATCH(Gilbert!L5358,Rate!$B$3:$M$3,0))*O5358)),"")</f>
        <v/>
      </c>
      <c r="T5358" s="71" t="str">
        <f t="shared" si="252"/>
        <v/>
      </c>
    </row>
    <row r="5359" spans="16:20">
      <c r="P5359" s="70" t="str">
        <f t="shared" si="250"/>
        <v/>
      </c>
      <c r="Q5359" s="70" t="str">
        <f t="shared" si="251"/>
        <v/>
      </c>
      <c r="R5359" s="70" t="str">
        <f>IFERROR(IF(K5359="handling and wharfage",SUM(P5359:Q5359),IF(OR(K5359="tank",K5359="Boat",K5359="car"),INDEX(Rate!$B$4:$M$25,MATCH(Gilbert!N5359,Rate!$A$4:$A$25,0),MATCH(Gilbert!L5359,Rate!$B$3:$M$3,0))*O5359*0.8,INDEX(Rate!$B$4:$M$25,MATCH(Gilbert!N5359,Rate!$A$4:$A$25,0),MATCH(Gilbert!L5359,Rate!$B$3:$M$3,0))*O5359)),"")</f>
        <v/>
      </c>
      <c r="T5359" s="71" t="str">
        <f t="shared" si="252"/>
        <v/>
      </c>
    </row>
    <row r="5360" spans="16:20">
      <c r="P5360" s="70" t="str">
        <f t="shared" si="250"/>
        <v/>
      </c>
      <c r="Q5360" s="70" t="str">
        <f t="shared" si="251"/>
        <v/>
      </c>
      <c r="R5360" s="70" t="str">
        <f>IFERROR(IF(K5360="handling and wharfage",SUM(P5360:Q5360),IF(OR(K5360="tank",K5360="Boat",K5360="car"),INDEX(Rate!$B$4:$M$25,MATCH(Gilbert!N5360,Rate!$A$4:$A$25,0),MATCH(Gilbert!L5360,Rate!$B$3:$M$3,0))*O5360*0.8,INDEX(Rate!$B$4:$M$25,MATCH(Gilbert!N5360,Rate!$A$4:$A$25,0),MATCH(Gilbert!L5360,Rate!$B$3:$M$3,0))*O5360)),"")</f>
        <v/>
      </c>
      <c r="T5360" s="71" t="str">
        <f t="shared" si="252"/>
        <v/>
      </c>
    </row>
    <row r="5361" spans="16:20">
      <c r="P5361" s="70" t="str">
        <f t="shared" si="250"/>
        <v/>
      </c>
      <c r="Q5361" s="70" t="str">
        <f t="shared" si="251"/>
        <v/>
      </c>
      <c r="R5361" s="70" t="str">
        <f>IFERROR(IF(K5361="handling and wharfage",SUM(P5361:Q5361),IF(OR(K5361="tank",K5361="Boat",K5361="car"),INDEX(Rate!$B$4:$M$25,MATCH(Gilbert!N5361,Rate!$A$4:$A$25,0),MATCH(Gilbert!L5361,Rate!$B$3:$M$3,0))*O5361*0.8,INDEX(Rate!$B$4:$M$25,MATCH(Gilbert!N5361,Rate!$A$4:$A$25,0),MATCH(Gilbert!L5361,Rate!$B$3:$M$3,0))*O5361)),"")</f>
        <v/>
      </c>
      <c r="T5361" s="71" t="str">
        <f t="shared" si="252"/>
        <v/>
      </c>
    </row>
    <row r="5362" spans="16:20">
      <c r="P5362" s="70" t="str">
        <f t="shared" si="250"/>
        <v/>
      </c>
      <c r="Q5362" s="70" t="str">
        <f t="shared" si="251"/>
        <v/>
      </c>
      <c r="R5362" s="70" t="str">
        <f>IFERROR(IF(K5362="handling and wharfage",SUM(P5362:Q5362),IF(OR(K5362="tank",K5362="Boat",K5362="car"),INDEX(Rate!$B$4:$M$25,MATCH(Gilbert!N5362,Rate!$A$4:$A$25,0),MATCH(Gilbert!L5362,Rate!$B$3:$M$3,0))*O5362*0.8,INDEX(Rate!$B$4:$M$25,MATCH(Gilbert!N5362,Rate!$A$4:$A$25,0),MATCH(Gilbert!L5362,Rate!$B$3:$M$3,0))*O5362)),"")</f>
        <v/>
      </c>
      <c r="T5362" s="71" t="str">
        <f t="shared" si="252"/>
        <v/>
      </c>
    </row>
    <row r="5363" spans="16:20">
      <c r="P5363" s="70" t="str">
        <f t="shared" si="250"/>
        <v/>
      </c>
      <c r="Q5363" s="70" t="str">
        <f t="shared" si="251"/>
        <v/>
      </c>
      <c r="R5363" s="70" t="str">
        <f>IFERROR(IF(K5363="handling and wharfage",SUM(P5363:Q5363),IF(OR(K5363="tank",K5363="Boat",K5363="car"),INDEX(Rate!$B$4:$M$25,MATCH(Gilbert!N5363,Rate!$A$4:$A$25,0),MATCH(Gilbert!L5363,Rate!$B$3:$M$3,0))*O5363*0.8,INDEX(Rate!$B$4:$M$25,MATCH(Gilbert!N5363,Rate!$A$4:$A$25,0),MATCH(Gilbert!L5363,Rate!$B$3:$M$3,0))*O5363)),"")</f>
        <v/>
      </c>
      <c r="T5363" s="71" t="str">
        <f t="shared" si="252"/>
        <v/>
      </c>
    </row>
    <row r="5364" spans="16:20">
      <c r="P5364" s="70" t="str">
        <f t="shared" si="250"/>
        <v/>
      </c>
      <c r="Q5364" s="70" t="str">
        <f t="shared" si="251"/>
        <v/>
      </c>
      <c r="R5364" s="70" t="str">
        <f>IFERROR(IF(K5364="handling and wharfage",SUM(P5364:Q5364),IF(OR(K5364="tank",K5364="Boat",K5364="car"),INDEX(Rate!$B$4:$M$25,MATCH(Gilbert!N5364,Rate!$A$4:$A$25,0),MATCH(Gilbert!L5364,Rate!$B$3:$M$3,0))*O5364*0.8,INDEX(Rate!$B$4:$M$25,MATCH(Gilbert!N5364,Rate!$A$4:$A$25,0),MATCH(Gilbert!L5364,Rate!$B$3:$M$3,0))*O5364)),"")</f>
        <v/>
      </c>
      <c r="T5364" s="71" t="str">
        <f t="shared" si="252"/>
        <v/>
      </c>
    </row>
    <row r="5365" spans="16:20">
      <c r="P5365" s="70" t="str">
        <f t="shared" si="250"/>
        <v/>
      </c>
      <c r="Q5365" s="70" t="str">
        <f t="shared" si="251"/>
        <v/>
      </c>
      <c r="R5365" s="70" t="str">
        <f>IFERROR(IF(K5365="handling and wharfage",SUM(P5365:Q5365),IF(OR(K5365="tank",K5365="Boat",K5365="car"),INDEX(Rate!$B$4:$M$25,MATCH(Gilbert!N5365,Rate!$A$4:$A$25,0),MATCH(Gilbert!L5365,Rate!$B$3:$M$3,0))*O5365*0.8,INDEX(Rate!$B$4:$M$25,MATCH(Gilbert!N5365,Rate!$A$4:$A$25,0),MATCH(Gilbert!L5365,Rate!$B$3:$M$3,0))*O5365)),"")</f>
        <v/>
      </c>
      <c r="T5365" s="71" t="str">
        <f t="shared" si="252"/>
        <v/>
      </c>
    </row>
    <row r="5366" spans="16:20">
      <c r="P5366" s="70" t="str">
        <f t="shared" si="250"/>
        <v/>
      </c>
      <c r="Q5366" s="70" t="str">
        <f t="shared" si="251"/>
        <v/>
      </c>
      <c r="R5366" s="70" t="str">
        <f>IFERROR(IF(K5366="handling and wharfage",SUM(P5366:Q5366),IF(OR(K5366="tank",K5366="Boat",K5366="car"),INDEX(Rate!$B$4:$M$25,MATCH(Gilbert!N5366,Rate!$A$4:$A$25,0),MATCH(Gilbert!L5366,Rate!$B$3:$M$3,0))*O5366*0.8,INDEX(Rate!$B$4:$M$25,MATCH(Gilbert!N5366,Rate!$A$4:$A$25,0),MATCH(Gilbert!L5366,Rate!$B$3:$M$3,0))*O5366)),"")</f>
        <v/>
      </c>
      <c r="T5366" s="71" t="str">
        <f t="shared" si="252"/>
        <v/>
      </c>
    </row>
    <row r="5367" spans="16:20">
      <c r="P5367" s="70" t="str">
        <f t="shared" si="250"/>
        <v/>
      </c>
      <c r="Q5367" s="70" t="str">
        <f t="shared" si="251"/>
        <v/>
      </c>
      <c r="R5367" s="70" t="str">
        <f>IFERROR(IF(K5367="handling and wharfage",SUM(P5367:Q5367),IF(OR(K5367="tank",K5367="Boat",K5367="car"),INDEX(Rate!$B$4:$M$25,MATCH(Gilbert!N5367,Rate!$A$4:$A$25,0),MATCH(Gilbert!L5367,Rate!$B$3:$M$3,0))*O5367*0.8,INDEX(Rate!$B$4:$M$25,MATCH(Gilbert!N5367,Rate!$A$4:$A$25,0),MATCH(Gilbert!L5367,Rate!$B$3:$M$3,0))*O5367)),"")</f>
        <v/>
      </c>
      <c r="T5367" s="71" t="str">
        <f t="shared" si="252"/>
        <v/>
      </c>
    </row>
    <row r="5368" spans="16:20">
      <c r="P5368" s="70" t="str">
        <f t="shared" si="250"/>
        <v/>
      </c>
      <c r="Q5368" s="70" t="str">
        <f t="shared" si="251"/>
        <v/>
      </c>
      <c r="R5368" s="70" t="str">
        <f>IFERROR(IF(K5368="handling and wharfage",SUM(P5368:Q5368),IF(OR(K5368="tank",K5368="Boat",K5368="car"),INDEX(Rate!$B$4:$M$25,MATCH(Gilbert!N5368,Rate!$A$4:$A$25,0),MATCH(Gilbert!L5368,Rate!$B$3:$M$3,0))*O5368*0.8,INDEX(Rate!$B$4:$M$25,MATCH(Gilbert!N5368,Rate!$A$4:$A$25,0),MATCH(Gilbert!L5368,Rate!$B$3:$M$3,0))*O5368)),"")</f>
        <v/>
      </c>
      <c r="T5368" s="71" t="str">
        <f t="shared" si="252"/>
        <v/>
      </c>
    </row>
    <row r="5369" spans="16:20">
      <c r="P5369" s="70" t="str">
        <f t="shared" si="250"/>
        <v/>
      </c>
      <c r="Q5369" s="70" t="str">
        <f t="shared" si="251"/>
        <v/>
      </c>
      <c r="R5369" s="70" t="str">
        <f>IFERROR(IF(K5369="handling and wharfage",SUM(P5369:Q5369),IF(OR(K5369="tank",K5369="Boat",K5369="car"),INDEX(Rate!$B$4:$M$25,MATCH(Gilbert!N5369,Rate!$A$4:$A$25,0),MATCH(Gilbert!L5369,Rate!$B$3:$M$3,0))*O5369*0.8,INDEX(Rate!$B$4:$M$25,MATCH(Gilbert!N5369,Rate!$A$4:$A$25,0),MATCH(Gilbert!L5369,Rate!$B$3:$M$3,0))*O5369)),"")</f>
        <v/>
      </c>
      <c r="T5369" s="71" t="str">
        <f t="shared" si="252"/>
        <v/>
      </c>
    </row>
    <row r="5370" spans="16:20">
      <c r="P5370" s="70" t="str">
        <f t="shared" si="250"/>
        <v/>
      </c>
      <c r="Q5370" s="70" t="str">
        <f t="shared" si="251"/>
        <v/>
      </c>
      <c r="R5370" s="70" t="str">
        <f>IFERROR(IF(K5370="handling and wharfage",SUM(P5370:Q5370),IF(OR(K5370="tank",K5370="Boat",K5370="car"),INDEX(Rate!$B$4:$M$25,MATCH(Gilbert!N5370,Rate!$A$4:$A$25,0),MATCH(Gilbert!L5370,Rate!$B$3:$M$3,0))*O5370*0.8,INDEX(Rate!$B$4:$M$25,MATCH(Gilbert!N5370,Rate!$A$4:$A$25,0),MATCH(Gilbert!L5370,Rate!$B$3:$M$3,0))*O5370)),"")</f>
        <v/>
      </c>
      <c r="T5370" s="71" t="str">
        <f t="shared" si="252"/>
        <v/>
      </c>
    </row>
    <row r="5371" spans="16:20">
      <c r="P5371" s="70" t="str">
        <f t="shared" si="250"/>
        <v/>
      </c>
      <c r="Q5371" s="70" t="str">
        <f t="shared" si="251"/>
        <v/>
      </c>
      <c r="R5371" s="70" t="str">
        <f>IFERROR(IF(K5371="handling and wharfage",SUM(P5371:Q5371),IF(OR(K5371="tank",K5371="Boat",K5371="car"),INDEX(Rate!$B$4:$M$25,MATCH(Gilbert!N5371,Rate!$A$4:$A$25,0),MATCH(Gilbert!L5371,Rate!$B$3:$M$3,0))*O5371*0.8,INDEX(Rate!$B$4:$M$25,MATCH(Gilbert!N5371,Rate!$A$4:$A$25,0),MATCH(Gilbert!L5371,Rate!$B$3:$M$3,0))*O5371)),"")</f>
        <v/>
      </c>
      <c r="T5371" s="71" t="str">
        <f t="shared" si="252"/>
        <v/>
      </c>
    </row>
    <row r="5372" spans="16:20">
      <c r="P5372" s="70" t="str">
        <f t="shared" si="250"/>
        <v/>
      </c>
      <c r="Q5372" s="70" t="str">
        <f t="shared" si="251"/>
        <v/>
      </c>
      <c r="R5372" s="70" t="str">
        <f>IFERROR(IF(K5372="handling and wharfage",SUM(P5372:Q5372),IF(OR(K5372="tank",K5372="Boat",K5372="car"),INDEX(Rate!$B$4:$M$25,MATCH(Gilbert!N5372,Rate!$A$4:$A$25,0),MATCH(Gilbert!L5372,Rate!$B$3:$M$3,0))*O5372*0.8,INDEX(Rate!$B$4:$M$25,MATCH(Gilbert!N5372,Rate!$A$4:$A$25,0),MATCH(Gilbert!L5372,Rate!$B$3:$M$3,0))*O5372)),"")</f>
        <v/>
      </c>
      <c r="T5372" s="71" t="str">
        <f t="shared" si="252"/>
        <v/>
      </c>
    </row>
    <row r="5373" spans="16:20">
      <c r="P5373" s="70" t="str">
        <f t="shared" si="250"/>
        <v/>
      </c>
      <c r="Q5373" s="70" t="str">
        <f t="shared" si="251"/>
        <v/>
      </c>
      <c r="R5373" s="70" t="str">
        <f>IFERROR(IF(K5373="handling and wharfage",SUM(P5373:Q5373),IF(OR(K5373="tank",K5373="Boat",K5373="car"),INDEX(Rate!$B$4:$M$25,MATCH(Gilbert!N5373,Rate!$A$4:$A$25,0),MATCH(Gilbert!L5373,Rate!$B$3:$M$3,0))*O5373*0.8,INDEX(Rate!$B$4:$M$25,MATCH(Gilbert!N5373,Rate!$A$4:$A$25,0),MATCH(Gilbert!L5373,Rate!$B$3:$M$3,0))*O5373)),"")</f>
        <v/>
      </c>
      <c r="T5373" s="71" t="str">
        <f t="shared" si="252"/>
        <v/>
      </c>
    </row>
    <row r="5374" spans="16:20">
      <c r="P5374" s="70" t="str">
        <f t="shared" si="250"/>
        <v/>
      </c>
      <c r="Q5374" s="70" t="str">
        <f t="shared" si="251"/>
        <v/>
      </c>
      <c r="R5374" s="70" t="str">
        <f>IFERROR(IF(K5374="handling and wharfage",SUM(P5374:Q5374),IF(OR(K5374="tank",K5374="Boat",K5374="car"),INDEX(Rate!$B$4:$M$25,MATCH(Gilbert!N5374,Rate!$A$4:$A$25,0),MATCH(Gilbert!L5374,Rate!$B$3:$M$3,0))*O5374*0.8,INDEX(Rate!$B$4:$M$25,MATCH(Gilbert!N5374,Rate!$A$4:$A$25,0),MATCH(Gilbert!L5374,Rate!$B$3:$M$3,0))*O5374)),"")</f>
        <v/>
      </c>
      <c r="T5374" s="71" t="str">
        <f t="shared" si="252"/>
        <v/>
      </c>
    </row>
    <row r="5375" spans="16:20">
      <c r="P5375" s="70" t="str">
        <f t="shared" si="250"/>
        <v/>
      </c>
      <c r="Q5375" s="70" t="str">
        <f t="shared" si="251"/>
        <v/>
      </c>
      <c r="R5375" s="70" t="str">
        <f>IFERROR(IF(K5375="handling and wharfage",SUM(P5375:Q5375),IF(OR(K5375="tank",K5375="Boat",K5375="car"),INDEX(Rate!$B$4:$M$25,MATCH(Gilbert!N5375,Rate!$A$4:$A$25,0),MATCH(Gilbert!L5375,Rate!$B$3:$M$3,0))*O5375*0.8,INDEX(Rate!$B$4:$M$25,MATCH(Gilbert!N5375,Rate!$A$4:$A$25,0),MATCH(Gilbert!L5375,Rate!$B$3:$M$3,0))*O5375)),"")</f>
        <v/>
      </c>
      <c r="T5375" s="71" t="str">
        <f t="shared" si="252"/>
        <v/>
      </c>
    </row>
    <row r="5376" spans="16:20">
      <c r="P5376" s="70" t="str">
        <f t="shared" si="250"/>
        <v/>
      </c>
      <c r="Q5376" s="70" t="str">
        <f t="shared" si="251"/>
        <v/>
      </c>
      <c r="R5376" s="70" t="str">
        <f>IFERROR(IF(K5376="handling and wharfage",SUM(P5376:Q5376),IF(OR(K5376="tank",K5376="Boat",K5376="car"),INDEX(Rate!$B$4:$M$25,MATCH(Gilbert!N5376,Rate!$A$4:$A$25,0),MATCH(Gilbert!L5376,Rate!$B$3:$M$3,0))*O5376*0.8,INDEX(Rate!$B$4:$M$25,MATCH(Gilbert!N5376,Rate!$A$4:$A$25,0),MATCH(Gilbert!L5376,Rate!$B$3:$M$3,0))*O5376)),"")</f>
        <v/>
      </c>
      <c r="T5376" s="71" t="str">
        <f t="shared" si="252"/>
        <v/>
      </c>
    </row>
    <row r="5377" spans="16:20">
      <c r="P5377" s="70" t="str">
        <f t="shared" si="250"/>
        <v/>
      </c>
      <c r="Q5377" s="70" t="str">
        <f t="shared" si="251"/>
        <v/>
      </c>
      <c r="R5377" s="70" t="str">
        <f>IFERROR(IF(K5377="handling and wharfage",SUM(P5377:Q5377),IF(OR(K5377="tank",K5377="Boat",K5377="car"),INDEX(Rate!$B$4:$M$25,MATCH(Gilbert!N5377,Rate!$A$4:$A$25,0),MATCH(Gilbert!L5377,Rate!$B$3:$M$3,0))*O5377*0.8,INDEX(Rate!$B$4:$M$25,MATCH(Gilbert!N5377,Rate!$A$4:$A$25,0),MATCH(Gilbert!L5377,Rate!$B$3:$M$3,0))*O5377)),"")</f>
        <v/>
      </c>
      <c r="T5377" s="71" t="str">
        <f t="shared" si="252"/>
        <v/>
      </c>
    </row>
    <row r="5378" spans="16:20">
      <c r="P5378" s="70" t="str">
        <f t="shared" si="250"/>
        <v/>
      </c>
      <c r="Q5378" s="70" t="str">
        <f t="shared" si="251"/>
        <v/>
      </c>
      <c r="R5378" s="70" t="str">
        <f>IFERROR(IF(K5378="handling and wharfage",SUM(P5378:Q5378),IF(OR(K5378="tank",K5378="Boat",K5378="car"),INDEX(Rate!$B$4:$M$25,MATCH(Gilbert!N5378,Rate!$A$4:$A$25,0),MATCH(Gilbert!L5378,Rate!$B$3:$M$3,0))*O5378*0.8,INDEX(Rate!$B$4:$M$25,MATCH(Gilbert!N5378,Rate!$A$4:$A$25,0),MATCH(Gilbert!L5378,Rate!$B$3:$M$3,0))*O5378)),"")</f>
        <v/>
      </c>
      <c r="T5378" s="71" t="str">
        <f t="shared" si="252"/>
        <v/>
      </c>
    </row>
    <row r="5379" spans="16:20">
      <c r="P5379" s="70" t="str">
        <f t="shared" ref="P5379:P5442" si="253">IF(OR(K5379="handling and wharfage",K5379="rau handling and wharfage"),O5379*30,"")</f>
        <v/>
      </c>
      <c r="Q5379" s="70" t="str">
        <f t="shared" ref="Q5379:Q5442" si="254">IF(K5379&lt;&gt;"handling and wharfage","",O5379*3.5)</f>
        <v/>
      </c>
      <c r="R5379" s="70" t="str">
        <f>IFERROR(IF(K5379="handling and wharfage",SUM(P5379:Q5379),IF(OR(K5379="tank",K5379="Boat",K5379="car"),INDEX(Rate!$B$4:$M$25,MATCH(Gilbert!N5379,Rate!$A$4:$A$25,0),MATCH(Gilbert!L5379,Rate!$B$3:$M$3,0))*O5379*0.8,INDEX(Rate!$B$4:$M$25,MATCH(Gilbert!N5379,Rate!$A$4:$A$25,0),MATCH(Gilbert!L5379,Rate!$B$3:$M$3,0))*O5379)),"")</f>
        <v/>
      </c>
      <c r="T5379" s="71" t="str">
        <f t="shared" ref="T5379:T5442" si="255">IF(L5379="","",IF(L5379="General2","F0070000061A","E31250000331"))</f>
        <v/>
      </c>
    </row>
    <row r="5380" spans="16:20">
      <c r="P5380" s="70" t="str">
        <f t="shared" si="253"/>
        <v/>
      </c>
      <c r="Q5380" s="70" t="str">
        <f t="shared" si="254"/>
        <v/>
      </c>
      <c r="R5380" s="70" t="str">
        <f>IFERROR(IF(K5380="handling and wharfage",SUM(P5380:Q5380),IF(OR(K5380="tank",K5380="Boat",K5380="car"),INDEX(Rate!$B$4:$M$25,MATCH(Gilbert!N5380,Rate!$A$4:$A$25,0),MATCH(Gilbert!L5380,Rate!$B$3:$M$3,0))*O5380*0.8,INDEX(Rate!$B$4:$M$25,MATCH(Gilbert!N5380,Rate!$A$4:$A$25,0),MATCH(Gilbert!L5380,Rate!$B$3:$M$3,0))*O5380)),"")</f>
        <v/>
      </c>
      <c r="T5380" s="71" t="str">
        <f t="shared" si="255"/>
        <v/>
      </c>
    </row>
    <row r="5381" spans="16:20">
      <c r="P5381" s="70" t="str">
        <f t="shared" si="253"/>
        <v/>
      </c>
      <c r="Q5381" s="70" t="str">
        <f t="shared" si="254"/>
        <v/>
      </c>
      <c r="R5381" s="70" t="str">
        <f>IFERROR(IF(K5381="handling and wharfage",SUM(P5381:Q5381),IF(OR(K5381="tank",K5381="Boat",K5381="car"),INDEX(Rate!$B$4:$M$25,MATCH(Gilbert!N5381,Rate!$A$4:$A$25,0),MATCH(Gilbert!L5381,Rate!$B$3:$M$3,0))*O5381*0.8,INDEX(Rate!$B$4:$M$25,MATCH(Gilbert!N5381,Rate!$A$4:$A$25,0),MATCH(Gilbert!L5381,Rate!$B$3:$M$3,0))*O5381)),"")</f>
        <v/>
      </c>
      <c r="T5381" s="71" t="str">
        <f t="shared" si="255"/>
        <v/>
      </c>
    </row>
    <row r="5382" spans="16:20">
      <c r="P5382" s="70" t="str">
        <f t="shared" si="253"/>
        <v/>
      </c>
      <c r="Q5382" s="70" t="str">
        <f t="shared" si="254"/>
        <v/>
      </c>
      <c r="R5382" s="70" t="str">
        <f>IFERROR(IF(K5382="handling and wharfage",SUM(P5382:Q5382),IF(OR(K5382="tank",K5382="Boat",K5382="car"),INDEX(Rate!$B$4:$M$25,MATCH(Gilbert!N5382,Rate!$A$4:$A$25,0),MATCH(Gilbert!L5382,Rate!$B$3:$M$3,0))*O5382*0.8,INDEX(Rate!$B$4:$M$25,MATCH(Gilbert!N5382,Rate!$A$4:$A$25,0),MATCH(Gilbert!L5382,Rate!$B$3:$M$3,0))*O5382)),"")</f>
        <v/>
      </c>
      <c r="T5382" s="71" t="str">
        <f t="shared" si="255"/>
        <v/>
      </c>
    </row>
    <row r="5383" spans="16:20">
      <c r="P5383" s="70" t="str">
        <f t="shared" si="253"/>
        <v/>
      </c>
      <c r="Q5383" s="70" t="str">
        <f t="shared" si="254"/>
        <v/>
      </c>
      <c r="R5383" s="70" t="str">
        <f>IFERROR(IF(K5383="handling and wharfage",SUM(P5383:Q5383),IF(OR(K5383="tank",K5383="Boat",K5383="car"),INDEX(Rate!$B$4:$M$25,MATCH(Gilbert!N5383,Rate!$A$4:$A$25,0),MATCH(Gilbert!L5383,Rate!$B$3:$M$3,0))*O5383*0.8,INDEX(Rate!$B$4:$M$25,MATCH(Gilbert!N5383,Rate!$A$4:$A$25,0),MATCH(Gilbert!L5383,Rate!$B$3:$M$3,0))*O5383)),"")</f>
        <v/>
      </c>
      <c r="T5383" s="71" t="str">
        <f t="shared" si="255"/>
        <v/>
      </c>
    </row>
    <row r="5384" spans="16:20">
      <c r="P5384" s="70" t="str">
        <f t="shared" si="253"/>
        <v/>
      </c>
      <c r="Q5384" s="70" t="str">
        <f t="shared" si="254"/>
        <v/>
      </c>
      <c r="R5384" s="70" t="str">
        <f>IFERROR(IF(K5384="handling and wharfage",SUM(P5384:Q5384),IF(OR(K5384="tank",K5384="Boat",K5384="car"),INDEX(Rate!$B$4:$M$25,MATCH(Gilbert!N5384,Rate!$A$4:$A$25,0),MATCH(Gilbert!L5384,Rate!$B$3:$M$3,0))*O5384*0.8,INDEX(Rate!$B$4:$M$25,MATCH(Gilbert!N5384,Rate!$A$4:$A$25,0),MATCH(Gilbert!L5384,Rate!$B$3:$M$3,0))*O5384)),"")</f>
        <v/>
      </c>
      <c r="T5384" s="71" t="str">
        <f t="shared" si="255"/>
        <v/>
      </c>
    </row>
    <row r="5385" spans="16:20">
      <c r="P5385" s="70" t="str">
        <f t="shared" si="253"/>
        <v/>
      </c>
      <c r="Q5385" s="70" t="str">
        <f t="shared" si="254"/>
        <v/>
      </c>
      <c r="R5385" s="70" t="str">
        <f>IFERROR(IF(K5385="handling and wharfage",SUM(P5385:Q5385),IF(OR(K5385="tank",K5385="Boat",K5385="car"),INDEX(Rate!$B$4:$M$25,MATCH(Gilbert!N5385,Rate!$A$4:$A$25,0),MATCH(Gilbert!L5385,Rate!$B$3:$M$3,0))*O5385*0.8,INDEX(Rate!$B$4:$M$25,MATCH(Gilbert!N5385,Rate!$A$4:$A$25,0),MATCH(Gilbert!L5385,Rate!$B$3:$M$3,0))*O5385)),"")</f>
        <v/>
      </c>
      <c r="T5385" s="71" t="str">
        <f t="shared" si="255"/>
        <v/>
      </c>
    </row>
    <row r="5386" spans="16:20">
      <c r="P5386" s="70" t="str">
        <f t="shared" si="253"/>
        <v/>
      </c>
      <c r="Q5386" s="70" t="str">
        <f t="shared" si="254"/>
        <v/>
      </c>
      <c r="R5386" s="70" t="str">
        <f>IFERROR(IF(K5386="handling and wharfage",SUM(P5386:Q5386),IF(OR(K5386="tank",K5386="Boat",K5386="car"),INDEX(Rate!$B$4:$M$25,MATCH(Gilbert!N5386,Rate!$A$4:$A$25,0),MATCH(Gilbert!L5386,Rate!$B$3:$M$3,0))*O5386*0.8,INDEX(Rate!$B$4:$M$25,MATCH(Gilbert!N5386,Rate!$A$4:$A$25,0),MATCH(Gilbert!L5386,Rate!$B$3:$M$3,0))*O5386)),"")</f>
        <v/>
      </c>
      <c r="T5386" s="71" t="str">
        <f t="shared" si="255"/>
        <v/>
      </c>
    </row>
    <row r="5387" spans="16:20">
      <c r="P5387" s="70" t="str">
        <f t="shared" si="253"/>
        <v/>
      </c>
      <c r="Q5387" s="70" t="str">
        <f t="shared" si="254"/>
        <v/>
      </c>
      <c r="R5387" s="70" t="str">
        <f>IFERROR(IF(K5387="handling and wharfage",SUM(P5387:Q5387),IF(OR(K5387="tank",K5387="Boat",K5387="car"),INDEX(Rate!$B$4:$M$25,MATCH(Gilbert!N5387,Rate!$A$4:$A$25,0),MATCH(Gilbert!L5387,Rate!$B$3:$M$3,0))*O5387*0.8,INDEX(Rate!$B$4:$M$25,MATCH(Gilbert!N5387,Rate!$A$4:$A$25,0),MATCH(Gilbert!L5387,Rate!$B$3:$M$3,0))*O5387)),"")</f>
        <v/>
      </c>
      <c r="T5387" s="71" t="str">
        <f t="shared" si="255"/>
        <v/>
      </c>
    </row>
    <row r="5388" spans="16:20">
      <c r="P5388" s="70" t="str">
        <f t="shared" si="253"/>
        <v/>
      </c>
      <c r="Q5388" s="70" t="str">
        <f t="shared" si="254"/>
        <v/>
      </c>
      <c r="R5388" s="70" t="str">
        <f>IFERROR(IF(K5388="handling and wharfage",SUM(P5388:Q5388),IF(OR(K5388="tank",K5388="Boat",K5388="car"),INDEX(Rate!$B$4:$M$25,MATCH(Gilbert!N5388,Rate!$A$4:$A$25,0),MATCH(Gilbert!L5388,Rate!$B$3:$M$3,0))*O5388*0.8,INDEX(Rate!$B$4:$M$25,MATCH(Gilbert!N5388,Rate!$A$4:$A$25,0),MATCH(Gilbert!L5388,Rate!$B$3:$M$3,0))*O5388)),"")</f>
        <v/>
      </c>
      <c r="T5388" s="71" t="str">
        <f t="shared" si="255"/>
        <v/>
      </c>
    </row>
    <row r="5389" spans="16:20">
      <c r="P5389" s="70" t="str">
        <f t="shared" si="253"/>
        <v/>
      </c>
      <c r="Q5389" s="70" t="str">
        <f t="shared" si="254"/>
        <v/>
      </c>
      <c r="R5389" s="70" t="str">
        <f>IFERROR(IF(K5389="handling and wharfage",SUM(P5389:Q5389),IF(OR(K5389="tank",K5389="Boat",K5389="car"),INDEX(Rate!$B$4:$M$25,MATCH(Gilbert!N5389,Rate!$A$4:$A$25,0),MATCH(Gilbert!L5389,Rate!$B$3:$M$3,0))*O5389*0.8,INDEX(Rate!$B$4:$M$25,MATCH(Gilbert!N5389,Rate!$A$4:$A$25,0),MATCH(Gilbert!L5389,Rate!$B$3:$M$3,0))*O5389)),"")</f>
        <v/>
      </c>
      <c r="T5389" s="71" t="str">
        <f t="shared" si="255"/>
        <v/>
      </c>
    </row>
    <row r="5390" spans="16:20">
      <c r="P5390" s="70" t="str">
        <f t="shared" si="253"/>
        <v/>
      </c>
      <c r="Q5390" s="70" t="str">
        <f t="shared" si="254"/>
        <v/>
      </c>
      <c r="R5390" s="70" t="str">
        <f>IFERROR(IF(K5390="handling and wharfage",SUM(P5390:Q5390),IF(OR(K5390="tank",K5390="Boat",K5390="car"),INDEX(Rate!$B$4:$M$25,MATCH(Gilbert!N5390,Rate!$A$4:$A$25,0),MATCH(Gilbert!L5390,Rate!$B$3:$M$3,0))*O5390*0.8,INDEX(Rate!$B$4:$M$25,MATCH(Gilbert!N5390,Rate!$A$4:$A$25,0),MATCH(Gilbert!L5390,Rate!$B$3:$M$3,0))*O5390)),"")</f>
        <v/>
      </c>
      <c r="T5390" s="71" t="str">
        <f t="shared" si="255"/>
        <v/>
      </c>
    </row>
    <row r="5391" spans="16:20">
      <c r="P5391" s="70" t="str">
        <f t="shared" si="253"/>
        <v/>
      </c>
      <c r="Q5391" s="70" t="str">
        <f t="shared" si="254"/>
        <v/>
      </c>
      <c r="R5391" s="70" t="str">
        <f>IFERROR(IF(K5391="handling and wharfage",SUM(P5391:Q5391),IF(OR(K5391="tank",K5391="Boat",K5391="car"),INDEX(Rate!$B$4:$M$25,MATCH(Gilbert!N5391,Rate!$A$4:$A$25,0),MATCH(Gilbert!L5391,Rate!$B$3:$M$3,0))*O5391*0.8,INDEX(Rate!$B$4:$M$25,MATCH(Gilbert!N5391,Rate!$A$4:$A$25,0),MATCH(Gilbert!L5391,Rate!$B$3:$M$3,0))*O5391)),"")</f>
        <v/>
      </c>
      <c r="T5391" s="71" t="str">
        <f t="shared" si="255"/>
        <v/>
      </c>
    </row>
    <row r="5392" spans="16:20">
      <c r="P5392" s="70" t="str">
        <f t="shared" si="253"/>
        <v/>
      </c>
      <c r="Q5392" s="70" t="str">
        <f t="shared" si="254"/>
        <v/>
      </c>
      <c r="R5392" s="70" t="str">
        <f>IFERROR(IF(K5392="handling and wharfage",SUM(P5392:Q5392),IF(OR(K5392="tank",K5392="Boat",K5392="car"),INDEX(Rate!$B$4:$M$25,MATCH(Gilbert!N5392,Rate!$A$4:$A$25,0),MATCH(Gilbert!L5392,Rate!$B$3:$M$3,0))*O5392*0.8,INDEX(Rate!$B$4:$M$25,MATCH(Gilbert!N5392,Rate!$A$4:$A$25,0),MATCH(Gilbert!L5392,Rate!$B$3:$M$3,0))*O5392)),"")</f>
        <v/>
      </c>
      <c r="T5392" s="71" t="str">
        <f t="shared" si="255"/>
        <v/>
      </c>
    </row>
    <row r="5393" spans="16:20">
      <c r="P5393" s="70" t="str">
        <f t="shared" si="253"/>
        <v/>
      </c>
      <c r="Q5393" s="70" t="str">
        <f t="shared" si="254"/>
        <v/>
      </c>
      <c r="R5393" s="70" t="str">
        <f>IFERROR(IF(K5393="handling and wharfage",SUM(P5393:Q5393),IF(OR(K5393="tank",K5393="Boat",K5393="car"),INDEX(Rate!$B$4:$M$25,MATCH(Gilbert!N5393,Rate!$A$4:$A$25,0),MATCH(Gilbert!L5393,Rate!$B$3:$M$3,0))*O5393*0.8,INDEX(Rate!$B$4:$M$25,MATCH(Gilbert!N5393,Rate!$A$4:$A$25,0),MATCH(Gilbert!L5393,Rate!$B$3:$M$3,0))*O5393)),"")</f>
        <v/>
      </c>
      <c r="T5393" s="71" t="str">
        <f t="shared" si="255"/>
        <v/>
      </c>
    </row>
    <row r="5394" spans="16:20">
      <c r="P5394" s="70" t="str">
        <f t="shared" si="253"/>
        <v/>
      </c>
      <c r="Q5394" s="70" t="str">
        <f t="shared" si="254"/>
        <v/>
      </c>
      <c r="R5394" s="70" t="str">
        <f>IFERROR(IF(K5394="handling and wharfage",SUM(P5394:Q5394),IF(OR(K5394="tank",K5394="Boat",K5394="car"),INDEX(Rate!$B$4:$M$25,MATCH(Gilbert!N5394,Rate!$A$4:$A$25,0),MATCH(Gilbert!L5394,Rate!$B$3:$M$3,0))*O5394*0.8,INDEX(Rate!$B$4:$M$25,MATCH(Gilbert!N5394,Rate!$A$4:$A$25,0),MATCH(Gilbert!L5394,Rate!$B$3:$M$3,0))*O5394)),"")</f>
        <v/>
      </c>
      <c r="T5394" s="71" t="str">
        <f t="shared" si="255"/>
        <v/>
      </c>
    </row>
    <row r="5395" spans="16:20">
      <c r="P5395" s="70" t="str">
        <f t="shared" si="253"/>
        <v/>
      </c>
      <c r="Q5395" s="70" t="str">
        <f t="shared" si="254"/>
        <v/>
      </c>
      <c r="R5395" s="70" t="str">
        <f>IFERROR(IF(K5395="handling and wharfage",SUM(P5395:Q5395),IF(OR(K5395="tank",K5395="Boat",K5395="car"),INDEX(Rate!$B$4:$M$25,MATCH(Gilbert!N5395,Rate!$A$4:$A$25,0),MATCH(Gilbert!L5395,Rate!$B$3:$M$3,0))*O5395*0.8,INDEX(Rate!$B$4:$M$25,MATCH(Gilbert!N5395,Rate!$A$4:$A$25,0),MATCH(Gilbert!L5395,Rate!$B$3:$M$3,0))*O5395)),"")</f>
        <v/>
      </c>
      <c r="T5395" s="71" t="str">
        <f t="shared" si="255"/>
        <v/>
      </c>
    </row>
    <row r="5396" spans="16:20">
      <c r="P5396" s="70" t="str">
        <f t="shared" si="253"/>
        <v/>
      </c>
      <c r="Q5396" s="70" t="str">
        <f t="shared" si="254"/>
        <v/>
      </c>
      <c r="R5396" s="70" t="str">
        <f>IFERROR(IF(K5396="handling and wharfage",SUM(P5396:Q5396),IF(OR(K5396="tank",K5396="Boat",K5396="car"),INDEX(Rate!$B$4:$M$25,MATCH(Gilbert!N5396,Rate!$A$4:$A$25,0),MATCH(Gilbert!L5396,Rate!$B$3:$M$3,0))*O5396*0.8,INDEX(Rate!$B$4:$M$25,MATCH(Gilbert!N5396,Rate!$A$4:$A$25,0),MATCH(Gilbert!L5396,Rate!$B$3:$M$3,0))*O5396)),"")</f>
        <v/>
      </c>
      <c r="T5396" s="71" t="str">
        <f t="shared" si="255"/>
        <v/>
      </c>
    </row>
    <row r="5397" spans="16:20">
      <c r="P5397" s="70" t="str">
        <f t="shared" si="253"/>
        <v/>
      </c>
      <c r="Q5397" s="70" t="str">
        <f t="shared" si="254"/>
        <v/>
      </c>
      <c r="R5397" s="70" t="str">
        <f>IFERROR(IF(K5397="handling and wharfage",SUM(P5397:Q5397),IF(OR(K5397="tank",K5397="Boat",K5397="car"),INDEX(Rate!$B$4:$M$25,MATCH(Gilbert!N5397,Rate!$A$4:$A$25,0),MATCH(Gilbert!L5397,Rate!$B$3:$M$3,0))*O5397*0.8,INDEX(Rate!$B$4:$M$25,MATCH(Gilbert!N5397,Rate!$A$4:$A$25,0),MATCH(Gilbert!L5397,Rate!$B$3:$M$3,0))*O5397)),"")</f>
        <v/>
      </c>
      <c r="T5397" s="71" t="str">
        <f t="shared" si="255"/>
        <v/>
      </c>
    </row>
    <row r="5398" spans="16:20">
      <c r="P5398" s="70" t="str">
        <f t="shared" si="253"/>
        <v/>
      </c>
      <c r="Q5398" s="70" t="str">
        <f t="shared" si="254"/>
        <v/>
      </c>
      <c r="R5398" s="70" t="str">
        <f>IFERROR(IF(K5398="handling and wharfage",SUM(P5398:Q5398),IF(OR(K5398="tank",K5398="Boat",K5398="car"),INDEX(Rate!$B$4:$M$25,MATCH(Gilbert!N5398,Rate!$A$4:$A$25,0),MATCH(Gilbert!L5398,Rate!$B$3:$M$3,0))*O5398*0.8,INDEX(Rate!$B$4:$M$25,MATCH(Gilbert!N5398,Rate!$A$4:$A$25,0),MATCH(Gilbert!L5398,Rate!$B$3:$M$3,0))*O5398)),"")</f>
        <v/>
      </c>
      <c r="T5398" s="71" t="str">
        <f t="shared" si="255"/>
        <v/>
      </c>
    </row>
    <row r="5399" spans="16:20">
      <c r="P5399" s="70" t="str">
        <f t="shared" si="253"/>
        <v/>
      </c>
      <c r="Q5399" s="70" t="str">
        <f t="shared" si="254"/>
        <v/>
      </c>
      <c r="R5399" s="70" t="str">
        <f>IFERROR(IF(K5399="handling and wharfage",SUM(P5399:Q5399),IF(OR(K5399="tank",K5399="Boat",K5399="car"),INDEX(Rate!$B$4:$M$25,MATCH(Gilbert!N5399,Rate!$A$4:$A$25,0),MATCH(Gilbert!L5399,Rate!$B$3:$M$3,0))*O5399*0.8,INDEX(Rate!$B$4:$M$25,MATCH(Gilbert!N5399,Rate!$A$4:$A$25,0),MATCH(Gilbert!L5399,Rate!$B$3:$M$3,0))*O5399)),"")</f>
        <v/>
      </c>
      <c r="T5399" s="71" t="str">
        <f t="shared" si="255"/>
        <v/>
      </c>
    </row>
    <row r="5400" spans="16:20">
      <c r="P5400" s="70" t="str">
        <f t="shared" si="253"/>
        <v/>
      </c>
      <c r="Q5400" s="70" t="str">
        <f t="shared" si="254"/>
        <v/>
      </c>
      <c r="R5400" s="70" t="str">
        <f>IFERROR(IF(K5400="handling and wharfage",SUM(P5400:Q5400),IF(OR(K5400="tank",K5400="Boat",K5400="car"),INDEX(Rate!$B$4:$M$25,MATCH(Gilbert!N5400,Rate!$A$4:$A$25,0),MATCH(Gilbert!L5400,Rate!$B$3:$M$3,0))*O5400*0.8,INDEX(Rate!$B$4:$M$25,MATCH(Gilbert!N5400,Rate!$A$4:$A$25,0),MATCH(Gilbert!L5400,Rate!$B$3:$M$3,0))*O5400)),"")</f>
        <v/>
      </c>
      <c r="T5400" s="71" t="str">
        <f t="shared" si="255"/>
        <v/>
      </c>
    </row>
    <row r="5401" spans="16:20">
      <c r="P5401" s="70" t="str">
        <f t="shared" si="253"/>
        <v/>
      </c>
      <c r="Q5401" s="70" t="str">
        <f t="shared" si="254"/>
        <v/>
      </c>
      <c r="R5401" s="70" t="str">
        <f>IFERROR(IF(K5401="handling and wharfage",SUM(P5401:Q5401),IF(OR(K5401="tank",K5401="Boat",K5401="car"),INDEX(Rate!$B$4:$M$25,MATCH(Gilbert!N5401,Rate!$A$4:$A$25,0),MATCH(Gilbert!L5401,Rate!$B$3:$M$3,0))*O5401*0.8,INDEX(Rate!$B$4:$M$25,MATCH(Gilbert!N5401,Rate!$A$4:$A$25,0),MATCH(Gilbert!L5401,Rate!$B$3:$M$3,0))*O5401)),"")</f>
        <v/>
      </c>
      <c r="T5401" s="71" t="str">
        <f t="shared" si="255"/>
        <v/>
      </c>
    </row>
    <row r="5402" spans="16:20">
      <c r="P5402" s="70" t="str">
        <f t="shared" si="253"/>
        <v/>
      </c>
      <c r="Q5402" s="70" t="str">
        <f t="shared" si="254"/>
        <v/>
      </c>
      <c r="R5402" s="70" t="str">
        <f>IFERROR(IF(K5402="handling and wharfage",SUM(P5402:Q5402),IF(OR(K5402="tank",K5402="Boat",K5402="car"),INDEX(Rate!$B$4:$M$25,MATCH(Gilbert!N5402,Rate!$A$4:$A$25,0),MATCH(Gilbert!L5402,Rate!$B$3:$M$3,0))*O5402*0.8,INDEX(Rate!$B$4:$M$25,MATCH(Gilbert!N5402,Rate!$A$4:$A$25,0),MATCH(Gilbert!L5402,Rate!$B$3:$M$3,0))*O5402)),"")</f>
        <v/>
      </c>
      <c r="T5402" s="71" t="str">
        <f t="shared" si="255"/>
        <v/>
      </c>
    </row>
    <row r="5403" spans="16:20">
      <c r="P5403" s="70" t="str">
        <f t="shared" si="253"/>
        <v/>
      </c>
      <c r="Q5403" s="70" t="str">
        <f t="shared" si="254"/>
        <v/>
      </c>
      <c r="R5403" s="70" t="str">
        <f>IFERROR(IF(K5403="handling and wharfage",SUM(P5403:Q5403),IF(OR(K5403="tank",K5403="Boat",K5403="car"),INDEX(Rate!$B$4:$M$25,MATCH(Gilbert!N5403,Rate!$A$4:$A$25,0),MATCH(Gilbert!L5403,Rate!$B$3:$M$3,0))*O5403*0.8,INDEX(Rate!$B$4:$M$25,MATCH(Gilbert!N5403,Rate!$A$4:$A$25,0),MATCH(Gilbert!L5403,Rate!$B$3:$M$3,0))*O5403)),"")</f>
        <v/>
      </c>
      <c r="T5403" s="71" t="str">
        <f t="shared" si="255"/>
        <v/>
      </c>
    </row>
    <row r="5404" spans="16:20">
      <c r="P5404" s="70" t="str">
        <f t="shared" si="253"/>
        <v/>
      </c>
      <c r="Q5404" s="70" t="str">
        <f t="shared" si="254"/>
        <v/>
      </c>
      <c r="R5404" s="70" t="str">
        <f>IFERROR(IF(K5404="handling and wharfage",SUM(P5404:Q5404),IF(OR(K5404="tank",K5404="Boat",K5404="car"),INDEX(Rate!$B$4:$M$25,MATCH(Gilbert!N5404,Rate!$A$4:$A$25,0),MATCH(Gilbert!L5404,Rate!$B$3:$M$3,0))*O5404*0.8,INDEX(Rate!$B$4:$M$25,MATCH(Gilbert!N5404,Rate!$A$4:$A$25,0),MATCH(Gilbert!L5404,Rate!$B$3:$M$3,0))*O5404)),"")</f>
        <v/>
      </c>
      <c r="T5404" s="71" t="str">
        <f t="shared" si="255"/>
        <v/>
      </c>
    </row>
    <row r="5405" spans="16:20">
      <c r="P5405" s="70" t="str">
        <f t="shared" si="253"/>
        <v/>
      </c>
      <c r="Q5405" s="70" t="str">
        <f t="shared" si="254"/>
        <v/>
      </c>
      <c r="R5405" s="70" t="str">
        <f>IFERROR(IF(K5405="handling and wharfage",SUM(P5405:Q5405),IF(OR(K5405="tank",K5405="Boat",K5405="car"),INDEX(Rate!$B$4:$M$25,MATCH(Gilbert!N5405,Rate!$A$4:$A$25,0),MATCH(Gilbert!L5405,Rate!$B$3:$M$3,0))*O5405*0.8,INDEX(Rate!$B$4:$M$25,MATCH(Gilbert!N5405,Rate!$A$4:$A$25,0),MATCH(Gilbert!L5405,Rate!$B$3:$M$3,0))*O5405)),"")</f>
        <v/>
      </c>
      <c r="T5405" s="71" t="str">
        <f t="shared" si="255"/>
        <v/>
      </c>
    </row>
    <row r="5406" spans="16:20">
      <c r="P5406" s="70" t="str">
        <f t="shared" si="253"/>
        <v/>
      </c>
      <c r="Q5406" s="70" t="str">
        <f t="shared" si="254"/>
        <v/>
      </c>
      <c r="R5406" s="70" t="str">
        <f>IFERROR(IF(K5406="handling and wharfage",SUM(P5406:Q5406),IF(OR(K5406="tank",K5406="Boat",K5406="car"),INDEX(Rate!$B$4:$M$25,MATCH(Gilbert!N5406,Rate!$A$4:$A$25,0),MATCH(Gilbert!L5406,Rate!$B$3:$M$3,0))*O5406*0.8,INDEX(Rate!$B$4:$M$25,MATCH(Gilbert!N5406,Rate!$A$4:$A$25,0),MATCH(Gilbert!L5406,Rate!$B$3:$M$3,0))*O5406)),"")</f>
        <v/>
      </c>
      <c r="T5406" s="71" t="str">
        <f t="shared" si="255"/>
        <v/>
      </c>
    </row>
    <row r="5407" spans="16:20">
      <c r="P5407" s="70" t="str">
        <f t="shared" si="253"/>
        <v/>
      </c>
      <c r="Q5407" s="70" t="str">
        <f t="shared" si="254"/>
        <v/>
      </c>
      <c r="R5407" s="70" t="str">
        <f>IFERROR(IF(K5407="handling and wharfage",SUM(P5407:Q5407),IF(OR(K5407="tank",K5407="Boat",K5407="car"),INDEX(Rate!$B$4:$M$25,MATCH(Gilbert!N5407,Rate!$A$4:$A$25,0),MATCH(Gilbert!L5407,Rate!$B$3:$M$3,0))*O5407*0.8,INDEX(Rate!$B$4:$M$25,MATCH(Gilbert!N5407,Rate!$A$4:$A$25,0),MATCH(Gilbert!L5407,Rate!$B$3:$M$3,0))*O5407)),"")</f>
        <v/>
      </c>
      <c r="T5407" s="71" t="str">
        <f t="shared" si="255"/>
        <v/>
      </c>
    </row>
    <row r="5408" spans="16:20">
      <c r="P5408" s="70" t="str">
        <f t="shared" si="253"/>
        <v/>
      </c>
      <c r="Q5408" s="70" t="str">
        <f t="shared" si="254"/>
        <v/>
      </c>
      <c r="R5408" s="70" t="str">
        <f>IFERROR(IF(K5408="handling and wharfage",SUM(P5408:Q5408),IF(OR(K5408="tank",K5408="Boat",K5408="car"),INDEX(Rate!$B$4:$M$25,MATCH(Gilbert!N5408,Rate!$A$4:$A$25,0),MATCH(Gilbert!L5408,Rate!$B$3:$M$3,0))*O5408*0.8,INDEX(Rate!$B$4:$M$25,MATCH(Gilbert!N5408,Rate!$A$4:$A$25,0),MATCH(Gilbert!L5408,Rate!$B$3:$M$3,0))*O5408)),"")</f>
        <v/>
      </c>
      <c r="T5408" s="71" t="str">
        <f t="shared" si="255"/>
        <v/>
      </c>
    </row>
    <row r="5409" spans="16:20">
      <c r="P5409" s="70" t="str">
        <f t="shared" si="253"/>
        <v/>
      </c>
      <c r="Q5409" s="70" t="str">
        <f t="shared" si="254"/>
        <v/>
      </c>
      <c r="R5409" s="70" t="str">
        <f>IFERROR(IF(K5409="handling and wharfage",SUM(P5409:Q5409),IF(OR(K5409="tank",K5409="Boat",K5409="car"),INDEX(Rate!$B$4:$M$25,MATCH(Gilbert!N5409,Rate!$A$4:$A$25,0),MATCH(Gilbert!L5409,Rate!$B$3:$M$3,0))*O5409*0.8,INDEX(Rate!$B$4:$M$25,MATCH(Gilbert!N5409,Rate!$A$4:$A$25,0),MATCH(Gilbert!L5409,Rate!$B$3:$M$3,0))*O5409)),"")</f>
        <v/>
      </c>
      <c r="T5409" s="71" t="str">
        <f t="shared" si="255"/>
        <v/>
      </c>
    </row>
    <row r="5410" spans="16:20">
      <c r="P5410" s="70" t="str">
        <f t="shared" si="253"/>
        <v/>
      </c>
      <c r="Q5410" s="70" t="str">
        <f t="shared" si="254"/>
        <v/>
      </c>
      <c r="R5410" s="70" t="str">
        <f>IFERROR(IF(K5410="handling and wharfage",SUM(P5410:Q5410),IF(OR(K5410="tank",K5410="Boat",K5410="car"),INDEX(Rate!$B$4:$M$25,MATCH(Gilbert!N5410,Rate!$A$4:$A$25,0),MATCH(Gilbert!L5410,Rate!$B$3:$M$3,0))*O5410*0.8,INDEX(Rate!$B$4:$M$25,MATCH(Gilbert!N5410,Rate!$A$4:$A$25,0),MATCH(Gilbert!L5410,Rate!$B$3:$M$3,0))*O5410)),"")</f>
        <v/>
      </c>
      <c r="T5410" s="71" t="str">
        <f t="shared" si="255"/>
        <v/>
      </c>
    </row>
    <row r="5411" spans="16:20">
      <c r="P5411" s="70" t="str">
        <f t="shared" si="253"/>
        <v/>
      </c>
      <c r="Q5411" s="70" t="str">
        <f t="shared" si="254"/>
        <v/>
      </c>
      <c r="R5411" s="70" t="str">
        <f>IFERROR(IF(K5411="handling and wharfage",SUM(P5411:Q5411),IF(OR(K5411="tank",K5411="Boat",K5411="car"),INDEX(Rate!$B$4:$M$25,MATCH(Gilbert!N5411,Rate!$A$4:$A$25,0),MATCH(Gilbert!L5411,Rate!$B$3:$M$3,0))*O5411*0.8,INDEX(Rate!$B$4:$M$25,MATCH(Gilbert!N5411,Rate!$A$4:$A$25,0),MATCH(Gilbert!L5411,Rate!$B$3:$M$3,0))*O5411)),"")</f>
        <v/>
      </c>
      <c r="T5411" s="71" t="str">
        <f t="shared" si="255"/>
        <v/>
      </c>
    </row>
    <row r="5412" spans="16:20">
      <c r="P5412" s="70" t="str">
        <f t="shared" si="253"/>
        <v/>
      </c>
      <c r="Q5412" s="70" t="str">
        <f t="shared" si="254"/>
        <v/>
      </c>
      <c r="R5412" s="70" t="str">
        <f>IFERROR(IF(K5412="handling and wharfage",SUM(P5412:Q5412),IF(OR(K5412="tank",K5412="Boat",K5412="car"),INDEX(Rate!$B$4:$M$25,MATCH(Gilbert!N5412,Rate!$A$4:$A$25,0),MATCH(Gilbert!L5412,Rate!$B$3:$M$3,0))*O5412*0.8,INDEX(Rate!$B$4:$M$25,MATCH(Gilbert!N5412,Rate!$A$4:$A$25,0),MATCH(Gilbert!L5412,Rate!$B$3:$M$3,0))*O5412)),"")</f>
        <v/>
      </c>
      <c r="T5412" s="71" t="str">
        <f t="shared" si="255"/>
        <v/>
      </c>
    </row>
    <row r="5413" spans="16:20">
      <c r="P5413" s="70" t="str">
        <f t="shared" si="253"/>
        <v/>
      </c>
      <c r="Q5413" s="70" t="str">
        <f t="shared" si="254"/>
        <v/>
      </c>
      <c r="R5413" s="70" t="str">
        <f>IFERROR(IF(K5413="handling and wharfage",SUM(P5413:Q5413),IF(OR(K5413="tank",K5413="Boat",K5413="car"),INDEX(Rate!$B$4:$M$25,MATCH(Gilbert!N5413,Rate!$A$4:$A$25,0),MATCH(Gilbert!L5413,Rate!$B$3:$M$3,0))*O5413*0.8,INDEX(Rate!$B$4:$M$25,MATCH(Gilbert!N5413,Rate!$A$4:$A$25,0),MATCH(Gilbert!L5413,Rate!$B$3:$M$3,0))*O5413)),"")</f>
        <v/>
      </c>
      <c r="T5413" s="71" t="str">
        <f t="shared" si="255"/>
        <v/>
      </c>
    </row>
    <row r="5414" spans="16:20">
      <c r="P5414" s="70" t="str">
        <f t="shared" si="253"/>
        <v/>
      </c>
      <c r="Q5414" s="70" t="str">
        <f t="shared" si="254"/>
        <v/>
      </c>
      <c r="R5414" s="70" t="str">
        <f>IFERROR(IF(K5414="handling and wharfage",SUM(P5414:Q5414),IF(OR(K5414="tank",K5414="Boat",K5414="car"),INDEX(Rate!$B$4:$M$25,MATCH(Gilbert!N5414,Rate!$A$4:$A$25,0),MATCH(Gilbert!L5414,Rate!$B$3:$M$3,0))*O5414*0.8,INDEX(Rate!$B$4:$M$25,MATCH(Gilbert!N5414,Rate!$A$4:$A$25,0),MATCH(Gilbert!L5414,Rate!$B$3:$M$3,0))*O5414)),"")</f>
        <v/>
      </c>
      <c r="T5414" s="71" t="str">
        <f t="shared" si="255"/>
        <v/>
      </c>
    </row>
    <row r="5415" spans="16:20">
      <c r="P5415" s="70" t="str">
        <f t="shared" si="253"/>
        <v/>
      </c>
      <c r="Q5415" s="70" t="str">
        <f t="shared" si="254"/>
        <v/>
      </c>
      <c r="R5415" s="70" t="str">
        <f>IFERROR(IF(K5415="handling and wharfage",SUM(P5415:Q5415),IF(OR(K5415="tank",K5415="Boat",K5415="car"),INDEX(Rate!$B$4:$M$25,MATCH(Gilbert!N5415,Rate!$A$4:$A$25,0),MATCH(Gilbert!L5415,Rate!$B$3:$M$3,0))*O5415*0.8,INDEX(Rate!$B$4:$M$25,MATCH(Gilbert!N5415,Rate!$A$4:$A$25,0),MATCH(Gilbert!L5415,Rate!$B$3:$M$3,0))*O5415)),"")</f>
        <v/>
      </c>
      <c r="T5415" s="71" t="str">
        <f t="shared" si="255"/>
        <v/>
      </c>
    </row>
    <row r="5416" spans="16:20">
      <c r="P5416" s="70" t="str">
        <f t="shared" si="253"/>
        <v/>
      </c>
      <c r="Q5416" s="70" t="str">
        <f t="shared" si="254"/>
        <v/>
      </c>
      <c r="R5416" s="70" t="str">
        <f>IFERROR(IF(K5416="handling and wharfage",SUM(P5416:Q5416),IF(OR(K5416="tank",K5416="Boat",K5416="car"),INDEX(Rate!$B$4:$M$25,MATCH(Gilbert!N5416,Rate!$A$4:$A$25,0),MATCH(Gilbert!L5416,Rate!$B$3:$M$3,0))*O5416*0.8,INDEX(Rate!$B$4:$M$25,MATCH(Gilbert!N5416,Rate!$A$4:$A$25,0),MATCH(Gilbert!L5416,Rate!$B$3:$M$3,0))*O5416)),"")</f>
        <v/>
      </c>
      <c r="T5416" s="71" t="str">
        <f t="shared" si="255"/>
        <v/>
      </c>
    </row>
    <row r="5417" spans="16:20">
      <c r="P5417" s="70" t="str">
        <f t="shared" si="253"/>
        <v/>
      </c>
      <c r="Q5417" s="70" t="str">
        <f t="shared" si="254"/>
        <v/>
      </c>
      <c r="R5417" s="70" t="str">
        <f>IFERROR(IF(K5417="handling and wharfage",SUM(P5417:Q5417),IF(OR(K5417="tank",K5417="Boat",K5417="car"),INDEX(Rate!$B$4:$M$25,MATCH(Gilbert!N5417,Rate!$A$4:$A$25,0),MATCH(Gilbert!L5417,Rate!$B$3:$M$3,0))*O5417*0.8,INDEX(Rate!$B$4:$M$25,MATCH(Gilbert!N5417,Rate!$A$4:$A$25,0),MATCH(Gilbert!L5417,Rate!$B$3:$M$3,0))*O5417)),"")</f>
        <v/>
      </c>
      <c r="T5417" s="71" t="str">
        <f t="shared" si="255"/>
        <v/>
      </c>
    </row>
    <row r="5418" spans="16:20">
      <c r="P5418" s="70" t="str">
        <f t="shared" si="253"/>
        <v/>
      </c>
      <c r="Q5418" s="70" t="str">
        <f t="shared" si="254"/>
        <v/>
      </c>
      <c r="R5418" s="70" t="str">
        <f>IFERROR(IF(K5418="handling and wharfage",SUM(P5418:Q5418),IF(OR(K5418="tank",K5418="Boat",K5418="car"),INDEX(Rate!$B$4:$M$25,MATCH(Gilbert!N5418,Rate!$A$4:$A$25,0),MATCH(Gilbert!L5418,Rate!$B$3:$M$3,0))*O5418*0.8,INDEX(Rate!$B$4:$M$25,MATCH(Gilbert!N5418,Rate!$A$4:$A$25,0),MATCH(Gilbert!L5418,Rate!$B$3:$M$3,0))*O5418)),"")</f>
        <v/>
      </c>
      <c r="T5418" s="71" t="str">
        <f t="shared" si="255"/>
        <v/>
      </c>
    </row>
    <row r="5419" spans="16:20">
      <c r="P5419" s="70" t="str">
        <f t="shared" si="253"/>
        <v/>
      </c>
      <c r="Q5419" s="70" t="str">
        <f t="shared" si="254"/>
        <v/>
      </c>
      <c r="R5419" s="70" t="str">
        <f>IFERROR(IF(K5419="handling and wharfage",SUM(P5419:Q5419),IF(OR(K5419="tank",K5419="Boat",K5419="car"),INDEX(Rate!$B$4:$M$25,MATCH(Gilbert!N5419,Rate!$A$4:$A$25,0),MATCH(Gilbert!L5419,Rate!$B$3:$M$3,0))*O5419*0.8,INDEX(Rate!$B$4:$M$25,MATCH(Gilbert!N5419,Rate!$A$4:$A$25,0),MATCH(Gilbert!L5419,Rate!$B$3:$M$3,0))*O5419)),"")</f>
        <v/>
      </c>
      <c r="T5419" s="71" t="str">
        <f t="shared" si="255"/>
        <v/>
      </c>
    </row>
    <row r="5420" spans="16:20">
      <c r="P5420" s="70" t="str">
        <f t="shared" si="253"/>
        <v/>
      </c>
      <c r="Q5420" s="70" t="str">
        <f t="shared" si="254"/>
        <v/>
      </c>
      <c r="R5420" s="70" t="str">
        <f>IFERROR(IF(K5420="handling and wharfage",SUM(P5420:Q5420),IF(OR(K5420="tank",K5420="Boat",K5420="car"),INDEX(Rate!$B$4:$M$25,MATCH(Gilbert!N5420,Rate!$A$4:$A$25,0),MATCH(Gilbert!L5420,Rate!$B$3:$M$3,0))*O5420*0.8,INDEX(Rate!$B$4:$M$25,MATCH(Gilbert!N5420,Rate!$A$4:$A$25,0),MATCH(Gilbert!L5420,Rate!$B$3:$M$3,0))*O5420)),"")</f>
        <v/>
      </c>
      <c r="T5420" s="71" t="str">
        <f t="shared" si="255"/>
        <v/>
      </c>
    </row>
    <row r="5421" spans="16:20">
      <c r="P5421" s="70" t="str">
        <f t="shared" si="253"/>
        <v/>
      </c>
      <c r="Q5421" s="70" t="str">
        <f t="shared" si="254"/>
        <v/>
      </c>
      <c r="R5421" s="70" t="str">
        <f>IFERROR(IF(K5421="handling and wharfage",SUM(P5421:Q5421),IF(OR(K5421="tank",K5421="Boat",K5421="car"),INDEX(Rate!$B$4:$M$25,MATCH(Gilbert!N5421,Rate!$A$4:$A$25,0),MATCH(Gilbert!L5421,Rate!$B$3:$M$3,0))*O5421*0.8,INDEX(Rate!$B$4:$M$25,MATCH(Gilbert!N5421,Rate!$A$4:$A$25,0),MATCH(Gilbert!L5421,Rate!$B$3:$M$3,0))*O5421)),"")</f>
        <v/>
      </c>
      <c r="T5421" s="71" t="str">
        <f t="shared" si="255"/>
        <v/>
      </c>
    </row>
    <row r="5422" spans="16:20">
      <c r="P5422" s="70" t="str">
        <f t="shared" si="253"/>
        <v/>
      </c>
      <c r="Q5422" s="70" t="str">
        <f t="shared" si="254"/>
        <v/>
      </c>
      <c r="R5422" s="70" t="str">
        <f>IFERROR(IF(K5422="handling and wharfage",SUM(P5422:Q5422),IF(OR(K5422="tank",K5422="Boat",K5422="car"),INDEX(Rate!$B$4:$M$25,MATCH(Gilbert!N5422,Rate!$A$4:$A$25,0),MATCH(Gilbert!L5422,Rate!$B$3:$M$3,0))*O5422*0.8,INDEX(Rate!$B$4:$M$25,MATCH(Gilbert!N5422,Rate!$A$4:$A$25,0),MATCH(Gilbert!L5422,Rate!$B$3:$M$3,0))*O5422)),"")</f>
        <v/>
      </c>
      <c r="T5422" s="71" t="str">
        <f t="shared" si="255"/>
        <v/>
      </c>
    </row>
    <row r="5423" spans="16:20">
      <c r="P5423" s="70" t="str">
        <f t="shared" si="253"/>
        <v/>
      </c>
      <c r="Q5423" s="70" t="str">
        <f t="shared" si="254"/>
        <v/>
      </c>
      <c r="R5423" s="70" t="str">
        <f>IFERROR(IF(K5423="handling and wharfage",SUM(P5423:Q5423),IF(OR(K5423="tank",K5423="Boat",K5423="car"),INDEX(Rate!$B$4:$M$25,MATCH(Gilbert!N5423,Rate!$A$4:$A$25,0),MATCH(Gilbert!L5423,Rate!$B$3:$M$3,0))*O5423*0.8,INDEX(Rate!$B$4:$M$25,MATCH(Gilbert!N5423,Rate!$A$4:$A$25,0),MATCH(Gilbert!L5423,Rate!$B$3:$M$3,0))*O5423)),"")</f>
        <v/>
      </c>
      <c r="T5423" s="71" t="str">
        <f t="shared" si="255"/>
        <v/>
      </c>
    </row>
    <row r="5424" spans="16:20">
      <c r="P5424" s="70" t="str">
        <f t="shared" si="253"/>
        <v/>
      </c>
      <c r="Q5424" s="70" t="str">
        <f t="shared" si="254"/>
        <v/>
      </c>
      <c r="R5424" s="70" t="str">
        <f>IFERROR(IF(K5424="handling and wharfage",SUM(P5424:Q5424),IF(OR(K5424="tank",K5424="Boat",K5424="car"),INDEX(Rate!$B$4:$M$25,MATCH(Gilbert!N5424,Rate!$A$4:$A$25,0),MATCH(Gilbert!L5424,Rate!$B$3:$M$3,0))*O5424*0.8,INDEX(Rate!$B$4:$M$25,MATCH(Gilbert!N5424,Rate!$A$4:$A$25,0),MATCH(Gilbert!L5424,Rate!$B$3:$M$3,0))*O5424)),"")</f>
        <v/>
      </c>
      <c r="T5424" s="71" t="str">
        <f t="shared" si="255"/>
        <v/>
      </c>
    </row>
    <row r="5425" spans="16:20">
      <c r="P5425" s="70" t="str">
        <f t="shared" si="253"/>
        <v/>
      </c>
      <c r="Q5425" s="70" t="str">
        <f t="shared" si="254"/>
        <v/>
      </c>
      <c r="R5425" s="70" t="str">
        <f>IFERROR(IF(K5425="handling and wharfage",SUM(P5425:Q5425),IF(OR(K5425="tank",K5425="Boat",K5425="car"),INDEX(Rate!$B$4:$M$25,MATCH(Gilbert!N5425,Rate!$A$4:$A$25,0),MATCH(Gilbert!L5425,Rate!$B$3:$M$3,0))*O5425*0.8,INDEX(Rate!$B$4:$M$25,MATCH(Gilbert!N5425,Rate!$A$4:$A$25,0),MATCH(Gilbert!L5425,Rate!$B$3:$M$3,0))*O5425)),"")</f>
        <v/>
      </c>
      <c r="T5425" s="71" t="str">
        <f t="shared" si="255"/>
        <v/>
      </c>
    </row>
    <row r="5426" spans="16:20">
      <c r="P5426" s="70" t="str">
        <f t="shared" si="253"/>
        <v/>
      </c>
      <c r="Q5426" s="70" t="str">
        <f t="shared" si="254"/>
        <v/>
      </c>
      <c r="R5426" s="70" t="str">
        <f>IFERROR(IF(K5426="handling and wharfage",SUM(P5426:Q5426),IF(OR(K5426="tank",K5426="Boat",K5426="car"),INDEX(Rate!$B$4:$M$25,MATCH(Gilbert!N5426,Rate!$A$4:$A$25,0),MATCH(Gilbert!L5426,Rate!$B$3:$M$3,0))*O5426*0.8,INDEX(Rate!$B$4:$M$25,MATCH(Gilbert!N5426,Rate!$A$4:$A$25,0),MATCH(Gilbert!L5426,Rate!$B$3:$M$3,0))*O5426)),"")</f>
        <v/>
      </c>
      <c r="T5426" s="71" t="str">
        <f t="shared" si="255"/>
        <v/>
      </c>
    </row>
    <row r="5427" spans="16:20">
      <c r="P5427" s="70" t="str">
        <f t="shared" si="253"/>
        <v/>
      </c>
      <c r="Q5427" s="70" t="str">
        <f t="shared" si="254"/>
        <v/>
      </c>
      <c r="R5427" s="70" t="str">
        <f>IFERROR(IF(K5427="handling and wharfage",SUM(P5427:Q5427),IF(OR(K5427="tank",K5427="Boat",K5427="car"),INDEX(Rate!$B$4:$M$25,MATCH(Gilbert!N5427,Rate!$A$4:$A$25,0),MATCH(Gilbert!L5427,Rate!$B$3:$M$3,0))*O5427*0.8,INDEX(Rate!$B$4:$M$25,MATCH(Gilbert!N5427,Rate!$A$4:$A$25,0),MATCH(Gilbert!L5427,Rate!$B$3:$M$3,0))*O5427)),"")</f>
        <v/>
      </c>
      <c r="T5427" s="71" t="str">
        <f t="shared" si="255"/>
        <v/>
      </c>
    </row>
    <row r="5428" spans="16:20">
      <c r="P5428" s="70" t="str">
        <f t="shared" si="253"/>
        <v/>
      </c>
      <c r="Q5428" s="70" t="str">
        <f t="shared" si="254"/>
        <v/>
      </c>
      <c r="R5428" s="70" t="str">
        <f>IFERROR(IF(K5428="handling and wharfage",SUM(P5428:Q5428),IF(OR(K5428="tank",K5428="Boat",K5428="car"),INDEX(Rate!$B$4:$M$25,MATCH(Gilbert!N5428,Rate!$A$4:$A$25,0),MATCH(Gilbert!L5428,Rate!$B$3:$M$3,0))*O5428*0.8,INDEX(Rate!$B$4:$M$25,MATCH(Gilbert!N5428,Rate!$A$4:$A$25,0),MATCH(Gilbert!L5428,Rate!$B$3:$M$3,0))*O5428)),"")</f>
        <v/>
      </c>
      <c r="T5428" s="71" t="str">
        <f t="shared" si="255"/>
        <v/>
      </c>
    </row>
    <row r="5429" spans="16:20">
      <c r="P5429" s="70" t="str">
        <f t="shared" si="253"/>
        <v/>
      </c>
      <c r="Q5429" s="70" t="str">
        <f t="shared" si="254"/>
        <v/>
      </c>
      <c r="R5429" s="70" t="str">
        <f>IFERROR(IF(K5429="handling and wharfage",SUM(P5429:Q5429),IF(OR(K5429="tank",K5429="Boat",K5429="car"),INDEX(Rate!$B$4:$M$25,MATCH(Gilbert!N5429,Rate!$A$4:$A$25,0),MATCH(Gilbert!L5429,Rate!$B$3:$M$3,0))*O5429*0.8,INDEX(Rate!$B$4:$M$25,MATCH(Gilbert!N5429,Rate!$A$4:$A$25,0),MATCH(Gilbert!L5429,Rate!$B$3:$M$3,0))*O5429)),"")</f>
        <v/>
      </c>
      <c r="T5429" s="71" t="str">
        <f t="shared" si="255"/>
        <v/>
      </c>
    </row>
    <row r="5430" spans="16:20">
      <c r="P5430" s="70" t="str">
        <f t="shared" si="253"/>
        <v/>
      </c>
      <c r="Q5430" s="70" t="str">
        <f t="shared" si="254"/>
        <v/>
      </c>
      <c r="R5430" s="70" t="str">
        <f>IFERROR(IF(K5430="handling and wharfage",SUM(P5430:Q5430),IF(OR(K5430="tank",K5430="Boat",K5430="car"),INDEX(Rate!$B$4:$M$25,MATCH(Gilbert!N5430,Rate!$A$4:$A$25,0),MATCH(Gilbert!L5430,Rate!$B$3:$M$3,0))*O5430*0.8,INDEX(Rate!$B$4:$M$25,MATCH(Gilbert!N5430,Rate!$A$4:$A$25,0),MATCH(Gilbert!L5430,Rate!$B$3:$M$3,0))*O5430)),"")</f>
        <v/>
      </c>
      <c r="T5430" s="71" t="str">
        <f t="shared" si="255"/>
        <v/>
      </c>
    </row>
    <row r="5431" spans="16:20">
      <c r="P5431" s="70" t="str">
        <f t="shared" si="253"/>
        <v/>
      </c>
      <c r="Q5431" s="70" t="str">
        <f t="shared" si="254"/>
        <v/>
      </c>
      <c r="R5431" s="70" t="str">
        <f>IFERROR(IF(K5431="handling and wharfage",SUM(P5431:Q5431),IF(OR(K5431="tank",K5431="Boat",K5431="car"),INDEX(Rate!$B$4:$M$25,MATCH(Gilbert!N5431,Rate!$A$4:$A$25,0),MATCH(Gilbert!L5431,Rate!$B$3:$M$3,0))*O5431*0.8,INDEX(Rate!$B$4:$M$25,MATCH(Gilbert!N5431,Rate!$A$4:$A$25,0),MATCH(Gilbert!L5431,Rate!$B$3:$M$3,0))*O5431)),"")</f>
        <v/>
      </c>
      <c r="T5431" s="71" t="str">
        <f t="shared" si="255"/>
        <v/>
      </c>
    </row>
    <row r="5432" spans="16:20">
      <c r="P5432" s="70" t="str">
        <f t="shared" si="253"/>
        <v/>
      </c>
      <c r="Q5432" s="70" t="str">
        <f t="shared" si="254"/>
        <v/>
      </c>
      <c r="R5432" s="70" t="str">
        <f>IFERROR(IF(K5432="handling and wharfage",SUM(P5432:Q5432),IF(OR(K5432="tank",K5432="Boat",K5432="car"),INDEX(Rate!$B$4:$M$25,MATCH(Gilbert!N5432,Rate!$A$4:$A$25,0),MATCH(Gilbert!L5432,Rate!$B$3:$M$3,0))*O5432*0.8,INDEX(Rate!$B$4:$M$25,MATCH(Gilbert!N5432,Rate!$A$4:$A$25,0),MATCH(Gilbert!L5432,Rate!$B$3:$M$3,0))*O5432)),"")</f>
        <v/>
      </c>
      <c r="T5432" s="71" t="str">
        <f t="shared" si="255"/>
        <v/>
      </c>
    </row>
    <row r="5433" spans="16:20">
      <c r="P5433" s="70" t="str">
        <f t="shared" si="253"/>
        <v/>
      </c>
      <c r="Q5433" s="70" t="str">
        <f t="shared" si="254"/>
        <v/>
      </c>
      <c r="R5433" s="70" t="str">
        <f>IFERROR(IF(K5433="handling and wharfage",SUM(P5433:Q5433),IF(OR(K5433="tank",K5433="Boat",K5433="car"),INDEX(Rate!$B$4:$M$25,MATCH(Gilbert!N5433,Rate!$A$4:$A$25,0),MATCH(Gilbert!L5433,Rate!$B$3:$M$3,0))*O5433*0.8,INDEX(Rate!$B$4:$M$25,MATCH(Gilbert!N5433,Rate!$A$4:$A$25,0),MATCH(Gilbert!L5433,Rate!$B$3:$M$3,0))*O5433)),"")</f>
        <v/>
      </c>
      <c r="T5433" s="71" t="str">
        <f t="shared" si="255"/>
        <v/>
      </c>
    </row>
    <row r="5434" spans="16:20">
      <c r="P5434" s="70" t="str">
        <f t="shared" si="253"/>
        <v/>
      </c>
      <c r="Q5434" s="70" t="str">
        <f t="shared" si="254"/>
        <v/>
      </c>
      <c r="R5434" s="70" t="str">
        <f>IFERROR(IF(K5434="handling and wharfage",SUM(P5434:Q5434),IF(OR(K5434="tank",K5434="Boat",K5434="car"),INDEX(Rate!$B$4:$M$25,MATCH(Gilbert!N5434,Rate!$A$4:$A$25,0),MATCH(Gilbert!L5434,Rate!$B$3:$M$3,0))*O5434*0.8,INDEX(Rate!$B$4:$M$25,MATCH(Gilbert!N5434,Rate!$A$4:$A$25,0),MATCH(Gilbert!L5434,Rate!$B$3:$M$3,0))*O5434)),"")</f>
        <v/>
      </c>
      <c r="T5434" s="71" t="str">
        <f t="shared" si="255"/>
        <v/>
      </c>
    </row>
    <row r="5435" spans="16:20">
      <c r="P5435" s="70" t="str">
        <f t="shared" si="253"/>
        <v/>
      </c>
      <c r="Q5435" s="70" t="str">
        <f t="shared" si="254"/>
        <v/>
      </c>
      <c r="R5435" s="70" t="str">
        <f>IFERROR(IF(K5435="handling and wharfage",SUM(P5435:Q5435),IF(OR(K5435="tank",K5435="Boat",K5435="car"),INDEX(Rate!$B$4:$M$25,MATCH(Gilbert!N5435,Rate!$A$4:$A$25,0),MATCH(Gilbert!L5435,Rate!$B$3:$M$3,0))*O5435*0.8,INDEX(Rate!$B$4:$M$25,MATCH(Gilbert!N5435,Rate!$A$4:$A$25,0),MATCH(Gilbert!L5435,Rate!$B$3:$M$3,0))*O5435)),"")</f>
        <v/>
      </c>
      <c r="T5435" s="71" t="str">
        <f t="shared" si="255"/>
        <v/>
      </c>
    </row>
    <row r="5436" spans="16:20">
      <c r="P5436" s="70" t="str">
        <f t="shared" si="253"/>
        <v/>
      </c>
      <c r="Q5436" s="70" t="str">
        <f t="shared" si="254"/>
        <v/>
      </c>
      <c r="R5436" s="70" t="str">
        <f>IFERROR(IF(K5436="handling and wharfage",SUM(P5436:Q5436),IF(OR(K5436="tank",K5436="Boat",K5436="car"),INDEX(Rate!$B$4:$M$25,MATCH(Gilbert!N5436,Rate!$A$4:$A$25,0),MATCH(Gilbert!L5436,Rate!$B$3:$M$3,0))*O5436*0.8,INDEX(Rate!$B$4:$M$25,MATCH(Gilbert!N5436,Rate!$A$4:$A$25,0),MATCH(Gilbert!L5436,Rate!$B$3:$M$3,0))*O5436)),"")</f>
        <v/>
      </c>
      <c r="T5436" s="71" t="str">
        <f t="shared" si="255"/>
        <v/>
      </c>
    </row>
    <row r="5437" spans="16:20">
      <c r="P5437" s="70" t="str">
        <f t="shared" si="253"/>
        <v/>
      </c>
      <c r="Q5437" s="70" t="str">
        <f t="shared" si="254"/>
        <v/>
      </c>
      <c r="R5437" s="70" t="str">
        <f>IFERROR(IF(K5437="handling and wharfage",SUM(P5437:Q5437),IF(OR(K5437="tank",K5437="Boat",K5437="car"),INDEX(Rate!$B$4:$M$25,MATCH(Gilbert!N5437,Rate!$A$4:$A$25,0),MATCH(Gilbert!L5437,Rate!$B$3:$M$3,0))*O5437*0.8,INDEX(Rate!$B$4:$M$25,MATCH(Gilbert!N5437,Rate!$A$4:$A$25,0),MATCH(Gilbert!L5437,Rate!$B$3:$M$3,0))*O5437)),"")</f>
        <v/>
      </c>
      <c r="T5437" s="71" t="str">
        <f t="shared" si="255"/>
        <v/>
      </c>
    </row>
    <row r="5438" spans="16:20">
      <c r="P5438" s="70" t="str">
        <f t="shared" si="253"/>
        <v/>
      </c>
      <c r="Q5438" s="70" t="str">
        <f t="shared" si="254"/>
        <v/>
      </c>
      <c r="R5438" s="70" t="str">
        <f>IFERROR(IF(K5438="handling and wharfage",SUM(P5438:Q5438),IF(OR(K5438="tank",K5438="Boat",K5438="car"),INDEX(Rate!$B$4:$M$25,MATCH(Gilbert!N5438,Rate!$A$4:$A$25,0),MATCH(Gilbert!L5438,Rate!$B$3:$M$3,0))*O5438*0.8,INDEX(Rate!$B$4:$M$25,MATCH(Gilbert!N5438,Rate!$A$4:$A$25,0),MATCH(Gilbert!L5438,Rate!$B$3:$M$3,0))*O5438)),"")</f>
        <v/>
      </c>
      <c r="T5438" s="71" t="str">
        <f t="shared" si="255"/>
        <v/>
      </c>
    </row>
    <row r="5439" spans="16:20">
      <c r="P5439" s="70" t="str">
        <f t="shared" si="253"/>
        <v/>
      </c>
      <c r="Q5439" s="70" t="str">
        <f t="shared" si="254"/>
        <v/>
      </c>
      <c r="R5439" s="70" t="str">
        <f>IFERROR(IF(K5439="handling and wharfage",SUM(P5439:Q5439),IF(OR(K5439="tank",K5439="Boat",K5439="car"),INDEX(Rate!$B$4:$M$25,MATCH(Gilbert!N5439,Rate!$A$4:$A$25,0),MATCH(Gilbert!L5439,Rate!$B$3:$M$3,0))*O5439*0.8,INDEX(Rate!$B$4:$M$25,MATCH(Gilbert!N5439,Rate!$A$4:$A$25,0),MATCH(Gilbert!L5439,Rate!$B$3:$M$3,0))*O5439)),"")</f>
        <v/>
      </c>
      <c r="T5439" s="71" t="str">
        <f t="shared" si="255"/>
        <v/>
      </c>
    </row>
    <row r="5440" spans="16:20">
      <c r="P5440" s="70" t="str">
        <f t="shared" si="253"/>
        <v/>
      </c>
      <c r="Q5440" s="70" t="str">
        <f t="shared" si="254"/>
        <v/>
      </c>
      <c r="R5440" s="70" t="str">
        <f>IFERROR(IF(K5440="handling and wharfage",SUM(P5440:Q5440),IF(OR(K5440="tank",K5440="Boat",K5440="car"),INDEX(Rate!$B$4:$M$25,MATCH(Gilbert!N5440,Rate!$A$4:$A$25,0),MATCH(Gilbert!L5440,Rate!$B$3:$M$3,0))*O5440*0.8,INDEX(Rate!$B$4:$M$25,MATCH(Gilbert!N5440,Rate!$A$4:$A$25,0),MATCH(Gilbert!L5440,Rate!$B$3:$M$3,0))*O5440)),"")</f>
        <v/>
      </c>
      <c r="T5440" s="71" t="str">
        <f t="shared" si="255"/>
        <v/>
      </c>
    </row>
    <row r="5441" spans="16:20">
      <c r="P5441" s="70" t="str">
        <f t="shared" si="253"/>
        <v/>
      </c>
      <c r="Q5441" s="70" t="str">
        <f t="shared" si="254"/>
        <v/>
      </c>
      <c r="R5441" s="70" t="str">
        <f>IFERROR(IF(K5441="handling and wharfage",SUM(P5441:Q5441),IF(OR(K5441="tank",K5441="Boat",K5441="car"),INDEX(Rate!$B$4:$M$25,MATCH(Gilbert!N5441,Rate!$A$4:$A$25,0),MATCH(Gilbert!L5441,Rate!$B$3:$M$3,0))*O5441*0.8,INDEX(Rate!$B$4:$M$25,MATCH(Gilbert!N5441,Rate!$A$4:$A$25,0),MATCH(Gilbert!L5441,Rate!$B$3:$M$3,0))*O5441)),"")</f>
        <v/>
      </c>
      <c r="T5441" s="71" t="str">
        <f t="shared" si="255"/>
        <v/>
      </c>
    </row>
    <row r="5442" spans="16:20">
      <c r="P5442" s="70" t="str">
        <f t="shared" si="253"/>
        <v/>
      </c>
      <c r="Q5442" s="70" t="str">
        <f t="shared" si="254"/>
        <v/>
      </c>
      <c r="R5442" s="70" t="str">
        <f>IFERROR(IF(K5442="handling and wharfage",SUM(P5442:Q5442),IF(OR(K5442="tank",K5442="Boat",K5442="car"),INDEX(Rate!$B$4:$M$25,MATCH(Gilbert!N5442,Rate!$A$4:$A$25,0),MATCH(Gilbert!L5442,Rate!$B$3:$M$3,0))*O5442*0.8,INDEX(Rate!$B$4:$M$25,MATCH(Gilbert!N5442,Rate!$A$4:$A$25,0),MATCH(Gilbert!L5442,Rate!$B$3:$M$3,0))*O5442)),"")</f>
        <v/>
      </c>
      <c r="T5442" s="71" t="str">
        <f t="shared" si="255"/>
        <v/>
      </c>
    </row>
    <row r="5443" spans="16:20">
      <c r="P5443" s="70" t="str">
        <f t="shared" ref="P5443:P5506" si="256">IF(OR(K5443="handling and wharfage",K5443="rau handling and wharfage"),O5443*30,"")</f>
        <v/>
      </c>
      <c r="Q5443" s="70" t="str">
        <f t="shared" ref="Q5443:Q5506" si="257">IF(K5443&lt;&gt;"handling and wharfage","",O5443*3.5)</f>
        <v/>
      </c>
      <c r="R5443" s="70" t="str">
        <f>IFERROR(IF(K5443="handling and wharfage",SUM(P5443:Q5443),IF(OR(K5443="tank",K5443="Boat",K5443="car"),INDEX(Rate!$B$4:$M$25,MATCH(Gilbert!N5443,Rate!$A$4:$A$25,0),MATCH(Gilbert!L5443,Rate!$B$3:$M$3,0))*O5443*0.8,INDEX(Rate!$B$4:$M$25,MATCH(Gilbert!N5443,Rate!$A$4:$A$25,0),MATCH(Gilbert!L5443,Rate!$B$3:$M$3,0))*O5443)),"")</f>
        <v/>
      </c>
      <c r="T5443" s="71" t="str">
        <f t="shared" ref="T5443:T5506" si="258">IF(L5443="","",IF(L5443="General2","F0070000061A","E31250000331"))</f>
        <v/>
      </c>
    </row>
    <row r="5444" spans="16:20">
      <c r="P5444" s="70" t="str">
        <f t="shared" si="256"/>
        <v/>
      </c>
      <c r="Q5444" s="70" t="str">
        <f t="shared" si="257"/>
        <v/>
      </c>
      <c r="R5444" s="70" t="str">
        <f>IFERROR(IF(K5444="handling and wharfage",SUM(P5444:Q5444),IF(OR(K5444="tank",K5444="Boat",K5444="car"),INDEX(Rate!$B$4:$M$25,MATCH(Gilbert!N5444,Rate!$A$4:$A$25,0),MATCH(Gilbert!L5444,Rate!$B$3:$M$3,0))*O5444*0.8,INDEX(Rate!$B$4:$M$25,MATCH(Gilbert!N5444,Rate!$A$4:$A$25,0),MATCH(Gilbert!L5444,Rate!$B$3:$M$3,0))*O5444)),"")</f>
        <v/>
      </c>
      <c r="T5444" s="71" t="str">
        <f t="shared" si="258"/>
        <v/>
      </c>
    </row>
    <row r="5445" spans="16:20">
      <c r="P5445" s="70" t="str">
        <f t="shared" si="256"/>
        <v/>
      </c>
      <c r="Q5445" s="70" t="str">
        <f t="shared" si="257"/>
        <v/>
      </c>
      <c r="R5445" s="70" t="str">
        <f>IFERROR(IF(K5445="handling and wharfage",SUM(P5445:Q5445),IF(OR(K5445="tank",K5445="Boat",K5445="car"),INDEX(Rate!$B$4:$M$25,MATCH(Gilbert!N5445,Rate!$A$4:$A$25,0),MATCH(Gilbert!L5445,Rate!$B$3:$M$3,0))*O5445*0.8,INDEX(Rate!$B$4:$M$25,MATCH(Gilbert!N5445,Rate!$A$4:$A$25,0),MATCH(Gilbert!L5445,Rate!$B$3:$M$3,0))*O5445)),"")</f>
        <v/>
      </c>
      <c r="T5445" s="71" t="str">
        <f t="shared" si="258"/>
        <v/>
      </c>
    </row>
    <row r="5446" spans="16:20">
      <c r="P5446" s="70" t="str">
        <f t="shared" si="256"/>
        <v/>
      </c>
      <c r="Q5446" s="70" t="str">
        <f t="shared" si="257"/>
        <v/>
      </c>
      <c r="R5446" s="70" t="str">
        <f>IFERROR(IF(K5446="handling and wharfage",SUM(P5446:Q5446),IF(OR(K5446="tank",K5446="Boat",K5446="car"),INDEX(Rate!$B$4:$M$25,MATCH(Gilbert!N5446,Rate!$A$4:$A$25,0),MATCH(Gilbert!L5446,Rate!$B$3:$M$3,0))*O5446*0.8,INDEX(Rate!$B$4:$M$25,MATCH(Gilbert!N5446,Rate!$A$4:$A$25,0),MATCH(Gilbert!L5446,Rate!$B$3:$M$3,0))*O5446)),"")</f>
        <v/>
      </c>
      <c r="T5446" s="71" t="str">
        <f t="shared" si="258"/>
        <v/>
      </c>
    </row>
    <row r="5447" spans="16:20">
      <c r="P5447" s="70" t="str">
        <f t="shared" si="256"/>
        <v/>
      </c>
      <c r="Q5447" s="70" t="str">
        <f t="shared" si="257"/>
        <v/>
      </c>
      <c r="R5447" s="70" t="str">
        <f>IFERROR(IF(K5447="handling and wharfage",SUM(P5447:Q5447),IF(OR(K5447="tank",K5447="Boat",K5447="car"),INDEX(Rate!$B$4:$M$25,MATCH(Gilbert!N5447,Rate!$A$4:$A$25,0),MATCH(Gilbert!L5447,Rate!$B$3:$M$3,0))*O5447*0.8,INDEX(Rate!$B$4:$M$25,MATCH(Gilbert!N5447,Rate!$A$4:$A$25,0),MATCH(Gilbert!L5447,Rate!$B$3:$M$3,0))*O5447)),"")</f>
        <v/>
      </c>
      <c r="T5447" s="71" t="str">
        <f t="shared" si="258"/>
        <v/>
      </c>
    </row>
    <row r="5448" spans="16:20">
      <c r="P5448" s="70" t="str">
        <f t="shared" si="256"/>
        <v/>
      </c>
      <c r="Q5448" s="70" t="str">
        <f t="shared" si="257"/>
        <v/>
      </c>
      <c r="R5448" s="70" t="str">
        <f>IFERROR(IF(K5448="handling and wharfage",SUM(P5448:Q5448),IF(OR(K5448="tank",K5448="Boat",K5448="car"),INDEX(Rate!$B$4:$M$25,MATCH(Gilbert!N5448,Rate!$A$4:$A$25,0),MATCH(Gilbert!L5448,Rate!$B$3:$M$3,0))*O5448*0.8,INDEX(Rate!$B$4:$M$25,MATCH(Gilbert!N5448,Rate!$A$4:$A$25,0),MATCH(Gilbert!L5448,Rate!$B$3:$M$3,0))*O5448)),"")</f>
        <v/>
      </c>
      <c r="T5448" s="71" t="str">
        <f t="shared" si="258"/>
        <v/>
      </c>
    </row>
    <row r="5449" spans="16:20">
      <c r="P5449" s="70" t="str">
        <f t="shared" si="256"/>
        <v/>
      </c>
      <c r="Q5449" s="70" t="str">
        <f t="shared" si="257"/>
        <v/>
      </c>
      <c r="R5449" s="70" t="str">
        <f>IFERROR(IF(K5449="handling and wharfage",SUM(P5449:Q5449),IF(OR(K5449="tank",K5449="Boat",K5449="car"),INDEX(Rate!$B$4:$M$25,MATCH(Gilbert!N5449,Rate!$A$4:$A$25,0),MATCH(Gilbert!L5449,Rate!$B$3:$M$3,0))*O5449*0.8,INDEX(Rate!$B$4:$M$25,MATCH(Gilbert!N5449,Rate!$A$4:$A$25,0),MATCH(Gilbert!L5449,Rate!$B$3:$M$3,0))*O5449)),"")</f>
        <v/>
      </c>
      <c r="T5449" s="71" t="str">
        <f t="shared" si="258"/>
        <v/>
      </c>
    </row>
    <row r="5450" spans="16:20">
      <c r="P5450" s="70" t="str">
        <f t="shared" si="256"/>
        <v/>
      </c>
      <c r="Q5450" s="70" t="str">
        <f t="shared" si="257"/>
        <v/>
      </c>
      <c r="R5450" s="70" t="str">
        <f>IFERROR(IF(K5450="handling and wharfage",SUM(P5450:Q5450),IF(OR(K5450="tank",K5450="Boat",K5450="car"),INDEX(Rate!$B$4:$M$25,MATCH(Gilbert!N5450,Rate!$A$4:$A$25,0),MATCH(Gilbert!L5450,Rate!$B$3:$M$3,0))*O5450*0.8,INDEX(Rate!$B$4:$M$25,MATCH(Gilbert!N5450,Rate!$A$4:$A$25,0),MATCH(Gilbert!L5450,Rate!$B$3:$M$3,0))*O5450)),"")</f>
        <v/>
      </c>
      <c r="T5450" s="71" t="str">
        <f t="shared" si="258"/>
        <v/>
      </c>
    </row>
    <row r="5451" spans="16:20">
      <c r="P5451" s="70" t="str">
        <f t="shared" si="256"/>
        <v/>
      </c>
      <c r="Q5451" s="70" t="str">
        <f t="shared" si="257"/>
        <v/>
      </c>
      <c r="R5451" s="70" t="str">
        <f>IFERROR(IF(K5451="handling and wharfage",SUM(P5451:Q5451),IF(OR(K5451="tank",K5451="Boat",K5451="car"),INDEX(Rate!$B$4:$M$25,MATCH(Gilbert!N5451,Rate!$A$4:$A$25,0),MATCH(Gilbert!L5451,Rate!$B$3:$M$3,0))*O5451*0.8,INDEX(Rate!$B$4:$M$25,MATCH(Gilbert!N5451,Rate!$A$4:$A$25,0),MATCH(Gilbert!L5451,Rate!$B$3:$M$3,0))*O5451)),"")</f>
        <v/>
      </c>
      <c r="T5451" s="71" t="str">
        <f t="shared" si="258"/>
        <v/>
      </c>
    </row>
    <row r="5452" spans="16:20">
      <c r="P5452" s="70" t="str">
        <f t="shared" si="256"/>
        <v/>
      </c>
      <c r="Q5452" s="70" t="str">
        <f t="shared" si="257"/>
        <v/>
      </c>
      <c r="R5452" s="70" t="str">
        <f>IFERROR(IF(K5452="handling and wharfage",SUM(P5452:Q5452),IF(OR(K5452="tank",K5452="Boat",K5452="car"),INDEX(Rate!$B$4:$M$25,MATCH(Gilbert!N5452,Rate!$A$4:$A$25,0),MATCH(Gilbert!L5452,Rate!$B$3:$M$3,0))*O5452*0.8,INDEX(Rate!$B$4:$M$25,MATCH(Gilbert!N5452,Rate!$A$4:$A$25,0),MATCH(Gilbert!L5452,Rate!$B$3:$M$3,0))*O5452)),"")</f>
        <v/>
      </c>
      <c r="T5452" s="71" t="str">
        <f t="shared" si="258"/>
        <v/>
      </c>
    </row>
    <row r="5453" spans="16:20">
      <c r="P5453" s="70" t="str">
        <f t="shared" si="256"/>
        <v/>
      </c>
      <c r="Q5453" s="70" t="str">
        <f t="shared" si="257"/>
        <v/>
      </c>
      <c r="R5453" s="70" t="str">
        <f>IFERROR(IF(K5453="handling and wharfage",SUM(P5453:Q5453),IF(OR(K5453="tank",K5453="Boat",K5453="car"),INDEX(Rate!$B$4:$M$25,MATCH(Gilbert!N5453,Rate!$A$4:$A$25,0),MATCH(Gilbert!L5453,Rate!$B$3:$M$3,0))*O5453*0.8,INDEX(Rate!$B$4:$M$25,MATCH(Gilbert!N5453,Rate!$A$4:$A$25,0),MATCH(Gilbert!L5453,Rate!$B$3:$M$3,0))*O5453)),"")</f>
        <v/>
      </c>
      <c r="T5453" s="71" t="str">
        <f t="shared" si="258"/>
        <v/>
      </c>
    </row>
    <row r="5454" spans="16:20">
      <c r="P5454" s="70" t="str">
        <f t="shared" si="256"/>
        <v/>
      </c>
      <c r="Q5454" s="70" t="str">
        <f t="shared" si="257"/>
        <v/>
      </c>
      <c r="R5454" s="70" t="str">
        <f>IFERROR(IF(K5454="handling and wharfage",SUM(P5454:Q5454),IF(OR(K5454="tank",K5454="Boat",K5454="car"),INDEX(Rate!$B$4:$M$25,MATCH(Gilbert!N5454,Rate!$A$4:$A$25,0),MATCH(Gilbert!L5454,Rate!$B$3:$M$3,0))*O5454*0.8,INDEX(Rate!$B$4:$M$25,MATCH(Gilbert!N5454,Rate!$A$4:$A$25,0),MATCH(Gilbert!L5454,Rate!$B$3:$M$3,0))*O5454)),"")</f>
        <v/>
      </c>
      <c r="T5454" s="71" t="str">
        <f t="shared" si="258"/>
        <v/>
      </c>
    </row>
    <row r="5455" spans="16:20">
      <c r="P5455" s="70" t="str">
        <f t="shared" si="256"/>
        <v/>
      </c>
      <c r="Q5455" s="70" t="str">
        <f t="shared" si="257"/>
        <v/>
      </c>
      <c r="R5455" s="70" t="str">
        <f>IFERROR(IF(K5455="handling and wharfage",SUM(P5455:Q5455),IF(OR(K5455="tank",K5455="Boat",K5455="car"),INDEX(Rate!$B$4:$M$25,MATCH(Gilbert!N5455,Rate!$A$4:$A$25,0),MATCH(Gilbert!L5455,Rate!$B$3:$M$3,0))*O5455*0.8,INDEX(Rate!$B$4:$M$25,MATCH(Gilbert!N5455,Rate!$A$4:$A$25,0),MATCH(Gilbert!L5455,Rate!$B$3:$M$3,0))*O5455)),"")</f>
        <v/>
      </c>
      <c r="T5455" s="71" t="str">
        <f t="shared" si="258"/>
        <v/>
      </c>
    </row>
    <row r="5456" spans="16:20">
      <c r="P5456" s="70" t="str">
        <f t="shared" si="256"/>
        <v/>
      </c>
      <c r="Q5456" s="70" t="str">
        <f t="shared" si="257"/>
        <v/>
      </c>
      <c r="R5456" s="70" t="str">
        <f>IFERROR(IF(K5456="handling and wharfage",SUM(P5456:Q5456),IF(OR(K5456="tank",K5456="Boat",K5456="car"),INDEX(Rate!$B$4:$M$25,MATCH(Gilbert!N5456,Rate!$A$4:$A$25,0),MATCH(Gilbert!L5456,Rate!$B$3:$M$3,0))*O5456*0.8,INDEX(Rate!$B$4:$M$25,MATCH(Gilbert!N5456,Rate!$A$4:$A$25,0),MATCH(Gilbert!L5456,Rate!$B$3:$M$3,0))*O5456)),"")</f>
        <v/>
      </c>
      <c r="T5456" s="71" t="str">
        <f t="shared" si="258"/>
        <v/>
      </c>
    </row>
    <row r="5457" spans="16:20">
      <c r="P5457" s="70" t="str">
        <f t="shared" si="256"/>
        <v/>
      </c>
      <c r="Q5457" s="70" t="str">
        <f t="shared" si="257"/>
        <v/>
      </c>
      <c r="R5457" s="70" t="str">
        <f>IFERROR(IF(K5457="handling and wharfage",SUM(P5457:Q5457),IF(OR(K5457="tank",K5457="Boat",K5457="car"),INDEX(Rate!$B$4:$M$25,MATCH(Gilbert!N5457,Rate!$A$4:$A$25,0),MATCH(Gilbert!L5457,Rate!$B$3:$M$3,0))*O5457*0.8,INDEX(Rate!$B$4:$M$25,MATCH(Gilbert!N5457,Rate!$A$4:$A$25,0),MATCH(Gilbert!L5457,Rate!$B$3:$M$3,0))*O5457)),"")</f>
        <v/>
      </c>
      <c r="T5457" s="71" t="str">
        <f t="shared" si="258"/>
        <v/>
      </c>
    </row>
    <row r="5458" spans="16:20">
      <c r="P5458" s="70" t="str">
        <f t="shared" si="256"/>
        <v/>
      </c>
      <c r="Q5458" s="70" t="str">
        <f t="shared" si="257"/>
        <v/>
      </c>
      <c r="R5458" s="70" t="str">
        <f>IFERROR(IF(K5458="handling and wharfage",SUM(P5458:Q5458),IF(OR(K5458="tank",K5458="Boat",K5458="car"),INDEX(Rate!$B$4:$M$25,MATCH(Gilbert!N5458,Rate!$A$4:$A$25,0),MATCH(Gilbert!L5458,Rate!$B$3:$M$3,0))*O5458*0.8,INDEX(Rate!$B$4:$M$25,MATCH(Gilbert!N5458,Rate!$A$4:$A$25,0),MATCH(Gilbert!L5458,Rate!$B$3:$M$3,0))*O5458)),"")</f>
        <v/>
      </c>
      <c r="T5458" s="71" t="str">
        <f t="shared" si="258"/>
        <v/>
      </c>
    </row>
    <row r="5459" spans="16:20">
      <c r="P5459" s="70" t="str">
        <f t="shared" si="256"/>
        <v/>
      </c>
      <c r="Q5459" s="70" t="str">
        <f t="shared" si="257"/>
        <v/>
      </c>
      <c r="R5459" s="70" t="str">
        <f>IFERROR(IF(K5459="handling and wharfage",SUM(P5459:Q5459),IF(OR(K5459="tank",K5459="Boat",K5459="car"),INDEX(Rate!$B$4:$M$25,MATCH(Gilbert!N5459,Rate!$A$4:$A$25,0),MATCH(Gilbert!L5459,Rate!$B$3:$M$3,0))*O5459*0.8,INDEX(Rate!$B$4:$M$25,MATCH(Gilbert!N5459,Rate!$A$4:$A$25,0),MATCH(Gilbert!L5459,Rate!$B$3:$M$3,0))*O5459)),"")</f>
        <v/>
      </c>
      <c r="T5459" s="71" t="str">
        <f t="shared" si="258"/>
        <v/>
      </c>
    </row>
    <row r="5460" spans="16:20">
      <c r="P5460" s="70" t="str">
        <f t="shared" si="256"/>
        <v/>
      </c>
      <c r="Q5460" s="70" t="str">
        <f t="shared" si="257"/>
        <v/>
      </c>
      <c r="R5460" s="70" t="str">
        <f>IFERROR(IF(K5460="handling and wharfage",SUM(P5460:Q5460),IF(OR(K5460="tank",K5460="Boat",K5460="car"),INDEX(Rate!$B$4:$M$25,MATCH(Gilbert!N5460,Rate!$A$4:$A$25,0),MATCH(Gilbert!L5460,Rate!$B$3:$M$3,0))*O5460*0.8,INDEX(Rate!$B$4:$M$25,MATCH(Gilbert!N5460,Rate!$A$4:$A$25,0),MATCH(Gilbert!L5460,Rate!$B$3:$M$3,0))*O5460)),"")</f>
        <v/>
      </c>
      <c r="T5460" s="71" t="str">
        <f t="shared" si="258"/>
        <v/>
      </c>
    </row>
    <row r="5461" spans="16:20">
      <c r="P5461" s="70" t="str">
        <f t="shared" si="256"/>
        <v/>
      </c>
      <c r="Q5461" s="70" t="str">
        <f t="shared" si="257"/>
        <v/>
      </c>
      <c r="R5461" s="70" t="str">
        <f>IFERROR(IF(K5461="handling and wharfage",SUM(P5461:Q5461),IF(OR(K5461="tank",K5461="Boat",K5461="car"),INDEX(Rate!$B$4:$M$25,MATCH(Gilbert!N5461,Rate!$A$4:$A$25,0),MATCH(Gilbert!L5461,Rate!$B$3:$M$3,0))*O5461*0.8,INDEX(Rate!$B$4:$M$25,MATCH(Gilbert!N5461,Rate!$A$4:$A$25,0),MATCH(Gilbert!L5461,Rate!$B$3:$M$3,0))*O5461)),"")</f>
        <v/>
      </c>
      <c r="T5461" s="71" t="str">
        <f t="shared" si="258"/>
        <v/>
      </c>
    </row>
    <row r="5462" spans="16:20">
      <c r="P5462" s="70" t="str">
        <f t="shared" si="256"/>
        <v/>
      </c>
      <c r="Q5462" s="70" t="str">
        <f t="shared" si="257"/>
        <v/>
      </c>
      <c r="R5462" s="70" t="str">
        <f>IFERROR(IF(K5462="handling and wharfage",SUM(P5462:Q5462),IF(OR(K5462="tank",K5462="Boat",K5462="car"),INDEX(Rate!$B$4:$M$25,MATCH(Gilbert!N5462,Rate!$A$4:$A$25,0),MATCH(Gilbert!L5462,Rate!$B$3:$M$3,0))*O5462*0.8,INDEX(Rate!$B$4:$M$25,MATCH(Gilbert!N5462,Rate!$A$4:$A$25,0),MATCH(Gilbert!L5462,Rate!$B$3:$M$3,0))*O5462)),"")</f>
        <v/>
      </c>
      <c r="T5462" s="71" t="str">
        <f t="shared" si="258"/>
        <v/>
      </c>
    </row>
    <row r="5463" spans="16:20">
      <c r="P5463" s="70" t="str">
        <f t="shared" si="256"/>
        <v/>
      </c>
      <c r="Q5463" s="70" t="str">
        <f t="shared" si="257"/>
        <v/>
      </c>
      <c r="R5463" s="70" t="str">
        <f>IFERROR(IF(K5463="handling and wharfage",SUM(P5463:Q5463),IF(OR(K5463="tank",K5463="Boat",K5463="car"),INDEX(Rate!$B$4:$M$25,MATCH(Gilbert!N5463,Rate!$A$4:$A$25,0),MATCH(Gilbert!L5463,Rate!$B$3:$M$3,0))*O5463*0.8,INDEX(Rate!$B$4:$M$25,MATCH(Gilbert!N5463,Rate!$A$4:$A$25,0),MATCH(Gilbert!L5463,Rate!$B$3:$M$3,0))*O5463)),"")</f>
        <v/>
      </c>
      <c r="T5463" s="71" t="str">
        <f t="shared" si="258"/>
        <v/>
      </c>
    </row>
    <row r="5464" spans="16:20">
      <c r="P5464" s="70" t="str">
        <f t="shared" si="256"/>
        <v/>
      </c>
      <c r="Q5464" s="70" t="str">
        <f t="shared" si="257"/>
        <v/>
      </c>
      <c r="R5464" s="70" t="str">
        <f>IFERROR(IF(K5464="handling and wharfage",SUM(P5464:Q5464),IF(OR(K5464="tank",K5464="Boat",K5464="car"),INDEX(Rate!$B$4:$M$25,MATCH(Gilbert!N5464,Rate!$A$4:$A$25,0),MATCH(Gilbert!L5464,Rate!$B$3:$M$3,0))*O5464*0.8,INDEX(Rate!$B$4:$M$25,MATCH(Gilbert!N5464,Rate!$A$4:$A$25,0),MATCH(Gilbert!L5464,Rate!$B$3:$M$3,0))*O5464)),"")</f>
        <v/>
      </c>
      <c r="T5464" s="71" t="str">
        <f t="shared" si="258"/>
        <v/>
      </c>
    </row>
    <row r="5465" spans="16:20">
      <c r="P5465" s="70" t="str">
        <f t="shared" si="256"/>
        <v/>
      </c>
      <c r="Q5465" s="70" t="str">
        <f t="shared" si="257"/>
        <v/>
      </c>
      <c r="R5465" s="70" t="str">
        <f>IFERROR(IF(K5465="handling and wharfage",SUM(P5465:Q5465),IF(OR(K5465="tank",K5465="Boat",K5465="car"),INDEX(Rate!$B$4:$M$25,MATCH(Gilbert!N5465,Rate!$A$4:$A$25,0),MATCH(Gilbert!L5465,Rate!$B$3:$M$3,0))*O5465*0.8,INDEX(Rate!$B$4:$M$25,MATCH(Gilbert!N5465,Rate!$A$4:$A$25,0),MATCH(Gilbert!L5465,Rate!$B$3:$M$3,0))*O5465)),"")</f>
        <v/>
      </c>
      <c r="T5465" s="71" t="str">
        <f t="shared" si="258"/>
        <v/>
      </c>
    </row>
    <row r="5466" spans="16:20">
      <c r="P5466" s="70" t="str">
        <f t="shared" si="256"/>
        <v/>
      </c>
      <c r="Q5466" s="70" t="str">
        <f t="shared" si="257"/>
        <v/>
      </c>
      <c r="R5466" s="70" t="str">
        <f>IFERROR(IF(K5466="handling and wharfage",SUM(P5466:Q5466),IF(OR(K5466="tank",K5466="Boat",K5466="car"),INDEX(Rate!$B$4:$M$25,MATCH(Gilbert!N5466,Rate!$A$4:$A$25,0),MATCH(Gilbert!L5466,Rate!$B$3:$M$3,0))*O5466*0.8,INDEX(Rate!$B$4:$M$25,MATCH(Gilbert!N5466,Rate!$A$4:$A$25,0),MATCH(Gilbert!L5466,Rate!$B$3:$M$3,0))*O5466)),"")</f>
        <v/>
      </c>
      <c r="T5466" s="71" t="str">
        <f t="shared" si="258"/>
        <v/>
      </c>
    </row>
    <row r="5467" spans="16:20">
      <c r="P5467" s="70" t="str">
        <f t="shared" si="256"/>
        <v/>
      </c>
      <c r="Q5467" s="70" t="str">
        <f t="shared" si="257"/>
        <v/>
      </c>
      <c r="R5467" s="70" t="str">
        <f>IFERROR(IF(K5467="handling and wharfage",SUM(P5467:Q5467),IF(OR(K5467="tank",K5467="Boat",K5467="car"),INDEX(Rate!$B$4:$M$25,MATCH(Gilbert!N5467,Rate!$A$4:$A$25,0),MATCH(Gilbert!L5467,Rate!$B$3:$M$3,0))*O5467*0.8,INDEX(Rate!$B$4:$M$25,MATCH(Gilbert!N5467,Rate!$A$4:$A$25,0),MATCH(Gilbert!L5467,Rate!$B$3:$M$3,0))*O5467)),"")</f>
        <v/>
      </c>
      <c r="T5467" s="71" t="str">
        <f t="shared" si="258"/>
        <v/>
      </c>
    </row>
    <row r="5468" spans="16:20">
      <c r="P5468" s="70" t="str">
        <f t="shared" si="256"/>
        <v/>
      </c>
      <c r="Q5468" s="70" t="str">
        <f t="shared" si="257"/>
        <v/>
      </c>
      <c r="R5468" s="70" t="str">
        <f>IFERROR(IF(K5468="handling and wharfage",SUM(P5468:Q5468),IF(OR(K5468="tank",K5468="Boat",K5468="car"),INDEX(Rate!$B$4:$M$25,MATCH(Gilbert!N5468,Rate!$A$4:$A$25,0),MATCH(Gilbert!L5468,Rate!$B$3:$M$3,0))*O5468*0.8,INDEX(Rate!$B$4:$M$25,MATCH(Gilbert!N5468,Rate!$A$4:$A$25,0),MATCH(Gilbert!L5468,Rate!$B$3:$M$3,0))*O5468)),"")</f>
        <v/>
      </c>
      <c r="T5468" s="71" t="str">
        <f t="shared" si="258"/>
        <v/>
      </c>
    </row>
    <row r="5469" spans="16:20">
      <c r="P5469" s="70" t="str">
        <f t="shared" si="256"/>
        <v/>
      </c>
      <c r="Q5469" s="70" t="str">
        <f t="shared" si="257"/>
        <v/>
      </c>
      <c r="R5469" s="70" t="str">
        <f>IFERROR(IF(K5469="handling and wharfage",SUM(P5469:Q5469),IF(OR(K5469="tank",K5469="Boat",K5469="car"),INDEX(Rate!$B$4:$M$25,MATCH(Gilbert!N5469,Rate!$A$4:$A$25,0),MATCH(Gilbert!L5469,Rate!$B$3:$M$3,0))*O5469*0.8,INDEX(Rate!$B$4:$M$25,MATCH(Gilbert!N5469,Rate!$A$4:$A$25,0),MATCH(Gilbert!L5469,Rate!$B$3:$M$3,0))*O5469)),"")</f>
        <v/>
      </c>
      <c r="T5469" s="71" t="str">
        <f t="shared" si="258"/>
        <v/>
      </c>
    </row>
    <row r="5470" spans="16:20">
      <c r="P5470" s="70" t="str">
        <f t="shared" si="256"/>
        <v/>
      </c>
      <c r="Q5470" s="70" t="str">
        <f t="shared" si="257"/>
        <v/>
      </c>
      <c r="R5470" s="70" t="str">
        <f>IFERROR(IF(K5470="handling and wharfage",SUM(P5470:Q5470),IF(OR(K5470="tank",K5470="Boat",K5470="car"),INDEX(Rate!$B$4:$M$25,MATCH(Gilbert!N5470,Rate!$A$4:$A$25,0),MATCH(Gilbert!L5470,Rate!$B$3:$M$3,0))*O5470*0.8,INDEX(Rate!$B$4:$M$25,MATCH(Gilbert!N5470,Rate!$A$4:$A$25,0),MATCH(Gilbert!L5470,Rate!$B$3:$M$3,0))*O5470)),"")</f>
        <v/>
      </c>
      <c r="T5470" s="71" t="str">
        <f t="shared" si="258"/>
        <v/>
      </c>
    </row>
    <row r="5471" spans="16:20">
      <c r="P5471" s="70" t="str">
        <f t="shared" si="256"/>
        <v/>
      </c>
      <c r="Q5471" s="70" t="str">
        <f t="shared" si="257"/>
        <v/>
      </c>
      <c r="R5471" s="70" t="str">
        <f>IFERROR(IF(K5471="handling and wharfage",SUM(P5471:Q5471),IF(OR(K5471="tank",K5471="Boat",K5471="car"),INDEX(Rate!$B$4:$M$25,MATCH(Gilbert!N5471,Rate!$A$4:$A$25,0),MATCH(Gilbert!L5471,Rate!$B$3:$M$3,0))*O5471*0.8,INDEX(Rate!$B$4:$M$25,MATCH(Gilbert!N5471,Rate!$A$4:$A$25,0),MATCH(Gilbert!L5471,Rate!$B$3:$M$3,0))*O5471)),"")</f>
        <v/>
      </c>
      <c r="T5471" s="71" t="str">
        <f t="shared" si="258"/>
        <v/>
      </c>
    </row>
    <row r="5472" spans="16:20">
      <c r="P5472" s="70" t="str">
        <f t="shared" si="256"/>
        <v/>
      </c>
      <c r="Q5472" s="70" t="str">
        <f t="shared" si="257"/>
        <v/>
      </c>
      <c r="R5472" s="70" t="str">
        <f>IFERROR(IF(K5472="handling and wharfage",SUM(P5472:Q5472),IF(OR(K5472="tank",K5472="Boat",K5472="car"),INDEX(Rate!$B$4:$M$25,MATCH(Gilbert!N5472,Rate!$A$4:$A$25,0),MATCH(Gilbert!L5472,Rate!$B$3:$M$3,0))*O5472*0.8,INDEX(Rate!$B$4:$M$25,MATCH(Gilbert!N5472,Rate!$A$4:$A$25,0),MATCH(Gilbert!L5472,Rate!$B$3:$M$3,0))*O5472)),"")</f>
        <v/>
      </c>
      <c r="T5472" s="71" t="str">
        <f t="shared" si="258"/>
        <v/>
      </c>
    </row>
    <row r="5473" spans="16:20">
      <c r="P5473" s="70" t="str">
        <f t="shared" si="256"/>
        <v/>
      </c>
      <c r="Q5473" s="70" t="str">
        <f t="shared" si="257"/>
        <v/>
      </c>
      <c r="R5473" s="70" t="str">
        <f>IFERROR(IF(K5473="handling and wharfage",SUM(P5473:Q5473),IF(OR(K5473="tank",K5473="Boat",K5473="car"),INDEX(Rate!$B$4:$M$25,MATCH(Gilbert!N5473,Rate!$A$4:$A$25,0),MATCH(Gilbert!L5473,Rate!$B$3:$M$3,0))*O5473*0.8,INDEX(Rate!$B$4:$M$25,MATCH(Gilbert!N5473,Rate!$A$4:$A$25,0),MATCH(Gilbert!L5473,Rate!$B$3:$M$3,0))*O5473)),"")</f>
        <v/>
      </c>
      <c r="T5473" s="71" t="str">
        <f t="shared" si="258"/>
        <v/>
      </c>
    </row>
    <row r="5474" spans="16:20">
      <c r="P5474" s="70" t="str">
        <f t="shared" si="256"/>
        <v/>
      </c>
      <c r="Q5474" s="70" t="str">
        <f t="shared" si="257"/>
        <v/>
      </c>
      <c r="R5474" s="70" t="str">
        <f>IFERROR(IF(K5474="handling and wharfage",SUM(P5474:Q5474),IF(OR(K5474="tank",K5474="Boat",K5474="car"),INDEX(Rate!$B$4:$M$25,MATCH(Gilbert!N5474,Rate!$A$4:$A$25,0),MATCH(Gilbert!L5474,Rate!$B$3:$M$3,0))*O5474*0.8,INDEX(Rate!$B$4:$M$25,MATCH(Gilbert!N5474,Rate!$A$4:$A$25,0),MATCH(Gilbert!L5474,Rate!$B$3:$M$3,0))*O5474)),"")</f>
        <v/>
      </c>
      <c r="T5474" s="71" t="str">
        <f t="shared" si="258"/>
        <v/>
      </c>
    </row>
    <row r="5475" spans="16:20">
      <c r="P5475" s="70" t="str">
        <f t="shared" si="256"/>
        <v/>
      </c>
      <c r="Q5475" s="70" t="str">
        <f t="shared" si="257"/>
        <v/>
      </c>
      <c r="R5475" s="70" t="str">
        <f>IFERROR(IF(K5475="handling and wharfage",SUM(P5475:Q5475),IF(OR(K5475="tank",K5475="Boat",K5475="car"),INDEX(Rate!$B$4:$M$25,MATCH(Gilbert!N5475,Rate!$A$4:$A$25,0),MATCH(Gilbert!L5475,Rate!$B$3:$M$3,0))*O5475*0.8,INDEX(Rate!$B$4:$M$25,MATCH(Gilbert!N5475,Rate!$A$4:$A$25,0),MATCH(Gilbert!L5475,Rate!$B$3:$M$3,0))*O5475)),"")</f>
        <v/>
      </c>
      <c r="T5475" s="71" t="str">
        <f t="shared" si="258"/>
        <v/>
      </c>
    </row>
    <row r="5476" spans="16:20">
      <c r="P5476" s="70" t="str">
        <f t="shared" si="256"/>
        <v/>
      </c>
      <c r="Q5476" s="70" t="str">
        <f t="shared" si="257"/>
        <v/>
      </c>
      <c r="R5476" s="70" t="str">
        <f>IFERROR(IF(K5476="handling and wharfage",SUM(P5476:Q5476),IF(OR(K5476="tank",K5476="Boat",K5476="car"),INDEX(Rate!$B$4:$M$25,MATCH(Gilbert!N5476,Rate!$A$4:$A$25,0),MATCH(Gilbert!L5476,Rate!$B$3:$M$3,0))*O5476*0.8,INDEX(Rate!$B$4:$M$25,MATCH(Gilbert!N5476,Rate!$A$4:$A$25,0),MATCH(Gilbert!L5476,Rate!$B$3:$M$3,0))*O5476)),"")</f>
        <v/>
      </c>
      <c r="T5476" s="71" t="str">
        <f t="shared" si="258"/>
        <v/>
      </c>
    </row>
    <row r="5477" spans="16:20">
      <c r="P5477" s="70" t="str">
        <f t="shared" si="256"/>
        <v/>
      </c>
      <c r="Q5477" s="70" t="str">
        <f t="shared" si="257"/>
        <v/>
      </c>
      <c r="R5477" s="70" t="str">
        <f>IFERROR(IF(K5477="handling and wharfage",SUM(P5477:Q5477),IF(OR(K5477="tank",K5477="Boat",K5477="car"),INDEX(Rate!$B$4:$M$25,MATCH(Gilbert!N5477,Rate!$A$4:$A$25,0),MATCH(Gilbert!L5477,Rate!$B$3:$M$3,0))*O5477*0.8,INDEX(Rate!$B$4:$M$25,MATCH(Gilbert!N5477,Rate!$A$4:$A$25,0),MATCH(Gilbert!L5477,Rate!$B$3:$M$3,0))*O5477)),"")</f>
        <v/>
      </c>
      <c r="T5477" s="71" t="str">
        <f t="shared" si="258"/>
        <v/>
      </c>
    </row>
    <row r="5478" spans="16:20">
      <c r="P5478" s="70" t="str">
        <f t="shared" si="256"/>
        <v/>
      </c>
      <c r="Q5478" s="70" t="str">
        <f t="shared" si="257"/>
        <v/>
      </c>
      <c r="R5478" s="70" t="str">
        <f>IFERROR(IF(K5478="handling and wharfage",SUM(P5478:Q5478),IF(OR(K5478="tank",K5478="Boat",K5478="car"),INDEX(Rate!$B$4:$M$25,MATCH(Gilbert!N5478,Rate!$A$4:$A$25,0),MATCH(Gilbert!L5478,Rate!$B$3:$M$3,0))*O5478*0.8,INDEX(Rate!$B$4:$M$25,MATCH(Gilbert!N5478,Rate!$A$4:$A$25,0),MATCH(Gilbert!L5478,Rate!$B$3:$M$3,0))*O5478)),"")</f>
        <v/>
      </c>
      <c r="T5478" s="71" t="str">
        <f t="shared" si="258"/>
        <v/>
      </c>
    </row>
    <row r="5479" spans="16:20">
      <c r="P5479" s="70" t="str">
        <f t="shared" si="256"/>
        <v/>
      </c>
      <c r="Q5479" s="70" t="str">
        <f t="shared" si="257"/>
        <v/>
      </c>
      <c r="R5479" s="70" t="str">
        <f>IFERROR(IF(K5479="handling and wharfage",SUM(P5479:Q5479),IF(OR(K5479="tank",K5479="Boat",K5479="car"),INDEX(Rate!$B$4:$M$25,MATCH(Gilbert!N5479,Rate!$A$4:$A$25,0),MATCH(Gilbert!L5479,Rate!$B$3:$M$3,0))*O5479*0.8,INDEX(Rate!$B$4:$M$25,MATCH(Gilbert!N5479,Rate!$A$4:$A$25,0),MATCH(Gilbert!L5479,Rate!$B$3:$M$3,0))*O5479)),"")</f>
        <v/>
      </c>
      <c r="T5479" s="71" t="str">
        <f t="shared" si="258"/>
        <v/>
      </c>
    </row>
    <row r="5480" spans="16:20">
      <c r="P5480" s="70" t="str">
        <f t="shared" si="256"/>
        <v/>
      </c>
      <c r="Q5480" s="70" t="str">
        <f t="shared" si="257"/>
        <v/>
      </c>
      <c r="R5480" s="70" t="str">
        <f>IFERROR(IF(K5480="handling and wharfage",SUM(P5480:Q5480),IF(OR(K5480="tank",K5480="Boat",K5480="car"),INDEX(Rate!$B$4:$M$25,MATCH(Gilbert!N5480,Rate!$A$4:$A$25,0),MATCH(Gilbert!L5480,Rate!$B$3:$M$3,0))*O5480*0.8,INDEX(Rate!$B$4:$M$25,MATCH(Gilbert!N5480,Rate!$A$4:$A$25,0),MATCH(Gilbert!L5480,Rate!$B$3:$M$3,0))*O5480)),"")</f>
        <v/>
      </c>
      <c r="T5480" s="71" t="str">
        <f t="shared" si="258"/>
        <v/>
      </c>
    </row>
    <row r="5481" spans="16:20">
      <c r="P5481" s="70" t="str">
        <f t="shared" si="256"/>
        <v/>
      </c>
      <c r="Q5481" s="70" t="str">
        <f t="shared" si="257"/>
        <v/>
      </c>
      <c r="R5481" s="70" t="str">
        <f>IFERROR(IF(K5481="handling and wharfage",SUM(P5481:Q5481),IF(OR(K5481="tank",K5481="Boat",K5481="car"),INDEX(Rate!$B$4:$M$25,MATCH(Gilbert!N5481,Rate!$A$4:$A$25,0),MATCH(Gilbert!L5481,Rate!$B$3:$M$3,0))*O5481*0.8,INDEX(Rate!$B$4:$M$25,MATCH(Gilbert!N5481,Rate!$A$4:$A$25,0),MATCH(Gilbert!L5481,Rate!$B$3:$M$3,0))*O5481)),"")</f>
        <v/>
      </c>
      <c r="T5481" s="71" t="str">
        <f t="shared" si="258"/>
        <v/>
      </c>
    </row>
    <row r="5482" spans="16:20">
      <c r="P5482" s="70" t="str">
        <f t="shared" si="256"/>
        <v/>
      </c>
      <c r="Q5482" s="70" t="str">
        <f t="shared" si="257"/>
        <v/>
      </c>
      <c r="R5482" s="70" t="str">
        <f>IFERROR(IF(K5482="handling and wharfage",SUM(P5482:Q5482),IF(OR(K5482="tank",K5482="Boat",K5482="car"),INDEX(Rate!$B$4:$M$25,MATCH(Gilbert!N5482,Rate!$A$4:$A$25,0),MATCH(Gilbert!L5482,Rate!$B$3:$M$3,0))*O5482*0.8,INDEX(Rate!$B$4:$M$25,MATCH(Gilbert!N5482,Rate!$A$4:$A$25,0),MATCH(Gilbert!L5482,Rate!$B$3:$M$3,0))*O5482)),"")</f>
        <v/>
      </c>
      <c r="T5482" s="71" t="str">
        <f t="shared" si="258"/>
        <v/>
      </c>
    </row>
    <row r="5483" spans="16:20">
      <c r="P5483" s="70" t="str">
        <f t="shared" si="256"/>
        <v/>
      </c>
      <c r="Q5483" s="70" t="str">
        <f t="shared" si="257"/>
        <v/>
      </c>
      <c r="R5483" s="70" t="str">
        <f>IFERROR(IF(K5483="handling and wharfage",SUM(P5483:Q5483),IF(OR(K5483="tank",K5483="Boat",K5483="car"),INDEX(Rate!$B$4:$M$25,MATCH(Gilbert!N5483,Rate!$A$4:$A$25,0),MATCH(Gilbert!L5483,Rate!$B$3:$M$3,0))*O5483*0.8,INDEX(Rate!$B$4:$M$25,MATCH(Gilbert!N5483,Rate!$A$4:$A$25,0),MATCH(Gilbert!L5483,Rate!$B$3:$M$3,0))*O5483)),"")</f>
        <v/>
      </c>
      <c r="T5483" s="71" t="str">
        <f t="shared" si="258"/>
        <v/>
      </c>
    </row>
    <row r="5484" spans="16:20">
      <c r="P5484" s="70" t="str">
        <f t="shared" si="256"/>
        <v/>
      </c>
      <c r="Q5484" s="70" t="str">
        <f t="shared" si="257"/>
        <v/>
      </c>
      <c r="R5484" s="70" t="str">
        <f>IFERROR(IF(K5484="handling and wharfage",SUM(P5484:Q5484),IF(OR(K5484="tank",K5484="Boat",K5484="car"),INDEX(Rate!$B$4:$M$25,MATCH(Gilbert!N5484,Rate!$A$4:$A$25,0),MATCH(Gilbert!L5484,Rate!$B$3:$M$3,0))*O5484*0.8,INDEX(Rate!$B$4:$M$25,MATCH(Gilbert!N5484,Rate!$A$4:$A$25,0),MATCH(Gilbert!L5484,Rate!$B$3:$M$3,0))*O5484)),"")</f>
        <v/>
      </c>
      <c r="T5484" s="71" t="str">
        <f t="shared" si="258"/>
        <v/>
      </c>
    </row>
    <row r="5485" spans="16:20">
      <c r="P5485" s="70" t="str">
        <f t="shared" si="256"/>
        <v/>
      </c>
      <c r="Q5485" s="70" t="str">
        <f t="shared" si="257"/>
        <v/>
      </c>
      <c r="R5485" s="70" t="str">
        <f>IFERROR(IF(K5485="handling and wharfage",SUM(P5485:Q5485),IF(OR(K5485="tank",K5485="Boat",K5485="car"),INDEX(Rate!$B$4:$M$25,MATCH(Gilbert!N5485,Rate!$A$4:$A$25,0),MATCH(Gilbert!L5485,Rate!$B$3:$M$3,0))*O5485*0.8,INDEX(Rate!$B$4:$M$25,MATCH(Gilbert!N5485,Rate!$A$4:$A$25,0),MATCH(Gilbert!L5485,Rate!$B$3:$M$3,0))*O5485)),"")</f>
        <v/>
      </c>
      <c r="T5485" s="71" t="str">
        <f t="shared" si="258"/>
        <v/>
      </c>
    </row>
    <row r="5486" spans="16:20">
      <c r="P5486" s="70" t="str">
        <f t="shared" si="256"/>
        <v/>
      </c>
      <c r="Q5486" s="70" t="str">
        <f t="shared" si="257"/>
        <v/>
      </c>
      <c r="R5486" s="70" t="str">
        <f>IFERROR(IF(K5486="handling and wharfage",SUM(P5486:Q5486),IF(OR(K5486="tank",K5486="Boat",K5486="car"),INDEX(Rate!$B$4:$M$25,MATCH(Gilbert!N5486,Rate!$A$4:$A$25,0),MATCH(Gilbert!L5486,Rate!$B$3:$M$3,0))*O5486*0.8,INDEX(Rate!$B$4:$M$25,MATCH(Gilbert!N5486,Rate!$A$4:$A$25,0),MATCH(Gilbert!L5486,Rate!$B$3:$M$3,0))*O5486)),"")</f>
        <v/>
      </c>
      <c r="T5486" s="71" t="str">
        <f t="shared" si="258"/>
        <v/>
      </c>
    </row>
    <row r="5487" spans="16:20">
      <c r="P5487" s="70" t="str">
        <f t="shared" si="256"/>
        <v/>
      </c>
      <c r="Q5487" s="70" t="str">
        <f t="shared" si="257"/>
        <v/>
      </c>
      <c r="R5487" s="70" t="str">
        <f>IFERROR(IF(K5487="handling and wharfage",SUM(P5487:Q5487),IF(OR(K5487="tank",K5487="Boat",K5487="car"),INDEX(Rate!$B$4:$M$25,MATCH(Gilbert!N5487,Rate!$A$4:$A$25,0),MATCH(Gilbert!L5487,Rate!$B$3:$M$3,0))*O5487*0.8,INDEX(Rate!$B$4:$M$25,MATCH(Gilbert!N5487,Rate!$A$4:$A$25,0),MATCH(Gilbert!L5487,Rate!$B$3:$M$3,0))*O5487)),"")</f>
        <v/>
      </c>
      <c r="T5487" s="71" t="str">
        <f t="shared" si="258"/>
        <v/>
      </c>
    </row>
    <row r="5488" spans="16:20">
      <c r="P5488" s="70" t="str">
        <f t="shared" si="256"/>
        <v/>
      </c>
      <c r="Q5488" s="70" t="str">
        <f t="shared" si="257"/>
        <v/>
      </c>
      <c r="R5488" s="70" t="str">
        <f>IFERROR(IF(K5488="handling and wharfage",SUM(P5488:Q5488),IF(OR(K5488="tank",K5488="Boat",K5488="car"),INDEX(Rate!$B$4:$M$25,MATCH(Gilbert!N5488,Rate!$A$4:$A$25,0),MATCH(Gilbert!L5488,Rate!$B$3:$M$3,0))*O5488*0.8,INDEX(Rate!$B$4:$M$25,MATCH(Gilbert!N5488,Rate!$A$4:$A$25,0),MATCH(Gilbert!L5488,Rate!$B$3:$M$3,0))*O5488)),"")</f>
        <v/>
      </c>
      <c r="T5488" s="71" t="str">
        <f t="shared" si="258"/>
        <v/>
      </c>
    </row>
    <row r="5489" spans="16:20">
      <c r="P5489" s="70" t="str">
        <f t="shared" si="256"/>
        <v/>
      </c>
      <c r="Q5489" s="70" t="str">
        <f t="shared" si="257"/>
        <v/>
      </c>
      <c r="R5489" s="70" t="str">
        <f>IFERROR(IF(K5489="handling and wharfage",SUM(P5489:Q5489),IF(OR(K5489="tank",K5489="Boat",K5489="car"),INDEX(Rate!$B$4:$M$25,MATCH(Gilbert!N5489,Rate!$A$4:$A$25,0),MATCH(Gilbert!L5489,Rate!$B$3:$M$3,0))*O5489*0.8,INDEX(Rate!$B$4:$M$25,MATCH(Gilbert!N5489,Rate!$A$4:$A$25,0),MATCH(Gilbert!L5489,Rate!$B$3:$M$3,0))*O5489)),"")</f>
        <v/>
      </c>
      <c r="T5489" s="71" t="str">
        <f t="shared" si="258"/>
        <v/>
      </c>
    </row>
    <row r="5490" spans="16:20">
      <c r="P5490" s="70" t="str">
        <f t="shared" si="256"/>
        <v/>
      </c>
      <c r="Q5490" s="70" t="str">
        <f t="shared" si="257"/>
        <v/>
      </c>
      <c r="R5490" s="70" t="str">
        <f>IFERROR(IF(K5490="handling and wharfage",SUM(P5490:Q5490),IF(OR(K5490="tank",K5490="Boat",K5490="car"),INDEX(Rate!$B$4:$M$25,MATCH(Gilbert!N5490,Rate!$A$4:$A$25,0),MATCH(Gilbert!L5490,Rate!$B$3:$M$3,0))*O5490*0.8,INDEX(Rate!$B$4:$M$25,MATCH(Gilbert!N5490,Rate!$A$4:$A$25,0),MATCH(Gilbert!L5490,Rate!$B$3:$M$3,0))*O5490)),"")</f>
        <v/>
      </c>
      <c r="T5490" s="71" t="str">
        <f t="shared" si="258"/>
        <v/>
      </c>
    </row>
    <row r="5491" spans="16:20">
      <c r="P5491" s="70" t="str">
        <f t="shared" si="256"/>
        <v/>
      </c>
      <c r="Q5491" s="70" t="str">
        <f t="shared" si="257"/>
        <v/>
      </c>
      <c r="R5491" s="70" t="str">
        <f>IFERROR(IF(K5491="handling and wharfage",SUM(P5491:Q5491),IF(OR(K5491="tank",K5491="Boat",K5491="car"),INDEX(Rate!$B$4:$M$25,MATCH(Gilbert!N5491,Rate!$A$4:$A$25,0),MATCH(Gilbert!L5491,Rate!$B$3:$M$3,0))*O5491*0.8,INDEX(Rate!$B$4:$M$25,MATCH(Gilbert!N5491,Rate!$A$4:$A$25,0),MATCH(Gilbert!L5491,Rate!$B$3:$M$3,0))*O5491)),"")</f>
        <v/>
      </c>
      <c r="T5491" s="71" t="str">
        <f t="shared" si="258"/>
        <v/>
      </c>
    </row>
    <row r="5492" spans="16:20">
      <c r="P5492" s="70" t="str">
        <f t="shared" si="256"/>
        <v/>
      </c>
      <c r="Q5492" s="70" t="str">
        <f t="shared" si="257"/>
        <v/>
      </c>
      <c r="R5492" s="70" t="str">
        <f>IFERROR(IF(K5492="handling and wharfage",SUM(P5492:Q5492),IF(OR(K5492="tank",K5492="Boat",K5492="car"),INDEX(Rate!$B$4:$M$25,MATCH(Gilbert!N5492,Rate!$A$4:$A$25,0),MATCH(Gilbert!L5492,Rate!$B$3:$M$3,0))*O5492*0.8,INDEX(Rate!$B$4:$M$25,MATCH(Gilbert!N5492,Rate!$A$4:$A$25,0),MATCH(Gilbert!L5492,Rate!$B$3:$M$3,0))*O5492)),"")</f>
        <v/>
      </c>
      <c r="T5492" s="71" t="str">
        <f t="shared" si="258"/>
        <v/>
      </c>
    </row>
    <row r="5493" spans="16:20">
      <c r="P5493" s="70" t="str">
        <f t="shared" si="256"/>
        <v/>
      </c>
      <c r="Q5493" s="70" t="str">
        <f t="shared" si="257"/>
        <v/>
      </c>
      <c r="R5493" s="70" t="str">
        <f>IFERROR(IF(K5493="handling and wharfage",SUM(P5493:Q5493),IF(OR(K5493="tank",K5493="Boat",K5493="car"),INDEX(Rate!$B$4:$M$25,MATCH(Gilbert!N5493,Rate!$A$4:$A$25,0),MATCH(Gilbert!L5493,Rate!$B$3:$M$3,0))*O5493*0.8,INDEX(Rate!$B$4:$M$25,MATCH(Gilbert!N5493,Rate!$A$4:$A$25,0),MATCH(Gilbert!L5493,Rate!$B$3:$M$3,0))*O5493)),"")</f>
        <v/>
      </c>
      <c r="T5493" s="71" t="str">
        <f t="shared" si="258"/>
        <v/>
      </c>
    </row>
    <row r="5494" spans="16:20">
      <c r="P5494" s="70" t="str">
        <f t="shared" si="256"/>
        <v/>
      </c>
      <c r="Q5494" s="70" t="str">
        <f t="shared" si="257"/>
        <v/>
      </c>
      <c r="R5494" s="70" t="str">
        <f>IFERROR(IF(K5494="handling and wharfage",SUM(P5494:Q5494),IF(OR(K5494="tank",K5494="Boat",K5494="car"),INDEX(Rate!$B$4:$M$25,MATCH(Gilbert!N5494,Rate!$A$4:$A$25,0),MATCH(Gilbert!L5494,Rate!$B$3:$M$3,0))*O5494*0.8,INDEX(Rate!$B$4:$M$25,MATCH(Gilbert!N5494,Rate!$A$4:$A$25,0),MATCH(Gilbert!L5494,Rate!$B$3:$M$3,0))*O5494)),"")</f>
        <v/>
      </c>
      <c r="T5494" s="71" t="str">
        <f t="shared" si="258"/>
        <v/>
      </c>
    </row>
    <row r="5495" spans="16:20">
      <c r="P5495" s="70" t="str">
        <f t="shared" si="256"/>
        <v/>
      </c>
      <c r="Q5495" s="70" t="str">
        <f t="shared" si="257"/>
        <v/>
      </c>
      <c r="R5495" s="70" t="str">
        <f>IFERROR(IF(K5495="handling and wharfage",SUM(P5495:Q5495),IF(OR(K5495="tank",K5495="Boat",K5495="car"),INDEX(Rate!$B$4:$M$25,MATCH(Gilbert!N5495,Rate!$A$4:$A$25,0),MATCH(Gilbert!L5495,Rate!$B$3:$M$3,0))*O5495*0.8,INDEX(Rate!$B$4:$M$25,MATCH(Gilbert!N5495,Rate!$A$4:$A$25,0),MATCH(Gilbert!L5495,Rate!$B$3:$M$3,0))*O5495)),"")</f>
        <v/>
      </c>
      <c r="T5495" s="71" t="str">
        <f t="shared" si="258"/>
        <v/>
      </c>
    </row>
    <row r="5496" spans="16:20">
      <c r="P5496" s="70" t="str">
        <f t="shared" si="256"/>
        <v/>
      </c>
      <c r="Q5496" s="70" t="str">
        <f t="shared" si="257"/>
        <v/>
      </c>
      <c r="R5496" s="70" t="str">
        <f>IFERROR(IF(K5496="handling and wharfage",SUM(P5496:Q5496),IF(OR(K5496="tank",K5496="Boat",K5496="car"),INDEX(Rate!$B$4:$M$25,MATCH(Gilbert!N5496,Rate!$A$4:$A$25,0),MATCH(Gilbert!L5496,Rate!$B$3:$M$3,0))*O5496*0.8,INDEX(Rate!$B$4:$M$25,MATCH(Gilbert!N5496,Rate!$A$4:$A$25,0),MATCH(Gilbert!L5496,Rate!$B$3:$M$3,0))*O5496)),"")</f>
        <v/>
      </c>
      <c r="T5496" s="71" t="str">
        <f t="shared" si="258"/>
        <v/>
      </c>
    </row>
    <row r="5497" spans="16:20">
      <c r="P5497" s="70" t="str">
        <f t="shared" si="256"/>
        <v/>
      </c>
      <c r="Q5497" s="70" t="str">
        <f t="shared" si="257"/>
        <v/>
      </c>
      <c r="R5497" s="70" t="str">
        <f>IFERROR(IF(K5497="handling and wharfage",SUM(P5497:Q5497),IF(OR(K5497="tank",K5497="Boat",K5497="car"),INDEX(Rate!$B$4:$M$25,MATCH(Gilbert!N5497,Rate!$A$4:$A$25,0),MATCH(Gilbert!L5497,Rate!$B$3:$M$3,0))*O5497*0.8,INDEX(Rate!$B$4:$M$25,MATCH(Gilbert!N5497,Rate!$A$4:$A$25,0),MATCH(Gilbert!L5497,Rate!$B$3:$M$3,0))*O5497)),"")</f>
        <v/>
      </c>
      <c r="T5497" s="71" t="str">
        <f t="shared" si="258"/>
        <v/>
      </c>
    </row>
    <row r="5498" spans="16:20">
      <c r="P5498" s="70" t="str">
        <f t="shared" si="256"/>
        <v/>
      </c>
      <c r="Q5498" s="70" t="str">
        <f t="shared" si="257"/>
        <v/>
      </c>
      <c r="R5498" s="70" t="str">
        <f>IFERROR(IF(K5498="handling and wharfage",SUM(P5498:Q5498),IF(OR(K5498="tank",K5498="Boat",K5498="car"),INDEX(Rate!$B$4:$M$25,MATCH(Gilbert!N5498,Rate!$A$4:$A$25,0),MATCH(Gilbert!L5498,Rate!$B$3:$M$3,0))*O5498*0.8,INDEX(Rate!$B$4:$M$25,MATCH(Gilbert!N5498,Rate!$A$4:$A$25,0),MATCH(Gilbert!L5498,Rate!$B$3:$M$3,0))*O5498)),"")</f>
        <v/>
      </c>
      <c r="T5498" s="71" t="str">
        <f t="shared" si="258"/>
        <v/>
      </c>
    </row>
    <row r="5499" spans="16:20">
      <c r="P5499" s="70" t="str">
        <f t="shared" si="256"/>
        <v/>
      </c>
      <c r="Q5499" s="70" t="str">
        <f t="shared" si="257"/>
        <v/>
      </c>
      <c r="R5499" s="70" t="str">
        <f>IFERROR(IF(K5499="handling and wharfage",SUM(P5499:Q5499),IF(OR(K5499="tank",K5499="Boat",K5499="car"),INDEX(Rate!$B$4:$M$25,MATCH(Gilbert!N5499,Rate!$A$4:$A$25,0),MATCH(Gilbert!L5499,Rate!$B$3:$M$3,0))*O5499*0.8,INDEX(Rate!$B$4:$M$25,MATCH(Gilbert!N5499,Rate!$A$4:$A$25,0),MATCH(Gilbert!L5499,Rate!$B$3:$M$3,0))*O5499)),"")</f>
        <v/>
      </c>
      <c r="T5499" s="71" t="str">
        <f t="shared" si="258"/>
        <v/>
      </c>
    </row>
    <row r="5500" spans="16:20">
      <c r="P5500" s="70" t="str">
        <f t="shared" si="256"/>
        <v/>
      </c>
      <c r="Q5500" s="70" t="str">
        <f t="shared" si="257"/>
        <v/>
      </c>
      <c r="R5500" s="70" t="str">
        <f>IFERROR(IF(K5500="handling and wharfage",SUM(P5500:Q5500),IF(OR(K5500="tank",K5500="Boat",K5500="car"),INDEX(Rate!$B$4:$M$25,MATCH(Gilbert!N5500,Rate!$A$4:$A$25,0),MATCH(Gilbert!L5500,Rate!$B$3:$M$3,0))*O5500*0.8,INDEX(Rate!$B$4:$M$25,MATCH(Gilbert!N5500,Rate!$A$4:$A$25,0),MATCH(Gilbert!L5500,Rate!$B$3:$M$3,0))*O5500)),"")</f>
        <v/>
      </c>
      <c r="T5500" s="71" t="str">
        <f t="shared" si="258"/>
        <v/>
      </c>
    </row>
    <row r="5501" spans="16:20">
      <c r="P5501" s="70" t="str">
        <f t="shared" si="256"/>
        <v/>
      </c>
      <c r="Q5501" s="70" t="str">
        <f t="shared" si="257"/>
        <v/>
      </c>
      <c r="R5501" s="70" t="str">
        <f>IFERROR(IF(K5501="handling and wharfage",SUM(P5501:Q5501),IF(OR(K5501="tank",K5501="Boat",K5501="car"),INDEX(Rate!$B$4:$M$25,MATCH(Gilbert!N5501,Rate!$A$4:$A$25,0),MATCH(Gilbert!L5501,Rate!$B$3:$M$3,0))*O5501*0.8,INDEX(Rate!$B$4:$M$25,MATCH(Gilbert!N5501,Rate!$A$4:$A$25,0),MATCH(Gilbert!L5501,Rate!$B$3:$M$3,0))*O5501)),"")</f>
        <v/>
      </c>
      <c r="T5501" s="71" t="str">
        <f t="shared" si="258"/>
        <v/>
      </c>
    </row>
    <row r="5502" spans="16:20">
      <c r="P5502" s="70" t="str">
        <f t="shared" si="256"/>
        <v/>
      </c>
      <c r="Q5502" s="70" t="str">
        <f t="shared" si="257"/>
        <v/>
      </c>
      <c r="R5502" s="70" t="str">
        <f>IFERROR(IF(K5502="handling and wharfage",SUM(P5502:Q5502),IF(OR(K5502="tank",K5502="Boat",K5502="car"),INDEX(Rate!$B$4:$M$25,MATCH(Gilbert!N5502,Rate!$A$4:$A$25,0),MATCH(Gilbert!L5502,Rate!$B$3:$M$3,0))*O5502*0.8,INDEX(Rate!$B$4:$M$25,MATCH(Gilbert!N5502,Rate!$A$4:$A$25,0),MATCH(Gilbert!L5502,Rate!$B$3:$M$3,0))*O5502)),"")</f>
        <v/>
      </c>
      <c r="T5502" s="71" t="str">
        <f t="shared" si="258"/>
        <v/>
      </c>
    </row>
    <row r="5503" spans="16:20">
      <c r="P5503" s="70" t="str">
        <f t="shared" si="256"/>
        <v/>
      </c>
      <c r="Q5503" s="70" t="str">
        <f t="shared" si="257"/>
        <v/>
      </c>
      <c r="R5503" s="70" t="str">
        <f>IFERROR(IF(K5503="handling and wharfage",SUM(P5503:Q5503),IF(OR(K5503="tank",K5503="Boat",K5503="car"),INDEX(Rate!$B$4:$M$25,MATCH(Gilbert!N5503,Rate!$A$4:$A$25,0),MATCH(Gilbert!L5503,Rate!$B$3:$M$3,0))*O5503*0.8,INDEX(Rate!$B$4:$M$25,MATCH(Gilbert!N5503,Rate!$A$4:$A$25,0),MATCH(Gilbert!L5503,Rate!$B$3:$M$3,0))*O5503)),"")</f>
        <v/>
      </c>
      <c r="T5503" s="71" t="str">
        <f t="shared" si="258"/>
        <v/>
      </c>
    </row>
    <row r="5504" spans="16:20">
      <c r="P5504" s="70" t="str">
        <f t="shared" si="256"/>
        <v/>
      </c>
      <c r="Q5504" s="70" t="str">
        <f t="shared" si="257"/>
        <v/>
      </c>
      <c r="R5504" s="70" t="str">
        <f>IFERROR(IF(K5504="handling and wharfage",SUM(P5504:Q5504),IF(OR(K5504="tank",K5504="Boat",K5504="car"),INDEX(Rate!$B$4:$M$25,MATCH(Gilbert!N5504,Rate!$A$4:$A$25,0),MATCH(Gilbert!L5504,Rate!$B$3:$M$3,0))*O5504*0.8,INDEX(Rate!$B$4:$M$25,MATCH(Gilbert!N5504,Rate!$A$4:$A$25,0),MATCH(Gilbert!L5504,Rate!$B$3:$M$3,0))*O5504)),"")</f>
        <v/>
      </c>
      <c r="T5504" s="71" t="str">
        <f t="shared" si="258"/>
        <v/>
      </c>
    </row>
    <row r="5505" spans="16:20">
      <c r="P5505" s="70" t="str">
        <f t="shared" si="256"/>
        <v/>
      </c>
      <c r="Q5505" s="70" t="str">
        <f t="shared" si="257"/>
        <v/>
      </c>
      <c r="R5505" s="70" t="str">
        <f>IFERROR(IF(K5505="handling and wharfage",SUM(P5505:Q5505),IF(OR(K5505="tank",K5505="Boat",K5505="car"),INDEX(Rate!$B$4:$M$25,MATCH(Gilbert!N5505,Rate!$A$4:$A$25,0),MATCH(Gilbert!L5505,Rate!$B$3:$M$3,0))*O5505*0.8,INDEX(Rate!$B$4:$M$25,MATCH(Gilbert!N5505,Rate!$A$4:$A$25,0),MATCH(Gilbert!L5505,Rate!$B$3:$M$3,0))*O5505)),"")</f>
        <v/>
      </c>
      <c r="T5505" s="71" t="str">
        <f t="shared" si="258"/>
        <v/>
      </c>
    </row>
    <row r="5506" spans="16:20">
      <c r="P5506" s="70" t="str">
        <f t="shared" si="256"/>
        <v/>
      </c>
      <c r="Q5506" s="70" t="str">
        <f t="shared" si="257"/>
        <v/>
      </c>
      <c r="R5506" s="70" t="str">
        <f>IFERROR(IF(K5506="handling and wharfage",SUM(P5506:Q5506),IF(OR(K5506="tank",K5506="Boat",K5506="car"),INDEX(Rate!$B$4:$M$25,MATCH(Gilbert!N5506,Rate!$A$4:$A$25,0),MATCH(Gilbert!L5506,Rate!$B$3:$M$3,0))*O5506*0.8,INDEX(Rate!$B$4:$M$25,MATCH(Gilbert!N5506,Rate!$A$4:$A$25,0),MATCH(Gilbert!L5506,Rate!$B$3:$M$3,0))*O5506)),"")</f>
        <v/>
      </c>
      <c r="T5506" s="71" t="str">
        <f t="shared" si="258"/>
        <v/>
      </c>
    </row>
    <row r="5507" spans="16:20">
      <c r="P5507" s="70" t="str">
        <f t="shared" ref="P5507:P5570" si="259">IF(OR(K5507="handling and wharfage",K5507="rau handling and wharfage"),O5507*30,"")</f>
        <v/>
      </c>
      <c r="Q5507" s="70" t="str">
        <f t="shared" ref="Q5507:Q5570" si="260">IF(K5507&lt;&gt;"handling and wharfage","",O5507*3.5)</f>
        <v/>
      </c>
      <c r="R5507" s="70" t="str">
        <f>IFERROR(IF(K5507="handling and wharfage",SUM(P5507:Q5507),IF(OR(K5507="tank",K5507="Boat",K5507="car"),INDEX(Rate!$B$4:$M$25,MATCH(Gilbert!N5507,Rate!$A$4:$A$25,0),MATCH(Gilbert!L5507,Rate!$B$3:$M$3,0))*O5507*0.8,INDEX(Rate!$B$4:$M$25,MATCH(Gilbert!N5507,Rate!$A$4:$A$25,0),MATCH(Gilbert!L5507,Rate!$B$3:$M$3,0))*O5507)),"")</f>
        <v/>
      </c>
      <c r="T5507" s="71" t="str">
        <f t="shared" ref="T5507:T5570" si="261">IF(L5507="","",IF(L5507="General2","F0070000061A","E31250000331"))</f>
        <v/>
      </c>
    </row>
    <row r="5508" spans="16:20">
      <c r="P5508" s="70" t="str">
        <f t="shared" si="259"/>
        <v/>
      </c>
      <c r="Q5508" s="70" t="str">
        <f t="shared" si="260"/>
        <v/>
      </c>
      <c r="R5508" s="70" t="str">
        <f>IFERROR(IF(K5508="handling and wharfage",SUM(P5508:Q5508),IF(OR(K5508="tank",K5508="Boat",K5508="car"),INDEX(Rate!$B$4:$M$25,MATCH(Gilbert!N5508,Rate!$A$4:$A$25,0),MATCH(Gilbert!L5508,Rate!$B$3:$M$3,0))*O5508*0.8,INDEX(Rate!$B$4:$M$25,MATCH(Gilbert!N5508,Rate!$A$4:$A$25,0),MATCH(Gilbert!L5508,Rate!$B$3:$M$3,0))*O5508)),"")</f>
        <v/>
      </c>
      <c r="T5508" s="71" t="str">
        <f t="shared" si="261"/>
        <v/>
      </c>
    </row>
    <row r="5509" spans="16:20">
      <c r="P5509" s="70" t="str">
        <f t="shared" si="259"/>
        <v/>
      </c>
      <c r="Q5509" s="70" t="str">
        <f t="shared" si="260"/>
        <v/>
      </c>
      <c r="R5509" s="70" t="str">
        <f>IFERROR(IF(K5509="handling and wharfage",SUM(P5509:Q5509),IF(OR(K5509="tank",K5509="Boat",K5509="car"),INDEX(Rate!$B$4:$M$25,MATCH(Gilbert!N5509,Rate!$A$4:$A$25,0),MATCH(Gilbert!L5509,Rate!$B$3:$M$3,0))*O5509*0.8,INDEX(Rate!$B$4:$M$25,MATCH(Gilbert!N5509,Rate!$A$4:$A$25,0),MATCH(Gilbert!L5509,Rate!$B$3:$M$3,0))*O5509)),"")</f>
        <v/>
      </c>
      <c r="T5509" s="71" t="str">
        <f t="shared" si="261"/>
        <v/>
      </c>
    </row>
    <row r="5510" spans="16:20">
      <c r="P5510" s="70" t="str">
        <f t="shared" si="259"/>
        <v/>
      </c>
      <c r="Q5510" s="70" t="str">
        <f t="shared" si="260"/>
        <v/>
      </c>
      <c r="R5510" s="70" t="str">
        <f>IFERROR(IF(K5510="handling and wharfage",SUM(P5510:Q5510),IF(OR(K5510="tank",K5510="Boat",K5510="car"),INDEX(Rate!$B$4:$M$25,MATCH(Gilbert!N5510,Rate!$A$4:$A$25,0),MATCH(Gilbert!L5510,Rate!$B$3:$M$3,0))*O5510*0.8,INDEX(Rate!$B$4:$M$25,MATCH(Gilbert!N5510,Rate!$A$4:$A$25,0),MATCH(Gilbert!L5510,Rate!$B$3:$M$3,0))*O5510)),"")</f>
        <v/>
      </c>
      <c r="T5510" s="71" t="str">
        <f t="shared" si="261"/>
        <v/>
      </c>
    </row>
    <row r="5511" s="59" customFormat="1" spans="1:23">
      <c r="A5511" s="74"/>
      <c r="B5511" s="74"/>
      <c r="D5511" s="98"/>
      <c r="G5511" s="99"/>
      <c r="H5511" s="98"/>
      <c r="J5511" s="101"/>
      <c r="P5511" s="70" t="str">
        <f t="shared" si="259"/>
        <v/>
      </c>
      <c r="Q5511" s="70" t="str">
        <f t="shared" si="260"/>
        <v/>
      </c>
      <c r="R5511" s="70" t="str">
        <f>IFERROR(IF(K5511="handling and wharfage",SUM(P5511:Q5511),IF(OR(K5511="tank",K5511="Boat",K5511="car"),INDEX(Rate!$B$4:$M$25,MATCH(Gilbert!N5511,Rate!$A$4:$A$25,0),MATCH(Gilbert!L5511,Rate!$B$3:$M$3,0))*O5511*0.8,INDEX(Rate!$B$4:$M$25,MATCH(Gilbert!N5511,Rate!$A$4:$A$25,0),MATCH(Gilbert!L5511,Rate!$B$3:$M$3,0))*O5511)),"")</f>
        <v/>
      </c>
      <c r="S5511" s="71"/>
      <c r="T5511" s="71" t="str">
        <f t="shared" si="261"/>
        <v/>
      </c>
      <c r="V5511" s="98"/>
      <c r="W5511" s="98"/>
    </row>
    <row r="5512" s="59" customFormat="1" spans="1:23">
      <c r="A5512" s="74"/>
      <c r="B5512" s="74"/>
      <c r="D5512" s="98"/>
      <c r="G5512" s="99"/>
      <c r="H5512" s="98"/>
      <c r="J5512" s="101"/>
      <c r="P5512" s="70" t="str">
        <f t="shared" si="259"/>
        <v/>
      </c>
      <c r="Q5512" s="70" t="str">
        <f t="shared" si="260"/>
        <v/>
      </c>
      <c r="R5512" s="70" t="str">
        <f>IFERROR(IF(K5512="handling and wharfage",SUM(P5512:Q5512),IF(OR(K5512="tank",K5512="Boat",K5512="car"),INDEX(Rate!$B$4:$M$25,MATCH(Gilbert!N5512,Rate!$A$4:$A$25,0),MATCH(Gilbert!L5512,Rate!$B$3:$M$3,0))*O5512*0.8,INDEX(Rate!$B$4:$M$25,MATCH(Gilbert!N5512,Rate!$A$4:$A$25,0),MATCH(Gilbert!L5512,Rate!$B$3:$M$3,0))*O5512)),"")</f>
        <v/>
      </c>
      <c r="S5512" s="71"/>
      <c r="T5512" s="71" t="str">
        <f t="shared" si="261"/>
        <v/>
      </c>
      <c r="V5512" s="98"/>
      <c r="W5512" s="98"/>
    </row>
    <row r="5513" s="59" customFormat="1" spans="1:23">
      <c r="A5513" s="74"/>
      <c r="B5513" s="74"/>
      <c r="D5513" s="98"/>
      <c r="G5513" s="99"/>
      <c r="H5513" s="98"/>
      <c r="J5513" s="101"/>
      <c r="P5513" s="70" t="str">
        <f t="shared" si="259"/>
        <v/>
      </c>
      <c r="Q5513" s="70" t="str">
        <f t="shared" si="260"/>
        <v/>
      </c>
      <c r="R5513" s="70" t="str">
        <f>IFERROR(IF(K5513="handling and wharfage",SUM(P5513:Q5513),IF(OR(K5513="tank",K5513="Boat",K5513="car"),INDEX(Rate!$B$4:$M$25,MATCH(Gilbert!N5513,Rate!$A$4:$A$25,0),MATCH(Gilbert!L5513,Rate!$B$3:$M$3,0))*O5513*0.8,INDEX(Rate!$B$4:$M$25,MATCH(Gilbert!N5513,Rate!$A$4:$A$25,0),MATCH(Gilbert!L5513,Rate!$B$3:$M$3,0))*O5513)),"")</f>
        <v/>
      </c>
      <c r="S5513" s="71"/>
      <c r="T5513" s="71" t="str">
        <f t="shared" si="261"/>
        <v/>
      </c>
      <c r="V5513" s="98"/>
      <c r="W5513" s="98"/>
    </row>
    <row r="5514" s="59" customFormat="1" spans="1:23">
      <c r="A5514" s="74"/>
      <c r="B5514" s="74"/>
      <c r="D5514" s="98"/>
      <c r="G5514" s="99"/>
      <c r="H5514" s="98"/>
      <c r="J5514" s="101"/>
      <c r="P5514" s="70" t="str">
        <f t="shared" si="259"/>
        <v/>
      </c>
      <c r="Q5514" s="70" t="str">
        <f t="shared" si="260"/>
        <v/>
      </c>
      <c r="R5514" s="70" t="str">
        <f>IFERROR(IF(K5514="handling and wharfage",SUM(P5514:Q5514),IF(OR(K5514="tank",K5514="Boat",K5514="car"),INDEX(Rate!$B$4:$M$25,MATCH(Gilbert!N5514,Rate!$A$4:$A$25,0),MATCH(Gilbert!L5514,Rate!$B$3:$M$3,0))*O5514*0.8,INDEX(Rate!$B$4:$M$25,MATCH(Gilbert!N5514,Rate!$A$4:$A$25,0),MATCH(Gilbert!L5514,Rate!$B$3:$M$3,0))*O5514)),"")</f>
        <v/>
      </c>
      <c r="S5514" s="71"/>
      <c r="T5514" s="71" t="str">
        <f t="shared" si="261"/>
        <v/>
      </c>
      <c r="V5514" s="98"/>
      <c r="W5514" s="98"/>
    </row>
    <row r="5515" s="59" customFormat="1" spans="1:23">
      <c r="A5515" s="74"/>
      <c r="B5515" s="74"/>
      <c r="D5515" s="98"/>
      <c r="G5515" s="99"/>
      <c r="H5515" s="98"/>
      <c r="J5515" s="101"/>
      <c r="P5515" s="70" t="str">
        <f t="shared" si="259"/>
        <v/>
      </c>
      <c r="Q5515" s="70" t="str">
        <f t="shared" si="260"/>
        <v/>
      </c>
      <c r="R5515" s="70" t="str">
        <f>IFERROR(IF(K5515="handling and wharfage",SUM(P5515:Q5515),IF(OR(K5515="tank",K5515="Boat",K5515="car"),INDEX(Rate!$B$4:$M$25,MATCH(Gilbert!N5515,Rate!$A$4:$A$25,0),MATCH(Gilbert!L5515,Rate!$B$3:$M$3,0))*O5515*0.8,INDEX(Rate!$B$4:$M$25,MATCH(Gilbert!N5515,Rate!$A$4:$A$25,0),MATCH(Gilbert!L5515,Rate!$B$3:$M$3,0))*O5515)),"")</f>
        <v/>
      </c>
      <c r="S5515" s="71"/>
      <c r="T5515" s="71" t="str">
        <f t="shared" si="261"/>
        <v/>
      </c>
      <c r="V5515" s="98"/>
      <c r="W5515" s="98"/>
    </row>
    <row r="5516" s="59" customFormat="1" spans="1:23">
      <c r="A5516" s="74"/>
      <c r="B5516" s="74"/>
      <c r="D5516" s="98"/>
      <c r="G5516" s="99"/>
      <c r="H5516" s="98"/>
      <c r="J5516" s="101"/>
      <c r="P5516" s="70" t="str">
        <f t="shared" si="259"/>
        <v/>
      </c>
      <c r="Q5516" s="70" t="str">
        <f t="shared" si="260"/>
        <v/>
      </c>
      <c r="R5516" s="70" t="str">
        <f>IFERROR(IF(K5516="handling and wharfage",SUM(P5516:Q5516),IF(OR(K5516="tank",K5516="Boat",K5516="car"),INDEX(Rate!$B$4:$M$25,MATCH(Gilbert!N5516,Rate!$A$4:$A$25,0),MATCH(Gilbert!L5516,Rate!$B$3:$M$3,0))*O5516*0.8,INDEX(Rate!$B$4:$M$25,MATCH(Gilbert!N5516,Rate!$A$4:$A$25,0),MATCH(Gilbert!L5516,Rate!$B$3:$M$3,0))*O5516)),"")</f>
        <v/>
      </c>
      <c r="S5516" s="71"/>
      <c r="T5516" s="71" t="str">
        <f t="shared" si="261"/>
        <v/>
      </c>
      <c r="V5516" s="98"/>
      <c r="W5516" s="98"/>
    </row>
    <row r="5517" s="59" customFormat="1" spans="1:23">
      <c r="A5517" s="74"/>
      <c r="B5517" s="74"/>
      <c r="D5517" s="98"/>
      <c r="G5517" s="99"/>
      <c r="H5517" s="98"/>
      <c r="J5517" s="101"/>
      <c r="P5517" s="70" t="str">
        <f t="shared" si="259"/>
        <v/>
      </c>
      <c r="Q5517" s="70" t="str">
        <f t="shared" si="260"/>
        <v/>
      </c>
      <c r="R5517" s="70" t="str">
        <f>IFERROR(IF(K5517="handling and wharfage",SUM(P5517:Q5517),IF(OR(K5517="tank",K5517="Boat",K5517="car"),INDEX(Rate!$B$4:$M$25,MATCH(Gilbert!N5517,Rate!$A$4:$A$25,0),MATCH(Gilbert!L5517,Rate!$B$3:$M$3,0))*O5517*0.8,INDEX(Rate!$B$4:$M$25,MATCH(Gilbert!N5517,Rate!$A$4:$A$25,0),MATCH(Gilbert!L5517,Rate!$B$3:$M$3,0))*O5517)),"")</f>
        <v/>
      </c>
      <c r="S5517" s="71"/>
      <c r="T5517" s="71" t="str">
        <f t="shared" si="261"/>
        <v/>
      </c>
      <c r="V5517" s="98"/>
      <c r="W5517" s="98"/>
    </row>
    <row r="5518" s="59" customFormat="1" spans="1:23">
      <c r="A5518" s="74"/>
      <c r="B5518" s="74"/>
      <c r="D5518" s="98"/>
      <c r="G5518" s="99"/>
      <c r="H5518" s="98"/>
      <c r="J5518" s="101"/>
      <c r="P5518" s="70" t="str">
        <f t="shared" si="259"/>
        <v/>
      </c>
      <c r="Q5518" s="70" t="str">
        <f t="shared" si="260"/>
        <v/>
      </c>
      <c r="R5518" s="70" t="str">
        <f>IFERROR(IF(K5518="handling and wharfage",SUM(P5518:Q5518),IF(OR(K5518="tank",K5518="Boat",K5518="car"),INDEX(Rate!$B$4:$M$25,MATCH(Gilbert!N5518,Rate!$A$4:$A$25,0),MATCH(Gilbert!L5518,Rate!$B$3:$M$3,0))*O5518*0.8,INDEX(Rate!$B$4:$M$25,MATCH(Gilbert!N5518,Rate!$A$4:$A$25,0),MATCH(Gilbert!L5518,Rate!$B$3:$M$3,0))*O5518)),"")</f>
        <v/>
      </c>
      <c r="S5518" s="71"/>
      <c r="T5518" s="71" t="str">
        <f t="shared" si="261"/>
        <v/>
      </c>
      <c r="V5518" s="98"/>
      <c r="W5518" s="98"/>
    </row>
    <row r="5519" s="59" customFormat="1" spans="1:23">
      <c r="A5519" s="74"/>
      <c r="B5519" s="74"/>
      <c r="D5519" s="98"/>
      <c r="G5519" s="99"/>
      <c r="H5519" s="98"/>
      <c r="J5519" s="101"/>
      <c r="P5519" s="70" t="str">
        <f t="shared" si="259"/>
        <v/>
      </c>
      <c r="Q5519" s="70" t="str">
        <f t="shared" si="260"/>
        <v/>
      </c>
      <c r="R5519" s="70" t="str">
        <f>IFERROR(IF(K5519="handling and wharfage",SUM(P5519:Q5519),IF(OR(K5519="tank",K5519="Boat",K5519="car"),INDEX(Rate!$B$4:$M$25,MATCH(Gilbert!N5519,Rate!$A$4:$A$25,0),MATCH(Gilbert!L5519,Rate!$B$3:$M$3,0))*O5519*0.8,INDEX(Rate!$B$4:$M$25,MATCH(Gilbert!N5519,Rate!$A$4:$A$25,0),MATCH(Gilbert!L5519,Rate!$B$3:$M$3,0))*O5519)),"")</f>
        <v/>
      </c>
      <c r="S5519" s="71"/>
      <c r="T5519" s="71" t="str">
        <f t="shared" si="261"/>
        <v/>
      </c>
      <c r="V5519" s="98"/>
      <c r="W5519" s="98"/>
    </row>
    <row r="5520" s="59" customFormat="1" spans="1:23">
      <c r="A5520" s="74"/>
      <c r="B5520" s="74"/>
      <c r="D5520" s="98"/>
      <c r="G5520" s="99"/>
      <c r="H5520" s="98"/>
      <c r="J5520" s="101"/>
      <c r="P5520" s="70" t="str">
        <f t="shared" si="259"/>
        <v/>
      </c>
      <c r="Q5520" s="70" t="str">
        <f t="shared" si="260"/>
        <v/>
      </c>
      <c r="R5520" s="70" t="str">
        <f>IFERROR(IF(K5520="handling and wharfage",SUM(P5520:Q5520),IF(OR(K5520="tank",K5520="Boat",K5520="car"),INDEX(Rate!$B$4:$M$25,MATCH(Gilbert!N5520,Rate!$A$4:$A$25,0),MATCH(Gilbert!L5520,Rate!$B$3:$M$3,0))*O5520*0.8,INDEX(Rate!$B$4:$M$25,MATCH(Gilbert!N5520,Rate!$A$4:$A$25,0),MATCH(Gilbert!L5520,Rate!$B$3:$M$3,0))*O5520)),"")</f>
        <v/>
      </c>
      <c r="S5520" s="71"/>
      <c r="T5520" s="71" t="str">
        <f t="shared" si="261"/>
        <v/>
      </c>
      <c r="V5520" s="98"/>
      <c r="W5520" s="98"/>
    </row>
    <row r="5521" s="59" customFormat="1" spans="1:23">
      <c r="A5521" s="74"/>
      <c r="B5521" s="74"/>
      <c r="D5521" s="98"/>
      <c r="G5521" s="99"/>
      <c r="H5521" s="98"/>
      <c r="J5521" s="101"/>
      <c r="P5521" s="70" t="str">
        <f t="shared" si="259"/>
        <v/>
      </c>
      <c r="Q5521" s="70" t="str">
        <f t="shared" si="260"/>
        <v/>
      </c>
      <c r="R5521" s="70" t="str">
        <f>IFERROR(IF(K5521="handling and wharfage",SUM(P5521:Q5521),IF(OR(K5521="tank",K5521="Boat",K5521="car"),INDEX(Rate!$B$4:$M$25,MATCH(Gilbert!N5521,Rate!$A$4:$A$25,0),MATCH(Gilbert!L5521,Rate!$B$3:$M$3,0))*O5521*0.8,INDEX(Rate!$B$4:$M$25,MATCH(Gilbert!N5521,Rate!$A$4:$A$25,0),MATCH(Gilbert!L5521,Rate!$B$3:$M$3,0))*O5521)),"")</f>
        <v/>
      </c>
      <c r="S5521" s="71"/>
      <c r="T5521" s="71" t="str">
        <f t="shared" si="261"/>
        <v/>
      </c>
      <c r="V5521" s="98"/>
      <c r="W5521" s="98"/>
    </row>
    <row r="5522" s="59" customFormat="1" spans="1:23">
      <c r="A5522" s="74"/>
      <c r="B5522" s="74"/>
      <c r="D5522" s="98"/>
      <c r="G5522" s="99"/>
      <c r="H5522" s="98"/>
      <c r="J5522" s="101"/>
      <c r="P5522" s="70" t="str">
        <f t="shared" si="259"/>
        <v/>
      </c>
      <c r="Q5522" s="70" t="str">
        <f t="shared" si="260"/>
        <v/>
      </c>
      <c r="R5522" s="70" t="str">
        <f>IFERROR(IF(K5522="handling and wharfage",SUM(P5522:Q5522),IF(OR(K5522="tank",K5522="Boat",K5522="car"),INDEX(Rate!$B$4:$M$25,MATCH(Gilbert!N5522,Rate!$A$4:$A$25,0),MATCH(Gilbert!L5522,Rate!$B$3:$M$3,0))*O5522*0.8,INDEX(Rate!$B$4:$M$25,MATCH(Gilbert!N5522,Rate!$A$4:$A$25,0),MATCH(Gilbert!L5522,Rate!$B$3:$M$3,0))*O5522)),"")</f>
        <v/>
      </c>
      <c r="S5522" s="71"/>
      <c r="T5522" s="71" t="str">
        <f t="shared" si="261"/>
        <v/>
      </c>
      <c r="V5522" s="98"/>
      <c r="W5522" s="98"/>
    </row>
    <row r="5523" s="59" customFormat="1" spans="1:23">
      <c r="A5523" s="74"/>
      <c r="B5523" s="74"/>
      <c r="D5523" s="98"/>
      <c r="G5523" s="99"/>
      <c r="H5523" s="98"/>
      <c r="J5523" s="101"/>
      <c r="P5523" s="70" t="str">
        <f t="shared" si="259"/>
        <v/>
      </c>
      <c r="Q5523" s="70" t="str">
        <f t="shared" si="260"/>
        <v/>
      </c>
      <c r="R5523" s="70" t="str">
        <f>IFERROR(IF(K5523="handling and wharfage",SUM(P5523:Q5523),IF(OR(K5523="tank",K5523="Boat",K5523="car"),INDEX(Rate!$B$4:$M$25,MATCH(Gilbert!N5523,Rate!$A$4:$A$25,0),MATCH(Gilbert!L5523,Rate!$B$3:$M$3,0))*O5523*0.8,INDEX(Rate!$B$4:$M$25,MATCH(Gilbert!N5523,Rate!$A$4:$A$25,0),MATCH(Gilbert!L5523,Rate!$B$3:$M$3,0))*O5523)),"")</f>
        <v/>
      </c>
      <c r="S5523" s="71"/>
      <c r="T5523" s="71" t="str">
        <f t="shared" si="261"/>
        <v/>
      </c>
      <c r="V5523" s="98"/>
      <c r="W5523" s="98"/>
    </row>
    <row r="5524" s="59" customFormat="1" spans="1:23">
      <c r="A5524" s="74"/>
      <c r="B5524" s="74"/>
      <c r="D5524" s="98"/>
      <c r="G5524" s="99"/>
      <c r="H5524" s="98"/>
      <c r="J5524" s="101"/>
      <c r="P5524" s="70" t="str">
        <f t="shared" si="259"/>
        <v/>
      </c>
      <c r="Q5524" s="70" t="str">
        <f t="shared" si="260"/>
        <v/>
      </c>
      <c r="R5524" s="70" t="str">
        <f>IFERROR(IF(K5524="handling and wharfage",SUM(P5524:Q5524),IF(OR(K5524="tank",K5524="Boat",K5524="car"),INDEX(Rate!$B$4:$M$25,MATCH(Gilbert!N5524,Rate!$A$4:$A$25,0),MATCH(Gilbert!L5524,Rate!$B$3:$M$3,0))*O5524*0.8,INDEX(Rate!$B$4:$M$25,MATCH(Gilbert!N5524,Rate!$A$4:$A$25,0),MATCH(Gilbert!L5524,Rate!$B$3:$M$3,0))*O5524)),"")</f>
        <v/>
      </c>
      <c r="S5524" s="71"/>
      <c r="T5524" s="71" t="str">
        <f t="shared" si="261"/>
        <v/>
      </c>
      <c r="V5524" s="98"/>
      <c r="W5524" s="98"/>
    </row>
    <row r="5525" s="59" customFormat="1" spans="1:23">
      <c r="A5525" s="74"/>
      <c r="B5525" s="74"/>
      <c r="D5525" s="98"/>
      <c r="G5525" s="99"/>
      <c r="H5525" s="98"/>
      <c r="J5525" s="101"/>
      <c r="P5525" s="70" t="str">
        <f t="shared" si="259"/>
        <v/>
      </c>
      <c r="Q5525" s="70" t="str">
        <f t="shared" si="260"/>
        <v/>
      </c>
      <c r="R5525" s="70" t="str">
        <f>IFERROR(IF(K5525="handling and wharfage",SUM(P5525:Q5525),IF(OR(K5525="tank",K5525="Boat",K5525="car"),INDEX(Rate!$B$4:$M$25,MATCH(Gilbert!N5525,Rate!$A$4:$A$25,0),MATCH(Gilbert!L5525,Rate!$B$3:$M$3,0))*O5525*0.8,INDEX(Rate!$B$4:$M$25,MATCH(Gilbert!N5525,Rate!$A$4:$A$25,0),MATCH(Gilbert!L5525,Rate!$B$3:$M$3,0))*O5525)),"")</f>
        <v/>
      </c>
      <c r="S5525" s="71"/>
      <c r="T5525" s="71" t="str">
        <f t="shared" si="261"/>
        <v/>
      </c>
      <c r="V5525" s="98"/>
      <c r="W5525" s="98"/>
    </row>
    <row r="5526" s="59" customFormat="1" spans="1:23">
      <c r="A5526" s="74"/>
      <c r="B5526" s="74"/>
      <c r="D5526" s="98"/>
      <c r="G5526" s="99"/>
      <c r="H5526" s="98"/>
      <c r="J5526" s="101"/>
      <c r="P5526" s="70" t="str">
        <f t="shared" si="259"/>
        <v/>
      </c>
      <c r="Q5526" s="70" t="str">
        <f t="shared" si="260"/>
        <v/>
      </c>
      <c r="R5526" s="70" t="str">
        <f>IFERROR(IF(K5526="handling and wharfage",SUM(P5526:Q5526),IF(OR(K5526="tank",K5526="Boat",K5526="car"),INDEX(Rate!$B$4:$M$25,MATCH(Gilbert!N5526,Rate!$A$4:$A$25,0),MATCH(Gilbert!L5526,Rate!$B$3:$M$3,0))*O5526*0.8,INDEX(Rate!$B$4:$M$25,MATCH(Gilbert!N5526,Rate!$A$4:$A$25,0),MATCH(Gilbert!L5526,Rate!$B$3:$M$3,0))*O5526)),"")</f>
        <v/>
      </c>
      <c r="S5526" s="71"/>
      <c r="T5526" s="71" t="str">
        <f t="shared" si="261"/>
        <v/>
      </c>
      <c r="V5526" s="98"/>
      <c r="W5526" s="98"/>
    </row>
    <row r="5527" s="59" customFormat="1" spans="1:23">
      <c r="A5527" s="74"/>
      <c r="B5527" s="74"/>
      <c r="D5527" s="98"/>
      <c r="G5527" s="99"/>
      <c r="H5527" s="98"/>
      <c r="J5527" s="101"/>
      <c r="P5527" s="70" t="str">
        <f t="shared" si="259"/>
        <v/>
      </c>
      <c r="Q5527" s="70" t="str">
        <f t="shared" si="260"/>
        <v/>
      </c>
      <c r="R5527" s="70" t="str">
        <f>IFERROR(IF(K5527="handling and wharfage",SUM(P5527:Q5527),IF(OR(K5527="tank",K5527="Boat",K5527="car"),INDEX(Rate!$B$4:$M$25,MATCH(Gilbert!N5527,Rate!$A$4:$A$25,0),MATCH(Gilbert!L5527,Rate!$B$3:$M$3,0))*O5527*0.8,INDEX(Rate!$B$4:$M$25,MATCH(Gilbert!N5527,Rate!$A$4:$A$25,0),MATCH(Gilbert!L5527,Rate!$B$3:$M$3,0))*O5527)),"")</f>
        <v/>
      </c>
      <c r="S5527" s="71"/>
      <c r="T5527" s="71" t="str">
        <f t="shared" si="261"/>
        <v/>
      </c>
      <c r="V5527" s="98"/>
      <c r="W5527" s="98"/>
    </row>
    <row r="5528" s="59" customFormat="1" spans="1:23">
      <c r="A5528" s="74"/>
      <c r="B5528" s="74"/>
      <c r="D5528" s="98"/>
      <c r="G5528" s="99"/>
      <c r="H5528" s="98"/>
      <c r="J5528" s="101"/>
      <c r="P5528" s="70" t="str">
        <f t="shared" si="259"/>
        <v/>
      </c>
      <c r="Q5528" s="70" t="str">
        <f t="shared" si="260"/>
        <v/>
      </c>
      <c r="R5528" s="70" t="str">
        <f>IFERROR(IF(K5528="handling and wharfage",SUM(P5528:Q5528),IF(OR(K5528="tank",K5528="Boat",K5528="car"),INDEX(Rate!$B$4:$M$25,MATCH(Gilbert!N5528,Rate!$A$4:$A$25,0),MATCH(Gilbert!L5528,Rate!$B$3:$M$3,0))*O5528*0.8,INDEX(Rate!$B$4:$M$25,MATCH(Gilbert!N5528,Rate!$A$4:$A$25,0),MATCH(Gilbert!L5528,Rate!$B$3:$M$3,0))*O5528)),"")</f>
        <v/>
      </c>
      <c r="S5528" s="71"/>
      <c r="T5528" s="71" t="str">
        <f t="shared" si="261"/>
        <v/>
      </c>
      <c r="V5528" s="98"/>
      <c r="W5528" s="98"/>
    </row>
    <row r="5529" s="59" customFormat="1" spans="1:23">
      <c r="A5529" s="74"/>
      <c r="B5529" s="74"/>
      <c r="D5529" s="98"/>
      <c r="G5529" s="99"/>
      <c r="H5529" s="98"/>
      <c r="J5529" s="101"/>
      <c r="P5529" s="70" t="str">
        <f t="shared" si="259"/>
        <v/>
      </c>
      <c r="Q5529" s="70" t="str">
        <f t="shared" si="260"/>
        <v/>
      </c>
      <c r="R5529" s="70" t="str">
        <f>IFERROR(IF(K5529="handling and wharfage",SUM(P5529:Q5529),IF(OR(K5529="tank",K5529="Boat",K5529="car"),INDEX(Rate!$B$4:$M$25,MATCH(Gilbert!N5529,Rate!$A$4:$A$25,0),MATCH(Gilbert!L5529,Rate!$B$3:$M$3,0))*O5529*0.8,INDEX(Rate!$B$4:$M$25,MATCH(Gilbert!N5529,Rate!$A$4:$A$25,0),MATCH(Gilbert!L5529,Rate!$B$3:$M$3,0))*O5529)),"")</f>
        <v/>
      </c>
      <c r="S5529" s="71"/>
      <c r="T5529" s="71" t="str">
        <f t="shared" si="261"/>
        <v/>
      </c>
      <c r="V5529" s="98"/>
      <c r="W5529" s="98"/>
    </row>
    <row r="5530" s="59" customFormat="1" spans="1:23">
      <c r="A5530" s="74"/>
      <c r="B5530" s="74"/>
      <c r="D5530" s="98"/>
      <c r="G5530" s="99"/>
      <c r="H5530" s="98"/>
      <c r="J5530" s="101"/>
      <c r="P5530" s="70" t="str">
        <f t="shared" si="259"/>
        <v/>
      </c>
      <c r="Q5530" s="70" t="str">
        <f t="shared" si="260"/>
        <v/>
      </c>
      <c r="R5530" s="70" t="str">
        <f>IFERROR(IF(K5530="handling and wharfage",SUM(P5530:Q5530),IF(OR(K5530="tank",K5530="Boat",K5530="car"),INDEX(Rate!$B$4:$M$25,MATCH(Gilbert!N5530,Rate!$A$4:$A$25,0),MATCH(Gilbert!L5530,Rate!$B$3:$M$3,0))*O5530*0.8,INDEX(Rate!$B$4:$M$25,MATCH(Gilbert!N5530,Rate!$A$4:$A$25,0),MATCH(Gilbert!L5530,Rate!$B$3:$M$3,0))*O5530)),"")</f>
        <v/>
      </c>
      <c r="S5530" s="71"/>
      <c r="T5530" s="71" t="str">
        <f t="shared" si="261"/>
        <v/>
      </c>
      <c r="V5530" s="98"/>
      <c r="W5530" s="98"/>
    </row>
    <row r="5531" s="59" customFormat="1" spans="1:23">
      <c r="A5531" s="74"/>
      <c r="B5531" s="74"/>
      <c r="D5531" s="98"/>
      <c r="G5531" s="99"/>
      <c r="H5531" s="98"/>
      <c r="J5531" s="101"/>
      <c r="P5531" s="70" t="str">
        <f t="shared" si="259"/>
        <v/>
      </c>
      <c r="Q5531" s="70" t="str">
        <f t="shared" si="260"/>
        <v/>
      </c>
      <c r="R5531" s="70" t="str">
        <f>IFERROR(IF(K5531="handling and wharfage",SUM(P5531:Q5531),IF(OR(K5531="tank",K5531="Boat",K5531="car"),INDEX(Rate!$B$4:$M$25,MATCH(Gilbert!N5531,Rate!$A$4:$A$25,0),MATCH(Gilbert!L5531,Rate!$B$3:$M$3,0))*O5531*0.8,INDEX(Rate!$B$4:$M$25,MATCH(Gilbert!N5531,Rate!$A$4:$A$25,0),MATCH(Gilbert!L5531,Rate!$B$3:$M$3,0))*O5531)),"")</f>
        <v/>
      </c>
      <c r="S5531" s="71"/>
      <c r="T5531" s="71" t="str">
        <f t="shared" si="261"/>
        <v/>
      </c>
      <c r="V5531" s="98"/>
      <c r="W5531" s="98"/>
    </row>
    <row r="5532" s="59" customFormat="1" spans="1:23">
      <c r="A5532" s="74"/>
      <c r="B5532" s="74"/>
      <c r="D5532" s="98"/>
      <c r="G5532" s="99"/>
      <c r="H5532" s="98"/>
      <c r="J5532" s="101"/>
      <c r="P5532" s="70" t="str">
        <f t="shared" si="259"/>
        <v/>
      </c>
      <c r="Q5532" s="70" t="str">
        <f t="shared" si="260"/>
        <v/>
      </c>
      <c r="R5532" s="70" t="str">
        <f>IFERROR(IF(K5532="handling and wharfage",SUM(P5532:Q5532),IF(OR(K5532="tank",K5532="Boat",K5532="car"),INDEX(Rate!$B$4:$M$25,MATCH(Gilbert!N5532,Rate!$A$4:$A$25,0),MATCH(Gilbert!L5532,Rate!$B$3:$M$3,0))*O5532*0.8,INDEX(Rate!$B$4:$M$25,MATCH(Gilbert!N5532,Rate!$A$4:$A$25,0),MATCH(Gilbert!L5532,Rate!$B$3:$M$3,0))*O5532)),"")</f>
        <v/>
      </c>
      <c r="S5532" s="71"/>
      <c r="T5532" s="71" t="str">
        <f t="shared" si="261"/>
        <v/>
      </c>
      <c r="V5532" s="98"/>
      <c r="W5532" s="98"/>
    </row>
    <row r="5533" s="59" customFormat="1" spans="1:23">
      <c r="A5533" s="74"/>
      <c r="B5533" s="74"/>
      <c r="D5533" s="98"/>
      <c r="G5533" s="99"/>
      <c r="H5533" s="98"/>
      <c r="J5533" s="101"/>
      <c r="P5533" s="70" t="str">
        <f t="shared" si="259"/>
        <v/>
      </c>
      <c r="Q5533" s="70" t="str">
        <f t="shared" si="260"/>
        <v/>
      </c>
      <c r="R5533" s="70" t="str">
        <f>IFERROR(IF(K5533="handling and wharfage",SUM(P5533:Q5533),IF(OR(K5533="tank",K5533="Boat",K5533="car"),INDEX(Rate!$B$4:$M$25,MATCH(Gilbert!N5533,Rate!$A$4:$A$25,0),MATCH(Gilbert!L5533,Rate!$B$3:$M$3,0))*O5533*0.8,INDEX(Rate!$B$4:$M$25,MATCH(Gilbert!N5533,Rate!$A$4:$A$25,0),MATCH(Gilbert!L5533,Rate!$B$3:$M$3,0))*O5533)),"")</f>
        <v/>
      </c>
      <c r="S5533" s="71"/>
      <c r="T5533" s="71" t="str">
        <f t="shared" si="261"/>
        <v/>
      </c>
      <c r="V5533" s="98"/>
      <c r="W5533" s="98"/>
    </row>
    <row r="5534" s="59" customFormat="1" spans="1:23">
      <c r="A5534" s="74"/>
      <c r="B5534" s="74"/>
      <c r="D5534" s="98"/>
      <c r="G5534" s="99"/>
      <c r="H5534" s="98"/>
      <c r="J5534" s="101"/>
      <c r="P5534" s="70" t="str">
        <f t="shared" si="259"/>
        <v/>
      </c>
      <c r="Q5534" s="70" t="str">
        <f t="shared" si="260"/>
        <v/>
      </c>
      <c r="R5534" s="70" t="str">
        <f>IFERROR(IF(K5534="handling and wharfage",SUM(P5534:Q5534),IF(OR(K5534="tank",K5534="Boat",K5534="car"),INDEX(Rate!$B$4:$M$25,MATCH(Gilbert!N5534,Rate!$A$4:$A$25,0),MATCH(Gilbert!L5534,Rate!$B$3:$M$3,0))*O5534*0.8,INDEX(Rate!$B$4:$M$25,MATCH(Gilbert!N5534,Rate!$A$4:$A$25,0),MATCH(Gilbert!L5534,Rate!$B$3:$M$3,0))*O5534)),"")</f>
        <v/>
      </c>
      <c r="S5534" s="71"/>
      <c r="T5534" s="71" t="str">
        <f t="shared" si="261"/>
        <v/>
      </c>
      <c r="V5534" s="98"/>
      <c r="W5534" s="98"/>
    </row>
    <row r="5535" s="59" customFormat="1" spans="1:23">
      <c r="A5535" s="74"/>
      <c r="B5535" s="74"/>
      <c r="D5535" s="98"/>
      <c r="G5535" s="99"/>
      <c r="H5535" s="98"/>
      <c r="J5535" s="101"/>
      <c r="P5535" s="70" t="str">
        <f t="shared" si="259"/>
        <v/>
      </c>
      <c r="Q5535" s="70" t="str">
        <f t="shared" si="260"/>
        <v/>
      </c>
      <c r="R5535" s="70" t="str">
        <f>IFERROR(IF(K5535="handling and wharfage",SUM(P5535:Q5535),IF(OR(K5535="tank",K5535="Boat",K5535="car"),INDEX(Rate!$B$4:$M$25,MATCH(Gilbert!N5535,Rate!$A$4:$A$25,0),MATCH(Gilbert!L5535,Rate!$B$3:$M$3,0))*O5535*0.8,INDEX(Rate!$B$4:$M$25,MATCH(Gilbert!N5535,Rate!$A$4:$A$25,0),MATCH(Gilbert!L5535,Rate!$B$3:$M$3,0))*O5535)),"")</f>
        <v/>
      </c>
      <c r="S5535" s="71"/>
      <c r="T5535" s="71" t="str">
        <f t="shared" si="261"/>
        <v/>
      </c>
      <c r="V5535" s="98"/>
      <c r="W5535" s="98"/>
    </row>
    <row r="5536" s="59" customFormat="1" spans="1:23">
      <c r="A5536" s="74"/>
      <c r="B5536" s="74"/>
      <c r="D5536" s="98"/>
      <c r="G5536" s="99"/>
      <c r="H5536" s="98"/>
      <c r="J5536" s="101"/>
      <c r="P5536" s="70" t="str">
        <f t="shared" si="259"/>
        <v/>
      </c>
      <c r="Q5536" s="70" t="str">
        <f t="shared" si="260"/>
        <v/>
      </c>
      <c r="R5536" s="70" t="str">
        <f>IFERROR(IF(K5536="handling and wharfage",SUM(P5536:Q5536),IF(OR(K5536="tank",K5536="Boat",K5536="car"),INDEX(Rate!$B$4:$M$25,MATCH(Gilbert!N5536,Rate!$A$4:$A$25,0),MATCH(Gilbert!L5536,Rate!$B$3:$M$3,0))*O5536*0.8,INDEX(Rate!$B$4:$M$25,MATCH(Gilbert!N5536,Rate!$A$4:$A$25,0),MATCH(Gilbert!L5536,Rate!$B$3:$M$3,0))*O5536)),"")</f>
        <v/>
      </c>
      <c r="S5536" s="71"/>
      <c r="T5536" s="71" t="str">
        <f t="shared" si="261"/>
        <v/>
      </c>
      <c r="V5536" s="98"/>
      <c r="W5536" s="98"/>
    </row>
    <row r="5537" s="59" customFormat="1" spans="1:23">
      <c r="A5537" s="74"/>
      <c r="B5537" s="74"/>
      <c r="D5537" s="98"/>
      <c r="G5537" s="99"/>
      <c r="H5537" s="98"/>
      <c r="J5537" s="101"/>
      <c r="P5537" s="70" t="str">
        <f t="shared" si="259"/>
        <v/>
      </c>
      <c r="Q5537" s="70" t="str">
        <f t="shared" si="260"/>
        <v/>
      </c>
      <c r="R5537" s="70" t="str">
        <f>IFERROR(IF(K5537="handling and wharfage",SUM(P5537:Q5537),IF(OR(K5537="tank",K5537="Boat",K5537="car"),INDEX(Rate!$B$4:$M$25,MATCH(Gilbert!N5537,Rate!$A$4:$A$25,0),MATCH(Gilbert!L5537,Rate!$B$3:$M$3,0))*O5537*0.8,INDEX(Rate!$B$4:$M$25,MATCH(Gilbert!N5537,Rate!$A$4:$A$25,0),MATCH(Gilbert!L5537,Rate!$B$3:$M$3,0))*O5537)),"")</f>
        <v/>
      </c>
      <c r="S5537" s="71"/>
      <c r="T5537" s="71" t="str">
        <f t="shared" si="261"/>
        <v/>
      </c>
      <c r="V5537" s="98"/>
      <c r="W5537" s="98"/>
    </row>
    <row r="5538" s="59" customFormat="1" spans="1:23">
      <c r="A5538" s="74"/>
      <c r="B5538" s="74"/>
      <c r="D5538" s="98"/>
      <c r="G5538" s="99"/>
      <c r="H5538" s="98"/>
      <c r="J5538" s="101"/>
      <c r="P5538" s="70" t="str">
        <f t="shared" si="259"/>
        <v/>
      </c>
      <c r="Q5538" s="70" t="str">
        <f t="shared" si="260"/>
        <v/>
      </c>
      <c r="R5538" s="70" t="str">
        <f>IFERROR(IF(K5538="handling and wharfage",SUM(P5538:Q5538),IF(OR(K5538="tank",K5538="Boat",K5538="car"),INDEX(Rate!$B$4:$M$25,MATCH(Gilbert!N5538,Rate!$A$4:$A$25,0),MATCH(Gilbert!L5538,Rate!$B$3:$M$3,0))*O5538*0.8,INDEX(Rate!$B$4:$M$25,MATCH(Gilbert!N5538,Rate!$A$4:$A$25,0),MATCH(Gilbert!L5538,Rate!$B$3:$M$3,0))*O5538)),"")</f>
        <v/>
      </c>
      <c r="S5538" s="71"/>
      <c r="T5538" s="71" t="str">
        <f t="shared" si="261"/>
        <v/>
      </c>
      <c r="V5538" s="98"/>
      <c r="W5538" s="98"/>
    </row>
    <row r="5539" s="59" customFormat="1" spans="1:23">
      <c r="A5539" s="74"/>
      <c r="B5539" s="74"/>
      <c r="D5539" s="98"/>
      <c r="G5539" s="99"/>
      <c r="H5539" s="98"/>
      <c r="J5539" s="101"/>
      <c r="P5539" s="70" t="str">
        <f t="shared" si="259"/>
        <v/>
      </c>
      <c r="Q5539" s="70" t="str">
        <f t="shared" si="260"/>
        <v/>
      </c>
      <c r="R5539" s="70" t="str">
        <f>IFERROR(IF(K5539="handling and wharfage",SUM(P5539:Q5539),IF(OR(K5539="tank",K5539="Boat",K5539="car"),INDEX(Rate!$B$4:$M$25,MATCH(Gilbert!N5539,Rate!$A$4:$A$25,0),MATCH(Gilbert!L5539,Rate!$B$3:$M$3,0))*O5539*0.8,INDEX(Rate!$B$4:$M$25,MATCH(Gilbert!N5539,Rate!$A$4:$A$25,0),MATCH(Gilbert!L5539,Rate!$B$3:$M$3,0))*O5539)),"")</f>
        <v/>
      </c>
      <c r="S5539" s="71"/>
      <c r="T5539" s="71" t="str">
        <f t="shared" si="261"/>
        <v/>
      </c>
      <c r="V5539" s="98"/>
      <c r="W5539" s="98"/>
    </row>
    <row r="5540" s="59" customFormat="1" spans="1:23">
      <c r="A5540" s="74"/>
      <c r="B5540" s="74"/>
      <c r="D5540" s="98"/>
      <c r="G5540" s="99"/>
      <c r="H5540" s="98"/>
      <c r="J5540" s="101"/>
      <c r="P5540" s="70" t="str">
        <f t="shared" si="259"/>
        <v/>
      </c>
      <c r="Q5540" s="70" t="str">
        <f t="shared" si="260"/>
        <v/>
      </c>
      <c r="R5540" s="70" t="str">
        <f>IFERROR(IF(K5540="handling and wharfage",SUM(P5540:Q5540),IF(OR(K5540="tank",K5540="Boat",K5540="car"),INDEX(Rate!$B$4:$M$25,MATCH(Gilbert!N5540,Rate!$A$4:$A$25,0),MATCH(Gilbert!L5540,Rate!$B$3:$M$3,0))*O5540*0.8,INDEX(Rate!$B$4:$M$25,MATCH(Gilbert!N5540,Rate!$A$4:$A$25,0),MATCH(Gilbert!L5540,Rate!$B$3:$M$3,0))*O5540)),"")</f>
        <v/>
      </c>
      <c r="S5540" s="71"/>
      <c r="T5540" s="71" t="str">
        <f t="shared" si="261"/>
        <v/>
      </c>
      <c r="V5540" s="98"/>
      <c r="W5540" s="98"/>
    </row>
    <row r="5541" s="59" customFormat="1" spans="1:23">
      <c r="A5541" s="74"/>
      <c r="B5541" s="74"/>
      <c r="D5541" s="98"/>
      <c r="G5541" s="99"/>
      <c r="H5541" s="98"/>
      <c r="J5541" s="101"/>
      <c r="P5541" s="70" t="str">
        <f t="shared" si="259"/>
        <v/>
      </c>
      <c r="Q5541" s="70" t="str">
        <f t="shared" si="260"/>
        <v/>
      </c>
      <c r="R5541" s="70" t="str">
        <f>IFERROR(IF(K5541="handling and wharfage",SUM(P5541:Q5541),IF(OR(K5541="tank",K5541="Boat",K5541="car"),INDEX(Rate!$B$4:$M$25,MATCH(Gilbert!N5541,Rate!$A$4:$A$25,0),MATCH(Gilbert!L5541,Rate!$B$3:$M$3,0))*O5541*0.8,INDEX(Rate!$B$4:$M$25,MATCH(Gilbert!N5541,Rate!$A$4:$A$25,0),MATCH(Gilbert!L5541,Rate!$B$3:$M$3,0))*O5541)),"")</f>
        <v/>
      </c>
      <c r="S5541" s="71"/>
      <c r="T5541" s="71" t="str">
        <f t="shared" si="261"/>
        <v/>
      </c>
      <c r="V5541" s="98"/>
      <c r="W5541" s="98"/>
    </row>
    <row r="5542" s="59" customFormat="1" spans="1:23">
      <c r="A5542" s="74"/>
      <c r="B5542" s="74"/>
      <c r="D5542" s="98"/>
      <c r="G5542" s="99"/>
      <c r="H5542" s="98"/>
      <c r="J5542" s="101"/>
      <c r="P5542" s="70" t="str">
        <f t="shared" si="259"/>
        <v/>
      </c>
      <c r="Q5542" s="70" t="str">
        <f t="shared" si="260"/>
        <v/>
      </c>
      <c r="R5542" s="70" t="str">
        <f>IFERROR(IF(K5542="handling and wharfage",SUM(P5542:Q5542),IF(OR(K5542="tank",K5542="Boat",K5542="car"),INDEX(Rate!$B$4:$M$25,MATCH(Gilbert!N5542,Rate!$A$4:$A$25,0),MATCH(Gilbert!L5542,Rate!$B$3:$M$3,0))*O5542*0.8,INDEX(Rate!$B$4:$M$25,MATCH(Gilbert!N5542,Rate!$A$4:$A$25,0),MATCH(Gilbert!L5542,Rate!$B$3:$M$3,0))*O5542)),"")</f>
        <v/>
      </c>
      <c r="S5542" s="71"/>
      <c r="T5542" s="71" t="str">
        <f t="shared" si="261"/>
        <v/>
      </c>
      <c r="V5542" s="98"/>
      <c r="W5542" s="98"/>
    </row>
    <row r="5543" s="59" customFormat="1" spans="1:23">
      <c r="A5543" s="74"/>
      <c r="B5543" s="74"/>
      <c r="D5543" s="98"/>
      <c r="G5543" s="99"/>
      <c r="H5543" s="98"/>
      <c r="J5543" s="101"/>
      <c r="P5543" s="70" t="str">
        <f t="shared" si="259"/>
        <v/>
      </c>
      <c r="Q5543" s="70" t="str">
        <f t="shared" si="260"/>
        <v/>
      </c>
      <c r="R5543" s="70" t="str">
        <f>IFERROR(IF(K5543="handling and wharfage",SUM(P5543:Q5543),IF(OR(K5543="tank",K5543="Boat",K5543="car"),INDEX(Rate!$B$4:$M$25,MATCH(Gilbert!N5543,Rate!$A$4:$A$25,0),MATCH(Gilbert!L5543,Rate!$B$3:$M$3,0))*O5543*0.8,INDEX(Rate!$B$4:$M$25,MATCH(Gilbert!N5543,Rate!$A$4:$A$25,0),MATCH(Gilbert!L5543,Rate!$B$3:$M$3,0))*O5543)),"")</f>
        <v/>
      </c>
      <c r="S5543" s="71"/>
      <c r="T5543" s="71" t="str">
        <f t="shared" si="261"/>
        <v/>
      </c>
      <c r="V5543" s="98"/>
      <c r="W5543" s="98"/>
    </row>
    <row r="5544" s="59" customFormat="1" spans="1:23">
      <c r="A5544" s="74"/>
      <c r="B5544" s="74"/>
      <c r="D5544" s="98"/>
      <c r="G5544" s="99"/>
      <c r="H5544" s="98"/>
      <c r="J5544" s="101"/>
      <c r="P5544" s="70" t="str">
        <f t="shared" si="259"/>
        <v/>
      </c>
      <c r="Q5544" s="70" t="str">
        <f t="shared" si="260"/>
        <v/>
      </c>
      <c r="R5544" s="70" t="str">
        <f>IFERROR(IF(K5544="handling and wharfage",SUM(P5544:Q5544),IF(OR(K5544="tank",K5544="Boat",K5544="car"),INDEX(Rate!$B$4:$M$25,MATCH(Gilbert!N5544,Rate!$A$4:$A$25,0),MATCH(Gilbert!L5544,Rate!$B$3:$M$3,0))*O5544*0.8,INDEX(Rate!$B$4:$M$25,MATCH(Gilbert!N5544,Rate!$A$4:$A$25,0),MATCH(Gilbert!L5544,Rate!$B$3:$M$3,0))*O5544)),"")</f>
        <v/>
      </c>
      <c r="S5544" s="71"/>
      <c r="T5544" s="71" t="str">
        <f t="shared" si="261"/>
        <v/>
      </c>
      <c r="V5544" s="98"/>
      <c r="W5544" s="98"/>
    </row>
    <row r="5545" spans="16:20">
      <c r="P5545" s="70" t="str">
        <f t="shared" si="259"/>
        <v/>
      </c>
      <c r="Q5545" s="70" t="str">
        <f t="shared" si="260"/>
        <v/>
      </c>
      <c r="R5545" s="70" t="str">
        <f>IFERROR(IF(K5545="handling and wharfage",SUM(P5545:Q5545),IF(OR(K5545="tank",K5545="Boat",K5545="car"),INDEX(Rate!$B$4:$M$25,MATCH(Gilbert!N5545,Rate!$A$4:$A$25,0),MATCH(Gilbert!L5545,Rate!$B$3:$M$3,0))*O5545*0.8,INDEX(Rate!$B$4:$M$25,MATCH(Gilbert!N5545,Rate!$A$4:$A$25,0),MATCH(Gilbert!L5545,Rate!$B$3:$M$3,0))*O5545)),"")</f>
        <v/>
      </c>
      <c r="T5545" s="71" t="str">
        <f t="shared" si="261"/>
        <v/>
      </c>
    </row>
    <row r="5546" spans="16:20">
      <c r="P5546" s="70" t="str">
        <f t="shared" si="259"/>
        <v/>
      </c>
      <c r="Q5546" s="70" t="str">
        <f t="shared" si="260"/>
        <v/>
      </c>
      <c r="R5546" s="70" t="str">
        <f>IFERROR(IF(K5546="handling and wharfage",SUM(P5546:Q5546),IF(OR(K5546="tank",K5546="Boat",K5546="car"),INDEX(Rate!$B$4:$M$25,MATCH(Gilbert!N5546,Rate!$A$4:$A$25,0),MATCH(Gilbert!L5546,Rate!$B$3:$M$3,0))*O5546*0.8,INDEX(Rate!$B$4:$M$25,MATCH(Gilbert!N5546,Rate!$A$4:$A$25,0),MATCH(Gilbert!L5546,Rate!$B$3:$M$3,0))*O5546)),"")</f>
        <v/>
      </c>
      <c r="T5546" s="71" t="str">
        <f t="shared" si="261"/>
        <v/>
      </c>
    </row>
    <row r="5547" spans="16:20">
      <c r="P5547" s="70" t="str">
        <f t="shared" si="259"/>
        <v/>
      </c>
      <c r="Q5547" s="70" t="str">
        <f t="shared" si="260"/>
        <v/>
      </c>
      <c r="R5547" s="70" t="str">
        <f>IFERROR(IF(K5547="handling and wharfage",SUM(P5547:Q5547),IF(OR(K5547="tank",K5547="Boat",K5547="car"),INDEX(Rate!$B$4:$M$25,MATCH(Gilbert!N5547,Rate!$A$4:$A$25,0),MATCH(Gilbert!L5547,Rate!$B$3:$M$3,0))*O5547*0.8,INDEX(Rate!$B$4:$M$25,MATCH(Gilbert!N5547,Rate!$A$4:$A$25,0),MATCH(Gilbert!L5547,Rate!$B$3:$M$3,0))*O5547)),"")</f>
        <v/>
      </c>
      <c r="T5547" s="71" t="str">
        <f t="shared" si="261"/>
        <v/>
      </c>
    </row>
    <row r="5548" spans="16:20">
      <c r="P5548" s="70" t="str">
        <f t="shared" si="259"/>
        <v/>
      </c>
      <c r="Q5548" s="70" t="str">
        <f t="shared" si="260"/>
        <v/>
      </c>
      <c r="R5548" s="70" t="str">
        <f>IFERROR(IF(K5548="handling and wharfage",SUM(P5548:Q5548),IF(OR(K5548="tank",K5548="Boat",K5548="car"),INDEX(Rate!$B$4:$M$25,MATCH(Gilbert!N5548,Rate!$A$4:$A$25,0),MATCH(Gilbert!L5548,Rate!$B$3:$M$3,0))*O5548*0.8,INDEX(Rate!$B$4:$M$25,MATCH(Gilbert!N5548,Rate!$A$4:$A$25,0),MATCH(Gilbert!L5548,Rate!$B$3:$M$3,0))*O5548)),"")</f>
        <v/>
      </c>
      <c r="T5548" s="71" t="str">
        <f t="shared" si="261"/>
        <v/>
      </c>
    </row>
    <row r="5549" spans="16:20">
      <c r="P5549" s="70" t="str">
        <f t="shared" si="259"/>
        <v/>
      </c>
      <c r="Q5549" s="70" t="str">
        <f t="shared" si="260"/>
        <v/>
      </c>
      <c r="R5549" s="70" t="str">
        <f>IFERROR(IF(K5549="handling and wharfage",SUM(P5549:Q5549),IF(OR(K5549="tank",K5549="Boat",K5549="car"),INDEX(Rate!$B$4:$M$25,MATCH(Gilbert!N5549,Rate!$A$4:$A$25,0),MATCH(Gilbert!L5549,Rate!$B$3:$M$3,0))*O5549*0.8,INDEX(Rate!$B$4:$M$25,MATCH(Gilbert!N5549,Rate!$A$4:$A$25,0),MATCH(Gilbert!L5549,Rate!$B$3:$M$3,0))*O5549)),"")</f>
        <v/>
      </c>
      <c r="T5549" s="71" t="str">
        <f t="shared" si="261"/>
        <v/>
      </c>
    </row>
    <row r="5550" spans="16:20">
      <c r="P5550" s="70" t="str">
        <f t="shared" si="259"/>
        <v/>
      </c>
      <c r="Q5550" s="70" t="str">
        <f t="shared" si="260"/>
        <v/>
      </c>
      <c r="R5550" s="70" t="str">
        <f>IFERROR(IF(K5550="handling and wharfage",SUM(P5550:Q5550),IF(OR(K5550="tank",K5550="Boat",K5550="car"),INDEX(Rate!$B$4:$M$25,MATCH(Gilbert!N5550,Rate!$A$4:$A$25,0),MATCH(Gilbert!L5550,Rate!$B$3:$M$3,0))*O5550*0.8,INDEX(Rate!$B$4:$M$25,MATCH(Gilbert!N5550,Rate!$A$4:$A$25,0),MATCH(Gilbert!L5550,Rate!$B$3:$M$3,0))*O5550)),"")</f>
        <v/>
      </c>
      <c r="T5550" s="71" t="str">
        <f t="shared" si="261"/>
        <v/>
      </c>
    </row>
    <row r="5551" spans="16:20">
      <c r="P5551" s="70" t="str">
        <f t="shared" si="259"/>
        <v/>
      </c>
      <c r="Q5551" s="70" t="str">
        <f t="shared" si="260"/>
        <v/>
      </c>
      <c r="R5551" s="70" t="str">
        <f>IFERROR(IF(K5551="handling and wharfage",SUM(P5551:Q5551),IF(OR(K5551="tank",K5551="Boat",K5551="car"),INDEX(Rate!$B$4:$M$25,MATCH(Gilbert!N5551,Rate!$A$4:$A$25,0),MATCH(Gilbert!L5551,Rate!$B$3:$M$3,0))*O5551*0.8,INDEX(Rate!$B$4:$M$25,MATCH(Gilbert!N5551,Rate!$A$4:$A$25,0),MATCH(Gilbert!L5551,Rate!$B$3:$M$3,0))*O5551)),"")</f>
        <v/>
      </c>
      <c r="T5551" s="71" t="str">
        <f t="shared" si="261"/>
        <v/>
      </c>
    </row>
    <row r="5552" spans="16:20">
      <c r="P5552" s="70" t="str">
        <f t="shared" si="259"/>
        <v/>
      </c>
      <c r="Q5552" s="70" t="str">
        <f t="shared" si="260"/>
        <v/>
      </c>
      <c r="R5552" s="70" t="str">
        <f>IFERROR(IF(K5552="handling and wharfage",SUM(P5552:Q5552),IF(OR(K5552="tank",K5552="Boat",K5552="car"),INDEX(Rate!$B$4:$M$25,MATCH(Gilbert!N5552,Rate!$A$4:$A$25,0),MATCH(Gilbert!L5552,Rate!$B$3:$M$3,0))*O5552*0.8,INDEX(Rate!$B$4:$M$25,MATCH(Gilbert!N5552,Rate!$A$4:$A$25,0),MATCH(Gilbert!L5552,Rate!$B$3:$M$3,0))*O5552)),"")</f>
        <v/>
      </c>
      <c r="T5552" s="71" t="str">
        <f t="shared" si="261"/>
        <v/>
      </c>
    </row>
    <row r="5553" spans="16:20">
      <c r="P5553" s="70" t="str">
        <f t="shared" si="259"/>
        <v/>
      </c>
      <c r="Q5553" s="70" t="str">
        <f t="shared" si="260"/>
        <v/>
      </c>
      <c r="R5553" s="70" t="str">
        <f>IFERROR(IF(K5553="handling and wharfage",SUM(P5553:Q5553),IF(OR(K5553="tank",K5553="Boat",K5553="car"),INDEX(Rate!$B$4:$M$25,MATCH(Gilbert!N5553,Rate!$A$4:$A$25,0),MATCH(Gilbert!L5553,Rate!$B$3:$M$3,0))*O5553*0.8,INDEX(Rate!$B$4:$M$25,MATCH(Gilbert!N5553,Rate!$A$4:$A$25,0),MATCH(Gilbert!L5553,Rate!$B$3:$M$3,0))*O5553)),"")</f>
        <v/>
      </c>
      <c r="T5553" s="71" t="str">
        <f t="shared" si="261"/>
        <v/>
      </c>
    </row>
    <row r="5554" spans="16:20">
      <c r="P5554" s="70" t="str">
        <f t="shared" si="259"/>
        <v/>
      </c>
      <c r="Q5554" s="70" t="str">
        <f t="shared" si="260"/>
        <v/>
      </c>
      <c r="R5554" s="70" t="str">
        <f>IFERROR(IF(K5554="handling and wharfage",SUM(P5554:Q5554),IF(OR(K5554="tank",K5554="Boat",K5554="car"),INDEX(Rate!$B$4:$M$25,MATCH(Gilbert!N5554,Rate!$A$4:$A$25,0),MATCH(Gilbert!L5554,Rate!$B$3:$M$3,0))*O5554*0.8,INDEX(Rate!$B$4:$M$25,MATCH(Gilbert!N5554,Rate!$A$4:$A$25,0),MATCH(Gilbert!L5554,Rate!$B$3:$M$3,0))*O5554)),"")</f>
        <v/>
      </c>
      <c r="T5554" s="71" t="str">
        <f t="shared" si="261"/>
        <v/>
      </c>
    </row>
    <row r="5555" spans="16:20">
      <c r="P5555" s="70" t="str">
        <f t="shared" si="259"/>
        <v/>
      </c>
      <c r="Q5555" s="70" t="str">
        <f t="shared" si="260"/>
        <v/>
      </c>
      <c r="R5555" s="70" t="str">
        <f>IFERROR(IF(K5555="handling and wharfage",SUM(P5555:Q5555),IF(OR(K5555="tank",K5555="Boat",K5555="car"),INDEX(Rate!$B$4:$M$25,MATCH(Gilbert!N5555,Rate!$A$4:$A$25,0),MATCH(Gilbert!L5555,Rate!$B$3:$M$3,0))*O5555*0.8,INDEX(Rate!$B$4:$M$25,MATCH(Gilbert!N5555,Rate!$A$4:$A$25,0),MATCH(Gilbert!L5555,Rate!$B$3:$M$3,0))*O5555)),"")</f>
        <v/>
      </c>
      <c r="T5555" s="71" t="str">
        <f t="shared" si="261"/>
        <v/>
      </c>
    </row>
    <row r="5556" spans="16:20">
      <c r="P5556" s="70" t="str">
        <f t="shared" si="259"/>
        <v/>
      </c>
      <c r="Q5556" s="70" t="str">
        <f t="shared" si="260"/>
        <v/>
      </c>
      <c r="R5556" s="70" t="str">
        <f>IFERROR(IF(K5556="handling and wharfage",SUM(P5556:Q5556),IF(OR(K5556="tank",K5556="Boat",K5556="car"),INDEX(Rate!$B$4:$M$25,MATCH(Gilbert!N5556,Rate!$A$4:$A$25,0),MATCH(Gilbert!L5556,Rate!$B$3:$M$3,0))*O5556*0.8,INDEX(Rate!$B$4:$M$25,MATCH(Gilbert!N5556,Rate!$A$4:$A$25,0),MATCH(Gilbert!L5556,Rate!$B$3:$M$3,0))*O5556)),"")</f>
        <v/>
      </c>
      <c r="T5556" s="71" t="str">
        <f t="shared" si="261"/>
        <v/>
      </c>
    </row>
    <row r="5557" spans="16:20">
      <c r="P5557" s="70" t="str">
        <f t="shared" si="259"/>
        <v/>
      </c>
      <c r="Q5557" s="70" t="str">
        <f t="shared" si="260"/>
        <v/>
      </c>
      <c r="R5557" s="70" t="str">
        <f>IFERROR(IF(K5557="handling and wharfage",SUM(P5557:Q5557),IF(OR(K5557="tank",K5557="Boat",K5557="car"),INDEX(Rate!$B$4:$M$25,MATCH(Gilbert!N5557,Rate!$A$4:$A$25,0),MATCH(Gilbert!L5557,Rate!$B$3:$M$3,0))*O5557*0.8,INDEX(Rate!$B$4:$M$25,MATCH(Gilbert!N5557,Rate!$A$4:$A$25,0),MATCH(Gilbert!L5557,Rate!$B$3:$M$3,0))*O5557)),"")</f>
        <v/>
      </c>
      <c r="T5557" s="71" t="str">
        <f t="shared" si="261"/>
        <v/>
      </c>
    </row>
    <row r="5558" spans="16:20">
      <c r="P5558" s="70" t="str">
        <f t="shared" si="259"/>
        <v/>
      </c>
      <c r="Q5558" s="70" t="str">
        <f t="shared" si="260"/>
        <v/>
      </c>
      <c r="R5558" s="70" t="str">
        <f>IFERROR(IF(K5558="handling and wharfage",SUM(P5558:Q5558),IF(OR(K5558="tank",K5558="Boat",K5558="car"),INDEX(Rate!$B$4:$M$25,MATCH(Gilbert!N5558,Rate!$A$4:$A$25,0),MATCH(Gilbert!L5558,Rate!$B$3:$M$3,0))*O5558*0.8,INDEX(Rate!$B$4:$M$25,MATCH(Gilbert!N5558,Rate!$A$4:$A$25,0),MATCH(Gilbert!L5558,Rate!$B$3:$M$3,0))*O5558)),"")</f>
        <v/>
      </c>
      <c r="T5558" s="71" t="str">
        <f t="shared" si="261"/>
        <v/>
      </c>
    </row>
    <row r="5559" spans="16:20">
      <c r="P5559" s="70" t="str">
        <f t="shared" si="259"/>
        <v/>
      </c>
      <c r="Q5559" s="70" t="str">
        <f t="shared" si="260"/>
        <v/>
      </c>
      <c r="R5559" s="70" t="str">
        <f>IFERROR(IF(K5559="handling and wharfage",SUM(P5559:Q5559),IF(OR(K5559="tank",K5559="Boat",K5559="car"),INDEX(Rate!$B$4:$M$25,MATCH(Gilbert!N5559,Rate!$A$4:$A$25,0),MATCH(Gilbert!L5559,Rate!$B$3:$M$3,0))*O5559*0.8,INDEX(Rate!$B$4:$M$25,MATCH(Gilbert!N5559,Rate!$A$4:$A$25,0),MATCH(Gilbert!L5559,Rate!$B$3:$M$3,0))*O5559)),"")</f>
        <v/>
      </c>
      <c r="T5559" s="71" t="str">
        <f t="shared" si="261"/>
        <v/>
      </c>
    </row>
    <row r="5560" spans="16:20">
      <c r="P5560" s="70" t="str">
        <f t="shared" si="259"/>
        <v/>
      </c>
      <c r="Q5560" s="70" t="str">
        <f t="shared" si="260"/>
        <v/>
      </c>
      <c r="R5560" s="70" t="str">
        <f>IFERROR(IF(K5560="handling and wharfage",SUM(P5560:Q5560),IF(OR(K5560="tank",K5560="Boat",K5560="car"),INDEX(Rate!$B$4:$M$25,MATCH(Gilbert!N5560,Rate!$A$4:$A$25,0),MATCH(Gilbert!L5560,Rate!$B$3:$M$3,0))*O5560*0.8,INDEX(Rate!$B$4:$M$25,MATCH(Gilbert!N5560,Rate!$A$4:$A$25,0),MATCH(Gilbert!L5560,Rate!$B$3:$M$3,0))*O5560)),"")</f>
        <v/>
      </c>
      <c r="T5560" s="71" t="str">
        <f t="shared" si="261"/>
        <v/>
      </c>
    </row>
    <row r="5561" spans="16:20">
      <c r="P5561" s="70" t="str">
        <f t="shared" si="259"/>
        <v/>
      </c>
      <c r="Q5561" s="70" t="str">
        <f t="shared" si="260"/>
        <v/>
      </c>
      <c r="R5561" s="70" t="str">
        <f>IFERROR(IF(K5561="handling and wharfage",SUM(P5561:Q5561),IF(OR(K5561="tank",K5561="Boat",K5561="car"),INDEX(Rate!$B$4:$M$25,MATCH(Gilbert!N5561,Rate!$A$4:$A$25,0),MATCH(Gilbert!L5561,Rate!$B$3:$M$3,0))*O5561*0.8,INDEX(Rate!$B$4:$M$25,MATCH(Gilbert!N5561,Rate!$A$4:$A$25,0),MATCH(Gilbert!L5561,Rate!$B$3:$M$3,0))*O5561)),"")</f>
        <v/>
      </c>
      <c r="T5561" s="71" t="str">
        <f t="shared" si="261"/>
        <v/>
      </c>
    </row>
    <row r="5562" spans="16:20">
      <c r="P5562" s="70" t="str">
        <f t="shared" si="259"/>
        <v/>
      </c>
      <c r="Q5562" s="70" t="str">
        <f t="shared" si="260"/>
        <v/>
      </c>
      <c r="R5562" s="70" t="str">
        <f>IFERROR(IF(K5562="handling and wharfage",SUM(P5562:Q5562),IF(OR(K5562="tank",K5562="Boat",K5562="car"),INDEX(Rate!$B$4:$M$25,MATCH(Gilbert!N5562,Rate!$A$4:$A$25,0),MATCH(Gilbert!L5562,Rate!$B$3:$M$3,0))*O5562*0.8,INDEX(Rate!$B$4:$M$25,MATCH(Gilbert!N5562,Rate!$A$4:$A$25,0),MATCH(Gilbert!L5562,Rate!$B$3:$M$3,0))*O5562)),"")</f>
        <v/>
      </c>
      <c r="T5562" s="71" t="str">
        <f t="shared" si="261"/>
        <v/>
      </c>
    </row>
    <row r="5563" spans="16:20">
      <c r="P5563" s="70" t="str">
        <f t="shared" si="259"/>
        <v/>
      </c>
      <c r="Q5563" s="70" t="str">
        <f t="shared" si="260"/>
        <v/>
      </c>
      <c r="R5563" s="70" t="str">
        <f>IFERROR(IF(K5563="handling and wharfage",SUM(P5563:Q5563),IF(OR(K5563="tank",K5563="Boat",K5563="car"),INDEX(Rate!$B$4:$M$25,MATCH(Gilbert!N5563,Rate!$A$4:$A$25,0),MATCH(Gilbert!L5563,Rate!$B$3:$M$3,0))*O5563*0.8,INDEX(Rate!$B$4:$M$25,MATCH(Gilbert!N5563,Rate!$A$4:$A$25,0),MATCH(Gilbert!L5563,Rate!$B$3:$M$3,0))*O5563)),"")</f>
        <v/>
      </c>
      <c r="T5563" s="71" t="str">
        <f t="shared" si="261"/>
        <v/>
      </c>
    </row>
    <row r="5564" spans="16:20">
      <c r="P5564" s="70" t="str">
        <f t="shared" si="259"/>
        <v/>
      </c>
      <c r="Q5564" s="70" t="str">
        <f t="shared" si="260"/>
        <v/>
      </c>
      <c r="R5564" s="70" t="str">
        <f>IFERROR(IF(K5564="handling and wharfage",SUM(P5564:Q5564),IF(OR(K5564="tank",K5564="Boat",K5564="car"),INDEX(Rate!$B$4:$M$25,MATCH(Gilbert!N5564,Rate!$A$4:$A$25,0),MATCH(Gilbert!L5564,Rate!$B$3:$M$3,0))*O5564*0.8,INDEX(Rate!$B$4:$M$25,MATCH(Gilbert!N5564,Rate!$A$4:$A$25,0),MATCH(Gilbert!L5564,Rate!$B$3:$M$3,0))*O5564)),"")</f>
        <v/>
      </c>
      <c r="T5564" s="71" t="str">
        <f t="shared" si="261"/>
        <v/>
      </c>
    </row>
    <row r="5565" spans="16:20">
      <c r="P5565" s="70" t="str">
        <f t="shared" si="259"/>
        <v/>
      </c>
      <c r="Q5565" s="70" t="str">
        <f t="shared" si="260"/>
        <v/>
      </c>
      <c r="R5565" s="70" t="str">
        <f>IFERROR(IF(K5565="handling and wharfage",SUM(P5565:Q5565),IF(OR(K5565="tank",K5565="Boat",K5565="car"),INDEX(Rate!$B$4:$M$25,MATCH(Gilbert!N5565,Rate!$A$4:$A$25,0),MATCH(Gilbert!L5565,Rate!$B$3:$M$3,0))*O5565*0.8,INDEX(Rate!$B$4:$M$25,MATCH(Gilbert!N5565,Rate!$A$4:$A$25,0),MATCH(Gilbert!L5565,Rate!$B$3:$M$3,0))*O5565)),"")</f>
        <v/>
      </c>
      <c r="T5565" s="71" t="str">
        <f t="shared" si="261"/>
        <v/>
      </c>
    </row>
    <row r="5566" spans="16:20">
      <c r="P5566" s="70" t="str">
        <f t="shared" si="259"/>
        <v/>
      </c>
      <c r="Q5566" s="70" t="str">
        <f t="shared" si="260"/>
        <v/>
      </c>
      <c r="R5566" s="70" t="str">
        <f>IFERROR(IF(K5566="handling and wharfage",SUM(P5566:Q5566),IF(OR(K5566="tank",K5566="Boat",K5566="car"),INDEX(Rate!$B$4:$M$25,MATCH(Gilbert!N5566,Rate!$A$4:$A$25,0),MATCH(Gilbert!L5566,Rate!$B$3:$M$3,0))*O5566*0.8,INDEX(Rate!$B$4:$M$25,MATCH(Gilbert!N5566,Rate!$A$4:$A$25,0),MATCH(Gilbert!L5566,Rate!$B$3:$M$3,0))*O5566)),"")</f>
        <v/>
      </c>
      <c r="T5566" s="71" t="str">
        <f t="shared" si="261"/>
        <v/>
      </c>
    </row>
    <row r="5567" spans="16:20">
      <c r="P5567" s="70" t="str">
        <f t="shared" si="259"/>
        <v/>
      </c>
      <c r="Q5567" s="70" t="str">
        <f t="shared" si="260"/>
        <v/>
      </c>
      <c r="R5567" s="70" t="str">
        <f>IFERROR(IF(K5567="handling and wharfage",SUM(P5567:Q5567),IF(OR(K5567="tank",K5567="Boat",K5567="car"),INDEX(Rate!$B$4:$M$25,MATCH(Gilbert!N5567,Rate!$A$4:$A$25,0),MATCH(Gilbert!L5567,Rate!$B$3:$M$3,0))*O5567*0.8,INDEX(Rate!$B$4:$M$25,MATCH(Gilbert!N5567,Rate!$A$4:$A$25,0),MATCH(Gilbert!L5567,Rate!$B$3:$M$3,0))*O5567)),"")</f>
        <v/>
      </c>
      <c r="T5567" s="71" t="str">
        <f t="shared" si="261"/>
        <v/>
      </c>
    </row>
    <row r="5568" spans="16:20">
      <c r="P5568" s="70" t="str">
        <f t="shared" si="259"/>
        <v/>
      </c>
      <c r="Q5568" s="70" t="str">
        <f t="shared" si="260"/>
        <v/>
      </c>
      <c r="R5568" s="70" t="str">
        <f>IFERROR(IF(K5568="handling and wharfage",SUM(P5568:Q5568),IF(OR(K5568="tank",K5568="Boat",K5568="car"),INDEX(Rate!$B$4:$M$25,MATCH(Gilbert!N5568,Rate!$A$4:$A$25,0),MATCH(Gilbert!L5568,Rate!$B$3:$M$3,0))*O5568*0.8,INDEX(Rate!$B$4:$M$25,MATCH(Gilbert!N5568,Rate!$A$4:$A$25,0),MATCH(Gilbert!L5568,Rate!$B$3:$M$3,0))*O5568)),"")</f>
        <v/>
      </c>
      <c r="T5568" s="71" t="str">
        <f t="shared" si="261"/>
        <v/>
      </c>
    </row>
    <row r="5569" spans="16:20">
      <c r="P5569" s="70" t="str">
        <f t="shared" si="259"/>
        <v/>
      </c>
      <c r="Q5569" s="70" t="str">
        <f t="shared" si="260"/>
        <v/>
      </c>
      <c r="R5569" s="70" t="str">
        <f>IFERROR(IF(K5569="handling and wharfage",SUM(P5569:Q5569),IF(OR(K5569="tank",K5569="Boat",K5569="car"),INDEX(Rate!$B$4:$M$25,MATCH(Gilbert!N5569,Rate!$A$4:$A$25,0),MATCH(Gilbert!L5569,Rate!$B$3:$M$3,0))*O5569*0.8,INDEX(Rate!$B$4:$M$25,MATCH(Gilbert!N5569,Rate!$A$4:$A$25,0),MATCH(Gilbert!L5569,Rate!$B$3:$M$3,0))*O5569)),"")</f>
        <v/>
      </c>
      <c r="T5569" s="71" t="str">
        <f t="shared" si="261"/>
        <v/>
      </c>
    </row>
    <row r="5570" spans="16:20">
      <c r="P5570" s="70" t="str">
        <f t="shared" si="259"/>
        <v/>
      </c>
      <c r="Q5570" s="70" t="str">
        <f t="shared" si="260"/>
        <v/>
      </c>
      <c r="R5570" s="70" t="str">
        <f>IFERROR(IF(K5570="handling and wharfage",SUM(P5570:Q5570),IF(OR(K5570="tank",K5570="Boat",K5570="car"),INDEX(Rate!$B$4:$M$25,MATCH(Gilbert!N5570,Rate!$A$4:$A$25,0),MATCH(Gilbert!L5570,Rate!$B$3:$M$3,0))*O5570*0.8,INDEX(Rate!$B$4:$M$25,MATCH(Gilbert!N5570,Rate!$A$4:$A$25,0),MATCH(Gilbert!L5570,Rate!$B$3:$M$3,0))*O5570)),"")</f>
        <v/>
      </c>
      <c r="T5570" s="71" t="str">
        <f t="shared" si="261"/>
        <v/>
      </c>
    </row>
    <row r="5571" spans="16:20">
      <c r="P5571" s="70" t="str">
        <f t="shared" ref="P5571:P5634" si="262">IF(OR(K5571="handling and wharfage",K5571="rau handling and wharfage"),O5571*30,"")</f>
        <v/>
      </c>
      <c r="Q5571" s="70" t="str">
        <f t="shared" ref="Q5571:Q5634" si="263">IF(K5571&lt;&gt;"handling and wharfage","",O5571*3.5)</f>
        <v/>
      </c>
      <c r="R5571" s="70" t="str">
        <f>IFERROR(IF(K5571="handling and wharfage",SUM(P5571:Q5571),IF(OR(K5571="tank",K5571="Boat",K5571="car"),INDEX(Rate!$B$4:$M$25,MATCH(Gilbert!N5571,Rate!$A$4:$A$25,0),MATCH(Gilbert!L5571,Rate!$B$3:$M$3,0))*O5571*0.8,INDEX(Rate!$B$4:$M$25,MATCH(Gilbert!N5571,Rate!$A$4:$A$25,0),MATCH(Gilbert!L5571,Rate!$B$3:$M$3,0))*O5571)),"")</f>
        <v/>
      </c>
      <c r="T5571" s="71" t="str">
        <f t="shared" ref="T5571:T5634" si="264">IF(L5571="","",IF(L5571="General2","F0070000061A","E31250000331"))</f>
        <v/>
      </c>
    </row>
    <row r="5572" spans="16:20">
      <c r="P5572" s="70" t="str">
        <f t="shared" si="262"/>
        <v/>
      </c>
      <c r="Q5572" s="70" t="str">
        <f t="shared" si="263"/>
        <v/>
      </c>
      <c r="R5572" s="70" t="str">
        <f>IFERROR(IF(K5572="handling and wharfage",SUM(P5572:Q5572),IF(OR(K5572="tank",K5572="Boat",K5572="car"),INDEX(Rate!$B$4:$M$25,MATCH(Gilbert!N5572,Rate!$A$4:$A$25,0),MATCH(Gilbert!L5572,Rate!$B$3:$M$3,0))*O5572*0.8,INDEX(Rate!$B$4:$M$25,MATCH(Gilbert!N5572,Rate!$A$4:$A$25,0),MATCH(Gilbert!L5572,Rate!$B$3:$M$3,0))*O5572)),"")</f>
        <v/>
      </c>
      <c r="T5572" s="71" t="str">
        <f t="shared" si="264"/>
        <v/>
      </c>
    </row>
    <row r="5573" spans="16:20">
      <c r="P5573" s="70" t="str">
        <f t="shared" si="262"/>
        <v/>
      </c>
      <c r="Q5573" s="70" t="str">
        <f t="shared" si="263"/>
        <v/>
      </c>
      <c r="R5573" s="70" t="str">
        <f>IFERROR(IF(K5573="handling and wharfage",SUM(P5573:Q5573),IF(OR(K5573="tank",K5573="Boat",K5573="car"),INDEX(Rate!$B$4:$M$25,MATCH(Gilbert!N5573,Rate!$A$4:$A$25,0),MATCH(Gilbert!L5573,Rate!$B$3:$M$3,0))*O5573*0.8,INDEX(Rate!$B$4:$M$25,MATCH(Gilbert!N5573,Rate!$A$4:$A$25,0),MATCH(Gilbert!L5573,Rate!$B$3:$M$3,0))*O5573)),"")</f>
        <v/>
      </c>
      <c r="T5573" s="71" t="str">
        <f t="shared" si="264"/>
        <v/>
      </c>
    </row>
    <row r="5574" spans="16:20">
      <c r="P5574" s="70" t="str">
        <f t="shared" si="262"/>
        <v/>
      </c>
      <c r="Q5574" s="70" t="str">
        <f t="shared" si="263"/>
        <v/>
      </c>
      <c r="R5574" s="70" t="str">
        <f>IFERROR(IF(K5574="handling and wharfage",SUM(P5574:Q5574),IF(OR(K5574="tank",K5574="Boat",K5574="car"),INDEX(Rate!$B$4:$M$25,MATCH(Gilbert!N5574,Rate!$A$4:$A$25,0),MATCH(Gilbert!L5574,Rate!$B$3:$M$3,0))*O5574*0.8,INDEX(Rate!$B$4:$M$25,MATCH(Gilbert!N5574,Rate!$A$4:$A$25,0),MATCH(Gilbert!L5574,Rate!$B$3:$M$3,0))*O5574)),"")</f>
        <v/>
      </c>
      <c r="T5574" s="71" t="str">
        <f t="shared" si="264"/>
        <v/>
      </c>
    </row>
    <row r="5575" spans="16:20">
      <c r="P5575" s="70" t="str">
        <f t="shared" si="262"/>
        <v/>
      </c>
      <c r="Q5575" s="70" t="str">
        <f t="shared" si="263"/>
        <v/>
      </c>
      <c r="R5575" s="70" t="str">
        <f>IFERROR(IF(K5575="handling and wharfage",SUM(P5575:Q5575),IF(OR(K5575="tank",K5575="Boat",K5575="car"),INDEX(Rate!$B$4:$M$25,MATCH(Gilbert!N5575,Rate!$A$4:$A$25,0),MATCH(Gilbert!L5575,Rate!$B$3:$M$3,0))*O5575*0.8,INDEX(Rate!$B$4:$M$25,MATCH(Gilbert!N5575,Rate!$A$4:$A$25,0),MATCH(Gilbert!L5575,Rate!$B$3:$M$3,0))*O5575)),"")</f>
        <v/>
      </c>
      <c r="T5575" s="71" t="str">
        <f t="shared" si="264"/>
        <v/>
      </c>
    </row>
    <row r="5576" spans="16:20">
      <c r="P5576" s="70" t="str">
        <f t="shared" si="262"/>
        <v/>
      </c>
      <c r="Q5576" s="70" t="str">
        <f t="shared" si="263"/>
        <v/>
      </c>
      <c r="R5576" s="70" t="str">
        <f>IFERROR(IF(K5576="handling and wharfage",SUM(P5576:Q5576),IF(OR(K5576="tank",K5576="Boat",K5576="car"),INDEX(Rate!$B$4:$M$25,MATCH(Gilbert!N5576,Rate!$A$4:$A$25,0),MATCH(Gilbert!L5576,Rate!$B$3:$M$3,0))*O5576*0.8,INDEX(Rate!$B$4:$M$25,MATCH(Gilbert!N5576,Rate!$A$4:$A$25,0),MATCH(Gilbert!L5576,Rate!$B$3:$M$3,0))*O5576)),"")</f>
        <v/>
      </c>
      <c r="T5576" s="71" t="str">
        <f t="shared" si="264"/>
        <v/>
      </c>
    </row>
    <row r="5577" spans="16:20">
      <c r="P5577" s="70" t="str">
        <f t="shared" si="262"/>
        <v/>
      </c>
      <c r="Q5577" s="70" t="str">
        <f t="shared" si="263"/>
        <v/>
      </c>
      <c r="R5577" s="70" t="str">
        <f>IFERROR(IF(K5577="handling and wharfage",SUM(P5577:Q5577),IF(OR(K5577="tank",K5577="Boat",K5577="car"),INDEX(Rate!$B$4:$M$25,MATCH(Gilbert!N5577,Rate!$A$4:$A$25,0),MATCH(Gilbert!L5577,Rate!$B$3:$M$3,0))*O5577*0.8,INDEX(Rate!$B$4:$M$25,MATCH(Gilbert!N5577,Rate!$A$4:$A$25,0),MATCH(Gilbert!L5577,Rate!$B$3:$M$3,0))*O5577)),"")</f>
        <v/>
      </c>
      <c r="T5577" s="71" t="str">
        <f t="shared" si="264"/>
        <v/>
      </c>
    </row>
    <row r="5578" spans="16:20">
      <c r="P5578" s="70" t="str">
        <f t="shared" si="262"/>
        <v/>
      </c>
      <c r="Q5578" s="70" t="str">
        <f t="shared" si="263"/>
        <v/>
      </c>
      <c r="R5578" s="70" t="str">
        <f>IFERROR(IF(K5578="handling and wharfage",SUM(P5578:Q5578),IF(OR(K5578="tank",K5578="Boat",K5578="car"),INDEX(Rate!$B$4:$M$25,MATCH(Gilbert!N5578,Rate!$A$4:$A$25,0),MATCH(Gilbert!L5578,Rate!$B$3:$M$3,0))*O5578*0.8,INDEX(Rate!$B$4:$M$25,MATCH(Gilbert!N5578,Rate!$A$4:$A$25,0),MATCH(Gilbert!L5578,Rate!$B$3:$M$3,0))*O5578)),"")</f>
        <v/>
      </c>
      <c r="T5578" s="71" t="str">
        <f t="shared" si="264"/>
        <v/>
      </c>
    </row>
    <row r="5579" spans="16:20">
      <c r="P5579" s="70" t="str">
        <f t="shared" si="262"/>
        <v/>
      </c>
      <c r="Q5579" s="70" t="str">
        <f t="shared" si="263"/>
        <v/>
      </c>
      <c r="R5579" s="70" t="str">
        <f>IFERROR(IF(K5579="handling and wharfage",SUM(P5579:Q5579),IF(OR(K5579="tank",K5579="Boat",K5579="car"),INDEX(Rate!$B$4:$M$25,MATCH(Gilbert!N5579,Rate!$A$4:$A$25,0),MATCH(Gilbert!L5579,Rate!$B$3:$M$3,0))*O5579*0.8,INDEX(Rate!$B$4:$M$25,MATCH(Gilbert!N5579,Rate!$A$4:$A$25,0),MATCH(Gilbert!L5579,Rate!$B$3:$M$3,0))*O5579)),"")</f>
        <v/>
      </c>
      <c r="T5579" s="71" t="str">
        <f t="shared" si="264"/>
        <v/>
      </c>
    </row>
    <row r="5580" spans="16:20">
      <c r="P5580" s="70" t="str">
        <f t="shared" si="262"/>
        <v/>
      </c>
      <c r="Q5580" s="70" t="str">
        <f t="shared" si="263"/>
        <v/>
      </c>
      <c r="R5580" s="70" t="str">
        <f>IFERROR(IF(K5580="handling and wharfage",SUM(P5580:Q5580),IF(OR(K5580="tank",K5580="Boat",K5580="car"),INDEX(Rate!$B$4:$M$25,MATCH(Gilbert!N5580,Rate!$A$4:$A$25,0),MATCH(Gilbert!L5580,Rate!$B$3:$M$3,0))*O5580*0.8,INDEX(Rate!$B$4:$M$25,MATCH(Gilbert!N5580,Rate!$A$4:$A$25,0),MATCH(Gilbert!L5580,Rate!$B$3:$M$3,0))*O5580)),"")</f>
        <v/>
      </c>
      <c r="T5580" s="71" t="str">
        <f t="shared" si="264"/>
        <v/>
      </c>
    </row>
    <row r="5581" spans="16:20">
      <c r="P5581" s="70" t="str">
        <f t="shared" si="262"/>
        <v/>
      </c>
      <c r="Q5581" s="70" t="str">
        <f t="shared" si="263"/>
        <v/>
      </c>
      <c r="R5581" s="70" t="str">
        <f>IFERROR(IF(K5581="handling and wharfage",SUM(P5581:Q5581),IF(OR(K5581="tank",K5581="Boat",K5581="car"),INDEX(Rate!$B$4:$M$25,MATCH(Gilbert!N5581,Rate!$A$4:$A$25,0),MATCH(Gilbert!L5581,Rate!$B$3:$M$3,0))*O5581*0.8,INDEX(Rate!$B$4:$M$25,MATCH(Gilbert!N5581,Rate!$A$4:$A$25,0),MATCH(Gilbert!L5581,Rate!$B$3:$M$3,0))*O5581)),"")</f>
        <v/>
      </c>
      <c r="T5581" s="71" t="str">
        <f t="shared" si="264"/>
        <v/>
      </c>
    </row>
    <row r="5582" spans="16:20">
      <c r="P5582" s="70" t="str">
        <f t="shared" si="262"/>
        <v/>
      </c>
      <c r="Q5582" s="70" t="str">
        <f t="shared" si="263"/>
        <v/>
      </c>
      <c r="R5582" s="70" t="str">
        <f>IFERROR(IF(K5582="handling and wharfage",SUM(P5582:Q5582),IF(OR(K5582="tank",K5582="Boat",K5582="car"),INDEX(Rate!$B$4:$M$25,MATCH(Gilbert!N5582,Rate!$A$4:$A$25,0),MATCH(Gilbert!L5582,Rate!$B$3:$M$3,0))*O5582*0.8,INDEX(Rate!$B$4:$M$25,MATCH(Gilbert!N5582,Rate!$A$4:$A$25,0),MATCH(Gilbert!L5582,Rate!$B$3:$M$3,0))*O5582)),"")</f>
        <v/>
      </c>
      <c r="T5582" s="71" t="str">
        <f t="shared" si="264"/>
        <v/>
      </c>
    </row>
    <row r="5583" spans="16:20">
      <c r="P5583" s="70" t="str">
        <f t="shared" si="262"/>
        <v/>
      </c>
      <c r="Q5583" s="70" t="str">
        <f t="shared" si="263"/>
        <v/>
      </c>
      <c r="R5583" s="70" t="str">
        <f>IFERROR(IF(K5583="handling and wharfage",SUM(P5583:Q5583),IF(OR(K5583="tank",K5583="Boat",K5583="car"),INDEX(Rate!$B$4:$M$25,MATCH(Gilbert!N5583,Rate!$A$4:$A$25,0),MATCH(Gilbert!L5583,Rate!$B$3:$M$3,0))*O5583*0.8,INDEX(Rate!$B$4:$M$25,MATCH(Gilbert!N5583,Rate!$A$4:$A$25,0),MATCH(Gilbert!L5583,Rate!$B$3:$M$3,0))*O5583)),"")</f>
        <v/>
      </c>
      <c r="T5583" s="71" t="str">
        <f t="shared" si="264"/>
        <v/>
      </c>
    </row>
    <row r="5584" spans="16:20">
      <c r="P5584" s="70" t="str">
        <f t="shared" si="262"/>
        <v/>
      </c>
      <c r="Q5584" s="70" t="str">
        <f t="shared" si="263"/>
        <v/>
      </c>
      <c r="R5584" s="70" t="str">
        <f>IFERROR(IF(K5584="handling and wharfage",SUM(P5584:Q5584),IF(OR(K5584="tank",K5584="Boat",K5584="car"),INDEX(Rate!$B$4:$M$25,MATCH(Gilbert!N5584,Rate!$A$4:$A$25,0),MATCH(Gilbert!L5584,Rate!$B$3:$M$3,0))*O5584*0.8,INDEX(Rate!$B$4:$M$25,MATCH(Gilbert!N5584,Rate!$A$4:$A$25,0),MATCH(Gilbert!L5584,Rate!$B$3:$M$3,0))*O5584)),"")</f>
        <v/>
      </c>
      <c r="T5584" s="71" t="str">
        <f t="shared" si="264"/>
        <v/>
      </c>
    </row>
    <row r="5585" spans="16:20">
      <c r="P5585" s="70" t="str">
        <f t="shared" si="262"/>
        <v/>
      </c>
      <c r="Q5585" s="70" t="str">
        <f t="shared" si="263"/>
        <v/>
      </c>
      <c r="R5585" s="70" t="str">
        <f>IFERROR(IF(K5585="handling and wharfage",SUM(P5585:Q5585),IF(OR(K5585="tank",K5585="Boat",K5585="car"),INDEX(Rate!$B$4:$M$25,MATCH(Gilbert!N5585,Rate!$A$4:$A$25,0),MATCH(Gilbert!L5585,Rate!$B$3:$M$3,0))*O5585*0.8,INDEX(Rate!$B$4:$M$25,MATCH(Gilbert!N5585,Rate!$A$4:$A$25,0),MATCH(Gilbert!L5585,Rate!$B$3:$M$3,0))*O5585)),"")</f>
        <v/>
      </c>
      <c r="T5585" s="71" t="str">
        <f t="shared" si="264"/>
        <v/>
      </c>
    </row>
    <row r="5586" spans="16:20">
      <c r="P5586" s="70" t="str">
        <f t="shared" si="262"/>
        <v/>
      </c>
      <c r="Q5586" s="70" t="str">
        <f t="shared" si="263"/>
        <v/>
      </c>
      <c r="R5586" s="70" t="str">
        <f>IFERROR(IF(K5586="handling and wharfage",SUM(P5586:Q5586),IF(OR(K5586="tank",K5586="Boat",K5586="car"),INDEX(Rate!$B$4:$M$25,MATCH(Gilbert!N5586,Rate!$A$4:$A$25,0),MATCH(Gilbert!L5586,Rate!$B$3:$M$3,0))*O5586*0.8,INDEX(Rate!$B$4:$M$25,MATCH(Gilbert!N5586,Rate!$A$4:$A$25,0),MATCH(Gilbert!L5586,Rate!$B$3:$M$3,0))*O5586)),"")</f>
        <v/>
      </c>
      <c r="T5586" s="71" t="str">
        <f t="shared" si="264"/>
        <v/>
      </c>
    </row>
    <row r="5587" spans="16:20">
      <c r="P5587" s="70" t="str">
        <f t="shared" si="262"/>
        <v/>
      </c>
      <c r="Q5587" s="70" t="str">
        <f t="shared" si="263"/>
        <v/>
      </c>
      <c r="R5587" s="70" t="str">
        <f>IFERROR(IF(K5587="handling and wharfage",SUM(P5587:Q5587),IF(OR(K5587="tank",K5587="Boat",K5587="car"),INDEX(Rate!$B$4:$M$25,MATCH(Gilbert!N5587,Rate!$A$4:$A$25,0),MATCH(Gilbert!L5587,Rate!$B$3:$M$3,0))*O5587*0.8,INDEX(Rate!$B$4:$M$25,MATCH(Gilbert!N5587,Rate!$A$4:$A$25,0),MATCH(Gilbert!L5587,Rate!$B$3:$M$3,0))*O5587)),"")</f>
        <v/>
      </c>
      <c r="T5587" s="71" t="str">
        <f t="shared" si="264"/>
        <v/>
      </c>
    </row>
    <row r="5588" spans="16:20">
      <c r="P5588" s="70" t="str">
        <f t="shared" si="262"/>
        <v/>
      </c>
      <c r="Q5588" s="70" t="str">
        <f t="shared" si="263"/>
        <v/>
      </c>
      <c r="R5588" s="70" t="str">
        <f>IFERROR(IF(K5588="handling and wharfage",SUM(P5588:Q5588),IF(OR(K5588="tank",K5588="Boat",K5588="car"),INDEX(Rate!$B$4:$M$25,MATCH(Gilbert!N5588,Rate!$A$4:$A$25,0),MATCH(Gilbert!L5588,Rate!$B$3:$M$3,0))*O5588*0.8,INDEX(Rate!$B$4:$M$25,MATCH(Gilbert!N5588,Rate!$A$4:$A$25,0),MATCH(Gilbert!L5588,Rate!$B$3:$M$3,0))*O5588)),"")</f>
        <v/>
      </c>
      <c r="T5588" s="71" t="str">
        <f t="shared" si="264"/>
        <v/>
      </c>
    </row>
    <row r="5589" spans="16:20">
      <c r="P5589" s="70" t="str">
        <f t="shared" si="262"/>
        <v/>
      </c>
      <c r="Q5589" s="70" t="str">
        <f t="shared" si="263"/>
        <v/>
      </c>
      <c r="R5589" s="70" t="str">
        <f>IFERROR(IF(K5589="handling and wharfage",SUM(P5589:Q5589),IF(OR(K5589="tank",K5589="Boat",K5589="car"),INDEX(Rate!$B$4:$M$25,MATCH(Gilbert!N5589,Rate!$A$4:$A$25,0),MATCH(Gilbert!L5589,Rate!$B$3:$M$3,0))*O5589*0.8,INDEX(Rate!$B$4:$M$25,MATCH(Gilbert!N5589,Rate!$A$4:$A$25,0),MATCH(Gilbert!L5589,Rate!$B$3:$M$3,0))*O5589)),"")</f>
        <v/>
      </c>
      <c r="T5589" s="71" t="str">
        <f t="shared" si="264"/>
        <v/>
      </c>
    </row>
    <row r="5590" spans="16:20">
      <c r="P5590" s="70" t="str">
        <f t="shared" si="262"/>
        <v/>
      </c>
      <c r="Q5590" s="70" t="str">
        <f t="shared" si="263"/>
        <v/>
      </c>
      <c r="R5590" s="70" t="str">
        <f>IFERROR(IF(K5590="handling and wharfage",SUM(P5590:Q5590),IF(OR(K5590="tank",K5590="Boat",K5590="car"),INDEX(Rate!$B$4:$M$25,MATCH(Gilbert!N5590,Rate!$A$4:$A$25,0),MATCH(Gilbert!L5590,Rate!$B$3:$M$3,0))*O5590*0.8,INDEX(Rate!$B$4:$M$25,MATCH(Gilbert!N5590,Rate!$A$4:$A$25,0),MATCH(Gilbert!L5590,Rate!$B$3:$M$3,0))*O5590)),"")</f>
        <v/>
      </c>
      <c r="T5590" s="71" t="str">
        <f t="shared" si="264"/>
        <v/>
      </c>
    </row>
    <row r="5591" spans="16:20">
      <c r="P5591" s="70" t="str">
        <f t="shared" si="262"/>
        <v/>
      </c>
      <c r="Q5591" s="70" t="str">
        <f t="shared" si="263"/>
        <v/>
      </c>
      <c r="R5591" s="70" t="str">
        <f>IFERROR(IF(K5591="handling and wharfage",SUM(P5591:Q5591),IF(OR(K5591="tank",K5591="Boat",K5591="car"),INDEX(Rate!$B$4:$M$25,MATCH(Gilbert!N5591,Rate!$A$4:$A$25,0),MATCH(Gilbert!L5591,Rate!$B$3:$M$3,0))*O5591*0.8,INDEX(Rate!$B$4:$M$25,MATCH(Gilbert!N5591,Rate!$A$4:$A$25,0),MATCH(Gilbert!L5591,Rate!$B$3:$M$3,0))*O5591)),"")</f>
        <v/>
      </c>
      <c r="T5591" s="71" t="str">
        <f t="shared" si="264"/>
        <v/>
      </c>
    </row>
    <row r="5592" spans="16:20">
      <c r="P5592" s="70" t="str">
        <f t="shared" si="262"/>
        <v/>
      </c>
      <c r="Q5592" s="70" t="str">
        <f t="shared" si="263"/>
        <v/>
      </c>
      <c r="R5592" s="70" t="str">
        <f>IFERROR(IF(K5592="handling and wharfage",SUM(P5592:Q5592),IF(OR(K5592="tank",K5592="Boat",K5592="car"),INDEX(Rate!$B$4:$M$25,MATCH(Gilbert!N5592,Rate!$A$4:$A$25,0),MATCH(Gilbert!L5592,Rate!$B$3:$M$3,0))*O5592*0.8,INDEX(Rate!$B$4:$M$25,MATCH(Gilbert!N5592,Rate!$A$4:$A$25,0),MATCH(Gilbert!L5592,Rate!$B$3:$M$3,0))*O5592)),"")</f>
        <v/>
      </c>
      <c r="T5592" s="71" t="str">
        <f t="shared" si="264"/>
        <v/>
      </c>
    </row>
    <row r="5593" spans="16:20">
      <c r="P5593" s="70" t="str">
        <f t="shared" si="262"/>
        <v/>
      </c>
      <c r="Q5593" s="70" t="str">
        <f t="shared" si="263"/>
        <v/>
      </c>
      <c r="R5593" s="70" t="str">
        <f>IFERROR(IF(K5593="handling and wharfage",SUM(P5593:Q5593),IF(OR(K5593="tank",K5593="Boat",K5593="car"),INDEX(Rate!$B$4:$M$25,MATCH(Gilbert!N5593,Rate!$A$4:$A$25,0),MATCH(Gilbert!L5593,Rate!$B$3:$M$3,0))*O5593*0.8,INDEX(Rate!$B$4:$M$25,MATCH(Gilbert!N5593,Rate!$A$4:$A$25,0),MATCH(Gilbert!L5593,Rate!$B$3:$M$3,0))*O5593)),"")</f>
        <v/>
      </c>
      <c r="T5593" s="71" t="str">
        <f t="shared" si="264"/>
        <v/>
      </c>
    </row>
    <row r="5594" spans="16:20">
      <c r="P5594" s="70" t="str">
        <f t="shared" si="262"/>
        <v/>
      </c>
      <c r="Q5594" s="70" t="str">
        <f t="shared" si="263"/>
        <v/>
      </c>
      <c r="R5594" s="70" t="str">
        <f>IFERROR(IF(K5594="handling and wharfage",SUM(P5594:Q5594),IF(OR(K5594="tank",K5594="Boat",K5594="car"),INDEX(Rate!$B$4:$M$25,MATCH(Gilbert!N5594,Rate!$A$4:$A$25,0),MATCH(Gilbert!L5594,Rate!$B$3:$M$3,0))*O5594*0.8,INDEX(Rate!$B$4:$M$25,MATCH(Gilbert!N5594,Rate!$A$4:$A$25,0),MATCH(Gilbert!L5594,Rate!$B$3:$M$3,0))*O5594)),"")</f>
        <v/>
      </c>
      <c r="T5594" s="71" t="str">
        <f t="shared" si="264"/>
        <v/>
      </c>
    </row>
    <row r="5595" spans="16:20">
      <c r="P5595" s="70" t="str">
        <f t="shared" si="262"/>
        <v/>
      </c>
      <c r="Q5595" s="70" t="str">
        <f t="shared" si="263"/>
        <v/>
      </c>
      <c r="R5595" s="70" t="str">
        <f>IFERROR(IF(K5595="handling and wharfage",SUM(P5595:Q5595),IF(OR(K5595="tank",K5595="Boat",K5595="car"),INDEX(Rate!$B$4:$M$25,MATCH(Gilbert!N5595,Rate!$A$4:$A$25,0),MATCH(Gilbert!L5595,Rate!$B$3:$M$3,0))*O5595*0.8,INDEX(Rate!$B$4:$M$25,MATCH(Gilbert!N5595,Rate!$A$4:$A$25,0),MATCH(Gilbert!L5595,Rate!$B$3:$M$3,0))*O5595)),"")</f>
        <v/>
      </c>
      <c r="T5595" s="71" t="str">
        <f t="shared" si="264"/>
        <v/>
      </c>
    </row>
    <row r="5596" spans="16:20">
      <c r="P5596" s="70" t="str">
        <f t="shared" si="262"/>
        <v/>
      </c>
      <c r="Q5596" s="70" t="str">
        <f t="shared" si="263"/>
        <v/>
      </c>
      <c r="R5596" s="70" t="str">
        <f>IFERROR(IF(K5596="handling and wharfage",SUM(P5596:Q5596),IF(OR(K5596="tank",K5596="Boat",K5596="car"),INDEX(Rate!$B$4:$M$25,MATCH(Gilbert!N5596,Rate!$A$4:$A$25,0),MATCH(Gilbert!L5596,Rate!$B$3:$M$3,0))*O5596*0.8,INDEX(Rate!$B$4:$M$25,MATCH(Gilbert!N5596,Rate!$A$4:$A$25,0),MATCH(Gilbert!L5596,Rate!$B$3:$M$3,0))*O5596)),"")</f>
        <v/>
      </c>
      <c r="T5596" s="71" t="str">
        <f t="shared" si="264"/>
        <v/>
      </c>
    </row>
    <row r="5597" spans="16:20">
      <c r="P5597" s="70" t="str">
        <f t="shared" si="262"/>
        <v/>
      </c>
      <c r="Q5597" s="70" t="str">
        <f t="shared" si="263"/>
        <v/>
      </c>
      <c r="R5597" s="70" t="str">
        <f>IFERROR(IF(K5597="handling and wharfage",SUM(P5597:Q5597),IF(OR(K5597="tank",K5597="Boat",K5597="car"),INDEX(Rate!$B$4:$M$25,MATCH(Gilbert!N5597,Rate!$A$4:$A$25,0),MATCH(Gilbert!L5597,Rate!$B$3:$M$3,0))*O5597*0.8,INDEX(Rate!$B$4:$M$25,MATCH(Gilbert!N5597,Rate!$A$4:$A$25,0),MATCH(Gilbert!L5597,Rate!$B$3:$M$3,0))*O5597)),"")</f>
        <v/>
      </c>
      <c r="T5597" s="71" t="str">
        <f t="shared" si="264"/>
        <v/>
      </c>
    </row>
    <row r="5598" spans="16:20">
      <c r="P5598" s="70" t="str">
        <f t="shared" si="262"/>
        <v/>
      </c>
      <c r="Q5598" s="70" t="str">
        <f t="shared" si="263"/>
        <v/>
      </c>
      <c r="R5598" s="70" t="str">
        <f>IFERROR(IF(K5598="handling and wharfage",SUM(P5598:Q5598),IF(OR(K5598="tank",K5598="Boat",K5598="car"),INDEX(Rate!$B$4:$M$25,MATCH(Gilbert!N5598,Rate!$A$4:$A$25,0),MATCH(Gilbert!L5598,Rate!$B$3:$M$3,0))*O5598*0.8,INDEX(Rate!$B$4:$M$25,MATCH(Gilbert!N5598,Rate!$A$4:$A$25,0),MATCH(Gilbert!L5598,Rate!$B$3:$M$3,0))*O5598)),"")</f>
        <v/>
      </c>
      <c r="T5598" s="71" t="str">
        <f t="shared" si="264"/>
        <v/>
      </c>
    </row>
    <row r="5599" spans="16:20">
      <c r="P5599" s="70" t="str">
        <f t="shared" si="262"/>
        <v/>
      </c>
      <c r="Q5599" s="70" t="str">
        <f t="shared" si="263"/>
        <v/>
      </c>
      <c r="R5599" s="70" t="str">
        <f>IFERROR(IF(K5599="handling and wharfage",SUM(P5599:Q5599),IF(OR(K5599="tank",K5599="Boat",K5599="car"),INDEX(Rate!$B$4:$M$25,MATCH(Gilbert!N5599,Rate!$A$4:$A$25,0),MATCH(Gilbert!L5599,Rate!$B$3:$M$3,0))*O5599*0.8,INDEX(Rate!$B$4:$M$25,MATCH(Gilbert!N5599,Rate!$A$4:$A$25,0),MATCH(Gilbert!L5599,Rate!$B$3:$M$3,0))*O5599)),"")</f>
        <v/>
      </c>
      <c r="T5599" s="71" t="str">
        <f t="shared" si="264"/>
        <v/>
      </c>
    </row>
    <row r="5600" spans="16:20">
      <c r="P5600" s="70" t="str">
        <f t="shared" si="262"/>
        <v/>
      </c>
      <c r="Q5600" s="70" t="str">
        <f t="shared" si="263"/>
        <v/>
      </c>
      <c r="R5600" s="70" t="str">
        <f>IFERROR(IF(K5600="handling and wharfage",SUM(P5600:Q5600),IF(OR(K5600="tank",K5600="Boat",K5600="car"),INDEX(Rate!$B$4:$M$25,MATCH(Gilbert!N5600,Rate!$A$4:$A$25,0),MATCH(Gilbert!L5600,Rate!$B$3:$M$3,0))*O5600*0.8,INDEX(Rate!$B$4:$M$25,MATCH(Gilbert!N5600,Rate!$A$4:$A$25,0),MATCH(Gilbert!L5600,Rate!$B$3:$M$3,0))*O5600)),"")</f>
        <v/>
      </c>
      <c r="T5600" s="71" t="str">
        <f t="shared" si="264"/>
        <v/>
      </c>
    </row>
    <row r="5601" spans="16:20">
      <c r="P5601" s="70" t="str">
        <f t="shared" si="262"/>
        <v/>
      </c>
      <c r="Q5601" s="70" t="str">
        <f t="shared" si="263"/>
        <v/>
      </c>
      <c r="R5601" s="70" t="str">
        <f>IFERROR(IF(K5601="handling and wharfage",SUM(P5601:Q5601),IF(OR(K5601="tank",K5601="Boat",K5601="car"),INDEX(Rate!$B$4:$M$25,MATCH(Gilbert!N5601,Rate!$A$4:$A$25,0),MATCH(Gilbert!L5601,Rate!$B$3:$M$3,0))*O5601*0.8,INDEX(Rate!$B$4:$M$25,MATCH(Gilbert!N5601,Rate!$A$4:$A$25,0),MATCH(Gilbert!L5601,Rate!$B$3:$M$3,0))*O5601)),"")</f>
        <v/>
      </c>
      <c r="T5601" s="71" t="str">
        <f t="shared" si="264"/>
        <v/>
      </c>
    </row>
    <row r="5602" spans="16:20">
      <c r="P5602" s="70" t="str">
        <f t="shared" si="262"/>
        <v/>
      </c>
      <c r="Q5602" s="70" t="str">
        <f t="shared" si="263"/>
        <v/>
      </c>
      <c r="R5602" s="70" t="str">
        <f>IFERROR(IF(K5602="handling and wharfage",SUM(P5602:Q5602),IF(OR(K5602="tank",K5602="Boat",K5602="car"),INDEX(Rate!$B$4:$M$25,MATCH(Gilbert!N5602,Rate!$A$4:$A$25,0),MATCH(Gilbert!L5602,Rate!$B$3:$M$3,0))*O5602*0.8,INDEX(Rate!$B$4:$M$25,MATCH(Gilbert!N5602,Rate!$A$4:$A$25,0),MATCH(Gilbert!L5602,Rate!$B$3:$M$3,0))*O5602)),"")</f>
        <v/>
      </c>
      <c r="T5602" s="71" t="str">
        <f t="shared" si="264"/>
        <v/>
      </c>
    </row>
    <row r="5603" spans="16:20">
      <c r="P5603" s="70" t="str">
        <f t="shared" si="262"/>
        <v/>
      </c>
      <c r="Q5603" s="70" t="str">
        <f t="shared" si="263"/>
        <v/>
      </c>
      <c r="R5603" s="70" t="str">
        <f>IFERROR(IF(K5603="handling and wharfage",SUM(P5603:Q5603),IF(OR(K5603="tank",K5603="Boat",K5603="car"),INDEX(Rate!$B$4:$M$25,MATCH(Gilbert!N5603,Rate!$A$4:$A$25,0),MATCH(Gilbert!L5603,Rate!$B$3:$M$3,0))*O5603*0.8,INDEX(Rate!$B$4:$M$25,MATCH(Gilbert!N5603,Rate!$A$4:$A$25,0),MATCH(Gilbert!L5603,Rate!$B$3:$M$3,0))*O5603)),"")</f>
        <v/>
      </c>
      <c r="T5603" s="71" t="str">
        <f t="shared" si="264"/>
        <v/>
      </c>
    </row>
    <row r="5604" spans="16:20">
      <c r="P5604" s="70" t="str">
        <f t="shared" si="262"/>
        <v/>
      </c>
      <c r="Q5604" s="70" t="str">
        <f t="shared" si="263"/>
        <v/>
      </c>
      <c r="R5604" s="70" t="str">
        <f>IFERROR(IF(K5604="handling and wharfage",SUM(P5604:Q5604),IF(OR(K5604="tank",K5604="Boat",K5604="car"),INDEX(Rate!$B$4:$M$25,MATCH(Gilbert!N5604,Rate!$A$4:$A$25,0),MATCH(Gilbert!L5604,Rate!$B$3:$M$3,0))*O5604*0.8,INDEX(Rate!$B$4:$M$25,MATCH(Gilbert!N5604,Rate!$A$4:$A$25,0),MATCH(Gilbert!L5604,Rate!$B$3:$M$3,0))*O5604)),"")</f>
        <v/>
      </c>
      <c r="T5604" s="71" t="str">
        <f t="shared" si="264"/>
        <v/>
      </c>
    </row>
    <row r="5605" spans="16:20">
      <c r="P5605" s="70" t="str">
        <f t="shared" si="262"/>
        <v/>
      </c>
      <c r="Q5605" s="70" t="str">
        <f t="shared" si="263"/>
        <v/>
      </c>
      <c r="R5605" s="70" t="str">
        <f>IFERROR(IF(K5605="handling and wharfage",SUM(P5605:Q5605),IF(OR(K5605="tank",K5605="Boat",K5605="car"),INDEX(Rate!$B$4:$M$25,MATCH(Gilbert!N5605,Rate!$A$4:$A$25,0),MATCH(Gilbert!L5605,Rate!$B$3:$M$3,0))*O5605*0.8,INDEX(Rate!$B$4:$M$25,MATCH(Gilbert!N5605,Rate!$A$4:$A$25,0),MATCH(Gilbert!L5605,Rate!$B$3:$M$3,0))*O5605)),"")</f>
        <v/>
      </c>
      <c r="T5605" s="71" t="str">
        <f t="shared" si="264"/>
        <v/>
      </c>
    </row>
    <row r="5606" spans="16:20">
      <c r="P5606" s="70" t="str">
        <f t="shared" si="262"/>
        <v/>
      </c>
      <c r="Q5606" s="70" t="str">
        <f t="shared" si="263"/>
        <v/>
      </c>
      <c r="R5606" s="70" t="str">
        <f>IFERROR(IF(K5606="handling and wharfage",SUM(P5606:Q5606),IF(OR(K5606="tank",K5606="Boat",K5606="car"),INDEX(Rate!$B$4:$M$25,MATCH(Gilbert!N5606,Rate!$A$4:$A$25,0),MATCH(Gilbert!L5606,Rate!$B$3:$M$3,0))*O5606*0.8,INDEX(Rate!$B$4:$M$25,MATCH(Gilbert!N5606,Rate!$A$4:$A$25,0),MATCH(Gilbert!L5606,Rate!$B$3:$M$3,0))*O5606)),"")</f>
        <v/>
      </c>
      <c r="T5606" s="71" t="str">
        <f t="shared" si="264"/>
        <v/>
      </c>
    </row>
    <row r="5607" spans="16:20">
      <c r="P5607" s="70" t="str">
        <f t="shared" si="262"/>
        <v/>
      </c>
      <c r="Q5607" s="70" t="str">
        <f t="shared" si="263"/>
        <v/>
      </c>
      <c r="R5607" s="70" t="str">
        <f>IFERROR(IF(K5607="handling and wharfage",SUM(P5607:Q5607),IF(OR(K5607="tank",K5607="Boat",K5607="car"),INDEX(Rate!$B$4:$M$25,MATCH(Gilbert!N5607,Rate!$A$4:$A$25,0),MATCH(Gilbert!L5607,Rate!$B$3:$M$3,0))*O5607*0.8,INDEX(Rate!$B$4:$M$25,MATCH(Gilbert!N5607,Rate!$A$4:$A$25,0),MATCH(Gilbert!L5607,Rate!$B$3:$M$3,0))*O5607)),"")</f>
        <v/>
      </c>
      <c r="T5607" s="71" t="str">
        <f t="shared" si="264"/>
        <v/>
      </c>
    </row>
    <row r="5608" spans="16:20">
      <c r="P5608" s="70" t="str">
        <f t="shared" si="262"/>
        <v/>
      </c>
      <c r="Q5608" s="70" t="str">
        <f t="shared" si="263"/>
        <v/>
      </c>
      <c r="R5608" s="70" t="str">
        <f>IFERROR(IF(K5608="handling and wharfage",SUM(P5608:Q5608),IF(OR(K5608="tank",K5608="Boat",K5608="car"),INDEX(Rate!$B$4:$M$25,MATCH(Gilbert!N5608,Rate!$A$4:$A$25,0),MATCH(Gilbert!L5608,Rate!$B$3:$M$3,0))*O5608*0.8,INDEX(Rate!$B$4:$M$25,MATCH(Gilbert!N5608,Rate!$A$4:$A$25,0),MATCH(Gilbert!L5608,Rate!$B$3:$M$3,0))*O5608)),"")</f>
        <v/>
      </c>
      <c r="T5608" s="71" t="str">
        <f t="shared" si="264"/>
        <v/>
      </c>
    </row>
    <row r="5609" spans="16:20">
      <c r="P5609" s="70" t="str">
        <f t="shared" si="262"/>
        <v/>
      </c>
      <c r="Q5609" s="70" t="str">
        <f t="shared" si="263"/>
        <v/>
      </c>
      <c r="R5609" s="70" t="str">
        <f>IFERROR(IF(K5609="handling and wharfage",SUM(P5609:Q5609),IF(OR(K5609="tank",K5609="Boat",K5609="car"),INDEX(Rate!$B$4:$M$25,MATCH(Gilbert!N5609,Rate!$A$4:$A$25,0),MATCH(Gilbert!L5609,Rate!$B$3:$M$3,0))*O5609*0.8,INDEX(Rate!$B$4:$M$25,MATCH(Gilbert!N5609,Rate!$A$4:$A$25,0),MATCH(Gilbert!L5609,Rate!$B$3:$M$3,0))*O5609)),"")</f>
        <v/>
      </c>
      <c r="T5609" s="71" t="str">
        <f t="shared" si="264"/>
        <v/>
      </c>
    </row>
    <row r="5610" spans="16:20">
      <c r="P5610" s="70" t="str">
        <f t="shared" si="262"/>
        <v/>
      </c>
      <c r="Q5610" s="70" t="str">
        <f t="shared" si="263"/>
        <v/>
      </c>
      <c r="R5610" s="70" t="str">
        <f>IFERROR(IF(K5610="handling and wharfage",SUM(P5610:Q5610),IF(OR(K5610="tank",K5610="Boat",K5610="car"),INDEX(Rate!$B$4:$M$25,MATCH(Gilbert!N5610,Rate!$A$4:$A$25,0),MATCH(Gilbert!L5610,Rate!$B$3:$M$3,0))*O5610*0.8,INDEX(Rate!$B$4:$M$25,MATCH(Gilbert!N5610,Rate!$A$4:$A$25,0),MATCH(Gilbert!L5610,Rate!$B$3:$M$3,0))*O5610)),"")</f>
        <v/>
      </c>
      <c r="T5610" s="71" t="str">
        <f t="shared" si="264"/>
        <v/>
      </c>
    </row>
    <row r="5611" spans="16:20">
      <c r="P5611" s="70" t="str">
        <f t="shared" si="262"/>
        <v/>
      </c>
      <c r="Q5611" s="70" t="str">
        <f t="shared" si="263"/>
        <v/>
      </c>
      <c r="R5611" s="70" t="str">
        <f>IFERROR(IF(K5611="handling and wharfage",SUM(P5611:Q5611),IF(OR(K5611="tank",K5611="Boat",K5611="car"),INDEX(Rate!$B$4:$M$25,MATCH(Gilbert!N5611,Rate!$A$4:$A$25,0),MATCH(Gilbert!L5611,Rate!$B$3:$M$3,0))*O5611*0.8,INDEX(Rate!$B$4:$M$25,MATCH(Gilbert!N5611,Rate!$A$4:$A$25,0),MATCH(Gilbert!L5611,Rate!$B$3:$M$3,0))*O5611)),"")</f>
        <v/>
      </c>
      <c r="T5611" s="71" t="str">
        <f t="shared" si="264"/>
        <v/>
      </c>
    </row>
    <row r="5612" spans="16:20">
      <c r="P5612" s="70" t="str">
        <f t="shared" si="262"/>
        <v/>
      </c>
      <c r="Q5612" s="70" t="str">
        <f t="shared" si="263"/>
        <v/>
      </c>
      <c r="R5612" s="70" t="str">
        <f>IFERROR(IF(K5612="handling and wharfage",SUM(P5612:Q5612),IF(OR(K5612="tank",K5612="Boat",K5612="car"),INDEX(Rate!$B$4:$M$25,MATCH(Gilbert!N5612,Rate!$A$4:$A$25,0),MATCH(Gilbert!L5612,Rate!$B$3:$M$3,0))*O5612*0.8,INDEX(Rate!$B$4:$M$25,MATCH(Gilbert!N5612,Rate!$A$4:$A$25,0),MATCH(Gilbert!L5612,Rate!$B$3:$M$3,0))*O5612)),"")</f>
        <v/>
      </c>
      <c r="T5612" s="71" t="str">
        <f t="shared" si="264"/>
        <v/>
      </c>
    </row>
    <row r="5613" spans="16:20">
      <c r="P5613" s="70" t="str">
        <f t="shared" si="262"/>
        <v/>
      </c>
      <c r="Q5613" s="70" t="str">
        <f t="shared" si="263"/>
        <v/>
      </c>
      <c r="R5613" s="70" t="str">
        <f>IFERROR(IF(K5613="handling and wharfage",SUM(P5613:Q5613),IF(OR(K5613="tank",K5613="Boat",K5613="car"),INDEX(Rate!$B$4:$M$25,MATCH(Gilbert!N5613,Rate!$A$4:$A$25,0),MATCH(Gilbert!L5613,Rate!$B$3:$M$3,0))*O5613*0.8,INDEX(Rate!$B$4:$M$25,MATCH(Gilbert!N5613,Rate!$A$4:$A$25,0),MATCH(Gilbert!L5613,Rate!$B$3:$M$3,0))*O5613)),"")</f>
        <v/>
      </c>
      <c r="T5613" s="71" t="str">
        <f t="shared" si="264"/>
        <v/>
      </c>
    </row>
    <row r="5614" spans="16:20">
      <c r="P5614" s="70" t="str">
        <f t="shared" si="262"/>
        <v/>
      </c>
      <c r="Q5614" s="70" t="str">
        <f t="shared" si="263"/>
        <v/>
      </c>
      <c r="R5614" s="70" t="str">
        <f>IFERROR(IF(K5614="handling and wharfage",SUM(P5614:Q5614),IF(OR(K5614="tank",K5614="Boat",K5614="car"),INDEX(Rate!$B$4:$M$25,MATCH(Gilbert!N5614,Rate!$A$4:$A$25,0),MATCH(Gilbert!L5614,Rate!$B$3:$M$3,0))*O5614*0.8,INDEX(Rate!$B$4:$M$25,MATCH(Gilbert!N5614,Rate!$A$4:$A$25,0),MATCH(Gilbert!L5614,Rate!$B$3:$M$3,0))*O5614)),"")</f>
        <v/>
      </c>
      <c r="T5614" s="71" t="str">
        <f t="shared" si="264"/>
        <v/>
      </c>
    </row>
    <row r="5615" spans="16:20">
      <c r="P5615" s="70" t="str">
        <f t="shared" si="262"/>
        <v/>
      </c>
      <c r="Q5615" s="70" t="str">
        <f t="shared" si="263"/>
        <v/>
      </c>
      <c r="R5615" s="70" t="str">
        <f>IFERROR(IF(K5615="handling and wharfage",SUM(P5615:Q5615),IF(OR(K5615="tank",K5615="Boat",K5615="car"),INDEX(Rate!$B$4:$M$25,MATCH(Gilbert!N5615,Rate!$A$4:$A$25,0),MATCH(Gilbert!L5615,Rate!$B$3:$M$3,0))*O5615*0.8,INDEX(Rate!$B$4:$M$25,MATCH(Gilbert!N5615,Rate!$A$4:$A$25,0),MATCH(Gilbert!L5615,Rate!$B$3:$M$3,0))*O5615)),"")</f>
        <v/>
      </c>
      <c r="T5615" s="71" t="str">
        <f t="shared" si="264"/>
        <v/>
      </c>
    </row>
    <row r="5616" spans="16:20">
      <c r="P5616" s="70" t="str">
        <f t="shared" si="262"/>
        <v/>
      </c>
      <c r="Q5616" s="70" t="str">
        <f t="shared" si="263"/>
        <v/>
      </c>
      <c r="R5616" s="70" t="str">
        <f>IFERROR(IF(K5616="handling and wharfage",SUM(P5616:Q5616),IF(OR(K5616="tank",K5616="Boat",K5616="car"),INDEX(Rate!$B$4:$M$25,MATCH(Gilbert!N5616,Rate!$A$4:$A$25,0),MATCH(Gilbert!L5616,Rate!$B$3:$M$3,0))*O5616*0.8,INDEX(Rate!$B$4:$M$25,MATCH(Gilbert!N5616,Rate!$A$4:$A$25,0),MATCH(Gilbert!L5616,Rate!$B$3:$M$3,0))*O5616)),"")</f>
        <v/>
      </c>
      <c r="T5616" s="71" t="str">
        <f t="shared" si="264"/>
        <v/>
      </c>
    </row>
    <row r="5617" spans="16:20">
      <c r="P5617" s="70" t="str">
        <f t="shared" si="262"/>
        <v/>
      </c>
      <c r="Q5617" s="70" t="str">
        <f t="shared" si="263"/>
        <v/>
      </c>
      <c r="R5617" s="70" t="str">
        <f>IFERROR(IF(K5617="handling and wharfage",SUM(P5617:Q5617),IF(OR(K5617="tank",K5617="Boat",K5617="car"),INDEX(Rate!$B$4:$M$25,MATCH(Gilbert!N5617,Rate!$A$4:$A$25,0),MATCH(Gilbert!L5617,Rate!$B$3:$M$3,0))*O5617*0.8,INDEX(Rate!$B$4:$M$25,MATCH(Gilbert!N5617,Rate!$A$4:$A$25,0),MATCH(Gilbert!L5617,Rate!$B$3:$M$3,0))*O5617)),"")</f>
        <v/>
      </c>
      <c r="T5617" s="71" t="str">
        <f t="shared" si="264"/>
        <v/>
      </c>
    </row>
    <row r="5618" spans="16:20">
      <c r="P5618" s="70" t="str">
        <f t="shared" si="262"/>
        <v/>
      </c>
      <c r="Q5618" s="70" t="str">
        <f t="shared" si="263"/>
        <v/>
      </c>
      <c r="R5618" s="70" t="str">
        <f>IFERROR(IF(K5618="handling and wharfage",SUM(P5618:Q5618),IF(OR(K5618="tank",K5618="Boat",K5618="car"),INDEX(Rate!$B$4:$M$25,MATCH(Gilbert!N5618,Rate!$A$4:$A$25,0),MATCH(Gilbert!L5618,Rate!$B$3:$M$3,0))*O5618*0.8,INDEX(Rate!$B$4:$M$25,MATCH(Gilbert!N5618,Rate!$A$4:$A$25,0),MATCH(Gilbert!L5618,Rate!$B$3:$M$3,0))*O5618)),"")</f>
        <v/>
      </c>
      <c r="T5618" s="71" t="str">
        <f t="shared" si="264"/>
        <v/>
      </c>
    </row>
    <row r="5619" spans="16:20">
      <c r="P5619" s="70" t="str">
        <f t="shared" si="262"/>
        <v/>
      </c>
      <c r="Q5619" s="70" t="str">
        <f t="shared" si="263"/>
        <v/>
      </c>
      <c r="R5619" s="70" t="str">
        <f>IFERROR(IF(K5619="handling and wharfage",SUM(P5619:Q5619),IF(OR(K5619="tank",K5619="Boat",K5619="car"),INDEX(Rate!$B$4:$M$25,MATCH(Gilbert!N5619,Rate!$A$4:$A$25,0),MATCH(Gilbert!L5619,Rate!$B$3:$M$3,0))*O5619*0.8,INDEX(Rate!$B$4:$M$25,MATCH(Gilbert!N5619,Rate!$A$4:$A$25,0),MATCH(Gilbert!L5619,Rate!$B$3:$M$3,0))*O5619)),"")</f>
        <v/>
      </c>
      <c r="T5619" s="71" t="str">
        <f t="shared" si="264"/>
        <v/>
      </c>
    </row>
    <row r="5620" spans="16:20">
      <c r="P5620" s="70" t="str">
        <f t="shared" si="262"/>
        <v/>
      </c>
      <c r="Q5620" s="70" t="str">
        <f t="shared" si="263"/>
        <v/>
      </c>
      <c r="R5620" s="70" t="str">
        <f>IFERROR(IF(K5620="handling and wharfage",SUM(P5620:Q5620),IF(OR(K5620="tank",K5620="Boat",K5620="car"),INDEX(Rate!$B$4:$M$25,MATCH(Gilbert!N5620,Rate!$A$4:$A$25,0),MATCH(Gilbert!L5620,Rate!$B$3:$M$3,0))*O5620*0.8,INDEX(Rate!$B$4:$M$25,MATCH(Gilbert!N5620,Rate!$A$4:$A$25,0),MATCH(Gilbert!L5620,Rate!$B$3:$M$3,0))*O5620)),"")</f>
        <v/>
      </c>
      <c r="T5620" s="71" t="str">
        <f t="shared" si="264"/>
        <v/>
      </c>
    </row>
    <row r="5621" spans="16:20">
      <c r="P5621" s="70" t="str">
        <f t="shared" si="262"/>
        <v/>
      </c>
      <c r="Q5621" s="70" t="str">
        <f t="shared" si="263"/>
        <v/>
      </c>
      <c r="R5621" s="70" t="str">
        <f>IFERROR(IF(K5621="handling and wharfage",SUM(P5621:Q5621),IF(OR(K5621="tank",K5621="Boat",K5621="car"),INDEX(Rate!$B$4:$M$25,MATCH(Gilbert!N5621,Rate!$A$4:$A$25,0),MATCH(Gilbert!L5621,Rate!$B$3:$M$3,0))*O5621*0.8,INDEX(Rate!$B$4:$M$25,MATCH(Gilbert!N5621,Rate!$A$4:$A$25,0),MATCH(Gilbert!L5621,Rate!$B$3:$M$3,0))*O5621)),"")</f>
        <v/>
      </c>
      <c r="T5621" s="71" t="str">
        <f t="shared" si="264"/>
        <v/>
      </c>
    </row>
    <row r="5622" spans="16:20">
      <c r="P5622" s="70" t="str">
        <f t="shared" si="262"/>
        <v/>
      </c>
      <c r="Q5622" s="70" t="str">
        <f t="shared" si="263"/>
        <v/>
      </c>
      <c r="R5622" s="70" t="str">
        <f>IFERROR(IF(K5622="handling and wharfage",SUM(P5622:Q5622),IF(OR(K5622="tank",K5622="Boat",K5622="car"),INDEX(Rate!$B$4:$M$25,MATCH(Gilbert!N5622,Rate!$A$4:$A$25,0),MATCH(Gilbert!L5622,Rate!$B$3:$M$3,0))*O5622*0.8,INDEX(Rate!$B$4:$M$25,MATCH(Gilbert!N5622,Rate!$A$4:$A$25,0),MATCH(Gilbert!L5622,Rate!$B$3:$M$3,0))*O5622)),"")</f>
        <v/>
      </c>
      <c r="T5622" s="71" t="str">
        <f t="shared" si="264"/>
        <v/>
      </c>
    </row>
    <row r="5623" spans="16:20">
      <c r="P5623" s="70" t="str">
        <f t="shared" si="262"/>
        <v/>
      </c>
      <c r="Q5623" s="70" t="str">
        <f t="shared" si="263"/>
        <v/>
      </c>
      <c r="R5623" s="70" t="str">
        <f>IFERROR(IF(K5623="handling and wharfage",SUM(P5623:Q5623),IF(OR(K5623="tank",K5623="Boat",K5623="car"),INDEX(Rate!$B$4:$M$25,MATCH(Gilbert!N5623,Rate!$A$4:$A$25,0),MATCH(Gilbert!L5623,Rate!$B$3:$M$3,0))*O5623*0.8,INDEX(Rate!$B$4:$M$25,MATCH(Gilbert!N5623,Rate!$A$4:$A$25,0),MATCH(Gilbert!L5623,Rate!$B$3:$M$3,0))*O5623)),"")</f>
        <v/>
      </c>
      <c r="T5623" s="71" t="str">
        <f t="shared" si="264"/>
        <v/>
      </c>
    </row>
    <row r="5624" spans="16:20">
      <c r="P5624" s="70" t="str">
        <f t="shared" si="262"/>
        <v/>
      </c>
      <c r="Q5624" s="70" t="str">
        <f t="shared" si="263"/>
        <v/>
      </c>
      <c r="R5624" s="70" t="str">
        <f>IFERROR(IF(K5624="handling and wharfage",SUM(P5624:Q5624),IF(OR(K5624="tank",K5624="Boat",K5624="car"),INDEX(Rate!$B$4:$M$25,MATCH(Gilbert!N5624,Rate!$A$4:$A$25,0),MATCH(Gilbert!L5624,Rate!$B$3:$M$3,0))*O5624*0.8,INDEX(Rate!$B$4:$M$25,MATCH(Gilbert!N5624,Rate!$A$4:$A$25,0),MATCH(Gilbert!L5624,Rate!$B$3:$M$3,0))*O5624)),"")</f>
        <v/>
      </c>
      <c r="T5624" s="71" t="str">
        <f t="shared" si="264"/>
        <v/>
      </c>
    </row>
    <row r="5625" spans="16:20">
      <c r="P5625" s="70" t="str">
        <f t="shared" si="262"/>
        <v/>
      </c>
      <c r="Q5625" s="70" t="str">
        <f t="shared" si="263"/>
        <v/>
      </c>
      <c r="R5625" s="70" t="str">
        <f>IFERROR(IF(K5625="handling and wharfage",SUM(P5625:Q5625),IF(OR(K5625="tank",K5625="Boat",K5625="car"),INDEX(Rate!$B$4:$M$25,MATCH(Gilbert!N5625,Rate!$A$4:$A$25,0),MATCH(Gilbert!L5625,Rate!$B$3:$M$3,0))*O5625*0.8,INDEX(Rate!$B$4:$M$25,MATCH(Gilbert!N5625,Rate!$A$4:$A$25,0),MATCH(Gilbert!L5625,Rate!$B$3:$M$3,0))*O5625)),"")</f>
        <v/>
      </c>
      <c r="T5625" s="71" t="str">
        <f t="shared" si="264"/>
        <v/>
      </c>
    </row>
    <row r="5626" spans="16:20">
      <c r="P5626" s="70" t="str">
        <f t="shared" si="262"/>
        <v/>
      </c>
      <c r="Q5626" s="70" t="str">
        <f t="shared" si="263"/>
        <v/>
      </c>
      <c r="R5626" s="70" t="str">
        <f>IFERROR(IF(K5626="handling and wharfage",SUM(P5626:Q5626),IF(OR(K5626="tank",K5626="Boat",K5626="car"),INDEX(Rate!$B$4:$M$25,MATCH(Gilbert!N5626,Rate!$A$4:$A$25,0),MATCH(Gilbert!L5626,Rate!$B$3:$M$3,0))*O5626*0.8,INDEX(Rate!$B$4:$M$25,MATCH(Gilbert!N5626,Rate!$A$4:$A$25,0),MATCH(Gilbert!L5626,Rate!$B$3:$M$3,0))*O5626)),"")</f>
        <v/>
      </c>
      <c r="T5626" s="71" t="str">
        <f t="shared" si="264"/>
        <v/>
      </c>
    </row>
    <row r="5627" spans="16:20">
      <c r="P5627" s="70" t="str">
        <f t="shared" si="262"/>
        <v/>
      </c>
      <c r="Q5627" s="70" t="str">
        <f t="shared" si="263"/>
        <v/>
      </c>
      <c r="R5627" s="70" t="str">
        <f>IFERROR(IF(K5627="handling and wharfage",SUM(P5627:Q5627),IF(OR(K5627="tank",K5627="Boat",K5627="car"),INDEX(Rate!$B$4:$M$25,MATCH(Gilbert!N5627,Rate!$A$4:$A$25,0),MATCH(Gilbert!L5627,Rate!$B$3:$M$3,0))*O5627*0.8,INDEX(Rate!$B$4:$M$25,MATCH(Gilbert!N5627,Rate!$A$4:$A$25,0),MATCH(Gilbert!L5627,Rate!$B$3:$M$3,0))*O5627)),"")</f>
        <v/>
      </c>
      <c r="T5627" s="71" t="str">
        <f t="shared" si="264"/>
        <v/>
      </c>
    </row>
    <row r="5628" spans="16:20">
      <c r="P5628" s="70" t="str">
        <f t="shared" si="262"/>
        <v/>
      </c>
      <c r="Q5628" s="70" t="str">
        <f t="shared" si="263"/>
        <v/>
      </c>
      <c r="R5628" s="70" t="str">
        <f>IFERROR(IF(K5628="handling and wharfage",SUM(P5628:Q5628),IF(OR(K5628="tank",K5628="Boat",K5628="car"),INDEX(Rate!$B$4:$M$25,MATCH(Gilbert!N5628,Rate!$A$4:$A$25,0),MATCH(Gilbert!L5628,Rate!$B$3:$M$3,0))*O5628*0.8,INDEX(Rate!$B$4:$M$25,MATCH(Gilbert!N5628,Rate!$A$4:$A$25,0),MATCH(Gilbert!L5628,Rate!$B$3:$M$3,0))*O5628)),"")</f>
        <v/>
      </c>
      <c r="T5628" s="71" t="str">
        <f t="shared" si="264"/>
        <v/>
      </c>
    </row>
    <row r="5629" spans="16:20">
      <c r="P5629" s="70" t="str">
        <f t="shared" si="262"/>
        <v/>
      </c>
      <c r="Q5629" s="70" t="str">
        <f t="shared" si="263"/>
        <v/>
      </c>
      <c r="R5629" s="70" t="str">
        <f>IFERROR(IF(K5629="handling and wharfage",SUM(P5629:Q5629),IF(OR(K5629="tank",K5629="Boat",K5629="car"),INDEX(Rate!$B$4:$M$25,MATCH(Gilbert!N5629,Rate!$A$4:$A$25,0),MATCH(Gilbert!L5629,Rate!$B$3:$M$3,0))*O5629*0.8,INDEX(Rate!$B$4:$M$25,MATCH(Gilbert!N5629,Rate!$A$4:$A$25,0),MATCH(Gilbert!L5629,Rate!$B$3:$M$3,0))*O5629)),"")</f>
        <v/>
      </c>
      <c r="T5629" s="71" t="str">
        <f t="shared" si="264"/>
        <v/>
      </c>
    </row>
    <row r="5630" spans="16:20">
      <c r="P5630" s="70" t="str">
        <f t="shared" si="262"/>
        <v/>
      </c>
      <c r="Q5630" s="70" t="str">
        <f t="shared" si="263"/>
        <v/>
      </c>
      <c r="R5630" s="70" t="str">
        <f>IFERROR(IF(K5630="handling and wharfage",SUM(P5630:Q5630),IF(OR(K5630="tank",K5630="Boat",K5630="car"),INDEX(Rate!$B$4:$M$25,MATCH(Gilbert!N5630,Rate!$A$4:$A$25,0),MATCH(Gilbert!L5630,Rate!$B$3:$M$3,0))*O5630*0.8,INDEX(Rate!$B$4:$M$25,MATCH(Gilbert!N5630,Rate!$A$4:$A$25,0),MATCH(Gilbert!L5630,Rate!$B$3:$M$3,0))*O5630)),"")</f>
        <v/>
      </c>
      <c r="T5630" s="71" t="str">
        <f t="shared" si="264"/>
        <v/>
      </c>
    </row>
    <row r="5631" spans="16:20">
      <c r="P5631" s="70" t="str">
        <f t="shared" si="262"/>
        <v/>
      </c>
      <c r="Q5631" s="70" t="str">
        <f t="shared" si="263"/>
        <v/>
      </c>
      <c r="R5631" s="70" t="str">
        <f>IFERROR(IF(K5631="handling and wharfage",SUM(P5631:Q5631),IF(OR(K5631="tank",K5631="Boat",K5631="car"),INDEX(Rate!$B$4:$M$25,MATCH(Gilbert!N5631,Rate!$A$4:$A$25,0),MATCH(Gilbert!L5631,Rate!$B$3:$M$3,0))*O5631*0.8,INDEX(Rate!$B$4:$M$25,MATCH(Gilbert!N5631,Rate!$A$4:$A$25,0),MATCH(Gilbert!L5631,Rate!$B$3:$M$3,0))*O5631)),"")</f>
        <v/>
      </c>
      <c r="T5631" s="71" t="str">
        <f t="shared" si="264"/>
        <v/>
      </c>
    </row>
    <row r="5632" spans="16:20">
      <c r="P5632" s="70" t="str">
        <f t="shared" si="262"/>
        <v/>
      </c>
      <c r="Q5632" s="70" t="str">
        <f t="shared" si="263"/>
        <v/>
      </c>
      <c r="R5632" s="70" t="str">
        <f>IFERROR(IF(K5632="handling and wharfage",SUM(P5632:Q5632),IF(OR(K5632="tank",K5632="Boat",K5632="car"),INDEX(Rate!$B$4:$M$25,MATCH(Gilbert!N5632,Rate!$A$4:$A$25,0),MATCH(Gilbert!L5632,Rate!$B$3:$M$3,0))*O5632*0.8,INDEX(Rate!$B$4:$M$25,MATCH(Gilbert!N5632,Rate!$A$4:$A$25,0),MATCH(Gilbert!L5632,Rate!$B$3:$M$3,0))*O5632)),"")</f>
        <v/>
      </c>
      <c r="T5632" s="71" t="str">
        <f t="shared" si="264"/>
        <v/>
      </c>
    </row>
    <row r="5633" spans="16:20">
      <c r="P5633" s="70" t="str">
        <f t="shared" si="262"/>
        <v/>
      </c>
      <c r="Q5633" s="70" t="str">
        <f t="shared" si="263"/>
        <v/>
      </c>
      <c r="R5633" s="70" t="str">
        <f>IFERROR(IF(K5633="handling and wharfage",SUM(P5633:Q5633),IF(OR(K5633="tank",K5633="Boat",K5633="car"),INDEX(Rate!$B$4:$M$25,MATCH(Gilbert!N5633,Rate!$A$4:$A$25,0),MATCH(Gilbert!L5633,Rate!$B$3:$M$3,0))*O5633*0.8,INDEX(Rate!$B$4:$M$25,MATCH(Gilbert!N5633,Rate!$A$4:$A$25,0),MATCH(Gilbert!L5633,Rate!$B$3:$M$3,0))*O5633)),"")</f>
        <v/>
      </c>
      <c r="T5633" s="71" t="str">
        <f t="shared" si="264"/>
        <v/>
      </c>
    </row>
    <row r="5634" spans="16:20">
      <c r="P5634" s="70" t="str">
        <f t="shared" si="262"/>
        <v/>
      </c>
      <c r="Q5634" s="70" t="str">
        <f t="shared" si="263"/>
        <v/>
      </c>
      <c r="R5634" s="70" t="str">
        <f>IFERROR(IF(K5634="handling and wharfage",SUM(P5634:Q5634),IF(OR(K5634="tank",K5634="Boat",K5634="car"),INDEX(Rate!$B$4:$M$25,MATCH(Gilbert!N5634,Rate!$A$4:$A$25,0),MATCH(Gilbert!L5634,Rate!$B$3:$M$3,0))*O5634*0.8,INDEX(Rate!$B$4:$M$25,MATCH(Gilbert!N5634,Rate!$A$4:$A$25,0),MATCH(Gilbert!L5634,Rate!$B$3:$M$3,0))*O5634)),"")</f>
        <v/>
      </c>
      <c r="T5634" s="71" t="str">
        <f t="shared" si="264"/>
        <v/>
      </c>
    </row>
    <row r="5635" spans="16:20">
      <c r="P5635" s="70" t="str">
        <f t="shared" ref="P5635:P5698" si="265">IF(OR(K5635="handling and wharfage",K5635="rau handling and wharfage"),O5635*30,"")</f>
        <v/>
      </c>
      <c r="Q5635" s="70" t="str">
        <f t="shared" ref="Q5635:Q5698" si="266">IF(K5635&lt;&gt;"handling and wharfage","",O5635*3.5)</f>
        <v/>
      </c>
      <c r="R5635" s="70" t="str">
        <f>IFERROR(IF(K5635="handling and wharfage",SUM(P5635:Q5635),IF(OR(K5635="tank",K5635="Boat",K5635="car"),INDEX(Rate!$B$4:$M$25,MATCH(Gilbert!N5635,Rate!$A$4:$A$25,0),MATCH(Gilbert!L5635,Rate!$B$3:$M$3,0))*O5635*0.8,INDEX(Rate!$B$4:$M$25,MATCH(Gilbert!N5635,Rate!$A$4:$A$25,0),MATCH(Gilbert!L5635,Rate!$B$3:$M$3,0))*O5635)),"")</f>
        <v/>
      </c>
      <c r="T5635" s="71" t="str">
        <f t="shared" ref="T5635:T5698" si="267">IF(L5635="","",IF(L5635="General2","F0070000061A","E31250000331"))</f>
        <v/>
      </c>
    </row>
    <row r="5636" spans="16:20">
      <c r="P5636" s="70" t="str">
        <f t="shared" si="265"/>
        <v/>
      </c>
      <c r="Q5636" s="70" t="str">
        <f t="shared" si="266"/>
        <v/>
      </c>
      <c r="R5636" s="70" t="str">
        <f>IFERROR(IF(K5636="handling and wharfage",SUM(P5636:Q5636),IF(OR(K5636="tank",K5636="Boat",K5636="car"),INDEX(Rate!$B$4:$M$25,MATCH(Gilbert!N5636,Rate!$A$4:$A$25,0),MATCH(Gilbert!L5636,Rate!$B$3:$M$3,0))*O5636*0.8,INDEX(Rate!$B$4:$M$25,MATCH(Gilbert!N5636,Rate!$A$4:$A$25,0),MATCH(Gilbert!L5636,Rate!$B$3:$M$3,0))*O5636)),"")</f>
        <v/>
      </c>
      <c r="T5636" s="71" t="str">
        <f t="shared" si="267"/>
        <v/>
      </c>
    </row>
    <row r="5637" spans="16:20">
      <c r="P5637" s="70" t="str">
        <f t="shared" si="265"/>
        <v/>
      </c>
      <c r="Q5637" s="70" t="str">
        <f t="shared" si="266"/>
        <v/>
      </c>
      <c r="R5637" s="70" t="str">
        <f>IFERROR(IF(K5637="handling and wharfage",SUM(P5637:Q5637),IF(OR(K5637="tank",K5637="Boat",K5637="car"),INDEX(Rate!$B$4:$M$25,MATCH(Gilbert!N5637,Rate!$A$4:$A$25,0),MATCH(Gilbert!L5637,Rate!$B$3:$M$3,0))*O5637*0.8,INDEX(Rate!$B$4:$M$25,MATCH(Gilbert!N5637,Rate!$A$4:$A$25,0),MATCH(Gilbert!L5637,Rate!$B$3:$M$3,0))*O5637)),"")</f>
        <v/>
      </c>
      <c r="T5637" s="71" t="str">
        <f t="shared" si="267"/>
        <v/>
      </c>
    </row>
    <row r="5638" spans="16:20">
      <c r="P5638" s="70" t="str">
        <f t="shared" si="265"/>
        <v/>
      </c>
      <c r="Q5638" s="70" t="str">
        <f t="shared" si="266"/>
        <v/>
      </c>
      <c r="R5638" s="70" t="str">
        <f>IFERROR(IF(K5638="handling and wharfage",SUM(P5638:Q5638),IF(OR(K5638="tank",K5638="Boat",K5638="car"),INDEX(Rate!$B$4:$M$25,MATCH(Gilbert!N5638,Rate!$A$4:$A$25,0),MATCH(Gilbert!L5638,Rate!$B$3:$M$3,0))*O5638*0.8,INDEX(Rate!$B$4:$M$25,MATCH(Gilbert!N5638,Rate!$A$4:$A$25,0),MATCH(Gilbert!L5638,Rate!$B$3:$M$3,0))*O5638)),"")</f>
        <v/>
      </c>
      <c r="T5638" s="71" t="str">
        <f t="shared" si="267"/>
        <v/>
      </c>
    </row>
    <row r="5639" spans="16:20">
      <c r="P5639" s="70" t="str">
        <f t="shared" si="265"/>
        <v/>
      </c>
      <c r="Q5639" s="70" t="str">
        <f t="shared" si="266"/>
        <v/>
      </c>
      <c r="R5639" s="70" t="str">
        <f>IFERROR(IF(K5639="handling and wharfage",SUM(P5639:Q5639),IF(OR(K5639="tank",K5639="Boat",K5639="car"),INDEX(Rate!$B$4:$M$25,MATCH(Gilbert!N5639,Rate!$A$4:$A$25,0),MATCH(Gilbert!L5639,Rate!$B$3:$M$3,0))*O5639*0.8,INDEX(Rate!$B$4:$M$25,MATCH(Gilbert!N5639,Rate!$A$4:$A$25,0),MATCH(Gilbert!L5639,Rate!$B$3:$M$3,0))*O5639)),"")</f>
        <v/>
      </c>
      <c r="T5639" s="71" t="str">
        <f t="shared" si="267"/>
        <v/>
      </c>
    </row>
    <row r="5640" spans="16:20">
      <c r="P5640" s="70" t="str">
        <f t="shared" si="265"/>
        <v/>
      </c>
      <c r="Q5640" s="70" t="str">
        <f t="shared" si="266"/>
        <v/>
      </c>
      <c r="R5640" s="70" t="str">
        <f>IFERROR(IF(K5640="handling and wharfage",SUM(P5640:Q5640),IF(OR(K5640="tank",K5640="Boat",K5640="car"),INDEX(Rate!$B$4:$M$25,MATCH(Gilbert!N5640,Rate!$A$4:$A$25,0),MATCH(Gilbert!L5640,Rate!$B$3:$M$3,0))*O5640*0.8,INDEX(Rate!$B$4:$M$25,MATCH(Gilbert!N5640,Rate!$A$4:$A$25,0),MATCH(Gilbert!L5640,Rate!$B$3:$M$3,0))*O5640)),"")</f>
        <v/>
      </c>
      <c r="T5640" s="71" t="str">
        <f t="shared" si="267"/>
        <v/>
      </c>
    </row>
    <row r="5641" spans="16:20">
      <c r="P5641" s="70" t="str">
        <f t="shared" si="265"/>
        <v/>
      </c>
      <c r="Q5641" s="70" t="str">
        <f t="shared" si="266"/>
        <v/>
      </c>
      <c r="R5641" s="70" t="str">
        <f>IFERROR(IF(K5641="handling and wharfage",SUM(P5641:Q5641),IF(OR(K5641="tank",K5641="Boat",K5641="car"),INDEX(Rate!$B$4:$M$25,MATCH(Gilbert!N5641,Rate!$A$4:$A$25,0),MATCH(Gilbert!L5641,Rate!$B$3:$M$3,0))*O5641*0.8,INDEX(Rate!$B$4:$M$25,MATCH(Gilbert!N5641,Rate!$A$4:$A$25,0),MATCH(Gilbert!L5641,Rate!$B$3:$M$3,0))*O5641)),"")</f>
        <v/>
      </c>
      <c r="T5641" s="71" t="str">
        <f t="shared" si="267"/>
        <v/>
      </c>
    </row>
    <row r="5642" spans="16:20">
      <c r="P5642" s="70" t="str">
        <f t="shared" si="265"/>
        <v/>
      </c>
      <c r="Q5642" s="70" t="str">
        <f t="shared" si="266"/>
        <v/>
      </c>
      <c r="R5642" s="70" t="str">
        <f>IFERROR(IF(K5642="handling and wharfage",SUM(P5642:Q5642),IF(OR(K5642="tank",K5642="Boat",K5642="car"),INDEX(Rate!$B$4:$M$25,MATCH(Gilbert!N5642,Rate!$A$4:$A$25,0),MATCH(Gilbert!L5642,Rate!$B$3:$M$3,0))*O5642*0.8,INDEX(Rate!$B$4:$M$25,MATCH(Gilbert!N5642,Rate!$A$4:$A$25,0),MATCH(Gilbert!L5642,Rate!$B$3:$M$3,0))*O5642)),"")</f>
        <v/>
      </c>
      <c r="T5642" s="71" t="str">
        <f t="shared" si="267"/>
        <v/>
      </c>
    </row>
    <row r="5643" spans="16:20">
      <c r="P5643" s="70" t="str">
        <f t="shared" si="265"/>
        <v/>
      </c>
      <c r="Q5643" s="70" t="str">
        <f t="shared" si="266"/>
        <v/>
      </c>
      <c r="R5643" s="70" t="str">
        <f>IFERROR(IF(K5643="handling and wharfage",SUM(P5643:Q5643),IF(OR(K5643="tank",K5643="Boat",K5643="car"),INDEX(Rate!$B$4:$M$25,MATCH(Gilbert!N5643,Rate!$A$4:$A$25,0),MATCH(Gilbert!L5643,Rate!$B$3:$M$3,0))*O5643*0.8,INDEX(Rate!$B$4:$M$25,MATCH(Gilbert!N5643,Rate!$A$4:$A$25,0),MATCH(Gilbert!L5643,Rate!$B$3:$M$3,0))*O5643)),"")</f>
        <v/>
      </c>
      <c r="T5643" s="71" t="str">
        <f t="shared" si="267"/>
        <v/>
      </c>
    </row>
    <row r="5644" spans="16:20">
      <c r="P5644" s="70" t="str">
        <f t="shared" si="265"/>
        <v/>
      </c>
      <c r="Q5644" s="70" t="str">
        <f t="shared" si="266"/>
        <v/>
      </c>
      <c r="R5644" s="70" t="str">
        <f>IFERROR(IF(K5644="handling and wharfage",SUM(P5644:Q5644),IF(OR(K5644="tank",K5644="Boat",K5644="car"),INDEX(Rate!$B$4:$M$25,MATCH(Gilbert!N5644,Rate!$A$4:$A$25,0),MATCH(Gilbert!L5644,Rate!$B$3:$M$3,0))*O5644*0.8,INDEX(Rate!$B$4:$M$25,MATCH(Gilbert!N5644,Rate!$A$4:$A$25,0),MATCH(Gilbert!L5644,Rate!$B$3:$M$3,0))*O5644)),"")</f>
        <v/>
      </c>
      <c r="T5644" s="71" t="str">
        <f t="shared" si="267"/>
        <v/>
      </c>
    </row>
    <row r="5645" spans="16:20">
      <c r="P5645" s="70" t="str">
        <f t="shared" si="265"/>
        <v/>
      </c>
      <c r="Q5645" s="70" t="str">
        <f t="shared" si="266"/>
        <v/>
      </c>
      <c r="R5645" s="70" t="str">
        <f>IFERROR(IF(K5645="handling and wharfage",SUM(P5645:Q5645),IF(OR(K5645="tank",K5645="Boat",K5645="car"),INDEX(Rate!$B$4:$M$25,MATCH(Gilbert!N5645,Rate!$A$4:$A$25,0),MATCH(Gilbert!L5645,Rate!$B$3:$M$3,0))*O5645*0.8,INDEX(Rate!$B$4:$M$25,MATCH(Gilbert!N5645,Rate!$A$4:$A$25,0),MATCH(Gilbert!L5645,Rate!$B$3:$M$3,0))*O5645)),"")</f>
        <v/>
      </c>
      <c r="T5645" s="71" t="str">
        <f t="shared" si="267"/>
        <v/>
      </c>
    </row>
    <row r="5646" spans="16:20">
      <c r="P5646" s="70" t="str">
        <f t="shared" si="265"/>
        <v/>
      </c>
      <c r="Q5646" s="70" t="str">
        <f t="shared" si="266"/>
        <v/>
      </c>
      <c r="R5646" s="70" t="str">
        <f>IFERROR(IF(K5646="handling and wharfage",SUM(P5646:Q5646),IF(OR(K5646="tank",K5646="Boat",K5646="car"),INDEX(Rate!$B$4:$M$25,MATCH(Gilbert!N5646,Rate!$A$4:$A$25,0),MATCH(Gilbert!L5646,Rate!$B$3:$M$3,0))*O5646*0.8,INDEX(Rate!$B$4:$M$25,MATCH(Gilbert!N5646,Rate!$A$4:$A$25,0),MATCH(Gilbert!L5646,Rate!$B$3:$M$3,0))*O5646)),"")</f>
        <v/>
      </c>
      <c r="T5646" s="71" t="str">
        <f t="shared" si="267"/>
        <v/>
      </c>
    </row>
    <row r="5647" spans="16:20">
      <c r="P5647" s="70" t="str">
        <f t="shared" si="265"/>
        <v/>
      </c>
      <c r="Q5647" s="70" t="str">
        <f t="shared" si="266"/>
        <v/>
      </c>
      <c r="R5647" s="70" t="str">
        <f>IFERROR(IF(K5647="handling and wharfage",SUM(P5647:Q5647),IF(OR(K5647="tank",K5647="Boat",K5647="car"),INDEX(Rate!$B$4:$M$25,MATCH(Gilbert!N5647,Rate!$A$4:$A$25,0),MATCH(Gilbert!L5647,Rate!$B$3:$M$3,0))*O5647*0.8,INDEX(Rate!$B$4:$M$25,MATCH(Gilbert!N5647,Rate!$A$4:$A$25,0),MATCH(Gilbert!L5647,Rate!$B$3:$M$3,0))*O5647)),"")</f>
        <v/>
      </c>
      <c r="T5647" s="71" t="str">
        <f t="shared" si="267"/>
        <v/>
      </c>
    </row>
    <row r="5648" spans="16:20">
      <c r="P5648" s="70" t="str">
        <f t="shared" si="265"/>
        <v/>
      </c>
      <c r="Q5648" s="70" t="str">
        <f t="shared" si="266"/>
        <v/>
      </c>
      <c r="R5648" s="70" t="str">
        <f>IFERROR(IF(K5648="handling and wharfage",SUM(P5648:Q5648),IF(OR(K5648="tank",K5648="Boat",K5648="car"),INDEX(Rate!$B$4:$M$25,MATCH(Gilbert!N5648,Rate!$A$4:$A$25,0),MATCH(Gilbert!L5648,Rate!$B$3:$M$3,0))*O5648*0.8,INDEX(Rate!$B$4:$M$25,MATCH(Gilbert!N5648,Rate!$A$4:$A$25,0),MATCH(Gilbert!L5648,Rate!$B$3:$M$3,0))*O5648)),"")</f>
        <v/>
      </c>
      <c r="T5648" s="71" t="str">
        <f t="shared" si="267"/>
        <v/>
      </c>
    </row>
    <row r="5649" spans="16:20">
      <c r="P5649" s="70" t="str">
        <f t="shared" si="265"/>
        <v/>
      </c>
      <c r="Q5649" s="70" t="str">
        <f t="shared" si="266"/>
        <v/>
      </c>
      <c r="R5649" s="70" t="str">
        <f>IFERROR(IF(K5649="handling and wharfage",SUM(P5649:Q5649),IF(OR(K5649="tank",K5649="Boat",K5649="car"),INDEX(Rate!$B$4:$M$25,MATCH(Gilbert!N5649,Rate!$A$4:$A$25,0),MATCH(Gilbert!L5649,Rate!$B$3:$M$3,0))*O5649*0.8,INDEX(Rate!$B$4:$M$25,MATCH(Gilbert!N5649,Rate!$A$4:$A$25,0),MATCH(Gilbert!L5649,Rate!$B$3:$M$3,0))*O5649)),"")</f>
        <v/>
      </c>
      <c r="T5649" s="71" t="str">
        <f t="shared" si="267"/>
        <v/>
      </c>
    </row>
    <row r="5650" spans="16:20">
      <c r="P5650" s="70" t="str">
        <f t="shared" si="265"/>
        <v/>
      </c>
      <c r="Q5650" s="70" t="str">
        <f t="shared" si="266"/>
        <v/>
      </c>
      <c r="R5650" s="70" t="str">
        <f>IFERROR(IF(K5650="handling and wharfage",SUM(P5650:Q5650),IF(OR(K5650="tank",K5650="Boat",K5650="car"),INDEX(Rate!$B$4:$M$25,MATCH(Gilbert!N5650,Rate!$A$4:$A$25,0),MATCH(Gilbert!L5650,Rate!$B$3:$M$3,0))*O5650*0.8,INDEX(Rate!$B$4:$M$25,MATCH(Gilbert!N5650,Rate!$A$4:$A$25,0),MATCH(Gilbert!L5650,Rate!$B$3:$M$3,0))*O5650)),"")</f>
        <v/>
      </c>
      <c r="T5650" s="71" t="str">
        <f t="shared" si="267"/>
        <v/>
      </c>
    </row>
    <row r="5651" spans="10:20">
      <c r="J5651" s="121"/>
      <c r="P5651" s="70" t="str">
        <f t="shared" si="265"/>
        <v/>
      </c>
      <c r="Q5651" s="70" t="str">
        <f t="shared" si="266"/>
        <v/>
      </c>
      <c r="R5651" s="70" t="str">
        <f>IFERROR(IF(K5651="handling and wharfage",SUM(P5651:Q5651),IF(OR(K5651="tank",K5651="Boat",K5651="car"),INDEX(Rate!$B$4:$M$25,MATCH(Gilbert!N5651,Rate!$A$4:$A$25,0),MATCH(Gilbert!L5651,Rate!$B$3:$M$3,0))*O5651*0.8,INDEX(Rate!$B$4:$M$25,MATCH(Gilbert!N5651,Rate!$A$4:$A$25,0),MATCH(Gilbert!L5651,Rate!$B$3:$M$3,0))*O5651)),"")</f>
        <v/>
      </c>
      <c r="T5651" s="71" t="str">
        <f t="shared" si="267"/>
        <v/>
      </c>
    </row>
    <row r="5652" spans="10:20">
      <c r="J5652" s="121"/>
      <c r="P5652" s="70" t="str">
        <f t="shared" si="265"/>
        <v/>
      </c>
      <c r="Q5652" s="70" t="str">
        <f t="shared" si="266"/>
        <v/>
      </c>
      <c r="R5652" s="70" t="str">
        <f>IFERROR(IF(K5652="handling and wharfage",SUM(P5652:Q5652),IF(OR(K5652="tank",K5652="Boat",K5652="car"),INDEX(Rate!$B$4:$M$25,MATCH(Gilbert!N5652,Rate!$A$4:$A$25,0),MATCH(Gilbert!L5652,Rate!$B$3:$M$3,0))*O5652*0.8,INDEX(Rate!$B$4:$M$25,MATCH(Gilbert!N5652,Rate!$A$4:$A$25,0),MATCH(Gilbert!L5652,Rate!$B$3:$M$3,0))*O5652)),"")</f>
        <v/>
      </c>
      <c r="T5652" s="71" t="str">
        <f t="shared" si="267"/>
        <v/>
      </c>
    </row>
    <row r="5653" spans="10:20">
      <c r="J5653" s="121"/>
      <c r="P5653" s="70" t="str">
        <f t="shared" si="265"/>
        <v/>
      </c>
      <c r="Q5653" s="70" t="str">
        <f t="shared" si="266"/>
        <v/>
      </c>
      <c r="R5653" s="70" t="str">
        <f>IFERROR(IF(K5653="handling and wharfage",SUM(P5653:Q5653),IF(OR(K5653="tank",K5653="Boat",K5653="car"),INDEX(Rate!$B$4:$M$25,MATCH(Gilbert!N5653,Rate!$A$4:$A$25,0),MATCH(Gilbert!L5653,Rate!$B$3:$M$3,0))*O5653*0.8,INDEX(Rate!$B$4:$M$25,MATCH(Gilbert!N5653,Rate!$A$4:$A$25,0),MATCH(Gilbert!L5653,Rate!$B$3:$M$3,0))*O5653)),"")</f>
        <v/>
      </c>
      <c r="T5653" s="71" t="str">
        <f t="shared" si="267"/>
        <v/>
      </c>
    </row>
    <row r="5654" spans="10:20">
      <c r="J5654" s="121"/>
      <c r="P5654" s="70" t="str">
        <f t="shared" si="265"/>
        <v/>
      </c>
      <c r="Q5654" s="70" t="str">
        <f t="shared" si="266"/>
        <v/>
      </c>
      <c r="R5654" s="70" t="str">
        <f>IFERROR(IF(K5654="handling and wharfage",SUM(P5654:Q5654),IF(OR(K5654="tank",K5654="Boat",K5654="car"),INDEX(Rate!$B$4:$M$25,MATCH(Gilbert!N5654,Rate!$A$4:$A$25,0),MATCH(Gilbert!L5654,Rate!$B$3:$M$3,0))*O5654*0.8,INDEX(Rate!$B$4:$M$25,MATCH(Gilbert!N5654,Rate!$A$4:$A$25,0),MATCH(Gilbert!L5654,Rate!$B$3:$M$3,0))*O5654)),"")</f>
        <v/>
      </c>
      <c r="T5654" s="71" t="str">
        <f t="shared" si="267"/>
        <v/>
      </c>
    </row>
    <row r="5655" spans="10:20">
      <c r="J5655" s="121"/>
      <c r="P5655" s="70" t="str">
        <f t="shared" si="265"/>
        <v/>
      </c>
      <c r="Q5655" s="70" t="str">
        <f t="shared" si="266"/>
        <v/>
      </c>
      <c r="R5655" s="70" t="str">
        <f>IFERROR(IF(K5655="handling and wharfage",SUM(P5655:Q5655),IF(OR(K5655="tank",K5655="Boat",K5655="car"),INDEX(Rate!$B$4:$M$25,MATCH(Gilbert!N5655,Rate!$A$4:$A$25,0),MATCH(Gilbert!L5655,Rate!$B$3:$M$3,0))*O5655*0.8,INDEX(Rate!$B$4:$M$25,MATCH(Gilbert!N5655,Rate!$A$4:$A$25,0),MATCH(Gilbert!L5655,Rate!$B$3:$M$3,0))*O5655)),"")</f>
        <v/>
      </c>
      <c r="T5655" s="71" t="str">
        <f t="shared" si="267"/>
        <v/>
      </c>
    </row>
    <row r="5656" spans="10:20">
      <c r="J5656" s="121"/>
      <c r="P5656" s="70" t="str">
        <f t="shared" si="265"/>
        <v/>
      </c>
      <c r="Q5656" s="70" t="str">
        <f t="shared" si="266"/>
        <v/>
      </c>
      <c r="R5656" s="70" t="str">
        <f>IFERROR(IF(K5656="handling and wharfage",SUM(P5656:Q5656),IF(OR(K5656="tank",K5656="Boat",K5656="car"),INDEX(Rate!$B$4:$M$25,MATCH(Gilbert!N5656,Rate!$A$4:$A$25,0),MATCH(Gilbert!L5656,Rate!$B$3:$M$3,0))*O5656*0.8,INDEX(Rate!$B$4:$M$25,MATCH(Gilbert!N5656,Rate!$A$4:$A$25,0),MATCH(Gilbert!L5656,Rate!$B$3:$M$3,0))*O5656)),"")</f>
        <v/>
      </c>
      <c r="T5656" s="71" t="str">
        <f t="shared" si="267"/>
        <v/>
      </c>
    </row>
    <row r="5657" spans="10:20">
      <c r="J5657" s="121"/>
      <c r="P5657" s="70" t="str">
        <f t="shared" si="265"/>
        <v/>
      </c>
      <c r="Q5657" s="70" t="str">
        <f t="shared" si="266"/>
        <v/>
      </c>
      <c r="R5657" s="70" t="str">
        <f>IFERROR(IF(K5657="handling and wharfage",SUM(P5657:Q5657),IF(OR(K5657="tank",K5657="Boat",K5657="car"),INDEX(Rate!$B$4:$M$25,MATCH(Gilbert!N5657,Rate!$A$4:$A$25,0),MATCH(Gilbert!L5657,Rate!$B$3:$M$3,0))*O5657*0.8,INDEX(Rate!$B$4:$M$25,MATCH(Gilbert!N5657,Rate!$A$4:$A$25,0),MATCH(Gilbert!L5657,Rate!$B$3:$M$3,0))*O5657)),"")</f>
        <v/>
      </c>
      <c r="T5657" s="71" t="str">
        <f t="shared" si="267"/>
        <v/>
      </c>
    </row>
    <row r="5658" spans="10:20">
      <c r="J5658" s="121"/>
      <c r="P5658" s="70" t="str">
        <f t="shared" si="265"/>
        <v/>
      </c>
      <c r="Q5658" s="70" t="str">
        <f t="shared" si="266"/>
        <v/>
      </c>
      <c r="R5658" s="70" t="str">
        <f>IFERROR(IF(K5658="handling and wharfage",SUM(P5658:Q5658),IF(OR(K5658="tank",K5658="Boat",K5658="car"),INDEX(Rate!$B$4:$M$25,MATCH(Gilbert!N5658,Rate!$A$4:$A$25,0),MATCH(Gilbert!L5658,Rate!$B$3:$M$3,0))*O5658*0.8,INDEX(Rate!$B$4:$M$25,MATCH(Gilbert!N5658,Rate!$A$4:$A$25,0),MATCH(Gilbert!L5658,Rate!$B$3:$M$3,0))*O5658)),"")</f>
        <v/>
      </c>
      <c r="T5658" s="71" t="str">
        <f t="shared" si="267"/>
        <v/>
      </c>
    </row>
    <row r="5659" spans="10:20">
      <c r="J5659" s="121"/>
      <c r="P5659" s="70" t="str">
        <f t="shared" si="265"/>
        <v/>
      </c>
      <c r="Q5659" s="70" t="str">
        <f t="shared" si="266"/>
        <v/>
      </c>
      <c r="R5659" s="70" t="str">
        <f>IFERROR(IF(K5659="handling and wharfage",SUM(P5659:Q5659),IF(OR(K5659="tank",K5659="Boat",K5659="car"),INDEX(Rate!$B$4:$M$25,MATCH(Gilbert!N5659,Rate!$A$4:$A$25,0),MATCH(Gilbert!L5659,Rate!$B$3:$M$3,0))*O5659*0.8,INDEX(Rate!$B$4:$M$25,MATCH(Gilbert!N5659,Rate!$A$4:$A$25,0),MATCH(Gilbert!L5659,Rate!$B$3:$M$3,0))*O5659)),"")</f>
        <v/>
      </c>
      <c r="T5659" s="71" t="str">
        <f t="shared" si="267"/>
        <v/>
      </c>
    </row>
    <row r="5660" spans="10:20">
      <c r="J5660" s="121"/>
      <c r="P5660" s="70" t="str">
        <f t="shared" si="265"/>
        <v/>
      </c>
      <c r="Q5660" s="70" t="str">
        <f t="shared" si="266"/>
        <v/>
      </c>
      <c r="R5660" s="70" t="str">
        <f>IFERROR(IF(K5660="handling and wharfage",SUM(P5660:Q5660),IF(OR(K5660="tank",K5660="Boat",K5660="car"),INDEX(Rate!$B$4:$M$25,MATCH(Gilbert!N5660,Rate!$A$4:$A$25,0),MATCH(Gilbert!L5660,Rate!$B$3:$M$3,0))*O5660*0.8,INDEX(Rate!$B$4:$M$25,MATCH(Gilbert!N5660,Rate!$A$4:$A$25,0),MATCH(Gilbert!L5660,Rate!$B$3:$M$3,0))*O5660)),"")</f>
        <v/>
      </c>
      <c r="T5660" s="71" t="str">
        <f t="shared" si="267"/>
        <v/>
      </c>
    </row>
    <row r="5661" spans="10:20">
      <c r="J5661" s="121"/>
      <c r="P5661" s="70" t="str">
        <f t="shared" si="265"/>
        <v/>
      </c>
      <c r="Q5661" s="70" t="str">
        <f t="shared" si="266"/>
        <v/>
      </c>
      <c r="R5661" s="70" t="str">
        <f>IFERROR(IF(K5661="handling and wharfage",SUM(P5661:Q5661),IF(OR(K5661="tank",K5661="Boat",K5661="car"),INDEX(Rate!$B$4:$M$25,MATCH(Gilbert!N5661,Rate!$A$4:$A$25,0),MATCH(Gilbert!L5661,Rate!$B$3:$M$3,0))*O5661*0.8,INDEX(Rate!$B$4:$M$25,MATCH(Gilbert!N5661,Rate!$A$4:$A$25,0),MATCH(Gilbert!L5661,Rate!$B$3:$M$3,0))*O5661)),"")</f>
        <v/>
      </c>
      <c r="T5661" s="71" t="str">
        <f t="shared" si="267"/>
        <v/>
      </c>
    </row>
    <row r="5662" spans="10:20">
      <c r="J5662" s="121"/>
      <c r="P5662" s="70" t="str">
        <f t="shared" si="265"/>
        <v/>
      </c>
      <c r="Q5662" s="70" t="str">
        <f t="shared" si="266"/>
        <v/>
      </c>
      <c r="R5662" s="70" t="str">
        <f>IFERROR(IF(K5662="handling and wharfage",SUM(P5662:Q5662),IF(OR(K5662="tank",K5662="Boat",K5662="car"),INDEX(Rate!$B$4:$M$25,MATCH(Gilbert!N5662,Rate!$A$4:$A$25,0),MATCH(Gilbert!L5662,Rate!$B$3:$M$3,0))*O5662*0.8,INDEX(Rate!$B$4:$M$25,MATCH(Gilbert!N5662,Rate!$A$4:$A$25,0),MATCH(Gilbert!L5662,Rate!$B$3:$M$3,0))*O5662)),"")</f>
        <v/>
      </c>
      <c r="T5662" s="71" t="str">
        <f t="shared" si="267"/>
        <v/>
      </c>
    </row>
    <row r="5663" spans="10:20">
      <c r="J5663" s="121"/>
      <c r="P5663" s="70" t="str">
        <f t="shared" si="265"/>
        <v/>
      </c>
      <c r="Q5663" s="70" t="str">
        <f t="shared" si="266"/>
        <v/>
      </c>
      <c r="R5663" s="70" t="str">
        <f>IFERROR(IF(K5663="handling and wharfage",SUM(P5663:Q5663),IF(OR(K5663="tank",K5663="Boat",K5663="car"),INDEX(Rate!$B$4:$M$25,MATCH(Gilbert!N5663,Rate!$A$4:$A$25,0),MATCH(Gilbert!L5663,Rate!$B$3:$M$3,0))*O5663*0.8,INDEX(Rate!$B$4:$M$25,MATCH(Gilbert!N5663,Rate!$A$4:$A$25,0),MATCH(Gilbert!L5663,Rate!$B$3:$M$3,0))*O5663)),"")</f>
        <v/>
      </c>
      <c r="T5663" s="71" t="str">
        <f t="shared" si="267"/>
        <v/>
      </c>
    </row>
    <row r="5664" spans="10:20">
      <c r="J5664" s="121"/>
      <c r="P5664" s="70" t="str">
        <f t="shared" si="265"/>
        <v/>
      </c>
      <c r="Q5664" s="70" t="str">
        <f t="shared" si="266"/>
        <v/>
      </c>
      <c r="R5664" s="70" t="str">
        <f>IFERROR(IF(K5664="handling and wharfage",SUM(P5664:Q5664),IF(OR(K5664="tank",K5664="Boat",K5664="car"),INDEX(Rate!$B$4:$M$25,MATCH(Gilbert!N5664,Rate!$A$4:$A$25,0),MATCH(Gilbert!L5664,Rate!$B$3:$M$3,0))*O5664*0.8,INDEX(Rate!$B$4:$M$25,MATCH(Gilbert!N5664,Rate!$A$4:$A$25,0),MATCH(Gilbert!L5664,Rate!$B$3:$M$3,0))*O5664)),"")</f>
        <v/>
      </c>
      <c r="T5664" s="71" t="str">
        <f t="shared" si="267"/>
        <v/>
      </c>
    </row>
    <row r="5665" spans="10:20">
      <c r="J5665" s="121"/>
      <c r="P5665" s="70" t="str">
        <f t="shared" si="265"/>
        <v/>
      </c>
      <c r="Q5665" s="70" t="str">
        <f t="shared" si="266"/>
        <v/>
      </c>
      <c r="R5665" s="70" t="str">
        <f>IFERROR(IF(K5665="handling and wharfage",SUM(P5665:Q5665),IF(OR(K5665="tank",K5665="Boat",K5665="car"),INDEX(Rate!$B$4:$M$25,MATCH(Gilbert!N5665,Rate!$A$4:$A$25,0),MATCH(Gilbert!L5665,Rate!$B$3:$M$3,0))*O5665*0.8,INDEX(Rate!$B$4:$M$25,MATCH(Gilbert!N5665,Rate!$A$4:$A$25,0),MATCH(Gilbert!L5665,Rate!$B$3:$M$3,0))*O5665)),"")</f>
        <v/>
      </c>
      <c r="T5665" s="71" t="str">
        <f t="shared" si="267"/>
        <v/>
      </c>
    </row>
    <row r="5666" spans="10:20">
      <c r="J5666" s="121"/>
      <c r="P5666" s="70" t="str">
        <f t="shared" si="265"/>
        <v/>
      </c>
      <c r="Q5666" s="70" t="str">
        <f t="shared" si="266"/>
        <v/>
      </c>
      <c r="R5666" s="70" t="str">
        <f>IFERROR(IF(K5666="handling and wharfage",SUM(P5666:Q5666),IF(OR(K5666="tank",K5666="Boat",K5666="car"),INDEX(Rate!$B$4:$M$25,MATCH(Gilbert!N5666,Rate!$A$4:$A$25,0),MATCH(Gilbert!L5666,Rate!$B$3:$M$3,0))*O5666*0.8,INDEX(Rate!$B$4:$M$25,MATCH(Gilbert!N5666,Rate!$A$4:$A$25,0),MATCH(Gilbert!L5666,Rate!$B$3:$M$3,0))*O5666)),"")</f>
        <v/>
      </c>
      <c r="T5666" s="71" t="str">
        <f t="shared" si="267"/>
        <v/>
      </c>
    </row>
    <row r="5667" spans="10:20">
      <c r="J5667" s="121"/>
      <c r="P5667" s="70" t="str">
        <f t="shared" si="265"/>
        <v/>
      </c>
      <c r="Q5667" s="70" t="str">
        <f t="shared" si="266"/>
        <v/>
      </c>
      <c r="R5667" s="70" t="str">
        <f>IFERROR(IF(K5667="handling and wharfage",SUM(P5667:Q5667),IF(OR(K5667="tank",K5667="Boat",K5667="car"),INDEX(Rate!$B$4:$M$25,MATCH(Gilbert!N5667,Rate!$A$4:$A$25,0),MATCH(Gilbert!L5667,Rate!$B$3:$M$3,0))*O5667*0.8,INDEX(Rate!$B$4:$M$25,MATCH(Gilbert!N5667,Rate!$A$4:$A$25,0),MATCH(Gilbert!L5667,Rate!$B$3:$M$3,0))*O5667)),"")</f>
        <v/>
      </c>
      <c r="T5667" s="71" t="str">
        <f t="shared" si="267"/>
        <v/>
      </c>
    </row>
    <row r="5668" spans="10:20">
      <c r="J5668" s="121"/>
      <c r="P5668" s="70" t="str">
        <f t="shared" si="265"/>
        <v/>
      </c>
      <c r="Q5668" s="70" t="str">
        <f t="shared" si="266"/>
        <v/>
      </c>
      <c r="R5668" s="70" t="str">
        <f>IFERROR(IF(K5668="handling and wharfage",SUM(P5668:Q5668),IF(OR(K5668="tank",K5668="Boat",K5668="car"),INDEX(Rate!$B$4:$M$25,MATCH(Gilbert!N5668,Rate!$A$4:$A$25,0),MATCH(Gilbert!L5668,Rate!$B$3:$M$3,0))*O5668*0.8,INDEX(Rate!$B$4:$M$25,MATCH(Gilbert!N5668,Rate!$A$4:$A$25,0),MATCH(Gilbert!L5668,Rate!$B$3:$M$3,0))*O5668)),"")</f>
        <v/>
      </c>
      <c r="T5668" s="71" t="str">
        <f t="shared" si="267"/>
        <v/>
      </c>
    </row>
    <row r="5669" spans="10:20">
      <c r="J5669" s="121"/>
      <c r="P5669" s="70" t="str">
        <f t="shared" si="265"/>
        <v/>
      </c>
      <c r="Q5669" s="70" t="str">
        <f t="shared" si="266"/>
        <v/>
      </c>
      <c r="R5669" s="70" t="str">
        <f>IFERROR(IF(K5669="handling and wharfage",SUM(P5669:Q5669),IF(OR(K5669="tank",K5669="Boat",K5669="car"),INDEX(Rate!$B$4:$M$25,MATCH(Gilbert!N5669,Rate!$A$4:$A$25,0),MATCH(Gilbert!L5669,Rate!$B$3:$M$3,0))*O5669*0.8,INDEX(Rate!$B$4:$M$25,MATCH(Gilbert!N5669,Rate!$A$4:$A$25,0),MATCH(Gilbert!L5669,Rate!$B$3:$M$3,0))*O5669)),"")</f>
        <v/>
      </c>
      <c r="T5669" s="71" t="str">
        <f t="shared" si="267"/>
        <v/>
      </c>
    </row>
    <row r="5670" spans="10:20">
      <c r="J5670" s="121"/>
      <c r="P5670" s="70" t="str">
        <f t="shared" si="265"/>
        <v/>
      </c>
      <c r="Q5670" s="70" t="str">
        <f t="shared" si="266"/>
        <v/>
      </c>
      <c r="R5670" s="70" t="str">
        <f>IFERROR(IF(K5670="handling and wharfage",SUM(P5670:Q5670),IF(OR(K5670="tank",K5670="Boat",K5670="car"),INDEX(Rate!$B$4:$M$25,MATCH(Gilbert!N5670,Rate!$A$4:$A$25,0),MATCH(Gilbert!L5670,Rate!$B$3:$M$3,0))*O5670*0.8,INDEX(Rate!$B$4:$M$25,MATCH(Gilbert!N5670,Rate!$A$4:$A$25,0),MATCH(Gilbert!L5670,Rate!$B$3:$M$3,0))*O5670)),"")</f>
        <v/>
      </c>
      <c r="T5670" s="71" t="str">
        <f t="shared" si="267"/>
        <v/>
      </c>
    </row>
    <row r="5671" spans="10:20">
      <c r="J5671" s="121"/>
      <c r="P5671" s="70" t="str">
        <f t="shared" si="265"/>
        <v/>
      </c>
      <c r="Q5671" s="70" t="str">
        <f t="shared" si="266"/>
        <v/>
      </c>
      <c r="R5671" s="70" t="str">
        <f>IFERROR(IF(K5671="handling and wharfage",SUM(P5671:Q5671),IF(OR(K5671="tank",K5671="Boat",K5671="car"),INDEX(Rate!$B$4:$M$25,MATCH(Gilbert!N5671,Rate!$A$4:$A$25,0),MATCH(Gilbert!L5671,Rate!$B$3:$M$3,0))*O5671*0.8,INDEX(Rate!$B$4:$M$25,MATCH(Gilbert!N5671,Rate!$A$4:$A$25,0),MATCH(Gilbert!L5671,Rate!$B$3:$M$3,0))*O5671)),"")</f>
        <v/>
      </c>
      <c r="T5671" s="71" t="str">
        <f t="shared" si="267"/>
        <v/>
      </c>
    </row>
    <row r="5672" spans="10:20">
      <c r="J5672" s="121"/>
      <c r="P5672" s="70" t="str">
        <f t="shared" si="265"/>
        <v/>
      </c>
      <c r="Q5672" s="70" t="str">
        <f t="shared" si="266"/>
        <v/>
      </c>
      <c r="R5672" s="70" t="str">
        <f>IFERROR(IF(K5672="handling and wharfage",SUM(P5672:Q5672),IF(OR(K5672="tank",K5672="Boat",K5672="car"),INDEX(Rate!$B$4:$M$25,MATCH(Gilbert!N5672,Rate!$A$4:$A$25,0),MATCH(Gilbert!L5672,Rate!$B$3:$M$3,0))*O5672*0.8,INDEX(Rate!$B$4:$M$25,MATCH(Gilbert!N5672,Rate!$A$4:$A$25,0),MATCH(Gilbert!L5672,Rate!$B$3:$M$3,0))*O5672)),"")</f>
        <v/>
      </c>
      <c r="T5672" s="71" t="str">
        <f t="shared" si="267"/>
        <v/>
      </c>
    </row>
    <row r="5673" spans="10:20">
      <c r="J5673" s="121"/>
      <c r="P5673" s="70" t="str">
        <f t="shared" si="265"/>
        <v/>
      </c>
      <c r="Q5673" s="70" t="str">
        <f t="shared" si="266"/>
        <v/>
      </c>
      <c r="R5673" s="70" t="str">
        <f>IFERROR(IF(K5673="handling and wharfage",SUM(P5673:Q5673),IF(OR(K5673="tank",K5673="Boat",K5673="car"),INDEX(Rate!$B$4:$M$25,MATCH(Gilbert!N5673,Rate!$A$4:$A$25,0),MATCH(Gilbert!L5673,Rate!$B$3:$M$3,0))*O5673*0.8,INDEX(Rate!$B$4:$M$25,MATCH(Gilbert!N5673,Rate!$A$4:$A$25,0),MATCH(Gilbert!L5673,Rate!$B$3:$M$3,0))*O5673)),"")</f>
        <v/>
      </c>
      <c r="T5673" s="71" t="str">
        <f t="shared" si="267"/>
        <v/>
      </c>
    </row>
    <row r="5674" spans="10:20">
      <c r="J5674" s="121"/>
      <c r="P5674" s="70" t="str">
        <f t="shared" si="265"/>
        <v/>
      </c>
      <c r="Q5674" s="70" t="str">
        <f t="shared" si="266"/>
        <v/>
      </c>
      <c r="R5674" s="70" t="str">
        <f>IFERROR(IF(K5674="handling and wharfage",SUM(P5674:Q5674),IF(OR(K5674="tank",K5674="Boat",K5674="car"),INDEX(Rate!$B$4:$M$25,MATCH(Gilbert!N5674,Rate!$A$4:$A$25,0),MATCH(Gilbert!L5674,Rate!$B$3:$M$3,0))*O5674*0.8,INDEX(Rate!$B$4:$M$25,MATCH(Gilbert!N5674,Rate!$A$4:$A$25,0),MATCH(Gilbert!L5674,Rate!$B$3:$M$3,0))*O5674)),"")</f>
        <v/>
      </c>
      <c r="T5674" s="71" t="str">
        <f t="shared" si="267"/>
        <v/>
      </c>
    </row>
    <row r="5675" spans="10:20">
      <c r="J5675" s="121"/>
      <c r="P5675" s="70" t="str">
        <f t="shared" si="265"/>
        <v/>
      </c>
      <c r="Q5675" s="70" t="str">
        <f t="shared" si="266"/>
        <v/>
      </c>
      <c r="R5675" s="70" t="str">
        <f>IFERROR(IF(K5675="handling and wharfage",SUM(P5675:Q5675),IF(OR(K5675="tank",K5675="Boat",K5675="car"),INDEX(Rate!$B$4:$M$25,MATCH(Gilbert!N5675,Rate!$A$4:$A$25,0),MATCH(Gilbert!L5675,Rate!$B$3:$M$3,0))*O5675*0.8,INDEX(Rate!$B$4:$M$25,MATCH(Gilbert!N5675,Rate!$A$4:$A$25,0),MATCH(Gilbert!L5675,Rate!$B$3:$M$3,0))*O5675)),"")</f>
        <v/>
      </c>
      <c r="T5675" s="71" t="str">
        <f t="shared" si="267"/>
        <v/>
      </c>
    </row>
    <row r="5676" spans="10:20">
      <c r="J5676" s="121"/>
      <c r="P5676" s="70" t="str">
        <f t="shared" si="265"/>
        <v/>
      </c>
      <c r="Q5676" s="70" t="str">
        <f t="shared" si="266"/>
        <v/>
      </c>
      <c r="R5676" s="70" t="str">
        <f>IFERROR(IF(K5676="handling and wharfage",SUM(P5676:Q5676),IF(OR(K5676="tank",K5676="Boat",K5676="car"),INDEX(Rate!$B$4:$M$25,MATCH(Gilbert!N5676,Rate!$A$4:$A$25,0),MATCH(Gilbert!L5676,Rate!$B$3:$M$3,0))*O5676*0.8,INDEX(Rate!$B$4:$M$25,MATCH(Gilbert!N5676,Rate!$A$4:$A$25,0),MATCH(Gilbert!L5676,Rate!$B$3:$M$3,0))*O5676)),"")</f>
        <v/>
      </c>
      <c r="T5676" s="71" t="str">
        <f t="shared" si="267"/>
        <v/>
      </c>
    </row>
    <row r="5677" spans="10:20">
      <c r="J5677" s="121"/>
      <c r="P5677" s="70" t="str">
        <f t="shared" si="265"/>
        <v/>
      </c>
      <c r="Q5677" s="70" t="str">
        <f t="shared" si="266"/>
        <v/>
      </c>
      <c r="R5677" s="70" t="str">
        <f>IFERROR(IF(K5677="handling and wharfage",SUM(P5677:Q5677),IF(OR(K5677="tank",K5677="Boat",K5677="car"),INDEX(Rate!$B$4:$M$25,MATCH(Gilbert!N5677,Rate!$A$4:$A$25,0),MATCH(Gilbert!L5677,Rate!$B$3:$M$3,0))*O5677*0.8,INDEX(Rate!$B$4:$M$25,MATCH(Gilbert!N5677,Rate!$A$4:$A$25,0),MATCH(Gilbert!L5677,Rate!$B$3:$M$3,0))*O5677)),"")</f>
        <v/>
      </c>
      <c r="T5677" s="71" t="str">
        <f t="shared" si="267"/>
        <v/>
      </c>
    </row>
    <row r="5678" spans="10:20">
      <c r="J5678" s="121"/>
      <c r="P5678" s="70" t="str">
        <f t="shared" si="265"/>
        <v/>
      </c>
      <c r="Q5678" s="70" t="str">
        <f t="shared" si="266"/>
        <v/>
      </c>
      <c r="R5678" s="70" t="str">
        <f>IFERROR(IF(K5678="handling and wharfage",SUM(P5678:Q5678),IF(OR(K5678="tank",K5678="Boat",K5678="car"),INDEX(Rate!$B$4:$M$25,MATCH(Gilbert!N5678,Rate!$A$4:$A$25,0),MATCH(Gilbert!L5678,Rate!$B$3:$M$3,0))*O5678*0.8,INDEX(Rate!$B$4:$M$25,MATCH(Gilbert!N5678,Rate!$A$4:$A$25,0),MATCH(Gilbert!L5678,Rate!$B$3:$M$3,0))*O5678)),"")</f>
        <v/>
      </c>
      <c r="T5678" s="71" t="str">
        <f t="shared" si="267"/>
        <v/>
      </c>
    </row>
    <row r="5679" spans="10:20">
      <c r="J5679" s="121"/>
      <c r="P5679" s="70" t="str">
        <f t="shared" si="265"/>
        <v/>
      </c>
      <c r="Q5679" s="70" t="str">
        <f t="shared" si="266"/>
        <v/>
      </c>
      <c r="R5679" s="70" t="str">
        <f>IFERROR(IF(K5679="handling and wharfage",SUM(P5679:Q5679),IF(OR(K5679="tank",K5679="Boat",K5679="car"),INDEX(Rate!$B$4:$M$25,MATCH(Gilbert!N5679,Rate!$A$4:$A$25,0),MATCH(Gilbert!L5679,Rate!$B$3:$M$3,0))*O5679*0.8,INDEX(Rate!$B$4:$M$25,MATCH(Gilbert!N5679,Rate!$A$4:$A$25,0),MATCH(Gilbert!L5679,Rate!$B$3:$M$3,0))*O5679)),"")</f>
        <v/>
      </c>
      <c r="T5679" s="71" t="str">
        <f t="shared" si="267"/>
        <v/>
      </c>
    </row>
    <row r="5680" spans="10:20">
      <c r="J5680" s="121"/>
      <c r="P5680" s="70" t="str">
        <f t="shared" si="265"/>
        <v/>
      </c>
      <c r="Q5680" s="70" t="str">
        <f t="shared" si="266"/>
        <v/>
      </c>
      <c r="R5680" s="70" t="str">
        <f>IFERROR(IF(K5680="handling and wharfage",SUM(P5680:Q5680),IF(OR(K5680="tank",K5680="Boat",K5680="car"),INDEX(Rate!$B$4:$M$25,MATCH(Gilbert!N5680,Rate!$A$4:$A$25,0),MATCH(Gilbert!L5680,Rate!$B$3:$M$3,0))*O5680*0.8,INDEX(Rate!$B$4:$M$25,MATCH(Gilbert!N5680,Rate!$A$4:$A$25,0),MATCH(Gilbert!L5680,Rate!$B$3:$M$3,0))*O5680)),"")</f>
        <v/>
      </c>
      <c r="T5680" s="71" t="str">
        <f t="shared" si="267"/>
        <v/>
      </c>
    </row>
    <row r="5681" spans="16:20">
      <c r="P5681" s="70" t="str">
        <f t="shared" si="265"/>
        <v/>
      </c>
      <c r="Q5681" s="70" t="str">
        <f t="shared" si="266"/>
        <v/>
      </c>
      <c r="R5681" s="70" t="str">
        <f>IFERROR(IF(K5681="handling and wharfage",SUM(P5681:Q5681),IF(OR(K5681="tank",K5681="Boat",K5681="car"),INDEX(Rate!$B$4:$M$25,MATCH(Gilbert!N5681,Rate!$A$4:$A$25,0),MATCH(Gilbert!L5681,Rate!$B$3:$M$3,0))*O5681*0.8,INDEX(Rate!$B$4:$M$25,MATCH(Gilbert!N5681,Rate!$A$4:$A$25,0),MATCH(Gilbert!L5681,Rate!$B$3:$M$3,0))*O5681)),"")</f>
        <v/>
      </c>
      <c r="T5681" s="71" t="str">
        <f t="shared" si="267"/>
        <v/>
      </c>
    </row>
    <row r="5682" spans="16:20">
      <c r="P5682" s="70" t="str">
        <f t="shared" si="265"/>
        <v/>
      </c>
      <c r="Q5682" s="70" t="str">
        <f t="shared" si="266"/>
        <v/>
      </c>
      <c r="R5682" s="70" t="str">
        <f>IFERROR(IF(K5682="handling and wharfage",SUM(P5682:Q5682),IF(OR(K5682="tank",K5682="Boat",K5682="car"),INDEX(Rate!$B$4:$M$25,MATCH(Gilbert!N5682,Rate!$A$4:$A$25,0),MATCH(Gilbert!L5682,Rate!$B$3:$M$3,0))*O5682*0.8,INDEX(Rate!$B$4:$M$25,MATCH(Gilbert!N5682,Rate!$A$4:$A$25,0),MATCH(Gilbert!L5682,Rate!$B$3:$M$3,0))*O5682)),"")</f>
        <v/>
      </c>
      <c r="T5682" s="71" t="str">
        <f t="shared" si="267"/>
        <v/>
      </c>
    </row>
    <row r="5683" spans="16:20">
      <c r="P5683" s="70" t="str">
        <f t="shared" si="265"/>
        <v/>
      </c>
      <c r="Q5683" s="70" t="str">
        <f t="shared" si="266"/>
        <v/>
      </c>
      <c r="R5683" s="70" t="str">
        <f>IFERROR(IF(K5683="handling and wharfage",SUM(P5683:Q5683),IF(OR(K5683="tank",K5683="Boat",K5683="car"),INDEX(Rate!$B$4:$M$25,MATCH(Gilbert!N5683,Rate!$A$4:$A$25,0),MATCH(Gilbert!L5683,Rate!$B$3:$M$3,0))*O5683*0.8,INDEX(Rate!$B$4:$M$25,MATCH(Gilbert!N5683,Rate!$A$4:$A$25,0),MATCH(Gilbert!L5683,Rate!$B$3:$M$3,0))*O5683)),"")</f>
        <v/>
      </c>
      <c r="T5683" s="71" t="str">
        <f t="shared" si="267"/>
        <v/>
      </c>
    </row>
    <row r="5684" spans="16:20">
      <c r="P5684" s="70" t="str">
        <f t="shared" si="265"/>
        <v/>
      </c>
      <c r="Q5684" s="70" t="str">
        <f t="shared" si="266"/>
        <v/>
      </c>
      <c r="R5684" s="70" t="str">
        <f>IFERROR(IF(K5684="handling and wharfage",SUM(P5684:Q5684),IF(OR(K5684="tank",K5684="Boat",K5684="car"),INDEX(Rate!$B$4:$M$25,MATCH(Gilbert!N5684,Rate!$A$4:$A$25,0),MATCH(Gilbert!L5684,Rate!$B$3:$M$3,0))*O5684*0.8,INDEX(Rate!$B$4:$M$25,MATCH(Gilbert!N5684,Rate!$A$4:$A$25,0),MATCH(Gilbert!L5684,Rate!$B$3:$M$3,0))*O5684)),"")</f>
        <v/>
      </c>
      <c r="T5684" s="71" t="str">
        <f t="shared" si="267"/>
        <v/>
      </c>
    </row>
    <row r="5685" spans="16:20">
      <c r="P5685" s="70" t="str">
        <f t="shared" si="265"/>
        <v/>
      </c>
      <c r="Q5685" s="70" t="str">
        <f t="shared" si="266"/>
        <v/>
      </c>
      <c r="R5685" s="70" t="str">
        <f>IFERROR(IF(K5685="handling and wharfage",SUM(P5685:Q5685),IF(OR(K5685="tank",K5685="Boat",K5685="car"),INDEX(Rate!$B$4:$M$25,MATCH(Gilbert!N5685,Rate!$A$4:$A$25,0),MATCH(Gilbert!L5685,Rate!$B$3:$M$3,0))*O5685*0.8,INDEX(Rate!$B$4:$M$25,MATCH(Gilbert!N5685,Rate!$A$4:$A$25,0),MATCH(Gilbert!L5685,Rate!$B$3:$M$3,0))*O5685)),"")</f>
        <v/>
      </c>
      <c r="T5685" s="71" t="str">
        <f t="shared" si="267"/>
        <v/>
      </c>
    </row>
    <row r="5686" spans="16:20">
      <c r="P5686" s="70" t="str">
        <f t="shared" si="265"/>
        <v/>
      </c>
      <c r="Q5686" s="70" t="str">
        <f t="shared" si="266"/>
        <v/>
      </c>
      <c r="R5686" s="70" t="str">
        <f>IFERROR(IF(K5686="handling and wharfage",SUM(P5686:Q5686),IF(OR(K5686="tank",K5686="Boat",K5686="car"),INDEX(Rate!$B$4:$M$25,MATCH(Gilbert!N5686,Rate!$A$4:$A$25,0),MATCH(Gilbert!L5686,Rate!$B$3:$M$3,0))*O5686*0.8,INDEX(Rate!$B$4:$M$25,MATCH(Gilbert!N5686,Rate!$A$4:$A$25,0),MATCH(Gilbert!L5686,Rate!$B$3:$M$3,0))*O5686)),"")</f>
        <v/>
      </c>
      <c r="T5686" s="71" t="str">
        <f t="shared" si="267"/>
        <v/>
      </c>
    </row>
    <row r="5687" spans="16:20">
      <c r="P5687" s="70" t="str">
        <f t="shared" si="265"/>
        <v/>
      </c>
      <c r="Q5687" s="70" t="str">
        <f t="shared" si="266"/>
        <v/>
      </c>
      <c r="R5687" s="70" t="str">
        <f>IFERROR(IF(K5687="handling and wharfage",SUM(P5687:Q5687),IF(OR(K5687="tank",K5687="Boat",K5687="car"),INDEX(Rate!$B$4:$M$25,MATCH(Gilbert!N5687,Rate!$A$4:$A$25,0),MATCH(Gilbert!L5687,Rate!$B$3:$M$3,0))*O5687*0.8,INDEX(Rate!$B$4:$M$25,MATCH(Gilbert!N5687,Rate!$A$4:$A$25,0),MATCH(Gilbert!L5687,Rate!$B$3:$M$3,0))*O5687)),"")</f>
        <v/>
      </c>
      <c r="T5687" s="71" t="str">
        <f t="shared" si="267"/>
        <v/>
      </c>
    </row>
    <row r="5688" spans="16:20">
      <c r="P5688" s="70" t="str">
        <f t="shared" si="265"/>
        <v/>
      </c>
      <c r="Q5688" s="70" t="str">
        <f t="shared" si="266"/>
        <v/>
      </c>
      <c r="R5688" s="70" t="str">
        <f>IFERROR(IF(K5688="handling and wharfage",SUM(P5688:Q5688),IF(OR(K5688="tank",K5688="Boat",K5688="car"),INDEX(Rate!$B$4:$M$25,MATCH(Gilbert!N5688,Rate!$A$4:$A$25,0),MATCH(Gilbert!L5688,Rate!$B$3:$M$3,0))*O5688*0.8,INDEX(Rate!$B$4:$M$25,MATCH(Gilbert!N5688,Rate!$A$4:$A$25,0),MATCH(Gilbert!L5688,Rate!$B$3:$M$3,0))*O5688)),"")</f>
        <v/>
      </c>
      <c r="T5688" s="71" t="str">
        <f t="shared" si="267"/>
        <v/>
      </c>
    </row>
    <row r="5689" spans="16:20">
      <c r="P5689" s="70" t="str">
        <f t="shared" si="265"/>
        <v/>
      </c>
      <c r="Q5689" s="70" t="str">
        <f t="shared" si="266"/>
        <v/>
      </c>
      <c r="R5689" s="70" t="str">
        <f>IFERROR(IF(K5689="handling and wharfage",SUM(P5689:Q5689),IF(OR(K5689="tank",K5689="Boat",K5689="car"),INDEX(Rate!$B$4:$M$25,MATCH(Gilbert!N5689,Rate!$A$4:$A$25,0),MATCH(Gilbert!L5689,Rate!$B$3:$M$3,0))*O5689*0.8,INDEX(Rate!$B$4:$M$25,MATCH(Gilbert!N5689,Rate!$A$4:$A$25,0),MATCH(Gilbert!L5689,Rate!$B$3:$M$3,0))*O5689)),"")</f>
        <v/>
      </c>
      <c r="T5689" s="71" t="str">
        <f t="shared" si="267"/>
        <v/>
      </c>
    </row>
    <row r="5690" spans="16:20">
      <c r="P5690" s="70" t="str">
        <f t="shared" si="265"/>
        <v/>
      </c>
      <c r="Q5690" s="70" t="str">
        <f t="shared" si="266"/>
        <v/>
      </c>
      <c r="R5690" s="70" t="str">
        <f>IFERROR(IF(K5690="handling and wharfage",SUM(P5690:Q5690),IF(OR(K5690="tank",K5690="Boat",K5690="car"),INDEX(Rate!$B$4:$M$25,MATCH(Gilbert!N5690,Rate!$A$4:$A$25,0),MATCH(Gilbert!L5690,Rate!$B$3:$M$3,0))*O5690*0.8,INDEX(Rate!$B$4:$M$25,MATCH(Gilbert!N5690,Rate!$A$4:$A$25,0),MATCH(Gilbert!L5690,Rate!$B$3:$M$3,0))*O5690)),"")</f>
        <v/>
      </c>
      <c r="T5690" s="71" t="str">
        <f t="shared" si="267"/>
        <v/>
      </c>
    </row>
    <row r="5691" spans="16:20">
      <c r="P5691" s="70" t="str">
        <f t="shared" si="265"/>
        <v/>
      </c>
      <c r="Q5691" s="70" t="str">
        <f t="shared" si="266"/>
        <v/>
      </c>
      <c r="R5691" s="70" t="str">
        <f>IFERROR(IF(K5691="handling and wharfage",SUM(P5691:Q5691),IF(OR(K5691="tank",K5691="Boat",K5691="car"),INDEX(Rate!$B$4:$M$25,MATCH(Gilbert!N5691,Rate!$A$4:$A$25,0),MATCH(Gilbert!L5691,Rate!$B$3:$M$3,0))*O5691*0.8,INDEX(Rate!$B$4:$M$25,MATCH(Gilbert!N5691,Rate!$A$4:$A$25,0),MATCH(Gilbert!L5691,Rate!$B$3:$M$3,0))*O5691)),"")</f>
        <v/>
      </c>
      <c r="T5691" s="71" t="str">
        <f t="shared" si="267"/>
        <v/>
      </c>
    </row>
    <row r="5692" spans="16:20">
      <c r="P5692" s="70" t="str">
        <f t="shared" si="265"/>
        <v/>
      </c>
      <c r="Q5692" s="70" t="str">
        <f t="shared" si="266"/>
        <v/>
      </c>
      <c r="R5692" s="70" t="str">
        <f>IFERROR(IF(K5692="handling and wharfage",SUM(P5692:Q5692),IF(OR(K5692="tank",K5692="Boat",K5692="car"),INDEX(Rate!$B$4:$M$25,MATCH(Gilbert!N5692,Rate!$A$4:$A$25,0),MATCH(Gilbert!L5692,Rate!$B$3:$M$3,0))*O5692*0.8,INDEX(Rate!$B$4:$M$25,MATCH(Gilbert!N5692,Rate!$A$4:$A$25,0),MATCH(Gilbert!L5692,Rate!$B$3:$M$3,0))*O5692)),"")</f>
        <v/>
      </c>
      <c r="T5692" s="71" t="str">
        <f t="shared" si="267"/>
        <v/>
      </c>
    </row>
    <row r="5693" spans="16:20">
      <c r="P5693" s="70" t="str">
        <f t="shared" si="265"/>
        <v/>
      </c>
      <c r="Q5693" s="70" t="str">
        <f t="shared" si="266"/>
        <v/>
      </c>
      <c r="R5693" s="70" t="str">
        <f>IFERROR(IF(K5693="handling and wharfage",SUM(P5693:Q5693),IF(OR(K5693="tank",K5693="Boat",K5693="car"),INDEX(Rate!$B$4:$M$25,MATCH(Gilbert!N5693,Rate!$A$4:$A$25,0),MATCH(Gilbert!L5693,Rate!$B$3:$M$3,0))*O5693*0.8,INDEX(Rate!$B$4:$M$25,MATCH(Gilbert!N5693,Rate!$A$4:$A$25,0),MATCH(Gilbert!L5693,Rate!$B$3:$M$3,0))*O5693)),"")</f>
        <v/>
      </c>
      <c r="T5693" s="71" t="str">
        <f t="shared" si="267"/>
        <v/>
      </c>
    </row>
    <row r="5694" spans="16:20">
      <c r="P5694" s="70" t="str">
        <f t="shared" si="265"/>
        <v/>
      </c>
      <c r="Q5694" s="70" t="str">
        <f t="shared" si="266"/>
        <v/>
      </c>
      <c r="R5694" s="70" t="str">
        <f>IFERROR(IF(K5694="handling and wharfage",SUM(P5694:Q5694),IF(OR(K5694="tank",K5694="Boat",K5694="car"),INDEX(Rate!$B$4:$M$25,MATCH(Gilbert!N5694,Rate!$A$4:$A$25,0),MATCH(Gilbert!L5694,Rate!$B$3:$M$3,0))*O5694*0.8,INDEX(Rate!$B$4:$M$25,MATCH(Gilbert!N5694,Rate!$A$4:$A$25,0),MATCH(Gilbert!L5694,Rate!$B$3:$M$3,0))*O5694)),"")</f>
        <v/>
      </c>
      <c r="T5694" s="71" t="str">
        <f t="shared" si="267"/>
        <v/>
      </c>
    </row>
    <row r="5695" spans="16:20">
      <c r="P5695" s="70" t="str">
        <f t="shared" si="265"/>
        <v/>
      </c>
      <c r="Q5695" s="70" t="str">
        <f t="shared" si="266"/>
        <v/>
      </c>
      <c r="R5695" s="70" t="str">
        <f>IFERROR(IF(K5695="handling and wharfage",SUM(P5695:Q5695),IF(OR(K5695="tank",K5695="Boat",K5695="car"),INDEX(Rate!$B$4:$M$25,MATCH(Gilbert!N5695,Rate!$A$4:$A$25,0),MATCH(Gilbert!L5695,Rate!$B$3:$M$3,0))*O5695*0.8,INDEX(Rate!$B$4:$M$25,MATCH(Gilbert!N5695,Rate!$A$4:$A$25,0),MATCH(Gilbert!L5695,Rate!$B$3:$M$3,0))*O5695)),"")</f>
        <v/>
      </c>
      <c r="T5695" s="71" t="str">
        <f t="shared" si="267"/>
        <v/>
      </c>
    </row>
    <row r="5696" spans="16:20">
      <c r="P5696" s="70" t="str">
        <f t="shared" si="265"/>
        <v/>
      </c>
      <c r="Q5696" s="70" t="str">
        <f t="shared" si="266"/>
        <v/>
      </c>
      <c r="R5696" s="70" t="str">
        <f>IFERROR(IF(K5696="handling and wharfage",SUM(P5696:Q5696),IF(OR(K5696="tank",K5696="Boat",K5696="car"),INDEX(Rate!$B$4:$M$25,MATCH(Gilbert!N5696,Rate!$A$4:$A$25,0),MATCH(Gilbert!L5696,Rate!$B$3:$M$3,0))*O5696*0.8,INDEX(Rate!$B$4:$M$25,MATCH(Gilbert!N5696,Rate!$A$4:$A$25,0),MATCH(Gilbert!L5696,Rate!$B$3:$M$3,0))*O5696)),"")</f>
        <v/>
      </c>
      <c r="T5696" s="71" t="str">
        <f t="shared" si="267"/>
        <v/>
      </c>
    </row>
    <row r="5697" spans="16:20">
      <c r="P5697" s="70" t="str">
        <f t="shared" si="265"/>
        <v/>
      </c>
      <c r="Q5697" s="70" t="str">
        <f t="shared" si="266"/>
        <v/>
      </c>
      <c r="R5697" s="70" t="str">
        <f>IFERROR(IF(K5697="handling and wharfage",SUM(P5697:Q5697),IF(OR(K5697="tank",K5697="Boat",K5697="car"),INDEX(Rate!$B$4:$M$25,MATCH(Gilbert!N5697,Rate!$A$4:$A$25,0),MATCH(Gilbert!L5697,Rate!$B$3:$M$3,0))*O5697*0.8,INDEX(Rate!$B$4:$M$25,MATCH(Gilbert!N5697,Rate!$A$4:$A$25,0),MATCH(Gilbert!L5697,Rate!$B$3:$M$3,0))*O5697)),"")</f>
        <v/>
      </c>
      <c r="T5697" s="71" t="str">
        <f t="shared" si="267"/>
        <v/>
      </c>
    </row>
    <row r="5698" spans="16:20">
      <c r="P5698" s="70" t="str">
        <f t="shared" si="265"/>
        <v/>
      </c>
      <c r="Q5698" s="70" t="str">
        <f t="shared" si="266"/>
        <v/>
      </c>
      <c r="R5698" s="70" t="str">
        <f>IFERROR(IF(K5698="handling and wharfage",SUM(P5698:Q5698),IF(OR(K5698="tank",K5698="Boat",K5698="car"),INDEX(Rate!$B$4:$M$25,MATCH(Gilbert!N5698,Rate!$A$4:$A$25,0),MATCH(Gilbert!L5698,Rate!$B$3:$M$3,0))*O5698*0.8,INDEX(Rate!$B$4:$M$25,MATCH(Gilbert!N5698,Rate!$A$4:$A$25,0),MATCH(Gilbert!L5698,Rate!$B$3:$M$3,0))*O5698)),"")</f>
        <v/>
      </c>
      <c r="T5698" s="71" t="str">
        <f t="shared" si="267"/>
        <v/>
      </c>
    </row>
    <row r="5699" spans="16:20">
      <c r="P5699" s="70" t="str">
        <f t="shared" ref="P5699:P5762" si="268">IF(OR(K5699="handling and wharfage",K5699="rau handling and wharfage"),O5699*30,"")</f>
        <v/>
      </c>
      <c r="Q5699" s="70" t="str">
        <f t="shared" ref="Q5699:Q5762" si="269">IF(K5699&lt;&gt;"handling and wharfage","",O5699*3.5)</f>
        <v/>
      </c>
      <c r="R5699" s="70" t="str">
        <f>IFERROR(IF(K5699="handling and wharfage",SUM(P5699:Q5699),IF(OR(K5699="tank",K5699="Boat",K5699="car"),INDEX(Rate!$B$4:$M$25,MATCH(Gilbert!N5699,Rate!$A$4:$A$25,0),MATCH(Gilbert!L5699,Rate!$B$3:$M$3,0))*O5699*0.8,INDEX(Rate!$B$4:$M$25,MATCH(Gilbert!N5699,Rate!$A$4:$A$25,0),MATCH(Gilbert!L5699,Rate!$B$3:$M$3,0))*O5699)),"")</f>
        <v/>
      </c>
      <c r="T5699" s="71" t="str">
        <f t="shared" ref="T5699:T5762" si="270">IF(L5699="","",IF(L5699="General2","F0070000061A","E31250000331"))</f>
        <v/>
      </c>
    </row>
    <row r="5700" spans="16:20">
      <c r="P5700" s="70" t="str">
        <f t="shared" si="268"/>
        <v/>
      </c>
      <c r="Q5700" s="70" t="str">
        <f t="shared" si="269"/>
        <v/>
      </c>
      <c r="R5700" s="70" t="str">
        <f>IFERROR(IF(K5700="handling and wharfage",SUM(P5700:Q5700),IF(OR(K5700="tank",K5700="Boat",K5700="car"),INDEX(Rate!$B$4:$M$25,MATCH(Gilbert!N5700,Rate!$A$4:$A$25,0),MATCH(Gilbert!L5700,Rate!$B$3:$M$3,0))*O5700*0.8,INDEX(Rate!$B$4:$M$25,MATCH(Gilbert!N5700,Rate!$A$4:$A$25,0),MATCH(Gilbert!L5700,Rate!$B$3:$M$3,0))*O5700)),"")</f>
        <v/>
      </c>
      <c r="T5700" s="71" t="str">
        <f t="shared" si="270"/>
        <v/>
      </c>
    </row>
    <row r="5701" spans="16:20">
      <c r="P5701" s="70" t="str">
        <f t="shared" si="268"/>
        <v/>
      </c>
      <c r="Q5701" s="70" t="str">
        <f t="shared" si="269"/>
        <v/>
      </c>
      <c r="R5701" s="70" t="str">
        <f>IFERROR(IF(K5701="handling and wharfage",SUM(P5701:Q5701),IF(OR(K5701="tank",K5701="Boat",K5701="car"),INDEX(Rate!$B$4:$M$25,MATCH(Gilbert!N5701,Rate!$A$4:$A$25,0),MATCH(Gilbert!L5701,Rate!$B$3:$M$3,0))*O5701*0.8,INDEX(Rate!$B$4:$M$25,MATCH(Gilbert!N5701,Rate!$A$4:$A$25,0),MATCH(Gilbert!L5701,Rate!$B$3:$M$3,0))*O5701)),"")</f>
        <v/>
      </c>
      <c r="T5701" s="71" t="str">
        <f t="shared" si="270"/>
        <v/>
      </c>
    </row>
    <row r="5702" spans="16:20">
      <c r="P5702" s="70" t="str">
        <f t="shared" si="268"/>
        <v/>
      </c>
      <c r="Q5702" s="70" t="str">
        <f t="shared" si="269"/>
        <v/>
      </c>
      <c r="R5702" s="70" t="str">
        <f>IFERROR(IF(K5702="handling and wharfage",SUM(P5702:Q5702),IF(OR(K5702="tank",K5702="Boat",K5702="car"),INDEX(Rate!$B$4:$M$25,MATCH(Gilbert!N5702,Rate!$A$4:$A$25,0),MATCH(Gilbert!L5702,Rate!$B$3:$M$3,0))*O5702*0.8,INDEX(Rate!$B$4:$M$25,MATCH(Gilbert!N5702,Rate!$A$4:$A$25,0),MATCH(Gilbert!L5702,Rate!$B$3:$M$3,0))*O5702)),"")</f>
        <v/>
      </c>
      <c r="T5702" s="71" t="str">
        <f t="shared" si="270"/>
        <v/>
      </c>
    </row>
    <row r="5703" spans="16:20">
      <c r="P5703" s="70" t="str">
        <f t="shared" si="268"/>
        <v/>
      </c>
      <c r="Q5703" s="70" t="str">
        <f t="shared" si="269"/>
        <v/>
      </c>
      <c r="R5703" s="70" t="str">
        <f>IFERROR(IF(K5703="handling and wharfage",SUM(P5703:Q5703),IF(OR(K5703="tank",K5703="Boat",K5703="car"),INDEX(Rate!$B$4:$M$25,MATCH(Gilbert!N5703,Rate!$A$4:$A$25,0),MATCH(Gilbert!L5703,Rate!$B$3:$M$3,0))*O5703*0.8,INDEX(Rate!$B$4:$M$25,MATCH(Gilbert!N5703,Rate!$A$4:$A$25,0),MATCH(Gilbert!L5703,Rate!$B$3:$M$3,0))*O5703)),"")</f>
        <v/>
      </c>
      <c r="T5703" s="71" t="str">
        <f t="shared" si="270"/>
        <v/>
      </c>
    </row>
    <row r="5704" spans="16:20">
      <c r="P5704" s="70" t="str">
        <f t="shared" si="268"/>
        <v/>
      </c>
      <c r="Q5704" s="70" t="str">
        <f t="shared" si="269"/>
        <v/>
      </c>
      <c r="R5704" s="70" t="str">
        <f>IFERROR(IF(K5704="handling and wharfage",SUM(P5704:Q5704),IF(OR(K5704="tank",K5704="Boat",K5704="car"),INDEX(Rate!$B$4:$M$25,MATCH(Gilbert!N5704,Rate!$A$4:$A$25,0),MATCH(Gilbert!L5704,Rate!$B$3:$M$3,0))*O5704*0.8,INDEX(Rate!$B$4:$M$25,MATCH(Gilbert!N5704,Rate!$A$4:$A$25,0),MATCH(Gilbert!L5704,Rate!$B$3:$M$3,0))*O5704)),"")</f>
        <v/>
      </c>
      <c r="T5704" s="71" t="str">
        <f t="shared" si="270"/>
        <v/>
      </c>
    </row>
    <row r="5705" spans="16:20">
      <c r="P5705" s="70" t="str">
        <f t="shared" si="268"/>
        <v/>
      </c>
      <c r="Q5705" s="70" t="str">
        <f t="shared" si="269"/>
        <v/>
      </c>
      <c r="R5705" s="70" t="str">
        <f>IFERROR(IF(K5705="handling and wharfage",SUM(P5705:Q5705),IF(OR(K5705="tank",K5705="Boat",K5705="car"),INDEX(Rate!$B$4:$M$25,MATCH(Gilbert!N5705,Rate!$A$4:$A$25,0),MATCH(Gilbert!L5705,Rate!$B$3:$M$3,0))*O5705*0.8,INDEX(Rate!$B$4:$M$25,MATCH(Gilbert!N5705,Rate!$A$4:$A$25,0),MATCH(Gilbert!L5705,Rate!$B$3:$M$3,0))*O5705)),"")</f>
        <v/>
      </c>
      <c r="T5705" s="71" t="str">
        <f t="shared" si="270"/>
        <v/>
      </c>
    </row>
    <row r="5706" spans="16:20">
      <c r="P5706" s="70" t="str">
        <f t="shared" si="268"/>
        <v/>
      </c>
      <c r="Q5706" s="70" t="str">
        <f t="shared" si="269"/>
        <v/>
      </c>
      <c r="R5706" s="70" t="str">
        <f>IFERROR(IF(K5706="handling and wharfage",SUM(P5706:Q5706),IF(OR(K5706="tank",K5706="Boat",K5706="car"),INDEX(Rate!$B$4:$M$25,MATCH(Gilbert!N5706,Rate!$A$4:$A$25,0),MATCH(Gilbert!L5706,Rate!$B$3:$M$3,0))*O5706*0.8,INDEX(Rate!$B$4:$M$25,MATCH(Gilbert!N5706,Rate!$A$4:$A$25,0),MATCH(Gilbert!L5706,Rate!$B$3:$M$3,0))*O5706)),"")</f>
        <v/>
      </c>
      <c r="T5706" s="71" t="str">
        <f t="shared" si="270"/>
        <v/>
      </c>
    </row>
    <row r="5707" spans="16:20">
      <c r="P5707" s="70" t="str">
        <f t="shared" si="268"/>
        <v/>
      </c>
      <c r="Q5707" s="70" t="str">
        <f t="shared" si="269"/>
        <v/>
      </c>
      <c r="R5707" s="70" t="str">
        <f>IFERROR(IF(K5707="handling and wharfage",SUM(P5707:Q5707),IF(OR(K5707="tank",K5707="Boat",K5707="car"),INDEX(Rate!$B$4:$M$25,MATCH(Gilbert!N5707,Rate!$A$4:$A$25,0),MATCH(Gilbert!L5707,Rate!$B$3:$M$3,0))*O5707*0.8,INDEX(Rate!$B$4:$M$25,MATCH(Gilbert!N5707,Rate!$A$4:$A$25,0),MATCH(Gilbert!L5707,Rate!$B$3:$M$3,0))*O5707)),"")</f>
        <v/>
      </c>
      <c r="T5707" s="71" t="str">
        <f t="shared" si="270"/>
        <v/>
      </c>
    </row>
    <row r="5708" spans="16:20">
      <c r="P5708" s="70" t="str">
        <f t="shared" si="268"/>
        <v/>
      </c>
      <c r="Q5708" s="70" t="str">
        <f t="shared" si="269"/>
        <v/>
      </c>
      <c r="R5708" s="70" t="str">
        <f>IFERROR(IF(K5708="handling and wharfage",SUM(P5708:Q5708),IF(OR(K5708="tank",K5708="Boat",K5708="car"),INDEX(Rate!$B$4:$M$25,MATCH(Gilbert!N5708,Rate!$A$4:$A$25,0),MATCH(Gilbert!L5708,Rate!$B$3:$M$3,0))*O5708*0.8,INDEX(Rate!$B$4:$M$25,MATCH(Gilbert!N5708,Rate!$A$4:$A$25,0),MATCH(Gilbert!L5708,Rate!$B$3:$M$3,0))*O5708)),"")</f>
        <v/>
      </c>
      <c r="T5708" s="71" t="str">
        <f t="shared" si="270"/>
        <v/>
      </c>
    </row>
    <row r="5709" spans="16:20">
      <c r="P5709" s="70" t="str">
        <f t="shared" si="268"/>
        <v/>
      </c>
      <c r="Q5709" s="70" t="str">
        <f t="shared" si="269"/>
        <v/>
      </c>
      <c r="R5709" s="70" t="str">
        <f>IFERROR(IF(K5709="handling and wharfage",SUM(P5709:Q5709),IF(OR(K5709="tank",K5709="Boat",K5709="car"),INDEX(Rate!$B$4:$M$25,MATCH(Gilbert!N5709,Rate!$A$4:$A$25,0),MATCH(Gilbert!L5709,Rate!$B$3:$M$3,0))*O5709*0.8,INDEX(Rate!$B$4:$M$25,MATCH(Gilbert!N5709,Rate!$A$4:$A$25,0),MATCH(Gilbert!L5709,Rate!$B$3:$M$3,0))*O5709)),"")</f>
        <v/>
      </c>
      <c r="T5709" s="71" t="str">
        <f t="shared" si="270"/>
        <v/>
      </c>
    </row>
    <row r="5710" spans="16:20">
      <c r="P5710" s="70" t="str">
        <f t="shared" si="268"/>
        <v/>
      </c>
      <c r="Q5710" s="70" t="str">
        <f t="shared" si="269"/>
        <v/>
      </c>
      <c r="R5710" s="70" t="str">
        <f>IFERROR(IF(K5710="handling and wharfage",SUM(P5710:Q5710),IF(OR(K5710="tank",K5710="Boat",K5710="car"),INDEX(Rate!$B$4:$M$25,MATCH(Gilbert!N5710,Rate!$A$4:$A$25,0),MATCH(Gilbert!L5710,Rate!$B$3:$M$3,0))*O5710*0.8,INDEX(Rate!$B$4:$M$25,MATCH(Gilbert!N5710,Rate!$A$4:$A$25,0),MATCH(Gilbert!L5710,Rate!$B$3:$M$3,0))*O5710)),"")</f>
        <v/>
      </c>
      <c r="T5710" s="71" t="str">
        <f t="shared" si="270"/>
        <v/>
      </c>
    </row>
    <row r="5711" spans="16:20">
      <c r="P5711" s="70" t="str">
        <f t="shared" si="268"/>
        <v/>
      </c>
      <c r="Q5711" s="70" t="str">
        <f t="shared" si="269"/>
        <v/>
      </c>
      <c r="R5711" s="70" t="str">
        <f>IFERROR(IF(K5711="handling and wharfage",SUM(P5711:Q5711),IF(OR(K5711="tank",K5711="Boat",K5711="car"),INDEX(Rate!$B$4:$M$25,MATCH(Gilbert!N5711,Rate!$A$4:$A$25,0),MATCH(Gilbert!L5711,Rate!$B$3:$M$3,0))*O5711*0.8,INDEX(Rate!$B$4:$M$25,MATCH(Gilbert!N5711,Rate!$A$4:$A$25,0),MATCH(Gilbert!L5711,Rate!$B$3:$M$3,0))*O5711)),"")</f>
        <v/>
      </c>
      <c r="T5711" s="71" t="str">
        <f t="shared" si="270"/>
        <v/>
      </c>
    </row>
    <row r="5712" spans="16:20">
      <c r="P5712" s="70" t="str">
        <f t="shared" si="268"/>
        <v/>
      </c>
      <c r="Q5712" s="70" t="str">
        <f t="shared" si="269"/>
        <v/>
      </c>
      <c r="R5712" s="70" t="str">
        <f>IFERROR(IF(K5712="handling and wharfage",SUM(P5712:Q5712),IF(OR(K5712="tank",K5712="Boat",K5712="car"),INDEX(Rate!$B$4:$M$25,MATCH(Gilbert!N5712,Rate!$A$4:$A$25,0),MATCH(Gilbert!L5712,Rate!$B$3:$M$3,0))*O5712*0.8,INDEX(Rate!$B$4:$M$25,MATCH(Gilbert!N5712,Rate!$A$4:$A$25,0),MATCH(Gilbert!L5712,Rate!$B$3:$M$3,0))*O5712)),"")</f>
        <v/>
      </c>
      <c r="T5712" s="71" t="str">
        <f t="shared" si="270"/>
        <v/>
      </c>
    </row>
    <row r="5713" spans="16:20">
      <c r="P5713" s="70" t="str">
        <f t="shared" si="268"/>
        <v/>
      </c>
      <c r="Q5713" s="70" t="str">
        <f t="shared" si="269"/>
        <v/>
      </c>
      <c r="R5713" s="70" t="str">
        <f>IFERROR(IF(K5713="handling and wharfage",SUM(P5713:Q5713),IF(OR(K5713="tank",K5713="Boat",K5713="car"),INDEX(Rate!$B$4:$M$25,MATCH(Gilbert!N5713,Rate!$A$4:$A$25,0),MATCH(Gilbert!L5713,Rate!$B$3:$M$3,0))*O5713*0.8,INDEX(Rate!$B$4:$M$25,MATCH(Gilbert!N5713,Rate!$A$4:$A$25,0),MATCH(Gilbert!L5713,Rate!$B$3:$M$3,0))*O5713)),"")</f>
        <v/>
      </c>
      <c r="T5713" s="71" t="str">
        <f t="shared" si="270"/>
        <v/>
      </c>
    </row>
    <row r="5714" spans="16:20">
      <c r="P5714" s="70" t="str">
        <f t="shared" si="268"/>
        <v/>
      </c>
      <c r="Q5714" s="70" t="str">
        <f t="shared" si="269"/>
        <v/>
      </c>
      <c r="R5714" s="70" t="str">
        <f>IFERROR(IF(K5714="handling and wharfage",SUM(P5714:Q5714),IF(OR(K5714="tank",K5714="Boat",K5714="car"),INDEX(Rate!$B$4:$M$25,MATCH(Gilbert!N5714,Rate!$A$4:$A$25,0),MATCH(Gilbert!L5714,Rate!$B$3:$M$3,0))*O5714*0.8,INDEX(Rate!$B$4:$M$25,MATCH(Gilbert!N5714,Rate!$A$4:$A$25,0),MATCH(Gilbert!L5714,Rate!$B$3:$M$3,0))*O5714)),"")</f>
        <v/>
      </c>
      <c r="T5714" s="71" t="str">
        <f t="shared" si="270"/>
        <v/>
      </c>
    </row>
    <row r="5715" spans="16:20">
      <c r="P5715" s="70" t="str">
        <f t="shared" si="268"/>
        <v/>
      </c>
      <c r="Q5715" s="70" t="str">
        <f t="shared" si="269"/>
        <v/>
      </c>
      <c r="R5715" s="70" t="str">
        <f>IFERROR(IF(K5715="handling and wharfage",SUM(P5715:Q5715),IF(OR(K5715="tank",K5715="Boat",K5715="car"),INDEX(Rate!$B$4:$M$25,MATCH(Gilbert!N5715,Rate!$A$4:$A$25,0),MATCH(Gilbert!L5715,Rate!$B$3:$M$3,0))*O5715*0.8,INDEX(Rate!$B$4:$M$25,MATCH(Gilbert!N5715,Rate!$A$4:$A$25,0),MATCH(Gilbert!L5715,Rate!$B$3:$M$3,0))*O5715)),"")</f>
        <v/>
      </c>
      <c r="T5715" s="71" t="str">
        <f t="shared" si="270"/>
        <v/>
      </c>
    </row>
    <row r="5716" spans="16:20">
      <c r="P5716" s="70" t="str">
        <f t="shared" si="268"/>
        <v/>
      </c>
      <c r="Q5716" s="70" t="str">
        <f t="shared" si="269"/>
        <v/>
      </c>
      <c r="R5716" s="70" t="str">
        <f>IFERROR(IF(K5716="handling and wharfage",SUM(P5716:Q5716),IF(OR(K5716="tank",K5716="Boat",K5716="car"),INDEX(Rate!$B$4:$M$25,MATCH(Gilbert!N5716,Rate!$A$4:$A$25,0),MATCH(Gilbert!L5716,Rate!$B$3:$M$3,0))*O5716*0.8,INDEX(Rate!$B$4:$M$25,MATCH(Gilbert!N5716,Rate!$A$4:$A$25,0),MATCH(Gilbert!L5716,Rate!$B$3:$M$3,0))*O5716)),"")</f>
        <v/>
      </c>
      <c r="T5716" s="71" t="str">
        <f t="shared" si="270"/>
        <v/>
      </c>
    </row>
    <row r="5717" spans="16:20">
      <c r="P5717" s="70" t="str">
        <f t="shared" si="268"/>
        <v/>
      </c>
      <c r="Q5717" s="70" t="str">
        <f t="shared" si="269"/>
        <v/>
      </c>
      <c r="R5717" s="70" t="str">
        <f>IFERROR(IF(K5717="handling and wharfage",SUM(P5717:Q5717),IF(OR(K5717="tank",K5717="Boat",K5717="car"),INDEX(Rate!$B$4:$M$25,MATCH(Gilbert!N5717,Rate!$A$4:$A$25,0),MATCH(Gilbert!L5717,Rate!$B$3:$M$3,0))*O5717*0.8,INDEX(Rate!$B$4:$M$25,MATCH(Gilbert!N5717,Rate!$A$4:$A$25,0),MATCH(Gilbert!L5717,Rate!$B$3:$M$3,0))*O5717)),"")</f>
        <v/>
      </c>
      <c r="T5717" s="71" t="str">
        <f t="shared" si="270"/>
        <v/>
      </c>
    </row>
    <row r="5718" spans="16:20">
      <c r="P5718" s="70" t="str">
        <f t="shared" si="268"/>
        <v/>
      </c>
      <c r="Q5718" s="70" t="str">
        <f t="shared" si="269"/>
        <v/>
      </c>
      <c r="R5718" s="70" t="str">
        <f>IFERROR(IF(K5718="handling and wharfage",SUM(P5718:Q5718),IF(OR(K5718="tank",K5718="Boat",K5718="car"),INDEX(Rate!$B$4:$M$25,MATCH(Gilbert!N5718,Rate!$A$4:$A$25,0),MATCH(Gilbert!L5718,Rate!$B$3:$M$3,0))*O5718*0.8,INDEX(Rate!$B$4:$M$25,MATCH(Gilbert!N5718,Rate!$A$4:$A$25,0),MATCH(Gilbert!L5718,Rate!$B$3:$M$3,0))*O5718)),"")</f>
        <v/>
      </c>
      <c r="T5718" s="71" t="str">
        <f t="shared" si="270"/>
        <v/>
      </c>
    </row>
    <row r="5719" spans="16:20">
      <c r="P5719" s="70" t="str">
        <f t="shared" si="268"/>
        <v/>
      </c>
      <c r="Q5719" s="70" t="str">
        <f t="shared" si="269"/>
        <v/>
      </c>
      <c r="R5719" s="70" t="str">
        <f>IFERROR(IF(K5719="handling and wharfage",SUM(P5719:Q5719),IF(OR(K5719="tank",K5719="Boat",K5719="car"),INDEX(Rate!$B$4:$M$25,MATCH(Gilbert!N5719,Rate!$A$4:$A$25,0),MATCH(Gilbert!L5719,Rate!$B$3:$M$3,0))*O5719*0.8,INDEX(Rate!$B$4:$M$25,MATCH(Gilbert!N5719,Rate!$A$4:$A$25,0),MATCH(Gilbert!L5719,Rate!$B$3:$M$3,0))*O5719)),"")</f>
        <v/>
      </c>
      <c r="T5719" s="71" t="str">
        <f t="shared" si="270"/>
        <v/>
      </c>
    </row>
    <row r="5720" spans="16:20">
      <c r="P5720" s="70" t="str">
        <f t="shared" si="268"/>
        <v/>
      </c>
      <c r="Q5720" s="70" t="str">
        <f t="shared" si="269"/>
        <v/>
      </c>
      <c r="R5720" s="70" t="str">
        <f>IFERROR(IF(K5720="handling and wharfage",SUM(P5720:Q5720),IF(OR(K5720="tank",K5720="Boat",K5720="car"),INDEX(Rate!$B$4:$M$25,MATCH(Gilbert!N5720,Rate!$A$4:$A$25,0),MATCH(Gilbert!L5720,Rate!$B$3:$M$3,0))*O5720*0.8,INDEX(Rate!$B$4:$M$25,MATCH(Gilbert!N5720,Rate!$A$4:$A$25,0),MATCH(Gilbert!L5720,Rate!$B$3:$M$3,0))*O5720)),"")</f>
        <v/>
      </c>
      <c r="T5720" s="71" t="str">
        <f t="shared" si="270"/>
        <v/>
      </c>
    </row>
    <row r="5721" spans="16:20">
      <c r="P5721" s="70" t="str">
        <f t="shared" si="268"/>
        <v/>
      </c>
      <c r="Q5721" s="70" t="str">
        <f t="shared" si="269"/>
        <v/>
      </c>
      <c r="R5721" s="70" t="str">
        <f>IFERROR(IF(K5721="handling and wharfage",SUM(P5721:Q5721),IF(OR(K5721="tank",K5721="Boat",K5721="car"),INDEX(Rate!$B$4:$M$25,MATCH(Gilbert!N5721,Rate!$A$4:$A$25,0),MATCH(Gilbert!L5721,Rate!$B$3:$M$3,0))*O5721*0.8,INDEX(Rate!$B$4:$M$25,MATCH(Gilbert!N5721,Rate!$A$4:$A$25,0),MATCH(Gilbert!L5721,Rate!$B$3:$M$3,0))*O5721)),"")</f>
        <v/>
      </c>
      <c r="T5721" s="71" t="str">
        <f t="shared" si="270"/>
        <v/>
      </c>
    </row>
    <row r="5722" spans="16:20">
      <c r="P5722" s="70" t="str">
        <f t="shared" si="268"/>
        <v/>
      </c>
      <c r="Q5722" s="70" t="str">
        <f t="shared" si="269"/>
        <v/>
      </c>
      <c r="R5722" s="70" t="str">
        <f>IFERROR(IF(K5722="handling and wharfage",SUM(P5722:Q5722),IF(OR(K5722="tank",K5722="Boat",K5722="car"),INDEX(Rate!$B$4:$M$25,MATCH(Gilbert!N5722,Rate!$A$4:$A$25,0),MATCH(Gilbert!L5722,Rate!$B$3:$M$3,0))*O5722*0.8,INDEX(Rate!$B$4:$M$25,MATCH(Gilbert!N5722,Rate!$A$4:$A$25,0),MATCH(Gilbert!L5722,Rate!$B$3:$M$3,0))*O5722)),"")</f>
        <v/>
      </c>
      <c r="T5722" s="71" t="str">
        <f t="shared" si="270"/>
        <v/>
      </c>
    </row>
    <row r="5723" spans="16:20">
      <c r="P5723" s="70" t="str">
        <f t="shared" si="268"/>
        <v/>
      </c>
      <c r="Q5723" s="70" t="str">
        <f t="shared" si="269"/>
        <v/>
      </c>
      <c r="R5723" s="70" t="str">
        <f>IFERROR(IF(K5723="handling and wharfage",SUM(P5723:Q5723),IF(OR(K5723="tank",K5723="Boat",K5723="car"),INDEX(Rate!$B$4:$M$25,MATCH(Gilbert!N5723,Rate!$A$4:$A$25,0),MATCH(Gilbert!L5723,Rate!$B$3:$M$3,0))*O5723*0.8,INDEX(Rate!$B$4:$M$25,MATCH(Gilbert!N5723,Rate!$A$4:$A$25,0),MATCH(Gilbert!L5723,Rate!$B$3:$M$3,0))*O5723)),"")</f>
        <v/>
      </c>
      <c r="T5723" s="71" t="str">
        <f t="shared" si="270"/>
        <v/>
      </c>
    </row>
    <row r="5724" spans="16:20">
      <c r="P5724" s="70" t="str">
        <f t="shared" si="268"/>
        <v/>
      </c>
      <c r="Q5724" s="70" t="str">
        <f t="shared" si="269"/>
        <v/>
      </c>
      <c r="R5724" s="70" t="str">
        <f>IFERROR(IF(K5724="handling and wharfage",SUM(P5724:Q5724),IF(OR(K5724="tank",K5724="Boat",K5724="car"),INDEX(Rate!$B$4:$M$25,MATCH(Gilbert!N5724,Rate!$A$4:$A$25,0),MATCH(Gilbert!L5724,Rate!$B$3:$M$3,0))*O5724*0.8,INDEX(Rate!$B$4:$M$25,MATCH(Gilbert!N5724,Rate!$A$4:$A$25,0),MATCH(Gilbert!L5724,Rate!$B$3:$M$3,0))*O5724)),"")</f>
        <v/>
      </c>
      <c r="T5724" s="71" t="str">
        <f t="shared" si="270"/>
        <v/>
      </c>
    </row>
    <row r="5725" spans="16:20">
      <c r="P5725" s="70" t="str">
        <f t="shared" si="268"/>
        <v/>
      </c>
      <c r="Q5725" s="70" t="str">
        <f t="shared" si="269"/>
        <v/>
      </c>
      <c r="R5725" s="70" t="str">
        <f>IFERROR(IF(K5725="handling and wharfage",SUM(P5725:Q5725),IF(OR(K5725="tank",K5725="Boat",K5725="car"),INDEX(Rate!$B$4:$M$25,MATCH(Gilbert!N5725,Rate!$A$4:$A$25,0),MATCH(Gilbert!L5725,Rate!$B$3:$M$3,0))*O5725*0.8,INDEX(Rate!$B$4:$M$25,MATCH(Gilbert!N5725,Rate!$A$4:$A$25,0),MATCH(Gilbert!L5725,Rate!$B$3:$M$3,0))*O5725)),"")</f>
        <v/>
      </c>
      <c r="T5725" s="71" t="str">
        <f t="shared" si="270"/>
        <v/>
      </c>
    </row>
    <row r="5726" spans="16:20">
      <c r="P5726" s="70" t="str">
        <f t="shared" si="268"/>
        <v/>
      </c>
      <c r="Q5726" s="70" t="str">
        <f t="shared" si="269"/>
        <v/>
      </c>
      <c r="R5726" s="70" t="str">
        <f>IFERROR(IF(K5726="handling and wharfage",SUM(P5726:Q5726),IF(OR(K5726="tank",K5726="Boat",K5726="car"),INDEX(Rate!$B$4:$M$25,MATCH(Gilbert!N5726,Rate!$A$4:$A$25,0),MATCH(Gilbert!L5726,Rate!$B$3:$M$3,0))*O5726*0.8,INDEX(Rate!$B$4:$M$25,MATCH(Gilbert!N5726,Rate!$A$4:$A$25,0),MATCH(Gilbert!L5726,Rate!$B$3:$M$3,0))*O5726)),"")</f>
        <v/>
      </c>
      <c r="T5726" s="71" t="str">
        <f t="shared" si="270"/>
        <v/>
      </c>
    </row>
    <row r="5727" spans="16:20">
      <c r="P5727" s="70" t="str">
        <f t="shared" si="268"/>
        <v/>
      </c>
      <c r="Q5727" s="70" t="str">
        <f t="shared" si="269"/>
        <v/>
      </c>
      <c r="R5727" s="70" t="str">
        <f>IFERROR(IF(K5727="handling and wharfage",SUM(P5727:Q5727),IF(OR(K5727="tank",K5727="Boat",K5727="car"),INDEX(Rate!$B$4:$M$25,MATCH(Gilbert!N5727,Rate!$A$4:$A$25,0),MATCH(Gilbert!L5727,Rate!$B$3:$M$3,0))*O5727*0.8,INDEX(Rate!$B$4:$M$25,MATCH(Gilbert!N5727,Rate!$A$4:$A$25,0),MATCH(Gilbert!L5727,Rate!$B$3:$M$3,0))*O5727)),"")</f>
        <v/>
      </c>
      <c r="T5727" s="71" t="str">
        <f t="shared" si="270"/>
        <v/>
      </c>
    </row>
    <row r="5728" spans="16:20">
      <c r="P5728" s="70" t="str">
        <f t="shared" si="268"/>
        <v/>
      </c>
      <c r="Q5728" s="70" t="str">
        <f t="shared" si="269"/>
        <v/>
      </c>
      <c r="R5728" s="70" t="str">
        <f>IFERROR(IF(K5728="handling and wharfage",SUM(P5728:Q5728),IF(OR(K5728="tank",K5728="Boat",K5728="car"),INDEX(Rate!$B$4:$M$25,MATCH(Gilbert!N5728,Rate!$A$4:$A$25,0),MATCH(Gilbert!L5728,Rate!$B$3:$M$3,0))*O5728*0.8,INDEX(Rate!$B$4:$M$25,MATCH(Gilbert!N5728,Rate!$A$4:$A$25,0),MATCH(Gilbert!L5728,Rate!$B$3:$M$3,0))*O5728)),"")</f>
        <v/>
      </c>
      <c r="T5728" s="71" t="str">
        <f t="shared" si="270"/>
        <v/>
      </c>
    </row>
    <row r="5729" spans="16:20">
      <c r="P5729" s="70" t="str">
        <f t="shared" si="268"/>
        <v/>
      </c>
      <c r="Q5729" s="70" t="str">
        <f t="shared" si="269"/>
        <v/>
      </c>
      <c r="R5729" s="70" t="str">
        <f>IFERROR(IF(K5729="handling and wharfage",SUM(P5729:Q5729),IF(OR(K5729="tank",K5729="Boat",K5729="car"),INDEX(Rate!$B$4:$M$25,MATCH(Gilbert!N5729,Rate!$A$4:$A$25,0),MATCH(Gilbert!L5729,Rate!$B$3:$M$3,0))*O5729*0.8,INDEX(Rate!$B$4:$M$25,MATCH(Gilbert!N5729,Rate!$A$4:$A$25,0),MATCH(Gilbert!L5729,Rate!$B$3:$M$3,0))*O5729)),"")</f>
        <v/>
      </c>
      <c r="T5729" s="71" t="str">
        <f t="shared" si="270"/>
        <v/>
      </c>
    </row>
    <row r="5730" spans="16:20">
      <c r="P5730" s="70" t="str">
        <f t="shared" si="268"/>
        <v/>
      </c>
      <c r="Q5730" s="70" t="str">
        <f t="shared" si="269"/>
        <v/>
      </c>
      <c r="R5730" s="70" t="str">
        <f>IFERROR(IF(K5730="handling and wharfage",SUM(P5730:Q5730),IF(OR(K5730="tank",K5730="Boat",K5730="car"),INDEX(Rate!$B$4:$M$25,MATCH(Gilbert!N5730,Rate!$A$4:$A$25,0),MATCH(Gilbert!L5730,Rate!$B$3:$M$3,0))*O5730*0.8,INDEX(Rate!$B$4:$M$25,MATCH(Gilbert!N5730,Rate!$A$4:$A$25,0),MATCH(Gilbert!L5730,Rate!$B$3:$M$3,0))*O5730)),"")</f>
        <v/>
      </c>
      <c r="T5730" s="71" t="str">
        <f t="shared" si="270"/>
        <v/>
      </c>
    </row>
    <row r="5731" spans="16:20">
      <c r="P5731" s="70" t="str">
        <f t="shared" si="268"/>
        <v/>
      </c>
      <c r="Q5731" s="70" t="str">
        <f t="shared" si="269"/>
        <v/>
      </c>
      <c r="R5731" s="70" t="str">
        <f>IFERROR(IF(K5731="handling and wharfage",SUM(P5731:Q5731),IF(OR(K5731="tank",K5731="Boat",K5731="car"),INDEX(Rate!$B$4:$M$25,MATCH(Gilbert!N5731,Rate!$A$4:$A$25,0),MATCH(Gilbert!L5731,Rate!$B$3:$M$3,0))*O5731*0.8,INDEX(Rate!$B$4:$M$25,MATCH(Gilbert!N5731,Rate!$A$4:$A$25,0),MATCH(Gilbert!L5731,Rate!$B$3:$M$3,0))*O5731)),"")</f>
        <v/>
      </c>
      <c r="T5731" s="71" t="str">
        <f t="shared" si="270"/>
        <v/>
      </c>
    </row>
    <row r="5732" spans="16:20">
      <c r="P5732" s="70" t="str">
        <f t="shared" si="268"/>
        <v/>
      </c>
      <c r="Q5732" s="70" t="str">
        <f t="shared" si="269"/>
        <v/>
      </c>
      <c r="R5732" s="70" t="str">
        <f>IFERROR(IF(K5732="handling and wharfage",SUM(P5732:Q5732),IF(OR(K5732="tank",K5732="Boat",K5732="car"),INDEX(Rate!$B$4:$M$25,MATCH(Gilbert!N5732,Rate!$A$4:$A$25,0),MATCH(Gilbert!L5732,Rate!$B$3:$M$3,0))*O5732*0.8,INDEX(Rate!$B$4:$M$25,MATCH(Gilbert!N5732,Rate!$A$4:$A$25,0),MATCH(Gilbert!L5732,Rate!$B$3:$M$3,0))*O5732)),"")</f>
        <v/>
      </c>
      <c r="T5732" s="71" t="str">
        <f t="shared" si="270"/>
        <v/>
      </c>
    </row>
    <row r="5733" spans="16:20">
      <c r="P5733" s="70" t="str">
        <f t="shared" si="268"/>
        <v/>
      </c>
      <c r="Q5733" s="70" t="str">
        <f t="shared" si="269"/>
        <v/>
      </c>
      <c r="R5733" s="70" t="str">
        <f>IFERROR(IF(K5733="handling and wharfage",SUM(P5733:Q5733),IF(OR(K5733="tank",K5733="Boat",K5733="car"),INDEX(Rate!$B$4:$M$25,MATCH(Gilbert!N5733,Rate!$A$4:$A$25,0),MATCH(Gilbert!L5733,Rate!$B$3:$M$3,0))*O5733*0.8,INDEX(Rate!$B$4:$M$25,MATCH(Gilbert!N5733,Rate!$A$4:$A$25,0),MATCH(Gilbert!L5733,Rate!$B$3:$M$3,0))*O5733)),"")</f>
        <v/>
      </c>
      <c r="T5733" s="71" t="str">
        <f t="shared" si="270"/>
        <v/>
      </c>
    </row>
    <row r="5734" spans="16:20">
      <c r="P5734" s="70" t="str">
        <f t="shared" si="268"/>
        <v/>
      </c>
      <c r="Q5734" s="70" t="str">
        <f t="shared" si="269"/>
        <v/>
      </c>
      <c r="R5734" s="70" t="str">
        <f>IFERROR(IF(K5734="handling and wharfage",SUM(P5734:Q5734),IF(OR(K5734="tank",K5734="Boat",K5734="car"),INDEX(Rate!$B$4:$M$25,MATCH(Gilbert!N5734,Rate!$A$4:$A$25,0),MATCH(Gilbert!L5734,Rate!$B$3:$M$3,0))*O5734*0.8,INDEX(Rate!$B$4:$M$25,MATCH(Gilbert!N5734,Rate!$A$4:$A$25,0),MATCH(Gilbert!L5734,Rate!$B$3:$M$3,0))*O5734)),"")</f>
        <v/>
      </c>
      <c r="T5734" s="71" t="str">
        <f t="shared" si="270"/>
        <v/>
      </c>
    </row>
    <row r="5735" spans="16:20">
      <c r="P5735" s="70" t="str">
        <f t="shared" si="268"/>
        <v/>
      </c>
      <c r="Q5735" s="70" t="str">
        <f t="shared" si="269"/>
        <v/>
      </c>
      <c r="R5735" s="70" t="str">
        <f>IFERROR(IF(K5735="handling and wharfage",SUM(P5735:Q5735),IF(OR(K5735="tank",K5735="Boat",K5735="car"),INDEX(Rate!$B$4:$M$25,MATCH(Gilbert!N5735,Rate!$A$4:$A$25,0),MATCH(Gilbert!L5735,Rate!$B$3:$M$3,0))*O5735*0.8,INDEX(Rate!$B$4:$M$25,MATCH(Gilbert!N5735,Rate!$A$4:$A$25,0),MATCH(Gilbert!L5735,Rate!$B$3:$M$3,0))*O5735)),"")</f>
        <v/>
      </c>
      <c r="T5735" s="71" t="str">
        <f t="shared" si="270"/>
        <v/>
      </c>
    </row>
    <row r="5736" spans="16:20">
      <c r="P5736" s="70" t="str">
        <f t="shared" si="268"/>
        <v/>
      </c>
      <c r="Q5736" s="70" t="str">
        <f t="shared" si="269"/>
        <v/>
      </c>
      <c r="R5736" s="70" t="str">
        <f>IFERROR(IF(K5736="handling and wharfage",SUM(P5736:Q5736),IF(OR(K5736="tank",K5736="Boat",K5736="car"),INDEX(Rate!$B$4:$M$25,MATCH(Gilbert!N5736,Rate!$A$4:$A$25,0),MATCH(Gilbert!L5736,Rate!$B$3:$M$3,0))*O5736*0.8,INDEX(Rate!$B$4:$M$25,MATCH(Gilbert!N5736,Rate!$A$4:$A$25,0),MATCH(Gilbert!L5736,Rate!$B$3:$M$3,0))*O5736)),"")</f>
        <v/>
      </c>
      <c r="T5736" s="71" t="str">
        <f t="shared" si="270"/>
        <v/>
      </c>
    </row>
    <row r="5737" spans="16:20">
      <c r="P5737" s="70" t="str">
        <f t="shared" si="268"/>
        <v/>
      </c>
      <c r="Q5737" s="70" t="str">
        <f t="shared" si="269"/>
        <v/>
      </c>
      <c r="R5737" s="70" t="str">
        <f>IFERROR(IF(K5737="handling and wharfage",SUM(P5737:Q5737),IF(OR(K5737="tank",K5737="Boat",K5737="car"),INDEX(Rate!$B$4:$M$25,MATCH(Gilbert!N5737,Rate!$A$4:$A$25,0),MATCH(Gilbert!L5737,Rate!$B$3:$M$3,0))*O5737*0.8,INDEX(Rate!$B$4:$M$25,MATCH(Gilbert!N5737,Rate!$A$4:$A$25,0),MATCH(Gilbert!L5737,Rate!$B$3:$M$3,0))*O5737)),"")</f>
        <v/>
      </c>
      <c r="T5737" s="71" t="str">
        <f t="shared" si="270"/>
        <v/>
      </c>
    </row>
    <row r="5738" spans="16:20">
      <c r="P5738" s="70" t="str">
        <f t="shared" si="268"/>
        <v/>
      </c>
      <c r="Q5738" s="70" t="str">
        <f t="shared" si="269"/>
        <v/>
      </c>
      <c r="R5738" s="70" t="str">
        <f>IFERROR(IF(K5738="handling and wharfage",SUM(P5738:Q5738),IF(OR(K5738="tank",K5738="Boat",K5738="car"),INDEX(Rate!$B$4:$M$25,MATCH(Gilbert!N5738,Rate!$A$4:$A$25,0),MATCH(Gilbert!L5738,Rate!$B$3:$M$3,0))*O5738*0.8,INDEX(Rate!$B$4:$M$25,MATCH(Gilbert!N5738,Rate!$A$4:$A$25,0),MATCH(Gilbert!L5738,Rate!$B$3:$M$3,0))*O5738)),"")</f>
        <v/>
      </c>
      <c r="T5738" s="71" t="str">
        <f t="shared" si="270"/>
        <v/>
      </c>
    </row>
    <row r="5739" spans="16:20">
      <c r="P5739" s="70" t="str">
        <f t="shared" si="268"/>
        <v/>
      </c>
      <c r="Q5739" s="70" t="str">
        <f t="shared" si="269"/>
        <v/>
      </c>
      <c r="R5739" s="70" t="str">
        <f>IFERROR(IF(K5739="handling and wharfage",SUM(P5739:Q5739),IF(OR(K5739="tank",K5739="Boat",K5739="car"),INDEX(Rate!$B$4:$M$25,MATCH(Gilbert!N5739,Rate!$A$4:$A$25,0),MATCH(Gilbert!L5739,Rate!$B$3:$M$3,0))*O5739*0.8,INDEX(Rate!$B$4:$M$25,MATCH(Gilbert!N5739,Rate!$A$4:$A$25,0),MATCH(Gilbert!L5739,Rate!$B$3:$M$3,0))*O5739)),"")</f>
        <v/>
      </c>
      <c r="T5739" s="71" t="str">
        <f t="shared" si="270"/>
        <v/>
      </c>
    </row>
    <row r="5740" spans="16:20">
      <c r="P5740" s="70" t="str">
        <f t="shared" si="268"/>
        <v/>
      </c>
      <c r="Q5740" s="70" t="str">
        <f t="shared" si="269"/>
        <v/>
      </c>
      <c r="R5740" s="70" t="str">
        <f>IFERROR(IF(K5740="handling and wharfage",SUM(P5740:Q5740),IF(OR(K5740="tank",K5740="Boat",K5740="car"),INDEX(Rate!$B$4:$M$25,MATCH(Gilbert!N5740,Rate!$A$4:$A$25,0),MATCH(Gilbert!L5740,Rate!$B$3:$M$3,0))*O5740*0.8,INDEX(Rate!$B$4:$M$25,MATCH(Gilbert!N5740,Rate!$A$4:$A$25,0),MATCH(Gilbert!L5740,Rate!$B$3:$M$3,0))*O5740)),"")</f>
        <v/>
      </c>
      <c r="T5740" s="71" t="str">
        <f t="shared" si="270"/>
        <v/>
      </c>
    </row>
    <row r="5741" spans="16:20">
      <c r="P5741" s="70" t="str">
        <f t="shared" si="268"/>
        <v/>
      </c>
      <c r="Q5741" s="70" t="str">
        <f t="shared" si="269"/>
        <v/>
      </c>
      <c r="R5741" s="70" t="str">
        <f>IFERROR(IF(K5741="handling and wharfage",SUM(P5741:Q5741),IF(OR(K5741="tank",K5741="Boat",K5741="car"),INDEX(Rate!$B$4:$M$25,MATCH(Gilbert!N5741,Rate!$A$4:$A$25,0),MATCH(Gilbert!L5741,Rate!$B$3:$M$3,0))*O5741*0.8,INDEX(Rate!$B$4:$M$25,MATCH(Gilbert!N5741,Rate!$A$4:$A$25,0),MATCH(Gilbert!L5741,Rate!$B$3:$M$3,0))*O5741)),"")</f>
        <v/>
      </c>
      <c r="T5741" s="71" t="str">
        <f t="shared" si="270"/>
        <v/>
      </c>
    </row>
    <row r="5742" spans="16:20">
      <c r="P5742" s="70" t="str">
        <f t="shared" si="268"/>
        <v/>
      </c>
      <c r="Q5742" s="70" t="str">
        <f t="shared" si="269"/>
        <v/>
      </c>
      <c r="R5742" s="70" t="str">
        <f>IFERROR(IF(K5742="handling and wharfage",SUM(P5742:Q5742),IF(OR(K5742="tank",K5742="Boat",K5742="car"),INDEX(Rate!$B$4:$M$25,MATCH(Gilbert!N5742,Rate!$A$4:$A$25,0),MATCH(Gilbert!L5742,Rate!$B$3:$M$3,0))*O5742*0.8,INDEX(Rate!$B$4:$M$25,MATCH(Gilbert!N5742,Rate!$A$4:$A$25,0),MATCH(Gilbert!L5742,Rate!$B$3:$M$3,0))*O5742)),"")</f>
        <v/>
      </c>
      <c r="T5742" s="71" t="str">
        <f t="shared" si="270"/>
        <v/>
      </c>
    </row>
    <row r="5743" spans="16:20">
      <c r="P5743" s="70" t="str">
        <f t="shared" si="268"/>
        <v/>
      </c>
      <c r="Q5743" s="70" t="str">
        <f t="shared" si="269"/>
        <v/>
      </c>
      <c r="R5743" s="70" t="str">
        <f>IFERROR(IF(K5743="handling and wharfage",SUM(P5743:Q5743),IF(OR(K5743="tank",K5743="Boat",K5743="car"),INDEX(Rate!$B$4:$M$25,MATCH(Gilbert!N5743,Rate!$A$4:$A$25,0),MATCH(Gilbert!L5743,Rate!$B$3:$M$3,0))*O5743*0.8,INDEX(Rate!$B$4:$M$25,MATCH(Gilbert!N5743,Rate!$A$4:$A$25,0),MATCH(Gilbert!L5743,Rate!$B$3:$M$3,0))*O5743)),"")</f>
        <v/>
      </c>
      <c r="T5743" s="71" t="str">
        <f t="shared" si="270"/>
        <v/>
      </c>
    </row>
    <row r="5744" spans="16:20">
      <c r="P5744" s="70" t="str">
        <f t="shared" si="268"/>
        <v/>
      </c>
      <c r="Q5744" s="70" t="str">
        <f t="shared" si="269"/>
        <v/>
      </c>
      <c r="R5744" s="70" t="str">
        <f>IFERROR(IF(K5744="handling and wharfage",SUM(P5744:Q5744),IF(OR(K5744="tank",K5744="Boat",K5744="car"),INDEX(Rate!$B$4:$M$25,MATCH(Gilbert!N5744,Rate!$A$4:$A$25,0),MATCH(Gilbert!L5744,Rate!$B$3:$M$3,0))*O5744*0.8,INDEX(Rate!$B$4:$M$25,MATCH(Gilbert!N5744,Rate!$A$4:$A$25,0),MATCH(Gilbert!L5744,Rate!$B$3:$M$3,0))*O5744)),"")</f>
        <v/>
      </c>
      <c r="T5744" s="71" t="str">
        <f t="shared" si="270"/>
        <v/>
      </c>
    </row>
    <row r="5745" spans="16:20">
      <c r="P5745" s="70" t="str">
        <f t="shared" si="268"/>
        <v/>
      </c>
      <c r="Q5745" s="70" t="str">
        <f t="shared" si="269"/>
        <v/>
      </c>
      <c r="R5745" s="70" t="str">
        <f>IFERROR(IF(K5745="handling and wharfage",SUM(P5745:Q5745),IF(OR(K5745="tank",K5745="Boat",K5745="car"),INDEX(Rate!$B$4:$M$25,MATCH(Gilbert!N5745,Rate!$A$4:$A$25,0),MATCH(Gilbert!L5745,Rate!$B$3:$M$3,0))*O5745*0.8,INDEX(Rate!$B$4:$M$25,MATCH(Gilbert!N5745,Rate!$A$4:$A$25,0),MATCH(Gilbert!L5745,Rate!$B$3:$M$3,0))*O5745)),"")</f>
        <v/>
      </c>
      <c r="T5745" s="71" t="str">
        <f t="shared" si="270"/>
        <v/>
      </c>
    </row>
    <row r="5746" spans="16:20">
      <c r="P5746" s="70" t="str">
        <f t="shared" si="268"/>
        <v/>
      </c>
      <c r="Q5746" s="70" t="str">
        <f t="shared" si="269"/>
        <v/>
      </c>
      <c r="R5746" s="70" t="str">
        <f>IFERROR(IF(K5746="handling and wharfage",SUM(P5746:Q5746),IF(OR(K5746="tank",K5746="Boat",K5746="car"),INDEX(Rate!$B$4:$M$25,MATCH(Gilbert!N5746,Rate!$A$4:$A$25,0),MATCH(Gilbert!L5746,Rate!$B$3:$M$3,0))*O5746*0.8,INDEX(Rate!$B$4:$M$25,MATCH(Gilbert!N5746,Rate!$A$4:$A$25,0),MATCH(Gilbert!L5746,Rate!$B$3:$M$3,0))*O5746)),"")</f>
        <v/>
      </c>
      <c r="T5746" s="71" t="str">
        <f t="shared" si="270"/>
        <v/>
      </c>
    </row>
    <row r="5747" spans="16:20">
      <c r="P5747" s="70" t="str">
        <f t="shared" si="268"/>
        <v/>
      </c>
      <c r="Q5747" s="70" t="str">
        <f t="shared" si="269"/>
        <v/>
      </c>
      <c r="R5747" s="70" t="str">
        <f>IFERROR(IF(K5747="handling and wharfage",SUM(P5747:Q5747),IF(OR(K5747="tank",K5747="Boat",K5747="car"),INDEX(Rate!$B$4:$M$25,MATCH(Gilbert!N5747,Rate!$A$4:$A$25,0),MATCH(Gilbert!L5747,Rate!$B$3:$M$3,0))*O5747*0.8,INDEX(Rate!$B$4:$M$25,MATCH(Gilbert!N5747,Rate!$A$4:$A$25,0),MATCH(Gilbert!L5747,Rate!$B$3:$M$3,0))*O5747)),"")</f>
        <v/>
      </c>
      <c r="T5747" s="71" t="str">
        <f t="shared" si="270"/>
        <v/>
      </c>
    </row>
    <row r="5748" spans="16:20">
      <c r="P5748" s="70" t="str">
        <f t="shared" si="268"/>
        <v/>
      </c>
      <c r="Q5748" s="70" t="str">
        <f t="shared" si="269"/>
        <v/>
      </c>
      <c r="R5748" s="70" t="str">
        <f>IFERROR(IF(K5748="handling and wharfage",SUM(P5748:Q5748),IF(OR(K5748="tank",K5748="Boat",K5748="car"),INDEX(Rate!$B$4:$M$25,MATCH(Gilbert!N5748,Rate!$A$4:$A$25,0),MATCH(Gilbert!L5748,Rate!$B$3:$M$3,0))*O5748*0.8,INDEX(Rate!$B$4:$M$25,MATCH(Gilbert!N5748,Rate!$A$4:$A$25,0),MATCH(Gilbert!L5748,Rate!$B$3:$M$3,0))*O5748)),"")</f>
        <v/>
      </c>
      <c r="T5748" s="71" t="str">
        <f t="shared" si="270"/>
        <v/>
      </c>
    </row>
    <row r="5749" spans="16:20">
      <c r="P5749" s="70" t="str">
        <f t="shared" si="268"/>
        <v/>
      </c>
      <c r="Q5749" s="70" t="str">
        <f t="shared" si="269"/>
        <v/>
      </c>
      <c r="R5749" s="70" t="str">
        <f>IFERROR(IF(K5749="handling and wharfage",SUM(P5749:Q5749),IF(OR(K5749="tank",K5749="Boat",K5749="car"),INDEX(Rate!$B$4:$M$25,MATCH(Gilbert!N5749,Rate!$A$4:$A$25,0),MATCH(Gilbert!L5749,Rate!$B$3:$M$3,0))*O5749*0.8,INDEX(Rate!$B$4:$M$25,MATCH(Gilbert!N5749,Rate!$A$4:$A$25,0),MATCH(Gilbert!L5749,Rate!$B$3:$M$3,0))*O5749)),"")</f>
        <v/>
      </c>
      <c r="T5749" s="71" t="str">
        <f t="shared" si="270"/>
        <v/>
      </c>
    </row>
    <row r="5750" spans="16:20">
      <c r="P5750" s="70" t="str">
        <f t="shared" si="268"/>
        <v/>
      </c>
      <c r="Q5750" s="70" t="str">
        <f t="shared" si="269"/>
        <v/>
      </c>
      <c r="R5750" s="70" t="str">
        <f>IFERROR(IF(K5750="handling and wharfage",SUM(P5750:Q5750),IF(OR(K5750="tank",K5750="Boat",K5750="car"),INDEX(Rate!$B$4:$M$25,MATCH(Gilbert!N5750,Rate!$A$4:$A$25,0),MATCH(Gilbert!L5750,Rate!$B$3:$M$3,0))*O5750*0.8,INDEX(Rate!$B$4:$M$25,MATCH(Gilbert!N5750,Rate!$A$4:$A$25,0),MATCH(Gilbert!L5750,Rate!$B$3:$M$3,0))*O5750)),"")</f>
        <v/>
      </c>
      <c r="T5750" s="71" t="str">
        <f t="shared" si="270"/>
        <v/>
      </c>
    </row>
    <row r="5751" spans="16:20">
      <c r="P5751" s="70" t="str">
        <f t="shared" si="268"/>
        <v/>
      </c>
      <c r="Q5751" s="70" t="str">
        <f t="shared" si="269"/>
        <v/>
      </c>
      <c r="R5751" s="70" t="str">
        <f>IFERROR(IF(K5751="handling and wharfage",SUM(P5751:Q5751),IF(OR(K5751="tank",K5751="Boat",K5751="car"),INDEX(Rate!$B$4:$M$25,MATCH(Gilbert!N5751,Rate!$A$4:$A$25,0),MATCH(Gilbert!L5751,Rate!$B$3:$M$3,0))*O5751*0.8,INDEX(Rate!$B$4:$M$25,MATCH(Gilbert!N5751,Rate!$A$4:$A$25,0),MATCH(Gilbert!L5751,Rate!$B$3:$M$3,0))*O5751)),"")</f>
        <v/>
      </c>
      <c r="T5751" s="71" t="str">
        <f t="shared" si="270"/>
        <v/>
      </c>
    </row>
    <row r="5752" spans="16:20">
      <c r="P5752" s="70" t="str">
        <f t="shared" si="268"/>
        <v/>
      </c>
      <c r="Q5752" s="70" t="str">
        <f t="shared" si="269"/>
        <v/>
      </c>
      <c r="R5752" s="70" t="str">
        <f>IFERROR(IF(K5752="handling and wharfage",SUM(P5752:Q5752),IF(OR(K5752="tank",K5752="Boat",K5752="car"),INDEX(Rate!$B$4:$M$25,MATCH(Gilbert!N5752,Rate!$A$4:$A$25,0),MATCH(Gilbert!L5752,Rate!$B$3:$M$3,0))*O5752*0.8,INDEX(Rate!$B$4:$M$25,MATCH(Gilbert!N5752,Rate!$A$4:$A$25,0),MATCH(Gilbert!L5752,Rate!$B$3:$M$3,0))*O5752)),"")</f>
        <v/>
      </c>
      <c r="T5752" s="71" t="str">
        <f t="shared" si="270"/>
        <v/>
      </c>
    </row>
    <row r="5753" spans="16:20">
      <c r="P5753" s="70" t="str">
        <f t="shared" si="268"/>
        <v/>
      </c>
      <c r="Q5753" s="70" t="str">
        <f t="shared" si="269"/>
        <v/>
      </c>
      <c r="R5753" s="70" t="str">
        <f>IFERROR(IF(K5753="handling and wharfage",SUM(P5753:Q5753),IF(OR(K5753="tank",K5753="Boat",K5753="car"),INDEX(Rate!$B$4:$M$25,MATCH(Gilbert!N5753,Rate!$A$4:$A$25,0),MATCH(Gilbert!L5753,Rate!$B$3:$M$3,0))*O5753*0.8,INDEX(Rate!$B$4:$M$25,MATCH(Gilbert!N5753,Rate!$A$4:$A$25,0),MATCH(Gilbert!L5753,Rate!$B$3:$M$3,0))*O5753)),"")</f>
        <v/>
      </c>
      <c r="T5753" s="71" t="str">
        <f t="shared" si="270"/>
        <v/>
      </c>
    </row>
    <row r="5754" spans="16:20">
      <c r="P5754" s="70" t="str">
        <f t="shared" si="268"/>
        <v/>
      </c>
      <c r="Q5754" s="70" t="str">
        <f t="shared" si="269"/>
        <v/>
      </c>
      <c r="R5754" s="70" t="str">
        <f>IFERROR(IF(K5754="handling and wharfage",SUM(P5754:Q5754),IF(OR(K5754="tank",K5754="Boat",K5754="car"),INDEX(Rate!$B$4:$M$25,MATCH(Gilbert!N5754,Rate!$A$4:$A$25,0),MATCH(Gilbert!L5754,Rate!$B$3:$M$3,0))*O5754*0.8,INDEX(Rate!$B$4:$M$25,MATCH(Gilbert!N5754,Rate!$A$4:$A$25,0),MATCH(Gilbert!L5754,Rate!$B$3:$M$3,0))*O5754)),"")</f>
        <v/>
      </c>
      <c r="T5754" s="71" t="str">
        <f t="shared" si="270"/>
        <v/>
      </c>
    </row>
    <row r="5755" spans="16:20">
      <c r="P5755" s="70" t="str">
        <f t="shared" si="268"/>
        <v/>
      </c>
      <c r="Q5755" s="70" t="str">
        <f t="shared" si="269"/>
        <v/>
      </c>
      <c r="R5755" s="70" t="str">
        <f>IFERROR(IF(K5755="handling and wharfage",SUM(P5755:Q5755),IF(OR(K5755="tank",K5755="Boat",K5755="car"),INDEX(Rate!$B$4:$M$25,MATCH(Gilbert!N5755,Rate!$A$4:$A$25,0),MATCH(Gilbert!L5755,Rate!$B$3:$M$3,0))*O5755*0.8,INDEX(Rate!$B$4:$M$25,MATCH(Gilbert!N5755,Rate!$A$4:$A$25,0),MATCH(Gilbert!L5755,Rate!$B$3:$M$3,0))*O5755)),"")</f>
        <v/>
      </c>
      <c r="T5755" s="71" t="str">
        <f t="shared" si="270"/>
        <v/>
      </c>
    </row>
    <row r="5756" spans="16:20">
      <c r="P5756" s="70" t="str">
        <f t="shared" si="268"/>
        <v/>
      </c>
      <c r="Q5756" s="70" t="str">
        <f t="shared" si="269"/>
        <v/>
      </c>
      <c r="R5756" s="70" t="str">
        <f>IFERROR(IF(K5756="handling and wharfage",SUM(P5756:Q5756),IF(OR(K5756="tank",K5756="Boat",K5756="car"),INDEX(Rate!$B$4:$M$25,MATCH(Gilbert!N5756,Rate!$A$4:$A$25,0),MATCH(Gilbert!L5756,Rate!$B$3:$M$3,0))*O5756*0.8,INDEX(Rate!$B$4:$M$25,MATCH(Gilbert!N5756,Rate!$A$4:$A$25,0),MATCH(Gilbert!L5756,Rate!$B$3:$M$3,0))*O5756)),"")</f>
        <v/>
      </c>
      <c r="T5756" s="71" t="str">
        <f t="shared" si="270"/>
        <v/>
      </c>
    </row>
    <row r="5757" spans="16:20">
      <c r="P5757" s="70" t="str">
        <f t="shared" si="268"/>
        <v/>
      </c>
      <c r="Q5757" s="70" t="str">
        <f t="shared" si="269"/>
        <v/>
      </c>
      <c r="R5757" s="70" t="str">
        <f>IFERROR(IF(K5757="handling and wharfage",SUM(P5757:Q5757),IF(OR(K5757="tank",K5757="Boat",K5757="car"),INDEX(Rate!$B$4:$M$25,MATCH(Gilbert!N5757,Rate!$A$4:$A$25,0),MATCH(Gilbert!L5757,Rate!$B$3:$M$3,0))*O5757*0.8,INDEX(Rate!$B$4:$M$25,MATCH(Gilbert!N5757,Rate!$A$4:$A$25,0),MATCH(Gilbert!L5757,Rate!$B$3:$M$3,0))*O5757)),"")</f>
        <v/>
      </c>
      <c r="T5757" s="71" t="str">
        <f t="shared" si="270"/>
        <v/>
      </c>
    </row>
    <row r="5758" spans="16:20">
      <c r="P5758" s="70" t="str">
        <f t="shared" si="268"/>
        <v/>
      </c>
      <c r="Q5758" s="70" t="str">
        <f t="shared" si="269"/>
        <v/>
      </c>
      <c r="R5758" s="70" t="str">
        <f>IFERROR(IF(K5758="handling and wharfage",SUM(P5758:Q5758),IF(OR(K5758="tank",K5758="Boat",K5758="car"),INDEX(Rate!$B$4:$M$25,MATCH(Gilbert!N5758,Rate!$A$4:$A$25,0),MATCH(Gilbert!L5758,Rate!$B$3:$M$3,0))*O5758*0.8,INDEX(Rate!$B$4:$M$25,MATCH(Gilbert!N5758,Rate!$A$4:$A$25,0),MATCH(Gilbert!L5758,Rate!$B$3:$M$3,0))*O5758)),"")</f>
        <v/>
      </c>
      <c r="T5758" s="71" t="str">
        <f t="shared" si="270"/>
        <v/>
      </c>
    </row>
    <row r="5759" spans="16:20">
      <c r="P5759" s="70" t="str">
        <f t="shared" si="268"/>
        <v/>
      </c>
      <c r="Q5759" s="70" t="str">
        <f t="shared" si="269"/>
        <v/>
      </c>
      <c r="R5759" s="70" t="str">
        <f>IFERROR(IF(K5759="handling and wharfage",SUM(P5759:Q5759),IF(OR(K5759="tank",K5759="Boat",K5759="car"),INDEX(Rate!$B$4:$M$25,MATCH(Gilbert!N5759,Rate!$A$4:$A$25,0),MATCH(Gilbert!L5759,Rate!$B$3:$M$3,0))*O5759*0.8,INDEX(Rate!$B$4:$M$25,MATCH(Gilbert!N5759,Rate!$A$4:$A$25,0),MATCH(Gilbert!L5759,Rate!$B$3:$M$3,0))*O5759)),"")</f>
        <v/>
      </c>
      <c r="T5759" s="71" t="str">
        <f t="shared" si="270"/>
        <v/>
      </c>
    </row>
    <row r="5760" spans="16:20">
      <c r="P5760" s="70" t="str">
        <f t="shared" si="268"/>
        <v/>
      </c>
      <c r="Q5760" s="70" t="str">
        <f t="shared" si="269"/>
        <v/>
      </c>
      <c r="R5760" s="70" t="str">
        <f>IFERROR(IF(K5760="handling and wharfage",SUM(P5760:Q5760),IF(OR(K5760="tank",K5760="Boat",K5760="car"),INDEX(Rate!$B$4:$M$25,MATCH(Gilbert!N5760,Rate!$A$4:$A$25,0),MATCH(Gilbert!L5760,Rate!$B$3:$M$3,0))*O5760*0.8,INDEX(Rate!$B$4:$M$25,MATCH(Gilbert!N5760,Rate!$A$4:$A$25,0),MATCH(Gilbert!L5760,Rate!$B$3:$M$3,0))*O5760)),"")</f>
        <v/>
      </c>
      <c r="T5760" s="71" t="str">
        <f t="shared" si="270"/>
        <v/>
      </c>
    </row>
    <row r="5761" spans="16:20">
      <c r="P5761" s="70" t="str">
        <f t="shared" si="268"/>
        <v/>
      </c>
      <c r="Q5761" s="70" t="str">
        <f t="shared" si="269"/>
        <v/>
      </c>
      <c r="R5761" s="70" t="str">
        <f>IFERROR(IF(K5761="handling and wharfage",SUM(P5761:Q5761),IF(OR(K5761="tank",K5761="Boat",K5761="car"),INDEX(Rate!$B$4:$M$25,MATCH(Gilbert!N5761,Rate!$A$4:$A$25,0),MATCH(Gilbert!L5761,Rate!$B$3:$M$3,0))*O5761*0.8,INDEX(Rate!$B$4:$M$25,MATCH(Gilbert!N5761,Rate!$A$4:$A$25,0),MATCH(Gilbert!L5761,Rate!$B$3:$M$3,0))*O5761)),"")</f>
        <v/>
      </c>
      <c r="T5761" s="71" t="str">
        <f t="shared" si="270"/>
        <v/>
      </c>
    </row>
    <row r="5762" spans="16:20">
      <c r="P5762" s="70" t="str">
        <f t="shared" si="268"/>
        <v/>
      </c>
      <c r="Q5762" s="70" t="str">
        <f t="shared" si="269"/>
        <v/>
      </c>
      <c r="R5762" s="70" t="str">
        <f>IFERROR(IF(K5762="handling and wharfage",SUM(P5762:Q5762),IF(OR(K5762="tank",K5762="Boat",K5762="car"),INDEX(Rate!$B$4:$M$25,MATCH(Gilbert!N5762,Rate!$A$4:$A$25,0),MATCH(Gilbert!L5762,Rate!$B$3:$M$3,0))*O5762*0.8,INDEX(Rate!$B$4:$M$25,MATCH(Gilbert!N5762,Rate!$A$4:$A$25,0),MATCH(Gilbert!L5762,Rate!$B$3:$M$3,0))*O5762)),"")</f>
        <v/>
      </c>
      <c r="T5762" s="71" t="str">
        <f t="shared" si="270"/>
        <v/>
      </c>
    </row>
    <row r="5763" spans="16:20">
      <c r="P5763" s="70" t="str">
        <f t="shared" ref="P5763:P5826" si="271">IF(OR(K5763="handling and wharfage",K5763="rau handling and wharfage"),O5763*30,"")</f>
        <v/>
      </c>
      <c r="Q5763" s="70" t="str">
        <f t="shared" ref="Q5763:Q5826" si="272">IF(K5763&lt;&gt;"handling and wharfage","",O5763*3.5)</f>
        <v/>
      </c>
      <c r="R5763" s="70" t="str">
        <f>IFERROR(IF(K5763="handling and wharfage",SUM(P5763:Q5763),IF(OR(K5763="tank",K5763="Boat",K5763="car"),INDEX(Rate!$B$4:$M$25,MATCH(Gilbert!N5763,Rate!$A$4:$A$25,0),MATCH(Gilbert!L5763,Rate!$B$3:$M$3,0))*O5763*0.8,INDEX(Rate!$B$4:$M$25,MATCH(Gilbert!N5763,Rate!$A$4:$A$25,0),MATCH(Gilbert!L5763,Rate!$B$3:$M$3,0))*O5763)),"")</f>
        <v/>
      </c>
      <c r="T5763" s="71" t="str">
        <f t="shared" ref="T5763:T5826" si="273">IF(L5763="","",IF(L5763="General2","F0070000061A","E31250000331"))</f>
        <v/>
      </c>
    </row>
    <row r="5764" spans="16:20">
      <c r="P5764" s="70" t="str">
        <f t="shared" si="271"/>
        <v/>
      </c>
      <c r="Q5764" s="70" t="str">
        <f t="shared" si="272"/>
        <v/>
      </c>
      <c r="R5764" s="70" t="str">
        <f>IFERROR(IF(K5764="handling and wharfage",SUM(P5764:Q5764),IF(OR(K5764="tank",K5764="Boat",K5764="car"),INDEX(Rate!$B$4:$M$25,MATCH(Gilbert!N5764,Rate!$A$4:$A$25,0),MATCH(Gilbert!L5764,Rate!$B$3:$M$3,0))*O5764*0.8,INDEX(Rate!$B$4:$M$25,MATCH(Gilbert!N5764,Rate!$A$4:$A$25,0),MATCH(Gilbert!L5764,Rate!$B$3:$M$3,0))*O5764)),"")</f>
        <v/>
      </c>
      <c r="T5764" s="71" t="str">
        <f t="shared" si="273"/>
        <v/>
      </c>
    </row>
    <row r="5765" spans="16:20">
      <c r="P5765" s="70" t="str">
        <f t="shared" si="271"/>
        <v/>
      </c>
      <c r="Q5765" s="70" t="str">
        <f t="shared" si="272"/>
        <v/>
      </c>
      <c r="R5765" s="70" t="str">
        <f>IFERROR(IF(K5765="handling and wharfage",SUM(P5765:Q5765),IF(OR(K5765="tank",K5765="Boat",K5765="car"),INDEX(Rate!$B$4:$M$25,MATCH(Gilbert!N5765,Rate!$A$4:$A$25,0),MATCH(Gilbert!L5765,Rate!$B$3:$M$3,0))*O5765*0.8,INDEX(Rate!$B$4:$M$25,MATCH(Gilbert!N5765,Rate!$A$4:$A$25,0),MATCH(Gilbert!L5765,Rate!$B$3:$M$3,0))*O5765)),"")</f>
        <v/>
      </c>
      <c r="T5765" s="71" t="str">
        <f t="shared" si="273"/>
        <v/>
      </c>
    </row>
    <row r="5766" spans="16:20">
      <c r="P5766" s="70" t="str">
        <f t="shared" si="271"/>
        <v/>
      </c>
      <c r="Q5766" s="70" t="str">
        <f t="shared" si="272"/>
        <v/>
      </c>
      <c r="R5766" s="70" t="str">
        <f>IFERROR(IF(K5766="handling and wharfage",SUM(P5766:Q5766),IF(OR(K5766="tank",K5766="Boat",K5766="car"),INDEX(Rate!$B$4:$M$25,MATCH(Gilbert!N5766,Rate!$A$4:$A$25,0),MATCH(Gilbert!L5766,Rate!$B$3:$M$3,0))*O5766*0.8,INDEX(Rate!$B$4:$M$25,MATCH(Gilbert!N5766,Rate!$A$4:$A$25,0),MATCH(Gilbert!L5766,Rate!$B$3:$M$3,0))*O5766)),"")</f>
        <v/>
      </c>
      <c r="T5766" s="71" t="str">
        <f t="shared" si="273"/>
        <v/>
      </c>
    </row>
    <row r="5767" spans="16:20">
      <c r="P5767" s="70" t="str">
        <f t="shared" si="271"/>
        <v/>
      </c>
      <c r="Q5767" s="70" t="str">
        <f t="shared" si="272"/>
        <v/>
      </c>
      <c r="R5767" s="70" t="str">
        <f>IFERROR(IF(K5767="handling and wharfage",SUM(P5767:Q5767),IF(OR(K5767="tank",K5767="Boat",K5767="car"),INDEX(Rate!$B$4:$M$25,MATCH(Gilbert!N5767,Rate!$A$4:$A$25,0),MATCH(Gilbert!L5767,Rate!$B$3:$M$3,0))*O5767*0.8,INDEX(Rate!$B$4:$M$25,MATCH(Gilbert!N5767,Rate!$A$4:$A$25,0),MATCH(Gilbert!L5767,Rate!$B$3:$M$3,0))*O5767)),"")</f>
        <v/>
      </c>
      <c r="T5767" s="71" t="str">
        <f t="shared" si="273"/>
        <v/>
      </c>
    </row>
    <row r="5768" spans="16:20">
      <c r="P5768" s="70" t="str">
        <f t="shared" si="271"/>
        <v/>
      </c>
      <c r="Q5768" s="70" t="str">
        <f t="shared" si="272"/>
        <v/>
      </c>
      <c r="R5768" s="70" t="str">
        <f>IFERROR(IF(K5768="handling and wharfage",SUM(P5768:Q5768),IF(OR(K5768="tank",K5768="Boat",K5768="car"),INDEX(Rate!$B$4:$M$25,MATCH(Gilbert!N5768,Rate!$A$4:$A$25,0),MATCH(Gilbert!L5768,Rate!$B$3:$M$3,0))*O5768*0.8,INDEX(Rate!$B$4:$M$25,MATCH(Gilbert!N5768,Rate!$A$4:$A$25,0),MATCH(Gilbert!L5768,Rate!$B$3:$M$3,0))*O5768)),"")</f>
        <v/>
      </c>
      <c r="T5768" s="71" t="str">
        <f t="shared" si="273"/>
        <v/>
      </c>
    </row>
    <row r="5769" spans="16:20">
      <c r="P5769" s="70" t="str">
        <f t="shared" si="271"/>
        <v/>
      </c>
      <c r="Q5769" s="70" t="str">
        <f t="shared" si="272"/>
        <v/>
      </c>
      <c r="R5769" s="70" t="str">
        <f>IFERROR(IF(K5769="handling and wharfage",SUM(P5769:Q5769),IF(OR(K5769="tank",K5769="Boat",K5769="car"),INDEX(Rate!$B$4:$M$25,MATCH(Gilbert!N5769,Rate!$A$4:$A$25,0),MATCH(Gilbert!L5769,Rate!$B$3:$M$3,0))*O5769*0.8,INDEX(Rate!$B$4:$M$25,MATCH(Gilbert!N5769,Rate!$A$4:$A$25,0),MATCH(Gilbert!L5769,Rate!$B$3:$M$3,0))*O5769)),"")</f>
        <v/>
      </c>
      <c r="T5769" s="71" t="str">
        <f t="shared" si="273"/>
        <v/>
      </c>
    </row>
    <row r="5770" spans="16:20">
      <c r="P5770" s="70" t="str">
        <f t="shared" si="271"/>
        <v/>
      </c>
      <c r="Q5770" s="70" t="str">
        <f t="shared" si="272"/>
        <v/>
      </c>
      <c r="R5770" s="70" t="str">
        <f>IFERROR(IF(K5770="handling and wharfage",SUM(P5770:Q5770),IF(OR(K5770="tank",K5770="Boat",K5770="car"),INDEX(Rate!$B$4:$M$25,MATCH(Gilbert!N5770,Rate!$A$4:$A$25,0),MATCH(Gilbert!L5770,Rate!$B$3:$M$3,0))*O5770*0.8,INDEX(Rate!$B$4:$M$25,MATCH(Gilbert!N5770,Rate!$A$4:$A$25,0),MATCH(Gilbert!L5770,Rate!$B$3:$M$3,0))*O5770)),"")</f>
        <v/>
      </c>
      <c r="T5770" s="71" t="str">
        <f t="shared" si="273"/>
        <v/>
      </c>
    </row>
    <row r="5771" spans="16:20">
      <c r="P5771" s="70" t="str">
        <f t="shared" si="271"/>
        <v/>
      </c>
      <c r="Q5771" s="70" t="str">
        <f t="shared" si="272"/>
        <v/>
      </c>
      <c r="R5771" s="70" t="str">
        <f>IFERROR(IF(K5771="handling and wharfage",SUM(P5771:Q5771),IF(OR(K5771="tank",K5771="Boat",K5771="car"),INDEX(Rate!$B$4:$M$25,MATCH(Gilbert!N5771,Rate!$A$4:$A$25,0),MATCH(Gilbert!L5771,Rate!$B$3:$M$3,0))*O5771*0.8,INDEX(Rate!$B$4:$M$25,MATCH(Gilbert!N5771,Rate!$A$4:$A$25,0),MATCH(Gilbert!L5771,Rate!$B$3:$M$3,0))*O5771)),"")</f>
        <v/>
      </c>
      <c r="T5771" s="71" t="str">
        <f t="shared" si="273"/>
        <v/>
      </c>
    </row>
    <row r="5772" spans="16:20">
      <c r="P5772" s="70" t="str">
        <f t="shared" si="271"/>
        <v/>
      </c>
      <c r="Q5772" s="70" t="str">
        <f t="shared" si="272"/>
        <v/>
      </c>
      <c r="R5772" s="70" t="str">
        <f>IFERROR(IF(K5772="handling and wharfage",SUM(P5772:Q5772),IF(OR(K5772="tank",K5772="Boat",K5772="car"),INDEX(Rate!$B$4:$M$25,MATCH(Gilbert!N5772,Rate!$A$4:$A$25,0),MATCH(Gilbert!L5772,Rate!$B$3:$M$3,0))*O5772*0.8,INDEX(Rate!$B$4:$M$25,MATCH(Gilbert!N5772,Rate!$A$4:$A$25,0),MATCH(Gilbert!L5772,Rate!$B$3:$M$3,0))*O5772)),"")</f>
        <v/>
      </c>
      <c r="T5772" s="71" t="str">
        <f t="shared" si="273"/>
        <v/>
      </c>
    </row>
    <row r="5773" spans="16:20">
      <c r="P5773" s="70" t="str">
        <f t="shared" si="271"/>
        <v/>
      </c>
      <c r="Q5773" s="70" t="str">
        <f t="shared" si="272"/>
        <v/>
      </c>
      <c r="R5773" s="70" t="str">
        <f>IFERROR(IF(K5773="handling and wharfage",SUM(P5773:Q5773),IF(OR(K5773="tank",K5773="Boat",K5773="car"),INDEX(Rate!$B$4:$M$25,MATCH(Gilbert!N5773,Rate!$A$4:$A$25,0),MATCH(Gilbert!L5773,Rate!$B$3:$M$3,0))*O5773*0.8,INDEX(Rate!$B$4:$M$25,MATCH(Gilbert!N5773,Rate!$A$4:$A$25,0),MATCH(Gilbert!L5773,Rate!$B$3:$M$3,0))*O5773)),"")</f>
        <v/>
      </c>
      <c r="T5773" s="71" t="str">
        <f t="shared" si="273"/>
        <v/>
      </c>
    </row>
    <row r="5774" spans="16:20">
      <c r="P5774" s="70" t="str">
        <f t="shared" si="271"/>
        <v/>
      </c>
      <c r="Q5774" s="70" t="str">
        <f t="shared" si="272"/>
        <v/>
      </c>
      <c r="R5774" s="70" t="str">
        <f>IFERROR(IF(K5774="handling and wharfage",SUM(P5774:Q5774),IF(OR(K5774="tank",K5774="Boat",K5774="car"),INDEX(Rate!$B$4:$M$25,MATCH(Gilbert!N5774,Rate!$A$4:$A$25,0),MATCH(Gilbert!L5774,Rate!$B$3:$M$3,0))*O5774*0.8,INDEX(Rate!$B$4:$M$25,MATCH(Gilbert!N5774,Rate!$A$4:$A$25,0),MATCH(Gilbert!L5774,Rate!$B$3:$M$3,0))*O5774)),"")</f>
        <v/>
      </c>
      <c r="T5774" s="71" t="str">
        <f t="shared" si="273"/>
        <v/>
      </c>
    </row>
    <row r="5775" spans="16:20">
      <c r="P5775" s="70" t="str">
        <f t="shared" si="271"/>
        <v/>
      </c>
      <c r="Q5775" s="70" t="str">
        <f t="shared" si="272"/>
        <v/>
      </c>
      <c r="R5775" s="70" t="str">
        <f>IFERROR(IF(K5775="handling and wharfage",SUM(P5775:Q5775),IF(OR(K5775="tank",K5775="Boat",K5775="car"),INDEX(Rate!$B$4:$M$25,MATCH(Gilbert!N5775,Rate!$A$4:$A$25,0),MATCH(Gilbert!L5775,Rate!$B$3:$M$3,0))*O5775*0.8,INDEX(Rate!$B$4:$M$25,MATCH(Gilbert!N5775,Rate!$A$4:$A$25,0),MATCH(Gilbert!L5775,Rate!$B$3:$M$3,0))*O5775)),"")</f>
        <v/>
      </c>
      <c r="T5775" s="71" t="str">
        <f t="shared" si="273"/>
        <v/>
      </c>
    </row>
    <row r="5776" spans="16:20">
      <c r="P5776" s="70" t="str">
        <f t="shared" si="271"/>
        <v/>
      </c>
      <c r="Q5776" s="70" t="str">
        <f t="shared" si="272"/>
        <v/>
      </c>
      <c r="R5776" s="70" t="str">
        <f>IFERROR(IF(K5776="handling and wharfage",SUM(P5776:Q5776),IF(OR(K5776="tank",K5776="Boat",K5776="car"),INDEX(Rate!$B$4:$M$25,MATCH(Gilbert!N5776,Rate!$A$4:$A$25,0),MATCH(Gilbert!L5776,Rate!$B$3:$M$3,0))*O5776*0.8,INDEX(Rate!$B$4:$M$25,MATCH(Gilbert!N5776,Rate!$A$4:$A$25,0),MATCH(Gilbert!L5776,Rate!$B$3:$M$3,0))*O5776)),"")</f>
        <v/>
      </c>
      <c r="T5776" s="71" t="str">
        <f t="shared" si="273"/>
        <v/>
      </c>
    </row>
    <row r="5777" spans="16:20">
      <c r="P5777" s="70" t="str">
        <f t="shared" si="271"/>
        <v/>
      </c>
      <c r="Q5777" s="70" t="str">
        <f t="shared" si="272"/>
        <v/>
      </c>
      <c r="R5777" s="70" t="str">
        <f>IFERROR(IF(K5777="handling and wharfage",SUM(P5777:Q5777),IF(OR(K5777="tank",K5777="Boat",K5777="car"),INDEX(Rate!$B$4:$M$25,MATCH(Gilbert!N5777,Rate!$A$4:$A$25,0),MATCH(Gilbert!L5777,Rate!$B$3:$M$3,0))*O5777*0.8,INDEX(Rate!$B$4:$M$25,MATCH(Gilbert!N5777,Rate!$A$4:$A$25,0),MATCH(Gilbert!L5777,Rate!$B$3:$M$3,0))*O5777)),"")</f>
        <v/>
      </c>
      <c r="T5777" s="71" t="str">
        <f t="shared" si="273"/>
        <v/>
      </c>
    </row>
    <row r="5778" spans="16:20">
      <c r="P5778" s="70" t="str">
        <f t="shared" si="271"/>
        <v/>
      </c>
      <c r="Q5778" s="70" t="str">
        <f t="shared" si="272"/>
        <v/>
      </c>
      <c r="R5778" s="70" t="str">
        <f>IFERROR(IF(K5778="handling and wharfage",SUM(P5778:Q5778),IF(OR(K5778="tank",K5778="Boat",K5778="car"),INDEX(Rate!$B$4:$M$25,MATCH(Gilbert!N5778,Rate!$A$4:$A$25,0),MATCH(Gilbert!L5778,Rate!$B$3:$M$3,0))*O5778*0.8,INDEX(Rate!$B$4:$M$25,MATCH(Gilbert!N5778,Rate!$A$4:$A$25,0),MATCH(Gilbert!L5778,Rate!$B$3:$M$3,0))*O5778)),"")</f>
        <v/>
      </c>
      <c r="T5778" s="71" t="str">
        <f t="shared" si="273"/>
        <v/>
      </c>
    </row>
    <row r="5779" spans="16:20">
      <c r="P5779" s="70" t="str">
        <f t="shared" si="271"/>
        <v/>
      </c>
      <c r="Q5779" s="70" t="str">
        <f t="shared" si="272"/>
        <v/>
      </c>
      <c r="R5779" s="70" t="str">
        <f>IFERROR(IF(K5779="handling and wharfage",SUM(P5779:Q5779),IF(OR(K5779="tank",K5779="Boat",K5779="car"),INDEX(Rate!$B$4:$M$25,MATCH(Gilbert!N5779,Rate!$A$4:$A$25,0),MATCH(Gilbert!L5779,Rate!$B$3:$M$3,0))*O5779*0.8,INDEX(Rate!$B$4:$M$25,MATCH(Gilbert!N5779,Rate!$A$4:$A$25,0),MATCH(Gilbert!L5779,Rate!$B$3:$M$3,0))*O5779)),"")</f>
        <v/>
      </c>
      <c r="T5779" s="71" t="str">
        <f t="shared" si="273"/>
        <v/>
      </c>
    </row>
    <row r="5780" spans="16:20">
      <c r="P5780" s="70" t="str">
        <f t="shared" si="271"/>
        <v/>
      </c>
      <c r="Q5780" s="70" t="str">
        <f t="shared" si="272"/>
        <v/>
      </c>
      <c r="R5780" s="70" t="str">
        <f>IFERROR(IF(K5780="handling and wharfage",SUM(P5780:Q5780),IF(OR(K5780="tank",K5780="Boat",K5780="car"),INDEX(Rate!$B$4:$M$25,MATCH(Gilbert!N5780,Rate!$A$4:$A$25,0),MATCH(Gilbert!L5780,Rate!$B$3:$M$3,0))*O5780*0.8,INDEX(Rate!$B$4:$M$25,MATCH(Gilbert!N5780,Rate!$A$4:$A$25,0),MATCH(Gilbert!L5780,Rate!$B$3:$M$3,0))*O5780)),"")</f>
        <v/>
      </c>
      <c r="T5780" s="71" t="str">
        <f t="shared" si="273"/>
        <v/>
      </c>
    </row>
    <row r="5781" spans="16:20">
      <c r="P5781" s="70" t="str">
        <f t="shared" si="271"/>
        <v/>
      </c>
      <c r="Q5781" s="70" t="str">
        <f t="shared" si="272"/>
        <v/>
      </c>
      <c r="R5781" s="70" t="str">
        <f>IFERROR(IF(K5781="handling and wharfage",SUM(P5781:Q5781),IF(OR(K5781="tank",K5781="Boat",K5781="car"),INDEX(Rate!$B$4:$M$25,MATCH(Gilbert!N5781,Rate!$A$4:$A$25,0),MATCH(Gilbert!L5781,Rate!$B$3:$M$3,0))*O5781*0.8,INDEX(Rate!$B$4:$M$25,MATCH(Gilbert!N5781,Rate!$A$4:$A$25,0),MATCH(Gilbert!L5781,Rate!$B$3:$M$3,0))*O5781)),"")</f>
        <v/>
      </c>
      <c r="T5781" s="71" t="str">
        <f t="shared" si="273"/>
        <v/>
      </c>
    </row>
    <row r="5782" spans="16:20">
      <c r="P5782" s="70" t="str">
        <f t="shared" si="271"/>
        <v/>
      </c>
      <c r="Q5782" s="70" t="str">
        <f t="shared" si="272"/>
        <v/>
      </c>
      <c r="R5782" s="70" t="str">
        <f>IFERROR(IF(K5782="handling and wharfage",SUM(P5782:Q5782),IF(OR(K5782="tank",K5782="Boat",K5782="car"),INDEX(Rate!$B$4:$M$25,MATCH(Gilbert!N5782,Rate!$A$4:$A$25,0),MATCH(Gilbert!L5782,Rate!$B$3:$M$3,0))*O5782*0.8,INDEX(Rate!$B$4:$M$25,MATCH(Gilbert!N5782,Rate!$A$4:$A$25,0),MATCH(Gilbert!L5782,Rate!$B$3:$M$3,0))*O5782)),"")</f>
        <v/>
      </c>
      <c r="T5782" s="71" t="str">
        <f t="shared" si="273"/>
        <v/>
      </c>
    </row>
    <row r="5783" spans="16:20">
      <c r="P5783" s="70" t="str">
        <f t="shared" si="271"/>
        <v/>
      </c>
      <c r="Q5783" s="70" t="str">
        <f t="shared" si="272"/>
        <v/>
      </c>
      <c r="R5783" s="70" t="str">
        <f>IFERROR(IF(K5783="handling and wharfage",SUM(P5783:Q5783),IF(OR(K5783="tank",K5783="Boat",K5783="car"),INDEX(Rate!$B$4:$M$25,MATCH(Gilbert!N5783,Rate!$A$4:$A$25,0),MATCH(Gilbert!L5783,Rate!$B$3:$M$3,0))*O5783*0.8,INDEX(Rate!$B$4:$M$25,MATCH(Gilbert!N5783,Rate!$A$4:$A$25,0),MATCH(Gilbert!L5783,Rate!$B$3:$M$3,0))*O5783)),"")</f>
        <v/>
      </c>
      <c r="T5783" s="71" t="str">
        <f t="shared" si="273"/>
        <v/>
      </c>
    </row>
    <row r="5784" spans="16:20">
      <c r="P5784" s="70" t="str">
        <f t="shared" si="271"/>
        <v/>
      </c>
      <c r="Q5784" s="70" t="str">
        <f t="shared" si="272"/>
        <v/>
      </c>
      <c r="R5784" s="70" t="str">
        <f>IFERROR(IF(K5784="handling and wharfage",SUM(P5784:Q5784),IF(OR(K5784="tank",K5784="Boat",K5784="car"),INDEX(Rate!$B$4:$M$25,MATCH(Gilbert!N5784,Rate!$A$4:$A$25,0),MATCH(Gilbert!L5784,Rate!$B$3:$M$3,0))*O5784*0.8,INDEX(Rate!$B$4:$M$25,MATCH(Gilbert!N5784,Rate!$A$4:$A$25,0),MATCH(Gilbert!L5784,Rate!$B$3:$M$3,0))*O5784)),"")</f>
        <v/>
      </c>
      <c r="T5784" s="71" t="str">
        <f t="shared" si="273"/>
        <v/>
      </c>
    </row>
    <row r="5785" spans="16:20">
      <c r="P5785" s="70" t="str">
        <f t="shared" si="271"/>
        <v/>
      </c>
      <c r="Q5785" s="70" t="str">
        <f t="shared" si="272"/>
        <v/>
      </c>
      <c r="R5785" s="70" t="str">
        <f>IFERROR(IF(K5785="handling and wharfage",SUM(P5785:Q5785),IF(OR(K5785="tank",K5785="Boat",K5785="car"),INDEX(Rate!$B$4:$M$25,MATCH(Gilbert!N5785,Rate!$A$4:$A$25,0),MATCH(Gilbert!L5785,Rate!$B$3:$M$3,0))*O5785*0.8,INDEX(Rate!$B$4:$M$25,MATCH(Gilbert!N5785,Rate!$A$4:$A$25,0),MATCH(Gilbert!L5785,Rate!$B$3:$M$3,0))*O5785)),"")</f>
        <v/>
      </c>
      <c r="T5785" s="71" t="str">
        <f t="shared" si="273"/>
        <v/>
      </c>
    </row>
    <row r="5786" spans="16:20">
      <c r="P5786" s="70" t="str">
        <f t="shared" si="271"/>
        <v/>
      </c>
      <c r="Q5786" s="70" t="str">
        <f t="shared" si="272"/>
        <v/>
      </c>
      <c r="R5786" s="70" t="str">
        <f>IFERROR(IF(K5786="handling and wharfage",SUM(P5786:Q5786),IF(OR(K5786="tank",K5786="Boat",K5786="car"),INDEX(Rate!$B$4:$M$25,MATCH(Gilbert!N5786,Rate!$A$4:$A$25,0),MATCH(Gilbert!L5786,Rate!$B$3:$M$3,0))*O5786*0.8,INDEX(Rate!$B$4:$M$25,MATCH(Gilbert!N5786,Rate!$A$4:$A$25,0),MATCH(Gilbert!L5786,Rate!$B$3:$M$3,0))*O5786)),"")</f>
        <v/>
      </c>
      <c r="T5786" s="71" t="str">
        <f t="shared" si="273"/>
        <v/>
      </c>
    </row>
    <row r="5787" spans="16:20">
      <c r="P5787" s="70" t="str">
        <f t="shared" si="271"/>
        <v/>
      </c>
      <c r="Q5787" s="70" t="str">
        <f t="shared" si="272"/>
        <v/>
      </c>
      <c r="R5787" s="70" t="str">
        <f>IFERROR(IF(K5787="handling and wharfage",SUM(P5787:Q5787),IF(OR(K5787="tank",K5787="Boat",K5787="car"),INDEX(Rate!$B$4:$M$25,MATCH(Gilbert!N5787,Rate!$A$4:$A$25,0),MATCH(Gilbert!L5787,Rate!$B$3:$M$3,0))*O5787*0.8,INDEX(Rate!$B$4:$M$25,MATCH(Gilbert!N5787,Rate!$A$4:$A$25,0),MATCH(Gilbert!L5787,Rate!$B$3:$M$3,0))*O5787)),"")</f>
        <v/>
      </c>
      <c r="T5787" s="71" t="str">
        <f t="shared" si="273"/>
        <v/>
      </c>
    </row>
    <row r="5788" spans="16:20">
      <c r="P5788" s="70" t="str">
        <f t="shared" si="271"/>
        <v/>
      </c>
      <c r="Q5788" s="70" t="str">
        <f t="shared" si="272"/>
        <v/>
      </c>
      <c r="R5788" s="70" t="str">
        <f>IFERROR(IF(K5788="handling and wharfage",SUM(P5788:Q5788),IF(OR(K5788="tank",K5788="Boat",K5788="car"),INDEX(Rate!$B$4:$M$25,MATCH(Gilbert!N5788,Rate!$A$4:$A$25,0),MATCH(Gilbert!L5788,Rate!$B$3:$M$3,0))*O5788*0.8,INDEX(Rate!$B$4:$M$25,MATCH(Gilbert!N5788,Rate!$A$4:$A$25,0),MATCH(Gilbert!L5788,Rate!$B$3:$M$3,0))*O5788)),"")</f>
        <v/>
      </c>
      <c r="T5788" s="71" t="str">
        <f t="shared" si="273"/>
        <v/>
      </c>
    </row>
    <row r="5789" spans="16:20">
      <c r="P5789" s="70" t="str">
        <f t="shared" si="271"/>
        <v/>
      </c>
      <c r="Q5789" s="70" t="str">
        <f t="shared" si="272"/>
        <v/>
      </c>
      <c r="R5789" s="70" t="str">
        <f>IFERROR(IF(K5789="handling and wharfage",SUM(P5789:Q5789),IF(OR(K5789="tank",K5789="Boat",K5789="car"),INDEX(Rate!$B$4:$M$25,MATCH(Gilbert!N5789,Rate!$A$4:$A$25,0),MATCH(Gilbert!L5789,Rate!$B$3:$M$3,0))*O5789*0.8,INDEX(Rate!$B$4:$M$25,MATCH(Gilbert!N5789,Rate!$A$4:$A$25,0),MATCH(Gilbert!L5789,Rate!$B$3:$M$3,0))*O5789)),"")</f>
        <v/>
      </c>
      <c r="T5789" s="71" t="str">
        <f t="shared" si="273"/>
        <v/>
      </c>
    </row>
    <row r="5790" spans="16:20">
      <c r="P5790" s="70" t="str">
        <f t="shared" si="271"/>
        <v/>
      </c>
      <c r="Q5790" s="70" t="str">
        <f t="shared" si="272"/>
        <v/>
      </c>
      <c r="R5790" s="70" t="str">
        <f>IFERROR(IF(K5790="handling and wharfage",SUM(P5790:Q5790),IF(OR(K5790="tank",K5790="Boat",K5790="car"),INDEX(Rate!$B$4:$M$25,MATCH(Gilbert!N5790,Rate!$A$4:$A$25,0),MATCH(Gilbert!L5790,Rate!$B$3:$M$3,0))*O5790*0.8,INDEX(Rate!$B$4:$M$25,MATCH(Gilbert!N5790,Rate!$A$4:$A$25,0),MATCH(Gilbert!L5790,Rate!$B$3:$M$3,0))*O5790)),"")</f>
        <v/>
      </c>
      <c r="T5790" s="71" t="str">
        <f t="shared" si="273"/>
        <v/>
      </c>
    </row>
    <row r="5791" spans="16:20">
      <c r="P5791" s="70" t="str">
        <f t="shared" si="271"/>
        <v/>
      </c>
      <c r="Q5791" s="70" t="str">
        <f t="shared" si="272"/>
        <v/>
      </c>
      <c r="R5791" s="70" t="str">
        <f>IFERROR(IF(K5791="handling and wharfage",SUM(P5791:Q5791),IF(OR(K5791="tank",K5791="Boat",K5791="car"),INDEX(Rate!$B$4:$M$25,MATCH(Gilbert!N5791,Rate!$A$4:$A$25,0),MATCH(Gilbert!L5791,Rate!$B$3:$M$3,0))*O5791*0.8,INDEX(Rate!$B$4:$M$25,MATCH(Gilbert!N5791,Rate!$A$4:$A$25,0),MATCH(Gilbert!L5791,Rate!$B$3:$M$3,0))*O5791)),"")</f>
        <v/>
      </c>
      <c r="T5791" s="71" t="str">
        <f t="shared" si="273"/>
        <v/>
      </c>
    </row>
    <row r="5792" spans="16:20">
      <c r="P5792" s="70" t="str">
        <f t="shared" si="271"/>
        <v/>
      </c>
      <c r="Q5792" s="70" t="str">
        <f t="shared" si="272"/>
        <v/>
      </c>
      <c r="R5792" s="70" t="str">
        <f>IFERROR(IF(K5792="handling and wharfage",SUM(P5792:Q5792),IF(OR(K5792="tank",K5792="Boat",K5792="car"),INDEX(Rate!$B$4:$M$25,MATCH(Gilbert!N5792,Rate!$A$4:$A$25,0),MATCH(Gilbert!L5792,Rate!$B$3:$M$3,0))*O5792*0.8,INDEX(Rate!$B$4:$M$25,MATCH(Gilbert!N5792,Rate!$A$4:$A$25,0),MATCH(Gilbert!L5792,Rate!$B$3:$M$3,0))*O5792)),"")</f>
        <v/>
      </c>
      <c r="T5792" s="71" t="str">
        <f t="shared" si="273"/>
        <v/>
      </c>
    </row>
    <row r="5793" spans="16:20">
      <c r="P5793" s="70" t="str">
        <f t="shared" si="271"/>
        <v/>
      </c>
      <c r="Q5793" s="70" t="str">
        <f t="shared" si="272"/>
        <v/>
      </c>
      <c r="R5793" s="70" t="str">
        <f>IFERROR(IF(K5793="handling and wharfage",SUM(P5793:Q5793),IF(OR(K5793="tank",K5793="Boat",K5793="car"),INDEX(Rate!$B$4:$M$25,MATCH(Gilbert!N5793,Rate!$A$4:$A$25,0),MATCH(Gilbert!L5793,Rate!$B$3:$M$3,0))*O5793*0.8,INDEX(Rate!$B$4:$M$25,MATCH(Gilbert!N5793,Rate!$A$4:$A$25,0),MATCH(Gilbert!L5793,Rate!$B$3:$M$3,0))*O5793)),"")</f>
        <v/>
      </c>
      <c r="T5793" s="71" t="str">
        <f t="shared" si="273"/>
        <v/>
      </c>
    </row>
    <row r="5794" spans="16:20">
      <c r="P5794" s="70" t="str">
        <f t="shared" si="271"/>
        <v/>
      </c>
      <c r="Q5794" s="70" t="str">
        <f t="shared" si="272"/>
        <v/>
      </c>
      <c r="R5794" s="70" t="str">
        <f>IFERROR(IF(K5794="handling and wharfage",SUM(P5794:Q5794),IF(OR(K5794="tank",K5794="Boat",K5794="car"),INDEX(Rate!$B$4:$M$25,MATCH(Gilbert!N5794,Rate!$A$4:$A$25,0),MATCH(Gilbert!L5794,Rate!$B$3:$M$3,0))*O5794*0.8,INDEX(Rate!$B$4:$M$25,MATCH(Gilbert!N5794,Rate!$A$4:$A$25,0),MATCH(Gilbert!L5794,Rate!$B$3:$M$3,0))*O5794)),"")</f>
        <v/>
      </c>
      <c r="T5794" s="71" t="str">
        <f t="shared" si="273"/>
        <v/>
      </c>
    </row>
    <row r="5795" spans="16:20">
      <c r="P5795" s="70" t="str">
        <f t="shared" si="271"/>
        <v/>
      </c>
      <c r="Q5795" s="70" t="str">
        <f t="shared" si="272"/>
        <v/>
      </c>
      <c r="R5795" s="70" t="str">
        <f>IFERROR(IF(K5795="handling and wharfage",SUM(P5795:Q5795),IF(OR(K5795="tank",K5795="Boat",K5795="car"),INDEX(Rate!$B$4:$M$25,MATCH(Gilbert!N5795,Rate!$A$4:$A$25,0),MATCH(Gilbert!L5795,Rate!$B$3:$M$3,0))*O5795*0.8,INDEX(Rate!$B$4:$M$25,MATCH(Gilbert!N5795,Rate!$A$4:$A$25,0),MATCH(Gilbert!L5795,Rate!$B$3:$M$3,0))*O5795)),"")</f>
        <v/>
      </c>
      <c r="T5795" s="71" t="str">
        <f t="shared" si="273"/>
        <v/>
      </c>
    </row>
    <row r="5796" spans="16:20">
      <c r="P5796" s="70" t="str">
        <f t="shared" si="271"/>
        <v/>
      </c>
      <c r="Q5796" s="70" t="str">
        <f t="shared" si="272"/>
        <v/>
      </c>
      <c r="R5796" s="70" t="str">
        <f>IFERROR(IF(K5796="handling and wharfage",SUM(P5796:Q5796),IF(OR(K5796="tank",K5796="Boat",K5796="car"),INDEX(Rate!$B$4:$M$25,MATCH(Gilbert!N5796,Rate!$A$4:$A$25,0),MATCH(Gilbert!L5796,Rate!$B$3:$M$3,0))*O5796*0.8,INDEX(Rate!$B$4:$M$25,MATCH(Gilbert!N5796,Rate!$A$4:$A$25,0),MATCH(Gilbert!L5796,Rate!$B$3:$M$3,0))*O5796)),"")</f>
        <v/>
      </c>
      <c r="T5796" s="71" t="str">
        <f t="shared" si="273"/>
        <v/>
      </c>
    </row>
    <row r="5797" spans="16:20">
      <c r="P5797" s="70" t="str">
        <f t="shared" si="271"/>
        <v/>
      </c>
      <c r="Q5797" s="70" t="str">
        <f t="shared" si="272"/>
        <v/>
      </c>
      <c r="R5797" s="70" t="str">
        <f>IFERROR(IF(K5797="handling and wharfage",SUM(P5797:Q5797),IF(OR(K5797="tank",K5797="Boat",K5797="car"),INDEX(Rate!$B$4:$M$25,MATCH(Gilbert!N5797,Rate!$A$4:$A$25,0),MATCH(Gilbert!L5797,Rate!$B$3:$M$3,0))*O5797*0.8,INDEX(Rate!$B$4:$M$25,MATCH(Gilbert!N5797,Rate!$A$4:$A$25,0),MATCH(Gilbert!L5797,Rate!$B$3:$M$3,0))*O5797)),"")</f>
        <v/>
      </c>
      <c r="T5797" s="71" t="str">
        <f t="shared" si="273"/>
        <v/>
      </c>
    </row>
    <row r="5798" spans="16:20">
      <c r="P5798" s="70" t="str">
        <f t="shared" si="271"/>
        <v/>
      </c>
      <c r="Q5798" s="70" t="str">
        <f t="shared" si="272"/>
        <v/>
      </c>
      <c r="R5798" s="70" t="str">
        <f>IFERROR(IF(K5798="handling and wharfage",SUM(P5798:Q5798),IF(OR(K5798="tank",K5798="Boat",K5798="car"),INDEX(Rate!$B$4:$M$25,MATCH(Gilbert!N5798,Rate!$A$4:$A$25,0),MATCH(Gilbert!L5798,Rate!$B$3:$M$3,0))*O5798*0.8,INDEX(Rate!$B$4:$M$25,MATCH(Gilbert!N5798,Rate!$A$4:$A$25,0),MATCH(Gilbert!L5798,Rate!$B$3:$M$3,0))*O5798)),"")</f>
        <v/>
      </c>
      <c r="T5798" s="71" t="str">
        <f t="shared" si="273"/>
        <v/>
      </c>
    </row>
    <row r="5799" spans="16:20">
      <c r="P5799" s="70" t="str">
        <f t="shared" si="271"/>
        <v/>
      </c>
      <c r="Q5799" s="70" t="str">
        <f t="shared" si="272"/>
        <v/>
      </c>
      <c r="R5799" s="70" t="str">
        <f>IFERROR(IF(K5799="handling and wharfage",SUM(P5799:Q5799),IF(OR(K5799="tank",K5799="Boat",K5799="car"),INDEX(Rate!$B$4:$M$25,MATCH(Gilbert!N5799,Rate!$A$4:$A$25,0),MATCH(Gilbert!L5799,Rate!$B$3:$M$3,0))*O5799*0.8,INDEX(Rate!$B$4:$M$25,MATCH(Gilbert!N5799,Rate!$A$4:$A$25,0),MATCH(Gilbert!L5799,Rate!$B$3:$M$3,0))*O5799)),"")</f>
        <v/>
      </c>
      <c r="T5799" s="71" t="str">
        <f t="shared" si="273"/>
        <v/>
      </c>
    </row>
    <row r="5800" spans="16:20">
      <c r="P5800" s="70" t="str">
        <f t="shared" si="271"/>
        <v/>
      </c>
      <c r="Q5800" s="70" t="str">
        <f t="shared" si="272"/>
        <v/>
      </c>
      <c r="R5800" s="70" t="str">
        <f>IFERROR(IF(K5800="handling and wharfage",SUM(P5800:Q5800),IF(OR(K5800="tank",K5800="Boat",K5800="car"),INDEX(Rate!$B$4:$M$25,MATCH(Gilbert!N5800,Rate!$A$4:$A$25,0),MATCH(Gilbert!L5800,Rate!$B$3:$M$3,0))*O5800*0.8,INDEX(Rate!$B$4:$M$25,MATCH(Gilbert!N5800,Rate!$A$4:$A$25,0),MATCH(Gilbert!L5800,Rate!$B$3:$M$3,0))*O5800)),"")</f>
        <v/>
      </c>
      <c r="T5800" s="71" t="str">
        <f t="shared" si="273"/>
        <v/>
      </c>
    </row>
    <row r="5801" spans="16:20">
      <c r="P5801" s="70" t="str">
        <f t="shared" si="271"/>
        <v/>
      </c>
      <c r="Q5801" s="70" t="str">
        <f t="shared" si="272"/>
        <v/>
      </c>
      <c r="R5801" s="70" t="str">
        <f>IFERROR(IF(K5801="handling and wharfage",SUM(P5801:Q5801),IF(OR(K5801="tank",K5801="Boat",K5801="car"),INDEX(Rate!$B$4:$M$25,MATCH(Gilbert!N5801,Rate!$A$4:$A$25,0),MATCH(Gilbert!L5801,Rate!$B$3:$M$3,0))*O5801*0.8,INDEX(Rate!$B$4:$M$25,MATCH(Gilbert!N5801,Rate!$A$4:$A$25,0),MATCH(Gilbert!L5801,Rate!$B$3:$M$3,0))*O5801)),"")</f>
        <v/>
      </c>
      <c r="T5801" s="71" t="str">
        <f t="shared" si="273"/>
        <v/>
      </c>
    </row>
    <row r="5802" spans="16:20">
      <c r="P5802" s="70" t="str">
        <f t="shared" si="271"/>
        <v/>
      </c>
      <c r="Q5802" s="70" t="str">
        <f t="shared" si="272"/>
        <v/>
      </c>
      <c r="R5802" s="70" t="str">
        <f>IFERROR(IF(K5802="handling and wharfage",SUM(P5802:Q5802),IF(OR(K5802="tank",K5802="Boat",K5802="car"),INDEX(Rate!$B$4:$M$25,MATCH(Gilbert!N5802,Rate!$A$4:$A$25,0),MATCH(Gilbert!L5802,Rate!$B$3:$M$3,0))*O5802*0.8,INDEX(Rate!$B$4:$M$25,MATCH(Gilbert!N5802,Rate!$A$4:$A$25,0),MATCH(Gilbert!L5802,Rate!$B$3:$M$3,0))*O5802)),"")</f>
        <v/>
      </c>
      <c r="T5802" s="71" t="str">
        <f t="shared" si="273"/>
        <v/>
      </c>
    </row>
    <row r="5803" spans="16:20">
      <c r="P5803" s="70" t="str">
        <f t="shared" si="271"/>
        <v/>
      </c>
      <c r="Q5803" s="70" t="str">
        <f t="shared" si="272"/>
        <v/>
      </c>
      <c r="R5803" s="70" t="str">
        <f>IFERROR(IF(K5803="handling and wharfage",SUM(P5803:Q5803),IF(OR(K5803="tank",K5803="Boat",K5803="car"),INDEX(Rate!$B$4:$M$25,MATCH(Gilbert!N5803,Rate!$A$4:$A$25,0),MATCH(Gilbert!L5803,Rate!$B$3:$M$3,0))*O5803*0.8,INDEX(Rate!$B$4:$M$25,MATCH(Gilbert!N5803,Rate!$A$4:$A$25,0),MATCH(Gilbert!L5803,Rate!$B$3:$M$3,0))*O5803)),"")</f>
        <v/>
      </c>
      <c r="T5803" s="71" t="str">
        <f t="shared" si="273"/>
        <v/>
      </c>
    </row>
    <row r="5804" spans="16:20">
      <c r="P5804" s="70" t="str">
        <f t="shared" si="271"/>
        <v/>
      </c>
      <c r="Q5804" s="70" t="str">
        <f t="shared" si="272"/>
        <v/>
      </c>
      <c r="R5804" s="70" t="str">
        <f>IFERROR(IF(K5804="handling and wharfage",SUM(P5804:Q5804),IF(OR(K5804="tank",K5804="Boat",K5804="car"),INDEX(Rate!$B$4:$M$25,MATCH(Gilbert!N5804,Rate!$A$4:$A$25,0),MATCH(Gilbert!L5804,Rate!$B$3:$M$3,0))*O5804*0.8,INDEX(Rate!$B$4:$M$25,MATCH(Gilbert!N5804,Rate!$A$4:$A$25,0),MATCH(Gilbert!L5804,Rate!$B$3:$M$3,0))*O5804)),"")</f>
        <v/>
      </c>
      <c r="T5804" s="71" t="str">
        <f t="shared" si="273"/>
        <v/>
      </c>
    </row>
    <row r="5805" spans="16:20">
      <c r="P5805" s="70" t="str">
        <f t="shared" si="271"/>
        <v/>
      </c>
      <c r="Q5805" s="70" t="str">
        <f t="shared" si="272"/>
        <v/>
      </c>
      <c r="R5805" s="70" t="str">
        <f>IFERROR(IF(K5805="handling and wharfage",SUM(P5805:Q5805),IF(OR(K5805="tank",K5805="Boat",K5805="car"),INDEX(Rate!$B$4:$M$25,MATCH(Gilbert!N5805,Rate!$A$4:$A$25,0),MATCH(Gilbert!L5805,Rate!$B$3:$M$3,0))*O5805*0.8,INDEX(Rate!$B$4:$M$25,MATCH(Gilbert!N5805,Rate!$A$4:$A$25,0),MATCH(Gilbert!L5805,Rate!$B$3:$M$3,0))*O5805)),"")</f>
        <v/>
      </c>
      <c r="T5805" s="71" t="str">
        <f t="shared" si="273"/>
        <v/>
      </c>
    </row>
    <row r="5806" spans="16:20">
      <c r="P5806" s="70" t="str">
        <f t="shared" si="271"/>
        <v/>
      </c>
      <c r="Q5806" s="70" t="str">
        <f t="shared" si="272"/>
        <v/>
      </c>
      <c r="R5806" s="70" t="str">
        <f>IFERROR(IF(K5806="handling and wharfage",SUM(P5806:Q5806),IF(OR(K5806="tank",K5806="Boat",K5806="car"),INDEX(Rate!$B$4:$M$25,MATCH(Gilbert!N5806,Rate!$A$4:$A$25,0),MATCH(Gilbert!L5806,Rate!$B$3:$M$3,0))*O5806*0.8,INDEX(Rate!$B$4:$M$25,MATCH(Gilbert!N5806,Rate!$A$4:$A$25,0),MATCH(Gilbert!L5806,Rate!$B$3:$M$3,0))*O5806)),"")</f>
        <v/>
      </c>
      <c r="T5806" s="71" t="str">
        <f t="shared" si="273"/>
        <v/>
      </c>
    </row>
    <row r="5807" spans="16:20">
      <c r="P5807" s="70" t="str">
        <f t="shared" si="271"/>
        <v/>
      </c>
      <c r="Q5807" s="70" t="str">
        <f t="shared" si="272"/>
        <v/>
      </c>
      <c r="R5807" s="70" t="str">
        <f>IFERROR(IF(K5807="handling and wharfage",SUM(P5807:Q5807),IF(OR(K5807="tank",K5807="Boat",K5807="car"),INDEX(Rate!$B$4:$M$25,MATCH(Gilbert!N5807,Rate!$A$4:$A$25,0),MATCH(Gilbert!L5807,Rate!$B$3:$M$3,0))*O5807*0.8,INDEX(Rate!$B$4:$M$25,MATCH(Gilbert!N5807,Rate!$A$4:$A$25,0),MATCH(Gilbert!L5807,Rate!$B$3:$M$3,0))*O5807)),"")</f>
        <v/>
      </c>
      <c r="T5807" s="71" t="str">
        <f t="shared" si="273"/>
        <v/>
      </c>
    </row>
    <row r="5808" spans="16:20">
      <c r="P5808" s="70" t="str">
        <f t="shared" si="271"/>
        <v/>
      </c>
      <c r="Q5808" s="70" t="str">
        <f t="shared" si="272"/>
        <v/>
      </c>
      <c r="R5808" s="70" t="str">
        <f>IFERROR(IF(K5808="handling and wharfage",SUM(P5808:Q5808),IF(OR(K5808="tank",K5808="Boat",K5808="car"),INDEX(Rate!$B$4:$M$25,MATCH(Gilbert!N5808,Rate!$A$4:$A$25,0),MATCH(Gilbert!L5808,Rate!$B$3:$M$3,0))*O5808*0.8,INDEX(Rate!$B$4:$M$25,MATCH(Gilbert!N5808,Rate!$A$4:$A$25,0),MATCH(Gilbert!L5808,Rate!$B$3:$M$3,0))*O5808)),"")</f>
        <v/>
      </c>
      <c r="T5808" s="71" t="str">
        <f t="shared" si="273"/>
        <v/>
      </c>
    </row>
    <row r="5809" spans="16:20">
      <c r="P5809" s="70" t="str">
        <f t="shared" si="271"/>
        <v/>
      </c>
      <c r="Q5809" s="70" t="str">
        <f t="shared" si="272"/>
        <v/>
      </c>
      <c r="R5809" s="70" t="str">
        <f>IFERROR(IF(K5809="handling and wharfage",SUM(P5809:Q5809),IF(OR(K5809="tank",K5809="Boat",K5809="car"),INDEX(Rate!$B$4:$M$25,MATCH(Gilbert!N5809,Rate!$A$4:$A$25,0),MATCH(Gilbert!L5809,Rate!$B$3:$M$3,0))*O5809*0.8,INDEX(Rate!$B$4:$M$25,MATCH(Gilbert!N5809,Rate!$A$4:$A$25,0),MATCH(Gilbert!L5809,Rate!$B$3:$M$3,0))*O5809)),"")</f>
        <v/>
      </c>
      <c r="T5809" s="71" t="str">
        <f t="shared" si="273"/>
        <v/>
      </c>
    </row>
    <row r="5810" spans="16:20">
      <c r="P5810" s="70" t="str">
        <f t="shared" si="271"/>
        <v/>
      </c>
      <c r="Q5810" s="70" t="str">
        <f t="shared" si="272"/>
        <v/>
      </c>
      <c r="R5810" s="70" t="str">
        <f>IFERROR(IF(K5810="handling and wharfage",SUM(P5810:Q5810),IF(OR(K5810="tank",K5810="Boat",K5810="car"),INDEX(Rate!$B$4:$M$25,MATCH(Gilbert!N5810,Rate!$A$4:$A$25,0),MATCH(Gilbert!L5810,Rate!$B$3:$M$3,0))*O5810*0.8,INDEX(Rate!$B$4:$M$25,MATCH(Gilbert!N5810,Rate!$A$4:$A$25,0),MATCH(Gilbert!L5810,Rate!$B$3:$M$3,0))*O5810)),"")</f>
        <v/>
      </c>
      <c r="T5810" s="71" t="str">
        <f t="shared" si="273"/>
        <v/>
      </c>
    </row>
    <row r="5811" spans="16:20">
      <c r="P5811" s="70" t="str">
        <f t="shared" si="271"/>
        <v/>
      </c>
      <c r="Q5811" s="70" t="str">
        <f t="shared" si="272"/>
        <v/>
      </c>
      <c r="R5811" s="70" t="str">
        <f>IFERROR(IF(K5811="handling and wharfage",SUM(P5811:Q5811),IF(OR(K5811="tank",K5811="Boat",K5811="car"),INDEX(Rate!$B$4:$M$25,MATCH(Gilbert!N5811,Rate!$A$4:$A$25,0),MATCH(Gilbert!L5811,Rate!$B$3:$M$3,0))*O5811*0.8,INDEX(Rate!$B$4:$M$25,MATCH(Gilbert!N5811,Rate!$A$4:$A$25,0),MATCH(Gilbert!L5811,Rate!$B$3:$M$3,0))*O5811)),"")</f>
        <v/>
      </c>
      <c r="T5811" s="71" t="str">
        <f t="shared" si="273"/>
        <v/>
      </c>
    </row>
    <row r="5812" spans="16:20">
      <c r="P5812" s="70" t="str">
        <f t="shared" si="271"/>
        <v/>
      </c>
      <c r="Q5812" s="70" t="str">
        <f t="shared" si="272"/>
        <v/>
      </c>
      <c r="R5812" s="70" t="str">
        <f>IFERROR(IF(K5812="handling and wharfage",SUM(P5812:Q5812),IF(OR(K5812="tank",K5812="Boat",K5812="car"),INDEX(Rate!$B$4:$M$25,MATCH(Gilbert!N5812,Rate!$A$4:$A$25,0),MATCH(Gilbert!L5812,Rate!$B$3:$M$3,0))*O5812*0.8,INDEX(Rate!$B$4:$M$25,MATCH(Gilbert!N5812,Rate!$A$4:$A$25,0),MATCH(Gilbert!L5812,Rate!$B$3:$M$3,0))*O5812)),"")</f>
        <v/>
      </c>
      <c r="T5812" s="71" t="str">
        <f t="shared" si="273"/>
        <v/>
      </c>
    </row>
    <row r="5813" spans="16:20">
      <c r="P5813" s="70" t="str">
        <f t="shared" si="271"/>
        <v/>
      </c>
      <c r="Q5813" s="70" t="str">
        <f t="shared" si="272"/>
        <v/>
      </c>
      <c r="R5813" s="70" t="str">
        <f>IFERROR(IF(K5813="handling and wharfage",SUM(P5813:Q5813),IF(OR(K5813="tank",K5813="Boat",K5813="car"),INDEX(Rate!$B$4:$M$25,MATCH(Gilbert!N5813,Rate!$A$4:$A$25,0),MATCH(Gilbert!L5813,Rate!$B$3:$M$3,0))*O5813*0.8,INDEX(Rate!$B$4:$M$25,MATCH(Gilbert!N5813,Rate!$A$4:$A$25,0),MATCH(Gilbert!L5813,Rate!$B$3:$M$3,0))*O5813)),"")</f>
        <v/>
      </c>
      <c r="T5813" s="71" t="str">
        <f t="shared" si="273"/>
        <v/>
      </c>
    </row>
    <row r="5814" spans="16:20">
      <c r="P5814" s="70" t="str">
        <f t="shared" si="271"/>
        <v/>
      </c>
      <c r="Q5814" s="70" t="str">
        <f t="shared" si="272"/>
        <v/>
      </c>
      <c r="R5814" s="70" t="str">
        <f>IFERROR(IF(K5814="handling and wharfage",SUM(P5814:Q5814),IF(OR(K5814="tank",K5814="Boat",K5814="car"),INDEX(Rate!$B$4:$M$25,MATCH(Gilbert!N5814,Rate!$A$4:$A$25,0),MATCH(Gilbert!L5814,Rate!$B$3:$M$3,0))*O5814*0.8,INDEX(Rate!$B$4:$M$25,MATCH(Gilbert!N5814,Rate!$A$4:$A$25,0),MATCH(Gilbert!L5814,Rate!$B$3:$M$3,0))*O5814)),"")</f>
        <v/>
      </c>
      <c r="T5814" s="71" t="str">
        <f t="shared" si="273"/>
        <v/>
      </c>
    </row>
    <row r="5815" spans="16:20">
      <c r="P5815" s="70" t="str">
        <f t="shared" si="271"/>
        <v/>
      </c>
      <c r="Q5815" s="70" t="str">
        <f t="shared" si="272"/>
        <v/>
      </c>
      <c r="R5815" s="70" t="str">
        <f>IFERROR(IF(K5815="handling and wharfage",SUM(P5815:Q5815),IF(OR(K5815="tank",K5815="Boat",K5815="car"),INDEX(Rate!$B$4:$M$25,MATCH(Gilbert!N5815,Rate!$A$4:$A$25,0),MATCH(Gilbert!L5815,Rate!$B$3:$M$3,0))*O5815*0.8,INDEX(Rate!$B$4:$M$25,MATCH(Gilbert!N5815,Rate!$A$4:$A$25,0),MATCH(Gilbert!L5815,Rate!$B$3:$M$3,0))*O5815)),"")</f>
        <v/>
      </c>
      <c r="T5815" s="71" t="str">
        <f t="shared" si="273"/>
        <v/>
      </c>
    </row>
    <row r="5816" spans="16:20">
      <c r="P5816" s="70" t="str">
        <f t="shared" si="271"/>
        <v/>
      </c>
      <c r="Q5816" s="70" t="str">
        <f t="shared" si="272"/>
        <v/>
      </c>
      <c r="R5816" s="70" t="str">
        <f>IFERROR(IF(K5816="handling and wharfage",SUM(P5816:Q5816),IF(OR(K5816="tank",K5816="Boat",K5816="car"),INDEX(Rate!$B$4:$M$25,MATCH(Gilbert!N5816,Rate!$A$4:$A$25,0),MATCH(Gilbert!L5816,Rate!$B$3:$M$3,0))*O5816*0.8,INDEX(Rate!$B$4:$M$25,MATCH(Gilbert!N5816,Rate!$A$4:$A$25,0),MATCH(Gilbert!L5816,Rate!$B$3:$M$3,0))*O5816)),"")</f>
        <v/>
      </c>
      <c r="T5816" s="71" t="str">
        <f t="shared" si="273"/>
        <v/>
      </c>
    </row>
    <row r="5817" spans="16:20">
      <c r="P5817" s="70" t="str">
        <f t="shared" si="271"/>
        <v/>
      </c>
      <c r="Q5817" s="70" t="str">
        <f t="shared" si="272"/>
        <v/>
      </c>
      <c r="R5817" s="70" t="str">
        <f>IFERROR(IF(K5817="handling and wharfage",SUM(P5817:Q5817),IF(OR(K5817="tank",K5817="Boat",K5817="car"),INDEX(Rate!$B$4:$M$25,MATCH(Gilbert!N5817,Rate!$A$4:$A$25,0),MATCH(Gilbert!L5817,Rate!$B$3:$M$3,0))*O5817*0.8,INDEX(Rate!$B$4:$M$25,MATCH(Gilbert!N5817,Rate!$A$4:$A$25,0),MATCH(Gilbert!L5817,Rate!$B$3:$M$3,0))*O5817)),"")</f>
        <v/>
      </c>
      <c r="T5817" s="71" t="str">
        <f t="shared" si="273"/>
        <v/>
      </c>
    </row>
    <row r="5818" spans="16:20">
      <c r="P5818" s="70" t="str">
        <f t="shared" si="271"/>
        <v/>
      </c>
      <c r="Q5818" s="70" t="str">
        <f t="shared" si="272"/>
        <v/>
      </c>
      <c r="R5818" s="70" t="str">
        <f>IFERROR(IF(K5818="handling and wharfage",SUM(P5818:Q5818),IF(OR(K5818="tank",K5818="Boat",K5818="car"),INDEX(Rate!$B$4:$M$25,MATCH(Gilbert!N5818,Rate!$A$4:$A$25,0),MATCH(Gilbert!L5818,Rate!$B$3:$M$3,0))*O5818*0.8,INDEX(Rate!$B$4:$M$25,MATCH(Gilbert!N5818,Rate!$A$4:$A$25,0),MATCH(Gilbert!L5818,Rate!$B$3:$M$3,0))*O5818)),"")</f>
        <v/>
      </c>
      <c r="T5818" s="71" t="str">
        <f t="shared" si="273"/>
        <v/>
      </c>
    </row>
    <row r="5819" spans="16:20">
      <c r="P5819" s="70" t="str">
        <f t="shared" si="271"/>
        <v/>
      </c>
      <c r="Q5819" s="70" t="str">
        <f t="shared" si="272"/>
        <v/>
      </c>
      <c r="R5819" s="70" t="str">
        <f>IFERROR(IF(K5819="handling and wharfage",SUM(P5819:Q5819),IF(OR(K5819="tank",K5819="Boat",K5819="car"),INDEX(Rate!$B$4:$M$25,MATCH(Gilbert!N5819,Rate!$A$4:$A$25,0),MATCH(Gilbert!L5819,Rate!$B$3:$M$3,0))*O5819*0.8,INDEX(Rate!$B$4:$M$25,MATCH(Gilbert!N5819,Rate!$A$4:$A$25,0),MATCH(Gilbert!L5819,Rate!$B$3:$M$3,0))*O5819)),"")</f>
        <v/>
      </c>
      <c r="T5819" s="71" t="str">
        <f t="shared" si="273"/>
        <v/>
      </c>
    </row>
    <row r="5820" spans="16:20">
      <c r="P5820" s="70" t="str">
        <f t="shared" si="271"/>
        <v/>
      </c>
      <c r="Q5820" s="70" t="str">
        <f t="shared" si="272"/>
        <v/>
      </c>
      <c r="R5820" s="70" t="str">
        <f>IFERROR(IF(K5820="handling and wharfage",SUM(P5820:Q5820),IF(OR(K5820="tank",K5820="Boat",K5820="car"),INDEX(Rate!$B$4:$M$25,MATCH(Gilbert!N5820,Rate!$A$4:$A$25,0),MATCH(Gilbert!L5820,Rate!$B$3:$M$3,0))*O5820*0.8,INDEX(Rate!$B$4:$M$25,MATCH(Gilbert!N5820,Rate!$A$4:$A$25,0),MATCH(Gilbert!L5820,Rate!$B$3:$M$3,0))*O5820)),"")</f>
        <v/>
      </c>
      <c r="T5820" s="71" t="str">
        <f t="shared" si="273"/>
        <v/>
      </c>
    </row>
    <row r="5821" spans="16:20">
      <c r="P5821" s="70" t="str">
        <f t="shared" si="271"/>
        <v/>
      </c>
      <c r="Q5821" s="70" t="str">
        <f t="shared" si="272"/>
        <v/>
      </c>
      <c r="R5821" s="70" t="str">
        <f>IFERROR(IF(K5821="handling and wharfage",SUM(P5821:Q5821),IF(OR(K5821="tank",K5821="Boat",K5821="car"),INDEX(Rate!$B$4:$M$25,MATCH(Gilbert!N5821,Rate!$A$4:$A$25,0),MATCH(Gilbert!L5821,Rate!$B$3:$M$3,0))*O5821*0.8,INDEX(Rate!$B$4:$M$25,MATCH(Gilbert!N5821,Rate!$A$4:$A$25,0),MATCH(Gilbert!L5821,Rate!$B$3:$M$3,0))*O5821)),"")</f>
        <v/>
      </c>
      <c r="T5821" s="71" t="str">
        <f t="shared" si="273"/>
        <v/>
      </c>
    </row>
    <row r="5822" spans="16:20">
      <c r="P5822" s="70" t="str">
        <f t="shared" si="271"/>
        <v/>
      </c>
      <c r="Q5822" s="70" t="str">
        <f t="shared" si="272"/>
        <v/>
      </c>
      <c r="R5822" s="70" t="str">
        <f>IFERROR(IF(K5822="handling and wharfage",SUM(P5822:Q5822),IF(OR(K5822="tank",K5822="Boat",K5822="car"),INDEX(Rate!$B$4:$M$25,MATCH(Gilbert!N5822,Rate!$A$4:$A$25,0),MATCH(Gilbert!L5822,Rate!$B$3:$M$3,0))*O5822*0.8,INDEX(Rate!$B$4:$M$25,MATCH(Gilbert!N5822,Rate!$A$4:$A$25,0),MATCH(Gilbert!L5822,Rate!$B$3:$M$3,0))*O5822)),"")</f>
        <v/>
      </c>
      <c r="T5822" s="71" t="str">
        <f t="shared" si="273"/>
        <v/>
      </c>
    </row>
    <row r="5823" spans="16:20">
      <c r="P5823" s="70" t="str">
        <f t="shared" si="271"/>
        <v/>
      </c>
      <c r="Q5823" s="70" t="str">
        <f t="shared" si="272"/>
        <v/>
      </c>
      <c r="R5823" s="70" t="str">
        <f>IFERROR(IF(K5823="handling and wharfage",SUM(P5823:Q5823),IF(OR(K5823="tank",K5823="Boat",K5823="car"),INDEX(Rate!$B$4:$M$25,MATCH(Gilbert!N5823,Rate!$A$4:$A$25,0),MATCH(Gilbert!L5823,Rate!$B$3:$M$3,0))*O5823*0.8,INDEX(Rate!$B$4:$M$25,MATCH(Gilbert!N5823,Rate!$A$4:$A$25,0),MATCH(Gilbert!L5823,Rate!$B$3:$M$3,0))*O5823)),"")</f>
        <v/>
      </c>
      <c r="T5823" s="71" t="str">
        <f t="shared" si="273"/>
        <v/>
      </c>
    </row>
    <row r="5824" spans="16:20">
      <c r="P5824" s="70" t="str">
        <f t="shared" si="271"/>
        <v/>
      </c>
      <c r="Q5824" s="70" t="str">
        <f t="shared" si="272"/>
        <v/>
      </c>
      <c r="R5824" s="70" t="str">
        <f>IFERROR(IF(K5824="handling and wharfage",SUM(P5824:Q5824),IF(OR(K5824="tank",K5824="Boat",K5824="car"),INDEX(Rate!$B$4:$M$25,MATCH(Gilbert!N5824,Rate!$A$4:$A$25,0),MATCH(Gilbert!L5824,Rate!$B$3:$M$3,0))*O5824*0.8,INDEX(Rate!$B$4:$M$25,MATCH(Gilbert!N5824,Rate!$A$4:$A$25,0),MATCH(Gilbert!L5824,Rate!$B$3:$M$3,0))*O5824)),"")</f>
        <v/>
      </c>
      <c r="T5824" s="71" t="str">
        <f t="shared" si="273"/>
        <v/>
      </c>
    </row>
    <row r="5825" spans="16:20">
      <c r="P5825" s="70" t="str">
        <f t="shared" si="271"/>
        <v/>
      </c>
      <c r="Q5825" s="70" t="str">
        <f t="shared" si="272"/>
        <v/>
      </c>
      <c r="R5825" s="70" t="str">
        <f>IFERROR(IF(K5825="handling and wharfage",SUM(P5825:Q5825),IF(OR(K5825="tank",K5825="Boat",K5825="car"),INDEX(Rate!$B$4:$M$25,MATCH(Gilbert!N5825,Rate!$A$4:$A$25,0),MATCH(Gilbert!L5825,Rate!$B$3:$M$3,0))*O5825*0.8,INDEX(Rate!$B$4:$M$25,MATCH(Gilbert!N5825,Rate!$A$4:$A$25,0),MATCH(Gilbert!L5825,Rate!$B$3:$M$3,0))*O5825)),"")</f>
        <v/>
      </c>
      <c r="T5825" s="71" t="str">
        <f t="shared" si="273"/>
        <v/>
      </c>
    </row>
    <row r="5826" spans="16:20">
      <c r="P5826" s="70" t="str">
        <f t="shared" si="271"/>
        <v/>
      </c>
      <c r="Q5826" s="70" t="str">
        <f t="shared" si="272"/>
        <v/>
      </c>
      <c r="R5826" s="70" t="str">
        <f>IFERROR(IF(K5826="handling and wharfage",SUM(P5826:Q5826),IF(OR(K5826="tank",K5826="Boat",K5826="car"),INDEX(Rate!$B$4:$M$25,MATCH(Gilbert!N5826,Rate!$A$4:$A$25,0),MATCH(Gilbert!L5826,Rate!$B$3:$M$3,0))*O5826*0.8,INDEX(Rate!$B$4:$M$25,MATCH(Gilbert!N5826,Rate!$A$4:$A$25,0),MATCH(Gilbert!L5826,Rate!$B$3:$M$3,0))*O5826)),"")</f>
        <v/>
      </c>
      <c r="T5826" s="71" t="str">
        <f t="shared" si="273"/>
        <v/>
      </c>
    </row>
    <row r="5827" spans="16:20">
      <c r="P5827" s="70" t="str">
        <f t="shared" ref="P5827:P5890" si="274">IF(OR(K5827="handling and wharfage",K5827="rau handling and wharfage"),O5827*30,"")</f>
        <v/>
      </c>
      <c r="Q5827" s="70" t="str">
        <f t="shared" ref="Q5827:Q5890" si="275">IF(K5827&lt;&gt;"handling and wharfage","",O5827*3.5)</f>
        <v/>
      </c>
      <c r="R5827" s="70" t="str">
        <f>IFERROR(IF(K5827="handling and wharfage",SUM(P5827:Q5827),IF(OR(K5827="tank",K5827="Boat",K5827="car"),INDEX(Rate!$B$4:$M$25,MATCH(Gilbert!N5827,Rate!$A$4:$A$25,0),MATCH(Gilbert!L5827,Rate!$B$3:$M$3,0))*O5827*0.8,INDEX(Rate!$B$4:$M$25,MATCH(Gilbert!N5827,Rate!$A$4:$A$25,0),MATCH(Gilbert!L5827,Rate!$B$3:$M$3,0))*O5827)),"")</f>
        <v/>
      </c>
      <c r="T5827" s="71" t="str">
        <f t="shared" ref="T5827:T5890" si="276">IF(L5827="","",IF(L5827="General2","F0070000061A","E31250000331"))</f>
        <v/>
      </c>
    </row>
    <row r="5828" spans="16:20">
      <c r="P5828" s="70" t="str">
        <f t="shared" si="274"/>
        <v/>
      </c>
      <c r="Q5828" s="70" t="str">
        <f t="shared" si="275"/>
        <v/>
      </c>
      <c r="R5828" s="70" t="str">
        <f>IFERROR(IF(K5828="handling and wharfage",SUM(P5828:Q5828),IF(OR(K5828="tank",K5828="Boat",K5828="car"),INDEX(Rate!$B$4:$M$25,MATCH(Gilbert!N5828,Rate!$A$4:$A$25,0),MATCH(Gilbert!L5828,Rate!$B$3:$M$3,0))*O5828*0.8,INDEX(Rate!$B$4:$M$25,MATCH(Gilbert!N5828,Rate!$A$4:$A$25,0),MATCH(Gilbert!L5828,Rate!$B$3:$M$3,0))*O5828)),"")</f>
        <v/>
      </c>
      <c r="T5828" s="71" t="str">
        <f t="shared" si="276"/>
        <v/>
      </c>
    </row>
    <row r="5829" spans="16:20">
      <c r="P5829" s="70" t="str">
        <f t="shared" si="274"/>
        <v/>
      </c>
      <c r="Q5829" s="70" t="str">
        <f t="shared" si="275"/>
        <v/>
      </c>
      <c r="R5829" s="70" t="str">
        <f>IFERROR(IF(K5829="handling and wharfage",SUM(P5829:Q5829),IF(OR(K5829="tank",K5829="Boat",K5829="car"),INDEX(Rate!$B$4:$M$25,MATCH(Gilbert!N5829,Rate!$A$4:$A$25,0),MATCH(Gilbert!L5829,Rate!$B$3:$M$3,0))*O5829*0.8,INDEX(Rate!$B$4:$M$25,MATCH(Gilbert!N5829,Rate!$A$4:$A$25,0),MATCH(Gilbert!L5829,Rate!$B$3:$M$3,0))*O5829)),"")</f>
        <v/>
      </c>
      <c r="T5829" s="71" t="str">
        <f t="shared" si="276"/>
        <v/>
      </c>
    </row>
    <row r="5830" spans="16:20">
      <c r="P5830" s="70" t="str">
        <f t="shared" si="274"/>
        <v/>
      </c>
      <c r="Q5830" s="70" t="str">
        <f t="shared" si="275"/>
        <v/>
      </c>
      <c r="R5830" s="70" t="str">
        <f>IFERROR(IF(K5830="handling and wharfage",SUM(P5830:Q5830),IF(OR(K5830="tank",K5830="Boat",K5830="car"),INDEX(Rate!$B$4:$M$25,MATCH(Gilbert!N5830,Rate!$A$4:$A$25,0),MATCH(Gilbert!L5830,Rate!$B$3:$M$3,0))*O5830*0.8,INDEX(Rate!$B$4:$M$25,MATCH(Gilbert!N5830,Rate!$A$4:$A$25,0),MATCH(Gilbert!L5830,Rate!$B$3:$M$3,0))*O5830)),"")</f>
        <v/>
      </c>
      <c r="T5830" s="71" t="str">
        <f t="shared" si="276"/>
        <v/>
      </c>
    </row>
    <row r="5831" spans="16:20">
      <c r="P5831" s="70" t="str">
        <f t="shared" si="274"/>
        <v/>
      </c>
      <c r="Q5831" s="70" t="str">
        <f t="shared" si="275"/>
        <v/>
      </c>
      <c r="R5831" s="70" t="str">
        <f>IFERROR(IF(K5831="handling and wharfage",SUM(P5831:Q5831),IF(OR(K5831="tank",K5831="Boat",K5831="car"),INDEX(Rate!$B$4:$M$25,MATCH(Gilbert!N5831,Rate!$A$4:$A$25,0),MATCH(Gilbert!L5831,Rate!$B$3:$M$3,0))*O5831*0.8,INDEX(Rate!$B$4:$M$25,MATCH(Gilbert!N5831,Rate!$A$4:$A$25,0),MATCH(Gilbert!L5831,Rate!$B$3:$M$3,0))*O5831)),"")</f>
        <v/>
      </c>
      <c r="T5831" s="71" t="str">
        <f t="shared" si="276"/>
        <v/>
      </c>
    </row>
    <row r="5832" spans="16:20">
      <c r="P5832" s="70" t="str">
        <f t="shared" si="274"/>
        <v/>
      </c>
      <c r="Q5832" s="70" t="str">
        <f t="shared" si="275"/>
        <v/>
      </c>
      <c r="R5832" s="70" t="str">
        <f>IFERROR(IF(K5832="handling and wharfage",SUM(P5832:Q5832),IF(OR(K5832="tank",K5832="Boat",K5832="car"),INDEX(Rate!$B$4:$M$25,MATCH(Gilbert!N5832,Rate!$A$4:$A$25,0),MATCH(Gilbert!L5832,Rate!$B$3:$M$3,0))*O5832*0.8,INDEX(Rate!$B$4:$M$25,MATCH(Gilbert!N5832,Rate!$A$4:$A$25,0),MATCH(Gilbert!L5832,Rate!$B$3:$M$3,0))*O5832)),"")</f>
        <v/>
      </c>
      <c r="T5832" s="71" t="str">
        <f t="shared" si="276"/>
        <v/>
      </c>
    </row>
    <row r="5833" spans="16:20">
      <c r="P5833" s="70" t="str">
        <f t="shared" si="274"/>
        <v/>
      </c>
      <c r="Q5833" s="70" t="str">
        <f t="shared" si="275"/>
        <v/>
      </c>
      <c r="R5833" s="70" t="str">
        <f>IFERROR(IF(K5833="handling and wharfage",SUM(P5833:Q5833),IF(OR(K5833="tank",K5833="Boat",K5833="car"),INDEX(Rate!$B$4:$M$25,MATCH(Gilbert!N5833,Rate!$A$4:$A$25,0),MATCH(Gilbert!L5833,Rate!$B$3:$M$3,0))*O5833*0.8,INDEX(Rate!$B$4:$M$25,MATCH(Gilbert!N5833,Rate!$A$4:$A$25,0),MATCH(Gilbert!L5833,Rate!$B$3:$M$3,0))*O5833)),"")</f>
        <v/>
      </c>
      <c r="T5833" s="71" t="str">
        <f t="shared" si="276"/>
        <v/>
      </c>
    </row>
    <row r="5834" spans="16:20">
      <c r="P5834" s="70" t="str">
        <f t="shared" si="274"/>
        <v/>
      </c>
      <c r="Q5834" s="70" t="str">
        <f t="shared" si="275"/>
        <v/>
      </c>
      <c r="R5834" s="70" t="str">
        <f>IFERROR(IF(K5834="handling and wharfage",SUM(P5834:Q5834),IF(OR(K5834="tank",K5834="Boat",K5834="car"),INDEX(Rate!$B$4:$M$25,MATCH(Gilbert!N5834,Rate!$A$4:$A$25,0),MATCH(Gilbert!L5834,Rate!$B$3:$M$3,0))*O5834*0.8,INDEX(Rate!$B$4:$M$25,MATCH(Gilbert!N5834,Rate!$A$4:$A$25,0),MATCH(Gilbert!L5834,Rate!$B$3:$M$3,0))*O5834)),"")</f>
        <v/>
      </c>
      <c r="T5834" s="71" t="str">
        <f t="shared" si="276"/>
        <v/>
      </c>
    </row>
    <row r="5835" spans="16:20">
      <c r="P5835" s="70" t="str">
        <f t="shared" si="274"/>
        <v/>
      </c>
      <c r="Q5835" s="70" t="str">
        <f t="shared" si="275"/>
        <v/>
      </c>
      <c r="R5835" s="70" t="str">
        <f>IFERROR(IF(K5835="handling and wharfage",SUM(P5835:Q5835),IF(OR(K5835="tank",K5835="Boat",K5835="car"),INDEX(Rate!$B$4:$M$25,MATCH(Gilbert!N5835,Rate!$A$4:$A$25,0),MATCH(Gilbert!L5835,Rate!$B$3:$M$3,0))*O5835*0.8,INDEX(Rate!$B$4:$M$25,MATCH(Gilbert!N5835,Rate!$A$4:$A$25,0),MATCH(Gilbert!L5835,Rate!$B$3:$M$3,0))*O5835)),"")</f>
        <v/>
      </c>
      <c r="T5835" s="71" t="str">
        <f t="shared" si="276"/>
        <v/>
      </c>
    </row>
    <row r="5836" spans="16:20">
      <c r="P5836" s="70" t="str">
        <f t="shared" si="274"/>
        <v/>
      </c>
      <c r="Q5836" s="70" t="str">
        <f t="shared" si="275"/>
        <v/>
      </c>
      <c r="R5836" s="70" t="str">
        <f>IFERROR(IF(K5836="handling and wharfage",SUM(P5836:Q5836),IF(OR(K5836="tank",K5836="Boat",K5836="car"),INDEX(Rate!$B$4:$M$25,MATCH(Gilbert!N5836,Rate!$A$4:$A$25,0),MATCH(Gilbert!L5836,Rate!$B$3:$M$3,0))*O5836*0.8,INDEX(Rate!$B$4:$M$25,MATCH(Gilbert!N5836,Rate!$A$4:$A$25,0),MATCH(Gilbert!L5836,Rate!$B$3:$M$3,0))*O5836)),"")</f>
        <v/>
      </c>
      <c r="T5836" s="71" t="str">
        <f t="shared" si="276"/>
        <v/>
      </c>
    </row>
    <row r="5837" spans="16:20">
      <c r="P5837" s="70" t="str">
        <f t="shared" si="274"/>
        <v/>
      </c>
      <c r="Q5837" s="70" t="str">
        <f t="shared" si="275"/>
        <v/>
      </c>
      <c r="R5837" s="70" t="str">
        <f>IFERROR(IF(K5837="handling and wharfage",SUM(P5837:Q5837),IF(OR(K5837="tank",K5837="Boat",K5837="car"),INDEX(Rate!$B$4:$M$25,MATCH(Gilbert!N5837,Rate!$A$4:$A$25,0),MATCH(Gilbert!L5837,Rate!$B$3:$M$3,0))*O5837*0.8,INDEX(Rate!$B$4:$M$25,MATCH(Gilbert!N5837,Rate!$A$4:$A$25,0),MATCH(Gilbert!L5837,Rate!$B$3:$M$3,0))*O5837)),"")</f>
        <v/>
      </c>
      <c r="T5837" s="71" t="str">
        <f t="shared" si="276"/>
        <v/>
      </c>
    </row>
    <row r="5838" spans="16:20">
      <c r="P5838" s="70" t="str">
        <f t="shared" si="274"/>
        <v/>
      </c>
      <c r="Q5838" s="70" t="str">
        <f t="shared" si="275"/>
        <v/>
      </c>
      <c r="R5838" s="70" t="str">
        <f>IFERROR(IF(K5838="handling and wharfage",SUM(P5838:Q5838),IF(OR(K5838="tank",K5838="Boat",K5838="car"),INDEX(Rate!$B$4:$M$25,MATCH(Gilbert!N5838,Rate!$A$4:$A$25,0),MATCH(Gilbert!L5838,Rate!$B$3:$M$3,0))*O5838*0.8,INDEX(Rate!$B$4:$M$25,MATCH(Gilbert!N5838,Rate!$A$4:$A$25,0),MATCH(Gilbert!L5838,Rate!$B$3:$M$3,0))*O5838)),"")</f>
        <v/>
      </c>
      <c r="T5838" s="71" t="str">
        <f t="shared" si="276"/>
        <v/>
      </c>
    </row>
    <row r="5839" spans="16:20">
      <c r="P5839" s="70" t="str">
        <f t="shared" si="274"/>
        <v/>
      </c>
      <c r="Q5839" s="70" t="str">
        <f t="shared" si="275"/>
        <v/>
      </c>
      <c r="R5839" s="70" t="str">
        <f>IFERROR(IF(K5839="handling and wharfage",SUM(P5839:Q5839),IF(OR(K5839="tank",K5839="Boat",K5839="car"),INDEX(Rate!$B$4:$M$25,MATCH(Gilbert!N5839,Rate!$A$4:$A$25,0),MATCH(Gilbert!L5839,Rate!$B$3:$M$3,0))*O5839*0.8,INDEX(Rate!$B$4:$M$25,MATCH(Gilbert!N5839,Rate!$A$4:$A$25,0),MATCH(Gilbert!L5839,Rate!$B$3:$M$3,0))*O5839)),"")</f>
        <v/>
      </c>
      <c r="T5839" s="71" t="str">
        <f t="shared" si="276"/>
        <v/>
      </c>
    </row>
    <row r="5840" spans="16:20">
      <c r="P5840" s="70" t="str">
        <f t="shared" si="274"/>
        <v/>
      </c>
      <c r="Q5840" s="70" t="str">
        <f t="shared" si="275"/>
        <v/>
      </c>
      <c r="R5840" s="70" t="str">
        <f>IFERROR(IF(K5840="handling and wharfage",SUM(P5840:Q5840),IF(OR(K5840="tank",K5840="Boat",K5840="car"),INDEX(Rate!$B$4:$M$25,MATCH(Gilbert!N5840,Rate!$A$4:$A$25,0),MATCH(Gilbert!L5840,Rate!$B$3:$M$3,0))*O5840*0.8,INDEX(Rate!$B$4:$M$25,MATCH(Gilbert!N5840,Rate!$A$4:$A$25,0),MATCH(Gilbert!L5840,Rate!$B$3:$M$3,0))*O5840)),"")</f>
        <v/>
      </c>
      <c r="T5840" s="71" t="str">
        <f t="shared" si="276"/>
        <v/>
      </c>
    </row>
    <row r="5841" spans="16:20">
      <c r="P5841" s="70" t="str">
        <f t="shared" si="274"/>
        <v/>
      </c>
      <c r="Q5841" s="70" t="str">
        <f t="shared" si="275"/>
        <v/>
      </c>
      <c r="R5841" s="70" t="str">
        <f>IFERROR(IF(K5841="handling and wharfage",SUM(P5841:Q5841),IF(OR(K5841="tank",K5841="Boat",K5841="car"),INDEX(Rate!$B$4:$M$25,MATCH(Gilbert!N5841,Rate!$A$4:$A$25,0),MATCH(Gilbert!L5841,Rate!$B$3:$M$3,0))*O5841*0.8,INDEX(Rate!$B$4:$M$25,MATCH(Gilbert!N5841,Rate!$A$4:$A$25,0),MATCH(Gilbert!L5841,Rate!$B$3:$M$3,0))*O5841)),"")</f>
        <v/>
      </c>
      <c r="T5841" s="71" t="str">
        <f t="shared" si="276"/>
        <v/>
      </c>
    </row>
    <row r="5842" spans="16:20">
      <c r="P5842" s="70" t="str">
        <f t="shared" si="274"/>
        <v/>
      </c>
      <c r="Q5842" s="70" t="str">
        <f t="shared" si="275"/>
        <v/>
      </c>
      <c r="R5842" s="70" t="str">
        <f>IFERROR(IF(K5842="handling and wharfage",SUM(P5842:Q5842),IF(OR(K5842="tank",K5842="Boat",K5842="car"),INDEX(Rate!$B$4:$M$25,MATCH(Gilbert!N5842,Rate!$A$4:$A$25,0),MATCH(Gilbert!L5842,Rate!$B$3:$M$3,0))*O5842*0.8,INDEX(Rate!$B$4:$M$25,MATCH(Gilbert!N5842,Rate!$A$4:$A$25,0),MATCH(Gilbert!L5842,Rate!$B$3:$M$3,0))*O5842)),"")</f>
        <v/>
      </c>
      <c r="T5842" s="71" t="str">
        <f t="shared" si="276"/>
        <v/>
      </c>
    </row>
    <row r="5843" spans="16:20">
      <c r="P5843" s="70" t="str">
        <f t="shared" si="274"/>
        <v/>
      </c>
      <c r="Q5843" s="70" t="str">
        <f t="shared" si="275"/>
        <v/>
      </c>
      <c r="R5843" s="70" t="str">
        <f>IFERROR(IF(K5843="handling and wharfage",SUM(P5843:Q5843),IF(OR(K5843="tank",K5843="Boat",K5843="car"),INDEX(Rate!$B$4:$M$25,MATCH(Gilbert!N5843,Rate!$A$4:$A$25,0),MATCH(Gilbert!L5843,Rate!$B$3:$M$3,0))*O5843*0.8,INDEX(Rate!$B$4:$M$25,MATCH(Gilbert!N5843,Rate!$A$4:$A$25,0),MATCH(Gilbert!L5843,Rate!$B$3:$M$3,0))*O5843)),"")</f>
        <v/>
      </c>
      <c r="T5843" s="71" t="str">
        <f t="shared" si="276"/>
        <v/>
      </c>
    </row>
    <row r="5844" spans="16:20">
      <c r="P5844" s="70" t="str">
        <f t="shared" si="274"/>
        <v/>
      </c>
      <c r="Q5844" s="70" t="str">
        <f t="shared" si="275"/>
        <v/>
      </c>
      <c r="R5844" s="70" t="str">
        <f>IFERROR(IF(K5844="handling and wharfage",SUM(P5844:Q5844),IF(OR(K5844="tank",K5844="Boat",K5844="car"),INDEX(Rate!$B$4:$M$25,MATCH(Gilbert!N5844,Rate!$A$4:$A$25,0),MATCH(Gilbert!L5844,Rate!$B$3:$M$3,0))*O5844*0.8,INDEX(Rate!$B$4:$M$25,MATCH(Gilbert!N5844,Rate!$A$4:$A$25,0),MATCH(Gilbert!L5844,Rate!$B$3:$M$3,0))*O5844)),"")</f>
        <v/>
      </c>
      <c r="T5844" s="71" t="str">
        <f t="shared" si="276"/>
        <v/>
      </c>
    </row>
    <row r="5845" spans="16:20">
      <c r="P5845" s="70" t="str">
        <f t="shared" si="274"/>
        <v/>
      </c>
      <c r="Q5845" s="70" t="str">
        <f t="shared" si="275"/>
        <v/>
      </c>
      <c r="R5845" s="70" t="str">
        <f>IFERROR(IF(K5845="handling and wharfage",SUM(P5845:Q5845),IF(OR(K5845="tank",K5845="Boat",K5845="car"),INDEX(Rate!$B$4:$M$25,MATCH(Gilbert!N5845,Rate!$A$4:$A$25,0),MATCH(Gilbert!L5845,Rate!$B$3:$M$3,0))*O5845*0.8,INDEX(Rate!$B$4:$M$25,MATCH(Gilbert!N5845,Rate!$A$4:$A$25,0),MATCH(Gilbert!L5845,Rate!$B$3:$M$3,0))*O5845)),"")</f>
        <v/>
      </c>
      <c r="T5845" s="71" t="str">
        <f t="shared" si="276"/>
        <v/>
      </c>
    </row>
    <row r="5846" spans="16:20">
      <c r="P5846" s="70" t="str">
        <f t="shared" si="274"/>
        <v/>
      </c>
      <c r="Q5846" s="70" t="str">
        <f t="shared" si="275"/>
        <v/>
      </c>
      <c r="R5846" s="70" t="str">
        <f>IFERROR(IF(K5846="handling and wharfage",SUM(P5846:Q5846),IF(OR(K5846="tank",K5846="Boat",K5846="car"),INDEX(Rate!$B$4:$M$25,MATCH(Gilbert!N5846,Rate!$A$4:$A$25,0),MATCH(Gilbert!L5846,Rate!$B$3:$M$3,0))*O5846*0.8,INDEX(Rate!$B$4:$M$25,MATCH(Gilbert!N5846,Rate!$A$4:$A$25,0),MATCH(Gilbert!L5846,Rate!$B$3:$M$3,0))*O5846)),"")</f>
        <v/>
      </c>
      <c r="T5846" s="71" t="str">
        <f t="shared" si="276"/>
        <v/>
      </c>
    </row>
    <row r="5847" spans="16:20">
      <c r="P5847" s="70" t="str">
        <f t="shared" si="274"/>
        <v/>
      </c>
      <c r="Q5847" s="70" t="str">
        <f t="shared" si="275"/>
        <v/>
      </c>
      <c r="R5847" s="70" t="str">
        <f>IFERROR(IF(K5847="handling and wharfage",SUM(P5847:Q5847),IF(OR(K5847="tank",K5847="Boat",K5847="car"),INDEX(Rate!$B$4:$M$25,MATCH(Gilbert!N5847,Rate!$A$4:$A$25,0),MATCH(Gilbert!L5847,Rate!$B$3:$M$3,0))*O5847*0.8,INDEX(Rate!$B$4:$M$25,MATCH(Gilbert!N5847,Rate!$A$4:$A$25,0),MATCH(Gilbert!L5847,Rate!$B$3:$M$3,0))*O5847)),"")</f>
        <v/>
      </c>
      <c r="T5847" s="71" t="str">
        <f t="shared" si="276"/>
        <v/>
      </c>
    </row>
    <row r="5848" spans="16:20">
      <c r="P5848" s="70" t="str">
        <f t="shared" si="274"/>
        <v/>
      </c>
      <c r="Q5848" s="70" t="str">
        <f t="shared" si="275"/>
        <v/>
      </c>
      <c r="R5848" s="70" t="str">
        <f>IFERROR(IF(K5848="handling and wharfage",SUM(P5848:Q5848),IF(OR(K5848="tank",K5848="Boat",K5848="car"),INDEX(Rate!$B$4:$M$25,MATCH(Gilbert!N5848,Rate!$A$4:$A$25,0),MATCH(Gilbert!L5848,Rate!$B$3:$M$3,0))*O5848*0.8,INDEX(Rate!$B$4:$M$25,MATCH(Gilbert!N5848,Rate!$A$4:$A$25,0),MATCH(Gilbert!L5848,Rate!$B$3:$M$3,0))*O5848)),"")</f>
        <v/>
      </c>
      <c r="T5848" s="71" t="str">
        <f t="shared" si="276"/>
        <v/>
      </c>
    </row>
    <row r="5849" spans="16:20">
      <c r="P5849" s="70" t="str">
        <f t="shared" si="274"/>
        <v/>
      </c>
      <c r="Q5849" s="70" t="str">
        <f t="shared" si="275"/>
        <v/>
      </c>
      <c r="R5849" s="70" t="str">
        <f>IFERROR(IF(K5849="handling and wharfage",SUM(P5849:Q5849),IF(OR(K5849="tank",K5849="Boat",K5849="car"),INDEX(Rate!$B$4:$M$25,MATCH(Gilbert!N5849,Rate!$A$4:$A$25,0),MATCH(Gilbert!L5849,Rate!$B$3:$M$3,0))*O5849*0.8,INDEX(Rate!$B$4:$M$25,MATCH(Gilbert!N5849,Rate!$A$4:$A$25,0),MATCH(Gilbert!L5849,Rate!$B$3:$M$3,0))*O5849)),"")</f>
        <v/>
      </c>
      <c r="T5849" s="71" t="str">
        <f t="shared" si="276"/>
        <v/>
      </c>
    </row>
    <row r="5850" spans="16:20">
      <c r="P5850" s="70" t="str">
        <f t="shared" si="274"/>
        <v/>
      </c>
      <c r="Q5850" s="70" t="str">
        <f t="shared" si="275"/>
        <v/>
      </c>
      <c r="R5850" s="70" t="str">
        <f>IFERROR(IF(K5850="handling and wharfage",SUM(P5850:Q5850),IF(OR(K5850="tank",K5850="Boat",K5850="car"),INDEX(Rate!$B$4:$M$25,MATCH(Gilbert!N5850,Rate!$A$4:$A$25,0),MATCH(Gilbert!L5850,Rate!$B$3:$M$3,0))*O5850*0.8,INDEX(Rate!$B$4:$M$25,MATCH(Gilbert!N5850,Rate!$A$4:$A$25,0),MATCH(Gilbert!L5850,Rate!$B$3:$M$3,0))*O5850)),"")</f>
        <v/>
      </c>
      <c r="T5850" s="71" t="str">
        <f t="shared" si="276"/>
        <v/>
      </c>
    </row>
    <row r="5851" spans="16:20">
      <c r="P5851" s="70" t="str">
        <f t="shared" si="274"/>
        <v/>
      </c>
      <c r="Q5851" s="70" t="str">
        <f t="shared" si="275"/>
        <v/>
      </c>
      <c r="R5851" s="70" t="str">
        <f>IFERROR(IF(K5851="handling and wharfage",SUM(P5851:Q5851),IF(OR(K5851="tank",K5851="Boat",K5851="car"),INDEX(Rate!$B$4:$M$25,MATCH(Gilbert!N5851,Rate!$A$4:$A$25,0),MATCH(Gilbert!L5851,Rate!$B$3:$M$3,0))*O5851*0.8,INDEX(Rate!$B$4:$M$25,MATCH(Gilbert!N5851,Rate!$A$4:$A$25,0),MATCH(Gilbert!L5851,Rate!$B$3:$M$3,0))*O5851)),"")</f>
        <v/>
      </c>
      <c r="T5851" s="71" t="str">
        <f t="shared" si="276"/>
        <v/>
      </c>
    </row>
    <row r="5852" spans="16:20">
      <c r="P5852" s="70" t="str">
        <f t="shared" si="274"/>
        <v/>
      </c>
      <c r="Q5852" s="70" t="str">
        <f t="shared" si="275"/>
        <v/>
      </c>
      <c r="R5852" s="70" t="str">
        <f>IFERROR(IF(K5852="handling and wharfage",SUM(P5852:Q5852),IF(OR(K5852="tank",K5852="Boat",K5852="car"),INDEX(Rate!$B$4:$M$25,MATCH(Gilbert!N5852,Rate!$A$4:$A$25,0),MATCH(Gilbert!L5852,Rate!$B$3:$M$3,0))*O5852*0.8,INDEX(Rate!$B$4:$M$25,MATCH(Gilbert!N5852,Rate!$A$4:$A$25,0),MATCH(Gilbert!L5852,Rate!$B$3:$M$3,0))*O5852)),"")</f>
        <v/>
      </c>
      <c r="T5852" s="71" t="str">
        <f t="shared" si="276"/>
        <v/>
      </c>
    </row>
    <row r="5853" spans="16:20">
      <c r="P5853" s="70" t="str">
        <f t="shared" si="274"/>
        <v/>
      </c>
      <c r="Q5853" s="70" t="str">
        <f t="shared" si="275"/>
        <v/>
      </c>
      <c r="R5853" s="70" t="str">
        <f>IFERROR(IF(K5853="handling and wharfage",SUM(P5853:Q5853),IF(OR(K5853="tank",K5853="Boat",K5853="car"),INDEX(Rate!$B$4:$M$25,MATCH(Gilbert!N5853,Rate!$A$4:$A$25,0),MATCH(Gilbert!L5853,Rate!$B$3:$M$3,0))*O5853*0.8,INDEX(Rate!$B$4:$M$25,MATCH(Gilbert!N5853,Rate!$A$4:$A$25,0),MATCH(Gilbert!L5853,Rate!$B$3:$M$3,0))*O5853)),"")</f>
        <v/>
      </c>
      <c r="T5853" s="71" t="str">
        <f t="shared" si="276"/>
        <v/>
      </c>
    </row>
    <row r="5854" spans="16:20">
      <c r="P5854" s="70" t="str">
        <f t="shared" si="274"/>
        <v/>
      </c>
      <c r="Q5854" s="70" t="str">
        <f t="shared" si="275"/>
        <v/>
      </c>
      <c r="R5854" s="70" t="str">
        <f>IFERROR(IF(K5854="handling and wharfage",SUM(P5854:Q5854),IF(OR(K5854="tank",K5854="Boat",K5854="car"),INDEX(Rate!$B$4:$M$25,MATCH(Gilbert!N5854,Rate!$A$4:$A$25,0),MATCH(Gilbert!L5854,Rate!$B$3:$M$3,0))*O5854*0.8,INDEX(Rate!$B$4:$M$25,MATCH(Gilbert!N5854,Rate!$A$4:$A$25,0),MATCH(Gilbert!L5854,Rate!$B$3:$M$3,0))*O5854)),"")</f>
        <v/>
      </c>
      <c r="T5854" s="71" t="str">
        <f t="shared" si="276"/>
        <v/>
      </c>
    </row>
    <row r="5855" spans="16:20">
      <c r="P5855" s="70" t="str">
        <f t="shared" si="274"/>
        <v/>
      </c>
      <c r="Q5855" s="70" t="str">
        <f t="shared" si="275"/>
        <v/>
      </c>
      <c r="R5855" s="70" t="str">
        <f>IFERROR(IF(K5855="handling and wharfage",SUM(P5855:Q5855),IF(OR(K5855="tank",K5855="Boat",K5855="car"),INDEX(Rate!$B$4:$M$25,MATCH(Gilbert!N5855,Rate!$A$4:$A$25,0),MATCH(Gilbert!L5855,Rate!$B$3:$M$3,0))*O5855*0.8,INDEX(Rate!$B$4:$M$25,MATCH(Gilbert!N5855,Rate!$A$4:$A$25,0),MATCH(Gilbert!L5855,Rate!$B$3:$M$3,0))*O5855)),"")</f>
        <v/>
      </c>
      <c r="T5855" s="71" t="str">
        <f t="shared" si="276"/>
        <v/>
      </c>
    </row>
    <row r="5856" spans="16:20">
      <c r="P5856" s="70" t="str">
        <f t="shared" si="274"/>
        <v/>
      </c>
      <c r="Q5856" s="70" t="str">
        <f t="shared" si="275"/>
        <v/>
      </c>
      <c r="R5856" s="70" t="str">
        <f>IFERROR(IF(K5856="handling and wharfage",SUM(P5856:Q5856),IF(OR(K5856="tank",K5856="Boat",K5856="car"),INDEX(Rate!$B$4:$M$25,MATCH(Gilbert!N5856,Rate!$A$4:$A$25,0),MATCH(Gilbert!L5856,Rate!$B$3:$M$3,0))*O5856*0.8,INDEX(Rate!$B$4:$M$25,MATCH(Gilbert!N5856,Rate!$A$4:$A$25,0),MATCH(Gilbert!L5856,Rate!$B$3:$M$3,0))*O5856)),"")</f>
        <v/>
      </c>
      <c r="T5856" s="71" t="str">
        <f t="shared" si="276"/>
        <v/>
      </c>
    </row>
    <row r="5857" spans="16:20">
      <c r="P5857" s="70" t="str">
        <f t="shared" si="274"/>
        <v/>
      </c>
      <c r="Q5857" s="70" t="str">
        <f t="shared" si="275"/>
        <v/>
      </c>
      <c r="R5857" s="70" t="str">
        <f>IFERROR(IF(K5857="handling and wharfage",SUM(P5857:Q5857),IF(OR(K5857="tank",K5857="Boat",K5857="car"),INDEX(Rate!$B$4:$M$25,MATCH(Gilbert!N5857,Rate!$A$4:$A$25,0),MATCH(Gilbert!L5857,Rate!$B$3:$M$3,0))*O5857*0.8,INDEX(Rate!$B$4:$M$25,MATCH(Gilbert!N5857,Rate!$A$4:$A$25,0),MATCH(Gilbert!L5857,Rate!$B$3:$M$3,0))*O5857)),"")</f>
        <v/>
      </c>
      <c r="T5857" s="71" t="str">
        <f t="shared" si="276"/>
        <v/>
      </c>
    </row>
    <row r="5858" spans="16:20">
      <c r="P5858" s="70" t="str">
        <f t="shared" si="274"/>
        <v/>
      </c>
      <c r="Q5858" s="70" t="str">
        <f t="shared" si="275"/>
        <v/>
      </c>
      <c r="R5858" s="70" t="str">
        <f>IFERROR(IF(K5858="handling and wharfage",SUM(P5858:Q5858),IF(OR(K5858="tank",K5858="Boat",K5858="car"),INDEX(Rate!$B$4:$M$25,MATCH(Gilbert!N5858,Rate!$A$4:$A$25,0),MATCH(Gilbert!L5858,Rate!$B$3:$M$3,0))*O5858*0.8,INDEX(Rate!$B$4:$M$25,MATCH(Gilbert!N5858,Rate!$A$4:$A$25,0),MATCH(Gilbert!L5858,Rate!$B$3:$M$3,0))*O5858)),"")</f>
        <v/>
      </c>
      <c r="T5858" s="71" t="str">
        <f t="shared" si="276"/>
        <v/>
      </c>
    </row>
    <row r="5859" spans="16:20">
      <c r="P5859" s="70" t="str">
        <f t="shared" si="274"/>
        <v/>
      </c>
      <c r="Q5859" s="70" t="str">
        <f t="shared" si="275"/>
        <v/>
      </c>
      <c r="R5859" s="70" t="str">
        <f>IFERROR(IF(K5859="handling and wharfage",SUM(P5859:Q5859),IF(OR(K5859="tank",K5859="Boat",K5859="car"),INDEX(Rate!$B$4:$M$25,MATCH(Gilbert!N5859,Rate!$A$4:$A$25,0),MATCH(Gilbert!L5859,Rate!$B$3:$M$3,0))*O5859*0.8,INDEX(Rate!$B$4:$M$25,MATCH(Gilbert!N5859,Rate!$A$4:$A$25,0),MATCH(Gilbert!L5859,Rate!$B$3:$M$3,0))*O5859)),"")</f>
        <v/>
      </c>
      <c r="T5859" s="71" t="str">
        <f t="shared" si="276"/>
        <v/>
      </c>
    </row>
    <row r="5860" spans="16:20">
      <c r="P5860" s="70" t="str">
        <f t="shared" si="274"/>
        <v/>
      </c>
      <c r="Q5860" s="70" t="str">
        <f t="shared" si="275"/>
        <v/>
      </c>
      <c r="R5860" s="70" t="str">
        <f>IFERROR(IF(K5860="handling and wharfage",SUM(P5860:Q5860),IF(OR(K5860="tank",K5860="Boat",K5860="car"),INDEX(Rate!$B$4:$M$25,MATCH(Gilbert!N5860,Rate!$A$4:$A$25,0),MATCH(Gilbert!L5860,Rate!$B$3:$M$3,0))*O5860*0.8,INDEX(Rate!$B$4:$M$25,MATCH(Gilbert!N5860,Rate!$A$4:$A$25,0),MATCH(Gilbert!L5860,Rate!$B$3:$M$3,0))*O5860)),"")</f>
        <v/>
      </c>
      <c r="T5860" s="71" t="str">
        <f t="shared" si="276"/>
        <v/>
      </c>
    </row>
    <row r="5861" spans="16:20">
      <c r="P5861" s="70" t="str">
        <f t="shared" si="274"/>
        <v/>
      </c>
      <c r="Q5861" s="70" t="str">
        <f t="shared" si="275"/>
        <v/>
      </c>
      <c r="R5861" s="70" t="str">
        <f>IFERROR(IF(K5861="handling and wharfage",SUM(P5861:Q5861),IF(OR(K5861="tank",K5861="Boat",K5861="car"),INDEX(Rate!$B$4:$M$25,MATCH(Gilbert!N5861,Rate!$A$4:$A$25,0),MATCH(Gilbert!L5861,Rate!$B$3:$M$3,0))*O5861*0.8,INDEX(Rate!$B$4:$M$25,MATCH(Gilbert!N5861,Rate!$A$4:$A$25,0),MATCH(Gilbert!L5861,Rate!$B$3:$M$3,0))*O5861)),"")</f>
        <v/>
      </c>
      <c r="T5861" s="71" t="str">
        <f t="shared" si="276"/>
        <v/>
      </c>
    </row>
    <row r="5862" spans="16:20">
      <c r="P5862" s="70" t="str">
        <f t="shared" si="274"/>
        <v/>
      </c>
      <c r="Q5862" s="70" t="str">
        <f t="shared" si="275"/>
        <v/>
      </c>
      <c r="R5862" s="70" t="str">
        <f>IFERROR(IF(K5862="handling and wharfage",SUM(P5862:Q5862),IF(OR(K5862="tank",K5862="Boat",K5862="car"),INDEX(Rate!$B$4:$M$25,MATCH(Gilbert!N5862,Rate!$A$4:$A$25,0),MATCH(Gilbert!L5862,Rate!$B$3:$M$3,0))*O5862*0.8,INDEX(Rate!$B$4:$M$25,MATCH(Gilbert!N5862,Rate!$A$4:$A$25,0),MATCH(Gilbert!L5862,Rate!$B$3:$M$3,0))*O5862)),"")</f>
        <v/>
      </c>
      <c r="T5862" s="71" t="str">
        <f t="shared" si="276"/>
        <v/>
      </c>
    </row>
    <row r="5863" spans="16:20">
      <c r="P5863" s="70" t="str">
        <f t="shared" si="274"/>
        <v/>
      </c>
      <c r="Q5863" s="70" t="str">
        <f t="shared" si="275"/>
        <v/>
      </c>
      <c r="R5863" s="70" t="str">
        <f>IFERROR(IF(K5863="handling and wharfage",SUM(P5863:Q5863),IF(OR(K5863="tank",K5863="Boat",K5863="car"),INDEX(Rate!$B$4:$M$25,MATCH(Gilbert!N5863,Rate!$A$4:$A$25,0),MATCH(Gilbert!L5863,Rate!$B$3:$M$3,0))*O5863*0.8,INDEX(Rate!$B$4:$M$25,MATCH(Gilbert!N5863,Rate!$A$4:$A$25,0),MATCH(Gilbert!L5863,Rate!$B$3:$M$3,0))*O5863)),"")</f>
        <v/>
      </c>
      <c r="T5863" s="71" t="str">
        <f t="shared" si="276"/>
        <v/>
      </c>
    </row>
    <row r="5864" spans="16:20">
      <c r="P5864" s="70" t="str">
        <f t="shared" si="274"/>
        <v/>
      </c>
      <c r="Q5864" s="70" t="str">
        <f t="shared" si="275"/>
        <v/>
      </c>
      <c r="R5864" s="70" t="str">
        <f>IFERROR(IF(K5864="handling and wharfage",SUM(P5864:Q5864),IF(OR(K5864="tank",K5864="Boat",K5864="car"),INDEX(Rate!$B$4:$M$25,MATCH(Gilbert!N5864,Rate!$A$4:$A$25,0),MATCH(Gilbert!L5864,Rate!$B$3:$M$3,0))*O5864*0.8,INDEX(Rate!$B$4:$M$25,MATCH(Gilbert!N5864,Rate!$A$4:$A$25,0),MATCH(Gilbert!L5864,Rate!$B$3:$M$3,0))*O5864)),"")</f>
        <v/>
      </c>
      <c r="T5864" s="71" t="str">
        <f t="shared" si="276"/>
        <v/>
      </c>
    </row>
    <row r="5865" spans="16:20">
      <c r="P5865" s="70" t="str">
        <f t="shared" si="274"/>
        <v/>
      </c>
      <c r="Q5865" s="70" t="str">
        <f t="shared" si="275"/>
        <v/>
      </c>
      <c r="R5865" s="70" t="str">
        <f>IFERROR(IF(K5865="handling and wharfage",SUM(P5865:Q5865),IF(OR(K5865="tank",K5865="Boat",K5865="car"),INDEX(Rate!$B$4:$M$25,MATCH(Gilbert!N5865,Rate!$A$4:$A$25,0),MATCH(Gilbert!L5865,Rate!$B$3:$M$3,0))*O5865*0.8,INDEX(Rate!$B$4:$M$25,MATCH(Gilbert!N5865,Rate!$A$4:$A$25,0),MATCH(Gilbert!L5865,Rate!$B$3:$M$3,0))*O5865)),"")</f>
        <v/>
      </c>
      <c r="T5865" s="71" t="str">
        <f t="shared" si="276"/>
        <v/>
      </c>
    </row>
    <row r="5866" spans="16:24">
      <c r="P5866" s="70" t="str">
        <f t="shared" si="274"/>
        <v/>
      </c>
      <c r="Q5866" s="70" t="str">
        <f t="shared" si="275"/>
        <v/>
      </c>
      <c r="R5866" s="70" t="str">
        <f>IFERROR(IF(K5866="handling and wharfage",SUM(P5866:Q5866),IF(OR(K5866="tank",K5866="Boat",K5866="car"),INDEX(Rate!$B$4:$M$25,MATCH(Gilbert!N5866,Rate!$A$4:$A$25,0),MATCH(Gilbert!L5866,Rate!$B$3:$M$3,0))*O5866*0.8,INDEX(Rate!$B$4:$M$25,MATCH(Gilbert!N5866,Rate!$A$4:$A$25,0),MATCH(Gilbert!L5866,Rate!$B$3:$M$3,0))*O5866)),"")</f>
        <v/>
      </c>
      <c r="T5866" s="71" t="str">
        <f t="shared" si="276"/>
        <v/>
      </c>
      <c r="U5866" s="105"/>
      <c r="V5866" s="47"/>
      <c r="W5866" s="47"/>
      <c r="X5866" s="40"/>
    </row>
    <row r="5867" spans="16:24">
      <c r="P5867" s="70" t="str">
        <f t="shared" si="274"/>
        <v/>
      </c>
      <c r="Q5867" s="70" t="str">
        <f t="shared" si="275"/>
        <v/>
      </c>
      <c r="R5867" s="70" t="str">
        <f>IFERROR(IF(K5867="handling and wharfage",SUM(P5867:Q5867),IF(OR(K5867="tank",K5867="Boat",K5867="car"),INDEX(Rate!$B$4:$M$25,MATCH(Gilbert!N5867,Rate!$A$4:$A$25,0),MATCH(Gilbert!L5867,Rate!$B$3:$M$3,0))*O5867*0.8,INDEX(Rate!$B$4:$M$25,MATCH(Gilbert!N5867,Rate!$A$4:$A$25,0),MATCH(Gilbert!L5867,Rate!$B$3:$M$3,0))*O5867)),"")</f>
        <v/>
      </c>
      <c r="T5867" s="71" t="str">
        <f t="shared" si="276"/>
        <v/>
      </c>
      <c r="U5867" s="105"/>
      <c r="V5867" s="47"/>
      <c r="W5867" s="47"/>
      <c r="X5867" s="40"/>
    </row>
    <row r="5868" spans="16:24">
      <c r="P5868" s="70" t="str">
        <f t="shared" si="274"/>
        <v/>
      </c>
      <c r="Q5868" s="70" t="str">
        <f t="shared" si="275"/>
        <v/>
      </c>
      <c r="R5868" s="70" t="str">
        <f>IFERROR(IF(K5868="handling and wharfage",SUM(P5868:Q5868),IF(OR(K5868="tank",K5868="Boat",K5868="car"),INDEX(Rate!$B$4:$M$25,MATCH(Gilbert!N5868,Rate!$A$4:$A$25,0),MATCH(Gilbert!L5868,Rate!$B$3:$M$3,0))*O5868*0.8,INDEX(Rate!$B$4:$M$25,MATCH(Gilbert!N5868,Rate!$A$4:$A$25,0),MATCH(Gilbert!L5868,Rate!$B$3:$M$3,0))*O5868)),"")</f>
        <v/>
      </c>
      <c r="T5868" s="71" t="str">
        <f t="shared" si="276"/>
        <v/>
      </c>
      <c r="U5868" s="105"/>
      <c r="V5868" s="47"/>
      <c r="W5868" s="47"/>
      <c r="X5868" s="40"/>
    </row>
    <row r="5869" spans="16:24">
      <c r="P5869" s="70" t="str">
        <f t="shared" si="274"/>
        <v/>
      </c>
      <c r="Q5869" s="70" t="str">
        <f t="shared" si="275"/>
        <v/>
      </c>
      <c r="R5869" s="70" t="str">
        <f>IFERROR(IF(K5869="handling and wharfage",SUM(P5869:Q5869),IF(OR(K5869="tank",K5869="Boat",K5869="car"),INDEX(Rate!$B$4:$M$25,MATCH(Gilbert!N5869,Rate!$A$4:$A$25,0),MATCH(Gilbert!L5869,Rate!$B$3:$M$3,0))*O5869*0.8,INDEX(Rate!$B$4:$M$25,MATCH(Gilbert!N5869,Rate!$A$4:$A$25,0),MATCH(Gilbert!L5869,Rate!$B$3:$M$3,0))*O5869)),"")</f>
        <v/>
      </c>
      <c r="T5869" s="71" t="str">
        <f t="shared" si="276"/>
        <v/>
      </c>
      <c r="U5869" s="105"/>
      <c r="V5869" s="47"/>
      <c r="W5869" s="47"/>
      <c r="X5869" s="40"/>
    </row>
    <row r="5870" spans="16:20">
      <c r="P5870" s="70" t="str">
        <f t="shared" si="274"/>
        <v/>
      </c>
      <c r="Q5870" s="70" t="str">
        <f t="shared" si="275"/>
        <v/>
      </c>
      <c r="R5870" s="70" t="str">
        <f>IFERROR(IF(K5870="handling and wharfage",SUM(P5870:Q5870),IF(OR(K5870="tank",K5870="Boat",K5870="car"),INDEX(Rate!$B$4:$M$25,MATCH(Gilbert!N5870,Rate!$A$4:$A$25,0),MATCH(Gilbert!L5870,Rate!$B$3:$M$3,0))*O5870*0.8,INDEX(Rate!$B$4:$M$25,MATCH(Gilbert!N5870,Rate!$A$4:$A$25,0),MATCH(Gilbert!L5870,Rate!$B$3:$M$3,0))*O5870)),"")</f>
        <v/>
      </c>
      <c r="T5870" s="71" t="str">
        <f t="shared" si="276"/>
        <v/>
      </c>
    </row>
    <row r="5871" spans="16:20">
      <c r="P5871" s="70" t="str">
        <f t="shared" si="274"/>
        <v/>
      </c>
      <c r="Q5871" s="70" t="str">
        <f t="shared" si="275"/>
        <v/>
      </c>
      <c r="R5871" s="70" t="str">
        <f>IFERROR(IF(K5871="handling and wharfage",SUM(P5871:Q5871),IF(OR(K5871="tank",K5871="Boat",K5871="car"),INDEX(Rate!$B$4:$M$25,MATCH(Gilbert!N5871,Rate!$A$4:$A$25,0),MATCH(Gilbert!L5871,Rate!$B$3:$M$3,0))*O5871*0.8,INDEX(Rate!$B$4:$M$25,MATCH(Gilbert!N5871,Rate!$A$4:$A$25,0),MATCH(Gilbert!L5871,Rate!$B$3:$M$3,0))*O5871)),"")</f>
        <v/>
      </c>
      <c r="T5871" s="71" t="str">
        <f t="shared" si="276"/>
        <v/>
      </c>
    </row>
    <row r="5872" spans="16:20">
      <c r="P5872" s="70" t="str">
        <f t="shared" si="274"/>
        <v/>
      </c>
      <c r="Q5872" s="70" t="str">
        <f t="shared" si="275"/>
        <v/>
      </c>
      <c r="R5872" s="70" t="str">
        <f>IFERROR(IF(K5872="handling and wharfage",SUM(P5872:Q5872),IF(OR(K5872="tank",K5872="Boat",K5872="car"),INDEX(Rate!$B$4:$M$25,MATCH(Gilbert!N5872,Rate!$A$4:$A$25,0),MATCH(Gilbert!L5872,Rate!$B$3:$M$3,0))*O5872*0.8,INDEX(Rate!$B$4:$M$25,MATCH(Gilbert!N5872,Rate!$A$4:$A$25,0),MATCH(Gilbert!L5872,Rate!$B$3:$M$3,0))*O5872)),"")</f>
        <v/>
      </c>
      <c r="T5872" s="71" t="str">
        <f t="shared" si="276"/>
        <v/>
      </c>
    </row>
    <row r="5873" spans="16:20">
      <c r="P5873" s="70" t="str">
        <f t="shared" si="274"/>
        <v/>
      </c>
      <c r="Q5873" s="70" t="str">
        <f t="shared" si="275"/>
        <v/>
      </c>
      <c r="R5873" s="70" t="str">
        <f>IFERROR(IF(K5873="handling and wharfage",SUM(P5873:Q5873),IF(OR(K5873="tank",K5873="Boat",K5873="car"),INDEX(Rate!$B$4:$M$25,MATCH(Gilbert!N5873,Rate!$A$4:$A$25,0),MATCH(Gilbert!L5873,Rate!$B$3:$M$3,0))*O5873*0.8,INDEX(Rate!$B$4:$M$25,MATCH(Gilbert!N5873,Rate!$A$4:$A$25,0),MATCH(Gilbert!L5873,Rate!$B$3:$M$3,0))*O5873)),"")</f>
        <v/>
      </c>
      <c r="T5873" s="71" t="str">
        <f t="shared" si="276"/>
        <v/>
      </c>
    </row>
    <row r="5874" spans="16:20">
      <c r="P5874" s="70" t="str">
        <f t="shared" si="274"/>
        <v/>
      </c>
      <c r="Q5874" s="70" t="str">
        <f t="shared" si="275"/>
        <v/>
      </c>
      <c r="R5874" s="70" t="str">
        <f>IFERROR(IF(K5874="handling and wharfage",SUM(P5874:Q5874),IF(OR(K5874="tank",K5874="Boat",K5874="car"),INDEX(Rate!$B$4:$M$25,MATCH(Gilbert!N5874,Rate!$A$4:$A$25,0),MATCH(Gilbert!L5874,Rate!$B$3:$M$3,0))*O5874*0.8,INDEX(Rate!$B$4:$M$25,MATCH(Gilbert!N5874,Rate!$A$4:$A$25,0),MATCH(Gilbert!L5874,Rate!$B$3:$M$3,0))*O5874)),"")</f>
        <v/>
      </c>
      <c r="T5874" s="71" t="str">
        <f t="shared" si="276"/>
        <v/>
      </c>
    </row>
    <row r="5875" spans="16:20">
      <c r="P5875" s="70" t="str">
        <f t="shared" si="274"/>
        <v/>
      </c>
      <c r="Q5875" s="70" t="str">
        <f t="shared" si="275"/>
        <v/>
      </c>
      <c r="R5875" s="70" t="str">
        <f>IFERROR(IF(K5875="handling and wharfage",SUM(P5875:Q5875),IF(OR(K5875="tank",K5875="Boat",K5875="car"),INDEX(Rate!$B$4:$M$25,MATCH(Gilbert!N5875,Rate!$A$4:$A$25,0),MATCH(Gilbert!L5875,Rate!$B$3:$M$3,0))*O5875*0.8,INDEX(Rate!$B$4:$M$25,MATCH(Gilbert!N5875,Rate!$A$4:$A$25,0),MATCH(Gilbert!L5875,Rate!$B$3:$M$3,0))*O5875)),"")</f>
        <v/>
      </c>
      <c r="T5875" s="71" t="str">
        <f t="shared" si="276"/>
        <v/>
      </c>
    </row>
    <row r="5876" spans="16:20">
      <c r="P5876" s="70" t="str">
        <f t="shared" si="274"/>
        <v/>
      </c>
      <c r="Q5876" s="70" t="str">
        <f t="shared" si="275"/>
        <v/>
      </c>
      <c r="R5876" s="70" t="str">
        <f>IFERROR(IF(K5876="handling and wharfage",SUM(P5876:Q5876),IF(OR(K5876="tank",K5876="Boat",K5876="car"),INDEX(Rate!$B$4:$M$25,MATCH(Gilbert!N5876,Rate!$A$4:$A$25,0),MATCH(Gilbert!L5876,Rate!$B$3:$M$3,0))*O5876*0.8,INDEX(Rate!$B$4:$M$25,MATCH(Gilbert!N5876,Rate!$A$4:$A$25,0),MATCH(Gilbert!L5876,Rate!$B$3:$M$3,0))*O5876)),"")</f>
        <v/>
      </c>
      <c r="T5876" s="71" t="str">
        <f t="shared" si="276"/>
        <v/>
      </c>
    </row>
    <row r="5877" spans="16:20">
      <c r="P5877" s="70" t="str">
        <f t="shared" si="274"/>
        <v/>
      </c>
      <c r="Q5877" s="70" t="str">
        <f t="shared" si="275"/>
        <v/>
      </c>
      <c r="R5877" s="70" t="str">
        <f>IFERROR(IF(K5877="handling and wharfage",SUM(P5877:Q5877),IF(OR(K5877="tank",K5877="Boat",K5877="car"),INDEX(Rate!$B$4:$M$25,MATCH(Gilbert!N5877,Rate!$A$4:$A$25,0),MATCH(Gilbert!L5877,Rate!$B$3:$M$3,0))*O5877*0.8,INDEX(Rate!$B$4:$M$25,MATCH(Gilbert!N5877,Rate!$A$4:$A$25,0),MATCH(Gilbert!L5877,Rate!$B$3:$M$3,0))*O5877)),"")</f>
        <v/>
      </c>
      <c r="T5877" s="71" t="str">
        <f t="shared" si="276"/>
        <v/>
      </c>
    </row>
    <row r="5878" spans="16:20">
      <c r="P5878" s="70" t="str">
        <f t="shared" si="274"/>
        <v/>
      </c>
      <c r="Q5878" s="70" t="str">
        <f t="shared" si="275"/>
        <v/>
      </c>
      <c r="R5878" s="70" t="str">
        <f>IFERROR(IF(K5878="handling and wharfage",SUM(P5878:Q5878),IF(OR(K5878="tank",K5878="Boat",K5878="car"),INDEX(Rate!$B$4:$M$25,MATCH(Gilbert!N5878,Rate!$A$4:$A$25,0),MATCH(Gilbert!L5878,Rate!$B$3:$M$3,0))*O5878*0.8,INDEX(Rate!$B$4:$M$25,MATCH(Gilbert!N5878,Rate!$A$4:$A$25,0),MATCH(Gilbert!L5878,Rate!$B$3:$M$3,0))*O5878)),"")</f>
        <v/>
      </c>
      <c r="T5878" s="71" t="str">
        <f t="shared" si="276"/>
        <v/>
      </c>
    </row>
    <row r="5879" spans="16:20">
      <c r="P5879" s="70" t="str">
        <f t="shared" si="274"/>
        <v/>
      </c>
      <c r="Q5879" s="70" t="str">
        <f t="shared" si="275"/>
        <v/>
      </c>
      <c r="R5879" s="70" t="str">
        <f>IFERROR(IF(K5879="handling and wharfage",SUM(P5879:Q5879),IF(OR(K5879="tank",K5879="Boat",K5879="car"),INDEX(Rate!$B$4:$M$25,MATCH(Gilbert!N5879,Rate!$A$4:$A$25,0),MATCH(Gilbert!L5879,Rate!$B$3:$M$3,0))*O5879*0.8,INDEX(Rate!$B$4:$M$25,MATCH(Gilbert!N5879,Rate!$A$4:$A$25,0),MATCH(Gilbert!L5879,Rate!$B$3:$M$3,0))*O5879)),"")</f>
        <v/>
      </c>
      <c r="T5879" s="71" t="str">
        <f t="shared" si="276"/>
        <v/>
      </c>
    </row>
    <row r="5880" spans="16:20">
      <c r="P5880" s="70" t="str">
        <f t="shared" si="274"/>
        <v/>
      </c>
      <c r="Q5880" s="70" t="str">
        <f t="shared" si="275"/>
        <v/>
      </c>
      <c r="R5880" s="70" t="str">
        <f>IFERROR(IF(K5880="handling and wharfage",SUM(P5880:Q5880),IF(OR(K5880="tank",K5880="Boat",K5880="car"),INDEX(Rate!$B$4:$M$25,MATCH(Gilbert!N5880,Rate!$A$4:$A$25,0),MATCH(Gilbert!L5880,Rate!$B$3:$M$3,0))*O5880*0.8,INDEX(Rate!$B$4:$M$25,MATCH(Gilbert!N5880,Rate!$A$4:$A$25,0),MATCH(Gilbert!L5880,Rate!$B$3:$M$3,0))*O5880)),"")</f>
        <v/>
      </c>
      <c r="T5880" s="71" t="str">
        <f t="shared" si="276"/>
        <v/>
      </c>
    </row>
    <row r="5881" spans="16:20">
      <c r="P5881" s="70" t="str">
        <f t="shared" si="274"/>
        <v/>
      </c>
      <c r="Q5881" s="70" t="str">
        <f t="shared" si="275"/>
        <v/>
      </c>
      <c r="R5881" s="70" t="str">
        <f>IFERROR(IF(K5881="handling and wharfage",SUM(P5881:Q5881),IF(OR(K5881="tank",K5881="Boat",K5881="car"),INDEX(Rate!$B$4:$M$25,MATCH(Gilbert!N5881,Rate!$A$4:$A$25,0),MATCH(Gilbert!L5881,Rate!$B$3:$M$3,0))*O5881*0.8,INDEX(Rate!$B$4:$M$25,MATCH(Gilbert!N5881,Rate!$A$4:$A$25,0),MATCH(Gilbert!L5881,Rate!$B$3:$M$3,0))*O5881)),"")</f>
        <v/>
      </c>
      <c r="T5881" s="71" t="str">
        <f t="shared" si="276"/>
        <v/>
      </c>
    </row>
    <row r="5882" spans="16:20">
      <c r="P5882" s="70" t="str">
        <f t="shared" si="274"/>
        <v/>
      </c>
      <c r="Q5882" s="70" t="str">
        <f t="shared" si="275"/>
        <v/>
      </c>
      <c r="R5882" s="70" t="str">
        <f>IFERROR(IF(K5882="handling and wharfage",SUM(P5882:Q5882),IF(OR(K5882="tank",K5882="Boat",K5882="car"),INDEX(Rate!$B$4:$M$25,MATCH(Gilbert!N5882,Rate!$A$4:$A$25,0),MATCH(Gilbert!L5882,Rate!$B$3:$M$3,0))*O5882*0.8,INDEX(Rate!$B$4:$M$25,MATCH(Gilbert!N5882,Rate!$A$4:$A$25,0),MATCH(Gilbert!L5882,Rate!$B$3:$M$3,0))*O5882)),"")</f>
        <v/>
      </c>
      <c r="T5882" s="71" t="str">
        <f t="shared" si="276"/>
        <v/>
      </c>
    </row>
    <row r="5883" spans="16:20">
      <c r="P5883" s="70" t="str">
        <f t="shared" si="274"/>
        <v/>
      </c>
      <c r="Q5883" s="70" t="str">
        <f t="shared" si="275"/>
        <v/>
      </c>
      <c r="R5883" s="70" t="str">
        <f>IFERROR(IF(K5883="handling and wharfage",SUM(P5883:Q5883),IF(OR(K5883="tank",K5883="Boat",K5883="car"),INDEX(Rate!$B$4:$M$25,MATCH(Gilbert!N5883,Rate!$A$4:$A$25,0),MATCH(Gilbert!L5883,Rate!$B$3:$M$3,0))*O5883*0.8,INDEX(Rate!$B$4:$M$25,MATCH(Gilbert!N5883,Rate!$A$4:$A$25,0),MATCH(Gilbert!L5883,Rate!$B$3:$M$3,0))*O5883)),"")</f>
        <v/>
      </c>
      <c r="T5883" s="71" t="str">
        <f t="shared" si="276"/>
        <v/>
      </c>
    </row>
    <row r="5884" spans="16:20">
      <c r="P5884" s="70" t="str">
        <f t="shared" si="274"/>
        <v/>
      </c>
      <c r="Q5884" s="70" t="str">
        <f t="shared" si="275"/>
        <v/>
      </c>
      <c r="R5884" s="70" t="str">
        <f>IFERROR(IF(K5884="handling and wharfage",SUM(P5884:Q5884),IF(OR(K5884="tank",K5884="Boat",K5884="car"),INDEX(Rate!$B$4:$M$25,MATCH(Gilbert!N5884,Rate!$A$4:$A$25,0),MATCH(Gilbert!L5884,Rate!$B$3:$M$3,0))*O5884*0.8,INDEX(Rate!$B$4:$M$25,MATCH(Gilbert!N5884,Rate!$A$4:$A$25,0),MATCH(Gilbert!L5884,Rate!$B$3:$M$3,0))*O5884)),"")</f>
        <v/>
      </c>
      <c r="T5884" s="71" t="str">
        <f t="shared" si="276"/>
        <v/>
      </c>
    </row>
    <row r="5885" spans="16:20">
      <c r="P5885" s="70" t="str">
        <f t="shared" si="274"/>
        <v/>
      </c>
      <c r="Q5885" s="70" t="str">
        <f t="shared" si="275"/>
        <v/>
      </c>
      <c r="R5885" s="70" t="str">
        <f>IFERROR(IF(K5885="handling and wharfage",SUM(P5885:Q5885),IF(OR(K5885="tank",K5885="Boat",K5885="car"),INDEX(Rate!$B$4:$M$25,MATCH(Gilbert!N5885,Rate!$A$4:$A$25,0),MATCH(Gilbert!L5885,Rate!$B$3:$M$3,0))*O5885*0.8,INDEX(Rate!$B$4:$M$25,MATCH(Gilbert!N5885,Rate!$A$4:$A$25,0),MATCH(Gilbert!L5885,Rate!$B$3:$M$3,0))*O5885)),"")</f>
        <v/>
      </c>
      <c r="T5885" s="71" t="str">
        <f t="shared" si="276"/>
        <v/>
      </c>
    </row>
    <row r="5886" spans="16:20">
      <c r="P5886" s="70" t="str">
        <f t="shared" si="274"/>
        <v/>
      </c>
      <c r="Q5886" s="70" t="str">
        <f t="shared" si="275"/>
        <v/>
      </c>
      <c r="R5886" s="70" t="str">
        <f>IFERROR(IF(K5886="handling and wharfage",SUM(P5886:Q5886),IF(OR(K5886="tank",K5886="Boat",K5886="car"),INDEX(Rate!$B$4:$M$25,MATCH(Gilbert!N5886,Rate!$A$4:$A$25,0),MATCH(Gilbert!L5886,Rate!$B$3:$M$3,0))*O5886*0.8,INDEX(Rate!$B$4:$M$25,MATCH(Gilbert!N5886,Rate!$A$4:$A$25,0),MATCH(Gilbert!L5886,Rate!$B$3:$M$3,0))*O5886)),"")</f>
        <v/>
      </c>
      <c r="T5886" s="71" t="str">
        <f t="shared" si="276"/>
        <v/>
      </c>
    </row>
    <row r="5887" spans="16:20">
      <c r="P5887" s="70" t="str">
        <f t="shared" si="274"/>
        <v/>
      </c>
      <c r="Q5887" s="70" t="str">
        <f t="shared" si="275"/>
        <v/>
      </c>
      <c r="R5887" s="70" t="str">
        <f>IFERROR(IF(K5887="handling and wharfage",SUM(P5887:Q5887),IF(OR(K5887="tank",K5887="Boat",K5887="car"),INDEX(Rate!$B$4:$M$25,MATCH(Gilbert!N5887,Rate!$A$4:$A$25,0),MATCH(Gilbert!L5887,Rate!$B$3:$M$3,0))*O5887*0.8,INDEX(Rate!$B$4:$M$25,MATCH(Gilbert!N5887,Rate!$A$4:$A$25,0),MATCH(Gilbert!L5887,Rate!$B$3:$M$3,0))*O5887)),"")</f>
        <v/>
      </c>
      <c r="T5887" s="71" t="str">
        <f t="shared" si="276"/>
        <v/>
      </c>
    </row>
    <row r="5888" spans="16:20">
      <c r="P5888" s="70" t="str">
        <f t="shared" si="274"/>
        <v/>
      </c>
      <c r="Q5888" s="70" t="str">
        <f t="shared" si="275"/>
        <v/>
      </c>
      <c r="R5888" s="70" t="str">
        <f>IFERROR(IF(K5888="handling and wharfage",SUM(P5888:Q5888),IF(OR(K5888="tank",K5888="Boat",K5888="car"),INDEX(Rate!$B$4:$M$25,MATCH(Gilbert!N5888,Rate!$A$4:$A$25,0),MATCH(Gilbert!L5888,Rate!$B$3:$M$3,0))*O5888*0.8,INDEX(Rate!$B$4:$M$25,MATCH(Gilbert!N5888,Rate!$A$4:$A$25,0),MATCH(Gilbert!L5888,Rate!$B$3:$M$3,0))*O5888)),"")</f>
        <v/>
      </c>
      <c r="T5888" s="71" t="str">
        <f t="shared" si="276"/>
        <v/>
      </c>
    </row>
    <row r="5889" spans="16:20">
      <c r="P5889" s="70" t="str">
        <f t="shared" si="274"/>
        <v/>
      </c>
      <c r="Q5889" s="70" t="str">
        <f t="shared" si="275"/>
        <v/>
      </c>
      <c r="R5889" s="70" t="str">
        <f>IFERROR(IF(K5889="handling and wharfage",SUM(P5889:Q5889),IF(OR(K5889="tank",K5889="Boat",K5889="car"),INDEX(Rate!$B$4:$M$25,MATCH(Gilbert!N5889,Rate!$A$4:$A$25,0),MATCH(Gilbert!L5889,Rate!$B$3:$M$3,0))*O5889*0.8,INDEX(Rate!$B$4:$M$25,MATCH(Gilbert!N5889,Rate!$A$4:$A$25,0),MATCH(Gilbert!L5889,Rate!$B$3:$M$3,0))*O5889)),"")</f>
        <v/>
      </c>
      <c r="T5889" s="71" t="str">
        <f t="shared" si="276"/>
        <v/>
      </c>
    </row>
    <row r="5890" spans="16:20">
      <c r="P5890" s="70" t="str">
        <f t="shared" si="274"/>
        <v/>
      </c>
      <c r="Q5890" s="70" t="str">
        <f t="shared" si="275"/>
        <v/>
      </c>
      <c r="R5890" s="70" t="str">
        <f>IFERROR(IF(K5890="handling and wharfage",SUM(P5890:Q5890),IF(OR(K5890="tank",K5890="Boat",K5890="car"),INDEX(Rate!$B$4:$M$25,MATCH(Gilbert!N5890,Rate!$A$4:$A$25,0),MATCH(Gilbert!L5890,Rate!$B$3:$M$3,0))*O5890*0.8,INDEX(Rate!$B$4:$M$25,MATCH(Gilbert!N5890,Rate!$A$4:$A$25,0),MATCH(Gilbert!L5890,Rate!$B$3:$M$3,0))*O5890)),"")</f>
        <v/>
      </c>
      <c r="T5890" s="71" t="str">
        <f t="shared" si="276"/>
        <v/>
      </c>
    </row>
    <row r="5891" spans="16:20">
      <c r="P5891" s="70" t="str">
        <f t="shared" ref="P5891:P5954" si="277">IF(OR(K5891="handling and wharfage",K5891="rau handling and wharfage"),O5891*30,"")</f>
        <v/>
      </c>
      <c r="Q5891" s="70" t="str">
        <f t="shared" ref="Q5891:Q5954" si="278">IF(K5891&lt;&gt;"handling and wharfage","",O5891*3.5)</f>
        <v/>
      </c>
      <c r="R5891" s="70" t="str">
        <f>IFERROR(IF(K5891="handling and wharfage",SUM(P5891:Q5891),IF(OR(K5891="tank",K5891="Boat",K5891="car"),INDEX(Rate!$B$4:$M$25,MATCH(Gilbert!N5891,Rate!$A$4:$A$25,0),MATCH(Gilbert!L5891,Rate!$B$3:$M$3,0))*O5891*0.8,INDEX(Rate!$B$4:$M$25,MATCH(Gilbert!N5891,Rate!$A$4:$A$25,0),MATCH(Gilbert!L5891,Rate!$B$3:$M$3,0))*O5891)),"")</f>
        <v/>
      </c>
      <c r="T5891" s="71" t="str">
        <f t="shared" ref="T5891:T5954" si="279">IF(L5891="","",IF(L5891="General2","F0070000061A","E31250000331"))</f>
        <v/>
      </c>
    </row>
    <row r="5892" spans="16:20">
      <c r="P5892" s="70" t="str">
        <f t="shared" si="277"/>
        <v/>
      </c>
      <c r="Q5892" s="70" t="str">
        <f t="shared" si="278"/>
        <v/>
      </c>
      <c r="R5892" s="70" t="str">
        <f>IFERROR(IF(K5892="handling and wharfage",SUM(P5892:Q5892),IF(OR(K5892="tank",K5892="Boat",K5892="car"),INDEX(Rate!$B$4:$M$25,MATCH(Gilbert!N5892,Rate!$A$4:$A$25,0),MATCH(Gilbert!L5892,Rate!$B$3:$M$3,0))*O5892*0.8,INDEX(Rate!$B$4:$M$25,MATCH(Gilbert!N5892,Rate!$A$4:$A$25,0),MATCH(Gilbert!L5892,Rate!$B$3:$M$3,0))*O5892)),"")</f>
        <v/>
      </c>
      <c r="T5892" s="71" t="str">
        <f t="shared" si="279"/>
        <v/>
      </c>
    </row>
    <row r="5893" spans="16:20">
      <c r="P5893" s="70" t="str">
        <f t="shared" si="277"/>
        <v/>
      </c>
      <c r="Q5893" s="70" t="str">
        <f t="shared" si="278"/>
        <v/>
      </c>
      <c r="R5893" s="70" t="str">
        <f>IFERROR(IF(K5893="handling and wharfage",SUM(P5893:Q5893),IF(OR(K5893="tank",K5893="Boat",K5893="car"),INDEX(Rate!$B$4:$M$25,MATCH(Gilbert!N5893,Rate!$A$4:$A$25,0),MATCH(Gilbert!L5893,Rate!$B$3:$M$3,0))*O5893*0.8,INDEX(Rate!$B$4:$M$25,MATCH(Gilbert!N5893,Rate!$A$4:$A$25,0),MATCH(Gilbert!L5893,Rate!$B$3:$M$3,0))*O5893)),"")</f>
        <v/>
      </c>
      <c r="T5893" s="71" t="str">
        <f t="shared" si="279"/>
        <v/>
      </c>
    </row>
    <row r="5894" spans="16:20">
      <c r="P5894" s="70" t="str">
        <f t="shared" si="277"/>
        <v/>
      </c>
      <c r="Q5894" s="70" t="str">
        <f t="shared" si="278"/>
        <v/>
      </c>
      <c r="R5894" s="70" t="str">
        <f>IFERROR(IF(K5894="handling and wharfage",SUM(P5894:Q5894),IF(OR(K5894="tank",K5894="Boat",K5894="car"),INDEX(Rate!$B$4:$M$25,MATCH(Gilbert!N5894,Rate!$A$4:$A$25,0),MATCH(Gilbert!L5894,Rate!$B$3:$M$3,0))*O5894*0.8,INDEX(Rate!$B$4:$M$25,MATCH(Gilbert!N5894,Rate!$A$4:$A$25,0),MATCH(Gilbert!L5894,Rate!$B$3:$M$3,0))*O5894)),"")</f>
        <v/>
      </c>
      <c r="T5894" s="71" t="str">
        <f t="shared" si="279"/>
        <v/>
      </c>
    </row>
    <row r="5895" spans="16:20">
      <c r="P5895" s="70" t="str">
        <f t="shared" si="277"/>
        <v/>
      </c>
      <c r="Q5895" s="70" t="str">
        <f t="shared" si="278"/>
        <v/>
      </c>
      <c r="R5895" s="70" t="str">
        <f>IFERROR(IF(K5895="handling and wharfage",SUM(P5895:Q5895),IF(OR(K5895="tank",K5895="Boat",K5895="car"),INDEX(Rate!$B$4:$M$25,MATCH(Gilbert!N5895,Rate!$A$4:$A$25,0),MATCH(Gilbert!L5895,Rate!$B$3:$M$3,0))*O5895*0.8,INDEX(Rate!$B$4:$M$25,MATCH(Gilbert!N5895,Rate!$A$4:$A$25,0),MATCH(Gilbert!L5895,Rate!$B$3:$M$3,0))*O5895)),"")</f>
        <v/>
      </c>
      <c r="T5895" s="71" t="str">
        <f t="shared" si="279"/>
        <v/>
      </c>
    </row>
    <row r="5896" spans="16:20">
      <c r="P5896" s="70" t="str">
        <f t="shared" si="277"/>
        <v/>
      </c>
      <c r="Q5896" s="70" t="str">
        <f t="shared" si="278"/>
        <v/>
      </c>
      <c r="R5896" s="70" t="str">
        <f>IFERROR(IF(K5896="handling and wharfage",SUM(P5896:Q5896),IF(OR(K5896="tank",K5896="Boat",K5896="car"),INDEX(Rate!$B$4:$M$25,MATCH(Gilbert!N5896,Rate!$A$4:$A$25,0),MATCH(Gilbert!L5896,Rate!$B$3:$M$3,0))*O5896*0.8,INDEX(Rate!$B$4:$M$25,MATCH(Gilbert!N5896,Rate!$A$4:$A$25,0),MATCH(Gilbert!L5896,Rate!$B$3:$M$3,0))*O5896)),"")</f>
        <v/>
      </c>
      <c r="T5896" s="71" t="str">
        <f t="shared" si="279"/>
        <v/>
      </c>
    </row>
    <row r="5897" spans="16:20">
      <c r="P5897" s="70" t="str">
        <f t="shared" si="277"/>
        <v/>
      </c>
      <c r="Q5897" s="70" t="str">
        <f t="shared" si="278"/>
        <v/>
      </c>
      <c r="R5897" s="70" t="str">
        <f>IFERROR(IF(K5897="handling and wharfage",SUM(P5897:Q5897),IF(OR(K5897="tank",K5897="Boat",K5897="car"),INDEX(Rate!$B$4:$M$25,MATCH(Gilbert!N5897,Rate!$A$4:$A$25,0),MATCH(Gilbert!L5897,Rate!$B$3:$M$3,0))*O5897*0.8,INDEX(Rate!$B$4:$M$25,MATCH(Gilbert!N5897,Rate!$A$4:$A$25,0),MATCH(Gilbert!L5897,Rate!$B$3:$M$3,0))*O5897)),"")</f>
        <v/>
      </c>
      <c r="T5897" s="71" t="str">
        <f t="shared" si="279"/>
        <v/>
      </c>
    </row>
    <row r="5898" spans="16:20">
      <c r="P5898" s="70" t="str">
        <f t="shared" si="277"/>
        <v/>
      </c>
      <c r="Q5898" s="70" t="str">
        <f t="shared" si="278"/>
        <v/>
      </c>
      <c r="R5898" s="70" t="str">
        <f>IFERROR(IF(K5898="handling and wharfage",SUM(P5898:Q5898),IF(OR(K5898="tank",K5898="Boat",K5898="car"),INDEX(Rate!$B$4:$M$25,MATCH(Gilbert!N5898,Rate!$A$4:$A$25,0),MATCH(Gilbert!L5898,Rate!$B$3:$M$3,0))*O5898*0.8,INDEX(Rate!$B$4:$M$25,MATCH(Gilbert!N5898,Rate!$A$4:$A$25,0),MATCH(Gilbert!L5898,Rate!$B$3:$M$3,0))*O5898)),"")</f>
        <v/>
      </c>
      <c r="T5898" s="71" t="str">
        <f t="shared" si="279"/>
        <v/>
      </c>
    </row>
    <row r="5899" spans="16:20">
      <c r="P5899" s="70" t="str">
        <f t="shared" si="277"/>
        <v/>
      </c>
      <c r="Q5899" s="70" t="str">
        <f t="shared" si="278"/>
        <v/>
      </c>
      <c r="R5899" s="70" t="str">
        <f>IFERROR(IF(K5899="handling and wharfage",SUM(P5899:Q5899),IF(OR(K5899="tank",K5899="Boat",K5899="car"),INDEX(Rate!$B$4:$M$25,MATCH(Gilbert!N5899,Rate!$A$4:$A$25,0),MATCH(Gilbert!L5899,Rate!$B$3:$M$3,0))*O5899*0.8,INDEX(Rate!$B$4:$M$25,MATCH(Gilbert!N5899,Rate!$A$4:$A$25,0),MATCH(Gilbert!L5899,Rate!$B$3:$M$3,0))*O5899)),"")</f>
        <v/>
      </c>
      <c r="T5899" s="71" t="str">
        <f t="shared" si="279"/>
        <v/>
      </c>
    </row>
    <row r="5900" spans="16:20">
      <c r="P5900" s="70" t="str">
        <f t="shared" si="277"/>
        <v/>
      </c>
      <c r="Q5900" s="70" t="str">
        <f t="shared" si="278"/>
        <v/>
      </c>
      <c r="R5900" s="70" t="str">
        <f>IFERROR(IF(K5900="handling and wharfage",SUM(P5900:Q5900),IF(OR(K5900="tank",K5900="Boat",K5900="car"),INDEX(Rate!$B$4:$M$25,MATCH(Gilbert!N5900,Rate!$A$4:$A$25,0),MATCH(Gilbert!L5900,Rate!$B$3:$M$3,0))*O5900*0.8,INDEX(Rate!$B$4:$M$25,MATCH(Gilbert!N5900,Rate!$A$4:$A$25,0),MATCH(Gilbert!L5900,Rate!$B$3:$M$3,0))*O5900)),"")</f>
        <v/>
      </c>
      <c r="T5900" s="71" t="str">
        <f t="shared" si="279"/>
        <v/>
      </c>
    </row>
    <row r="5901" spans="16:20">
      <c r="P5901" s="70" t="str">
        <f t="shared" si="277"/>
        <v/>
      </c>
      <c r="Q5901" s="70" t="str">
        <f t="shared" si="278"/>
        <v/>
      </c>
      <c r="R5901" s="70" t="str">
        <f>IFERROR(IF(K5901="handling and wharfage",SUM(P5901:Q5901),IF(OR(K5901="tank",K5901="Boat",K5901="car"),INDEX(Rate!$B$4:$M$25,MATCH(Gilbert!N5901,Rate!$A$4:$A$25,0),MATCH(Gilbert!L5901,Rate!$B$3:$M$3,0))*O5901*0.8,INDEX(Rate!$B$4:$M$25,MATCH(Gilbert!N5901,Rate!$A$4:$A$25,0),MATCH(Gilbert!L5901,Rate!$B$3:$M$3,0))*O5901)),"")</f>
        <v/>
      </c>
      <c r="T5901" s="71" t="str">
        <f t="shared" si="279"/>
        <v/>
      </c>
    </row>
    <row r="5902" spans="16:20">
      <c r="P5902" s="70" t="str">
        <f t="shared" si="277"/>
        <v/>
      </c>
      <c r="Q5902" s="70" t="str">
        <f t="shared" si="278"/>
        <v/>
      </c>
      <c r="R5902" s="70" t="str">
        <f>IFERROR(IF(K5902="handling and wharfage",SUM(P5902:Q5902),IF(OR(K5902="tank",K5902="Boat",K5902="car"),INDEX(Rate!$B$4:$M$25,MATCH(Gilbert!N5902,Rate!$A$4:$A$25,0),MATCH(Gilbert!L5902,Rate!$B$3:$M$3,0))*O5902*0.8,INDEX(Rate!$B$4:$M$25,MATCH(Gilbert!N5902,Rate!$A$4:$A$25,0),MATCH(Gilbert!L5902,Rate!$B$3:$M$3,0))*O5902)),"")</f>
        <v/>
      </c>
      <c r="T5902" s="71" t="str">
        <f t="shared" si="279"/>
        <v/>
      </c>
    </row>
    <row r="5903" spans="16:20">
      <c r="P5903" s="70" t="str">
        <f t="shared" si="277"/>
        <v/>
      </c>
      <c r="Q5903" s="70" t="str">
        <f t="shared" si="278"/>
        <v/>
      </c>
      <c r="R5903" s="70" t="str">
        <f>IFERROR(IF(K5903="handling and wharfage",SUM(P5903:Q5903),IF(OR(K5903="tank",K5903="Boat",K5903="car"),INDEX(Rate!$B$4:$M$25,MATCH(Gilbert!N5903,Rate!$A$4:$A$25,0),MATCH(Gilbert!L5903,Rate!$B$3:$M$3,0))*O5903*0.8,INDEX(Rate!$B$4:$M$25,MATCH(Gilbert!N5903,Rate!$A$4:$A$25,0),MATCH(Gilbert!L5903,Rate!$B$3:$M$3,0))*O5903)),"")</f>
        <v/>
      </c>
      <c r="T5903" s="71" t="str">
        <f t="shared" si="279"/>
        <v/>
      </c>
    </row>
    <row r="5904" spans="16:20">
      <c r="P5904" s="70" t="str">
        <f t="shared" si="277"/>
        <v/>
      </c>
      <c r="Q5904" s="70" t="str">
        <f t="shared" si="278"/>
        <v/>
      </c>
      <c r="R5904" s="70" t="str">
        <f>IFERROR(IF(K5904="handling and wharfage",SUM(P5904:Q5904),IF(OR(K5904="tank",K5904="Boat",K5904="car"),INDEX(Rate!$B$4:$M$25,MATCH(Gilbert!N5904,Rate!$A$4:$A$25,0),MATCH(Gilbert!L5904,Rate!$B$3:$M$3,0))*O5904*0.8,INDEX(Rate!$B$4:$M$25,MATCH(Gilbert!N5904,Rate!$A$4:$A$25,0),MATCH(Gilbert!L5904,Rate!$B$3:$M$3,0))*O5904)),"")</f>
        <v/>
      </c>
      <c r="T5904" s="71" t="str">
        <f t="shared" si="279"/>
        <v/>
      </c>
    </row>
    <row r="5905" spans="16:20">
      <c r="P5905" s="70" t="str">
        <f t="shared" si="277"/>
        <v/>
      </c>
      <c r="Q5905" s="70" t="str">
        <f t="shared" si="278"/>
        <v/>
      </c>
      <c r="R5905" s="70" t="str">
        <f>IFERROR(IF(K5905="handling and wharfage",SUM(P5905:Q5905),IF(OR(K5905="tank",K5905="Boat",K5905="car"),INDEX(Rate!$B$4:$M$25,MATCH(Gilbert!N5905,Rate!$A$4:$A$25,0),MATCH(Gilbert!L5905,Rate!$B$3:$M$3,0))*O5905*0.8,INDEX(Rate!$B$4:$M$25,MATCH(Gilbert!N5905,Rate!$A$4:$A$25,0),MATCH(Gilbert!L5905,Rate!$B$3:$M$3,0))*O5905)),"")</f>
        <v/>
      </c>
      <c r="T5905" s="71" t="str">
        <f t="shared" si="279"/>
        <v/>
      </c>
    </row>
    <row r="5906" spans="16:20">
      <c r="P5906" s="70" t="str">
        <f t="shared" si="277"/>
        <v/>
      </c>
      <c r="Q5906" s="70" t="str">
        <f t="shared" si="278"/>
        <v/>
      </c>
      <c r="R5906" s="70" t="str">
        <f>IFERROR(IF(K5906="handling and wharfage",SUM(P5906:Q5906),IF(OR(K5906="tank",K5906="Boat",K5906="car"),INDEX(Rate!$B$4:$M$25,MATCH(Gilbert!N5906,Rate!$A$4:$A$25,0),MATCH(Gilbert!L5906,Rate!$B$3:$M$3,0))*O5906*0.8,INDEX(Rate!$B$4:$M$25,MATCH(Gilbert!N5906,Rate!$A$4:$A$25,0),MATCH(Gilbert!L5906,Rate!$B$3:$M$3,0))*O5906)),"")</f>
        <v/>
      </c>
      <c r="T5906" s="71" t="str">
        <f t="shared" si="279"/>
        <v/>
      </c>
    </row>
    <row r="5907" spans="16:20">
      <c r="P5907" s="70" t="str">
        <f t="shared" si="277"/>
        <v/>
      </c>
      <c r="Q5907" s="70" t="str">
        <f t="shared" si="278"/>
        <v/>
      </c>
      <c r="R5907" s="70" t="str">
        <f>IFERROR(IF(K5907="handling and wharfage",SUM(P5907:Q5907),IF(OR(K5907="tank",K5907="Boat",K5907="car"),INDEX(Rate!$B$4:$M$25,MATCH(Gilbert!N5907,Rate!$A$4:$A$25,0),MATCH(Gilbert!L5907,Rate!$B$3:$M$3,0))*O5907*0.8,INDEX(Rate!$B$4:$M$25,MATCH(Gilbert!N5907,Rate!$A$4:$A$25,0),MATCH(Gilbert!L5907,Rate!$B$3:$M$3,0))*O5907)),"")</f>
        <v/>
      </c>
      <c r="T5907" s="71" t="str">
        <f t="shared" si="279"/>
        <v/>
      </c>
    </row>
    <row r="5908" spans="16:20">
      <c r="P5908" s="70" t="str">
        <f t="shared" si="277"/>
        <v/>
      </c>
      <c r="Q5908" s="70" t="str">
        <f t="shared" si="278"/>
        <v/>
      </c>
      <c r="R5908" s="70" t="str">
        <f>IFERROR(IF(K5908="handling and wharfage",SUM(P5908:Q5908),IF(OR(K5908="tank",K5908="Boat",K5908="car"),INDEX(Rate!$B$4:$M$25,MATCH(Gilbert!N5908,Rate!$A$4:$A$25,0),MATCH(Gilbert!L5908,Rate!$B$3:$M$3,0))*O5908*0.8,INDEX(Rate!$B$4:$M$25,MATCH(Gilbert!N5908,Rate!$A$4:$A$25,0),MATCH(Gilbert!L5908,Rate!$B$3:$M$3,0))*O5908)),"")</f>
        <v/>
      </c>
      <c r="T5908" s="71" t="str">
        <f t="shared" si="279"/>
        <v/>
      </c>
    </row>
    <row r="5909" spans="16:20">
      <c r="P5909" s="70" t="str">
        <f t="shared" si="277"/>
        <v/>
      </c>
      <c r="Q5909" s="70" t="str">
        <f t="shared" si="278"/>
        <v/>
      </c>
      <c r="R5909" s="70" t="str">
        <f>IFERROR(IF(K5909="handling and wharfage",SUM(P5909:Q5909),IF(OR(K5909="tank",K5909="Boat",K5909="car"),INDEX(Rate!$B$4:$M$25,MATCH(Gilbert!N5909,Rate!$A$4:$A$25,0),MATCH(Gilbert!L5909,Rate!$B$3:$M$3,0))*O5909*0.8,INDEX(Rate!$B$4:$M$25,MATCH(Gilbert!N5909,Rate!$A$4:$A$25,0),MATCH(Gilbert!L5909,Rate!$B$3:$M$3,0))*O5909)),"")</f>
        <v/>
      </c>
      <c r="T5909" s="71" t="str">
        <f t="shared" si="279"/>
        <v/>
      </c>
    </row>
    <row r="5910" spans="16:20">
      <c r="P5910" s="70" t="str">
        <f t="shared" si="277"/>
        <v/>
      </c>
      <c r="Q5910" s="70" t="str">
        <f t="shared" si="278"/>
        <v/>
      </c>
      <c r="R5910" s="70" t="str">
        <f>IFERROR(IF(K5910="handling and wharfage",SUM(P5910:Q5910),IF(OR(K5910="tank",K5910="Boat",K5910="car"),INDEX(Rate!$B$4:$M$25,MATCH(Gilbert!N5910,Rate!$A$4:$A$25,0),MATCH(Gilbert!L5910,Rate!$B$3:$M$3,0))*O5910*0.8,INDEX(Rate!$B$4:$M$25,MATCH(Gilbert!N5910,Rate!$A$4:$A$25,0),MATCH(Gilbert!L5910,Rate!$B$3:$M$3,0))*O5910)),"")</f>
        <v/>
      </c>
      <c r="T5910" s="71" t="str">
        <f t="shared" si="279"/>
        <v/>
      </c>
    </row>
    <row r="5911" spans="16:20">
      <c r="P5911" s="70" t="str">
        <f t="shared" si="277"/>
        <v/>
      </c>
      <c r="Q5911" s="70" t="str">
        <f t="shared" si="278"/>
        <v/>
      </c>
      <c r="R5911" s="70" t="str">
        <f>IFERROR(IF(K5911="handling and wharfage",SUM(P5911:Q5911),IF(OR(K5911="tank",K5911="Boat",K5911="car"),INDEX(Rate!$B$4:$M$25,MATCH(Gilbert!N5911,Rate!$A$4:$A$25,0),MATCH(Gilbert!L5911,Rate!$B$3:$M$3,0))*O5911*0.8,INDEX(Rate!$B$4:$M$25,MATCH(Gilbert!N5911,Rate!$A$4:$A$25,0),MATCH(Gilbert!L5911,Rate!$B$3:$M$3,0))*O5911)),"")</f>
        <v/>
      </c>
      <c r="T5911" s="71" t="str">
        <f t="shared" si="279"/>
        <v/>
      </c>
    </row>
    <row r="5912" spans="16:20">
      <c r="P5912" s="70" t="str">
        <f t="shared" si="277"/>
        <v/>
      </c>
      <c r="Q5912" s="70" t="str">
        <f t="shared" si="278"/>
        <v/>
      </c>
      <c r="R5912" s="70" t="str">
        <f>IFERROR(IF(K5912="handling and wharfage",SUM(P5912:Q5912),IF(OR(K5912="tank",K5912="Boat",K5912="car"),INDEX(Rate!$B$4:$M$25,MATCH(Gilbert!N5912,Rate!$A$4:$A$25,0),MATCH(Gilbert!L5912,Rate!$B$3:$M$3,0))*O5912*0.8,INDEX(Rate!$B$4:$M$25,MATCH(Gilbert!N5912,Rate!$A$4:$A$25,0),MATCH(Gilbert!L5912,Rate!$B$3:$M$3,0))*O5912)),"")</f>
        <v/>
      </c>
      <c r="T5912" s="71" t="str">
        <f t="shared" si="279"/>
        <v/>
      </c>
    </row>
    <row r="5913" spans="16:20">
      <c r="P5913" s="70" t="str">
        <f t="shared" si="277"/>
        <v/>
      </c>
      <c r="Q5913" s="70" t="str">
        <f t="shared" si="278"/>
        <v/>
      </c>
      <c r="R5913" s="70" t="str">
        <f>IFERROR(IF(K5913="handling and wharfage",SUM(P5913:Q5913),IF(OR(K5913="tank",K5913="Boat",K5913="car"),INDEX(Rate!$B$4:$M$25,MATCH(Gilbert!N5913,Rate!$A$4:$A$25,0),MATCH(Gilbert!L5913,Rate!$B$3:$M$3,0))*O5913*0.8,INDEX(Rate!$B$4:$M$25,MATCH(Gilbert!N5913,Rate!$A$4:$A$25,0),MATCH(Gilbert!L5913,Rate!$B$3:$M$3,0))*O5913)),"")</f>
        <v/>
      </c>
      <c r="T5913" s="71" t="str">
        <f t="shared" si="279"/>
        <v/>
      </c>
    </row>
    <row r="5914" spans="16:20">
      <c r="P5914" s="70" t="str">
        <f t="shared" si="277"/>
        <v/>
      </c>
      <c r="Q5914" s="70" t="str">
        <f t="shared" si="278"/>
        <v/>
      </c>
      <c r="R5914" s="70" t="str">
        <f>IFERROR(IF(K5914="handling and wharfage",SUM(P5914:Q5914),IF(OR(K5914="tank",K5914="Boat",K5914="car"),INDEX(Rate!$B$4:$M$25,MATCH(Gilbert!N5914,Rate!$A$4:$A$25,0),MATCH(Gilbert!L5914,Rate!$B$3:$M$3,0))*O5914*0.8,INDEX(Rate!$B$4:$M$25,MATCH(Gilbert!N5914,Rate!$A$4:$A$25,0),MATCH(Gilbert!L5914,Rate!$B$3:$M$3,0))*O5914)),"")</f>
        <v/>
      </c>
      <c r="T5914" s="71" t="str">
        <f t="shared" si="279"/>
        <v/>
      </c>
    </row>
    <row r="5915" spans="16:20">
      <c r="P5915" s="70" t="str">
        <f t="shared" si="277"/>
        <v/>
      </c>
      <c r="Q5915" s="70" t="str">
        <f t="shared" si="278"/>
        <v/>
      </c>
      <c r="R5915" s="70" t="str">
        <f>IFERROR(IF(K5915="handling and wharfage",SUM(P5915:Q5915),IF(OR(K5915="tank",K5915="Boat",K5915="car"),INDEX(Rate!$B$4:$M$25,MATCH(Gilbert!N5915,Rate!$A$4:$A$25,0),MATCH(Gilbert!L5915,Rate!$B$3:$M$3,0))*O5915*0.8,INDEX(Rate!$B$4:$M$25,MATCH(Gilbert!N5915,Rate!$A$4:$A$25,0),MATCH(Gilbert!L5915,Rate!$B$3:$M$3,0))*O5915)),"")</f>
        <v/>
      </c>
      <c r="T5915" s="71" t="str">
        <f t="shared" si="279"/>
        <v/>
      </c>
    </row>
    <row r="5916" spans="16:20">
      <c r="P5916" s="70" t="str">
        <f t="shared" si="277"/>
        <v/>
      </c>
      <c r="Q5916" s="70" t="str">
        <f t="shared" si="278"/>
        <v/>
      </c>
      <c r="R5916" s="70" t="str">
        <f>IFERROR(IF(K5916="handling and wharfage",SUM(P5916:Q5916),IF(OR(K5916="tank",K5916="Boat",K5916="car"),INDEX(Rate!$B$4:$M$25,MATCH(Gilbert!N5916,Rate!$A$4:$A$25,0),MATCH(Gilbert!L5916,Rate!$B$3:$M$3,0))*O5916*0.8,INDEX(Rate!$B$4:$M$25,MATCH(Gilbert!N5916,Rate!$A$4:$A$25,0),MATCH(Gilbert!L5916,Rate!$B$3:$M$3,0))*O5916)),"")</f>
        <v/>
      </c>
      <c r="T5916" s="71" t="str">
        <f t="shared" si="279"/>
        <v/>
      </c>
    </row>
    <row r="5917" spans="16:20">
      <c r="P5917" s="70" t="str">
        <f t="shared" si="277"/>
        <v/>
      </c>
      <c r="Q5917" s="70" t="str">
        <f t="shared" si="278"/>
        <v/>
      </c>
      <c r="R5917" s="70" t="str">
        <f>IFERROR(IF(K5917="handling and wharfage",SUM(P5917:Q5917),IF(OR(K5917="tank",K5917="Boat",K5917="car"),INDEX(Rate!$B$4:$M$25,MATCH(Gilbert!N5917,Rate!$A$4:$A$25,0),MATCH(Gilbert!L5917,Rate!$B$3:$M$3,0))*O5917*0.8,INDEX(Rate!$B$4:$M$25,MATCH(Gilbert!N5917,Rate!$A$4:$A$25,0),MATCH(Gilbert!L5917,Rate!$B$3:$M$3,0))*O5917)),"")</f>
        <v/>
      </c>
      <c r="T5917" s="71" t="str">
        <f t="shared" si="279"/>
        <v/>
      </c>
    </row>
    <row r="5918" spans="16:20">
      <c r="P5918" s="70" t="str">
        <f t="shared" si="277"/>
        <v/>
      </c>
      <c r="Q5918" s="70" t="str">
        <f t="shared" si="278"/>
        <v/>
      </c>
      <c r="R5918" s="70" t="str">
        <f>IFERROR(IF(K5918="handling and wharfage",SUM(P5918:Q5918),IF(OR(K5918="tank",K5918="Boat",K5918="car"),INDEX(Rate!$B$4:$M$25,MATCH(Gilbert!N5918,Rate!$A$4:$A$25,0),MATCH(Gilbert!L5918,Rate!$B$3:$M$3,0))*O5918*0.8,INDEX(Rate!$B$4:$M$25,MATCH(Gilbert!N5918,Rate!$A$4:$A$25,0),MATCH(Gilbert!L5918,Rate!$B$3:$M$3,0))*O5918)),"")</f>
        <v/>
      </c>
      <c r="T5918" s="71" t="str">
        <f t="shared" si="279"/>
        <v/>
      </c>
    </row>
    <row r="5919" spans="16:20">
      <c r="P5919" s="70" t="str">
        <f t="shared" si="277"/>
        <v/>
      </c>
      <c r="Q5919" s="70" t="str">
        <f t="shared" si="278"/>
        <v/>
      </c>
      <c r="R5919" s="70" t="str">
        <f>IFERROR(IF(K5919="handling and wharfage",SUM(P5919:Q5919),IF(OR(K5919="tank",K5919="Boat",K5919="car"),INDEX(Rate!$B$4:$M$25,MATCH(Gilbert!N5919,Rate!$A$4:$A$25,0),MATCH(Gilbert!L5919,Rate!$B$3:$M$3,0))*O5919*0.8,INDEX(Rate!$B$4:$M$25,MATCH(Gilbert!N5919,Rate!$A$4:$A$25,0),MATCH(Gilbert!L5919,Rate!$B$3:$M$3,0))*O5919)),"")</f>
        <v/>
      </c>
      <c r="T5919" s="71" t="str">
        <f t="shared" si="279"/>
        <v/>
      </c>
    </row>
    <row r="5920" spans="16:20">
      <c r="P5920" s="70" t="str">
        <f t="shared" si="277"/>
        <v/>
      </c>
      <c r="Q5920" s="70" t="str">
        <f t="shared" si="278"/>
        <v/>
      </c>
      <c r="R5920" s="70" t="str">
        <f>IFERROR(IF(K5920="handling and wharfage",SUM(P5920:Q5920),IF(OR(K5920="tank",K5920="Boat",K5920="car"),INDEX(Rate!$B$4:$M$25,MATCH(Gilbert!N5920,Rate!$A$4:$A$25,0),MATCH(Gilbert!L5920,Rate!$B$3:$M$3,0))*O5920*0.8,INDEX(Rate!$B$4:$M$25,MATCH(Gilbert!N5920,Rate!$A$4:$A$25,0),MATCH(Gilbert!L5920,Rate!$B$3:$M$3,0))*O5920)),"")</f>
        <v/>
      </c>
      <c r="T5920" s="71" t="str">
        <f t="shared" si="279"/>
        <v/>
      </c>
    </row>
    <row r="5921" spans="16:20">
      <c r="P5921" s="70" t="str">
        <f t="shared" si="277"/>
        <v/>
      </c>
      <c r="Q5921" s="70" t="str">
        <f t="shared" si="278"/>
        <v/>
      </c>
      <c r="R5921" s="70" t="str">
        <f>IFERROR(IF(K5921="handling and wharfage",SUM(P5921:Q5921),IF(OR(K5921="tank",K5921="Boat",K5921="car"),INDEX(Rate!$B$4:$M$25,MATCH(Gilbert!N5921,Rate!$A$4:$A$25,0),MATCH(Gilbert!L5921,Rate!$B$3:$M$3,0))*O5921*0.8,INDEX(Rate!$B$4:$M$25,MATCH(Gilbert!N5921,Rate!$A$4:$A$25,0),MATCH(Gilbert!L5921,Rate!$B$3:$M$3,0))*O5921)),"")</f>
        <v/>
      </c>
      <c r="T5921" s="71" t="str">
        <f t="shared" si="279"/>
        <v/>
      </c>
    </row>
    <row r="5922" spans="16:20">
      <c r="P5922" s="70" t="str">
        <f t="shared" si="277"/>
        <v/>
      </c>
      <c r="Q5922" s="70" t="str">
        <f t="shared" si="278"/>
        <v/>
      </c>
      <c r="R5922" s="70" t="str">
        <f>IFERROR(IF(K5922="handling and wharfage",SUM(P5922:Q5922),IF(OR(K5922="tank",K5922="Boat",K5922="car"),INDEX(Rate!$B$4:$M$25,MATCH(Gilbert!N5922,Rate!$A$4:$A$25,0),MATCH(Gilbert!L5922,Rate!$B$3:$M$3,0))*O5922*0.8,INDEX(Rate!$B$4:$M$25,MATCH(Gilbert!N5922,Rate!$A$4:$A$25,0),MATCH(Gilbert!L5922,Rate!$B$3:$M$3,0))*O5922)),"")</f>
        <v/>
      </c>
      <c r="T5922" s="71" t="str">
        <f t="shared" si="279"/>
        <v/>
      </c>
    </row>
    <row r="5923" spans="16:20">
      <c r="P5923" s="70" t="str">
        <f t="shared" si="277"/>
        <v/>
      </c>
      <c r="Q5923" s="70" t="str">
        <f t="shared" si="278"/>
        <v/>
      </c>
      <c r="R5923" s="70" t="str">
        <f>IFERROR(IF(K5923="handling and wharfage",SUM(P5923:Q5923),IF(OR(K5923="tank",K5923="Boat",K5923="car"),INDEX(Rate!$B$4:$M$25,MATCH(Gilbert!N5923,Rate!$A$4:$A$25,0),MATCH(Gilbert!L5923,Rate!$B$3:$M$3,0))*O5923*0.8,INDEX(Rate!$B$4:$M$25,MATCH(Gilbert!N5923,Rate!$A$4:$A$25,0),MATCH(Gilbert!L5923,Rate!$B$3:$M$3,0))*O5923)),"")</f>
        <v/>
      </c>
      <c r="T5923" s="71" t="str">
        <f t="shared" si="279"/>
        <v/>
      </c>
    </row>
    <row r="5924" spans="16:20">
      <c r="P5924" s="70" t="str">
        <f t="shared" si="277"/>
        <v/>
      </c>
      <c r="Q5924" s="70" t="str">
        <f t="shared" si="278"/>
        <v/>
      </c>
      <c r="R5924" s="70" t="str">
        <f>IFERROR(IF(K5924="handling and wharfage",SUM(P5924:Q5924),IF(OR(K5924="tank",K5924="Boat",K5924="car"),INDEX(Rate!$B$4:$M$25,MATCH(Gilbert!N5924,Rate!$A$4:$A$25,0),MATCH(Gilbert!L5924,Rate!$B$3:$M$3,0))*O5924*0.8,INDEX(Rate!$B$4:$M$25,MATCH(Gilbert!N5924,Rate!$A$4:$A$25,0),MATCH(Gilbert!L5924,Rate!$B$3:$M$3,0))*O5924)),"")</f>
        <v/>
      </c>
      <c r="T5924" s="71" t="str">
        <f t="shared" si="279"/>
        <v/>
      </c>
    </row>
    <row r="5925" spans="16:20">
      <c r="P5925" s="70" t="str">
        <f t="shared" si="277"/>
        <v/>
      </c>
      <c r="Q5925" s="70" t="str">
        <f t="shared" si="278"/>
        <v/>
      </c>
      <c r="R5925" s="70" t="str">
        <f>IFERROR(IF(K5925="handling and wharfage",SUM(P5925:Q5925),IF(OR(K5925="tank",K5925="Boat",K5925="car"),INDEX(Rate!$B$4:$M$25,MATCH(Gilbert!N5925,Rate!$A$4:$A$25,0),MATCH(Gilbert!L5925,Rate!$B$3:$M$3,0))*O5925*0.8,INDEX(Rate!$B$4:$M$25,MATCH(Gilbert!N5925,Rate!$A$4:$A$25,0),MATCH(Gilbert!L5925,Rate!$B$3:$M$3,0))*O5925)),"")</f>
        <v/>
      </c>
      <c r="T5925" s="71" t="str">
        <f t="shared" si="279"/>
        <v/>
      </c>
    </row>
    <row r="5926" s="59" customFormat="1" spans="1:23">
      <c r="A5926" s="74"/>
      <c r="B5926" s="74"/>
      <c r="D5926" s="98"/>
      <c r="G5926" s="99"/>
      <c r="H5926" s="98"/>
      <c r="J5926" s="101"/>
      <c r="P5926" s="70" t="str">
        <f t="shared" si="277"/>
        <v/>
      </c>
      <c r="Q5926" s="70" t="str">
        <f t="shared" si="278"/>
        <v/>
      </c>
      <c r="R5926" s="70" t="str">
        <f>IFERROR(IF(K5926="handling and wharfage",SUM(P5926:Q5926),IF(OR(K5926="tank",K5926="Boat",K5926="car"),INDEX(Rate!$B$4:$M$25,MATCH(Gilbert!N5926,Rate!$A$4:$A$25,0),MATCH(Gilbert!L5926,Rate!$B$3:$M$3,0))*O5926*0.8,INDEX(Rate!$B$4:$M$25,MATCH(Gilbert!N5926,Rate!$A$4:$A$25,0),MATCH(Gilbert!L5926,Rate!$B$3:$M$3,0))*O5926)),"")</f>
        <v/>
      </c>
      <c r="S5926" s="71"/>
      <c r="T5926" s="71" t="str">
        <f t="shared" si="279"/>
        <v/>
      </c>
      <c r="V5926" s="98"/>
      <c r="W5926" s="98"/>
    </row>
    <row r="5927" s="59" customFormat="1" spans="1:23">
      <c r="A5927" s="74"/>
      <c r="B5927" s="74"/>
      <c r="D5927" s="98"/>
      <c r="G5927" s="99"/>
      <c r="H5927" s="98"/>
      <c r="J5927" s="101"/>
      <c r="P5927" s="70" t="str">
        <f t="shared" si="277"/>
        <v/>
      </c>
      <c r="Q5927" s="70" t="str">
        <f t="shared" si="278"/>
        <v/>
      </c>
      <c r="R5927" s="70" t="str">
        <f>IFERROR(IF(K5927="handling and wharfage",SUM(P5927:Q5927),IF(OR(K5927="tank",K5927="Boat",K5927="car"),INDEX(Rate!$B$4:$M$25,MATCH(Gilbert!N5927,Rate!$A$4:$A$25,0),MATCH(Gilbert!L5927,Rate!$B$3:$M$3,0))*O5927*0.8,INDEX(Rate!$B$4:$M$25,MATCH(Gilbert!N5927,Rate!$A$4:$A$25,0),MATCH(Gilbert!L5927,Rate!$B$3:$M$3,0))*O5927)),"")</f>
        <v/>
      </c>
      <c r="S5927" s="71"/>
      <c r="T5927" s="71" t="str">
        <f t="shared" si="279"/>
        <v/>
      </c>
      <c r="V5927" s="98"/>
      <c r="W5927" s="98"/>
    </row>
    <row r="5928" s="59" customFormat="1" spans="1:23">
      <c r="A5928" s="74"/>
      <c r="B5928" s="74"/>
      <c r="D5928" s="98"/>
      <c r="G5928" s="99"/>
      <c r="H5928" s="98"/>
      <c r="J5928" s="101"/>
      <c r="P5928" s="70" t="str">
        <f t="shared" si="277"/>
        <v/>
      </c>
      <c r="Q5928" s="70" t="str">
        <f t="shared" si="278"/>
        <v/>
      </c>
      <c r="R5928" s="70" t="str">
        <f>IFERROR(IF(K5928="handling and wharfage",SUM(P5928:Q5928),IF(OR(K5928="tank",K5928="Boat",K5928="car"),INDEX(Rate!$B$4:$M$25,MATCH(Gilbert!N5928,Rate!$A$4:$A$25,0),MATCH(Gilbert!L5928,Rate!$B$3:$M$3,0))*O5928*0.8,INDEX(Rate!$B$4:$M$25,MATCH(Gilbert!N5928,Rate!$A$4:$A$25,0),MATCH(Gilbert!L5928,Rate!$B$3:$M$3,0))*O5928)),"")</f>
        <v/>
      </c>
      <c r="S5928" s="71"/>
      <c r="T5928" s="71" t="str">
        <f t="shared" si="279"/>
        <v/>
      </c>
      <c r="V5928" s="98"/>
      <c r="W5928" s="98"/>
    </row>
    <row r="5929" s="59" customFormat="1" spans="1:23">
      <c r="A5929" s="74"/>
      <c r="B5929" s="74"/>
      <c r="D5929" s="98"/>
      <c r="G5929" s="99"/>
      <c r="H5929" s="98"/>
      <c r="J5929" s="101"/>
      <c r="P5929" s="70" t="str">
        <f t="shared" si="277"/>
        <v/>
      </c>
      <c r="Q5929" s="70" t="str">
        <f t="shared" si="278"/>
        <v/>
      </c>
      <c r="R5929" s="70" t="str">
        <f>IFERROR(IF(K5929="handling and wharfage",SUM(P5929:Q5929),IF(OR(K5929="tank",K5929="Boat",K5929="car"),INDEX(Rate!$B$4:$M$25,MATCH(Gilbert!N5929,Rate!$A$4:$A$25,0),MATCH(Gilbert!L5929,Rate!$B$3:$M$3,0))*O5929*0.8,INDEX(Rate!$B$4:$M$25,MATCH(Gilbert!N5929,Rate!$A$4:$A$25,0),MATCH(Gilbert!L5929,Rate!$B$3:$M$3,0))*O5929)),"")</f>
        <v/>
      </c>
      <c r="S5929" s="71"/>
      <c r="T5929" s="71" t="str">
        <f t="shared" si="279"/>
        <v/>
      </c>
      <c r="V5929" s="98"/>
      <c r="W5929" s="98"/>
    </row>
    <row r="5930" s="59" customFormat="1" spans="1:23">
      <c r="A5930" s="74"/>
      <c r="B5930" s="74"/>
      <c r="D5930" s="98"/>
      <c r="G5930" s="99"/>
      <c r="H5930" s="98"/>
      <c r="J5930" s="101"/>
      <c r="P5930" s="70" t="str">
        <f t="shared" si="277"/>
        <v/>
      </c>
      <c r="Q5930" s="70" t="str">
        <f t="shared" si="278"/>
        <v/>
      </c>
      <c r="R5930" s="70" t="str">
        <f>IFERROR(IF(K5930="handling and wharfage",SUM(P5930:Q5930),IF(OR(K5930="tank",K5930="Boat",K5930="car"),INDEX(Rate!$B$4:$M$25,MATCH(Gilbert!N5930,Rate!$A$4:$A$25,0),MATCH(Gilbert!L5930,Rate!$B$3:$M$3,0))*O5930*0.8,INDEX(Rate!$B$4:$M$25,MATCH(Gilbert!N5930,Rate!$A$4:$A$25,0),MATCH(Gilbert!L5930,Rate!$B$3:$M$3,0))*O5930)),"")</f>
        <v/>
      </c>
      <c r="S5930" s="71"/>
      <c r="T5930" s="71" t="str">
        <f t="shared" si="279"/>
        <v/>
      </c>
      <c r="V5930" s="98"/>
      <c r="W5930" s="98"/>
    </row>
    <row r="5931" s="59" customFormat="1" spans="1:23">
      <c r="A5931" s="74"/>
      <c r="B5931" s="74"/>
      <c r="D5931" s="98"/>
      <c r="G5931" s="99"/>
      <c r="H5931" s="98"/>
      <c r="J5931" s="101"/>
      <c r="P5931" s="70" t="str">
        <f t="shared" si="277"/>
        <v/>
      </c>
      <c r="Q5931" s="70" t="str">
        <f t="shared" si="278"/>
        <v/>
      </c>
      <c r="R5931" s="70" t="str">
        <f>IFERROR(IF(K5931="handling and wharfage",SUM(P5931:Q5931),IF(OR(K5931="tank",K5931="Boat",K5931="car"),INDEX(Rate!$B$4:$M$25,MATCH(Gilbert!N5931,Rate!$A$4:$A$25,0),MATCH(Gilbert!L5931,Rate!$B$3:$M$3,0))*O5931*0.8,INDEX(Rate!$B$4:$M$25,MATCH(Gilbert!N5931,Rate!$A$4:$A$25,0),MATCH(Gilbert!L5931,Rate!$B$3:$M$3,0))*O5931)),"")</f>
        <v/>
      </c>
      <c r="S5931" s="71"/>
      <c r="T5931" s="71" t="str">
        <f t="shared" si="279"/>
        <v/>
      </c>
      <c r="V5931" s="98"/>
      <c r="W5931" s="98"/>
    </row>
    <row r="5932" s="59" customFormat="1" spans="1:23">
      <c r="A5932" s="74"/>
      <c r="B5932" s="74"/>
      <c r="D5932" s="98"/>
      <c r="G5932" s="99"/>
      <c r="H5932" s="98"/>
      <c r="J5932" s="101"/>
      <c r="P5932" s="70" t="str">
        <f t="shared" si="277"/>
        <v/>
      </c>
      <c r="Q5932" s="70" t="str">
        <f t="shared" si="278"/>
        <v/>
      </c>
      <c r="R5932" s="70" t="str">
        <f>IFERROR(IF(K5932="handling and wharfage",SUM(P5932:Q5932),IF(OR(K5932="tank",K5932="Boat",K5932="car"),INDEX(Rate!$B$4:$M$25,MATCH(Gilbert!N5932,Rate!$A$4:$A$25,0),MATCH(Gilbert!L5932,Rate!$B$3:$M$3,0))*O5932*0.8,INDEX(Rate!$B$4:$M$25,MATCH(Gilbert!N5932,Rate!$A$4:$A$25,0),MATCH(Gilbert!L5932,Rate!$B$3:$M$3,0))*O5932)),"")</f>
        <v/>
      </c>
      <c r="S5932" s="71"/>
      <c r="T5932" s="71" t="str">
        <f t="shared" si="279"/>
        <v/>
      </c>
      <c r="V5932" s="98"/>
      <c r="W5932" s="98"/>
    </row>
    <row r="5933" s="59" customFormat="1" spans="1:23">
      <c r="A5933" s="74"/>
      <c r="B5933" s="74"/>
      <c r="D5933" s="98"/>
      <c r="G5933" s="99"/>
      <c r="H5933" s="98"/>
      <c r="J5933" s="101"/>
      <c r="P5933" s="70" t="str">
        <f t="shared" si="277"/>
        <v/>
      </c>
      <c r="Q5933" s="70" t="str">
        <f t="shared" si="278"/>
        <v/>
      </c>
      <c r="R5933" s="70" t="str">
        <f>IFERROR(IF(K5933="handling and wharfage",SUM(P5933:Q5933),IF(OR(K5933="tank",K5933="Boat",K5933="car"),INDEX(Rate!$B$4:$M$25,MATCH(Gilbert!N5933,Rate!$A$4:$A$25,0),MATCH(Gilbert!L5933,Rate!$B$3:$M$3,0))*O5933*0.8,INDEX(Rate!$B$4:$M$25,MATCH(Gilbert!N5933,Rate!$A$4:$A$25,0),MATCH(Gilbert!L5933,Rate!$B$3:$M$3,0))*O5933)),"")</f>
        <v/>
      </c>
      <c r="S5933" s="71"/>
      <c r="T5933" s="71" t="str">
        <f t="shared" si="279"/>
        <v/>
      </c>
      <c r="V5933" s="98"/>
      <c r="W5933" s="98"/>
    </row>
    <row r="5934" s="59" customFormat="1" spans="1:23">
      <c r="A5934" s="74"/>
      <c r="B5934" s="74"/>
      <c r="D5934" s="98"/>
      <c r="G5934" s="99"/>
      <c r="H5934" s="98"/>
      <c r="J5934" s="101"/>
      <c r="P5934" s="70" t="str">
        <f t="shared" si="277"/>
        <v/>
      </c>
      <c r="Q5934" s="70" t="str">
        <f t="shared" si="278"/>
        <v/>
      </c>
      <c r="R5934" s="70" t="str">
        <f>IFERROR(IF(K5934="handling and wharfage",SUM(P5934:Q5934),IF(OR(K5934="tank",K5934="Boat",K5934="car"),INDEX(Rate!$B$4:$M$25,MATCH(Gilbert!N5934,Rate!$A$4:$A$25,0),MATCH(Gilbert!L5934,Rate!$B$3:$M$3,0))*O5934*0.8,INDEX(Rate!$B$4:$M$25,MATCH(Gilbert!N5934,Rate!$A$4:$A$25,0),MATCH(Gilbert!L5934,Rate!$B$3:$M$3,0))*O5934)),"")</f>
        <v/>
      </c>
      <c r="S5934" s="71"/>
      <c r="T5934" s="71" t="str">
        <f t="shared" si="279"/>
        <v/>
      </c>
      <c r="V5934" s="98"/>
      <c r="W5934" s="98"/>
    </row>
    <row r="5935" s="59" customFormat="1" spans="1:23">
      <c r="A5935" s="74"/>
      <c r="B5935" s="74"/>
      <c r="D5935" s="98"/>
      <c r="G5935" s="99"/>
      <c r="H5935" s="98"/>
      <c r="J5935" s="101"/>
      <c r="P5935" s="70" t="str">
        <f t="shared" si="277"/>
        <v/>
      </c>
      <c r="Q5935" s="70" t="str">
        <f t="shared" si="278"/>
        <v/>
      </c>
      <c r="R5935" s="70" t="str">
        <f>IFERROR(IF(K5935="handling and wharfage",SUM(P5935:Q5935),IF(OR(K5935="tank",K5935="Boat",K5935="car"),INDEX(Rate!$B$4:$M$25,MATCH(Gilbert!N5935,Rate!$A$4:$A$25,0),MATCH(Gilbert!L5935,Rate!$B$3:$M$3,0))*O5935*0.8,INDEX(Rate!$B$4:$M$25,MATCH(Gilbert!N5935,Rate!$A$4:$A$25,0),MATCH(Gilbert!L5935,Rate!$B$3:$M$3,0))*O5935)),"")</f>
        <v/>
      </c>
      <c r="S5935" s="71"/>
      <c r="T5935" s="71" t="str">
        <f t="shared" si="279"/>
        <v/>
      </c>
      <c r="V5935" s="98"/>
      <c r="W5935" s="98"/>
    </row>
    <row r="5936" spans="16:20">
      <c r="P5936" s="70" t="str">
        <f t="shared" si="277"/>
        <v/>
      </c>
      <c r="Q5936" s="70" t="str">
        <f t="shared" si="278"/>
        <v/>
      </c>
      <c r="R5936" s="70" t="str">
        <f>IFERROR(IF(K5936="handling and wharfage",SUM(P5936:Q5936),IF(OR(K5936="tank",K5936="Boat",K5936="car"),INDEX(Rate!$B$4:$M$25,MATCH(Gilbert!N5936,Rate!$A$4:$A$25,0),MATCH(Gilbert!L5936,Rate!$B$3:$M$3,0))*O5936*0.8,INDEX(Rate!$B$4:$M$25,MATCH(Gilbert!N5936,Rate!$A$4:$A$25,0),MATCH(Gilbert!L5936,Rate!$B$3:$M$3,0))*O5936)),"")</f>
        <v/>
      </c>
      <c r="T5936" s="71" t="str">
        <f t="shared" si="279"/>
        <v/>
      </c>
    </row>
    <row r="5937" spans="16:20">
      <c r="P5937" s="70" t="str">
        <f t="shared" si="277"/>
        <v/>
      </c>
      <c r="Q5937" s="70" t="str">
        <f t="shared" si="278"/>
        <v/>
      </c>
      <c r="R5937" s="70" t="str">
        <f>IFERROR(IF(K5937="handling and wharfage",SUM(P5937:Q5937),IF(OR(K5937="tank",K5937="Boat",K5937="car"),INDEX(Rate!$B$4:$M$25,MATCH(Gilbert!N5937,Rate!$A$4:$A$25,0),MATCH(Gilbert!L5937,Rate!$B$3:$M$3,0))*O5937*0.8,INDEX(Rate!$B$4:$M$25,MATCH(Gilbert!N5937,Rate!$A$4:$A$25,0),MATCH(Gilbert!L5937,Rate!$B$3:$M$3,0))*O5937)),"")</f>
        <v/>
      </c>
      <c r="T5937" s="71" t="str">
        <f t="shared" si="279"/>
        <v/>
      </c>
    </row>
    <row r="5938" spans="16:20">
      <c r="P5938" s="70" t="str">
        <f t="shared" si="277"/>
        <v/>
      </c>
      <c r="Q5938" s="70" t="str">
        <f t="shared" si="278"/>
        <v/>
      </c>
      <c r="R5938" s="70" t="str">
        <f>IFERROR(IF(K5938="handling and wharfage",SUM(P5938:Q5938),IF(OR(K5938="tank",K5938="Boat",K5938="car"),INDEX(Rate!$B$4:$M$25,MATCH(Gilbert!N5938,Rate!$A$4:$A$25,0),MATCH(Gilbert!L5938,Rate!$B$3:$M$3,0))*O5938*0.8,INDEX(Rate!$B$4:$M$25,MATCH(Gilbert!N5938,Rate!$A$4:$A$25,0),MATCH(Gilbert!L5938,Rate!$B$3:$M$3,0))*O5938)),"")</f>
        <v/>
      </c>
      <c r="T5938" s="71" t="str">
        <f t="shared" si="279"/>
        <v/>
      </c>
    </row>
    <row r="5939" spans="16:20">
      <c r="P5939" s="70" t="str">
        <f t="shared" si="277"/>
        <v/>
      </c>
      <c r="Q5939" s="70" t="str">
        <f t="shared" si="278"/>
        <v/>
      </c>
      <c r="R5939" s="70" t="str">
        <f>IFERROR(IF(K5939="handling and wharfage",SUM(P5939:Q5939),IF(OR(K5939="tank",K5939="Boat",K5939="car"),INDEX(Rate!$B$4:$M$25,MATCH(Gilbert!N5939,Rate!$A$4:$A$25,0),MATCH(Gilbert!L5939,Rate!$B$3:$M$3,0))*O5939*0.8,INDEX(Rate!$B$4:$M$25,MATCH(Gilbert!N5939,Rate!$A$4:$A$25,0),MATCH(Gilbert!L5939,Rate!$B$3:$M$3,0))*O5939)),"")</f>
        <v/>
      </c>
      <c r="T5939" s="71" t="str">
        <f t="shared" si="279"/>
        <v/>
      </c>
    </row>
    <row r="5940" spans="16:20">
      <c r="P5940" s="70" t="str">
        <f t="shared" si="277"/>
        <v/>
      </c>
      <c r="Q5940" s="70" t="str">
        <f t="shared" si="278"/>
        <v/>
      </c>
      <c r="R5940" s="70" t="str">
        <f>IFERROR(IF(K5940="handling and wharfage",SUM(P5940:Q5940),IF(OR(K5940="tank",K5940="Boat",K5940="car"),INDEX(Rate!$B$4:$M$25,MATCH(Gilbert!N5940,Rate!$A$4:$A$25,0),MATCH(Gilbert!L5940,Rate!$B$3:$M$3,0))*O5940*0.8,INDEX(Rate!$B$4:$M$25,MATCH(Gilbert!N5940,Rate!$A$4:$A$25,0),MATCH(Gilbert!L5940,Rate!$B$3:$M$3,0))*O5940)),"")</f>
        <v/>
      </c>
      <c r="T5940" s="71" t="str">
        <f t="shared" si="279"/>
        <v/>
      </c>
    </row>
    <row r="5941" spans="16:20">
      <c r="P5941" s="70" t="str">
        <f t="shared" si="277"/>
        <v/>
      </c>
      <c r="Q5941" s="70" t="str">
        <f t="shared" si="278"/>
        <v/>
      </c>
      <c r="R5941" s="70" t="str">
        <f>IFERROR(IF(K5941="handling and wharfage",SUM(P5941:Q5941),IF(OR(K5941="tank",K5941="Boat",K5941="car"),INDEX(Rate!$B$4:$M$25,MATCH(Gilbert!N5941,Rate!$A$4:$A$25,0),MATCH(Gilbert!L5941,Rate!$B$3:$M$3,0))*O5941*0.8,INDEX(Rate!$B$4:$M$25,MATCH(Gilbert!N5941,Rate!$A$4:$A$25,0),MATCH(Gilbert!L5941,Rate!$B$3:$M$3,0))*O5941)),"")</f>
        <v/>
      </c>
      <c r="T5941" s="71" t="str">
        <f t="shared" si="279"/>
        <v/>
      </c>
    </row>
    <row r="5942" spans="16:20">
      <c r="P5942" s="70" t="str">
        <f t="shared" si="277"/>
        <v/>
      </c>
      <c r="Q5942" s="70" t="str">
        <f t="shared" si="278"/>
        <v/>
      </c>
      <c r="R5942" s="70" t="str">
        <f>IFERROR(IF(K5942="handling and wharfage",SUM(P5942:Q5942),IF(OR(K5942="tank",K5942="Boat",K5942="car"),INDEX(Rate!$B$4:$M$25,MATCH(Gilbert!N5942,Rate!$A$4:$A$25,0),MATCH(Gilbert!L5942,Rate!$B$3:$M$3,0))*O5942*0.8,INDEX(Rate!$B$4:$M$25,MATCH(Gilbert!N5942,Rate!$A$4:$A$25,0),MATCH(Gilbert!L5942,Rate!$B$3:$M$3,0))*O5942)),"")</f>
        <v/>
      </c>
      <c r="T5942" s="71" t="str">
        <f t="shared" si="279"/>
        <v/>
      </c>
    </row>
    <row r="5943" spans="16:20">
      <c r="P5943" s="70" t="str">
        <f t="shared" si="277"/>
        <v/>
      </c>
      <c r="Q5943" s="70" t="str">
        <f t="shared" si="278"/>
        <v/>
      </c>
      <c r="R5943" s="70" t="str">
        <f>IFERROR(IF(K5943="handling and wharfage",SUM(P5943:Q5943),IF(OR(K5943="tank",K5943="Boat",K5943="car"),INDEX(Rate!$B$4:$M$25,MATCH(Gilbert!N5943,Rate!$A$4:$A$25,0),MATCH(Gilbert!L5943,Rate!$B$3:$M$3,0))*O5943*0.8,INDEX(Rate!$B$4:$M$25,MATCH(Gilbert!N5943,Rate!$A$4:$A$25,0),MATCH(Gilbert!L5943,Rate!$B$3:$M$3,0))*O5943)),"")</f>
        <v/>
      </c>
      <c r="T5943" s="71" t="str">
        <f t="shared" si="279"/>
        <v/>
      </c>
    </row>
    <row r="5944" spans="16:20">
      <c r="P5944" s="70" t="str">
        <f t="shared" si="277"/>
        <v/>
      </c>
      <c r="Q5944" s="70" t="str">
        <f t="shared" si="278"/>
        <v/>
      </c>
      <c r="R5944" s="70" t="str">
        <f>IFERROR(IF(K5944="handling and wharfage",SUM(P5944:Q5944),IF(OR(K5944="tank",K5944="Boat",K5944="car"),INDEX(Rate!$B$4:$M$25,MATCH(Gilbert!N5944,Rate!$A$4:$A$25,0),MATCH(Gilbert!L5944,Rate!$B$3:$M$3,0))*O5944*0.8,INDEX(Rate!$B$4:$M$25,MATCH(Gilbert!N5944,Rate!$A$4:$A$25,0),MATCH(Gilbert!L5944,Rate!$B$3:$M$3,0))*O5944)),"")</f>
        <v/>
      </c>
      <c r="T5944" s="71" t="str">
        <f t="shared" si="279"/>
        <v/>
      </c>
    </row>
    <row r="5945" spans="16:20">
      <c r="P5945" s="70" t="str">
        <f t="shared" si="277"/>
        <v/>
      </c>
      <c r="Q5945" s="70" t="str">
        <f t="shared" si="278"/>
        <v/>
      </c>
      <c r="R5945" s="70" t="str">
        <f>IFERROR(IF(K5945="handling and wharfage",SUM(P5945:Q5945),IF(OR(K5945="tank",K5945="Boat",K5945="car"),INDEX(Rate!$B$4:$M$25,MATCH(Gilbert!N5945,Rate!$A$4:$A$25,0),MATCH(Gilbert!L5945,Rate!$B$3:$M$3,0))*O5945*0.8,INDEX(Rate!$B$4:$M$25,MATCH(Gilbert!N5945,Rate!$A$4:$A$25,0),MATCH(Gilbert!L5945,Rate!$B$3:$M$3,0))*O5945)),"")</f>
        <v/>
      </c>
      <c r="T5945" s="71" t="str">
        <f t="shared" si="279"/>
        <v/>
      </c>
    </row>
    <row r="5946" spans="16:20">
      <c r="P5946" s="70" t="str">
        <f t="shared" si="277"/>
        <v/>
      </c>
      <c r="Q5946" s="70" t="str">
        <f t="shared" si="278"/>
        <v/>
      </c>
      <c r="R5946" s="70" t="str">
        <f>IFERROR(IF(K5946="handling and wharfage",SUM(P5946:Q5946),IF(OR(K5946="tank",K5946="Boat",K5946="car"),INDEX(Rate!$B$4:$M$25,MATCH(Gilbert!N5946,Rate!$A$4:$A$25,0),MATCH(Gilbert!L5946,Rate!$B$3:$M$3,0))*O5946*0.8,INDEX(Rate!$B$4:$M$25,MATCH(Gilbert!N5946,Rate!$A$4:$A$25,0),MATCH(Gilbert!L5946,Rate!$B$3:$M$3,0))*O5946)),"")</f>
        <v/>
      </c>
      <c r="T5946" s="71" t="str">
        <f t="shared" si="279"/>
        <v/>
      </c>
    </row>
    <row r="5947" spans="16:20">
      <c r="P5947" s="70" t="str">
        <f t="shared" si="277"/>
        <v/>
      </c>
      <c r="Q5947" s="70" t="str">
        <f t="shared" si="278"/>
        <v/>
      </c>
      <c r="R5947" s="70" t="str">
        <f>IFERROR(IF(K5947="handling and wharfage",SUM(P5947:Q5947),IF(OR(K5947="tank",K5947="Boat",K5947="car"),INDEX(Rate!$B$4:$M$25,MATCH(Gilbert!N5947,Rate!$A$4:$A$25,0),MATCH(Gilbert!L5947,Rate!$B$3:$M$3,0))*O5947*0.8,INDEX(Rate!$B$4:$M$25,MATCH(Gilbert!N5947,Rate!$A$4:$A$25,0),MATCH(Gilbert!L5947,Rate!$B$3:$M$3,0))*O5947)),"")</f>
        <v/>
      </c>
      <c r="T5947" s="71" t="str">
        <f t="shared" si="279"/>
        <v/>
      </c>
    </row>
    <row r="5948" spans="16:20">
      <c r="P5948" s="70" t="str">
        <f t="shared" si="277"/>
        <v/>
      </c>
      <c r="Q5948" s="70" t="str">
        <f t="shared" si="278"/>
        <v/>
      </c>
      <c r="R5948" s="70" t="str">
        <f>IFERROR(IF(K5948="handling and wharfage",SUM(P5948:Q5948),IF(OR(K5948="tank",K5948="Boat",K5948="car"),INDEX(Rate!$B$4:$M$25,MATCH(Gilbert!N5948,Rate!$A$4:$A$25,0),MATCH(Gilbert!L5948,Rate!$B$3:$M$3,0))*O5948*0.8,INDEX(Rate!$B$4:$M$25,MATCH(Gilbert!N5948,Rate!$A$4:$A$25,0),MATCH(Gilbert!L5948,Rate!$B$3:$M$3,0))*O5948)),"")</f>
        <v/>
      </c>
      <c r="T5948" s="71" t="str">
        <f t="shared" si="279"/>
        <v/>
      </c>
    </row>
    <row r="5949" spans="16:20">
      <c r="P5949" s="70" t="str">
        <f t="shared" si="277"/>
        <v/>
      </c>
      <c r="Q5949" s="70" t="str">
        <f t="shared" si="278"/>
        <v/>
      </c>
      <c r="R5949" s="70" t="str">
        <f>IFERROR(IF(K5949="handling and wharfage",SUM(P5949:Q5949),IF(OR(K5949="tank",K5949="Boat",K5949="car"),INDEX(Rate!$B$4:$M$25,MATCH(Gilbert!N5949,Rate!$A$4:$A$25,0),MATCH(Gilbert!L5949,Rate!$B$3:$M$3,0))*O5949*0.8,INDEX(Rate!$B$4:$M$25,MATCH(Gilbert!N5949,Rate!$A$4:$A$25,0),MATCH(Gilbert!L5949,Rate!$B$3:$M$3,0))*O5949)),"")</f>
        <v/>
      </c>
      <c r="T5949" s="71" t="str">
        <f t="shared" si="279"/>
        <v/>
      </c>
    </row>
    <row r="5950" spans="16:20">
      <c r="P5950" s="70" t="str">
        <f t="shared" si="277"/>
        <v/>
      </c>
      <c r="Q5950" s="70" t="str">
        <f t="shared" si="278"/>
        <v/>
      </c>
      <c r="R5950" s="70" t="str">
        <f>IFERROR(IF(K5950="handling and wharfage",SUM(P5950:Q5950),IF(OR(K5950="tank",K5950="Boat",K5950="car"),INDEX(Rate!$B$4:$M$25,MATCH(Gilbert!N5950,Rate!$A$4:$A$25,0),MATCH(Gilbert!L5950,Rate!$B$3:$M$3,0))*O5950*0.8,INDEX(Rate!$B$4:$M$25,MATCH(Gilbert!N5950,Rate!$A$4:$A$25,0),MATCH(Gilbert!L5950,Rate!$B$3:$M$3,0))*O5950)),"")</f>
        <v/>
      </c>
      <c r="T5950" s="71" t="str">
        <f t="shared" si="279"/>
        <v/>
      </c>
    </row>
    <row r="5951" spans="16:20">
      <c r="P5951" s="70" t="str">
        <f t="shared" si="277"/>
        <v/>
      </c>
      <c r="Q5951" s="70" t="str">
        <f t="shared" si="278"/>
        <v/>
      </c>
      <c r="R5951" s="70" t="str">
        <f>IFERROR(IF(K5951="handling and wharfage",SUM(P5951:Q5951),IF(OR(K5951="tank",K5951="Boat",K5951="car"),INDEX(Rate!$B$4:$M$25,MATCH(Gilbert!N5951,Rate!$A$4:$A$25,0),MATCH(Gilbert!L5951,Rate!$B$3:$M$3,0))*O5951*0.8,INDEX(Rate!$B$4:$M$25,MATCH(Gilbert!N5951,Rate!$A$4:$A$25,0),MATCH(Gilbert!L5951,Rate!$B$3:$M$3,0))*O5951)),"")</f>
        <v/>
      </c>
      <c r="T5951" s="71" t="str">
        <f t="shared" si="279"/>
        <v/>
      </c>
    </row>
    <row r="5952" spans="16:20">
      <c r="P5952" s="70" t="str">
        <f t="shared" si="277"/>
        <v/>
      </c>
      <c r="Q5952" s="70" t="str">
        <f t="shared" si="278"/>
        <v/>
      </c>
      <c r="R5952" s="70" t="str">
        <f>IFERROR(IF(K5952="handling and wharfage",SUM(P5952:Q5952),IF(OR(K5952="tank",K5952="Boat",K5952="car"),INDEX(Rate!$B$4:$M$25,MATCH(Gilbert!N5952,Rate!$A$4:$A$25,0),MATCH(Gilbert!L5952,Rate!$B$3:$M$3,0))*O5952*0.8,INDEX(Rate!$B$4:$M$25,MATCH(Gilbert!N5952,Rate!$A$4:$A$25,0),MATCH(Gilbert!L5952,Rate!$B$3:$M$3,0))*O5952)),"")</f>
        <v/>
      </c>
      <c r="T5952" s="71" t="str">
        <f t="shared" si="279"/>
        <v/>
      </c>
    </row>
    <row r="5953" spans="16:20">
      <c r="P5953" s="70" t="str">
        <f t="shared" si="277"/>
        <v/>
      </c>
      <c r="Q5953" s="70" t="str">
        <f t="shared" si="278"/>
        <v/>
      </c>
      <c r="R5953" s="70" t="str">
        <f>IFERROR(IF(K5953="handling and wharfage",SUM(P5953:Q5953),IF(OR(K5953="tank",K5953="Boat",K5953="car"),INDEX(Rate!$B$4:$M$25,MATCH(Gilbert!N5953,Rate!$A$4:$A$25,0),MATCH(Gilbert!L5953,Rate!$B$3:$M$3,0))*O5953*0.8,INDEX(Rate!$B$4:$M$25,MATCH(Gilbert!N5953,Rate!$A$4:$A$25,0),MATCH(Gilbert!L5953,Rate!$B$3:$M$3,0))*O5953)),"")</f>
        <v/>
      </c>
      <c r="T5953" s="71" t="str">
        <f t="shared" si="279"/>
        <v/>
      </c>
    </row>
    <row r="5954" spans="16:20">
      <c r="P5954" s="70" t="str">
        <f t="shared" si="277"/>
        <v/>
      </c>
      <c r="Q5954" s="70" t="str">
        <f t="shared" si="278"/>
        <v/>
      </c>
      <c r="R5954" s="70" t="str">
        <f>IFERROR(IF(K5954="handling and wharfage",SUM(P5954:Q5954),IF(OR(K5954="tank",K5954="Boat",K5954="car"),INDEX(Rate!$B$4:$M$25,MATCH(Gilbert!N5954,Rate!$A$4:$A$25,0),MATCH(Gilbert!L5954,Rate!$B$3:$M$3,0))*O5954*0.8,INDEX(Rate!$B$4:$M$25,MATCH(Gilbert!N5954,Rate!$A$4:$A$25,0),MATCH(Gilbert!L5954,Rate!$B$3:$M$3,0))*O5954)),"")</f>
        <v/>
      </c>
      <c r="T5954" s="71" t="str">
        <f t="shared" si="279"/>
        <v/>
      </c>
    </row>
    <row r="5955" spans="16:20">
      <c r="P5955" s="70" t="str">
        <f t="shared" ref="P5955:P6018" si="280">IF(OR(K5955="handling and wharfage",K5955="rau handling and wharfage"),O5955*30,"")</f>
        <v/>
      </c>
      <c r="Q5955" s="70" t="str">
        <f t="shared" ref="Q5955:Q6018" si="281">IF(K5955&lt;&gt;"handling and wharfage","",O5955*3.5)</f>
        <v/>
      </c>
      <c r="R5955" s="70" t="str">
        <f>IFERROR(IF(K5955="handling and wharfage",SUM(P5955:Q5955),IF(OR(K5955="tank",K5955="Boat",K5955="car"),INDEX(Rate!$B$4:$M$25,MATCH(Gilbert!N5955,Rate!$A$4:$A$25,0),MATCH(Gilbert!L5955,Rate!$B$3:$M$3,0))*O5955*0.8,INDEX(Rate!$B$4:$M$25,MATCH(Gilbert!N5955,Rate!$A$4:$A$25,0),MATCH(Gilbert!L5955,Rate!$B$3:$M$3,0))*O5955)),"")</f>
        <v/>
      </c>
      <c r="T5955" s="71" t="str">
        <f t="shared" ref="T5955:T6018" si="282">IF(L5955="","",IF(L5955="General2","F0070000061A","E31250000331"))</f>
        <v/>
      </c>
    </row>
    <row r="5956" spans="16:20">
      <c r="P5956" s="70" t="str">
        <f t="shared" si="280"/>
        <v/>
      </c>
      <c r="Q5956" s="70" t="str">
        <f t="shared" si="281"/>
        <v/>
      </c>
      <c r="R5956" s="70" t="str">
        <f>IFERROR(IF(K5956="handling and wharfage",SUM(P5956:Q5956),IF(OR(K5956="tank",K5956="Boat",K5956="car"),INDEX(Rate!$B$4:$M$25,MATCH(Gilbert!N5956,Rate!$A$4:$A$25,0),MATCH(Gilbert!L5956,Rate!$B$3:$M$3,0))*O5956*0.8,INDEX(Rate!$B$4:$M$25,MATCH(Gilbert!N5956,Rate!$A$4:$A$25,0),MATCH(Gilbert!L5956,Rate!$B$3:$M$3,0))*O5956)),"")</f>
        <v/>
      </c>
      <c r="T5956" s="71" t="str">
        <f t="shared" si="282"/>
        <v/>
      </c>
    </row>
    <row r="5957" spans="16:20">
      <c r="P5957" s="70" t="str">
        <f t="shared" si="280"/>
        <v/>
      </c>
      <c r="Q5957" s="70" t="str">
        <f t="shared" si="281"/>
        <v/>
      </c>
      <c r="R5957" s="70" t="str">
        <f>IFERROR(IF(K5957="handling and wharfage",SUM(P5957:Q5957),IF(OR(K5957="tank",K5957="Boat",K5957="car"),INDEX(Rate!$B$4:$M$25,MATCH(Gilbert!N5957,Rate!$A$4:$A$25,0),MATCH(Gilbert!L5957,Rate!$B$3:$M$3,0))*O5957*0.8,INDEX(Rate!$B$4:$M$25,MATCH(Gilbert!N5957,Rate!$A$4:$A$25,0),MATCH(Gilbert!L5957,Rate!$B$3:$M$3,0))*O5957)),"")</f>
        <v/>
      </c>
      <c r="T5957" s="71" t="str">
        <f t="shared" si="282"/>
        <v/>
      </c>
    </row>
    <row r="5958" spans="16:20">
      <c r="P5958" s="70" t="str">
        <f t="shared" si="280"/>
        <v/>
      </c>
      <c r="Q5958" s="70" t="str">
        <f t="shared" si="281"/>
        <v/>
      </c>
      <c r="R5958" s="70" t="str">
        <f>IFERROR(IF(K5958="handling and wharfage",SUM(P5958:Q5958),IF(OR(K5958="tank",K5958="Boat",K5958="car"),INDEX(Rate!$B$4:$M$25,MATCH(Gilbert!N5958,Rate!$A$4:$A$25,0),MATCH(Gilbert!L5958,Rate!$B$3:$M$3,0))*O5958*0.8,INDEX(Rate!$B$4:$M$25,MATCH(Gilbert!N5958,Rate!$A$4:$A$25,0),MATCH(Gilbert!L5958,Rate!$B$3:$M$3,0))*O5958)),"")</f>
        <v/>
      </c>
      <c r="T5958" s="71" t="str">
        <f t="shared" si="282"/>
        <v/>
      </c>
    </row>
    <row r="5959" spans="16:20">
      <c r="P5959" s="70" t="str">
        <f t="shared" si="280"/>
        <v/>
      </c>
      <c r="Q5959" s="70" t="str">
        <f t="shared" si="281"/>
        <v/>
      </c>
      <c r="R5959" s="70" t="str">
        <f>IFERROR(IF(K5959="handling and wharfage",SUM(P5959:Q5959),IF(OR(K5959="tank",K5959="Boat",K5959="car"),INDEX(Rate!$B$4:$M$25,MATCH(Gilbert!N5959,Rate!$A$4:$A$25,0),MATCH(Gilbert!L5959,Rate!$B$3:$M$3,0))*O5959*0.8,INDEX(Rate!$B$4:$M$25,MATCH(Gilbert!N5959,Rate!$A$4:$A$25,0),MATCH(Gilbert!L5959,Rate!$B$3:$M$3,0))*O5959)),"")</f>
        <v/>
      </c>
      <c r="T5959" s="71" t="str">
        <f t="shared" si="282"/>
        <v/>
      </c>
    </row>
    <row r="5960" spans="16:20">
      <c r="P5960" s="70" t="str">
        <f t="shared" si="280"/>
        <v/>
      </c>
      <c r="Q5960" s="70" t="str">
        <f t="shared" si="281"/>
        <v/>
      </c>
      <c r="R5960" s="70" t="str">
        <f>IFERROR(IF(K5960="handling and wharfage",SUM(P5960:Q5960),IF(OR(K5960="tank",K5960="Boat",K5960="car"),INDEX(Rate!$B$4:$M$25,MATCH(Gilbert!N5960,Rate!$A$4:$A$25,0),MATCH(Gilbert!L5960,Rate!$B$3:$M$3,0))*O5960*0.8,INDEX(Rate!$B$4:$M$25,MATCH(Gilbert!N5960,Rate!$A$4:$A$25,0),MATCH(Gilbert!L5960,Rate!$B$3:$M$3,0))*O5960)),"")</f>
        <v/>
      </c>
      <c r="T5960" s="71" t="str">
        <f t="shared" si="282"/>
        <v/>
      </c>
    </row>
    <row r="5961" spans="16:20">
      <c r="P5961" s="70" t="str">
        <f t="shared" si="280"/>
        <v/>
      </c>
      <c r="Q5961" s="70" t="str">
        <f t="shared" si="281"/>
        <v/>
      </c>
      <c r="R5961" s="70" t="str">
        <f>IFERROR(IF(K5961="handling and wharfage",SUM(P5961:Q5961),IF(OR(K5961="tank",K5961="Boat",K5961="car"),INDEX(Rate!$B$4:$M$25,MATCH(Gilbert!N5961,Rate!$A$4:$A$25,0),MATCH(Gilbert!L5961,Rate!$B$3:$M$3,0))*O5961*0.8,INDEX(Rate!$B$4:$M$25,MATCH(Gilbert!N5961,Rate!$A$4:$A$25,0),MATCH(Gilbert!L5961,Rate!$B$3:$M$3,0))*O5961)),"")</f>
        <v/>
      </c>
      <c r="T5961" s="71" t="str">
        <f t="shared" si="282"/>
        <v/>
      </c>
    </row>
    <row r="5962" spans="16:20">
      <c r="P5962" s="70" t="str">
        <f t="shared" si="280"/>
        <v/>
      </c>
      <c r="Q5962" s="70" t="str">
        <f t="shared" si="281"/>
        <v/>
      </c>
      <c r="R5962" s="70" t="str">
        <f>IFERROR(IF(K5962="handling and wharfage",SUM(P5962:Q5962),IF(OR(K5962="tank",K5962="Boat",K5962="car"),INDEX(Rate!$B$4:$M$25,MATCH(Gilbert!N5962,Rate!$A$4:$A$25,0),MATCH(Gilbert!L5962,Rate!$B$3:$M$3,0))*O5962*0.8,INDEX(Rate!$B$4:$M$25,MATCH(Gilbert!N5962,Rate!$A$4:$A$25,0),MATCH(Gilbert!L5962,Rate!$B$3:$M$3,0))*O5962)),"")</f>
        <v/>
      </c>
      <c r="T5962" s="71" t="str">
        <f t="shared" si="282"/>
        <v/>
      </c>
    </row>
    <row r="5963" spans="16:20">
      <c r="P5963" s="70" t="str">
        <f t="shared" si="280"/>
        <v/>
      </c>
      <c r="Q5963" s="70" t="str">
        <f t="shared" si="281"/>
        <v/>
      </c>
      <c r="R5963" s="70" t="str">
        <f>IFERROR(IF(K5963="handling and wharfage",SUM(P5963:Q5963),IF(OR(K5963="tank",K5963="Boat",K5963="car"),INDEX(Rate!$B$4:$M$25,MATCH(Gilbert!N5963,Rate!$A$4:$A$25,0),MATCH(Gilbert!L5963,Rate!$B$3:$M$3,0))*O5963*0.8,INDEX(Rate!$B$4:$M$25,MATCH(Gilbert!N5963,Rate!$A$4:$A$25,0),MATCH(Gilbert!L5963,Rate!$B$3:$M$3,0))*O5963)),"")</f>
        <v/>
      </c>
      <c r="T5963" s="71" t="str">
        <f t="shared" si="282"/>
        <v/>
      </c>
    </row>
    <row r="5964" spans="16:20">
      <c r="P5964" s="70" t="str">
        <f t="shared" si="280"/>
        <v/>
      </c>
      <c r="Q5964" s="70" t="str">
        <f t="shared" si="281"/>
        <v/>
      </c>
      <c r="R5964" s="70" t="str">
        <f>IFERROR(IF(K5964="handling and wharfage",SUM(P5964:Q5964),IF(OR(K5964="tank",K5964="Boat",K5964="car"),INDEX(Rate!$B$4:$M$25,MATCH(Gilbert!N5964,Rate!$A$4:$A$25,0),MATCH(Gilbert!L5964,Rate!$B$3:$M$3,0))*O5964*0.8,INDEX(Rate!$B$4:$M$25,MATCH(Gilbert!N5964,Rate!$A$4:$A$25,0),MATCH(Gilbert!L5964,Rate!$B$3:$M$3,0))*O5964)),"")</f>
        <v/>
      </c>
      <c r="T5964" s="71" t="str">
        <f t="shared" si="282"/>
        <v/>
      </c>
    </row>
    <row r="5965" spans="16:20">
      <c r="P5965" s="70" t="str">
        <f t="shared" si="280"/>
        <v/>
      </c>
      <c r="Q5965" s="70" t="str">
        <f t="shared" si="281"/>
        <v/>
      </c>
      <c r="R5965" s="70" t="str">
        <f>IFERROR(IF(K5965="handling and wharfage",SUM(P5965:Q5965),IF(OR(K5965="tank",K5965="Boat",K5965="car"),INDEX(Rate!$B$4:$M$25,MATCH(Gilbert!N5965,Rate!$A$4:$A$25,0),MATCH(Gilbert!L5965,Rate!$B$3:$M$3,0))*O5965*0.8,INDEX(Rate!$B$4:$M$25,MATCH(Gilbert!N5965,Rate!$A$4:$A$25,0),MATCH(Gilbert!L5965,Rate!$B$3:$M$3,0))*O5965)),"")</f>
        <v/>
      </c>
      <c r="T5965" s="71" t="str">
        <f t="shared" si="282"/>
        <v/>
      </c>
    </row>
    <row r="5966" spans="16:20">
      <c r="P5966" s="70" t="str">
        <f t="shared" si="280"/>
        <v/>
      </c>
      <c r="Q5966" s="70" t="str">
        <f t="shared" si="281"/>
        <v/>
      </c>
      <c r="R5966" s="70" t="str">
        <f>IFERROR(IF(K5966="handling and wharfage",SUM(P5966:Q5966),IF(OR(K5966="tank",K5966="Boat",K5966="car"),INDEX(Rate!$B$4:$M$25,MATCH(Gilbert!N5966,Rate!$A$4:$A$25,0),MATCH(Gilbert!L5966,Rate!$B$3:$M$3,0))*O5966*0.8,INDEX(Rate!$B$4:$M$25,MATCH(Gilbert!N5966,Rate!$A$4:$A$25,0),MATCH(Gilbert!L5966,Rate!$B$3:$M$3,0))*O5966)),"")</f>
        <v/>
      </c>
      <c r="T5966" s="71" t="str">
        <f t="shared" si="282"/>
        <v/>
      </c>
    </row>
    <row r="5967" spans="16:20">
      <c r="P5967" s="70" t="str">
        <f t="shared" si="280"/>
        <v/>
      </c>
      <c r="Q5967" s="70" t="str">
        <f t="shared" si="281"/>
        <v/>
      </c>
      <c r="R5967" s="70" t="str">
        <f>IFERROR(IF(K5967="handling and wharfage",SUM(P5967:Q5967),IF(OR(K5967="tank",K5967="Boat",K5967="car"),INDEX(Rate!$B$4:$M$25,MATCH(Gilbert!N5967,Rate!$A$4:$A$25,0),MATCH(Gilbert!L5967,Rate!$B$3:$M$3,0))*O5967*0.8,INDEX(Rate!$B$4:$M$25,MATCH(Gilbert!N5967,Rate!$A$4:$A$25,0),MATCH(Gilbert!L5967,Rate!$B$3:$M$3,0))*O5967)),"")</f>
        <v/>
      </c>
      <c r="T5967" s="71" t="str">
        <f t="shared" si="282"/>
        <v/>
      </c>
    </row>
    <row r="5968" spans="16:20">
      <c r="P5968" s="70" t="str">
        <f t="shared" si="280"/>
        <v/>
      </c>
      <c r="Q5968" s="70" t="str">
        <f t="shared" si="281"/>
        <v/>
      </c>
      <c r="R5968" s="70" t="str">
        <f>IFERROR(IF(K5968="handling and wharfage",SUM(P5968:Q5968),IF(OR(K5968="tank",K5968="Boat",K5968="car"),INDEX(Rate!$B$4:$M$25,MATCH(Gilbert!N5968,Rate!$A$4:$A$25,0),MATCH(Gilbert!L5968,Rate!$B$3:$M$3,0))*O5968*0.8,INDEX(Rate!$B$4:$M$25,MATCH(Gilbert!N5968,Rate!$A$4:$A$25,0),MATCH(Gilbert!L5968,Rate!$B$3:$M$3,0))*O5968)),"")</f>
        <v/>
      </c>
      <c r="T5968" s="71" t="str">
        <f t="shared" si="282"/>
        <v/>
      </c>
    </row>
    <row r="5969" spans="16:20">
      <c r="P5969" s="70" t="str">
        <f t="shared" si="280"/>
        <v/>
      </c>
      <c r="Q5969" s="70" t="str">
        <f t="shared" si="281"/>
        <v/>
      </c>
      <c r="R5969" s="70" t="str">
        <f>IFERROR(IF(K5969="handling and wharfage",SUM(P5969:Q5969),IF(OR(K5969="tank",K5969="Boat",K5969="car"),INDEX(Rate!$B$4:$M$25,MATCH(Gilbert!N5969,Rate!$A$4:$A$25,0),MATCH(Gilbert!L5969,Rate!$B$3:$M$3,0))*O5969*0.8,INDEX(Rate!$B$4:$M$25,MATCH(Gilbert!N5969,Rate!$A$4:$A$25,0),MATCH(Gilbert!L5969,Rate!$B$3:$M$3,0))*O5969)),"")</f>
        <v/>
      </c>
      <c r="T5969" s="71" t="str">
        <f t="shared" si="282"/>
        <v/>
      </c>
    </row>
    <row r="5970" spans="16:20">
      <c r="P5970" s="70" t="str">
        <f t="shared" si="280"/>
        <v/>
      </c>
      <c r="Q5970" s="70" t="str">
        <f t="shared" si="281"/>
        <v/>
      </c>
      <c r="R5970" s="70" t="str">
        <f>IFERROR(IF(K5970="handling and wharfage",SUM(P5970:Q5970),IF(OR(K5970="tank",K5970="Boat",K5970="car"),INDEX(Rate!$B$4:$M$25,MATCH(Gilbert!N5970,Rate!$A$4:$A$25,0),MATCH(Gilbert!L5970,Rate!$B$3:$M$3,0))*O5970*0.8,INDEX(Rate!$B$4:$M$25,MATCH(Gilbert!N5970,Rate!$A$4:$A$25,0),MATCH(Gilbert!L5970,Rate!$B$3:$M$3,0))*O5970)),"")</f>
        <v/>
      </c>
      <c r="T5970" s="71" t="str">
        <f t="shared" si="282"/>
        <v/>
      </c>
    </row>
    <row r="5971" spans="16:20">
      <c r="P5971" s="70" t="str">
        <f t="shared" si="280"/>
        <v/>
      </c>
      <c r="Q5971" s="70" t="str">
        <f t="shared" si="281"/>
        <v/>
      </c>
      <c r="R5971" s="70" t="str">
        <f>IFERROR(IF(K5971="handling and wharfage",SUM(P5971:Q5971),IF(OR(K5971="tank",K5971="Boat",K5971="car"),INDEX(Rate!$B$4:$M$25,MATCH(Gilbert!N5971,Rate!$A$4:$A$25,0),MATCH(Gilbert!L5971,Rate!$B$3:$M$3,0))*O5971*0.8,INDEX(Rate!$B$4:$M$25,MATCH(Gilbert!N5971,Rate!$A$4:$A$25,0),MATCH(Gilbert!L5971,Rate!$B$3:$M$3,0))*O5971)),"")</f>
        <v/>
      </c>
      <c r="T5971" s="71" t="str">
        <f t="shared" si="282"/>
        <v/>
      </c>
    </row>
    <row r="5972" spans="16:20">
      <c r="P5972" s="70" t="str">
        <f t="shared" si="280"/>
        <v/>
      </c>
      <c r="Q5972" s="70" t="str">
        <f t="shared" si="281"/>
        <v/>
      </c>
      <c r="R5972" s="70" t="str">
        <f>IFERROR(IF(K5972="handling and wharfage",SUM(P5972:Q5972),IF(OR(K5972="tank",K5972="Boat",K5972="car"),INDEX(Rate!$B$4:$M$25,MATCH(Gilbert!N5972,Rate!$A$4:$A$25,0),MATCH(Gilbert!L5972,Rate!$B$3:$M$3,0))*O5972*0.8,INDEX(Rate!$B$4:$M$25,MATCH(Gilbert!N5972,Rate!$A$4:$A$25,0),MATCH(Gilbert!L5972,Rate!$B$3:$M$3,0))*O5972)),"")</f>
        <v/>
      </c>
      <c r="T5972" s="71" t="str">
        <f t="shared" si="282"/>
        <v/>
      </c>
    </row>
    <row r="5973" spans="16:20">
      <c r="P5973" s="70" t="str">
        <f t="shared" si="280"/>
        <v/>
      </c>
      <c r="Q5973" s="70" t="str">
        <f t="shared" si="281"/>
        <v/>
      </c>
      <c r="R5973" s="70" t="str">
        <f>IFERROR(IF(K5973="handling and wharfage",SUM(P5973:Q5973),IF(OR(K5973="tank",K5973="Boat",K5973="car"),INDEX(Rate!$B$4:$M$25,MATCH(Gilbert!N5973,Rate!$A$4:$A$25,0),MATCH(Gilbert!L5973,Rate!$B$3:$M$3,0))*O5973*0.8,INDEX(Rate!$B$4:$M$25,MATCH(Gilbert!N5973,Rate!$A$4:$A$25,0),MATCH(Gilbert!L5973,Rate!$B$3:$M$3,0))*O5973)),"")</f>
        <v/>
      </c>
      <c r="T5973" s="71" t="str">
        <f t="shared" si="282"/>
        <v/>
      </c>
    </row>
    <row r="5974" spans="16:20">
      <c r="P5974" s="70" t="str">
        <f t="shared" si="280"/>
        <v/>
      </c>
      <c r="Q5974" s="70" t="str">
        <f t="shared" si="281"/>
        <v/>
      </c>
      <c r="R5974" s="70" t="str">
        <f>IFERROR(IF(K5974="handling and wharfage",SUM(P5974:Q5974),IF(OR(K5974="tank",K5974="Boat",K5974="car"),INDEX(Rate!$B$4:$M$25,MATCH(Gilbert!N5974,Rate!$A$4:$A$25,0),MATCH(Gilbert!L5974,Rate!$B$3:$M$3,0))*O5974*0.8,INDEX(Rate!$B$4:$M$25,MATCH(Gilbert!N5974,Rate!$A$4:$A$25,0),MATCH(Gilbert!L5974,Rate!$B$3:$M$3,0))*O5974)),"")</f>
        <v/>
      </c>
      <c r="T5974" s="71" t="str">
        <f t="shared" si="282"/>
        <v/>
      </c>
    </row>
    <row r="5975" spans="16:20">
      <c r="P5975" s="70" t="str">
        <f t="shared" si="280"/>
        <v/>
      </c>
      <c r="Q5975" s="70" t="str">
        <f t="shared" si="281"/>
        <v/>
      </c>
      <c r="R5975" s="70" t="str">
        <f>IFERROR(IF(K5975="handling and wharfage",SUM(P5975:Q5975),IF(OR(K5975="tank",K5975="Boat",K5975="car"),INDEX(Rate!$B$4:$M$25,MATCH(Gilbert!N5975,Rate!$A$4:$A$25,0),MATCH(Gilbert!L5975,Rate!$B$3:$M$3,0))*O5975*0.8,INDEX(Rate!$B$4:$M$25,MATCH(Gilbert!N5975,Rate!$A$4:$A$25,0),MATCH(Gilbert!L5975,Rate!$B$3:$M$3,0))*O5975)),"")</f>
        <v/>
      </c>
      <c r="T5975" s="71" t="str">
        <f t="shared" si="282"/>
        <v/>
      </c>
    </row>
    <row r="5976" spans="16:20">
      <c r="P5976" s="70" t="str">
        <f t="shared" si="280"/>
        <v/>
      </c>
      <c r="Q5976" s="70" t="str">
        <f t="shared" si="281"/>
        <v/>
      </c>
      <c r="R5976" s="70" t="str">
        <f>IFERROR(IF(K5976="handling and wharfage",SUM(P5976:Q5976),IF(OR(K5976="tank",K5976="Boat",K5976="car"),INDEX(Rate!$B$4:$M$25,MATCH(Gilbert!N5976,Rate!$A$4:$A$25,0),MATCH(Gilbert!L5976,Rate!$B$3:$M$3,0))*O5976*0.8,INDEX(Rate!$B$4:$M$25,MATCH(Gilbert!N5976,Rate!$A$4:$A$25,0),MATCH(Gilbert!L5976,Rate!$B$3:$M$3,0))*O5976)),"")</f>
        <v/>
      </c>
      <c r="T5976" s="71" t="str">
        <f t="shared" si="282"/>
        <v/>
      </c>
    </row>
    <row r="5977" spans="16:20">
      <c r="P5977" s="70" t="str">
        <f t="shared" si="280"/>
        <v/>
      </c>
      <c r="Q5977" s="70" t="str">
        <f t="shared" si="281"/>
        <v/>
      </c>
      <c r="R5977" s="70" t="str">
        <f>IFERROR(IF(K5977="handling and wharfage",SUM(P5977:Q5977),IF(OR(K5977="tank",K5977="Boat",K5977="car"),INDEX(Rate!$B$4:$M$25,MATCH(Gilbert!N5977,Rate!$A$4:$A$25,0),MATCH(Gilbert!L5977,Rate!$B$3:$M$3,0))*O5977*0.8,INDEX(Rate!$B$4:$M$25,MATCH(Gilbert!N5977,Rate!$A$4:$A$25,0),MATCH(Gilbert!L5977,Rate!$B$3:$M$3,0))*O5977)),"")</f>
        <v/>
      </c>
      <c r="T5977" s="71" t="str">
        <f t="shared" si="282"/>
        <v/>
      </c>
    </row>
    <row r="5978" spans="16:20">
      <c r="P5978" s="70" t="str">
        <f t="shared" si="280"/>
        <v/>
      </c>
      <c r="Q5978" s="70" t="str">
        <f t="shared" si="281"/>
        <v/>
      </c>
      <c r="R5978" s="70" t="str">
        <f>IFERROR(IF(K5978="handling and wharfage",SUM(P5978:Q5978),IF(OR(K5978="tank",K5978="Boat",K5978="car"),INDEX(Rate!$B$4:$M$25,MATCH(Gilbert!N5978,Rate!$A$4:$A$25,0),MATCH(Gilbert!L5978,Rate!$B$3:$M$3,0))*O5978*0.8,INDEX(Rate!$B$4:$M$25,MATCH(Gilbert!N5978,Rate!$A$4:$A$25,0),MATCH(Gilbert!L5978,Rate!$B$3:$M$3,0))*O5978)),"")</f>
        <v/>
      </c>
      <c r="T5978" s="71" t="str">
        <f t="shared" si="282"/>
        <v/>
      </c>
    </row>
    <row r="5979" spans="16:20">
      <c r="P5979" s="70" t="str">
        <f t="shared" si="280"/>
        <v/>
      </c>
      <c r="Q5979" s="70" t="str">
        <f t="shared" si="281"/>
        <v/>
      </c>
      <c r="R5979" s="70" t="str">
        <f>IFERROR(IF(K5979="handling and wharfage",SUM(P5979:Q5979),IF(OR(K5979="tank",K5979="Boat",K5979="car"),INDEX(Rate!$B$4:$M$25,MATCH(Gilbert!N5979,Rate!$A$4:$A$25,0),MATCH(Gilbert!L5979,Rate!$B$3:$M$3,0))*O5979*0.8,INDEX(Rate!$B$4:$M$25,MATCH(Gilbert!N5979,Rate!$A$4:$A$25,0),MATCH(Gilbert!L5979,Rate!$B$3:$M$3,0))*O5979)),"")</f>
        <v/>
      </c>
      <c r="T5979" s="71" t="str">
        <f t="shared" si="282"/>
        <v/>
      </c>
    </row>
    <row r="5980" spans="16:20">
      <c r="P5980" s="70" t="str">
        <f t="shared" si="280"/>
        <v/>
      </c>
      <c r="Q5980" s="70" t="str">
        <f t="shared" si="281"/>
        <v/>
      </c>
      <c r="R5980" s="70" t="str">
        <f>IFERROR(IF(K5980="handling and wharfage",SUM(P5980:Q5980),IF(OR(K5980="tank",K5980="Boat",K5980="car"),INDEX(Rate!$B$4:$M$25,MATCH(Gilbert!N5980,Rate!$A$4:$A$25,0),MATCH(Gilbert!L5980,Rate!$B$3:$M$3,0))*O5980*0.8,INDEX(Rate!$B$4:$M$25,MATCH(Gilbert!N5980,Rate!$A$4:$A$25,0),MATCH(Gilbert!L5980,Rate!$B$3:$M$3,0))*O5980)),"")</f>
        <v/>
      </c>
      <c r="T5980" s="71" t="str">
        <f t="shared" si="282"/>
        <v/>
      </c>
    </row>
    <row r="5981" spans="16:20">
      <c r="P5981" s="70" t="str">
        <f t="shared" si="280"/>
        <v/>
      </c>
      <c r="Q5981" s="70" t="str">
        <f t="shared" si="281"/>
        <v/>
      </c>
      <c r="R5981" s="70" t="str">
        <f>IFERROR(IF(K5981="handling and wharfage",SUM(P5981:Q5981),IF(OR(K5981="tank",K5981="Boat",K5981="car"),INDEX(Rate!$B$4:$M$25,MATCH(Gilbert!N5981,Rate!$A$4:$A$25,0),MATCH(Gilbert!L5981,Rate!$B$3:$M$3,0))*O5981*0.8,INDEX(Rate!$B$4:$M$25,MATCH(Gilbert!N5981,Rate!$A$4:$A$25,0),MATCH(Gilbert!L5981,Rate!$B$3:$M$3,0))*O5981)),"")</f>
        <v/>
      </c>
      <c r="T5981" s="71" t="str">
        <f t="shared" si="282"/>
        <v/>
      </c>
    </row>
    <row r="5982" spans="16:20">
      <c r="P5982" s="70" t="str">
        <f t="shared" si="280"/>
        <v/>
      </c>
      <c r="Q5982" s="70" t="str">
        <f t="shared" si="281"/>
        <v/>
      </c>
      <c r="R5982" s="70" t="str">
        <f>IFERROR(IF(K5982="handling and wharfage",SUM(P5982:Q5982),IF(OR(K5982="tank",K5982="Boat",K5982="car"),INDEX(Rate!$B$4:$M$25,MATCH(Gilbert!N5982,Rate!$A$4:$A$25,0),MATCH(Gilbert!L5982,Rate!$B$3:$M$3,0))*O5982*0.8,INDEX(Rate!$B$4:$M$25,MATCH(Gilbert!N5982,Rate!$A$4:$A$25,0),MATCH(Gilbert!L5982,Rate!$B$3:$M$3,0))*O5982)),"")</f>
        <v/>
      </c>
      <c r="T5982" s="71" t="str">
        <f t="shared" si="282"/>
        <v/>
      </c>
    </row>
    <row r="5983" spans="16:20">
      <c r="P5983" s="70" t="str">
        <f t="shared" si="280"/>
        <v/>
      </c>
      <c r="Q5983" s="70" t="str">
        <f t="shared" si="281"/>
        <v/>
      </c>
      <c r="R5983" s="70" t="str">
        <f>IFERROR(IF(K5983="handling and wharfage",SUM(P5983:Q5983),IF(OR(K5983="tank",K5983="Boat",K5983="car"),INDEX(Rate!$B$4:$M$25,MATCH(Gilbert!N5983,Rate!$A$4:$A$25,0),MATCH(Gilbert!L5983,Rate!$B$3:$M$3,0))*O5983*0.8,INDEX(Rate!$B$4:$M$25,MATCH(Gilbert!N5983,Rate!$A$4:$A$25,0),MATCH(Gilbert!L5983,Rate!$B$3:$M$3,0))*O5983)),"")</f>
        <v/>
      </c>
      <c r="T5983" s="71" t="str">
        <f t="shared" si="282"/>
        <v/>
      </c>
    </row>
    <row r="5984" spans="16:20">
      <c r="P5984" s="70" t="str">
        <f t="shared" si="280"/>
        <v/>
      </c>
      <c r="Q5984" s="70" t="str">
        <f t="shared" si="281"/>
        <v/>
      </c>
      <c r="R5984" s="70" t="str">
        <f>IFERROR(IF(K5984="handling and wharfage",SUM(P5984:Q5984),IF(OR(K5984="tank",K5984="Boat",K5984="car"),INDEX(Rate!$B$4:$M$25,MATCH(Gilbert!N5984,Rate!$A$4:$A$25,0),MATCH(Gilbert!L5984,Rate!$B$3:$M$3,0))*O5984*0.8,INDEX(Rate!$B$4:$M$25,MATCH(Gilbert!N5984,Rate!$A$4:$A$25,0),MATCH(Gilbert!L5984,Rate!$B$3:$M$3,0))*O5984)),"")</f>
        <v/>
      </c>
      <c r="T5984" s="71" t="str">
        <f t="shared" si="282"/>
        <v/>
      </c>
    </row>
    <row r="5985" spans="16:20">
      <c r="P5985" s="70" t="str">
        <f t="shared" si="280"/>
        <v/>
      </c>
      <c r="Q5985" s="70" t="str">
        <f t="shared" si="281"/>
        <v/>
      </c>
      <c r="R5985" s="70" t="str">
        <f>IFERROR(IF(K5985="handling and wharfage",SUM(P5985:Q5985),IF(OR(K5985="tank",K5985="Boat",K5985="car"),INDEX(Rate!$B$4:$M$25,MATCH(Gilbert!N5985,Rate!$A$4:$A$25,0),MATCH(Gilbert!L5985,Rate!$B$3:$M$3,0))*O5985*0.8,INDEX(Rate!$B$4:$M$25,MATCH(Gilbert!N5985,Rate!$A$4:$A$25,0),MATCH(Gilbert!L5985,Rate!$B$3:$M$3,0))*O5985)),"")</f>
        <v/>
      </c>
      <c r="T5985" s="71" t="str">
        <f t="shared" si="282"/>
        <v/>
      </c>
    </row>
    <row r="5986" spans="16:20">
      <c r="P5986" s="70" t="str">
        <f t="shared" si="280"/>
        <v/>
      </c>
      <c r="Q5986" s="70" t="str">
        <f t="shared" si="281"/>
        <v/>
      </c>
      <c r="R5986" s="70" t="str">
        <f>IFERROR(IF(K5986="handling and wharfage",SUM(P5986:Q5986),IF(OR(K5986="tank",K5986="Boat",K5986="car"),INDEX(Rate!$B$4:$M$25,MATCH(Gilbert!N5986,Rate!$A$4:$A$25,0),MATCH(Gilbert!L5986,Rate!$B$3:$M$3,0))*O5986*0.8,INDEX(Rate!$B$4:$M$25,MATCH(Gilbert!N5986,Rate!$A$4:$A$25,0),MATCH(Gilbert!L5986,Rate!$B$3:$M$3,0))*O5986)),"")</f>
        <v/>
      </c>
      <c r="T5986" s="71" t="str">
        <f t="shared" si="282"/>
        <v/>
      </c>
    </row>
    <row r="5987" spans="16:20">
      <c r="P5987" s="70" t="str">
        <f t="shared" si="280"/>
        <v/>
      </c>
      <c r="Q5987" s="70" t="str">
        <f t="shared" si="281"/>
        <v/>
      </c>
      <c r="R5987" s="70" t="str">
        <f>IFERROR(IF(K5987="handling and wharfage",SUM(P5987:Q5987),IF(OR(K5987="tank",K5987="Boat",K5987="car"),INDEX(Rate!$B$4:$M$25,MATCH(Gilbert!N5987,Rate!$A$4:$A$25,0),MATCH(Gilbert!L5987,Rate!$B$3:$M$3,0))*O5987*0.8,INDEX(Rate!$B$4:$M$25,MATCH(Gilbert!N5987,Rate!$A$4:$A$25,0),MATCH(Gilbert!L5987,Rate!$B$3:$M$3,0))*O5987)),"")</f>
        <v/>
      </c>
      <c r="T5987" s="71" t="str">
        <f t="shared" si="282"/>
        <v/>
      </c>
    </row>
    <row r="5988" spans="16:20">
      <c r="P5988" s="70" t="str">
        <f t="shared" si="280"/>
        <v/>
      </c>
      <c r="Q5988" s="70" t="str">
        <f t="shared" si="281"/>
        <v/>
      </c>
      <c r="R5988" s="70" t="str">
        <f>IFERROR(IF(K5988="handling and wharfage",SUM(P5988:Q5988),IF(OR(K5988="tank",K5988="Boat",K5988="car"),INDEX(Rate!$B$4:$M$25,MATCH(Gilbert!N5988,Rate!$A$4:$A$25,0),MATCH(Gilbert!L5988,Rate!$B$3:$M$3,0))*O5988*0.8,INDEX(Rate!$B$4:$M$25,MATCH(Gilbert!N5988,Rate!$A$4:$A$25,0),MATCH(Gilbert!L5988,Rate!$B$3:$M$3,0))*O5988)),"")</f>
        <v/>
      </c>
      <c r="T5988" s="71" t="str">
        <f t="shared" si="282"/>
        <v/>
      </c>
    </row>
    <row r="5989" spans="16:20">
      <c r="P5989" s="70" t="str">
        <f t="shared" si="280"/>
        <v/>
      </c>
      <c r="Q5989" s="70" t="str">
        <f t="shared" si="281"/>
        <v/>
      </c>
      <c r="R5989" s="70" t="str">
        <f>IFERROR(IF(K5989="handling and wharfage",SUM(P5989:Q5989),IF(OR(K5989="tank",K5989="Boat",K5989="car"),INDEX(Rate!$B$4:$M$25,MATCH(Gilbert!N5989,Rate!$A$4:$A$25,0),MATCH(Gilbert!L5989,Rate!$B$3:$M$3,0))*O5989*0.8,INDEX(Rate!$B$4:$M$25,MATCH(Gilbert!N5989,Rate!$A$4:$A$25,0),MATCH(Gilbert!L5989,Rate!$B$3:$M$3,0))*O5989)),"")</f>
        <v/>
      </c>
      <c r="T5989" s="71" t="str">
        <f t="shared" si="282"/>
        <v/>
      </c>
    </row>
    <row r="5990" spans="16:20">
      <c r="P5990" s="70" t="str">
        <f t="shared" si="280"/>
        <v/>
      </c>
      <c r="Q5990" s="70" t="str">
        <f t="shared" si="281"/>
        <v/>
      </c>
      <c r="R5990" s="70" t="str">
        <f>IFERROR(IF(K5990="handling and wharfage",SUM(P5990:Q5990),IF(OR(K5990="tank",K5990="Boat",K5990="car"),INDEX(Rate!$B$4:$M$25,MATCH(Gilbert!N5990,Rate!$A$4:$A$25,0),MATCH(Gilbert!L5990,Rate!$B$3:$M$3,0))*O5990*0.8,INDEX(Rate!$B$4:$M$25,MATCH(Gilbert!N5990,Rate!$A$4:$A$25,0),MATCH(Gilbert!L5990,Rate!$B$3:$M$3,0))*O5990)),"")</f>
        <v/>
      </c>
      <c r="T5990" s="71" t="str">
        <f t="shared" si="282"/>
        <v/>
      </c>
    </row>
    <row r="5991" spans="16:20">
      <c r="P5991" s="70" t="str">
        <f t="shared" si="280"/>
        <v/>
      </c>
      <c r="Q5991" s="70" t="str">
        <f t="shared" si="281"/>
        <v/>
      </c>
      <c r="R5991" s="70" t="str">
        <f>IFERROR(IF(K5991="handling and wharfage",SUM(P5991:Q5991),IF(OR(K5991="tank",K5991="Boat",K5991="car"),INDEX(Rate!$B$4:$M$25,MATCH(Gilbert!N5991,Rate!$A$4:$A$25,0),MATCH(Gilbert!L5991,Rate!$B$3:$M$3,0))*O5991*0.8,INDEX(Rate!$B$4:$M$25,MATCH(Gilbert!N5991,Rate!$A$4:$A$25,0),MATCH(Gilbert!L5991,Rate!$B$3:$M$3,0))*O5991)),"")</f>
        <v/>
      </c>
      <c r="T5991" s="71" t="str">
        <f t="shared" si="282"/>
        <v/>
      </c>
    </row>
    <row r="5992" spans="16:20">
      <c r="P5992" s="70" t="str">
        <f t="shared" si="280"/>
        <v/>
      </c>
      <c r="Q5992" s="70" t="str">
        <f t="shared" si="281"/>
        <v/>
      </c>
      <c r="R5992" s="70" t="str">
        <f>IFERROR(IF(K5992="handling and wharfage",SUM(P5992:Q5992),IF(OR(K5992="tank",K5992="Boat",K5992="car"),INDEX(Rate!$B$4:$M$25,MATCH(Gilbert!N5992,Rate!$A$4:$A$25,0),MATCH(Gilbert!L5992,Rate!$B$3:$M$3,0))*O5992*0.8,INDEX(Rate!$B$4:$M$25,MATCH(Gilbert!N5992,Rate!$A$4:$A$25,0),MATCH(Gilbert!L5992,Rate!$B$3:$M$3,0))*O5992)),"")</f>
        <v/>
      </c>
      <c r="T5992" s="71" t="str">
        <f t="shared" si="282"/>
        <v/>
      </c>
    </row>
    <row r="5993" spans="16:20">
      <c r="P5993" s="70" t="str">
        <f t="shared" si="280"/>
        <v/>
      </c>
      <c r="Q5993" s="70" t="str">
        <f t="shared" si="281"/>
        <v/>
      </c>
      <c r="R5993" s="70" t="str">
        <f>IFERROR(IF(K5993="handling and wharfage",SUM(P5993:Q5993),IF(OR(K5993="tank",K5993="Boat",K5993="car"),INDEX(Rate!$B$4:$M$25,MATCH(Gilbert!N5993,Rate!$A$4:$A$25,0),MATCH(Gilbert!L5993,Rate!$B$3:$M$3,0))*O5993*0.8,INDEX(Rate!$B$4:$M$25,MATCH(Gilbert!N5993,Rate!$A$4:$A$25,0),MATCH(Gilbert!L5993,Rate!$B$3:$M$3,0))*O5993)),"")</f>
        <v/>
      </c>
      <c r="T5993" s="71" t="str">
        <f t="shared" si="282"/>
        <v/>
      </c>
    </row>
    <row r="5994" spans="16:20">
      <c r="P5994" s="70" t="str">
        <f t="shared" si="280"/>
        <v/>
      </c>
      <c r="Q5994" s="70" t="str">
        <f t="shared" si="281"/>
        <v/>
      </c>
      <c r="R5994" s="70" t="str">
        <f>IFERROR(IF(K5994="handling and wharfage",SUM(P5994:Q5994),IF(OR(K5994="tank",K5994="Boat",K5994="car"),INDEX(Rate!$B$4:$M$25,MATCH(Gilbert!N5994,Rate!$A$4:$A$25,0),MATCH(Gilbert!L5994,Rate!$B$3:$M$3,0))*O5994*0.8,INDEX(Rate!$B$4:$M$25,MATCH(Gilbert!N5994,Rate!$A$4:$A$25,0),MATCH(Gilbert!L5994,Rate!$B$3:$M$3,0))*O5994)),"")</f>
        <v/>
      </c>
      <c r="T5994" s="71" t="str">
        <f t="shared" si="282"/>
        <v/>
      </c>
    </row>
    <row r="5995" spans="16:20">
      <c r="P5995" s="70" t="str">
        <f t="shared" si="280"/>
        <v/>
      </c>
      <c r="Q5995" s="70" t="str">
        <f t="shared" si="281"/>
        <v/>
      </c>
      <c r="R5995" s="70" t="str">
        <f>IFERROR(IF(K5995="handling and wharfage",SUM(P5995:Q5995),IF(OR(K5995="tank",K5995="Boat",K5995="car"),INDEX(Rate!$B$4:$M$25,MATCH(Gilbert!N5995,Rate!$A$4:$A$25,0),MATCH(Gilbert!L5995,Rate!$B$3:$M$3,0))*O5995*0.8,INDEX(Rate!$B$4:$M$25,MATCH(Gilbert!N5995,Rate!$A$4:$A$25,0),MATCH(Gilbert!L5995,Rate!$B$3:$M$3,0))*O5995)),"")</f>
        <v/>
      </c>
      <c r="T5995" s="71" t="str">
        <f t="shared" si="282"/>
        <v/>
      </c>
    </row>
    <row r="5996" spans="16:20">
      <c r="P5996" s="70" t="str">
        <f t="shared" si="280"/>
        <v/>
      </c>
      <c r="Q5996" s="70" t="str">
        <f t="shared" si="281"/>
        <v/>
      </c>
      <c r="R5996" s="70" t="str">
        <f>IFERROR(IF(K5996="handling and wharfage",SUM(P5996:Q5996),IF(OR(K5996="tank",K5996="Boat",K5996="car"),INDEX(Rate!$B$4:$M$25,MATCH(Gilbert!N5996,Rate!$A$4:$A$25,0),MATCH(Gilbert!L5996,Rate!$B$3:$M$3,0))*O5996*0.8,INDEX(Rate!$B$4:$M$25,MATCH(Gilbert!N5996,Rate!$A$4:$A$25,0),MATCH(Gilbert!L5996,Rate!$B$3:$M$3,0))*O5996)),"")</f>
        <v/>
      </c>
      <c r="T5996" s="71" t="str">
        <f t="shared" si="282"/>
        <v/>
      </c>
    </row>
    <row r="5997" spans="16:20">
      <c r="P5997" s="70" t="str">
        <f t="shared" si="280"/>
        <v/>
      </c>
      <c r="Q5997" s="70" t="str">
        <f t="shared" si="281"/>
        <v/>
      </c>
      <c r="R5997" s="70" t="str">
        <f>IFERROR(IF(K5997="handling and wharfage",SUM(P5997:Q5997),IF(OR(K5997="tank",K5997="Boat",K5997="car"),INDEX(Rate!$B$4:$M$25,MATCH(Gilbert!N5997,Rate!$A$4:$A$25,0),MATCH(Gilbert!L5997,Rate!$B$3:$M$3,0))*O5997*0.8,INDEX(Rate!$B$4:$M$25,MATCH(Gilbert!N5997,Rate!$A$4:$A$25,0),MATCH(Gilbert!L5997,Rate!$B$3:$M$3,0))*O5997)),"")</f>
        <v/>
      </c>
      <c r="T5997" s="71" t="str">
        <f t="shared" si="282"/>
        <v/>
      </c>
    </row>
    <row r="5998" spans="16:20">
      <c r="P5998" s="70" t="str">
        <f t="shared" si="280"/>
        <v/>
      </c>
      <c r="Q5998" s="70" t="str">
        <f t="shared" si="281"/>
        <v/>
      </c>
      <c r="R5998" s="70" t="str">
        <f>IFERROR(IF(K5998="handling and wharfage",SUM(P5998:Q5998),IF(OR(K5998="tank",K5998="Boat",K5998="car"),INDEX(Rate!$B$4:$M$25,MATCH(Gilbert!N5998,Rate!$A$4:$A$25,0),MATCH(Gilbert!L5998,Rate!$B$3:$M$3,0))*O5998*0.8,INDEX(Rate!$B$4:$M$25,MATCH(Gilbert!N5998,Rate!$A$4:$A$25,0),MATCH(Gilbert!L5998,Rate!$B$3:$M$3,0))*O5998)),"")</f>
        <v/>
      </c>
      <c r="T5998" s="71" t="str">
        <f t="shared" si="282"/>
        <v/>
      </c>
    </row>
    <row r="5999" spans="16:20">
      <c r="P5999" s="70" t="str">
        <f t="shared" si="280"/>
        <v/>
      </c>
      <c r="Q5999" s="70" t="str">
        <f t="shared" si="281"/>
        <v/>
      </c>
      <c r="R5999" s="70" t="str">
        <f>IFERROR(IF(K5999="handling and wharfage",SUM(P5999:Q5999),IF(OR(K5999="tank",K5999="Boat",K5999="car"),INDEX(Rate!$B$4:$M$25,MATCH(Gilbert!N5999,Rate!$A$4:$A$25,0),MATCH(Gilbert!L5999,Rate!$B$3:$M$3,0))*O5999*0.8,INDEX(Rate!$B$4:$M$25,MATCH(Gilbert!N5999,Rate!$A$4:$A$25,0),MATCH(Gilbert!L5999,Rate!$B$3:$M$3,0))*O5999)),"")</f>
        <v/>
      </c>
      <c r="T5999" s="71" t="str">
        <f t="shared" si="282"/>
        <v/>
      </c>
    </row>
    <row r="6000" spans="16:20">
      <c r="P6000" s="70" t="str">
        <f t="shared" si="280"/>
        <v/>
      </c>
      <c r="Q6000" s="70" t="str">
        <f t="shared" si="281"/>
        <v/>
      </c>
      <c r="R6000" s="70" t="str">
        <f>IFERROR(IF(K6000="handling and wharfage",SUM(P6000:Q6000),IF(OR(K6000="tank",K6000="Boat",K6000="car"),INDEX(Rate!$B$4:$M$25,MATCH(Gilbert!N6000,Rate!$A$4:$A$25,0),MATCH(Gilbert!L6000,Rate!$B$3:$M$3,0))*O6000*0.8,INDEX(Rate!$B$4:$M$25,MATCH(Gilbert!N6000,Rate!$A$4:$A$25,0),MATCH(Gilbert!L6000,Rate!$B$3:$M$3,0))*O6000)),"")</f>
        <v/>
      </c>
      <c r="T6000" s="71" t="str">
        <f t="shared" si="282"/>
        <v/>
      </c>
    </row>
    <row r="6001" spans="16:20">
      <c r="P6001" s="70" t="str">
        <f t="shared" si="280"/>
        <v/>
      </c>
      <c r="Q6001" s="70" t="str">
        <f t="shared" si="281"/>
        <v/>
      </c>
      <c r="R6001" s="70" t="str">
        <f>IFERROR(IF(K6001="handling and wharfage",SUM(P6001:Q6001),IF(OR(K6001="tank",K6001="Boat",K6001="car"),INDEX(Rate!$B$4:$M$25,MATCH(Gilbert!N6001,Rate!$A$4:$A$25,0),MATCH(Gilbert!L6001,Rate!$B$3:$M$3,0))*O6001*0.8,INDEX(Rate!$B$4:$M$25,MATCH(Gilbert!N6001,Rate!$A$4:$A$25,0),MATCH(Gilbert!L6001,Rate!$B$3:$M$3,0))*O6001)),"")</f>
        <v/>
      </c>
      <c r="T6001" s="71" t="str">
        <f t="shared" si="282"/>
        <v/>
      </c>
    </row>
    <row r="6002" spans="16:20">
      <c r="P6002" s="70" t="str">
        <f t="shared" si="280"/>
        <v/>
      </c>
      <c r="Q6002" s="70" t="str">
        <f t="shared" si="281"/>
        <v/>
      </c>
      <c r="R6002" s="70" t="str">
        <f>IFERROR(IF(K6002="handling and wharfage",SUM(P6002:Q6002),IF(OR(K6002="tank",K6002="Boat",K6002="car"),INDEX(Rate!$B$4:$M$25,MATCH(Gilbert!N6002,Rate!$A$4:$A$25,0),MATCH(Gilbert!L6002,Rate!$B$3:$M$3,0))*O6002*0.8,INDEX(Rate!$B$4:$M$25,MATCH(Gilbert!N6002,Rate!$A$4:$A$25,0),MATCH(Gilbert!L6002,Rate!$B$3:$M$3,0))*O6002)),"")</f>
        <v/>
      </c>
      <c r="T6002" s="71" t="str">
        <f t="shared" si="282"/>
        <v/>
      </c>
    </row>
    <row r="6003" spans="16:20">
      <c r="P6003" s="70" t="str">
        <f t="shared" si="280"/>
        <v/>
      </c>
      <c r="Q6003" s="70" t="str">
        <f t="shared" si="281"/>
        <v/>
      </c>
      <c r="R6003" s="70" t="str">
        <f>IFERROR(IF(K6003="handling and wharfage",SUM(P6003:Q6003),IF(OR(K6003="tank",K6003="Boat",K6003="car"),INDEX(Rate!$B$4:$M$25,MATCH(Gilbert!N6003,Rate!$A$4:$A$25,0),MATCH(Gilbert!L6003,Rate!$B$3:$M$3,0))*O6003*0.8,INDEX(Rate!$B$4:$M$25,MATCH(Gilbert!N6003,Rate!$A$4:$A$25,0),MATCH(Gilbert!L6003,Rate!$B$3:$M$3,0))*O6003)),"")</f>
        <v/>
      </c>
      <c r="T6003" s="71" t="str">
        <f t="shared" si="282"/>
        <v/>
      </c>
    </row>
    <row r="6004" s="38" customFormat="1" spans="1:23">
      <c r="A6004" s="52"/>
      <c r="B6004" s="52"/>
      <c r="D6004" s="53"/>
      <c r="G6004" s="76"/>
      <c r="H6004" s="53"/>
      <c r="J6004" s="78"/>
      <c r="P6004" s="70" t="str">
        <f t="shared" si="280"/>
        <v/>
      </c>
      <c r="Q6004" s="70" t="str">
        <f t="shared" si="281"/>
        <v/>
      </c>
      <c r="R6004" s="70" t="str">
        <f>IFERROR(IF(K6004="handling and wharfage",SUM(P6004:Q6004),IF(OR(K6004="tank",K6004="Boat",K6004="car"),INDEX(Rate!$B$4:$M$25,MATCH(Gilbert!N6004,Rate!$A$4:$A$25,0),MATCH(Gilbert!L6004,Rate!$B$3:$M$3,0))*O6004*0.8,INDEX(Rate!$B$4:$M$25,MATCH(Gilbert!N6004,Rate!$A$4:$A$25,0),MATCH(Gilbert!L6004,Rate!$B$3:$M$3,0))*O6004)),"")</f>
        <v/>
      </c>
      <c r="S6004" s="71"/>
      <c r="T6004" s="71" t="str">
        <f t="shared" si="282"/>
        <v/>
      </c>
      <c r="V6004" s="53"/>
      <c r="W6004" s="53"/>
    </row>
    <row r="6005" s="38" customFormat="1" spans="1:23">
      <c r="A6005" s="52"/>
      <c r="B6005" s="52"/>
      <c r="D6005" s="53"/>
      <c r="G6005" s="76"/>
      <c r="H6005" s="53"/>
      <c r="J6005" s="78"/>
      <c r="P6005" s="70" t="str">
        <f t="shared" si="280"/>
        <v/>
      </c>
      <c r="Q6005" s="70" t="str">
        <f t="shared" si="281"/>
        <v/>
      </c>
      <c r="R6005" s="70" t="str">
        <f>IFERROR(IF(K6005="handling and wharfage",SUM(P6005:Q6005),IF(OR(K6005="tank",K6005="Boat",K6005="car"),INDEX(Rate!$B$4:$M$25,MATCH(Gilbert!N6005,Rate!$A$4:$A$25,0),MATCH(Gilbert!L6005,Rate!$B$3:$M$3,0))*O6005*0.8,INDEX(Rate!$B$4:$M$25,MATCH(Gilbert!N6005,Rate!$A$4:$A$25,0),MATCH(Gilbert!L6005,Rate!$B$3:$M$3,0))*O6005)),"")</f>
        <v/>
      </c>
      <c r="S6005" s="71"/>
      <c r="T6005" s="71" t="str">
        <f t="shared" si="282"/>
        <v/>
      </c>
      <c r="V6005" s="53"/>
      <c r="W6005" s="53"/>
    </row>
    <row r="6006" spans="16:20">
      <c r="P6006" s="70" t="str">
        <f t="shared" si="280"/>
        <v/>
      </c>
      <c r="Q6006" s="70" t="str">
        <f t="shared" si="281"/>
        <v/>
      </c>
      <c r="R6006" s="70" t="str">
        <f>IFERROR(IF(K6006="handling and wharfage",SUM(P6006:Q6006),IF(OR(K6006="tank",K6006="Boat",K6006="car"),INDEX(Rate!$B$4:$M$25,MATCH(Gilbert!N6006,Rate!$A$4:$A$25,0),MATCH(Gilbert!L6006,Rate!$B$3:$M$3,0))*O6006*0.8,INDEX(Rate!$B$4:$M$25,MATCH(Gilbert!N6006,Rate!$A$4:$A$25,0),MATCH(Gilbert!L6006,Rate!$B$3:$M$3,0))*O6006)),"")</f>
        <v/>
      </c>
      <c r="T6006" s="71" t="str">
        <f t="shared" si="282"/>
        <v/>
      </c>
    </row>
    <row r="6007" spans="16:20">
      <c r="P6007" s="70" t="str">
        <f t="shared" si="280"/>
        <v/>
      </c>
      <c r="Q6007" s="70" t="str">
        <f t="shared" si="281"/>
        <v/>
      </c>
      <c r="R6007" s="70" t="str">
        <f>IFERROR(IF(K6007="handling and wharfage",SUM(P6007:Q6007),IF(OR(K6007="tank",K6007="Boat",K6007="car"),INDEX(Rate!$B$4:$M$25,MATCH(Gilbert!N6007,Rate!$A$4:$A$25,0),MATCH(Gilbert!L6007,Rate!$B$3:$M$3,0))*O6007*0.8,INDEX(Rate!$B$4:$M$25,MATCH(Gilbert!N6007,Rate!$A$4:$A$25,0),MATCH(Gilbert!L6007,Rate!$B$3:$M$3,0))*O6007)),"")</f>
        <v/>
      </c>
      <c r="T6007" s="71" t="str">
        <f t="shared" si="282"/>
        <v/>
      </c>
    </row>
    <row r="6008" spans="16:20">
      <c r="P6008" s="70" t="str">
        <f t="shared" si="280"/>
        <v/>
      </c>
      <c r="Q6008" s="70" t="str">
        <f t="shared" si="281"/>
        <v/>
      </c>
      <c r="R6008" s="70" t="str">
        <f>IFERROR(IF(K6008="handling and wharfage",SUM(P6008:Q6008),IF(OR(K6008="tank",K6008="Boat",K6008="car"),INDEX(Rate!$B$4:$M$25,MATCH(Gilbert!N6008,Rate!$A$4:$A$25,0),MATCH(Gilbert!L6008,Rate!$B$3:$M$3,0))*O6008*0.8,INDEX(Rate!$B$4:$M$25,MATCH(Gilbert!N6008,Rate!$A$4:$A$25,0),MATCH(Gilbert!L6008,Rate!$B$3:$M$3,0))*O6008)),"")</f>
        <v/>
      </c>
      <c r="T6008" s="71" t="str">
        <f t="shared" si="282"/>
        <v/>
      </c>
    </row>
    <row r="6009" spans="16:20">
      <c r="P6009" s="70" t="str">
        <f t="shared" si="280"/>
        <v/>
      </c>
      <c r="Q6009" s="70" t="str">
        <f t="shared" si="281"/>
        <v/>
      </c>
      <c r="R6009" s="70" t="str">
        <f>IFERROR(IF(K6009="handling and wharfage",SUM(P6009:Q6009),IF(OR(K6009="tank",K6009="Boat",K6009="car"),INDEX(Rate!$B$4:$M$25,MATCH(Gilbert!N6009,Rate!$A$4:$A$25,0),MATCH(Gilbert!L6009,Rate!$B$3:$M$3,0))*O6009*0.8,INDEX(Rate!$B$4:$M$25,MATCH(Gilbert!N6009,Rate!$A$4:$A$25,0),MATCH(Gilbert!L6009,Rate!$B$3:$M$3,0))*O6009)),"")</f>
        <v/>
      </c>
      <c r="T6009" s="71" t="str">
        <f t="shared" si="282"/>
        <v/>
      </c>
    </row>
    <row r="6010" spans="16:20">
      <c r="P6010" s="70" t="str">
        <f t="shared" si="280"/>
        <v/>
      </c>
      <c r="Q6010" s="70" t="str">
        <f t="shared" si="281"/>
        <v/>
      </c>
      <c r="R6010" s="70" t="str">
        <f>IFERROR(IF(K6010="handling and wharfage",SUM(P6010:Q6010),IF(OR(K6010="tank",K6010="Boat",K6010="car"),INDEX(Rate!$B$4:$M$25,MATCH(Gilbert!N6010,Rate!$A$4:$A$25,0),MATCH(Gilbert!L6010,Rate!$B$3:$M$3,0))*O6010*0.8,INDEX(Rate!$B$4:$M$25,MATCH(Gilbert!N6010,Rate!$A$4:$A$25,0),MATCH(Gilbert!L6010,Rate!$B$3:$M$3,0))*O6010)),"")</f>
        <v/>
      </c>
      <c r="T6010" s="71" t="str">
        <f t="shared" si="282"/>
        <v/>
      </c>
    </row>
    <row r="6011" spans="16:20">
      <c r="P6011" s="70" t="str">
        <f t="shared" si="280"/>
        <v/>
      </c>
      <c r="Q6011" s="70" t="str">
        <f t="shared" si="281"/>
        <v/>
      </c>
      <c r="R6011" s="70" t="str">
        <f>IFERROR(IF(K6011="handling and wharfage",SUM(P6011:Q6011),IF(OR(K6011="tank",K6011="Boat",K6011="car"),INDEX(Rate!$B$4:$M$25,MATCH(Gilbert!N6011,Rate!$A$4:$A$25,0),MATCH(Gilbert!L6011,Rate!$B$3:$M$3,0))*O6011*0.8,INDEX(Rate!$B$4:$M$25,MATCH(Gilbert!N6011,Rate!$A$4:$A$25,0),MATCH(Gilbert!L6011,Rate!$B$3:$M$3,0))*O6011)),"")</f>
        <v/>
      </c>
      <c r="T6011" s="71" t="str">
        <f t="shared" si="282"/>
        <v/>
      </c>
    </row>
    <row r="6012" spans="16:20">
      <c r="P6012" s="70" t="str">
        <f t="shared" si="280"/>
        <v/>
      </c>
      <c r="Q6012" s="70" t="str">
        <f t="shared" si="281"/>
        <v/>
      </c>
      <c r="R6012" s="70" t="str">
        <f>IFERROR(IF(K6012="handling and wharfage",SUM(P6012:Q6012),IF(OR(K6012="tank",K6012="Boat",K6012="car"),INDEX(Rate!$B$4:$M$25,MATCH(Gilbert!N6012,Rate!$A$4:$A$25,0),MATCH(Gilbert!L6012,Rate!$B$3:$M$3,0))*O6012*0.8,INDEX(Rate!$B$4:$M$25,MATCH(Gilbert!N6012,Rate!$A$4:$A$25,0),MATCH(Gilbert!L6012,Rate!$B$3:$M$3,0))*O6012)),"")</f>
        <v/>
      </c>
      <c r="T6012" s="71" t="str">
        <f t="shared" si="282"/>
        <v/>
      </c>
    </row>
    <row r="6013" spans="16:20">
      <c r="P6013" s="70" t="str">
        <f t="shared" si="280"/>
        <v/>
      </c>
      <c r="Q6013" s="70" t="str">
        <f t="shared" si="281"/>
        <v/>
      </c>
      <c r="R6013" s="70" t="str">
        <f>IFERROR(IF(K6013="handling and wharfage",SUM(P6013:Q6013),IF(OR(K6013="tank",K6013="Boat",K6013="car"),INDEX(Rate!$B$4:$M$25,MATCH(Gilbert!N6013,Rate!$A$4:$A$25,0),MATCH(Gilbert!L6013,Rate!$B$3:$M$3,0))*O6013*0.8,INDEX(Rate!$B$4:$M$25,MATCH(Gilbert!N6013,Rate!$A$4:$A$25,0),MATCH(Gilbert!L6013,Rate!$B$3:$M$3,0))*O6013)),"")</f>
        <v/>
      </c>
      <c r="T6013" s="71" t="str">
        <f t="shared" si="282"/>
        <v/>
      </c>
    </row>
    <row r="6014" spans="16:20">
      <c r="P6014" s="70" t="str">
        <f t="shared" si="280"/>
        <v/>
      </c>
      <c r="Q6014" s="70" t="str">
        <f t="shared" si="281"/>
        <v/>
      </c>
      <c r="R6014" s="70" t="str">
        <f>IFERROR(IF(K6014="handling and wharfage",SUM(P6014:Q6014),IF(OR(K6014="tank",K6014="Boat",K6014="car"),INDEX(Rate!$B$4:$M$25,MATCH(Gilbert!N6014,Rate!$A$4:$A$25,0),MATCH(Gilbert!L6014,Rate!$B$3:$M$3,0))*O6014*0.8,INDEX(Rate!$B$4:$M$25,MATCH(Gilbert!N6014,Rate!$A$4:$A$25,0),MATCH(Gilbert!L6014,Rate!$B$3:$M$3,0))*O6014)),"")</f>
        <v/>
      </c>
      <c r="T6014" s="71" t="str">
        <f t="shared" si="282"/>
        <v/>
      </c>
    </row>
    <row r="6015" spans="16:20">
      <c r="P6015" s="70" t="str">
        <f t="shared" si="280"/>
        <v/>
      </c>
      <c r="Q6015" s="70" t="str">
        <f t="shared" si="281"/>
        <v/>
      </c>
      <c r="R6015" s="70" t="str">
        <f>IFERROR(IF(K6015="handling and wharfage",SUM(P6015:Q6015),IF(OR(K6015="tank",K6015="Boat",K6015="car"),INDEX(Rate!$B$4:$M$25,MATCH(Gilbert!N6015,Rate!$A$4:$A$25,0),MATCH(Gilbert!L6015,Rate!$B$3:$M$3,0))*O6015*0.8,INDEX(Rate!$B$4:$M$25,MATCH(Gilbert!N6015,Rate!$A$4:$A$25,0),MATCH(Gilbert!L6015,Rate!$B$3:$M$3,0))*O6015)),"")</f>
        <v/>
      </c>
      <c r="T6015" s="71" t="str">
        <f t="shared" si="282"/>
        <v/>
      </c>
    </row>
    <row r="6016" spans="16:20">
      <c r="P6016" s="70" t="str">
        <f t="shared" si="280"/>
        <v/>
      </c>
      <c r="Q6016" s="70" t="str">
        <f t="shared" si="281"/>
        <v/>
      </c>
      <c r="R6016" s="70" t="str">
        <f>IFERROR(IF(K6016="handling and wharfage",SUM(P6016:Q6016),IF(OR(K6016="tank",K6016="Boat",K6016="car"),INDEX(Rate!$B$4:$M$25,MATCH(Gilbert!N6016,Rate!$A$4:$A$25,0),MATCH(Gilbert!L6016,Rate!$B$3:$M$3,0))*O6016*0.8,INDEX(Rate!$B$4:$M$25,MATCH(Gilbert!N6016,Rate!$A$4:$A$25,0),MATCH(Gilbert!L6016,Rate!$B$3:$M$3,0))*O6016)),"")</f>
        <v/>
      </c>
      <c r="T6016" s="71" t="str">
        <f t="shared" si="282"/>
        <v/>
      </c>
    </row>
    <row r="6017" spans="16:20">
      <c r="P6017" s="70" t="str">
        <f t="shared" si="280"/>
        <v/>
      </c>
      <c r="Q6017" s="70" t="str">
        <f t="shared" si="281"/>
        <v/>
      </c>
      <c r="R6017" s="70" t="str">
        <f>IFERROR(IF(K6017="handling and wharfage",SUM(P6017:Q6017),IF(OR(K6017="tank",K6017="Boat",K6017="car"),INDEX(Rate!$B$4:$M$25,MATCH(Gilbert!N6017,Rate!$A$4:$A$25,0),MATCH(Gilbert!L6017,Rate!$B$3:$M$3,0))*O6017*0.8,INDEX(Rate!$B$4:$M$25,MATCH(Gilbert!N6017,Rate!$A$4:$A$25,0),MATCH(Gilbert!L6017,Rate!$B$3:$M$3,0))*O6017)),"")</f>
        <v/>
      </c>
      <c r="T6017" s="71" t="str">
        <f t="shared" si="282"/>
        <v/>
      </c>
    </row>
    <row r="6018" spans="16:20">
      <c r="P6018" s="70" t="str">
        <f t="shared" si="280"/>
        <v/>
      </c>
      <c r="Q6018" s="70" t="str">
        <f t="shared" si="281"/>
        <v/>
      </c>
      <c r="R6018" s="70" t="str">
        <f>IFERROR(IF(K6018="handling and wharfage",SUM(P6018:Q6018),IF(OR(K6018="tank",K6018="Boat",K6018="car"),INDEX(Rate!$B$4:$M$25,MATCH(Gilbert!N6018,Rate!$A$4:$A$25,0),MATCH(Gilbert!L6018,Rate!$B$3:$M$3,0))*O6018*0.8,INDEX(Rate!$B$4:$M$25,MATCH(Gilbert!N6018,Rate!$A$4:$A$25,0),MATCH(Gilbert!L6018,Rate!$B$3:$M$3,0))*O6018)),"")</f>
        <v/>
      </c>
      <c r="T6018" s="71" t="str">
        <f t="shared" si="282"/>
        <v/>
      </c>
    </row>
    <row r="6019" spans="16:20">
      <c r="P6019" s="70" t="str">
        <f t="shared" ref="P6019:P6082" si="283">IF(OR(K6019="handling and wharfage",K6019="rau handling and wharfage"),O6019*30,"")</f>
        <v/>
      </c>
      <c r="Q6019" s="70" t="str">
        <f t="shared" ref="Q6019:Q6082" si="284">IF(K6019&lt;&gt;"handling and wharfage","",O6019*3.5)</f>
        <v/>
      </c>
      <c r="R6019" s="70" t="str">
        <f>IFERROR(IF(K6019="handling and wharfage",SUM(P6019:Q6019),IF(OR(K6019="tank",K6019="Boat",K6019="car"),INDEX(Rate!$B$4:$M$25,MATCH(Gilbert!N6019,Rate!$A$4:$A$25,0),MATCH(Gilbert!L6019,Rate!$B$3:$M$3,0))*O6019*0.8,INDEX(Rate!$B$4:$M$25,MATCH(Gilbert!N6019,Rate!$A$4:$A$25,0),MATCH(Gilbert!L6019,Rate!$B$3:$M$3,0))*O6019)),"")</f>
        <v/>
      </c>
      <c r="T6019" s="71" t="str">
        <f t="shared" ref="T6019:T6082" si="285">IF(L6019="","",IF(L6019="General2","F0070000061A","E31250000331"))</f>
        <v/>
      </c>
    </row>
    <row r="6020" spans="16:20">
      <c r="P6020" s="70" t="str">
        <f t="shared" si="283"/>
        <v/>
      </c>
      <c r="Q6020" s="70" t="str">
        <f t="shared" si="284"/>
        <v/>
      </c>
      <c r="R6020" s="70" t="str">
        <f>IFERROR(IF(K6020="handling and wharfage",SUM(P6020:Q6020),IF(OR(K6020="tank",K6020="Boat",K6020="car"),INDEX(Rate!$B$4:$M$25,MATCH(Gilbert!N6020,Rate!$A$4:$A$25,0),MATCH(Gilbert!L6020,Rate!$B$3:$M$3,0))*O6020*0.8,INDEX(Rate!$B$4:$M$25,MATCH(Gilbert!N6020,Rate!$A$4:$A$25,0),MATCH(Gilbert!L6020,Rate!$B$3:$M$3,0))*O6020)),"")</f>
        <v/>
      </c>
      <c r="T6020" s="71" t="str">
        <f t="shared" si="285"/>
        <v/>
      </c>
    </row>
    <row r="6021" spans="16:20">
      <c r="P6021" s="70" t="str">
        <f t="shared" si="283"/>
        <v/>
      </c>
      <c r="Q6021" s="70" t="str">
        <f t="shared" si="284"/>
        <v/>
      </c>
      <c r="R6021" s="70" t="str">
        <f>IFERROR(IF(K6021="handling and wharfage",SUM(P6021:Q6021),IF(OR(K6021="tank",K6021="Boat",K6021="car"),INDEX(Rate!$B$4:$M$25,MATCH(Gilbert!N6021,Rate!$A$4:$A$25,0),MATCH(Gilbert!L6021,Rate!$B$3:$M$3,0))*O6021*0.8,INDEX(Rate!$B$4:$M$25,MATCH(Gilbert!N6021,Rate!$A$4:$A$25,0),MATCH(Gilbert!L6021,Rate!$B$3:$M$3,0))*O6021)),"")</f>
        <v/>
      </c>
      <c r="T6021" s="71" t="str">
        <f t="shared" si="285"/>
        <v/>
      </c>
    </row>
    <row r="6022" spans="16:20">
      <c r="P6022" s="70" t="str">
        <f t="shared" si="283"/>
        <v/>
      </c>
      <c r="Q6022" s="70" t="str">
        <f t="shared" si="284"/>
        <v/>
      </c>
      <c r="R6022" s="70" t="str">
        <f>IFERROR(IF(K6022="handling and wharfage",SUM(P6022:Q6022),IF(OR(K6022="tank",K6022="Boat",K6022="car"),INDEX(Rate!$B$4:$M$25,MATCH(Gilbert!N6022,Rate!$A$4:$A$25,0),MATCH(Gilbert!L6022,Rate!$B$3:$M$3,0))*O6022*0.8,INDEX(Rate!$B$4:$M$25,MATCH(Gilbert!N6022,Rate!$A$4:$A$25,0),MATCH(Gilbert!L6022,Rate!$B$3:$M$3,0))*O6022)),"")</f>
        <v/>
      </c>
      <c r="T6022" s="71" t="str">
        <f t="shared" si="285"/>
        <v/>
      </c>
    </row>
    <row r="6023" spans="16:20">
      <c r="P6023" s="70" t="str">
        <f t="shared" si="283"/>
        <v/>
      </c>
      <c r="Q6023" s="70" t="str">
        <f t="shared" si="284"/>
        <v/>
      </c>
      <c r="R6023" s="70" t="str">
        <f>IFERROR(IF(K6023="handling and wharfage",SUM(P6023:Q6023),IF(OR(K6023="tank",K6023="Boat",K6023="car"),INDEX(Rate!$B$4:$M$25,MATCH(Gilbert!N6023,Rate!$A$4:$A$25,0),MATCH(Gilbert!L6023,Rate!$B$3:$M$3,0))*O6023*0.8,INDEX(Rate!$B$4:$M$25,MATCH(Gilbert!N6023,Rate!$A$4:$A$25,0),MATCH(Gilbert!L6023,Rate!$B$3:$M$3,0))*O6023)),"")</f>
        <v/>
      </c>
      <c r="T6023" s="71" t="str">
        <f t="shared" si="285"/>
        <v/>
      </c>
    </row>
    <row r="6024" spans="16:20">
      <c r="P6024" s="70" t="str">
        <f t="shared" si="283"/>
        <v/>
      </c>
      <c r="Q6024" s="70" t="str">
        <f t="shared" si="284"/>
        <v/>
      </c>
      <c r="R6024" s="70" t="str">
        <f>IFERROR(IF(K6024="handling and wharfage",SUM(P6024:Q6024),IF(OR(K6024="tank",K6024="Boat",K6024="car"),INDEX(Rate!$B$4:$M$25,MATCH(Gilbert!N6024,Rate!$A$4:$A$25,0),MATCH(Gilbert!L6024,Rate!$B$3:$M$3,0))*O6024*0.8,INDEX(Rate!$B$4:$M$25,MATCH(Gilbert!N6024,Rate!$A$4:$A$25,0),MATCH(Gilbert!L6024,Rate!$B$3:$M$3,0))*O6024)),"")</f>
        <v/>
      </c>
      <c r="T6024" s="71" t="str">
        <f t="shared" si="285"/>
        <v/>
      </c>
    </row>
    <row r="6025" spans="16:20">
      <c r="P6025" s="70" t="str">
        <f t="shared" si="283"/>
        <v/>
      </c>
      <c r="Q6025" s="70" t="str">
        <f t="shared" si="284"/>
        <v/>
      </c>
      <c r="R6025" s="70" t="str">
        <f>IFERROR(IF(K6025="handling and wharfage",SUM(P6025:Q6025),IF(OR(K6025="tank",K6025="Boat",K6025="car"),INDEX(Rate!$B$4:$M$25,MATCH(Gilbert!N6025,Rate!$A$4:$A$25,0),MATCH(Gilbert!L6025,Rate!$B$3:$M$3,0))*O6025*0.8,INDEX(Rate!$B$4:$M$25,MATCH(Gilbert!N6025,Rate!$A$4:$A$25,0),MATCH(Gilbert!L6025,Rate!$B$3:$M$3,0))*O6025)),"")</f>
        <v/>
      </c>
      <c r="T6025" s="71" t="str">
        <f t="shared" si="285"/>
        <v/>
      </c>
    </row>
    <row r="6026" spans="16:20">
      <c r="P6026" s="70" t="str">
        <f t="shared" si="283"/>
        <v/>
      </c>
      <c r="Q6026" s="70" t="str">
        <f t="shared" si="284"/>
        <v/>
      </c>
      <c r="R6026" s="70" t="str">
        <f>IFERROR(IF(K6026="handling and wharfage",SUM(P6026:Q6026),IF(OR(K6026="tank",K6026="Boat",K6026="car"),INDEX(Rate!$B$4:$M$25,MATCH(Gilbert!N6026,Rate!$A$4:$A$25,0),MATCH(Gilbert!L6026,Rate!$B$3:$M$3,0))*O6026*0.8,INDEX(Rate!$B$4:$M$25,MATCH(Gilbert!N6026,Rate!$A$4:$A$25,0),MATCH(Gilbert!L6026,Rate!$B$3:$M$3,0))*O6026)),"")</f>
        <v/>
      </c>
      <c r="T6026" s="71" t="str">
        <f t="shared" si="285"/>
        <v/>
      </c>
    </row>
    <row r="6027" spans="16:20">
      <c r="P6027" s="70" t="str">
        <f t="shared" si="283"/>
        <v/>
      </c>
      <c r="Q6027" s="70" t="str">
        <f t="shared" si="284"/>
        <v/>
      </c>
      <c r="R6027" s="70" t="str">
        <f>IFERROR(IF(K6027="handling and wharfage",SUM(P6027:Q6027),IF(OR(K6027="tank",K6027="Boat",K6027="car"),INDEX(Rate!$B$4:$M$25,MATCH(Gilbert!N6027,Rate!$A$4:$A$25,0),MATCH(Gilbert!L6027,Rate!$B$3:$M$3,0))*O6027*0.8,INDEX(Rate!$B$4:$M$25,MATCH(Gilbert!N6027,Rate!$A$4:$A$25,0),MATCH(Gilbert!L6027,Rate!$B$3:$M$3,0))*O6027)),"")</f>
        <v/>
      </c>
      <c r="T6027" s="71" t="str">
        <f t="shared" si="285"/>
        <v/>
      </c>
    </row>
    <row r="6028" spans="16:20">
      <c r="P6028" s="70" t="str">
        <f t="shared" si="283"/>
        <v/>
      </c>
      <c r="Q6028" s="70" t="str">
        <f t="shared" si="284"/>
        <v/>
      </c>
      <c r="R6028" s="70" t="str">
        <f>IFERROR(IF(K6028="handling and wharfage",SUM(P6028:Q6028),IF(OR(K6028="tank",K6028="Boat",K6028="car"),INDEX(Rate!$B$4:$M$25,MATCH(Gilbert!N6028,Rate!$A$4:$A$25,0),MATCH(Gilbert!L6028,Rate!$B$3:$M$3,0))*O6028*0.8,INDEX(Rate!$B$4:$M$25,MATCH(Gilbert!N6028,Rate!$A$4:$A$25,0),MATCH(Gilbert!L6028,Rate!$B$3:$M$3,0))*O6028)),"")</f>
        <v/>
      </c>
      <c r="T6028" s="71" t="str">
        <f t="shared" si="285"/>
        <v/>
      </c>
    </row>
    <row r="6029" spans="16:20">
      <c r="P6029" s="70" t="str">
        <f t="shared" si="283"/>
        <v/>
      </c>
      <c r="Q6029" s="70" t="str">
        <f t="shared" si="284"/>
        <v/>
      </c>
      <c r="R6029" s="70" t="str">
        <f>IFERROR(IF(K6029="handling and wharfage",SUM(P6029:Q6029),IF(OR(K6029="tank",K6029="Boat",K6029="car"),INDEX(Rate!$B$4:$M$25,MATCH(Gilbert!N6029,Rate!$A$4:$A$25,0),MATCH(Gilbert!L6029,Rate!$B$3:$M$3,0))*O6029*0.8,INDEX(Rate!$B$4:$M$25,MATCH(Gilbert!N6029,Rate!$A$4:$A$25,0),MATCH(Gilbert!L6029,Rate!$B$3:$M$3,0))*O6029)),"")</f>
        <v/>
      </c>
      <c r="T6029" s="71" t="str">
        <f t="shared" si="285"/>
        <v/>
      </c>
    </row>
    <row r="6030" spans="16:20">
      <c r="P6030" s="70" t="str">
        <f t="shared" si="283"/>
        <v/>
      </c>
      <c r="Q6030" s="70" t="str">
        <f t="shared" si="284"/>
        <v/>
      </c>
      <c r="R6030" s="70" t="str">
        <f>IFERROR(IF(K6030="handling and wharfage",SUM(P6030:Q6030),IF(OR(K6030="tank",K6030="Boat",K6030="car"),INDEX(Rate!$B$4:$M$25,MATCH(Gilbert!N6030,Rate!$A$4:$A$25,0),MATCH(Gilbert!L6030,Rate!$B$3:$M$3,0))*O6030*0.8,INDEX(Rate!$B$4:$M$25,MATCH(Gilbert!N6030,Rate!$A$4:$A$25,0),MATCH(Gilbert!L6030,Rate!$B$3:$M$3,0))*O6030)),"")</f>
        <v/>
      </c>
      <c r="T6030" s="71" t="str">
        <f t="shared" si="285"/>
        <v/>
      </c>
    </row>
    <row r="6031" spans="16:20">
      <c r="P6031" s="70" t="str">
        <f t="shared" si="283"/>
        <v/>
      </c>
      <c r="Q6031" s="70" t="str">
        <f t="shared" si="284"/>
        <v/>
      </c>
      <c r="R6031" s="70" t="str">
        <f>IFERROR(IF(K6031="handling and wharfage",SUM(P6031:Q6031),IF(OR(K6031="tank",K6031="Boat",K6031="car"),INDEX(Rate!$B$4:$M$25,MATCH(Gilbert!N6031,Rate!$A$4:$A$25,0),MATCH(Gilbert!L6031,Rate!$B$3:$M$3,0))*O6031*0.8,INDEX(Rate!$B$4:$M$25,MATCH(Gilbert!N6031,Rate!$A$4:$A$25,0),MATCH(Gilbert!L6031,Rate!$B$3:$M$3,0))*O6031)),"")</f>
        <v/>
      </c>
      <c r="T6031" s="71" t="str">
        <f t="shared" si="285"/>
        <v/>
      </c>
    </row>
    <row r="6032" s="38" customFormat="1" spans="1:23">
      <c r="A6032" s="52"/>
      <c r="B6032" s="52"/>
      <c r="D6032" s="53"/>
      <c r="G6032" s="76"/>
      <c r="H6032" s="53"/>
      <c r="J6032" s="78"/>
      <c r="P6032" s="70" t="str">
        <f t="shared" si="283"/>
        <v/>
      </c>
      <c r="Q6032" s="70" t="str">
        <f t="shared" si="284"/>
        <v/>
      </c>
      <c r="R6032" s="70" t="str">
        <f>IFERROR(IF(K6032="handling and wharfage",SUM(P6032:Q6032),IF(OR(K6032="tank",K6032="Boat",K6032="car"),INDEX(Rate!$B$4:$M$25,MATCH(Gilbert!N6032,Rate!$A$4:$A$25,0),MATCH(Gilbert!L6032,Rate!$B$3:$M$3,0))*O6032*0.8,INDEX(Rate!$B$4:$M$25,MATCH(Gilbert!N6032,Rate!$A$4:$A$25,0),MATCH(Gilbert!L6032,Rate!$B$3:$M$3,0))*O6032)),"")</f>
        <v/>
      </c>
      <c r="S6032" s="71"/>
      <c r="T6032" s="71" t="str">
        <f t="shared" si="285"/>
        <v/>
      </c>
      <c r="V6032" s="53"/>
      <c r="W6032" s="53"/>
    </row>
    <row r="6033" s="38" customFormat="1" spans="1:23">
      <c r="A6033" s="52"/>
      <c r="B6033" s="52"/>
      <c r="D6033" s="53"/>
      <c r="G6033" s="76"/>
      <c r="H6033" s="53"/>
      <c r="J6033" s="78"/>
      <c r="P6033" s="70" t="str">
        <f t="shared" si="283"/>
        <v/>
      </c>
      <c r="Q6033" s="70" t="str">
        <f t="shared" si="284"/>
        <v/>
      </c>
      <c r="R6033" s="70" t="str">
        <f>IFERROR(IF(K6033="handling and wharfage",SUM(P6033:Q6033),IF(OR(K6033="tank",K6033="Boat",K6033="car"),INDEX(Rate!$B$4:$M$25,MATCH(Gilbert!N6033,Rate!$A$4:$A$25,0),MATCH(Gilbert!L6033,Rate!$B$3:$M$3,0))*O6033*0.8,INDEX(Rate!$B$4:$M$25,MATCH(Gilbert!N6033,Rate!$A$4:$A$25,0),MATCH(Gilbert!L6033,Rate!$B$3:$M$3,0))*O6033)),"")</f>
        <v/>
      </c>
      <c r="S6033" s="71"/>
      <c r="T6033" s="71" t="str">
        <f t="shared" si="285"/>
        <v/>
      </c>
      <c r="V6033" s="53"/>
      <c r="W6033" s="53"/>
    </row>
    <row r="6034" spans="16:20">
      <c r="P6034" s="70" t="str">
        <f t="shared" si="283"/>
        <v/>
      </c>
      <c r="Q6034" s="70" t="str">
        <f t="shared" si="284"/>
        <v/>
      </c>
      <c r="R6034" s="70" t="str">
        <f>IFERROR(IF(K6034="handling and wharfage",SUM(P6034:Q6034),IF(OR(K6034="tank",K6034="Boat",K6034="car"),INDEX(Rate!$B$4:$M$25,MATCH(Gilbert!N6034,Rate!$A$4:$A$25,0),MATCH(Gilbert!L6034,Rate!$B$3:$M$3,0))*O6034*0.8,INDEX(Rate!$B$4:$M$25,MATCH(Gilbert!N6034,Rate!$A$4:$A$25,0),MATCH(Gilbert!L6034,Rate!$B$3:$M$3,0))*O6034)),"")</f>
        <v/>
      </c>
      <c r="T6034" s="71" t="str">
        <f t="shared" si="285"/>
        <v/>
      </c>
    </row>
    <row r="6035" spans="16:20">
      <c r="P6035" s="70" t="str">
        <f t="shared" si="283"/>
        <v/>
      </c>
      <c r="Q6035" s="70" t="str">
        <f t="shared" si="284"/>
        <v/>
      </c>
      <c r="R6035" s="70" t="str">
        <f>IFERROR(IF(K6035="handling and wharfage",SUM(P6035:Q6035),IF(OR(K6035="tank",K6035="Boat",K6035="car"),INDEX(Rate!$B$4:$M$25,MATCH(Gilbert!N6035,Rate!$A$4:$A$25,0),MATCH(Gilbert!L6035,Rate!$B$3:$M$3,0))*O6035*0.8,INDEX(Rate!$B$4:$M$25,MATCH(Gilbert!N6035,Rate!$A$4:$A$25,0),MATCH(Gilbert!L6035,Rate!$B$3:$M$3,0))*O6035)),"")</f>
        <v/>
      </c>
      <c r="T6035" s="71" t="str">
        <f t="shared" si="285"/>
        <v/>
      </c>
    </row>
    <row r="6036" spans="16:20">
      <c r="P6036" s="70" t="str">
        <f t="shared" si="283"/>
        <v/>
      </c>
      <c r="Q6036" s="70" t="str">
        <f t="shared" si="284"/>
        <v/>
      </c>
      <c r="R6036" s="70" t="str">
        <f>IFERROR(IF(K6036="handling and wharfage",SUM(P6036:Q6036),IF(OR(K6036="tank",K6036="Boat",K6036="car"),INDEX(Rate!$B$4:$M$25,MATCH(Gilbert!N6036,Rate!$A$4:$A$25,0),MATCH(Gilbert!L6036,Rate!$B$3:$M$3,0))*O6036*0.8,INDEX(Rate!$B$4:$M$25,MATCH(Gilbert!N6036,Rate!$A$4:$A$25,0),MATCH(Gilbert!L6036,Rate!$B$3:$M$3,0))*O6036)),"")</f>
        <v/>
      </c>
      <c r="T6036" s="71" t="str">
        <f t="shared" si="285"/>
        <v/>
      </c>
    </row>
    <row r="6037" spans="16:20">
      <c r="P6037" s="70" t="str">
        <f t="shared" si="283"/>
        <v/>
      </c>
      <c r="Q6037" s="70" t="str">
        <f t="shared" si="284"/>
        <v/>
      </c>
      <c r="R6037" s="70" t="str">
        <f>IFERROR(IF(K6037="handling and wharfage",SUM(P6037:Q6037),IF(OR(K6037="tank",K6037="Boat",K6037="car"),INDEX(Rate!$B$4:$M$25,MATCH(Gilbert!N6037,Rate!$A$4:$A$25,0),MATCH(Gilbert!L6037,Rate!$B$3:$M$3,0))*O6037*0.8,INDEX(Rate!$B$4:$M$25,MATCH(Gilbert!N6037,Rate!$A$4:$A$25,0),MATCH(Gilbert!L6037,Rate!$B$3:$M$3,0))*O6037)),"")</f>
        <v/>
      </c>
      <c r="T6037" s="71" t="str">
        <f t="shared" si="285"/>
        <v/>
      </c>
    </row>
    <row r="6038" spans="16:20">
      <c r="P6038" s="70" t="str">
        <f t="shared" si="283"/>
        <v/>
      </c>
      <c r="Q6038" s="70" t="str">
        <f t="shared" si="284"/>
        <v/>
      </c>
      <c r="R6038" s="70" t="str">
        <f>IFERROR(IF(K6038="handling and wharfage",SUM(P6038:Q6038),IF(OR(K6038="tank",K6038="Boat",K6038="car"),INDEX(Rate!$B$4:$M$25,MATCH(Gilbert!N6038,Rate!$A$4:$A$25,0),MATCH(Gilbert!L6038,Rate!$B$3:$M$3,0))*O6038*0.8,INDEX(Rate!$B$4:$M$25,MATCH(Gilbert!N6038,Rate!$A$4:$A$25,0),MATCH(Gilbert!L6038,Rate!$B$3:$M$3,0))*O6038)),"")</f>
        <v/>
      </c>
      <c r="T6038" s="71" t="str">
        <f t="shared" si="285"/>
        <v/>
      </c>
    </row>
    <row r="6039" spans="16:20">
      <c r="P6039" s="70" t="str">
        <f t="shared" si="283"/>
        <v/>
      </c>
      <c r="Q6039" s="70" t="str">
        <f t="shared" si="284"/>
        <v/>
      </c>
      <c r="R6039" s="70" t="str">
        <f>IFERROR(IF(K6039="handling and wharfage",SUM(P6039:Q6039),IF(OR(K6039="tank",K6039="Boat",K6039="car"),INDEX(Rate!$B$4:$M$25,MATCH(Gilbert!N6039,Rate!$A$4:$A$25,0),MATCH(Gilbert!L6039,Rate!$B$3:$M$3,0))*O6039*0.8,INDEX(Rate!$B$4:$M$25,MATCH(Gilbert!N6039,Rate!$A$4:$A$25,0),MATCH(Gilbert!L6039,Rate!$B$3:$M$3,0))*O6039)),"")</f>
        <v/>
      </c>
      <c r="T6039" s="71" t="str">
        <f t="shared" si="285"/>
        <v/>
      </c>
    </row>
    <row r="6040" spans="16:20">
      <c r="P6040" s="70" t="str">
        <f t="shared" si="283"/>
        <v/>
      </c>
      <c r="Q6040" s="70" t="str">
        <f t="shared" si="284"/>
        <v/>
      </c>
      <c r="R6040" s="70" t="str">
        <f>IFERROR(IF(K6040="handling and wharfage",SUM(P6040:Q6040),IF(OR(K6040="tank",K6040="Boat",K6040="car"),INDEX(Rate!$B$4:$M$25,MATCH(Gilbert!N6040,Rate!$A$4:$A$25,0),MATCH(Gilbert!L6040,Rate!$B$3:$M$3,0))*O6040*0.8,INDEX(Rate!$B$4:$M$25,MATCH(Gilbert!N6040,Rate!$A$4:$A$25,0),MATCH(Gilbert!L6040,Rate!$B$3:$M$3,0))*O6040)),"")</f>
        <v/>
      </c>
      <c r="T6040" s="71" t="str">
        <f t="shared" si="285"/>
        <v/>
      </c>
    </row>
    <row r="6041" spans="16:20">
      <c r="P6041" s="70" t="str">
        <f t="shared" si="283"/>
        <v/>
      </c>
      <c r="Q6041" s="70" t="str">
        <f t="shared" si="284"/>
        <v/>
      </c>
      <c r="R6041" s="70" t="str">
        <f>IFERROR(IF(K6041="handling and wharfage",SUM(P6041:Q6041),IF(OR(K6041="tank",K6041="Boat",K6041="car"),INDEX(Rate!$B$4:$M$25,MATCH(Gilbert!N6041,Rate!$A$4:$A$25,0),MATCH(Gilbert!L6041,Rate!$B$3:$M$3,0))*O6041*0.8,INDEX(Rate!$B$4:$M$25,MATCH(Gilbert!N6041,Rate!$A$4:$A$25,0),MATCH(Gilbert!L6041,Rate!$B$3:$M$3,0))*O6041)),"")</f>
        <v/>
      </c>
      <c r="T6041" s="71" t="str">
        <f t="shared" si="285"/>
        <v/>
      </c>
    </row>
    <row r="6042" spans="16:20">
      <c r="P6042" s="70" t="str">
        <f t="shared" si="283"/>
        <v/>
      </c>
      <c r="Q6042" s="70" t="str">
        <f t="shared" si="284"/>
        <v/>
      </c>
      <c r="R6042" s="70" t="str">
        <f>IFERROR(IF(K6042="handling and wharfage",SUM(P6042:Q6042),IF(OR(K6042="tank",K6042="Boat",K6042="car"),INDEX(Rate!$B$4:$M$25,MATCH(Gilbert!N6042,Rate!$A$4:$A$25,0),MATCH(Gilbert!L6042,Rate!$B$3:$M$3,0))*O6042*0.8,INDEX(Rate!$B$4:$M$25,MATCH(Gilbert!N6042,Rate!$A$4:$A$25,0),MATCH(Gilbert!L6042,Rate!$B$3:$M$3,0))*O6042)),"")</f>
        <v/>
      </c>
      <c r="T6042" s="71" t="str">
        <f t="shared" si="285"/>
        <v/>
      </c>
    </row>
    <row r="6043" spans="16:20">
      <c r="P6043" s="70" t="str">
        <f t="shared" si="283"/>
        <v/>
      </c>
      <c r="Q6043" s="70" t="str">
        <f t="shared" si="284"/>
        <v/>
      </c>
      <c r="R6043" s="70" t="str">
        <f>IFERROR(IF(K6043="handling and wharfage",SUM(P6043:Q6043),IF(OR(K6043="tank",K6043="Boat",K6043="car"),INDEX(Rate!$B$4:$M$25,MATCH(Gilbert!N6043,Rate!$A$4:$A$25,0),MATCH(Gilbert!L6043,Rate!$B$3:$M$3,0))*O6043*0.8,INDEX(Rate!$B$4:$M$25,MATCH(Gilbert!N6043,Rate!$A$4:$A$25,0),MATCH(Gilbert!L6043,Rate!$B$3:$M$3,0))*O6043)),"")</f>
        <v/>
      </c>
      <c r="T6043" s="71" t="str">
        <f t="shared" si="285"/>
        <v/>
      </c>
    </row>
    <row r="6044" spans="16:20">
      <c r="P6044" s="70" t="str">
        <f t="shared" si="283"/>
        <v/>
      </c>
      <c r="Q6044" s="70" t="str">
        <f t="shared" si="284"/>
        <v/>
      </c>
      <c r="R6044" s="70" t="str">
        <f>IFERROR(IF(K6044="handling and wharfage",SUM(P6044:Q6044),IF(OR(K6044="tank",K6044="Boat",K6044="car"),INDEX(Rate!$B$4:$M$25,MATCH(Gilbert!N6044,Rate!$A$4:$A$25,0),MATCH(Gilbert!L6044,Rate!$B$3:$M$3,0))*O6044*0.8,INDEX(Rate!$B$4:$M$25,MATCH(Gilbert!N6044,Rate!$A$4:$A$25,0),MATCH(Gilbert!L6044,Rate!$B$3:$M$3,0))*O6044)),"")</f>
        <v/>
      </c>
      <c r="T6044" s="71" t="str">
        <f t="shared" si="285"/>
        <v/>
      </c>
    </row>
    <row r="6045" spans="16:20">
      <c r="P6045" s="70" t="str">
        <f t="shared" si="283"/>
        <v/>
      </c>
      <c r="Q6045" s="70" t="str">
        <f t="shared" si="284"/>
        <v/>
      </c>
      <c r="R6045" s="70" t="str">
        <f>IFERROR(IF(K6045="handling and wharfage",SUM(P6045:Q6045),IF(OR(K6045="tank",K6045="Boat",K6045="car"),INDEX(Rate!$B$4:$M$25,MATCH(Gilbert!N6045,Rate!$A$4:$A$25,0),MATCH(Gilbert!L6045,Rate!$B$3:$M$3,0))*O6045*0.8,INDEX(Rate!$B$4:$M$25,MATCH(Gilbert!N6045,Rate!$A$4:$A$25,0),MATCH(Gilbert!L6045,Rate!$B$3:$M$3,0))*O6045)),"")</f>
        <v/>
      </c>
      <c r="T6045" s="71" t="str">
        <f t="shared" si="285"/>
        <v/>
      </c>
    </row>
    <row r="6046" spans="16:20">
      <c r="P6046" s="70" t="str">
        <f t="shared" si="283"/>
        <v/>
      </c>
      <c r="Q6046" s="70" t="str">
        <f t="shared" si="284"/>
        <v/>
      </c>
      <c r="R6046" s="70" t="str">
        <f>IFERROR(IF(K6046="handling and wharfage",SUM(P6046:Q6046),IF(OR(K6046="tank",K6046="Boat",K6046="car"),INDEX(Rate!$B$4:$M$25,MATCH(Gilbert!N6046,Rate!$A$4:$A$25,0),MATCH(Gilbert!L6046,Rate!$B$3:$M$3,0))*O6046*0.8,INDEX(Rate!$B$4:$M$25,MATCH(Gilbert!N6046,Rate!$A$4:$A$25,0),MATCH(Gilbert!L6046,Rate!$B$3:$M$3,0))*O6046)),"")</f>
        <v/>
      </c>
      <c r="T6046" s="71" t="str">
        <f t="shared" si="285"/>
        <v/>
      </c>
    </row>
    <row r="6047" spans="16:20">
      <c r="P6047" s="70" t="str">
        <f t="shared" si="283"/>
        <v/>
      </c>
      <c r="Q6047" s="70" t="str">
        <f t="shared" si="284"/>
        <v/>
      </c>
      <c r="R6047" s="70" t="str">
        <f>IFERROR(IF(K6047="handling and wharfage",SUM(P6047:Q6047),IF(OR(K6047="tank",K6047="Boat",K6047="car"),INDEX(Rate!$B$4:$M$25,MATCH(Gilbert!N6047,Rate!$A$4:$A$25,0),MATCH(Gilbert!L6047,Rate!$B$3:$M$3,0))*O6047*0.8,INDEX(Rate!$B$4:$M$25,MATCH(Gilbert!N6047,Rate!$A$4:$A$25,0),MATCH(Gilbert!L6047,Rate!$B$3:$M$3,0))*O6047)),"")</f>
        <v/>
      </c>
      <c r="T6047" s="71" t="str">
        <f t="shared" si="285"/>
        <v/>
      </c>
    </row>
    <row r="6048" spans="16:20">
      <c r="P6048" s="70" t="str">
        <f t="shared" si="283"/>
        <v/>
      </c>
      <c r="Q6048" s="70" t="str">
        <f t="shared" si="284"/>
        <v/>
      </c>
      <c r="R6048" s="70" t="str">
        <f>IFERROR(IF(K6048="handling and wharfage",SUM(P6048:Q6048),IF(OR(K6048="tank",K6048="Boat",K6048="car"),INDEX(Rate!$B$4:$M$25,MATCH(Gilbert!N6048,Rate!$A$4:$A$25,0),MATCH(Gilbert!L6048,Rate!$B$3:$M$3,0))*O6048*0.8,INDEX(Rate!$B$4:$M$25,MATCH(Gilbert!N6048,Rate!$A$4:$A$25,0),MATCH(Gilbert!L6048,Rate!$B$3:$M$3,0))*O6048)),"")</f>
        <v/>
      </c>
      <c r="T6048" s="71" t="str">
        <f t="shared" si="285"/>
        <v/>
      </c>
    </row>
    <row r="6049" spans="16:20">
      <c r="P6049" s="70" t="str">
        <f t="shared" si="283"/>
        <v/>
      </c>
      <c r="Q6049" s="70" t="str">
        <f t="shared" si="284"/>
        <v/>
      </c>
      <c r="R6049" s="70" t="str">
        <f>IFERROR(IF(K6049="handling and wharfage",SUM(P6049:Q6049),IF(OR(K6049="tank",K6049="Boat",K6049="car"),INDEX(Rate!$B$4:$M$25,MATCH(Gilbert!N6049,Rate!$A$4:$A$25,0),MATCH(Gilbert!L6049,Rate!$B$3:$M$3,0))*O6049*0.8,INDEX(Rate!$B$4:$M$25,MATCH(Gilbert!N6049,Rate!$A$4:$A$25,0),MATCH(Gilbert!L6049,Rate!$B$3:$M$3,0))*O6049)),"")</f>
        <v/>
      </c>
      <c r="T6049" s="71" t="str">
        <f t="shared" si="285"/>
        <v/>
      </c>
    </row>
    <row r="6050" spans="16:20">
      <c r="P6050" s="70" t="str">
        <f t="shared" si="283"/>
        <v/>
      </c>
      <c r="Q6050" s="70" t="str">
        <f t="shared" si="284"/>
        <v/>
      </c>
      <c r="R6050" s="70" t="str">
        <f>IFERROR(IF(K6050="handling and wharfage",SUM(P6050:Q6050),IF(OR(K6050="tank",K6050="Boat",K6050="car"),INDEX(Rate!$B$4:$M$25,MATCH(Gilbert!N6050,Rate!$A$4:$A$25,0),MATCH(Gilbert!L6050,Rate!$B$3:$M$3,0))*O6050*0.8,INDEX(Rate!$B$4:$M$25,MATCH(Gilbert!N6050,Rate!$A$4:$A$25,0),MATCH(Gilbert!L6050,Rate!$B$3:$M$3,0))*O6050)),"")</f>
        <v/>
      </c>
      <c r="T6050" s="71" t="str">
        <f t="shared" si="285"/>
        <v/>
      </c>
    </row>
    <row r="6051" spans="16:20">
      <c r="P6051" s="70" t="str">
        <f t="shared" si="283"/>
        <v/>
      </c>
      <c r="Q6051" s="70" t="str">
        <f t="shared" si="284"/>
        <v/>
      </c>
      <c r="R6051" s="70" t="str">
        <f>IFERROR(IF(K6051="handling and wharfage",SUM(P6051:Q6051),IF(OR(K6051="tank",K6051="Boat",K6051="car"),INDEX(Rate!$B$4:$M$25,MATCH(Gilbert!N6051,Rate!$A$4:$A$25,0),MATCH(Gilbert!L6051,Rate!$B$3:$M$3,0))*O6051*0.8,INDEX(Rate!$B$4:$M$25,MATCH(Gilbert!N6051,Rate!$A$4:$A$25,0),MATCH(Gilbert!L6051,Rate!$B$3:$M$3,0))*O6051)),"")</f>
        <v/>
      </c>
      <c r="T6051" s="71" t="str">
        <f t="shared" si="285"/>
        <v/>
      </c>
    </row>
    <row r="6052" spans="16:20">
      <c r="P6052" s="70" t="str">
        <f t="shared" si="283"/>
        <v/>
      </c>
      <c r="Q6052" s="70" t="str">
        <f t="shared" si="284"/>
        <v/>
      </c>
      <c r="R6052" s="70" t="str">
        <f>IFERROR(IF(K6052="handling and wharfage",SUM(P6052:Q6052),IF(OR(K6052="tank",K6052="Boat",K6052="car"),INDEX(Rate!$B$4:$M$25,MATCH(Gilbert!N6052,Rate!$A$4:$A$25,0),MATCH(Gilbert!L6052,Rate!$B$3:$M$3,0))*O6052*0.8,INDEX(Rate!$B$4:$M$25,MATCH(Gilbert!N6052,Rate!$A$4:$A$25,0),MATCH(Gilbert!L6052,Rate!$B$3:$M$3,0))*O6052)),"")</f>
        <v/>
      </c>
      <c r="T6052" s="71" t="str">
        <f t="shared" si="285"/>
        <v/>
      </c>
    </row>
    <row r="6053" spans="16:20">
      <c r="P6053" s="70" t="str">
        <f t="shared" si="283"/>
        <v/>
      </c>
      <c r="Q6053" s="70" t="str">
        <f t="shared" si="284"/>
        <v/>
      </c>
      <c r="R6053" s="70" t="str">
        <f>IFERROR(IF(K6053="handling and wharfage",SUM(P6053:Q6053),IF(OR(K6053="tank",K6053="Boat",K6053="car"),INDEX(Rate!$B$4:$M$25,MATCH(Gilbert!N6053,Rate!$A$4:$A$25,0),MATCH(Gilbert!L6053,Rate!$B$3:$M$3,0))*O6053*0.8,INDEX(Rate!$B$4:$M$25,MATCH(Gilbert!N6053,Rate!$A$4:$A$25,0),MATCH(Gilbert!L6053,Rate!$B$3:$M$3,0))*O6053)),"")</f>
        <v/>
      </c>
      <c r="T6053" s="71" t="str">
        <f t="shared" si="285"/>
        <v/>
      </c>
    </row>
    <row r="6054" spans="16:20">
      <c r="P6054" s="70" t="str">
        <f t="shared" si="283"/>
        <v/>
      </c>
      <c r="Q6054" s="70" t="str">
        <f t="shared" si="284"/>
        <v/>
      </c>
      <c r="R6054" s="70" t="str">
        <f>IFERROR(IF(K6054="handling and wharfage",SUM(P6054:Q6054),IF(OR(K6054="tank",K6054="Boat",K6054="car"),INDEX(Rate!$B$4:$M$25,MATCH(Gilbert!N6054,Rate!$A$4:$A$25,0),MATCH(Gilbert!L6054,Rate!$B$3:$M$3,0))*O6054*0.8,INDEX(Rate!$B$4:$M$25,MATCH(Gilbert!N6054,Rate!$A$4:$A$25,0),MATCH(Gilbert!L6054,Rate!$B$3:$M$3,0))*O6054)),"")</f>
        <v/>
      </c>
      <c r="T6054" s="71" t="str">
        <f t="shared" si="285"/>
        <v/>
      </c>
    </row>
    <row r="6055" spans="16:20">
      <c r="P6055" s="70" t="str">
        <f t="shared" si="283"/>
        <v/>
      </c>
      <c r="Q6055" s="70" t="str">
        <f t="shared" si="284"/>
        <v/>
      </c>
      <c r="R6055" s="70" t="str">
        <f>IFERROR(IF(K6055="handling and wharfage",SUM(P6055:Q6055),IF(OR(K6055="tank",K6055="Boat",K6055="car"),INDEX(Rate!$B$4:$M$25,MATCH(Gilbert!N6055,Rate!$A$4:$A$25,0),MATCH(Gilbert!L6055,Rate!$B$3:$M$3,0))*O6055*0.8,INDEX(Rate!$B$4:$M$25,MATCH(Gilbert!N6055,Rate!$A$4:$A$25,0),MATCH(Gilbert!L6055,Rate!$B$3:$M$3,0))*O6055)),"")</f>
        <v/>
      </c>
      <c r="T6055" s="71" t="str">
        <f t="shared" si="285"/>
        <v/>
      </c>
    </row>
    <row r="6056" spans="16:20">
      <c r="P6056" s="70" t="str">
        <f t="shared" si="283"/>
        <v/>
      </c>
      <c r="Q6056" s="70" t="str">
        <f t="shared" si="284"/>
        <v/>
      </c>
      <c r="R6056" s="70" t="str">
        <f>IFERROR(IF(K6056="handling and wharfage",SUM(P6056:Q6056),IF(OR(K6056="tank",K6056="Boat",K6056="car"),INDEX(Rate!$B$4:$M$25,MATCH(Gilbert!N6056,Rate!$A$4:$A$25,0),MATCH(Gilbert!L6056,Rate!$B$3:$M$3,0))*O6056*0.8,INDEX(Rate!$B$4:$M$25,MATCH(Gilbert!N6056,Rate!$A$4:$A$25,0),MATCH(Gilbert!L6056,Rate!$B$3:$M$3,0))*O6056)),"")</f>
        <v/>
      </c>
      <c r="T6056" s="71" t="str">
        <f t="shared" si="285"/>
        <v/>
      </c>
    </row>
    <row r="6057" spans="16:20">
      <c r="P6057" s="70" t="str">
        <f t="shared" si="283"/>
        <v/>
      </c>
      <c r="Q6057" s="70" t="str">
        <f t="shared" si="284"/>
        <v/>
      </c>
      <c r="R6057" s="70" t="str">
        <f>IFERROR(IF(K6057="handling and wharfage",SUM(P6057:Q6057),IF(OR(K6057="tank",K6057="Boat",K6057="car"),INDEX(Rate!$B$4:$M$25,MATCH(Gilbert!N6057,Rate!$A$4:$A$25,0),MATCH(Gilbert!L6057,Rate!$B$3:$M$3,0))*O6057*0.8,INDEX(Rate!$B$4:$M$25,MATCH(Gilbert!N6057,Rate!$A$4:$A$25,0),MATCH(Gilbert!L6057,Rate!$B$3:$M$3,0))*O6057)),"")</f>
        <v/>
      </c>
      <c r="T6057" s="71" t="str">
        <f t="shared" si="285"/>
        <v/>
      </c>
    </row>
    <row r="6058" spans="16:20">
      <c r="P6058" s="70" t="str">
        <f t="shared" si="283"/>
        <v/>
      </c>
      <c r="Q6058" s="70" t="str">
        <f t="shared" si="284"/>
        <v/>
      </c>
      <c r="R6058" s="70" t="str">
        <f>IFERROR(IF(K6058="handling and wharfage",SUM(P6058:Q6058),IF(OR(K6058="tank",K6058="Boat",K6058="car"),INDEX(Rate!$B$4:$M$25,MATCH(Gilbert!N6058,Rate!$A$4:$A$25,0),MATCH(Gilbert!L6058,Rate!$B$3:$M$3,0))*O6058*0.8,INDEX(Rate!$B$4:$M$25,MATCH(Gilbert!N6058,Rate!$A$4:$A$25,0),MATCH(Gilbert!L6058,Rate!$B$3:$M$3,0))*O6058)),"")</f>
        <v/>
      </c>
      <c r="T6058" s="71" t="str">
        <f t="shared" si="285"/>
        <v/>
      </c>
    </row>
    <row r="6059" spans="16:20">
      <c r="P6059" s="70" t="str">
        <f t="shared" si="283"/>
        <v/>
      </c>
      <c r="Q6059" s="70" t="str">
        <f t="shared" si="284"/>
        <v/>
      </c>
      <c r="R6059" s="70" t="str">
        <f>IFERROR(IF(K6059="handling and wharfage",SUM(P6059:Q6059),IF(OR(K6059="tank",K6059="Boat",K6059="car"),INDEX(Rate!$B$4:$M$25,MATCH(Gilbert!N6059,Rate!$A$4:$A$25,0),MATCH(Gilbert!L6059,Rate!$B$3:$M$3,0))*O6059*0.8,INDEX(Rate!$B$4:$M$25,MATCH(Gilbert!N6059,Rate!$A$4:$A$25,0),MATCH(Gilbert!L6059,Rate!$B$3:$M$3,0))*O6059)),"")</f>
        <v/>
      </c>
      <c r="T6059" s="71" t="str">
        <f t="shared" si="285"/>
        <v/>
      </c>
    </row>
    <row r="6060" spans="16:20">
      <c r="P6060" s="70" t="str">
        <f t="shared" si="283"/>
        <v/>
      </c>
      <c r="Q6060" s="70" t="str">
        <f t="shared" si="284"/>
        <v/>
      </c>
      <c r="R6060" s="70" t="str">
        <f>IFERROR(IF(K6060="handling and wharfage",SUM(P6060:Q6060),IF(OR(K6060="tank",K6060="Boat",K6060="car"),INDEX(Rate!$B$4:$M$25,MATCH(Gilbert!N6060,Rate!$A$4:$A$25,0),MATCH(Gilbert!L6060,Rate!$B$3:$M$3,0))*O6060*0.8,INDEX(Rate!$B$4:$M$25,MATCH(Gilbert!N6060,Rate!$A$4:$A$25,0),MATCH(Gilbert!L6060,Rate!$B$3:$M$3,0))*O6060)),"")</f>
        <v/>
      </c>
      <c r="T6060" s="71" t="str">
        <f t="shared" si="285"/>
        <v/>
      </c>
    </row>
    <row r="6061" spans="16:20">
      <c r="P6061" s="70" t="str">
        <f t="shared" si="283"/>
        <v/>
      </c>
      <c r="Q6061" s="70" t="str">
        <f t="shared" si="284"/>
        <v/>
      </c>
      <c r="R6061" s="70" t="str">
        <f>IFERROR(IF(K6061="handling and wharfage",SUM(P6061:Q6061),IF(OR(K6061="tank",K6061="Boat",K6061="car"),INDEX(Rate!$B$4:$M$25,MATCH(Gilbert!N6061,Rate!$A$4:$A$25,0),MATCH(Gilbert!L6061,Rate!$B$3:$M$3,0))*O6061*0.8,INDEX(Rate!$B$4:$M$25,MATCH(Gilbert!N6061,Rate!$A$4:$A$25,0),MATCH(Gilbert!L6061,Rate!$B$3:$M$3,0))*O6061)),"")</f>
        <v/>
      </c>
      <c r="T6061" s="71" t="str">
        <f t="shared" si="285"/>
        <v/>
      </c>
    </row>
    <row r="6062" spans="16:20">
      <c r="P6062" s="70" t="str">
        <f t="shared" si="283"/>
        <v/>
      </c>
      <c r="Q6062" s="70" t="str">
        <f t="shared" si="284"/>
        <v/>
      </c>
      <c r="R6062" s="70" t="str">
        <f>IFERROR(IF(K6062="handling and wharfage",SUM(P6062:Q6062),IF(OR(K6062="tank",K6062="Boat",K6062="car"),INDEX(Rate!$B$4:$M$25,MATCH(Gilbert!N6062,Rate!$A$4:$A$25,0),MATCH(Gilbert!L6062,Rate!$B$3:$M$3,0))*O6062*0.8,INDEX(Rate!$B$4:$M$25,MATCH(Gilbert!N6062,Rate!$A$4:$A$25,0),MATCH(Gilbert!L6062,Rate!$B$3:$M$3,0))*O6062)),"")</f>
        <v/>
      </c>
      <c r="T6062" s="71" t="str">
        <f t="shared" si="285"/>
        <v/>
      </c>
    </row>
    <row r="6063" spans="16:20">
      <c r="P6063" s="70" t="str">
        <f t="shared" si="283"/>
        <v/>
      </c>
      <c r="Q6063" s="70" t="str">
        <f t="shared" si="284"/>
        <v/>
      </c>
      <c r="R6063" s="70" t="str">
        <f>IFERROR(IF(K6063="handling and wharfage",SUM(P6063:Q6063),IF(OR(K6063="tank",K6063="Boat",K6063="car"),INDEX(Rate!$B$4:$M$25,MATCH(Gilbert!N6063,Rate!$A$4:$A$25,0),MATCH(Gilbert!L6063,Rate!$B$3:$M$3,0))*O6063*0.8,INDEX(Rate!$B$4:$M$25,MATCH(Gilbert!N6063,Rate!$A$4:$A$25,0),MATCH(Gilbert!L6063,Rate!$B$3:$M$3,0))*O6063)),"")</f>
        <v/>
      </c>
      <c r="T6063" s="71" t="str">
        <f t="shared" si="285"/>
        <v/>
      </c>
    </row>
    <row r="6064" spans="16:20">
      <c r="P6064" s="70" t="str">
        <f t="shared" si="283"/>
        <v/>
      </c>
      <c r="Q6064" s="70" t="str">
        <f t="shared" si="284"/>
        <v/>
      </c>
      <c r="R6064" s="70" t="str">
        <f>IFERROR(IF(K6064="handling and wharfage",SUM(P6064:Q6064),IF(OR(K6064="tank",K6064="Boat",K6064="car"),INDEX(Rate!$B$4:$M$25,MATCH(Gilbert!N6064,Rate!$A$4:$A$25,0),MATCH(Gilbert!L6064,Rate!$B$3:$M$3,0))*O6064*0.8,INDEX(Rate!$B$4:$M$25,MATCH(Gilbert!N6064,Rate!$A$4:$A$25,0),MATCH(Gilbert!L6064,Rate!$B$3:$M$3,0))*O6064)),"")</f>
        <v/>
      </c>
      <c r="T6064" s="71" t="str">
        <f t="shared" si="285"/>
        <v/>
      </c>
    </row>
    <row r="6065" spans="16:20">
      <c r="P6065" s="70" t="str">
        <f t="shared" si="283"/>
        <v/>
      </c>
      <c r="Q6065" s="70" t="str">
        <f t="shared" si="284"/>
        <v/>
      </c>
      <c r="R6065" s="70" t="str">
        <f>IFERROR(IF(K6065="handling and wharfage",SUM(P6065:Q6065),IF(OR(K6065="tank",K6065="Boat",K6065="car"),INDEX(Rate!$B$4:$M$25,MATCH(Gilbert!N6065,Rate!$A$4:$A$25,0),MATCH(Gilbert!L6065,Rate!$B$3:$M$3,0))*O6065*0.8,INDEX(Rate!$B$4:$M$25,MATCH(Gilbert!N6065,Rate!$A$4:$A$25,0),MATCH(Gilbert!L6065,Rate!$B$3:$M$3,0))*O6065)),"")</f>
        <v/>
      </c>
      <c r="T6065" s="71" t="str">
        <f t="shared" si="285"/>
        <v/>
      </c>
    </row>
    <row r="6066" spans="16:20">
      <c r="P6066" s="70" t="str">
        <f t="shared" si="283"/>
        <v/>
      </c>
      <c r="Q6066" s="70" t="str">
        <f t="shared" si="284"/>
        <v/>
      </c>
      <c r="R6066" s="70" t="str">
        <f>IFERROR(IF(K6066="handling and wharfage",SUM(P6066:Q6066),IF(OR(K6066="tank",K6066="Boat",K6066="car"),INDEX(Rate!$B$4:$M$25,MATCH(Gilbert!N6066,Rate!$A$4:$A$25,0),MATCH(Gilbert!L6066,Rate!$B$3:$M$3,0))*O6066*0.8,INDEX(Rate!$B$4:$M$25,MATCH(Gilbert!N6066,Rate!$A$4:$A$25,0),MATCH(Gilbert!L6066,Rate!$B$3:$M$3,0))*O6066)),"")</f>
        <v/>
      </c>
      <c r="T6066" s="71" t="str">
        <f t="shared" si="285"/>
        <v/>
      </c>
    </row>
    <row r="6067" spans="16:20">
      <c r="P6067" s="70" t="str">
        <f t="shared" si="283"/>
        <v/>
      </c>
      <c r="Q6067" s="70" t="str">
        <f t="shared" si="284"/>
        <v/>
      </c>
      <c r="R6067" s="70" t="str">
        <f>IFERROR(IF(K6067="handling and wharfage",SUM(P6067:Q6067),IF(OR(K6067="tank",K6067="Boat",K6067="car"),INDEX(Rate!$B$4:$M$25,MATCH(Gilbert!N6067,Rate!$A$4:$A$25,0),MATCH(Gilbert!L6067,Rate!$B$3:$M$3,0))*O6067*0.8,INDEX(Rate!$B$4:$M$25,MATCH(Gilbert!N6067,Rate!$A$4:$A$25,0),MATCH(Gilbert!L6067,Rate!$B$3:$M$3,0))*O6067)),"")</f>
        <v/>
      </c>
      <c r="T6067" s="71" t="str">
        <f t="shared" si="285"/>
        <v/>
      </c>
    </row>
    <row r="6068" spans="16:20">
      <c r="P6068" s="70" t="str">
        <f t="shared" si="283"/>
        <v/>
      </c>
      <c r="Q6068" s="70" t="str">
        <f t="shared" si="284"/>
        <v/>
      </c>
      <c r="R6068" s="70" t="str">
        <f>IFERROR(IF(K6068="handling and wharfage",SUM(P6068:Q6068),IF(OR(K6068="tank",K6068="Boat",K6068="car"),INDEX(Rate!$B$4:$M$25,MATCH(Gilbert!N6068,Rate!$A$4:$A$25,0),MATCH(Gilbert!L6068,Rate!$B$3:$M$3,0))*O6068*0.8,INDEX(Rate!$B$4:$M$25,MATCH(Gilbert!N6068,Rate!$A$4:$A$25,0),MATCH(Gilbert!L6068,Rate!$B$3:$M$3,0))*O6068)),"")</f>
        <v/>
      </c>
      <c r="T6068" s="71" t="str">
        <f t="shared" si="285"/>
        <v/>
      </c>
    </row>
    <row r="6069" spans="16:20">
      <c r="P6069" s="70" t="str">
        <f t="shared" si="283"/>
        <v/>
      </c>
      <c r="Q6069" s="70" t="str">
        <f t="shared" si="284"/>
        <v/>
      </c>
      <c r="R6069" s="70" t="str">
        <f>IFERROR(IF(K6069="handling and wharfage",SUM(P6069:Q6069),IF(OR(K6069="tank",K6069="Boat",K6069="car"),INDEX(Rate!$B$4:$M$25,MATCH(Gilbert!N6069,Rate!$A$4:$A$25,0),MATCH(Gilbert!L6069,Rate!$B$3:$M$3,0))*O6069*0.8,INDEX(Rate!$B$4:$M$25,MATCH(Gilbert!N6069,Rate!$A$4:$A$25,0),MATCH(Gilbert!L6069,Rate!$B$3:$M$3,0))*O6069)),"")</f>
        <v/>
      </c>
      <c r="T6069" s="71" t="str">
        <f t="shared" si="285"/>
        <v/>
      </c>
    </row>
    <row r="6070" spans="16:20">
      <c r="P6070" s="70" t="str">
        <f t="shared" si="283"/>
        <v/>
      </c>
      <c r="Q6070" s="70" t="str">
        <f t="shared" si="284"/>
        <v/>
      </c>
      <c r="R6070" s="70" t="str">
        <f>IFERROR(IF(K6070="handling and wharfage",SUM(P6070:Q6070),IF(OR(K6070="tank",K6070="Boat",K6070="car"),INDEX(Rate!$B$4:$M$25,MATCH(Gilbert!N6070,Rate!$A$4:$A$25,0),MATCH(Gilbert!L6070,Rate!$B$3:$M$3,0))*O6070*0.8,INDEX(Rate!$B$4:$M$25,MATCH(Gilbert!N6070,Rate!$A$4:$A$25,0),MATCH(Gilbert!L6070,Rate!$B$3:$M$3,0))*O6070)),"")</f>
        <v/>
      </c>
      <c r="T6070" s="71" t="str">
        <f t="shared" si="285"/>
        <v/>
      </c>
    </row>
    <row r="6071" spans="16:20">
      <c r="P6071" s="70" t="str">
        <f t="shared" si="283"/>
        <v/>
      </c>
      <c r="Q6071" s="70" t="str">
        <f t="shared" si="284"/>
        <v/>
      </c>
      <c r="R6071" s="70" t="str">
        <f>IFERROR(IF(K6071="handling and wharfage",SUM(P6071:Q6071),IF(OR(K6071="tank",K6071="Boat",K6071="car"),INDEX(Rate!$B$4:$M$25,MATCH(Gilbert!N6071,Rate!$A$4:$A$25,0),MATCH(Gilbert!L6071,Rate!$B$3:$M$3,0))*O6071*0.8,INDEX(Rate!$B$4:$M$25,MATCH(Gilbert!N6071,Rate!$A$4:$A$25,0),MATCH(Gilbert!L6071,Rate!$B$3:$M$3,0))*O6071)),"")</f>
        <v/>
      </c>
      <c r="T6071" s="71" t="str">
        <f t="shared" si="285"/>
        <v/>
      </c>
    </row>
    <row r="6072" spans="16:20">
      <c r="P6072" s="70" t="str">
        <f t="shared" si="283"/>
        <v/>
      </c>
      <c r="Q6072" s="70" t="str">
        <f t="shared" si="284"/>
        <v/>
      </c>
      <c r="R6072" s="70" t="str">
        <f>IFERROR(IF(K6072="handling and wharfage",SUM(P6072:Q6072),IF(OR(K6072="tank",K6072="Boat",K6072="car"),INDEX(Rate!$B$4:$M$25,MATCH(Gilbert!N6072,Rate!$A$4:$A$25,0),MATCH(Gilbert!L6072,Rate!$B$3:$M$3,0))*O6072*0.8,INDEX(Rate!$B$4:$M$25,MATCH(Gilbert!N6072,Rate!$A$4:$A$25,0),MATCH(Gilbert!L6072,Rate!$B$3:$M$3,0))*O6072)),"")</f>
        <v/>
      </c>
      <c r="T6072" s="71" t="str">
        <f t="shared" si="285"/>
        <v/>
      </c>
    </row>
    <row r="6073" spans="16:20">
      <c r="P6073" s="70" t="str">
        <f t="shared" si="283"/>
        <v/>
      </c>
      <c r="Q6073" s="70" t="str">
        <f t="shared" si="284"/>
        <v/>
      </c>
      <c r="R6073" s="70" t="str">
        <f>IFERROR(IF(K6073="handling and wharfage",SUM(P6073:Q6073),IF(OR(K6073="tank",K6073="Boat",K6073="car"),INDEX(Rate!$B$4:$M$25,MATCH(Gilbert!N6073,Rate!$A$4:$A$25,0),MATCH(Gilbert!L6073,Rate!$B$3:$M$3,0))*O6073*0.8,INDEX(Rate!$B$4:$M$25,MATCH(Gilbert!N6073,Rate!$A$4:$A$25,0),MATCH(Gilbert!L6073,Rate!$B$3:$M$3,0))*O6073)),"")</f>
        <v/>
      </c>
      <c r="T6073" s="71" t="str">
        <f t="shared" si="285"/>
        <v/>
      </c>
    </row>
    <row r="6074" spans="16:20">
      <c r="P6074" s="70" t="str">
        <f t="shared" si="283"/>
        <v/>
      </c>
      <c r="Q6074" s="70" t="str">
        <f t="shared" si="284"/>
        <v/>
      </c>
      <c r="R6074" s="70" t="str">
        <f>IFERROR(IF(K6074="handling and wharfage",SUM(P6074:Q6074),IF(OR(K6074="tank",K6074="Boat",K6074="car"),INDEX(Rate!$B$4:$M$25,MATCH(Gilbert!N6074,Rate!$A$4:$A$25,0),MATCH(Gilbert!L6074,Rate!$B$3:$M$3,0))*O6074*0.8,INDEX(Rate!$B$4:$M$25,MATCH(Gilbert!N6074,Rate!$A$4:$A$25,0),MATCH(Gilbert!L6074,Rate!$B$3:$M$3,0))*O6074)),"")</f>
        <v/>
      </c>
      <c r="T6074" s="71" t="str">
        <f t="shared" si="285"/>
        <v/>
      </c>
    </row>
    <row r="6075" spans="16:20">
      <c r="P6075" s="70" t="str">
        <f t="shared" si="283"/>
        <v/>
      </c>
      <c r="Q6075" s="70" t="str">
        <f t="shared" si="284"/>
        <v/>
      </c>
      <c r="R6075" s="70" t="str">
        <f>IFERROR(IF(K6075="handling and wharfage",SUM(P6075:Q6075),IF(OR(K6075="tank",K6075="Boat",K6075="car"),INDEX(Rate!$B$4:$M$25,MATCH(Gilbert!N6075,Rate!$A$4:$A$25,0),MATCH(Gilbert!L6075,Rate!$B$3:$M$3,0))*O6075*0.8,INDEX(Rate!$B$4:$M$25,MATCH(Gilbert!N6075,Rate!$A$4:$A$25,0),MATCH(Gilbert!L6075,Rate!$B$3:$M$3,0))*O6075)),"")</f>
        <v/>
      </c>
      <c r="T6075" s="71" t="str">
        <f t="shared" si="285"/>
        <v/>
      </c>
    </row>
    <row r="6076" spans="16:20">
      <c r="P6076" s="70" t="str">
        <f t="shared" si="283"/>
        <v/>
      </c>
      <c r="Q6076" s="70" t="str">
        <f t="shared" si="284"/>
        <v/>
      </c>
      <c r="R6076" s="70" t="str">
        <f>IFERROR(IF(K6076="handling and wharfage",SUM(P6076:Q6076),IF(OR(K6076="tank",K6076="Boat",K6076="car"),INDEX(Rate!$B$4:$M$25,MATCH(Gilbert!N6076,Rate!$A$4:$A$25,0),MATCH(Gilbert!L6076,Rate!$B$3:$M$3,0))*O6076*0.8,INDEX(Rate!$B$4:$M$25,MATCH(Gilbert!N6076,Rate!$A$4:$A$25,0),MATCH(Gilbert!L6076,Rate!$B$3:$M$3,0))*O6076)),"")</f>
        <v/>
      </c>
      <c r="T6076" s="71" t="str">
        <f t="shared" si="285"/>
        <v/>
      </c>
    </row>
    <row r="6077" spans="16:20">
      <c r="P6077" s="70" t="str">
        <f t="shared" si="283"/>
        <v/>
      </c>
      <c r="Q6077" s="70" t="str">
        <f t="shared" si="284"/>
        <v/>
      </c>
      <c r="R6077" s="70" t="str">
        <f>IFERROR(IF(K6077="handling and wharfage",SUM(P6077:Q6077),IF(OR(K6077="tank",K6077="Boat",K6077="car"),INDEX(Rate!$B$4:$M$25,MATCH(Gilbert!N6077,Rate!$A$4:$A$25,0),MATCH(Gilbert!L6077,Rate!$B$3:$M$3,0))*O6077*0.8,INDEX(Rate!$B$4:$M$25,MATCH(Gilbert!N6077,Rate!$A$4:$A$25,0),MATCH(Gilbert!L6077,Rate!$B$3:$M$3,0))*O6077)),"")</f>
        <v/>
      </c>
      <c r="T6077" s="71" t="str">
        <f t="shared" si="285"/>
        <v/>
      </c>
    </row>
    <row r="6078" spans="16:20">
      <c r="P6078" s="70" t="str">
        <f t="shared" si="283"/>
        <v/>
      </c>
      <c r="Q6078" s="70" t="str">
        <f t="shared" si="284"/>
        <v/>
      </c>
      <c r="R6078" s="70" t="str">
        <f>IFERROR(IF(K6078="handling and wharfage",SUM(P6078:Q6078),IF(OR(K6078="tank",K6078="Boat",K6078="car"),INDEX(Rate!$B$4:$M$25,MATCH(Gilbert!N6078,Rate!$A$4:$A$25,0),MATCH(Gilbert!L6078,Rate!$B$3:$M$3,0))*O6078*0.8,INDEX(Rate!$B$4:$M$25,MATCH(Gilbert!N6078,Rate!$A$4:$A$25,0),MATCH(Gilbert!L6078,Rate!$B$3:$M$3,0))*O6078)),"")</f>
        <v/>
      </c>
      <c r="T6078" s="71" t="str">
        <f t="shared" si="285"/>
        <v/>
      </c>
    </row>
    <row r="6079" spans="16:20">
      <c r="P6079" s="70" t="str">
        <f t="shared" si="283"/>
        <v/>
      </c>
      <c r="Q6079" s="70" t="str">
        <f t="shared" si="284"/>
        <v/>
      </c>
      <c r="R6079" s="70" t="str">
        <f>IFERROR(IF(K6079="handling and wharfage",SUM(P6079:Q6079),IF(OR(K6079="tank",K6079="Boat",K6079="car"),INDEX(Rate!$B$4:$M$25,MATCH(Gilbert!N6079,Rate!$A$4:$A$25,0),MATCH(Gilbert!L6079,Rate!$B$3:$M$3,0))*O6079*0.8,INDEX(Rate!$B$4:$M$25,MATCH(Gilbert!N6079,Rate!$A$4:$A$25,0),MATCH(Gilbert!L6079,Rate!$B$3:$M$3,0))*O6079)),"")</f>
        <v/>
      </c>
      <c r="T6079" s="71" t="str">
        <f t="shared" si="285"/>
        <v/>
      </c>
    </row>
    <row r="6080" spans="16:20">
      <c r="P6080" s="70" t="str">
        <f t="shared" si="283"/>
        <v/>
      </c>
      <c r="Q6080" s="70" t="str">
        <f t="shared" si="284"/>
        <v/>
      </c>
      <c r="R6080" s="70" t="str">
        <f>IFERROR(IF(K6080="handling and wharfage",SUM(P6080:Q6080),IF(OR(K6080="tank",K6080="Boat",K6080="car"),INDEX(Rate!$B$4:$M$25,MATCH(Gilbert!N6080,Rate!$A$4:$A$25,0),MATCH(Gilbert!L6080,Rate!$B$3:$M$3,0))*O6080*0.8,INDEX(Rate!$B$4:$M$25,MATCH(Gilbert!N6080,Rate!$A$4:$A$25,0),MATCH(Gilbert!L6080,Rate!$B$3:$M$3,0))*O6080)),"")</f>
        <v/>
      </c>
      <c r="T6080" s="71" t="str">
        <f t="shared" si="285"/>
        <v/>
      </c>
    </row>
    <row r="6081" spans="16:20">
      <c r="P6081" s="70" t="str">
        <f t="shared" si="283"/>
        <v/>
      </c>
      <c r="Q6081" s="70" t="str">
        <f t="shared" si="284"/>
        <v/>
      </c>
      <c r="R6081" s="70" t="str">
        <f>IFERROR(IF(K6081="handling and wharfage",SUM(P6081:Q6081),IF(OR(K6081="tank",K6081="Boat",K6081="car"),INDEX(Rate!$B$4:$M$25,MATCH(Gilbert!N6081,Rate!$A$4:$A$25,0),MATCH(Gilbert!L6081,Rate!$B$3:$M$3,0))*O6081*0.8,INDEX(Rate!$B$4:$M$25,MATCH(Gilbert!N6081,Rate!$A$4:$A$25,0),MATCH(Gilbert!L6081,Rate!$B$3:$M$3,0))*O6081)),"")</f>
        <v/>
      </c>
      <c r="T6081" s="71" t="str">
        <f t="shared" si="285"/>
        <v/>
      </c>
    </row>
    <row r="6082" spans="16:20">
      <c r="P6082" s="70" t="str">
        <f t="shared" si="283"/>
        <v/>
      </c>
      <c r="Q6082" s="70" t="str">
        <f t="shared" si="284"/>
        <v/>
      </c>
      <c r="R6082" s="70" t="str">
        <f>IFERROR(IF(K6082="handling and wharfage",SUM(P6082:Q6082),IF(OR(K6082="tank",K6082="Boat",K6082="car"),INDEX(Rate!$B$4:$M$25,MATCH(Gilbert!N6082,Rate!$A$4:$A$25,0),MATCH(Gilbert!L6082,Rate!$B$3:$M$3,0))*O6082*0.8,INDEX(Rate!$B$4:$M$25,MATCH(Gilbert!N6082,Rate!$A$4:$A$25,0),MATCH(Gilbert!L6082,Rate!$B$3:$M$3,0))*O6082)),"")</f>
        <v/>
      </c>
      <c r="T6082" s="71" t="str">
        <f t="shared" si="285"/>
        <v/>
      </c>
    </row>
    <row r="6083" spans="16:20">
      <c r="P6083" s="70" t="str">
        <f t="shared" ref="P6083:P6146" si="286">IF(OR(K6083="handling and wharfage",K6083="rau handling and wharfage"),O6083*30,"")</f>
        <v/>
      </c>
      <c r="Q6083" s="70" t="str">
        <f t="shared" ref="Q6083:Q6146" si="287">IF(K6083&lt;&gt;"handling and wharfage","",O6083*3.5)</f>
        <v/>
      </c>
      <c r="R6083" s="70" t="str">
        <f>IFERROR(IF(K6083="handling and wharfage",SUM(P6083:Q6083),IF(OR(K6083="tank",K6083="Boat",K6083="car"),INDEX(Rate!$B$4:$M$25,MATCH(Gilbert!N6083,Rate!$A$4:$A$25,0),MATCH(Gilbert!L6083,Rate!$B$3:$M$3,0))*O6083*0.8,INDEX(Rate!$B$4:$M$25,MATCH(Gilbert!N6083,Rate!$A$4:$A$25,0),MATCH(Gilbert!L6083,Rate!$B$3:$M$3,0))*O6083)),"")</f>
        <v/>
      </c>
      <c r="T6083" s="71" t="str">
        <f t="shared" ref="T6083:T6146" si="288">IF(L6083="","",IF(L6083="General2","F0070000061A","E31250000331"))</f>
        <v/>
      </c>
    </row>
    <row r="6084" spans="16:20">
      <c r="P6084" s="70" t="str">
        <f t="shared" si="286"/>
        <v/>
      </c>
      <c r="Q6084" s="70" t="str">
        <f t="shared" si="287"/>
        <v/>
      </c>
      <c r="R6084" s="70" t="str">
        <f>IFERROR(IF(K6084="handling and wharfage",SUM(P6084:Q6084),IF(OR(K6084="tank",K6084="Boat",K6084="car"),INDEX(Rate!$B$4:$M$25,MATCH(Gilbert!N6084,Rate!$A$4:$A$25,0),MATCH(Gilbert!L6084,Rate!$B$3:$M$3,0))*O6084*0.8,INDEX(Rate!$B$4:$M$25,MATCH(Gilbert!N6084,Rate!$A$4:$A$25,0),MATCH(Gilbert!L6084,Rate!$B$3:$M$3,0))*O6084)),"")</f>
        <v/>
      </c>
      <c r="T6084" s="71" t="str">
        <f t="shared" si="288"/>
        <v/>
      </c>
    </row>
    <row r="6085" spans="16:20">
      <c r="P6085" s="70" t="str">
        <f t="shared" si="286"/>
        <v/>
      </c>
      <c r="Q6085" s="70" t="str">
        <f t="shared" si="287"/>
        <v/>
      </c>
      <c r="R6085" s="70" t="str">
        <f>IFERROR(IF(K6085="handling and wharfage",SUM(P6085:Q6085),IF(OR(K6085="tank",K6085="Boat",K6085="car"),INDEX(Rate!$B$4:$M$25,MATCH(Gilbert!N6085,Rate!$A$4:$A$25,0),MATCH(Gilbert!L6085,Rate!$B$3:$M$3,0))*O6085*0.8,INDEX(Rate!$B$4:$M$25,MATCH(Gilbert!N6085,Rate!$A$4:$A$25,0),MATCH(Gilbert!L6085,Rate!$B$3:$M$3,0))*O6085)),"")</f>
        <v/>
      </c>
      <c r="T6085" s="71" t="str">
        <f t="shared" si="288"/>
        <v/>
      </c>
    </row>
    <row r="6086" spans="16:20">
      <c r="P6086" s="70" t="str">
        <f t="shared" si="286"/>
        <v/>
      </c>
      <c r="Q6086" s="70" t="str">
        <f t="shared" si="287"/>
        <v/>
      </c>
      <c r="R6086" s="70" t="str">
        <f>IFERROR(IF(K6086="handling and wharfage",SUM(P6086:Q6086),IF(OR(K6086="tank",K6086="Boat",K6086="car"),INDEX(Rate!$B$4:$M$25,MATCH(Gilbert!N6086,Rate!$A$4:$A$25,0),MATCH(Gilbert!L6086,Rate!$B$3:$M$3,0))*O6086*0.8,INDEX(Rate!$B$4:$M$25,MATCH(Gilbert!N6086,Rate!$A$4:$A$25,0),MATCH(Gilbert!L6086,Rate!$B$3:$M$3,0))*O6086)),"")</f>
        <v/>
      </c>
      <c r="T6086" s="71" t="str">
        <f t="shared" si="288"/>
        <v/>
      </c>
    </row>
    <row r="6087" spans="16:20">
      <c r="P6087" s="70" t="str">
        <f t="shared" si="286"/>
        <v/>
      </c>
      <c r="Q6087" s="70" t="str">
        <f t="shared" si="287"/>
        <v/>
      </c>
      <c r="R6087" s="70" t="str">
        <f>IFERROR(IF(K6087="handling and wharfage",SUM(P6087:Q6087),IF(OR(K6087="tank",K6087="Boat",K6087="car"),INDEX(Rate!$B$4:$M$25,MATCH(Gilbert!N6087,Rate!$A$4:$A$25,0),MATCH(Gilbert!L6087,Rate!$B$3:$M$3,0))*O6087*0.8,INDEX(Rate!$B$4:$M$25,MATCH(Gilbert!N6087,Rate!$A$4:$A$25,0),MATCH(Gilbert!L6087,Rate!$B$3:$M$3,0))*O6087)),"")</f>
        <v/>
      </c>
      <c r="T6087" s="71" t="str">
        <f t="shared" si="288"/>
        <v/>
      </c>
    </row>
    <row r="6088" spans="16:20">
      <c r="P6088" s="70" t="str">
        <f t="shared" si="286"/>
        <v/>
      </c>
      <c r="Q6088" s="70" t="str">
        <f t="shared" si="287"/>
        <v/>
      </c>
      <c r="R6088" s="70" t="str">
        <f>IFERROR(IF(K6088="handling and wharfage",SUM(P6088:Q6088),IF(OR(K6088="tank",K6088="Boat",K6088="car"),INDEX(Rate!$B$4:$M$25,MATCH(Gilbert!N6088,Rate!$A$4:$A$25,0),MATCH(Gilbert!L6088,Rate!$B$3:$M$3,0))*O6088*0.8,INDEX(Rate!$B$4:$M$25,MATCH(Gilbert!N6088,Rate!$A$4:$A$25,0),MATCH(Gilbert!L6088,Rate!$B$3:$M$3,0))*O6088)),"")</f>
        <v/>
      </c>
      <c r="T6088" s="71" t="str">
        <f t="shared" si="288"/>
        <v/>
      </c>
    </row>
    <row r="6089" spans="16:20">
      <c r="P6089" s="70" t="str">
        <f t="shared" si="286"/>
        <v/>
      </c>
      <c r="Q6089" s="70" t="str">
        <f t="shared" si="287"/>
        <v/>
      </c>
      <c r="R6089" s="70" t="str">
        <f>IFERROR(IF(K6089="handling and wharfage",SUM(P6089:Q6089),IF(OR(K6089="tank",K6089="Boat",K6089="car"),INDEX(Rate!$B$4:$M$25,MATCH(Gilbert!N6089,Rate!$A$4:$A$25,0),MATCH(Gilbert!L6089,Rate!$B$3:$M$3,0))*O6089*0.8,INDEX(Rate!$B$4:$M$25,MATCH(Gilbert!N6089,Rate!$A$4:$A$25,0),MATCH(Gilbert!L6089,Rate!$B$3:$M$3,0))*O6089)),"")</f>
        <v/>
      </c>
      <c r="T6089" s="71" t="str">
        <f t="shared" si="288"/>
        <v/>
      </c>
    </row>
    <row r="6090" spans="16:20">
      <c r="P6090" s="70" t="str">
        <f t="shared" si="286"/>
        <v/>
      </c>
      <c r="Q6090" s="70" t="str">
        <f t="shared" si="287"/>
        <v/>
      </c>
      <c r="R6090" s="70" t="str">
        <f>IFERROR(IF(K6090="handling and wharfage",SUM(P6090:Q6090),IF(OR(K6090="tank",K6090="Boat",K6090="car"),INDEX(Rate!$B$4:$M$25,MATCH(Gilbert!N6090,Rate!$A$4:$A$25,0),MATCH(Gilbert!L6090,Rate!$B$3:$M$3,0))*O6090*0.8,INDEX(Rate!$B$4:$M$25,MATCH(Gilbert!N6090,Rate!$A$4:$A$25,0),MATCH(Gilbert!L6090,Rate!$B$3:$M$3,0))*O6090)),"")</f>
        <v/>
      </c>
      <c r="T6090" s="71" t="str">
        <f t="shared" si="288"/>
        <v/>
      </c>
    </row>
    <row r="6091" spans="16:20">
      <c r="P6091" s="70" t="str">
        <f t="shared" si="286"/>
        <v/>
      </c>
      <c r="Q6091" s="70" t="str">
        <f t="shared" si="287"/>
        <v/>
      </c>
      <c r="R6091" s="70" t="str">
        <f>IFERROR(IF(K6091="handling and wharfage",SUM(P6091:Q6091),IF(OR(K6091="tank",K6091="Boat",K6091="car"),INDEX(Rate!$B$4:$M$25,MATCH(Gilbert!N6091,Rate!$A$4:$A$25,0),MATCH(Gilbert!L6091,Rate!$B$3:$M$3,0))*O6091*0.8,INDEX(Rate!$B$4:$M$25,MATCH(Gilbert!N6091,Rate!$A$4:$A$25,0),MATCH(Gilbert!L6091,Rate!$B$3:$M$3,0))*O6091)),"")</f>
        <v/>
      </c>
      <c r="T6091" s="71" t="str">
        <f t="shared" si="288"/>
        <v/>
      </c>
    </row>
    <row r="6092" spans="16:20">
      <c r="P6092" s="70" t="str">
        <f t="shared" si="286"/>
        <v/>
      </c>
      <c r="Q6092" s="70" t="str">
        <f t="shared" si="287"/>
        <v/>
      </c>
      <c r="R6092" s="70" t="str">
        <f>IFERROR(IF(K6092="handling and wharfage",SUM(P6092:Q6092),IF(OR(K6092="tank",K6092="Boat",K6092="car"),INDEX(Rate!$B$4:$M$25,MATCH(Gilbert!N6092,Rate!$A$4:$A$25,0),MATCH(Gilbert!L6092,Rate!$B$3:$M$3,0))*O6092*0.8,INDEX(Rate!$B$4:$M$25,MATCH(Gilbert!N6092,Rate!$A$4:$A$25,0),MATCH(Gilbert!L6092,Rate!$B$3:$M$3,0))*O6092)),"")</f>
        <v/>
      </c>
      <c r="T6092" s="71" t="str">
        <f t="shared" si="288"/>
        <v/>
      </c>
    </row>
    <row r="6093" spans="16:20">
      <c r="P6093" s="70" t="str">
        <f t="shared" si="286"/>
        <v/>
      </c>
      <c r="Q6093" s="70" t="str">
        <f t="shared" si="287"/>
        <v/>
      </c>
      <c r="R6093" s="70" t="str">
        <f>IFERROR(IF(K6093="handling and wharfage",SUM(P6093:Q6093),IF(OR(K6093="tank",K6093="Boat",K6093="car"),INDEX(Rate!$B$4:$M$25,MATCH(Gilbert!N6093,Rate!$A$4:$A$25,0),MATCH(Gilbert!L6093,Rate!$B$3:$M$3,0))*O6093*0.8,INDEX(Rate!$B$4:$M$25,MATCH(Gilbert!N6093,Rate!$A$4:$A$25,0),MATCH(Gilbert!L6093,Rate!$B$3:$M$3,0))*O6093)),"")</f>
        <v/>
      </c>
      <c r="T6093" s="71" t="str">
        <f t="shared" si="288"/>
        <v/>
      </c>
    </row>
    <row r="6094" spans="16:20">
      <c r="P6094" s="70" t="str">
        <f t="shared" si="286"/>
        <v/>
      </c>
      <c r="Q6094" s="70" t="str">
        <f t="shared" si="287"/>
        <v/>
      </c>
      <c r="R6094" s="70" t="str">
        <f>IFERROR(IF(K6094="handling and wharfage",SUM(P6094:Q6094),IF(OR(K6094="tank",K6094="Boat",K6094="car"),INDEX(Rate!$B$4:$M$25,MATCH(Gilbert!N6094,Rate!$A$4:$A$25,0),MATCH(Gilbert!L6094,Rate!$B$3:$M$3,0))*O6094*0.8,INDEX(Rate!$B$4:$M$25,MATCH(Gilbert!N6094,Rate!$A$4:$A$25,0),MATCH(Gilbert!L6094,Rate!$B$3:$M$3,0))*O6094)),"")</f>
        <v/>
      </c>
      <c r="T6094" s="71" t="str">
        <f t="shared" si="288"/>
        <v/>
      </c>
    </row>
    <row r="6095" spans="16:20">
      <c r="P6095" s="70" t="str">
        <f t="shared" si="286"/>
        <v/>
      </c>
      <c r="Q6095" s="70" t="str">
        <f t="shared" si="287"/>
        <v/>
      </c>
      <c r="R6095" s="70" t="str">
        <f>IFERROR(IF(K6095="handling and wharfage",SUM(P6095:Q6095),IF(OR(K6095="tank",K6095="Boat",K6095="car"),INDEX(Rate!$B$4:$M$25,MATCH(Gilbert!N6095,Rate!$A$4:$A$25,0),MATCH(Gilbert!L6095,Rate!$B$3:$M$3,0))*O6095*0.8,INDEX(Rate!$B$4:$M$25,MATCH(Gilbert!N6095,Rate!$A$4:$A$25,0),MATCH(Gilbert!L6095,Rate!$B$3:$M$3,0))*O6095)),"")</f>
        <v/>
      </c>
      <c r="T6095" s="71" t="str">
        <f t="shared" si="288"/>
        <v/>
      </c>
    </row>
    <row r="6096" spans="16:20">
      <c r="P6096" s="70" t="str">
        <f t="shared" si="286"/>
        <v/>
      </c>
      <c r="Q6096" s="70" t="str">
        <f t="shared" si="287"/>
        <v/>
      </c>
      <c r="R6096" s="70" t="str">
        <f>IFERROR(IF(K6096="handling and wharfage",SUM(P6096:Q6096),IF(OR(K6096="tank",K6096="Boat",K6096="car"),INDEX(Rate!$B$4:$M$25,MATCH(Gilbert!N6096,Rate!$A$4:$A$25,0),MATCH(Gilbert!L6096,Rate!$B$3:$M$3,0))*O6096*0.8,INDEX(Rate!$B$4:$M$25,MATCH(Gilbert!N6096,Rate!$A$4:$A$25,0),MATCH(Gilbert!L6096,Rate!$B$3:$M$3,0))*O6096)),"")</f>
        <v/>
      </c>
      <c r="T6096" s="71" t="str">
        <f t="shared" si="288"/>
        <v/>
      </c>
    </row>
    <row r="6097" spans="16:20">
      <c r="P6097" s="70" t="str">
        <f t="shared" si="286"/>
        <v/>
      </c>
      <c r="Q6097" s="70" t="str">
        <f t="shared" si="287"/>
        <v/>
      </c>
      <c r="R6097" s="70" t="str">
        <f>IFERROR(IF(K6097="handling and wharfage",SUM(P6097:Q6097),IF(OR(K6097="tank",K6097="Boat",K6097="car"),INDEX(Rate!$B$4:$M$25,MATCH(Gilbert!N6097,Rate!$A$4:$A$25,0),MATCH(Gilbert!L6097,Rate!$B$3:$M$3,0))*O6097*0.8,INDEX(Rate!$B$4:$M$25,MATCH(Gilbert!N6097,Rate!$A$4:$A$25,0),MATCH(Gilbert!L6097,Rate!$B$3:$M$3,0))*O6097)),"")</f>
        <v/>
      </c>
      <c r="T6097" s="71" t="str">
        <f t="shared" si="288"/>
        <v/>
      </c>
    </row>
    <row r="6098" spans="16:20">
      <c r="P6098" s="70" t="str">
        <f t="shared" si="286"/>
        <v/>
      </c>
      <c r="Q6098" s="70" t="str">
        <f t="shared" si="287"/>
        <v/>
      </c>
      <c r="R6098" s="70" t="str">
        <f>IFERROR(IF(K6098="handling and wharfage",SUM(P6098:Q6098),IF(OR(K6098="tank",K6098="Boat",K6098="car"),INDEX(Rate!$B$4:$M$25,MATCH(Gilbert!N6098,Rate!$A$4:$A$25,0),MATCH(Gilbert!L6098,Rate!$B$3:$M$3,0))*O6098*0.8,INDEX(Rate!$B$4:$M$25,MATCH(Gilbert!N6098,Rate!$A$4:$A$25,0),MATCH(Gilbert!L6098,Rate!$B$3:$M$3,0))*O6098)),"")</f>
        <v/>
      </c>
      <c r="T6098" s="71" t="str">
        <f t="shared" si="288"/>
        <v/>
      </c>
    </row>
    <row r="6099" spans="16:20">
      <c r="P6099" s="70" t="str">
        <f t="shared" si="286"/>
        <v/>
      </c>
      <c r="Q6099" s="70" t="str">
        <f t="shared" si="287"/>
        <v/>
      </c>
      <c r="R6099" s="70" t="str">
        <f>IFERROR(IF(K6099="handling and wharfage",SUM(P6099:Q6099),IF(OR(K6099="tank",K6099="Boat",K6099="car"),INDEX(Rate!$B$4:$M$25,MATCH(Gilbert!N6099,Rate!$A$4:$A$25,0),MATCH(Gilbert!L6099,Rate!$B$3:$M$3,0))*O6099*0.8,INDEX(Rate!$B$4:$M$25,MATCH(Gilbert!N6099,Rate!$A$4:$A$25,0),MATCH(Gilbert!L6099,Rate!$B$3:$M$3,0))*O6099)),"")</f>
        <v/>
      </c>
      <c r="T6099" s="71" t="str">
        <f t="shared" si="288"/>
        <v/>
      </c>
    </row>
    <row r="6100" spans="16:20">
      <c r="P6100" s="70" t="str">
        <f t="shared" si="286"/>
        <v/>
      </c>
      <c r="Q6100" s="70" t="str">
        <f t="shared" si="287"/>
        <v/>
      </c>
      <c r="R6100" s="70" t="str">
        <f>IFERROR(IF(K6100="handling and wharfage",SUM(P6100:Q6100),IF(OR(K6100="tank",K6100="Boat",K6100="car"),INDEX(Rate!$B$4:$M$25,MATCH(Gilbert!N6100,Rate!$A$4:$A$25,0),MATCH(Gilbert!L6100,Rate!$B$3:$M$3,0))*O6100*0.8,INDEX(Rate!$B$4:$M$25,MATCH(Gilbert!N6100,Rate!$A$4:$A$25,0),MATCH(Gilbert!L6100,Rate!$B$3:$M$3,0))*O6100)),"")</f>
        <v/>
      </c>
      <c r="T6100" s="71" t="str">
        <f t="shared" si="288"/>
        <v/>
      </c>
    </row>
    <row r="6101" spans="16:20">
      <c r="P6101" s="70" t="str">
        <f t="shared" si="286"/>
        <v/>
      </c>
      <c r="Q6101" s="70" t="str">
        <f t="shared" si="287"/>
        <v/>
      </c>
      <c r="R6101" s="70" t="str">
        <f>IFERROR(IF(K6101="handling and wharfage",SUM(P6101:Q6101),IF(OR(K6101="tank",K6101="Boat",K6101="car"),INDEX(Rate!$B$4:$M$25,MATCH(Gilbert!N6101,Rate!$A$4:$A$25,0),MATCH(Gilbert!L6101,Rate!$B$3:$M$3,0))*O6101*0.8,INDEX(Rate!$B$4:$M$25,MATCH(Gilbert!N6101,Rate!$A$4:$A$25,0),MATCH(Gilbert!L6101,Rate!$B$3:$M$3,0))*O6101)),"")</f>
        <v/>
      </c>
      <c r="T6101" s="71" t="str">
        <f t="shared" si="288"/>
        <v/>
      </c>
    </row>
    <row r="6102" spans="16:20">
      <c r="P6102" s="70" t="str">
        <f t="shared" si="286"/>
        <v/>
      </c>
      <c r="Q6102" s="70" t="str">
        <f t="shared" si="287"/>
        <v/>
      </c>
      <c r="R6102" s="70" t="str">
        <f>IFERROR(IF(K6102="handling and wharfage",SUM(P6102:Q6102),IF(OR(K6102="tank",K6102="Boat",K6102="car"),INDEX(Rate!$B$4:$M$25,MATCH(Gilbert!N6102,Rate!$A$4:$A$25,0),MATCH(Gilbert!L6102,Rate!$B$3:$M$3,0))*O6102*0.8,INDEX(Rate!$B$4:$M$25,MATCH(Gilbert!N6102,Rate!$A$4:$A$25,0),MATCH(Gilbert!L6102,Rate!$B$3:$M$3,0))*O6102)),"")</f>
        <v/>
      </c>
      <c r="T6102" s="71" t="str">
        <f t="shared" si="288"/>
        <v/>
      </c>
    </row>
    <row r="6103" spans="16:20">
      <c r="P6103" s="70" t="str">
        <f t="shared" si="286"/>
        <v/>
      </c>
      <c r="Q6103" s="70" t="str">
        <f t="shared" si="287"/>
        <v/>
      </c>
      <c r="R6103" s="70" t="str">
        <f>IFERROR(IF(K6103="handling and wharfage",SUM(P6103:Q6103),IF(OR(K6103="tank",K6103="Boat",K6103="car"),INDEX(Rate!$B$4:$M$25,MATCH(Gilbert!N6103,Rate!$A$4:$A$25,0),MATCH(Gilbert!L6103,Rate!$B$3:$M$3,0))*O6103*0.8,INDEX(Rate!$B$4:$M$25,MATCH(Gilbert!N6103,Rate!$A$4:$A$25,0),MATCH(Gilbert!L6103,Rate!$B$3:$M$3,0))*O6103)),"")</f>
        <v/>
      </c>
      <c r="T6103" s="71" t="str">
        <f t="shared" si="288"/>
        <v/>
      </c>
    </row>
    <row r="6104" spans="16:20">
      <c r="P6104" s="70" t="str">
        <f t="shared" si="286"/>
        <v/>
      </c>
      <c r="Q6104" s="70" t="str">
        <f t="shared" si="287"/>
        <v/>
      </c>
      <c r="R6104" s="70" t="str">
        <f>IFERROR(IF(K6104="handling and wharfage",SUM(P6104:Q6104),IF(OR(K6104="tank",K6104="Boat",K6104="car"),INDEX(Rate!$B$4:$M$25,MATCH(Gilbert!N6104,Rate!$A$4:$A$25,0),MATCH(Gilbert!L6104,Rate!$B$3:$M$3,0))*O6104*0.8,INDEX(Rate!$B$4:$M$25,MATCH(Gilbert!N6104,Rate!$A$4:$A$25,0),MATCH(Gilbert!L6104,Rate!$B$3:$M$3,0))*O6104)),"")</f>
        <v/>
      </c>
      <c r="T6104" s="71" t="str">
        <f t="shared" si="288"/>
        <v/>
      </c>
    </row>
    <row r="6105" spans="16:20">
      <c r="P6105" s="70" t="str">
        <f t="shared" si="286"/>
        <v/>
      </c>
      <c r="Q6105" s="70" t="str">
        <f t="shared" si="287"/>
        <v/>
      </c>
      <c r="R6105" s="70" t="str">
        <f>IFERROR(IF(K6105="handling and wharfage",SUM(P6105:Q6105),IF(OR(K6105="tank",K6105="Boat",K6105="car"),INDEX(Rate!$B$4:$M$25,MATCH(Gilbert!N6105,Rate!$A$4:$A$25,0),MATCH(Gilbert!L6105,Rate!$B$3:$M$3,0))*O6105*0.8,INDEX(Rate!$B$4:$M$25,MATCH(Gilbert!N6105,Rate!$A$4:$A$25,0),MATCH(Gilbert!L6105,Rate!$B$3:$M$3,0))*O6105)),"")</f>
        <v/>
      </c>
      <c r="T6105" s="71" t="str">
        <f t="shared" si="288"/>
        <v/>
      </c>
    </row>
    <row r="6106" spans="16:20">
      <c r="P6106" s="70" t="str">
        <f t="shared" si="286"/>
        <v/>
      </c>
      <c r="Q6106" s="70" t="str">
        <f t="shared" si="287"/>
        <v/>
      </c>
      <c r="R6106" s="70" t="str">
        <f>IFERROR(IF(K6106="handling and wharfage",SUM(P6106:Q6106),IF(OR(K6106="tank",K6106="Boat",K6106="car"),INDEX(Rate!$B$4:$M$25,MATCH(Gilbert!N6106,Rate!$A$4:$A$25,0),MATCH(Gilbert!L6106,Rate!$B$3:$M$3,0))*O6106*0.8,INDEX(Rate!$B$4:$M$25,MATCH(Gilbert!N6106,Rate!$A$4:$A$25,0),MATCH(Gilbert!L6106,Rate!$B$3:$M$3,0))*O6106)),"")</f>
        <v/>
      </c>
      <c r="T6106" s="71" t="str">
        <f t="shared" si="288"/>
        <v/>
      </c>
    </row>
    <row r="6107" spans="16:20">
      <c r="P6107" s="70" t="str">
        <f t="shared" si="286"/>
        <v/>
      </c>
      <c r="Q6107" s="70" t="str">
        <f t="shared" si="287"/>
        <v/>
      </c>
      <c r="R6107" s="70" t="str">
        <f>IFERROR(IF(K6107="handling and wharfage",SUM(P6107:Q6107),IF(OR(K6107="tank",K6107="Boat",K6107="car"),INDEX(Rate!$B$4:$M$25,MATCH(Gilbert!N6107,Rate!$A$4:$A$25,0),MATCH(Gilbert!L6107,Rate!$B$3:$M$3,0))*O6107*0.8,INDEX(Rate!$B$4:$M$25,MATCH(Gilbert!N6107,Rate!$A$4:$A$25,0),MATCH(Gilbert!L6107,Rate!$B$3:$M$3,0))*O6107)),"")</f>
        <v/>
      </c>
      <c r="T6107" s="71" t="str">
        <f t="shared" si="288"/>
        <v/>
      </c>
    </row>
    <row r="6108" spans="16:20">
      <c r="P6108" s="70" t="str">
        <f t="shared" si="286"/>
        <v/>
      </c>
      <c r="Q6108" s="70" t="str">
        <f t="shared" si="287"/>
        <v/>
      </c>
      <c r="R6108" s="70" t="str">
        <f>IFERROR(IF(K6108="handling and wharfage",SUM(P6108:Q6108),IF(OR(K6108="tank",K6108="Boat",K6108="car"),INDEX(Rate!$B$4:$M$25,MATCH(Gilbert!N6108,Rate!$A$4:$A$25,0),MATCH(Gilbert!L6108,Rate!$B$3:$M$3,0))*O6108*0.8,INDEX(Rate!$B$4:$M$25,MATCH(Gilbert!N6108,Rate!$A$4:$A$25,0),MATCH(Gilbert!L6108,Rate!$B$3:$M$3,0))*O6108)),"")</f>
        <v/>
      </c>
      <c r="T6108" s="71" t="str">
        <f t="shared" si="288"/>
        <v/>
      </c>
    </row>
    <row r="6109" spans="16:20">
      <c r="P6109" s="70" t="str">
        <f t="shared" si="286"/>
        <v/>
      </c>
      <c r="Q6109" s="70" t="str">
        <f t="shared" si="287"/>
        <v/>
      </c>
      <c r="R6109" s="70" t="str">
        <f>IFERROR(IF(K6109="handling and wharfage",SUM(P6109:Q6109),IF(OR(K6109="tank",K6109="Boat",K6109="car"),INDEX(Rate!$B$4:$M$25,MATCH(Gilbert!N6109,Rate!$A$4:$A$25,0),MATCH(Gilbert!L6109,Rate!$B$3:$M$3,0))*O6109*0.8,INDEX(Rate!$B$4:$M$25,MATCH(Gilbert!N6109,Rate!$A$4:$A$25,0),MATCH(Gilbert!L6109,Rate!$B$3:$M$3,0))*O6109)),"")</f>
        <v/>
      </c>
      <c r="T6109" s="71" t="str">
        <f t="shared" si="288"/>
        <v/>
      </c>
    </row>
    <row r="6110" spans="16:20">
      <c r="P6110" s="70" t="str">
        <f t="shared" si="286"/>
        <v/>
      </c>
      <c r="Q6110" s="70" t="str">
        <f t="shared" si="287"/>
        <v/>
      </c>
      <c r="R6110" s="70" t="str">
        <f>IFERROR(IF(K6110="handling and wharfage",SUM(P6110:Q6110),IF(OR(K6110="tank",K6110="Boat",K6110="car"),INDEX(Rate!$B$4:$M$25,MATCH(Gilbert!N6110,Rate!$A$4:$A$25,0),MATCH(Gilbert!L6110,Rate!$B$3:$M$3,0))*O6110*0.8,INDEX(Rate!$B$4:$M$25,MATCH(Gilbert!N6110,Rate!$A$4:$A$25,0),MATCH(Gilbert!L6110,Rate!$B$3:$M$3,0))*O6110)),"")</f>
        <v/>
      </c>
      <c r="T6110" s="71" t="str">
        <f t="shared" si="288"/>
        <v/>
      </c>
    </row>
    <row r="6111" spans="16:20">
      <c r="P6111" s="70" t="str">
        <f t="shared" si="286"/>
        <v/>
      </c>
      <c r="Q6111" s="70" t="str">
        <f t="shared" si="287"/>
        <v/>
      </c>
      <c r="R6111" s="70" t="str">
        <f>IFERROR(IF(K6111="handling and wharfage",SUM(P6111:Q6111),IF(OR(K6111="tank",K6111="Boat",K6111="car"),INDEX(Rate!$B$4:$M$25,MATCH(Gilbert!N6111,Rate!$A$4:$A$25,0),MATCH(Gilbert!L6111,Rate!$B$3:$M$3,0))*O6111*0.8,INDEX(Rate!$B$4:$M$25,MATCH(Gilbert!N6111,Rate!$A$4:$A$25,0),MATCH(Gilbert!L6111,Rate!$B$3:$M$3,0))*O6111)),"")</f>
        <v/>
      </c>
      <c r="T6111" s="71" t="str">
        <f t="shared" si="288"/>
        <v/>
      </c>
    </row>
    <row r="6112" spans="16:20">
      <c r="P6112" s="70" t="str">
        <f t="shared" si="286"/>
        <v/>
      </c>
      <c r="Q6112" s="70" t="str">
        <f t="shared" si="287"/>
        <v/>
      </c>
      <c r="R6112" s="70" t="str">
        <f>IFERROR(IF(K6112="handling and wharfage",SUM(P6112:Q6112),IF(OR(K6112="tank",K6112="Boat",K6112="car"),INDEX(Rate!$B$4:$M$25,MATCH(Gilbert!N6112,Rate!$A$4:$A$25,0),MATCH(Gilbert!L6112,Rate!$B$3:$M$3,0))*O6112*0.8,INDEX(Rate!$B$4:$M$25,MATCH(Gilbert!N6112,Rate!$A$4:$A$25,0),MATCH(Gilbert!L6112,Rate!$B$3:$M$3,0))*O6112)),"")</f>
        <v/>
      </c>
      <c r="T6112" s="71" t="str">
        <f t="shared" si="288"/>
        <v/>
      </c>
    </row>
    <row r="6113" spans="16:20">
      <c r="P6113" s="70" t="str">
        <f t="shared" si="286"/>
        <v/>
      </c>
      <c r="Q6113" s="70" t="str">
        <f t="shared" si="287"/>
        <v/>
      </c>
      <c r="R6113" s="70" t="str">
        <f>IFERROR(IF(K6113="handling and wharfage",SUM(P6113:Q6113),IF(OR(K6113="tank",K6113="Boat",K6113="car"),INDEX(Rate!$B$4:$M$25,MATCH(Gilbert!N6113,Rate!$A$4:$A$25,0),MATCH(Gilbert!L6113,Rate!$B$3:$M$3,0))*O6113*0.8,INDEX(Rate!$B$4:$M$25,MATCH(Gilbert!N6113,Rate!$A$4:$A$25,0),MATCH(Gilbert!L6113,Rate!$B$3:$M$3,0))*O6113)),"")</f>
        <v/>
      </c>
      <c r="T6113" s="71" t="str">
        <f t="shared" si="288"/>
        <v/>
      </c>
    </row>
    <row r="6114" spans="16:20">
      <c r="P6114" s="70" t="str">
        <f t="shared" si="286"/>
        <v/>
      </c>
      <c r="Q6114" s="70" t="str">
        <f t="shared" si="287"/>
        <v/>
      </c>
      <c r="R6114" s="70" t="str">
        <f>IFERROR(IF(K6114="handling and wharfage",SUM(P6114:Q6114),IF(OR(K6114="tank",K6114="Boat",K6114="car"),INDEX(Rate!$B$4:$M$25,MATCH(Gilbert!N6114,Rate!$A$4:$A$25,0),MATCH(Gilbert!L6114,Rate!$B$3:$M$3,0))*O6114*0.8,INDEX(Rate!$B$4:$M$25,MATCH(Gilbert!N6114,Rate!$A$4:$A$25,0),MATCH(Gilbert!L6114,Rate!$B$3:$M$3,0))*O6114)),"")</f>
        <v/>
      </c>
      <c r="T6114" s="71" t="str">
        <f t="shared" si="288"/>
        <v/>
      </c>
    </row>
    <row r="6115" spans="16:20">
      <c r="P6115" s="70" t="str">
        <f t="shared" si="286"/>
        <v/>
      </c>
      <c r="Q6115" s="70" t="str">
        <f t="shared" si="287"/>
        <v/>
      </c>
      <c r="R6115" s="70" t="str">
        <f>IFERROR(IF(K6115="handling and wharfage",SUM(P6115:Q6115),IF(OR(K6115="tank",K6115="Boat",K6115="car"),INDEX(Rate!$B$4:$M$25,MATCH(Gilbert!N6115,Rate!$A$4:$A$25,0),MATCH(Gilbert!L6115,Rate!$B$3:$M$3,0))*O6115*0.8,INDEX(Rate!$B$4:$M$25,MATCH(Gilbert!N6115,Rate!$A$4:$A$25,0),MATCH(Gilbert!L6115,Rate!$B$3:$M$3,0))*O6115)),"")</f>
        <v/>
      </c>
      <c r="T6115" s="71" t="str">
        <f t="shared" si="288"/>
        <v/>
      </c>
    </row>
    <row r="6116" spans="16:20">
      <c r="P6116" s="70" t="str">
        <f t="shared" si="286"/>
        <v/>
      </c>
      <c r="Q6116" s="70" t="str">
        <f t="shared" si="287"/>
        <v/>
      </c>
      <c r="R6116" s="70" t="str">
        <f>IFERROR(IF(K6116="handling and wharfage",SUM(P6116:Q6116),IF(OR(K6116="tank",K6116="Boat",K6116="car"),INDEX(Rate!$B$4:$M$25,MATCH(Gilbert!N6116,Rate!$A$4:$A$25,0),MATCH(Gilbert!L6116,Rate!$B$3:$M$3,0))*O6116*0.8,INDEX(Rate!$B$4:$M$25,MATCH(Gilbert!N6116,Rate!$A$4:$A$25,0),MATCH(Gilbert!L6116,Rate!$B$3:$M$3,0))*O6116)),"")</f>
        <v/>
      </c>
      <c r="T6116" s="71" t="str">
        <f t="shared" si="288"/>
        <v/>
      </c>
    </row>
    <row r="6117" spans="16:20">
      <c r="P6117" s="70" t="str">
        <f t="shared" si="286"/>
        <v/>
      </c>
      <c r="Q6117" s="70" t="str">
        <f t="shared" si="287"/>
        <v/>
      </c>
      <c r="R6117" s="70" t="str">
        <f>IFERROR(IF(K6117="handling and wharfage",SUM(P6117:Q6117),IF(OR(K6117="tank",K6117="Boat",K6117="car"),INDEX(Rate!$B$4:$M$25,MATCH(Gilbert!N6117,Rate!$A$4:$A$25,0),MATCH(Gilbert!L6117,Rate!$B$3:$M$3,0))*O6117*0.8,INDEX(Rate!$B$4:$M$25,MATCH(Gilbert!N6117,Rate!$A$4:$A$25,0),MATCH(Gilbert!L6117,Rate!$B$3:$M$3,0))*O6117)),"")</f>
        <v/>
      </c>
      <c r="T6117" s="71" t="str">
        <f t="shared" si="288"/>
        <v/>
      </c>
    </row>
    <row r="6118" spans="16:20">
      <c r="P6118" s="70" t="str">
        <f t="shared" si="286"/>
        <v/>
      </c>
      <c r="Q6118" s="70" t="str">
        <f t="shared" si="287"/>
        <v/>
      </c>
      <c r="R6118" s="70" t="str">
        <f>IFERROR(IF(K6118="handling and wharfage",SUM(P6118:Q6118),IF(OR(K6118="tank",K6118="Boat",K6118="car"),INDEX(Rate!$B$4:$M$25,MATCH(Gilbert!N6118,Rate!$A$4:$A$25,0),MATCH(Gilbert!L6118,Rate!$B$3:$M$3,0))*O6118*0.8,INDEX(Rate!$B$4:$M$25,MATCH(Gilbert!N6118,Rate!$A$4:$A$25,0),MATCH(Gilbert!L6118,Rate!$B$3:$M$3,0))*O6118)),"")</f>
        <v/>
      </c>
      <c r="T6118" s="71" t="str">
        <f t="shared" si="288"/>
        <v/>
      </c>
    </row>
    <row r="6119" spans="16:20">
      <c r="P6119" s="70" t="str">
        <f t="shared" si="286"/>
        <v/>
      </c>
      <c r="Q6119" s="70" t="str">
        <f t="shared" si="287"/>
        <v/>
      </c>
      <c r="R6119" s="70" t="str">
        <f>IFERROR(IF(K6119="handling and wharfage",SUM(P6119:Q6119),IF(OR(K6119="tank",K6119="Boat",K6119="car"),INDEX(Rate!$B$4:$M$25,MATCH(Gilbert!N6119,Rate!$A$4:$A$25,0),MATCH(Gilbert!L6119,Rate!$B$3:$M$3,0))*O6119*0.8,INDEX(Rate!$B$4:$M$25,MATCH(Gilbert!N6119,Rate!$A$4:$A$25,0),MATCH(Gilbert!L6119,Rate!$B$3:$M$3,0))*O6119)),"")</f>
        <v/>
      </c>
      <c r="T6119" s="71" t="str">
        <f t="shared" si="288"/>
        <v/>
      </c>
    </row>
    <row r="6120" spans="16:20">
      <c r="P6120" s="70" t="str">
        <f t="shared" si="286"/>
        <v/>
      </c>
      <c r="Q6120" s="70" t="str">
        <f t="shared" si="287"/>
        <v/>
      </c>
      <c r="R6120" s="70" t="str">
        <f>IFERROR(IF(K6120="handling and wharfage",SUM(P6120:Q6120),IF(OR(K6120="tank",K6120="Boat",K6120="car"),INDEX(Rate!$B$4:$M$25,MATCH(Gilbert!N6120,Rate!$A$4:$A$25,0),MATCH(Gilbert!L6120,Rate!$B$3:$M$3,0))*O6120*0.8,INDEX(Rate!$B$4:$M$25,MATCH(Gilbert!N6120,Rate!$A$4:$A$25,0),MATCH(Gilbert!L6120,Rate!$B$3:$M$3,0))*O6120)),"")</f>
        <v/>
      </c>
      <c r="T6120" s="71" t="str">
        <f t="shared" si="288"/>
        <v/>
      </c>
    </row>
    <row r="6121" spans="16:20">
      <c r="P6121" s="70" t="str">
        <f t="shared" si="286"/>
        <v/>
      </c>
      <c r="Q6121" s="70" t="str">
        <f t="shared" si="287"/>
        <v/>
      </c>
      <c r="R6121" s="70" t="str">
        <f>IFERROR(IF(K6121="handling and wharfage",SUM(P6121:Q6121),IF(OR(K6121="tank",K6121="Boat",K6121="car"),INDEX(Rate!$B$4:$M$25,MATCH(Gilbert!N6121,Rate!$A$4:$A$25,0),MATCH(Gilbert!L6121,Rate!$B$3:$M$3,0))*O6121*0.8,INDEX(Rate!$B$4:$M$25,MATCH(Gilbert!N6121,Rate!$A$4:$A$25,0),MATCH(Gilbert!L6121,Rate!$B$3:$M$3,0))*O6121)),"")</f>
        <v/>
      </c>
      <c r="T6121" s="71" t="str">
        <f t="shared" si="288"/>
        <v/>
      </c>
    </row>
    <row r="6122" spans="16:20">
      <c r="P6122" s="70" t="str">
        <f t="shared" si="286"/>
        <v/>
      </c>
      <c r="Q6122" s="70" t="str">
        <f t="shared" si="287"/>
        <v/>
      </c>
      <c r="R6122" s="70" t="str">
        <f>IFERROR(IF(K6122="handling and wharfage",SUM(P6122:Q6122),IF(OR(K6122="tank",K6122="Boat",K6122="car"),INDEX(Rate!$B$4:$M$25,MATCH(Gilbert!N6122,Rate!$A$4:$A$25,0),MATCH(Gilbert!L6122,Rate!$B$3:$M$3,0))*O6122*0.8,INDEX(Rate!$B$4:$M$25,MATCH(Gilbert!N6122,Rate!$A$4:$A$25,0),MATCH(Gilbert!L6122,Rate!$B$3:$M$3,0))*O6122)),"")</f>
        <v/>
      </c>
      <c r="T6122" s="71" t="str">
        <f t="shared" si="288"/>
        <v/>
      </c>
    </row>
    <row r="6123" spans="16:20">
      <c r="P6123" s="70" t="str">
        <f t="shared" si="286"/>
        <v/>
      </c>
      <c r="Q6123" s="70" t="str">
        <f t="shared" si="287"/>
        <v/>
      </c>
      <c r="R6123" s="70" t="str">
        <f>IFERROR(IF(K6123="handling and wharfage",SUM(P6123:Q6123),IF(OR(K6123="tank",K6123="Boat",K6123="car"),INDEX(Rate!$B$4:$M$25,MATCH(Gilbert!N6123,Rate!$A$4:$A$25,0),MATCH(Gilbert!L6123,Rate!$B$3:$M$3,0))*O6123*0.8,INDEX(Rate!$B$4:$M$25,MATCH(Gilbert!N6123,Rate!$A$4:$A$25,0),MATCH(Gilbert!L6123,Rate!$B$3:$M$3,0))*O6123)),"")</f>
        <v/>
      </c>
      <c r="T6123" s="71" t="str">
        <f t="shared" si="288"/>
        <v/>
      </c>
    </row>
    <row r="6124" spans="16:20">
      <c r="P6124" s="70" t="str">
        <f t="shared" si="286"/>
        <v/>
      </c>
      <c r="Q6124" s="70" t="str">
        <f t="shared" si="287"/>
        <v/>
      </c>
      <c r="R6124" s="70" t="str">
        <f>IFERROR(IF(K6124="handling and wharfage",SUM(P6124:Q6124),IF(OR(K6124="tank",K6124="Boat",K6124="car"),INDEX(Rate!$B$4:$M$25,MATCH(Gilbert!N6124,Rate!$A$4:$A$25,0),MATCH(Gilbert!L6124,Rate!$B$3:$M$3,0))*O6124*0.8,INDEX(Rate!$B$4:$M$25,MATCH(Gilbert!N6124,Rate!$A$4:$A$25,0),MATCH(Gilbert!L6124,Rate!$B$3:$M$3,0))*O6124)),"")</f>
        <v/>
      </c>
      <c r="T6124" s="71" t="str">
        <f t="shared" si="288"/>
        <v/>
      </c>
    </row>
    <row r="6125" spans="16:20">
      <c r="P6125" s="70" t="str">
        <f t="shared" si="286"/>
        <v/>
      </c>
      <c r="Q6125" s="70" t="str">
        <f t="shared" si="287"/>
        <v/>
      </c>
      <c r="R6125" s="70" t="str">
        <f>IFERROR(IF(K6125="handling and wharfage",SUM(P6125:Q6125),IF(OR(K6125="tank",K6125="Boat",K6125="car"),INDEX(Rate!$B$4:$M$25,MATCH(Gilbert!N6125,Rate!$A$4:$A$25,0),MATCH(Gilbert!L6125,Rate!$B$3:$M$3,0))*O6125*0.8,INDEX(Rate!$B$4:$M$25,MATCH(Gilbert!N6125,Rate!$A$4:$A$25,0),MATCH(Gilbert!L6125,Rate!$B$3:$M$3,0))*O6125)),"")</f>
        <v/>
      </c>
      <c r="T6125" s="71" t="str">
        <f t="shared" si="288"/>
        <v/>
      </c>
    </row>
    <row r="6126" spans="16:20">
      <c r="P6126" s="70" t="str">
        <f t="shared" si="286"/>
        <v/>
      </c>
      <c r="Q6126" s="70" t="str">
        <f t="shared" si="287"/>
        <v/>
      </c>
      <c r="R6126" s="70" t="str">
        <f>IFERROR(IF(K6126="handling and wharfage",SUM(P6126:Q6126),IF(OR(K6126="tank",K6126="Boat",K6126="car"),INDEX(Rate!$B$4:$M$25,MATCH(Gilbert!N6126,Rate!$A$4:$A$25,0),MATCH(Gilbert!L6126,Rate!$B$3:$M$3,0))*O6126*0.8,INDEX(Rate!$B$4:$M$25,MATCH(Gilbert!N6126,Rate!$A$4:$A$25,0),MATCH(Gilbert!L6126,Rate!$B$3:$M$3,0))*O6126)),"")</f>
        <v/>
      </c>
      <c r="T6126" s="71" t="str">
        <f t="shared" si="288"/>
        <v/>
      </c>
    </row>
    <row r="6127" spans="16:20">
      <c r="P6127" s="70" t="str">
        <f t="shared" si="286"/>
        <v/>
      </c>
      <c r="Q6127" s="70" t="str">
        <f t="shared" si="287"/>
        <v/>
      </c>
      <c r="R6127" s="70" t="str">
        <f>IFERROR(IF(K6127="handling and wharfage",SUM(P6127:Q6127),IF(OR(K6127="tank",K6127="Boat",K6127="car"),INDEX(Rate!$B$4:$M$25,MATCH(Gilbert!N6127,Rate!$A$4:$A$25,0),MATCH(Gilbert!L6127,Rate!$B$3:$M$3,0))*O6127*0.8,INDEX(Rate!$B$4:$M$25,MATCH(Gilbert!N6127,Rate!$A$4:$A$25,0),MATCH(Gilbert!L6127,Rate!$B$3:$M$3,0))*O6127)),"")</f>
        <v/>
      </c>
      <c r="T6127" s="71" t="str">
        <f t="shared" si="288"/>
        <v/>
      </c>
    </row>
    <row r="6128" spans="16:20">
      <c r="P6128" s="70" t="str">
        <f t="shared" si="286"/>
        <v/>
      </c>
      <c r="Q6128" s="70" t="str">
        <f t="shared" si="287"/>
        <v/>
      </c>
      <c r="R6128" s="70" t="str">
        <f>IFERROR(IF(K6128="handling and wharfage",SUM(P6128:Q6128),IF(OR(K6128="tank",K6128="Boat",K6128="car"),INDEX(Rate!$B$4:$M$25,MATCH(Gilbert!N6128,Rate!$A$4:$A$25,0),MATCH(Gilbert!L6128,Rate!$B$3:$M$3,0))*O6128*0.8,INDEX(Rate!$B$4:$M$25,MATCH(Gilbert!N6128,Rate!$A$4:$A$25,0),MATCH(Gilbert!L6128,Rate!$B$3:$M$3,0))*O6128)),"")</f>
        <v/>
      </c>
      <c r="T6128" s="71" t="str">
        <f t="shared" si="288"/>
        <v/>
      </c>
    </row>
    <row r="6129" spans="16:20">
      <c r="P6129" s="70" t="str">
        <f t="shared" si="286"/>
        <v/>
      </c>
      <c r="Q6129" s="70" t="str">
        <f t="shared" si="287"/>
        <v/>
      </c>
      <c r="R6129" s="70" t="str">
        <f>IFERROR(IF(K6129="handling and wharfage",SUM(P6129:Q6129),IF(OR(K6129="tank",K6129="Boat",K6129="car"),INDEX(Rate!$B$4:$M$25,MATCH(Gilbert!N6129,Rate!$A$4:$A$25,0),MATCH(Gilbert!L6129,Rate!$B$3:$M$3,0))*O6129*0.8,INDEX(Rate!$B$4:$M$25,MATCH(Gilbert!N6129,Rate!$A$4:$A$25,0),MATCH(Gilbert!L6129,Rate!$B$3:$M$3,0))*O6129)),"")</f>
        <v/>
      </c>
      <c r="T6129" s="71" t="str">
        <f t="shared" si="288"/>
        <v/>
      </c>
    </row>
    <row r="6130" spans="16:20">
      <c r="P6130" s="70" t="str">
        <f t="shared" si="286"/>
        <v/>
      </c>
      <c r="Q6130" s="70" t="str">
        <f t="shared" si="287"/>
        <v/>
      </c>
      <c r="R6130" s="70" t="str">
        <f>IFERROR(IF(K6130="handling and wharfage",SUM(P6130:Q6130),IF(OR(K6130="tank",K6130="Boat",K6130="car"),INDEX(Rate!$B$4:$M$25,MATCH(Gilbert!N6130,Rate!$A$4:$A$25,0),MATCH(Gilbert!L6130,Rate!$B$3:$M$3,0))*O6130*0.8,INDEX(Rate!$B$4:$M$25,MATCH(Gilbert!N6130,Rate!$A$4:$A$25,0),MATCH(Gilbert!L6130,Rate!$B$3:$M$3,0))*O6130)),"")</f>
        <v/>
      </c>
      <c r="T6130" s="71" t="str">
        <f t="shared" si="288"/>
        <v/>
      </c>
    </row>
    <row r="6131" spans="16:20">
      <c r="P6131" s="70" t="str">
        <f t="shared" si="286"/>
        <v/>
      </c>
      <c r="Q6131" s="70" t="str">
        <f t="shared" si="287"/>
        <v/>
      </c>
      <c r="R6131" s="70" t="str">
        <f>IFERROR(IF(K6131="handling and wharfage",SUM(P6131:Q6131),IF(OR(K6131="tank",K6131="Boat",K6131="car"),INDEX(Rate!$B$4:$M$25,MATCH(Gilbert!N6131,Rate!$A$4:$A$25,0),MATCH(Gilbert!L6131,Rate!$B$3:$M$3,0))*O6131*0.8,INDEX(Rate!$B$4:$M$25,MATCH(Gilbert!N6131,Rate!$A$4:$A$25,0),MATCH(Gilbert!L6131,Rate!$B$3:$M$3,0))*O6131)),"")</f>
        <v/>
      </c>
      <c r="T6131" s="71" t="str">
        <f t="shared" si="288"/>
        <v/>
      </c>
    </row>
    <row r="6132" spans="16:20">
      <c r="P6132" s="70" t="str">
        <f t="shared" si="286"/>
        <v/>
      </c>
      <c r="Q6132" s="70" t="str">
        <f t="shared" si="287"/>
        <v/>
      </c>
      <c r="R6132" s="70" t="str">
        <f>IFERROR(IF(K6132="handling and wharfage",SUM(P6132:Q6132),IF(OR(K6132="tank",K6132="Boat",K6132="car"),INDEX(Rate!$B$4:$M$25,MATCH(Gilbert!N6132,Rate!$A$4:$A$25,0),MATCH(Gilbert!L6132,Rate!$B$3:$M$3,0))*O6132*0.8,INDEX(Rate!$B$4:$M$25,MATCH(Gilbert!N6132,Rate!$A$4:$A$25,0),MATCH(Gilbert!L6132,Rate!$B$3:$M$3,0))*O6132)),"")</f>
        <v/>
      </c>
      <c r="T6132" s="71" t="str">
        <f t="shared" si="288"/>
        <v/>
      </c>
    </row>
    <row r="6133" spans="16:20">
      <c r="P6133" s="70" t="str">
        <f t="shared" si="286"/>
        <v/>
      </c>
      <c r="Q6133" s="70" t="str">
        <f t="shared" si="287"/>
        <v/>
      </c>
      <c r="R6133" s="70" t="str">
        <f>IFERROR(IF(K6133="handling and wharfage",SUM(P6133:Q6133),IF(OR(K6133="tank",K6133="Boat",K6133="car"),INDEX(Rate!$B$4:$M$25,MATCH(Gilbert!N6133,Rate!$A$4:$A$25,0),MATCH(Gilbert!L6133,Rate!$B$3:$M$3,0))*O6133*0.8,INDEX(Rate!$B$4:$M$25,MATCH(Gilbert!N6133,Rate!$A$4:$A$25,0),MATCH(Gilbert!L6133,Rate!$B$3:$M$3,0))*O6133)),"")</f>
        <v/>
      </c>
      <c r="T6133" s="71" t="str">
        <f t="shared" si="288"/>
        <v/>
      </c>
    </row>
    <row r="6134" spans="16:20">
      <c r="P6134" s="70" t="str">
        <f t="shared" si="286"/>
        <v/>
      </c>
      <c r="Q6134" s="70" t="str">
        <f t="shared" si="287"/>
        <v/>
      </c>
      <c r="R6134" s="70" t="str">
        <f>IFERROR(IF(K6134="handling and wharfage",SUM(P6134:Q6134),IF(OR(K6134="tank",K6134="Boat",K6134="car"),INDEX(Rate!$B$4:$M$25,MATCH(Gilbert!N6134,Rate!$A$4:$A$25,0),MATCH(Gilbert!L6134,Rate!$B$3:$M$3,0))*O6134*0.8,INDEX(Rate!$B$4:$M$25,MATCH(Gilbert!N6134,Rate!$A$4:$A$25,0),MATCH(Gilbert!L6134,Rate!$B$3:$M$3,0))*O6134)),"")</f>
        <v/>
      </c>
      <c r="T6134" s="71" t="str">
        <f t="shared" si="288"/>
        <v/>
      </c>
    </row>
    <row r="6135" spans="16:20">
      <c r="P6135" s="70" t="str">
        <f t="shared" si="286"/>
        <v/>
      </c>
      <c r="Q6135" s="70" t="str">
        <f t="shared" si="287"/>
        <v/>
      </c>
      <c r="R6135" s="70" t="str">
        <f>IFERROR(IF(K6135="handling and wharfage",SUM(P6135:Q6135),IF(OR(K6135="tank",K6135="Boat",K6135="car"),INDEX(Rate!$B$4:$M$25,MATCH(Gilbert!N6135,Rate!$A$4:$A$25,0),MATCH(Gilbert!L6135,Rate!$B$3:$M$3,0))*O6135*0.8,INDEX(Rate!$B$4:$M$25,MATCH(Gilbert!N6135,Rate!$A$4:$A$25,0),MATCH(Gilbert!L6135,Rate!$B$3:$M$3,0))*O6135)),"")</f>
        <v/>
      </c>
      <c r="T6135" s="71" t="str">
        <f t="shared" si="288"/>
        <v/>
      </c>
    </row>
    <row r="6136" spans="16:20">
      <c r="P6136" s="70" t="str">
        <f t="shared" si="286"/>
        <v/>
      </c>
      <c r="Q6136" s="70" t="str">
        <f t="shared" si="287"/>
        <v/>
      </c>
      <c r="R6136" s="70" t="str">
        <f>IFERROR(IF(K6136="handling and wharfage",SUM(P6136:Q6136),IF(OR(K6136="tank",K6136="Boat",K6136="car"),INDEX(Rate!$B$4:$M$25,MATCH(Gilbert!N6136,Rate!$A$4:$A$25,0),MATCH(Gilbert!L6136,Rate!$B$3:$M$3,0))*O6136*0.8,INDEX(Rate!$B$4:$M$25,MATCH(Gilbert!N6136,Rate!$A$4:$A$25,0),MATCH(Gilbert!L6136,Rate!$B$3:$M$3,0))*O6136)),"")</f>
        <v/>
      </c>
      <c r="T6136" s="71" t="str">
        <f t="shared" si="288"/>
        <v/>
      </c>
    </row>
    <row r="6137" spans="16:20">
      <c r="P6137" s="70" t="str">
        <f t="shared" si="286"/>
        <v/>
      </c>
      <c r="Q6137" s="70" t="str">
        <f t="shared" si="287"/>
        <v/>
      </c>
      <c r="R6137" s="70" t="str">
        <f>IFERROR(IF(K6137="handling and wharfage",SUM(P6137:Q6137),IF(OR(K6137="tank",K6137="Boat",K6137="car"),INDEX(Rate!$B$4:$M$25,MATCH(Gilbert!N6137,Rate!$A$4:$A$25,0),MATCH(Gilbert!L6137,Rate!$B$3:$M$3,0))*O6137*0.8,INDEX(Rate!$B$4:$M$25,MATCH(Gilbert!N6137,Rate!$A$4:$A$25,0),MATCH(Gilbert!L6137,Rate!$B$3:$M$3,0))*O6137)),"")</f>
        <v/>
      </c>
      <c r="T6137" s="71" t="str">
        <f t="shared" si="288"/>
        <v/>
      </c>
    </row>
    <row r="6138" spans="16:20">
      <c r="P6138" s="70" t="str">
        <f t="shared" si="286"/>
        <v/>
      </c>
      <c r="Q6138" s="70" t="str">
        <f t="shared" si="287"/>
        <v/>
      </c>
      <c r="R6138" s="70" t="str">
        <f>IFERROR(IF(K6138="handling and wharfage",SUM(P6138:Q6138),IF(OR(K6138="tank",K6138="Boat",K6138="car"),INDEX(Rate!$B$4:$M$25,MATCH(Gilbert!N6138,Rate!$A$4:$A$25,0),MATCH(Gilbert!L6138,Rate!$B$3:$M$3,0))*O6138*0.8,INDEX(Rate!$B$4:$M$25,MATCH(Gilbert!N6138,Rate!$A$4:$A$25,0),MATCH(Gilbert!L6138,Rate!$B$3:$M$3,0))*O6138)),"")</f>
        <v/>
      </c>
      <c r="T6138" s="71" t="str">
        <f t="shared" si="288"/>
        <v/>
      </c>
    </row>
    <row r="6139" spans="16:20">
      <c r="P6139" s="70" t="str">
        <f t="shared" si="286"/>
        <v/>
      </c>
      <c r="Q6139" s="70" t="str">
        <f t="shared" si="287"/>
        <v/>
      </c>
      <c r="R6139" s="70" t="str">
        <f>IFERROR(IF(K6139="handling and wharfage",SUM(P6139:Q6139),IF(OR(K6139="tank",K6139="Boat",K6139="car"),INDEX(Rate!$B$4:$M$25,MATCH(Gilbert!N6139,Rate!$A$4:$A$25,0),MATCH(Gilbert!L6139,Rate!$B$3:$M$3,0))*O6139*0.8,INDEX(Rate!$B$4:$M$25,MATCH(Gilbert!N6139,Rate!$A$4:$A$25,0),MATCH(Gilbert!L6139,Rate!$B$3:$M$3,0))*O6139)),"")</f>
        <v/>
      </c>
      <c r="T6139" s="71" t="str">
        <f t="shared" si="288"/>
        <v/>
      </c>
    </row>
    <row r="6140" spans="16:20">
      <c r="P6140" s="70" t="str">
        <f t="shared" si="286"/>
        <v/>
      </c>
      <c r="Q6140" s="70" t="str">
        <f t="shared" si="287"/>
        <v/>
      </c>
      <c r="R6140" s="70" t="str">
        <f>IFERROR(IF(K6140="handling and wharfage",SUM(P6140:Q6140),IF(OR(K6140="tank",K6140="Boat",K6140="car"),INDEX(Rate!$B$4:$M$25,MATCH(Gilbert!N6140,Rate!$A$4:$A$25,0),MATCH(Gilbert!L6140,Rate!$B$3:$M$3,0))*O6140*0.8,INDEX(Rate!$B$4:$M$25,MATCH(Gilbert!N6140,Rate!$A$4:$A$25,0),MATCH(Gilbert!L6140,Rate!$B$3:$M$3,0))*O6140)),"")</f>
        <v/>
      </c>
      <c r="T6140" s="71" t="str">
        <f t="shared" si="288"/>
        <v/>
      </c>
    </row>
    <row r="6141" spans="16:20">
      <c r="P6141" s="70" t="str">
        <f t="shared" si="286"/>
        <v/>
      </c>
      <c r="Q6141" s="70" t="str">
        <f t="shared" si="287"/>
        <v/>
      </c>
      <c r="R6141" s="70" t="str">
        <f>IFERROR(IF(K6141="handling and wharfage",SUM(P6141:Q6141),IF(OR(K6141="tank",K6141="Boat",K6141="car"),INDEX(Rate!$B$4:$M$25,MATCH(Gilbert!N6141,Rate!$A$4:$A$25,0),MATCH(Gilbert!L6141,Rate!$B$3:$M$3,0))*O6141*0.8,INDEX(Rate!$B$4:$M$25,MATCH(Gilbert!N6141,Rate!$A$4:$A$25,0),MATCH(Gilbert!L6141,Rate!$B$3:$M$3,0))*O6141)),"")</f>
        <v/>
      </c>
      <c r="T6141" s="71" t="str">
        <f t="shared" si="288"/>
        <v/>
      </c>
    </row>
    <row r="6142" spans="16:20">
      <c r="P6142" s="70" t="str">
        <f t="shared" si="286"/>
        <v/>
      </c>
      <c r="Q6142" s="70" t="str">
        <f t="shared" si="287"/>
        <v/>
      </c>
      <c r="R6142" s="70" t="str">
        <f>IFERROR(IF(K6142="handling and wharfage",SUM(P6142:Q6142),IF(OR(K6142="tank",K6142="Boat",K6142="car"),INDEX(Rate!$B$4:$M$25,MATCH(Gilbert!N6142,Rate!$A$4:$A$25,0),MATCH(Gilbert!L6142,Rate!$B$3:$M$3,0))*O6142*0.8,INDEX(Rate!$B$4:$M$25,MATCH(Gilbert!N6142,Rate!$A$4:$A$25,0),MATCH(Gilbert!L6142,Rate!$B$3:$M$3,0))*O6142)),"")</f>
        <v/>
      </c>
      <c r="T6142" s="71" t="str">
        <f t="shared" si="288"/>
        <v/>
      </c>
    </row>
    <row r="6143" spans="16:20">
      <c r="P6143" s="70" t="str">
        <f t="shared" si="286"/>
        <v/>
      </c>
      <c r="Q6143" s="70" t="str">
        <f t="shared" si="287"/>
        <v/>
      </c>
      <c r="R6143" s="70" t="str">
        <f>IFERROR(IF(K6143="handling and wharfage",SUM(P6143:Q6143),IF(OR(K6143="tank",K6143="Boat",K6143="car"),INDEX(Rate!$B$4:$M$25,MATCH(Gilbert!N6143,Rate!$A$4:$A$25,0),MATCH(Gilbert!L6143,Rate!$B$3:$M$3,0))*O6143*0.8,INDEX(Rate!$B$4:$M$25,MATCH(Gilbert!N6143,Rate!$A$4:$A$25,0),MATCH(Gilbert!L6143,Rate!$B$3:$M$3,0))*O6143)),"")</f>
        <v/>
      </c>
      <c r="T6143" s="71" t="str">
        <f t="shared" si="288"/>
        <v/>
      </c>
    </row>
    <row r="6144" spans="16:20">
      <c r="P6144" s="70" t="str">
        <f t="shared" si="286"/>
        <v/>
      </c>
      <c r="Q6144" s="70" t="str">
        <f t="shared" si="287"/>
        <v/>
      </c>
      <c r="R6144" s="70" t="str">
        <f>IFERROR(IF(K6144="handling and wharfage",SUM(P6144:Q6144),IF(OR(K6144="tank",K6144="Boat",K6144="car"),INDEX(Rate!$B$4:$M$25,MATCH(Gilbert!N6144,Rate!$A$4:$A$25,0),MATCH(Gilbert!L6144,Rate!$B$3:$M$3,0))*O6144*0.8,INDEX(Rate!$B$4:$M$25,MATCH(Gilbert!N6144,Rate!$A$4:$A$25,0),MATCH(Gilbert!L6144,Rate!$B$3:$M$3,0))*O6144)),"")</f>
        <v/>
      </c>
      <c r="T6144" s="71" t="str">
        <f t="shared" si="288"/>
        <v/>
      </c>
    </row>
    <row r="6145" spans="16:20">
      <c r="P6145" s="70" t="str">
        <f t="shared" si="286"/>
        <v/>
      </c>
      <c r="Q6145" s="70" t="str">
        <f t="shared" si="287"/>
        <v/>
      </c>
      <c r="R6145" s="70" t="str">
        <f>IFERROR(IF(K6145="handling and wharfage",SUM(P6145:Q6145),IF(OR(K6145="tank",K6145="Boat",K6145="car"),INDEX(Rate!$B$4:$M$25,MATCH(Gilbert!N6145,Rate!$A$4:$A$25,0),MATCH(Gilbert!L6145,Rate!$B$3:$M$3,0))*O6145*0.8,INDEX(Rate!$B$4:$M$25,MATCH(Gilbert!N6145,Rate!$A$4:$A$25,0),MATCH(Gilbert!L6145,Rate!$B$3:$M$3,0))*O6145)),"")</f>
        <v/>
      </c>
      <c r="T6145" s="71" t="str">
        <f t="shared" si="288"/>
        <v/>
      </c>
    </row>
    <row r="6146" spans="16:20">
      <c r="P6146" s="70" t="str">
        <f t="shared" si="286"/>
        <v/>
      </c>
      <c r="Q6146" s="70" t="str">
        <f t="shared" si="287"/>
        <v/>
      </c>
      <c r="R6146" s="70" t="str">
        <f>IFERROR(IF(K6146="handling and wharfage",SUM(P6146:Q6146),IF(OR(K6146="tank",K6146="Boat",K6146="car"),INDEX(Rate!$B$4:$M$25,MATCH(Gilbert!N6146,Rate!$A$4:$A$25,0),MATCH(Gilbert!L6146,Rate!$B$3:$M$3,0))*O6146*0.8,INDEX(Rate!$B$4:$M$25,MATCH(Gilbert!N6146,Rate!$A$4:$A$25,0),MATCH(Gilbert!L6146,Rate!$B$3:$M$3,0))*O6146)),"")</f>
        <v/>
      </c>
      <c r="T6146" s="71" t="str">
        <f t="shared" si="288"/>
        <v/>
      </c>
    </row>
    <row r="6147" spans="16:20">
      <c r="P6147" s="70" t="str">
        <f t="shared" ref="P6147:P6210" si="289">IF(OR(K6147="handling and wharfage",K6147="rau handling and wharfage"),O6147*30,"")</f>
        <v/>
      </c>
      <c r="Q6147" s="70" t="str">
        <f t="shared" ref="Q6147:Q6210" si="290">IF(K6147&lt;&gt;"handling and wharfage","",O6147*3.5)</f>
        <v/>
      </c>
      <c r="R6147" s="70" t="str">
        <f>IFERROR(IF(K6147="handling and wharfage",SUM(P6147:Q6147),IF(OR(K6147="tank",K6147="Boat",K6147="car"),INDEX(Rate!$B$4:$M$25,MATCH(Gilbert!N6147,Rate!$A$4:$A$25,0),MATCH(Gilbert!L6147,Rate!$B$3:$M$3,0))*O6147*0.8,INDEX(Rate!$B$4:$M$25,MATCH(Gilbert!N6147,Rate!$A$4:$A$25,0),MATCH(Gilbert!L6147,Rate!$B$3:$M$3,0))*O6147)),"")</f>
        <v/>
      </c>
      <c r="T6147" s="71" t="str">
        <f t="shared" ref="T6147:T6210" si="291">IF(L6147="","",IF(L6147="General2","F0070000061A","E31250000331"))</f>
        <v/>
      </c>
    </row>
    <row r="6148" spans="16:20">
      <c r="P6148" s="70" t="str">
        <f t="shared" si="289"/>
        <v/>
      </c>
      <c r="Q6148" s="70" t="str">
        <f t="shared" si="290"/>
        <v/>
      </c>
      <c r="R6148" s="70" t="str">
        <f>IFERROR(IF(K6148="handling and wharfage",SUM(P6148:Q6148),IF(OR(K6148="tank",K6148="Boat",K6148="car"),INDEX(Rate!$B$4:$M$25,MATCH(Gilbert!N6148,Rate!$A$4:$A$25,0),MATCH(Gilbert!L6148,Rate!$B$3:$M$3,0))*O6148*0.8,INDEX(Rate!$B$4:$M$25,MATCH(Gilbert!N6148,Rate!$A$4:$A$25,0),MATCH(Gilbert!L6148,Rate!$B$3:$M$3,0))*O6148)),"")</f>
        <v/>
      </c>
      <c r="T6148" s="71" t="str">
        <f t="shared" si="291"/>
        <v/>
      </c>
    </row>
    <row r="6149" spans="16:20">
      <c r="P6149" s="70" t="str">
        <f t="shared" si="289"/>
        <v/>
      </c>
      <c r="Q6149" s="70" t="str">
        <f t="shared" si="290"/>
        <v/>
      </c>
      <c r="R6149" s="70" t="str">
        <f>IFERROR(IF(K6149="handling and wharfage",SUM(P6149:Q6149),IF(OR(K6149="tank",K6149="Boat",K6149="car"),INDEX(Rate!$B$4:$M$25,MATCH(Gilbert!N6149,Rate!$A$4:$A$25,0),MATCH(Gilbert!L6149,Rate!$B$3:$M$3,0))*O6149*0.8,INDEX(Rate!$B$4:$M$25,MATCH(Gilbert!N6149,Rate!$A$4:$A$25,0),MATCH(Gilbert!L6149,Rate!$B$3:$M$3,0))*O6149)),"")</f>
        <v/>
      </c>
      <c r="T6149" s="71" t="str">
        <f t="shared" si="291"/>
        <v/>
      </c>
    </row>
    <row r="6150" spans="16:20">
      <c r="P6150" s="70" t="str">
        <f t="shared" si="289"/>
        <v/>
      </c>
      <c r="Q6150" s="70" t="str">
        <f t="shared" si="290"/>
        <v/>
      </c>
      <c r="R6150" s="70" t="str">
        <f>IFERROR(IF(K6150="handling and wharfage",SUM(P6150:Q6150),IF(OR(K6150="tank",K6150="Boat",K6150="car"),INDEX(Rate!$B$4:$M$25,MATCH(Gilbert!N6150,Rate!$A$4:$A$25,0),MATCH(Gilbert!L6150,Rate!$B$3:$M$3,0))*O6150*0.8,INDEX(Rate!$B$4:$M$25,MATCH(Gilbert!N6150,Rate!$A$4:$A$25,0),MATCH(Gilbert!L6150,Rate!$B$3:$M$3,0))*O6150)),"")</f>
        <v/>
      </c>
      <c r="T6150" s="71" t="str">
        <f t="shared" si="291"/>
        <v/>
      </c>
    </row>
    <row r="6151" spans="16:20">
      <c r="P6151" s="70" t="str">
        <f t="shared" si="289"/>
        <v/>
      </c>
      <c r="Q6151" s="70" t="str">
        <f t="shared" si="290"/>
        <v/>
      </c>
      <c r="R6151" s="70" t="str">
        <f>IFERROR(IF(K6151="handling and wharfage",SUM(P6151:Q6151),IF(OR(K6151="tank",K6151="Boat",K6151="car"),INDEX(Rate!$B$4:$M$25,MATCH(Gilbert!N6151,Rate!$A$4:$A$25,0),MATCH(Gilbert!L6151,Rate!$B$3:$M$3,0))*O6151*0.8,INDEX(Rate!$B$4:$M$25,MATCH(Gilbert!N6151,Rate!$A$4:$A$25,0),MATCH(Gilbert!L6151,Rate!$B$3:$M$3,0))*O6151)),"")</f>
        <v/>
      </c>
      <c r="T6151" s="71" t="str">
        <f t="shared" si="291"/>
        <v/>
      </c>
    </row>
    <row r="6152" spans="16:20">
      <c r="P6152" s="70" t="str">
        <f t="shared" si="289"/>
        <v/>
      </c>
      <c r="Q6152" s="70" t="str">
        <f t="shared" si="290"/>
        <v/>
      </c>
      <c r="R6152" s="70" t="str">
        <f>IFERROR(IF(K6152="handling and wharfage",SUM(P6152:Q6152),IF(OR(K6152="tank",K6152="Boat",K6152="car"),INDEX(Rate!$B$4:$M$25,MATCH(Gilbert!N6152,Rate!$A$4:$A$25,0),MATCH(Gilbert!L6152,Rate!$B$3:$M$3,0))*O6152*0.8,INDEX(Rate!$B$4:$M$25,MATCH(Gilbert!N6152,Rate!$A$4:$A$25,0),MATCH(Gilbert!L6152,Rate!$B$3:$M$3,0))*O6152)),"")</f>
        <v/>
      </c>
      <c r="T6152" s="71" t="str">
        <f t="shared" si="291"/>
        <v/>
      </c>
    </row>
    <row r="6153" spans="16:20">
      <c r="P6153" s="70" t="str">
        <f t="shared" si="289"/>
        <v/>
      </c>
      <c r="Q6153" s="70" t="str">
        <f t="shared" si="290"/>
        <v/>
      </c>
      <c r="R6153" s="70" t="str">
        <f>IFERROR(IF(K6153="handling and wharfage",SUM(P6153:Q6153),IF(OR(K6153="tank",K6153="Boat",K6153="car"),INDEX(Rate!$B$4:$M$25,MATCH(Gilbert!N6153,Rate!$A$4:$A$25,0),MATCH(Gilbert!L6153,Rate!$B$3:$M$3,0))*O6153*0.8,INDEX(Rate!$B$4:$M$25,MATCH(Gilbert!N6153,Rate!$A$4:$A$25,0),MATCH(Gilbert!L6153,Rate!$B$3:$M$3,0))*O6153)),"")</f>
        <v/>
      </c>
      <c r="T6153" s="71" t="str">
        <f t="shared" si="291"/>
        <v/>
      </c>
    </row>
    <row r="6154" spans="16:20">
      <c r="P6154" s="70" t="str">
        <f t="shared" si="289"/>
        <v/>
      </c>
      <c r="Q6154" s="70" t="str">
        <f t="shared" si="290"/>
        <v/>
      </c>
      <c r="R6154" s="70" t="str">
        <f>IFERROR(IF(K6154="handling and wharfage",SUM(P6154:Q6154),IF(OR(K6154="tank",K6154="Boat",K6154="car"),INDEX(Rate!$B$4:$M$25,MATCH(Gilbert!N6154,Rate!$A$4:$A$25,0),MATCH(Gilbert!L6154,Rate!$B$3:$M$3,0))*O6154*0.8,INDEX(Rate!$B$4:$M$25,MATCH(Gilbert!N6154,Rate!$A$4:$A$25,0),MATCH(Gilbert!L6154,Rate!$B$3:$M$3,0))*O6154)),"")</f>
        <v/>
      </c>
      <c r="T6154" s="71" t="str">
        <f t="shared" si="291"/>
        <v/>
      </c>
    </row>
    <row r="6155" spans="16:20">
      <c r="P6155" s="70" t="str">
        <f t="shared" si="289"/>
        <v/>
      </c>
      <c r="Q6155" s="70" t="str">
        <f t="shared" si="290"/>
        <v/>
      </c>
      <c r="R6155" s="70" t="str">
        <f>IFERROR(IF(K6155="handling and wharfage",SUM(P6155:Q6155),IF(OR(K6155="tank",K6155="Boat",K6155="car"),INDEX(Rate!$B$4:$M$25,MATCH(Gilbert!N6155,Rate!$A$4:$A$25,0),MATCH(Gilbert!L6155,Rate!$B$3:$M$3,0))*O6155*0.8,INDEX(Rate!$B$4:$M$25,MATCH(Gilbert!N6155,Rate!$A$4:$A$25,0),MATCH(Gilbert!L6155,Rate!$B$3:$M$3,0))*O6155)),"")</f>
        <v/>
      </c>
      <c r="T6155" s="71" t="str">
        <f t="shared" si="291"/>
        <v/>
      </c>
    </row>
    <row r="6156" spans="16:20">
      <c r="P6156" s="70" t="str">
        <f t="shared" si="289"/>
        <v/>
      </c>
      <c r="Q6156" s="70" t="str">
        <f t="shared" si="290"/>
        <v/>
      </c>
      <c r="R6156" s="70" t="str">
        <f>IFERROR(IF(K6156="handling and wharfage",SUM(P6156:Q6156),IF(OR(K6156="tank",K6156="Boat",K6156="car"),INDEX(Rate!$B$4:$M$25,MATCH(Gilbert!N6156,Rate!$A$4:$A$25,0),MATCH(Gilbert!L6156,Rate!$B$3:$M$3,0))*O6156*0.8,INDEX(Rate!$B$4:$M$25,MATCH(Gilbert!N6156,Rate!$A$4:$A$25,0),MATCH(Gilbert!L6156,Rate!$B$3:$M$3,0))*O6156)),"")</f>
        <v/>
      </c>
      <c r="T6156" s="71" t="str">
        <f t="shared" si="291"/>
        <v/>
      </c>
    </row>
    <row r="6157" spans="16:20">
      <c r="P6157" s="70" t="str">
        <f t="shared" si="289"/>
        <v/>
      </c>
      <c r="Q6157" s="70" t="str">
        <f t="shared" si="290"/>
        <v/>
      </c>
      <c r="R6157" s="70" t="str">
        <f>IFERROR(IF(K6157="handling and wharfage",SUM(P6157:Q6157),IF(OR(K6157="tank",K6157="Boat",K6157="car"),INDEX(Rate!$B$4:$M$25,MATCH(Gilbert!N6157,Rate!$A$4:$A$25,0),MATCH(Gilbert!L6157,Rate!$B$3:$M$3,0))*O6157*0.8,INDEX(Rate!$B$4:$M$25,MATCH(Gilbert!N6157,Rate!$A$4:$A$25,0),MATCH(Gilbert!L6157,Rate!$B$3:$M$3,0))*O6157)),"")</f>
        <v/>
      </c>
      <c r="T6157" s="71" t="str">
        <f t="shared" si="291"/>
        <v/>
      </c>
    </row>
    <row r="6158" spans="16:20">
      <c r="P6158" s="70" t="str">
        <f t="shared" si="289"/>
        <v/>
      </c>
      <c r="Q6158" s="70" t="str">
        <f t="shared" si="290"/>
        <v/>
      </c>
      <c r="R6158" s="70" t="str">
        <f>IFERROR(IF(K6158="handling and wharfage",SUM(P6158:Q6158),IF(OR(K6158="tank",K6158="Boat",K6158="car"),INDEX(Rate!$B$4:$M$25,MATCH(Gilbert!N6158,Rate!$A$4:$A$25,0),MATCH(Gilbert!L6158,Rate!$B$3:$M$3,0))*O6158*0.8,INDEX(Rate!$B$4:$M$25,MATCH(Gilbert!N6158,Rate!$A$4:$A$25,0),MATCH(Gilbert!L6158,Rate!$B$3:$M$3,0))*O6158)),"")</f>
        <v/>
      </c>
      <c r="T6158" s="71" t="str">
        <f t="shared" si="291"/>
        <v/>
      </c>
    </row>
    <row r="6159" spans="16:20">
      <c r="P6159" s="70" t="str">
        <f t="shared" si="289"/>
        <v/>
      </c>
      <c r="Q6159" s="70" t="str">
        <f t="shared" si="290"/>
        <v/>
      </c>
      <c r="R6159" s="70" t="str">
        <f>IFERROR(IF(K6159="handling and wharfage",SUM(P6159:Q6159),IF(OR(K6159="tank",K6159="Boat",K6159="car"),INDEX(Rate!$B$4:$M$25,MATCH(Gilbert!N6159,Rate!$A$4:$A$25,0),MATCH(Gilbert!L6159,Rate!$B$3:$M$3,0))*O6159*0.8,INDEX(Rate!$B$4:$M$25,MATCH(Gilbert!N6159,Rate!$A$4:$A$25,0),MATCH(Gilbert!L6159,Rate!$B$3:$M$3,0))*O6159)),"")</f>
        <v/>
      </c>
      <c r="T6159" s="71" t="str">
        <f t="shared" si="291"/>
        <v/>
      </c>
    </row>
    <row r="6160" spans="16:20">
      <c r="P6160" s="70" t="str">
        <f t="shared" si="289"/>
        <v/>
      </c>
      <c r="Q6160" s="70" t="str">
        <f t="shared" si="290"/>
        <v/>
      </c>
      <c r="R6160" s="70" t="str">
        <f>IFERROR(IF(K6160="handling and wharfage",SUM(P6160:Q6160),IF(OR(K6160="tank",K6160="Boat",K6160="car"),INDEX(Rate!$B$4:$M$25,MATCH(Gilbert!N6160,Rate!$A$4:$A$25,0),MATCH(Gilbert!L6160,Rate!$B$3:$M$3,0))*O6160*0.8,INDEX(Rate!$B$4:$M$25,MATCH(Gilbert!N6160,Rate!$A$4:$A$25,0),MATCH(Gilbert!L6160,Rate!$B$3:$M$3,0))*O6160)),"")</f>
        <v/>
      </c>
      <c r="T6160" s="71" t="str">
        <f t="shared" si="291"/>
        <v/>
      </c>
    </row>
    <row r="6161" spans="16:20">
      <c r="P6161" s="70" t="str">
        <f t="shared" si="289"/>
        <v/>
      </c>
      <c r="Q6161" s="70" t="str">
        <f t="shared" si="290"/>
        <v/>
      </c>
      <c r="R6161" s="70" t="str">
        <f>IFERROR(IF(K6161="handling and wharfage",SUM(P6161:Q6161),IF(OR(K6161="tank",K6161="Boat",K6161="car"),INDEX(Rate!$B$4:$M$25,MATCH(Gilbert!N6161,Rate!$A$4:$A$25,0),MATCH(Gilbert!L6161,Rate!$B$3:$M$3,0))*O6161*0.8,INDEX(Rate!$B$4:$M$25,MATCH(Gilbert!N6161,Rate!$A$4:$A$25,0),MATCH(Gilbert!L6161,Rate!$B$3:$M$3,0))*O6161)),"")</f>
        <v/>
      </c>
      <c r="T6161" s="71" t="str">
        <f t="shared" si="291"/>
        <v/>
      </c>
    </row>
    <row r="6162" spans="16:20">
      <c r="P6162" s="70" t="str">
        <f t="shared" si="289"/>
        <v/>
      </c>
      <c r="Q6162" s="70" t="str">
        <f t="shared" si="290"/>
        <v/>
      </c>
      <c r="R6162" s="70" t="str">
        <f>IFERROR(IF(K6162="handling and wharfage",SUM(P6162:Q6162),IF(OR(K6162="tank",K6162="Boat",K6162="car"),INDEX(Rate!$B$4:$M$25,MATCH(Gilbert!N6162,Rate!$A$4:$A$25,0),MATCH(Gilbert!L6162,Rate!$B$3:$M$3,0))*O6162*0.8,INDEX(Rate!$B$4:$M$25,MATCH(Gilbert!N6162,Rate!$A$4:$A$25,0),MATCH(Gilbert!L6162,Rate!$B$3:$M$3,0))*O6162)),"")</f>
        <v/>
      </c>
      <c r="T6162" s="71" t="str">
        <f t="shared" si="291"/>
        <v/>
      </c>
    </row>
    <row r="6163" spans="16:20">
      <c r="P6163" s="70" t="str">
        <f t="shared" si="289"/>
        <v/>
      </c>
      <c r="Q6163" s="70" t="str">
        <f t="shared" si="290"/>
        <v/>
      </c>
      <c r="R6163" s="70" t="str">
        <f>IFERROR(IF(K6163="handling and wharfage",SUM(P6163:Q6163),IF(OR(K6163="tank",K6163="Boat",K6163="car"),INDEX(Rate!$B$4:$M$25,MATCH(Gilbert!N6163,Rate!$A$4:$A$25,0),MATCH(Gilbert!L6163,Rate!$B$3:$M$3,0))*O6163*0.8,INDEX(Rate!$B$4:$M$25,MATCH(Gilbert!N6163,Rate!$A$4:$A$25,0),MATCH(Gilbert!L6163,Rate!$B$3:$M$3,0))*O6163)),"")</f>
        <v/>
      </c>
      <c r="T6163" s="71" t="str">
        <f t="shared" si="291"/>
        <v/>
      </c>
    </row>
    <row r="6164" spans="16:20">
      <c r="P6164" s="70" t="str">
        <f t="shared" si="289"/>
        <v/>
      </c>
      <c r="Q6164" s="70" t="str">
        <f t="shared" si="290"/>
        <v/>
      </c>
      <c r="R6164" s="70" t="str">
        <f>IFERROR(IF(K6164="handling and wharfage",SUM(P6164:Q6164),IF(OR(K6164="tank",K6164="Boat",K6164="car"),INDEX(Rate!$B$4:$M$25,MATCH(Gilbert!N6164,Rate!$A$4:$A$25,0),MATCH(Gilbert!L6164,Rate!$B$3:$M$3,0))*O6164*0.8,INDEX(Rate!$B$4:$M$25,MATCH(Gilbert!N6164,Rate!$A$4:$A$25,0),MATCH(Gilbert!L6164,Rate!$B$3:$M$3,0))*O6164)),"")</f>
        <v/>
      </c>
      <c r="T6164" s="71" t="str">
        <f t="shared" si="291"/>
        <v/>
      </c>
    </row>
    <row r="6165" spans="16:20">
      <c r="P6165" s="70" t="str">
        <f t="shared" si="289"/>
        <v/>
      </c>
      <c r="Q6165" s="70" t="str">
        <f t="shared" si="290"/>
        <v/>
      </c>
      <c r="R6165" s="70" t="str">
        <f>IFERROR(IF(K6165="handling and wharfage",SUM(P6165:Q6165),IF(OR(K6165="tank",K6165="Boat",K6165="car"),INDEX(Rate!$B$4:$M$25,MATCH(Gilbert!N6165,Rate!$A$4:$A$25,0),MATCH(Gilbert!L6165,Rate!$B$3:$M$3,0))*O6165*0.8,INDEX(Rate!$B$4:$M$25,MATCH(Gilbert!N6165,Rate!$A$4:$A$25,0),MATCH(Gilbert!L6165,Rate!$B$3:$M$3,0))*O6165)),"")</f>
        <v/>
      </c>
      <c r="T6165" s="71" t="str">
        <f t="shared" si="291"/>
        <v/>
      </c>
    </row>
    <row r="6166" spans="16:20">
      <c r="P6166" s="70" t="str">
        <f t="shared" si="289"/>
        <v/>
      </c>
      <c r="Q6166" s="70" t="str">
        <f t="shared" si="290"/>
        <v/>
      </c>
      <c r="R6166" s="70" t="str">
        <f>IFERROR(IF(K6166="handling and wharfage",SUM(P6166:Q6166),IF(OR(K6166="tank",K6166="Boat",K6166="car"),INDEX(Rate!$B$4:$M$25,MATCH(Gilbert!N6166,Rate!$A$4:$A$25,0),MATCH(Gilbert!L6166,Rate!$B$3:$M$3,0))*O6166*0.8,INDEX(Rate!$B$4:$M$25,MATCH(Gilbert!N6166,Rate!$A$4:$A$25,0),MATCH(Gilbert!L6166,Rate!$B$3:$M$3,0))*O6166)),"")</f>
        <v/>
      </c>
      <c r="T6166" s="71" t="str">
        <f t="shared" si="291"/>
        <v/>
      </c>
    </row>
    <row r="6167" spans="16:20">
      <c r="P6167" s="70" t="str">
        <f t="shared" si="289"/>
        <v/>
      </c>
      <c r="Q6167" s="70" t="str">
        <f t="shared" si="290"/>
        <v/>
      </c>
      <c r="R6167" s="70" t="str">
        <f>IFERROR(IF(K6167="handling and wharfage",SUM(P6167:Q6167),IF(OR(K6167="tank",K6167="Boat",K6167="car"),INDEX(Rate!$B$4:$M$25,MATCH(Gilbert!N6167,Rate!$A$4:$A$25,0),MATCH(Gilbert!L6167,Rate!$B$3:$M$3,0))*O6167*0.8,INDEX(Rate!$B$4:$M$25,MATCH(Gilbert!N6167,Rate!$A$4:$A$25,0),MATCH(Gilbert!L6167,Rate!$B$3:$M$3,0))*O6167)),"")</f>
        <v/>
      </c>
      <c r="T6167" s="71" t="str">
        <f t="shared" si="291"/>
        <v/>
      </c>
    </row>
    <row r="6168" spans="16:20">
      <c r="P6168" s="70" t="str">
        <f t="shared" si="289"/>
        <v/>
      </c>
      <c r="Q6168" s="70" t="str">
        <f t="shared" si="290"/>
        <v/>
      </c>
      <c r="R6168" s="70" t="str">
        <f>IFERROR(IF(K6168="handling and wharfage",SUM(P6168:Q6168),IF(OR(K6168="tank",K6168="Boat",K6168="car"),INDEX(Rate!$B$4:$M$25,MATCH(Gilbert!N6168,Rate!$A$4:$A$25,0),MATCH(Gilbert!L6168,Rate!$B$3:$M$3,0))*O6168*0.8,INDEX(Rate!$B$4:$M$25,MATCH(Gilbert!N6168,Rate!$A$4:$A$25,0),MATCH(Gilbert!L6168,Rate!$B$3:$M$3,0))*O6168)),"")</f>
        <v/>
      </c>
      <c r="T6168" s="71" t="str">
        <f t="shared" si="291"/>
        <v/>
      </c>
    </row>
    <row r="6169" spans="16:20">
      <c r="P6169" s="70" t="str">
        <f t="shared" si="289"/>
        <v/>
      </c>
      <c r="Q6169" s="70" t="str">
        <f t="shared" si="290"/>
        <v/>
      </c>
      <c r="R6169" s="70" t="str">
        <f>IFERROR(IF(K6169="handling and wharfage",SUM(P6169:Q6169),IF(OR(K6169="tank",K6169="Boat",K6169="car"),INDEX(Rate!$B$4:$M$25,MATCH(Gilbert!N6169,Rate!$A$4:$A$25,0),MATCH(Gilbert!L6169,Rate!$B$3:$M$3,0))*O6169*0.8,INDEX(Rate!$B$4:$M$25,MATCH(Gilbert!N6169,Rate!$A$4:$A$25,0),MATCH(Gilbert!L6169,Rate!$B$3:$M$3,0))*O6169)),"")</f>
        <v/>
      </c>
      <c r="T6169" s="71" t="str">
        <f t="shared" si="291"/>
        <v/>
      </c>
    </row>
    <row r="6170" spans="16:20">
      <c r="P6170" s="70" t="str">
        <f t="shared" si="289"/>
        <v/>
      </c>
      <c r="Q6170" s="70" t="str">
        <f t="shared" si="290"/>
        <v/>
      </c>
      <c r="R6170" s="70" t="str">
        <f>IFERROR(IF(K6170="handling and wharfage",SUM(P6170:Q6170),IF(OR(K6170="tank",K6170="Boat",K6170="car"),INDEX(Rate!$B$4:$M$25,MATCH(Gilbert!N6170,Rate!$A$4:$A$25,0),MATCH(Gilbert!L6170,Rate!$B$3:$M$3,0))*O6170*0.8,INDEX(Rate!$B$4:$M$25,MATCH(Gilbert!N6170,Rate!$A$4:$A$25,0),MATCH(Gilbert!L6170,Rate!$B$3:$M$3,0))*O6170)),"")</f>
        <v/>
      </c>
      <c r="T6170" s="71" t="str">
        <f t="shared" si="291"/>
        <v/>
      </c>
    </row>
    <row r="6171" spans="16:20">
      <c r="P6171" s="70" t="str">
        <f t="shared" si="289"/>
        <v/>
      </c>
      <c r="Q6171" s="70" t="str">
        <f t="shared" si="290"/>
        <v/>
      </c>
      <c r="R6171" s="70" t="str">
        <f>IFERROR(IF(K6171="handling and wharfage",SUM(P6171:Q6171),IF(OR(K6171="tank",K6171="Boat",K6171="car"),INDEX(Rate!$B$4:$M$25,MATCH(Gilbert!N6171,Rate!$A$4:$A$25,0),MATCH(Gilbert!L6171,Rate!$B$3:$M$3,0))*O6171*0.8,INDEX(Rate!$B$4:$M$25,MATCH(Gilbert!N6171,Rate!$A$4:$A$25,0),MATCH(Gilbert!L6171,Rate!$B$3:$M$3,0))*O6171)),"")</f>
        <v/>
      </c>
      <c r="T6171" s="71" t="str">
        <f t="shared" si="291"/>
        <v/>
      </c>
    </row>
    <row r="6172" spans="16:20">
      <c r="P6172" s="70" t="str">
        <f t="shared" si="289"/>
        <v/>
      </c>
      <c r="Q6172" s="70" t="str">
        <f t="shared" si="290"/>
        <v/>
      </c>
      <c r="R6172" s="70" t="str">
        <f>IFERROR(IF(K6172="handling and wharfage",SUM(P6172:Q6172),IF(OR(K6172="tank",K6172="Boat",K6172="car"),INDEX(Rate!$B$4:$M$25,MATCH(Gilbert!N6172,Rate!$A$4:$A$25,0),MATCH(Gilbert!L6172,Rate!$B$3:$M$3,0))*O6172*0.8,INDEX(Rate!$B$4:$M$25,MATCH(Gilbert!N6172,Rate!$A$4:$A$25,0),MATCH(Gilbert!L6172,Rate!$B$3:$M$3,0))*O6172)),"")</f>
        <v/>
      </c>
      <c r="T6172" s="71" t="str">
        <f t="shared" si="291"/>
        <v/>
      </c>
    </row>
    <row r="6173" spans="16:20">
      <c r="P6173" s="70" t="str">
        <f t="shared" si="289"/>
        <v/>
      </c>
      <c r="Q6173" s="70" t="str">
        <f t="shared" si="290"/>
        <v/>
      </c>
      <c r="R6173" s="70" t="str">
        <f>IFERROR(IF(K6173="handling and wharfage",SUM(P6173:Q6173),IF(OR(K6173="tank",K6173="Boat",K6173="car"),INDEX(Rate!$B$4:$M$25,MATCH(Gilbert!N6173,Rate!$A$4:$A$25,0),MATCH(Gilbert!L6173,Rate!$B$3:$M$3,0))*O6173*0.8,INDEX(Rate!$B$4:$M$25,MATCH(Gilbert!N6173,Rate!$A$4:$A$25,0),MATCH(Gilbert!L6173,Rate!$B$3:$M$3,0))*O6173)),"")</f>
        <v/>
      </c>
      <c r="T6173" s="71" t="str">
        <f t="shared" si="291"/>
        <v/>
      </c>
    </row>
    <row r="6174" spans="16:20">
      <c r="P6174" s="70" t="str">
        <f t="shared" si="289"/>
        <v/>
      </c>
      <c r="Q6174" s="70" t="str">
        <f t="shared" si="290"/>
        <v/>
      </c>
      <c r="R6174" s="70" t="str">
        <f>IFERROR(IF(K6174="handling and wharfage",SUM(P6174:Q6174),IF(OR(K6174="tank",K6174="Boat",K6174="car"),INDEX(Rate!$B$4:$M$25,MATCH(Gilbert!N6174,Rate!$A$4:$A$25,0),MATCH(Gilbert!L6174,Rate!$B$3:$M$3,0))*O6174*0.8,INDEX(Rate!$B$4:$M$25,MATCH(Gilbert!N6174,Rate!$A$4:$A$25,0),MATCH(Gilbert!L6174,Rate!$B$3:$M$3,0))*O6174)),"")</f>
        <v/>
      </c>
      <c r="T6174" s="71" t="str">
        <f t="shared" si="291"/>
        <v/>
      </c>
    </row>
    <row r="6175" spans="16:20">
      <c r="P6175" s="70" t="str">
        <f t="shared" si="289"/>
        <v/>
      </c>
      <c r="Q6175" s="70" t="str">
        <f t="shared" si="290"/>
        <v/>
      </c>
      <c r="R6175" s="70" t="str">
        <f>IFERROR(IF(K6175="handling and wharfage",SUM(P6175:Q6175),IF(OR(K6175="tank",K6175="Boat",K6175="car"),INDEX(Rate!$B$4:$M$25,MATCH(Gilbert!N6175,Rate!$A$4:$A$25,0),MATCH(Gilbert!L6175,Rate!$B$3:$M$3,0))*O6175*0.8,INDEX(Rate!$B$4:$M$25,MATCH(Gilbert!N6175,Rate!$A$4:$A$25,0),MATCH(Gilbert!L6175,Rate!$B$3:$M$3,0))*O6175)),"")</f>
        <v/>
      </c>
      <c r="T6175" s="71" t="str">
        <f t="shared" si="291"/>
        <v/>
      </c>
    </row>
    <row r="6176" spans="16:20">
      <c r="P6176" s="70" t="str">
        <f t="shared" si="289"/>
        <v/>
      </c>
      <c r="Q6176" s="70" t="str">
        <f t="shared" si="290"/>
        <v/>
      </c>
      <c r="R6176" s="70" t="str">
        <f>IFERROR(IF(K6176="handling and wharfage",SUM(P6176:Q6176),IF(OR(K6176="tank",K6176="Boat",K6176="car"),INDEX(Rate!$B$4:$M$25,MATCH(Gilbert!N6176,Rate!$A$4:$A$25,0),MATCH(Gilbert!L6176,Rate!$B$3:$M$3,0))*O6176*0.8,INDEX(Rate!$B$4:$M$25,MATCH(Gilbert!N6176,Rate!$A$4:$A$25,0),MATCH(Gilbert!L6176,Rate!$B$3:$M$3,0))*O6176)),"")</f>
        <v/>
      </c>
      <c r="T6176" s="71" t="str">
        <f t="shared" si="291"/>
        <v/>
      </c>
    </row>
    <row r="6177" spans="16:20">
      <c r="P6177" s="70" t="str">
        <f t="shared" si="289"/>
        <v/>
      </c>
      <c r="Q6177" s="70" t="str">
        <f t="shared" si="290"/>
        <v/>
      </c>
      <c r="R6177" s="70" t="str">
        <f>IFERROR(IF(K6177="handling and wharfage",SUM(P6177:Q6177),IF(OR(K6177="tank",K6177="Boat",K6177="car"),INDEX(Rate!$B$4:$M$25,MATCH(Gilbert!N6177,Rate!$A$4:$A$25,0),MATCH(Gilbert!L6177,Rate!$B$3:$M$3,0))*O6177*0.8,INDEX(Rate!$B$4:$M$25,MATCH(Gilbert!N6177,Rate!$A$4:$A$25,0),MATCH(Gilbert!L6177,Rate!$B$3:$M$3,0))*O6177)),"")</f>
        <v/>
      </c>
      <c r="T6177" s="71" t="str">
        <f t="shared" si="291"/>
        <v/>
      </c>
    </row>
    <row r="6178" spans="16:20">
      <c r="P6178" s="70" t="str">
        <f t="shared" si="289"/>
        <v/>
      </c>
      <c r="Q6178" s="70" t="str">
        <f t="shared" si="290"/>
        <v/>
      </c>
      <c r="R6178" s="70" t="str">
        <f>IFERROR(IF(K6178="handling and wharfage",SUM(P6178:Q6178),IF(OR(K6178="tank",K6178="Boat",K6178="car"),INDEX(Rate!$B$4:$M$25,MATCH(Gilbert!N6178,Rate!$A$4:$A$25,0),MATCH(Gilbert!L6178,Rate!$B$3:$M$3,0))*O6178*0.8,INDEX(Rate!$B$4:$M$25,MATCH(Gilbert!N6178,Rate!$A$4:$A$25,0),MATCH(Gilbert!L6178,Rate!$B$3:$M$3,0))*O6178)),"")</f>
        <v/>
      </c>
      <c r="T6178" s="71" t="str">
        <f t="shared" si="291"/>
        <v/>
      </c>
    </row>
    <row r="6179" spans="16:20">
      <c r="P6179" s="70" t="str">
        <f t="shared" si="289"/>
        <v/>
      </c>
      <c r="Q6179" s="70" t="str">
        <f t="shared" si="290"/>
        <v/>
      </c>
      <c r="R6179" s="70" t="str">
        <f>IFERROR(IF(K6179="handling and wharfage",SUM(P6179:Q6179),IF(OR(K6179="tank",K6179="Boat",K6179="car"),INDEX(Rate!$B$4:$M$25,MATCH(Gilbert!N6179,Rate!$A$4:$A$25,0),MATCH(Gilbert!L6179,Rate!$B$3:$M$3,0))*O6179*0.8,INDEX(Rate!$B$4:$M$25,MATCH(Gilbert!N6179,Rate!$A$4:$A$25,0),MATCH(Gilbert!L6179,Rate!$B$3:$M$3,0))*O6179)),"")</f>
        <v/>
      </c>
      <c r="T6179" s="71" t="str">
        <f t="shared" si="291"/>
        <v/>
      </c>
    </row>
    <row r="6180" spans="16:20">
      <c r="P6180" s="70" t="str">
        <f t="shared" si="289"/>
        <v/>
      </c>
      <c r="Q6180" s="70" t="str">
        <f t="shared" si="290"/>
        <v/>
      </c>
      <c r="R6180" s="70" t="str">
        <f>IFERROR(IF(K6180="handling and wharfage",SUM(P6180:Q6180),IF(OR(K6180="tank",K6180="Boat",K6180="car"),INDEX(Rate!$B$4:$M$25,MATCH(Gilbert!N6180,Rate!$A$4:$A$25,0),MATCH(Gilbert!L6180,Rate!$B$3:$M$3,0))*O6180*0.8,INDEX(Rate!$B$4:$M$25,MATCH(Gilbert!N6180,Rate!$A$4:$A$25,0),MATCH(Gilbert!L6180,Rate!$B$3:$M$3,0))*O6180)),"")</f>
        <v/>
      </c>
      <c r="T6180" s="71" t="str">
        <f t="shared" si="291"/>
        <v/>
      </c>
    </row>
    <row r="6181" spans="16:20">
      <c r="P6181" s="70" t="str">
        <f t="shared" si="289"/>
        <v/>
      </c>
      <c r="Q6181" s="70" t="str">
        <f t="shared" si="290"/>
        <v/>
      </c>
      <c r="R6181" s="70" t="str">
        <f>IFERROR(IF(K6181="handling and wharfage",SUM(P6181:Q6181),IF(OR(K6181="tank",K6181="Boat",K6181="car"),INDEX(Rate!$B$4:$M$25,MATCH(Gilbert!N6181,Rate!$A$4:$A$25,0),MATCH(Gilbert!L6181,Rate!$B$3:$M$3,0))*O6181*0.8,INDEX(Rate!$B$4:$M$25,MATCH(Gilbert!N6181,Rate!$A$4:$A$25,0),MATCH(Gilbert!L6181,Rate!$B$3:$M$3,0))*O6181)),"")</f>
        <v/>
      </c>
      <c r="T6181" s="71" t="str">
        <f t="shared" si="291"/>
        <v/>
      </c>
    </row>
    <row r="6182" spans="16:20">
      <c r="P6182" s="70" t="str">
        <f t="shared" si="289"/>
        <v/>
      </c>
      <c r="Q6182" s="70" t="str">
        <f t="shared" si="290"/>
        <v/>
      </c>
      <c r="R6182" s="70" t="str">
        <f>IFERROR(IF(K6182="handling and wharfage",SUM(P6182:Q6182),IF(OR(K6182="tank",K6182="Boat",K6182="car"),INDEX(Rate!$B$4:$M$25,MATCH(Gilbert!N6182,Rate!$A$4:$A$25,0),MATCH(Gilbert!L6182,Rate!$B$3:$M$3,0))*O6182*0.8,INDEX(Rate!$B$4:$M$25,MATCH(Gilbert!N6182,Rate!$A$4:$A$25,0),MATCH(Gilbert!L6182,Rate!$B$3:$M$3,0))*O6182)),"")</f>
        <v/>
      </c>
      <c r="T6182" s="71" t="str">
        <f t="shared" si="291"/>
        <v/>
      </c>
    </row>
    <row r="6183" spans="16:20">
      <c r="P6183" s="70" t="str">
        <f t="shared" si="289"/>
        <v/>
      </c>
      <c r="Q6183" s="70" t="str">
        <f t="shared" si="290"/>
        <v/>
      </c>
      <c r="R6183" s="70" t="str">
        <f>IFERROR(IF(K6183="handling and wharfage",SUM(P6183:Q6183),IF(OR(K6183="tank",K6183="Boat",K6183="car"),INDEX(Rate!$B$4:$M$25,MATCH(Gilbert!N6183,Rate!$A$4:$A$25,0),MATCH(Gilbert!L6183,Rate!$B$3:$M$3,0))*O6183*0.8,INDEX(Rate!$B$4:$M$25,MATCH(Gilbert!N6183,Rate!$A$4:$A$25,0),MATCH(Gilbert!L6183,Rate!$B$3:$M$3,0))*O6183)),"")</f>
        <v/>
      </c>
      <c r="T6183" s="71" t="str">
        <f t="shared" si="291"/>
        <v/>
      </c>
    </row>
    <row r="6184" spans="16:20">
      <c r="P6184" s="70" t="str">
        <f t="shared" si="289"/>
        <v/>
      </c>
      <c r="Q6184" s="70" t="str">
        <f t="shared" si="290"/>
        <v/>
      </c>
      <c r="R6184" s="70" t="str">
        <f>IFERROR(IF(K6184="handling and wharfage",SUM(P6184:Q6184),IF(OR(K6184="tank",K6184="Boat",K6184="car"),INDEX(Rate!$B$4:$M$25,MATCH(Gilbert!N6184,Rate!$A$4:$A$25,0),MATCH(Gilbert!L6184,Rate!$B$3:$M$3,0))*O6184*0.8,INDEX(Rate!$B$4:$M$25,MATCH(Gilbert!N6184,Rate!$A$4:$A$25,0),MATCH(Gilbert!L6184,Rate!$B$3:$M$3,0))*O6184)),"")</f>
        <v/>
      </c>
      <c r="T6184" s="71" t="str">
        <f t="shared" si="291"/>
        <v/>
      </c>
    </row>
    <row r="6185" spans="16:20">
      <c r="P6185" s="70" t="str">
        <f t="shared" si="289"/>
        <v/>
      </c>
      <c r="Q6185" s="70" t="str">
        <f t="shared" si="290"/>
        <v/>
      </c>
      <c r="R6185" s="70" t="str">
        <f>IFERROR(IF(K6185="handling and wharfage",SUM(P6185:Q6185),IF(OR(K6185="tank",K6185="Boat",K6185="car"),INDEX(Rate!$B$4:$M$25,MATCH(Gilbert!N6185,Rate!$A$4:$A$25,0),MATCH(Gilbert!L6185,Rate!$B$3:$M$3,0))*O6185*0.8,INDEX(Rate!$B$4:$M$25,MATCH(Gilbert!N6185,Rate!$A$4:$A$25,0),MATCH(Gilbert!L6185,Rate!$B$3:$M$3,0))*O6185)),"")</f>
        <v/>
      </c>
      <c r="T6185" s="71" t="str">
        <f t="shared" si="291"/>
        <v/>
      </c>
    </row>
    <row r="6186" spans="16:20">
      <c r="P6186" s="70" t="str">
        <f t="shared" si="289"/>
        <v/>
      </c>
      <c r="Q6186" s="70" t="str">
        <f t="shared" si="290"/>
        <v/>
      </c>
      <c r="R6186" s="70" t="str">
        <f>IFERROR(IF(K6186="handling and wharfage",SUM(P6186:Q6186),IF(OR(K6186="tank",K6186="Boat",K6186="car"),INDEX(Rate!$B$4:$M$25,MATCH(Gilbert!N6186,Rate!$A$4:$A$25,0),MATCH(Gilbert!L6186,Rate!$B$3:$M$3,0))*O6186*0.8,INDEX(Rate!$B$4:$M$25,MATCH(Gilbert!N6186,Rate!$A$4:$A$25,0),MATCH(Gilbert!L6186,Rate!$B$3:$M$3,0))*O6186)),"")</f>
        <v/>
      </c>
      <c r="T6186" s="71" t="str">
        <f t="shared" si="291"/>
        <v/>
      </c>
    </row>
    <row r="6187" spans="16:20">
      <c r="P6187" s="70" t="str">
        <f t="shared" si="289"/>
        <v/>
      </c>
      <c r="Q6187" s="70" t="str">
        <f t="shared" si="290"/>
        <v/>
      </c>
      <c r="R6187" s="70" t="str">
        <f>IFERROR(IF(K6187="handling and wharfage",SUM(P6187:Q6187),IF(OR(K6187="tank",K6187="Boat",K6187="car"),INDEX(Rate!$B$4:$M$25,MATCH(Gilbert!N6187,Rate!$A$4:$A$25,0),MATCH(Gilbert!L6187,Rate!$B$3:$M$3,0))*O6187*0.8,INDEX(Rate!$B$4:$M$25,MATCH(Gilbert!N6187,Rate!$A$4:$A$25,0),MATCH(Gilbert!L6187,Rate!$B$3:$M$3,0))*O6187)),"")</f>
        <v/>
      </c>
      <c r="T6187" s="71" t="str">
        <f t="shared" si="291"/>
        <v/>
      </c>
    </row>
    <row r="6188" spans="16:20">
      <c r="P6188" s="70" t="str">
        <f t="shared" si="289"/>
        <v/>
      </c>
      <c r="Q6188" s="70" t="str">
        <f t="shared" si="290"/>
        <v/>
      </c>
      <c r="R6188" s="70" t="str">
        <f>IFERROR(IF(K6188="handling and wharfage",SUM(P6188:Q6188),IF(OR(K6188="tank",K6188="Boat",K6188="car"),INDEX(Rate!$B$4:$M$25,MATCH(Gilbert!N6188,Rate!$A$4:$A$25,0),MATCH(Gilbert!L6188,Rate!$B$3:$M$3,0))*O6188*0.8,INDEX(Rate!$B$4:$M$25,MATCH(Gilbert!N6188,Rate!$A$4:$A$25,0),MATCH(Gilbert!L6188,Rate!$B$3:$M$3,0))*O6188)),"")</f>
        <v/>
      </c>
      <c r="T6188" s="71" t="str">
        <f t="shared" si="291"/>
        <v/>
      </c>
    </row>
    <row r="6189" spans="16:20">
      <c r="P6189" s="70" t="str">
        <f t="shared" si="289"/>
        <v/>
      </c>
      <c r="Q6189" s="70" t="str">
        <f t="shared" si="290"/>
        <v/>
      </c>
      <c r="R6189" s="70" t="str">
        <f>IFERROR(IF(K6189="handling and wharfage",SUM(P6189:Q6189),IF(OR(K6189="tank",K6189="Boat",K6189="car"),INDEX(Rate!$B$4:$M$25,MATCH(Gilbert!N6189,Rate!$A$4:$A$25,0),MATCH(Gilbert!L6189,Rate!$B$3:$M$3,0))*O6189*0.8,INDEX(Rate!$B$4:$M$25,MATCH(Gilbert!N6189,Rate!$A$4:$A$25,0),MATCH(Gilbert!L6189,Rate!$B$3:$M$3,0))*O6189)),"")</f>
        <v/>
      </c>
      <c r="T6189" s="71" t="str">
        <f t="shared" si="291"/>
        <v/>
      </c>
    </row>
    <row r="6190" spans="16:20">
      <c r="P6190" s="70" t="str">
        <f t="shared" si="289"/>
        <v/>
      </c>
      <c r="Q6190" s="70" t="str">
        <f t="shared" si="290"/>
        <v/>
      </c>
      <c r="R6190" s="70" t="str">
        <f>IFERROR(IF(K6190="handling and wharfage",SUM(P6190:Q6190),IF(OR(K6190="tank",K6190="Boat",K6190="car"),INDEX(Rate!$B$4:$M$25,MATCH(Gilbert!N6190,Rate!$A$4:$A$25,0),MATCH(Gilbert!L6190,Rate!$B$3:$M$3,0))*O6190*0.8,INDEX(Rate!$B$4:$M$25,MATCH(Gilbert!N6190,Rate!$A$4:$A$25,0),MATCH(Gilbert!L6190,Rate!$B$3:$M$3,0))*O6190)),"")</f>
        <v/>
      </c>
      <c r="T6190" s="71" t="str">
        <f t="shared" si="291"/>
        <v/>
      </c>
    </row>
    <row r="6191" spans="16:20">
      <c r="P6191" s="70" t="str">
        <f t="shared" si="289"/>
        <v/>
      </c>
      <c r="Q6191" s="70" t="str">
        <f t="shared" si="290"/>
        <v/>
      </c>
      <c r="R6191" s="70" t="str">
        <f>IFERROR(IF(K6191="handling and wharfage",SUM(P6191:Q6191),IF(OR(K6191="tank",K6191="Boat",K6191="car"),INDEX(Rate!$B$4:$M$25,MATCH(Gilbert!N6191,Rate!$A$4:$A$25,0),MATCH(Gilbert!L6191,Rate!$B$3:$M$3,0))*O6191*0.8,INDEX(Rate!$B$4:$M$25,MATCH(Gilbert!N6191,Rate!$A$4:$A$25,0),MATCH(Gilbert!L6191,Rate!$B$3:$M$3,0))*O6191)),"")</f>
        <v/>
      </c>
      <c r="T6191" s="71" t="str">
        <f t="shared" si="291"/>
        <v/>
      </c>
    </row>
    <row r="6192" spans="16:20">
      <c r="P6192" s="70" t="str">
        <f t="shared" si="289"/>
        <v/>
      </c>
      <c r="Q6192" s="70" t="str">
        <f t="shared" si="290"/>
        <v/>
      </c>
      <c r="R6192" s="70" t="str">
        <f>IFERROR(IF(K6192="handling and wharfage",SUM(P6192:Q6192),IF(OR(K6192="tank",K6192="Boat",K6192="car"),INDEX(Rate!$B$4:$M$25,MATCH(Gilbert!N6192,Rate!$A$4:$A$25,0),MATCH(Gilbert!L6192,Rate!$B$3:$M$3,0))*O6192*0.8,INDEX(Rate!$B$4:$M$25,MATCH(Gilbert!N6192,Rate!$A$4:$A$25,0),MATCH(Gilbert!L6192,Rate!$B$3:$M$3,0))*O6192)),"")</f>
        <v/>
      </c>
      <c r="T6192" s="71" t="str">
        <f t="shared" si="291"/>
        <v/>
      </c>
    </row>
    <row r="6193" spans="16:20">
      <c r="P6193" s="70" t="str">
        <f t="shared" si="289"/>
        <v/>
      </c>
      <c r="Q6193" s="70" t="str">
        <f t="shared" si="290"/>
        <v/>
      </c>
      <c r="R6193" s="70" t="str">
        <f>IFERROR(IF(K6193="handling and wharfage",SUM(P6193:Q6193),IF(OR(K6193="tank",K6193="Boat",K6193="car"),INDEX(Rate!$B$4:$M$25,MATCH(Gilbert!N6193,Rate!$A$4:$A$25,0),MATCH(Gilbert!L6193,Rate!$B$3:$M$3,0))*O6193*0.8,INDEX(Rate!$B$4:$M$25,MATCH(Gilbert!N6193,Rate!$A$4:$A$25,0),MATCH(Gilbert!L6193,Rate!$B$3:$M$3,0))*O6193)),"")</f>
        <v/>
      </c>
      <c r="T6193" s="71" t="str">
        <f t="shared" si="291"/>
        <v/>
      </c>
    </row>
    <row r="6194" spans="16:20">
      <c r="P6194" s="70" t="str">
        <f t="shared" si="289"/>
        <v/>
      </c>
      <c r="Q6194" s="70" t="str">
        <f t="shared" si="290"/>
        <v/>
      </c>
      <c r="R6194" s="70" t="str">
        <f>IFERROR(IF(K6194="handling and wharfage",SUM(P6194:Q6194),IF(OR(K6194="tank",K6194="Boat",K6194="car"),INDEX(Rate!$B$4:$M$25,MATCH(Gilbert!N6194,Rate!$A$4:$A$25,0),MATCH(Gilbert!L6194,Rate!$B$3:$M$3,0))*O6194*0.8,INDEX(Rate!$B$4:$M$25,MATCH(Gilbert!N6194,Rate!$A$4:$A$25,0),MATCH(Gilbert!L6194,Rate!$B$3:$M$3,0))*O6194)),"")</f>
        <v/>
      </c>
      <c r="T6194" s="71" t="str">
        <f t="shared" si="291"/>
        <v/>
      </c>
    </row>
    <row r="6195" spans="16:20">
      <c r="P6195" s="70" t="str">
        <f t="shared" si="289"/>
        <v/>
      </c>
      <c r="Q6195" s="70" t="str">
        <f t="shared" si="290"/>
        <v/>
      </c>
      <c r="R6195" s="70" t="str">
        <f>IFERROR(IF(K6195="handling and wharfage",SUM(P6195:Q6195),IF(OR(K6195="tank",K6195="Boat",K6195="car"),INDEX(Rate!$B$4:$M$25,MATCH(Gilbert!N6195,Rate!$A$4:$A$25,0),MATCH(Gilbert!L6195,Rate!$B$3:$M$3,0))*O6195*0.8,INDEX(Rate!$B$4:$M$25,MATCH(Gilbert!N6195,Rate!$A$4:$A$25,0),MATCH(Gilbert!L6195,Rate!$B$3:$M$3,0))*O6195)),"")</f>
        <v/>
      </c>
      <c r="T6195" s="71" t="str">
        <f t="shared" si="291"/>
        <v/>
      </c>
    </row>
    <row r="6196" spans="16:20">
      <c r="P6196" s="70" t="str">
        <f t="shared" si="289"/>
        <v/>
      </c>
      <c r="Q6196" s="70" t="str">
        <f t="shared" si="290"/>
        <v/>
      </c>
      <c r="R6196" s="70" t="str">
        <f>IFERROR(IF(K6196="handling and wharfage",SUM(P6196:Q6196),IF(OR(K6196="tank",K6196="Boat",K6196="car"),INDEX(Rate!$B$4:$M$25,MATCH(Gilbert!N6196,Rate!$A$4:$A$25,0),MATCH(Gilbert!L6196,Rate!$B$3:$M$3,0))*O6196*0.8,INDEX(Rate!$B$4:$M$25,MATCH(Gilbert!N6196,Rate!$A$4:$A$25,0),MATCH(Gilbert!L6196,Rate!$B$3:$M$3,0))*O6196)),"")</f>
        <v/>
      </c>
      <c r="T6196" s="71" t="str">
        <f t="shared" si="291"/>
        <v/>
      </c>
    </row>
    <row r="6197" spans="16:20">
      <c r="P6197" s="70" t="str">
        <f t="shared" si="289"/>
        <v/>
      </c>
      <c r="Q6197" s="70" t="str">
        <f t="shared" si="290"/>
        <v/>
      </c>
      <c r="R6197" s="70" t="str">
        <f>IFERROR(IF(K6197="handling and wharfage",SUM(P6197:Q6197),IF(OR(K6197="tank",K6197="Boat",K6197="car"),INDEX(Rate!$B$4:$M$25,MATCH(Gilbert!N6197,Rate!$A$4:$A$25,0),MATCH(Gilbert!L6197,Rate!$B$3:$M$3,0))*O6197*0.8,INDEX(Rate!$B$4:$M$25,MATCH(Gilbert!N6197,Rate!$A$4:$A$25,0),MATCH(Gilbert!L6197,Rate!$B$3:$M$3,0))*O6197)),"")</f>
        <v/>
      </c>
      <c r="T6197" s="71" t="str">
        <f t="shared" si="291"/>
        <v/>
      </c>
    </row>
    <row r="6198" spans="16:20">
      <c r="P6198" s="70" t="str">
        <f t="shared" si="289"/>
        <v/>
      </c>
      <c r="Q6198" s="70" t="str">
        <f t="shared" si="290"/>
        <v/>
      </c>
      <c r="R6198" s="70" t="str">
        <f>IFERROR(IF(K6198="handling and wharfage",SUM(P6198:Q6198),IF(OR(K6198="tank",K6198="Boat",K6198="car"),INDEX(Rate!$B$4:$M$25,MATCH(Gilbert!N6198,Rate!$A$4:$A$25,0),MATCH(Gilbert!L6198,Rate!$B$3:$M$3,0))*O6198*0.8,INDEX(Rate!$B$4:$M$25,MATCH(Gilbert!N6198,Rate!$A$4:$A$25,0),MATCH(Gilbert!L6198,Rate!$B$3:$M$3,0))*O6198)),"")</f>
        <v/>
      </c>
      <c r="T6198" s="71" t="str">
        <f t="shared" si="291"/>
        <v/>
      </c>
    </row>
    <row r="6199" spans="16:20">
      <c r="P6199" s="70" t="str">
        <f t="shared" si="289"/>
        <v/>
      </c>
      <c r="Q6199" s="70" t="str">
        <f t="shared" si="290"/>
        <v/>
      </c>
      <c r="R6199" s="70" t="str">
        <f>IFERROR(IF(K6199="handling and wharfage",SUM(P6199:Q6199),IF(OR(K6199="tank",K6199="Boat",K6199="car"),INDEX(Rate!$B$4:$M$25,MATCH(Gilbert!N6199,Rate!$A$4:$A$25,0),MATCH(Gilbert!L6199,Rate!$B$3:$M$3,0))*O6199*0.8,INDEX(Rate!$B$4:$M$25,MATCH(Gilbert!N6199,Rate!$A$4:$A$25,0),MATCH(Gilbert!L6199,Rate!$B$3:$M$3,0))*O6199)),"")</f>
        <v/>
      </c>
      <c r="T6199" s="71" t="str">
        <f t="shared" si="291"/>
        <v/>
      </c>
    </row>
    <row r="6200" spans="16:20">
      <c r="P6200" s="70" t="str">
        <f t="shared" si="289"/>
        <v/>
      </c>
      <c r="Q6200" s="70" t="str">
        <f t="shared" si="290"/>
        <v/>
      </c>
      <c r="R6200" s="70" t="str">
        <f>IFERROR(IF(K6200="handling and wharfage",SUM(P6200:Q6200),IF(OR(K6200="tank",K6200="Boat",K6200="car"),INDEX(Rate!$B$4:$M$25,MATCH(Gilbert!N6200,Rate!$A$4:$A$25,0),MATCH(Gilbert!L6200,Rate!$B$3:$M$3,0))*O6200*0.8,INDEX(Rate!$B$4:$M$25,MATCH(Gilbert!N6200,Rate!$A$4:$A$25,0),MATCH(Gilbert!L6200,Rate!$B$3:$M$3,0))*O6200)),"")</f>
        <v/>
      </c>
      <c r="T6200" s="71" t="str">
        <f t="shared" si="291"/>
        <v/>
      </c>
    </row>
    <row r="6201" spans="16:20">
      <c r="P6201" s="70" t="str">
        <f t="shared" si="289"/>
        <v/>
      </c>
      <c r="Q6201" s="70" t="str">
        <f t="shared" si="290"/>
        <v/>
      </c>
      <c r="R6201" s="70" t="str">
        <f>IFERROR(IF(K6201="handling and wharfage",SUM(P6201:Q6201),IF(OR(K6201="tank",K6201="Boat",K6201="car"),INDEX(Rate!$B$4:$M$25,MATCH(Gilbert!N6201,Rate!$A$4:$A$25,0),MATCH(Gilbert!L6201,Rate!$B$3:$M$3,0))*O6201*0.8,INDEX(Rate!$B$4:$M$25,MATCH(Gilbert!N6201,Rate!$A$4:$A$25,0),MATCH(Gilbert!L6201,Rate!$B$3:$M$3,0))*O6201)),"")</f>
        <v/>
      </c>
      <c r="T6201" s="71" t="str">
        <f t="shared" si="291"/>
        <v/>
      </c>
    </row>
    <row r="6202" spans="16:20">
      <c r="P6202" s="70" t="str">
        <f t="shared" si="289"/>
        <v/>
      </c>
      <c r="Q6202" s="70" t="str">
        <f t="shared" si="290"/>
        <v/>
      </c>
      <c r="R6202" s="70" t="str">
        <f>IFERROR(IF(K6202="handling and wharfage",SUM(P6202:Q6202),IF(OR(K6202="tank",K6202="Boat",K6202="car"),INDEX(Rate!$B$4:$M$25,MATCH(Gilbert!N6202,Rate!$A$4:$A$25,0),MATCH(Gilbert!L6202,Rate!$B$3:$M$3,0))*O6202*0.8,INDEX(Rate!$B$4:$M$25,MATCH(Gilbert!N6202,Rate!$A$4:$A$25,0),MATCH(Gilbert!L6202,Rate!$B$3:$M$3,0))*O6202)),"")</f>
        <v/>
      </c>
      <c r="T6202" s="71" t="str">
        <f t="shared" si="291"/>
        <v/>
      </c>
    </row>
    <row r="6203" spans="16:20">
      <c r="P6203" s="70" t="str">
        <f t="shared" si="289"/>
        <v/>
      </c>
      <c r="Q6203" s="70" t="str">
        <f t="shared" si="290"/>
        <v/>
      </c>
      <c r="R6203" s="70" t="str">
        <f>IFERROR(IF(K6203="handling and wharfage",SUM(P6203:Q6203),IF(OR(K6203="tank",K6203="Boat",K6203="car"),INDEX(Rate!$B$4:$M$25,MATCH(Gilbert!N6203,Rate!$A$4:$A$25,0),MATCH(Gilbert!L6203,Rate!$B$3:$M$3,0))*O6203*0.8,INDEX(Rate!$B$4:$M$25,MATCH(Gilbert!N6203,Rate!$A$4:$A$25,0),MATCH(Gilbert!L6203,Rate!$B$3:$M$3,0))*O6203)),"")</f>
        <v/>
      </c>
      <c r="T6203" s="71" t="str">
        <f t="shared" si="291"/>
        <v/>
      </c>
    </row>
    <row r="6204" spans="16:20">
      <c r="P6204" s="70" t="str">
        <f t="shared" si="289"/>
        <v/>
      </c>
      <c r="Q6204" s="70" t="str">
        <f t="shared" si="290"/>
        <v/>
      </c>
      <c r="R6204" s="70" t="str">
        <f>IFERROR(IF(K6204="handling and wharfage",SUM(P6204:Q6204),IF(OR(K6204="tank",K6204="Boat",K6204="car"),INDEX(Rate!$B$4:$M$25,MATCH(Gilbert!N6204,Rate!$A$4:$A$25,0),MATCH(Gilbert!L6204,Rate!$B$3:$M$3,0))*O6204*0.8,INDEX(Rate!$B$4:$M$25,MATCH(Gilbert!N6204,Rate!$A$4:$A$25,0),MATCH(Gilbert!L6204,Rate!$B$3:$M$3,0))*O6204)),"")</f>
        <v/>
      </c>
      <c r="T6204" s="71" t="str">
        <f t="shared" si="291"/>
        <v/>
      </c>
    </row>
    <row r="6205" spans="16:20">
      <c r="P6205" s="70" t="str">
        <f t="shared" si="289"/>
        <v/>
      </c>
      <c r="Q6205" s="70" t="str">
        <f t="shared" si="290"/>
        <v/>
      </c>
      <c r="R6205" s="70" t="str">
        <f>IFERROR(IF(K6205="handling and wharfage",SUM(P6205:Q6205),IF(OR(K6205="tank",K6205="Boat",K6205="car"),INDEX(Rate!$B$4:$M$25,MATCH(Gilbert!N6205,Rate!$A$4:$A$25,0),MATCH(Gilbert!L6205,Rate!$B$3:$M$3,0))*O6205*0.8,INDEX(Rate!$B$4:$M$25,MATCH(Gilbert!N6205,Rate!$A$4:$A$25,0),MATCH(Gilbert!L6205,Rate!$B$3:$M$3,0))*O6205)),"")</f>
        <v/>
      </c>
      <c r="T6205" s="71" t="str">
        <f t="shared" si="291"/>
        <v/>
      </c>
    </row>
    <row r="6206" spans="16:20">
      <c r="P6206" s="70" t="str">
        <f t="shared" si="289"/>
        <v/>
      </c>
      <c r="Q6206" s="70" t="str">
        <f t="shared" si="290"/>
        <v/>
      </c>
      <c r="R6206" s="70" t="str">
        <f>IFERROR(IF(K6206="handling and wharfage",SUM(P6206:Q6206),IF(OR(K6206="tank",K6206="Boat",K6206="car"),INDEX(Rate!$B$4:$M$25,MATCH(Gilbert!N6206,Rate!$A$4:$A$25,0),MATCH(Gilbert!L6206,Rate!$B$3:$M$3,0))*O6206*0.8,INDEX(Rate!$B$4:$M$25,MATCH(Gilbert!N6206,Rate!$A$4:$A$25,0),MATCH(Gilbert!L6206,Rate!$B$3:$M$3,0))*O6206)),"")</f>
        <v/>
      </c>
      <c r="T6206" s="71" t="str">
        <f t="shared" si="291"/>
        <v/>
      </c>
    </row>
    <row r="6207" spans="16:20">
      <c r="P6207" s="70" t="str">
        <f t="shared" si="289"/>
        <v/>
      </c>
      <c r="Q6207" s="70" t="str">
        <f t="shared" si="290"/>
        <v/>
      </c>
      <c r="R6207" s="70" t="str">
        <f>IFERROR(IF(K6207="handling and wharfage",SUM(P6207:Q6207),IF(OR(K6207="tank",K6207="Boat",K6207="car"),INDEX(Rate!$B$4:$M$25,MATCH(Gilbert!N6207,Rate!$A$4:$A$25,0),MATCH(Gilbert!L6207,Rate!$B$3:$M$3,0))*O6207*0.8,INDEX(Rate!$B$4:$M$25,MATCH(Gilbert!N6207,Rate!$A$4:$A$25,0),MATCH(Gilbert!L6207,Rate!$B$3:$M$3,0))*O6207)),"")</f>
        <v/>
      </c>
      <c r="T6207" s="71" t="str">
        <f t="shared" si="291"/>
        <v/>
      </c>
    </row>
    <row r="6208" spans="16:20">
      <c r="P6208" s="70" t="str">
        <f t="shared" si="289"/>
        <v/>
      </c>
      <c r="Q6208" s="70" t="str">
        <f t="shared" si="290"/>
        <v/>
      </c>
      <c r="R6208" s="70" t="str">
        <f>IFERROR(IF(K6208="handling and wharfage",SUM(P6208:Q6208),IF(OR(K6208="tank",K6208="Boat",K6208="car"),INDEX(Rate!$B$4:$M$25,MATCH(Gilbert!N6208,Rate!$A$4:$A$25,0),MATCH(Gilbert!L6208,Rate!$B$3:$M$3,0))*O6208*0.8,INDEX(Rate!$B$4:$M$25,MATCH(Gilbert!N6208,Rate!$A$4:$A$25,0),MATCH(Gilbert!L6208,Rate!$B$3:$M$3,0))*O6208)),"")</f>
        <v/>
      </c>
      <c r="T6208" s="71" t="str">
        <f t="shared" si="291"/>
        <v/>
      </c>
    </row>
    <row r="6209" spans="16:20">
      <c r="P6209" s="70" t="str">
        <f t="shared" si="289"/>
        <v/>
      </c>
      <c r="Q6209" s="70" t="str">
        <f t="shared" si="290"/>
        <v/>
      </c>
      <c r="R6209" s="70" t="str">
        <f>IFERROR(IF(K6209="handling and wharfage",SUM(P6209:Q6209),IF(OR(K6209="tank",K6209="Boat",K6209="car"),INDEX(Rate!$B$4:$M$25,MATCH(Gilbert!N6209,Rate!$A$4:$A$25,0),MATCH(Gilbert!L6209,Rate!$B$3:$M$3,0))*O6209*0.8,INDEX(Rate!$B$4:$M$25,MATCH(Gilbert!N6209,Rate!$A$4:$A$25,0),MATCH(Gilbert!L6209,Rate!$B$3:$M$3,0))*O6209)),"")</f>
        <v/>
      </c>
      <c r="T6209" s="71" t="str">
        <f t="shared" si="291"/>
        <v/>
      </c>
    </row>
    <row r="6210" spans="16:20">
      <c r="P6210" s="70" t="str">
        <f t="shared" si="289"/>
        <v/>
      </c>
      <c r="Q6210" s="70" t="str">
        <f t="shared" si="290"/>
        <v/>
      </c>
      <c r="R6210" s="70" t="str">
        <f>IFERROR(IF(K6210="handling and wharfage",SUM(P6210:Q6210),IF(OR(K6210="tank",K6210="Boat",K6210="car"),INDEX(Rate!$B$4:$M$25,MATCH(Gilbert!N6210,Rate!$A$4:$A$25,0),MATCH(Gilbert!L6210,Rate!$B$3:$M$3,0))*O6210*0.8,INDEX(Rate!$B$4:$M$25,MATCH(Gilbert!N6210,Rate!$A$4:$A$25,0),MATCH(Gilbert!L6210,Rate!$B$3:$M$3,0))*O6210)),"")</f>
        <v/>
      </c>
      <c r="T6210" s="71" t="str">
        <f t="shared" si="291"/>
        <v/>
      </c>
    </row>
    <row r="6211" spans="16:20">
      <c r="P6211" s="70" t="str">
        <f t="shared" ref="P6211:P6274" si="292">IF(OR(K6211="handling and wharfage",K6211="rau handling and wharfage"),O6211*30,"")</f>
        <v/>
      </c>
      <c r="Q6211" s="70" t="str">
        <f t="shared" ref="Q6211:Q6274" si="293">IF(K6211&lt;&gt;"handling and wharfage","",O6211*3.5)</f>
        <v/>
      </c>
      <c r="R6211" s="70" t="str">
        <f>IFERROR(IF(K6211="handling and wharfage",SUM(P6211:Q6211),IF(OR(K6211="tank",K6211="Boat",K6211="car"),INDEX(Rate!$B$4:$M$25,MATCH(Gilbert!N6211,Rate!$A$4:$A$25,0),MATCH(Gilbert!L6211,Rate!$B$3:$M$3,0))*O6211*0.8,INDEX(Rate!$B$4:$M$25,MATCH(Gilbert!N6211,Rate!$A$4:$A$25,0),MATCH(Gilbert!L6211,Rate!$B$3:$M$3,0))*O6211)),"")</f>
        <v/>
      </c>
      <c r="T6211" s="71" t="str">
        <f t="shared" ref="T6211:T6274" si="294">IF(L6211="","",IF(L6211="General2","F0070000061A","E31250000331"))</f>
        <v/>
      </c>
    </row>
    <row r="6212" spans="16:20">
      <c r="P6212" s="70" t="str">
        <f t="shared" si="292"/>
        <v/>
      </c>
      <c r="Q6212" s="70" t="str">
        <f t="shared" si="293"/>
        <v/>
      </c>
      <c r="R6212" s="70" t="str">
        <f>IFERROR(IF(K6212="handling and wharfage",SUM(P6212:Q6212),IF(OR(K6212="tank",K6212="Boat",K6212="car"),INDEX(Rate!$B$4:$M$25,MATCH(Gilbert!N6212,Rate!$A$4:$A$25,0),MATCH(Gilbert!L6212,Rate!$B$3:$M$3,0))*O6212*0.8,INDEX(Rate!$B$4:$M$25,MATCH(Gilbert!N6212,Rate!$A$4:$A$25,0),MATCH(Gilbert!L6212,Rate!$B$3:$M$3,0))*O6212)),"")</f>
        <v/>
      </c>
      <c r="T6212" s="71" t="str">
        <f t="shared" si="294"/>
        <v/>
      </c>
    </row>
    <row r="6213" spans="16:20">
      <c r="P6213" s="70" t="str">
        <f t="shared" si="292"/>
        <v/>
      </c>
      <c r="Q6213" s="70" t="str">
        <f t="shared" si="293"/>
        <v/>
      </c>
      <c r="R6213" s="70" t="str">
        <f>IFERROR(IF(K6213="handling and wharfage",SUM(P6213:Q6213),IF(OR(K6213="tank",K6213="Boat",K6213="car"),INDEX(Rate!$B$4:$M$25,MATCH(Gilbert!N6213,Rate!$A$4:$A$25,0),MATCH(Gilbert!L6213,Rate!$B$3:$M$3,0))*O6213*0.8,INDEX(Rate!$B$4:$M$25,MATCH(Gilbert!N6213,Rate!$A$4:$A$25,0),MATCH(Gilbert!L6213,Rate!$B$3:$M$3,0))*O6213)),"")</f>
        <v/>
      </c>
      <c r="T6213" s="71" t="str">
        <f t="shared" si="294"/>
        <v/>
      </c>
    </row>
    <row r="6214" spans="16:20">
      <c r="P6214" s="70" t="str">
        <f t="shared" si="292"/>
        <v/>
      </c>
      <c r="Q6214" s="70" t="str">
        <f t="shared" si="293"/>
        <v/>
      </c>
      <c r="R6214" s="70" t="str">
        <f>IFERROR(IF(K6214="handling and wharfage",SUM(P6214:Q6214),IF(OR(K6214="tank",K6214="Boat",K6214="car"),INDEX(Rate!$B$4:$M$25,MATCH(Gilbert!N6214,Rate!$A$4:$A$25,0),MATCH(Gilbert!L6214,Rate!$B$3:$M$3,0))*O6214*0.8,INDEX(Rate!$B$4:$M$25,MATCH(Gilbert!N6214,Rate!$A$4:$A$25,0),MATCH(Gilbert!L6214,Rate!$B$3:$M$3,0))*O6214)),"")</f>
        <v/>
      </c>
      <c r="T6214" s="71" t="str">
        <f t="shared" si="294"/>
        <v/>
      </c>
    </row>
    <row r="6215" spans="16:20">
      <c r="P6215" s="70" t="str">
        <f t="shared" si="292"/>
        <v/>
      </c>
      <c r="Q6215" s="70" t="str">
        <f t="shared" si="293"/>
        <v/>
      </c>
      <c r="R6215" s="70" t="str">
        <f>IFERROR(IF(K6215="handling and wharfage",SUM(P6215:Q6215),IF(OR(K6215="tank",K6215="Boat",K6215="car"),INDEX(Rate!$B$4:$M$25,MATCH(Gilbert!N6215,Rate!$A$4:$A$25,0),MATCH(Gilbert!L6215,Rate!$B$3:$M$3,0))*O6215*0.8,INDEX(Rate!$B$4:$M$25,MATCH(Gilbert!N6215,Rate!$A$4:$A$25,0),MATCH(Gilbert!L6215,Rate!$B$3:$M$3,0))*O6215)),"")</f>
        <v/>
      </c>
      <c r="T6215" s="71" t="str">
        <f t="shared" si="294"/>
        <v/>
      </c>
    </row>
    <row r="6216" spans="16:20">
      <c r="P6216" s="70" t="str">
        <f t="shared" si="292"/>
        <v/>
      </c>
      <c r="Q6216" s="70" t="str">
        <f t="shared" si="293"/>
        <v/>
      </c>
      <c r="R6216" s="70" t="str">
        <f>IFERROR(IF(K6216="handling and wharfage",SUM(P6216:Q6216),IF(OR(K6216="tank",K6216="Boat",K6216="car"),INDEX(Rate!$B$4:$M$25,MATCH(Gilbert!N6216,Rate!$A$4:$A$25,0),MATCH(Gilbert!L6216,Rate!$B$3:$M$3,0))*O6216*0.8,INDEX(Rate!$B$4:$M$25,MATCH(Gilbert!N6216,Rate!$A$4:$A$25,0),MATCH(Gilbert!L6216,Rate!$B$3:$M$3,0))*O6216)),"")</f>
        <v/>
      </c>
      <c r="T6216" s="71" t="str">
        <f t="shared" si="294"/>
        <v/>
      </c>
    </row>
    <row r="6217" spans="16:20">
      <c r="P6217" s="70" t="str">
        <f t="shared" si="292"/>
        <v/>
      </c>
      <c r="Q6217" s="70" t="str">
        <f t="shared" si="293"/>
        <v/>
      </c>
      <c r="R6217" s="70" t="str">
        <f>IFERROR(IF(K6217="handling and wharfage",SUM(P6217:Q6217),IF(OR(K6217="tank",K6217="Boat",K6217="car"),INDEX(Rate!$B$4:$M$25,MATCH(Gilbert!N6217,Rate!$A$4:$A$25,0),MATCH(Gilbert!L6217,Rate!$B$3:$M$3,0))*O6217*0.8,INDEX(Rate!$B$4:$M$25,MATCH(Gilbert!N6217,Rate!$A$4:$A$25,0),MATCH(Gilbert!L6217,Rate!$B$3:$M$3,0))*O6217)),"")</f>
        <v/>
      </c>
      <c r="T6217" s="71" t="str">
        <f t="shared" si="294"/>
        <v/>
      </c>
    </row>
    <row r="6218" spans="16:20">
      <c r="P6218" s="70" t="str">
        <f t="shared" si="292"/>
        <v/>
      </c>
      <c r="Q6218" s="70" t="str">
        <f t="shared" si="293"/>
        <v/>
      </c>
      <c r="R6218" s="70" t="str">
        <f>IFERROR(IF(K6218="handling and wharfage",SUM(P6218:Q6218),IF(OR(K6218="tank",K6218="Boat",K6218="car"),INDEX(Rate!$B$4:$M$25,MATCH(Gilbert!N6218,Rate!$A$4:$A$25,0),MATCH(Gilbert!L6218,Rate!$B$3:$M$3,0))*O6218*0.8,INDEX(Rate!$B$4:$M$25,MATCH(Gilbert!N6218,Rate!$A$4:$A$25,0),MATCH(Gilbert!L6218,Rate!$B$3:$M$3,0))*O6218)),"")</f>
        <v/>
      </c>
      <c r="T6218" s="71" t="str">
        <f t="shared" si="294"/>
        <v/>
      </c>
    </row>
    <row r="6219" spans="16:20">
      <c r="P6219" s="70" t="str">
        <f t="shared" si="292"/>
        <v/>
      </c>
      <c r="Q6219" s="70" t="str">
        <f t="shared" si="293"/>
        <v/>
      </c>
      <c r="R6219" s="70" t="str">
        <f>IFERROR(IF(K6219="handling and wharfage",SUM(P6219:Q6219),IF(OR(K6219="tank",K6219="Boat",K6219="car"),INDEX(Rate!$B$4:$M$25,MATCH(Gilbert!N6219,Rate!$A$4:$A$25,0),MATCH(Gilbert!L6219,Rate!$B$3:$M$3,0))*O6219*0.8,INDEX(Rate!$B$4:$M$25,MATCH(Gilbert!N6219,Rate!$A$4:$A$25,0),MATCH(Gilbert!L6219,Rate!$B$3:$M$3,0))*O6219)),"")</f>
        <v/>
      </c>
      <c r="T6219" s="71" t="str">
        <f t="shared" si="294"/>
        <v/>
      </c>
    </row>
    <row r="6220" spans="16:20">
      <c r="P6220" s="70" t="str">
        <f t="shared" si="292"/>
        <v/>
      </c>
      <c r="Q6220" s="70" t="str">
        <f t="shared" si="293"/>
        <v/>
      </c>
      <c r="R6220" s="70" t="str">
        <f>IFERROR(IF(K6220="handling and wharfage",SUM(P6220:Q6220),IF(OR(K6220="tank",K6220="Boat",K6220="car"),INDEX(Rate!$B$4:$M$25,MATCH(Gilbert!N6220,Rate!$A$4:$A$25,0),MATCH(Gilbert!L6220,Rate!$B$3:$M$3,0))*O6220*0.8,INDEX(Rate!$B$4:$M$25,MATCH(Gilbert!N6220,Rate!$A$4:$A$25,0),MATCH(Gilbert!L6220,Rate!$B$3:$M$3,0))*O6220)),"")</f>
        <v/>
      </c>
      <c r="T6220" s="71" t="str">
        <f t="shared" si="294"/>
        <v/>
      </c>
    </row>
    <row r="6221" spans="16:20">
      <c r="P6221" s="70" t="str">
        <f t="shared" si="292"/>
        <v/>
      </c>
      <c r="Q6221" s="70" t="str">
        <f t="shared" si="293"/>
        <v/>
      </c>
      <c r="R6221" s="70" t="str">
        <f>IFERROR(IF(K6221="handling and wharfage",SUM(P6221:Q6221),IF(OR(K6221="tank",K6221="Boat",K6221="car"),INDEX(Rate!$B$4:$M$25,MATCH(Gilbert!N6221,Rate!$A$4:$A$25,0),MATCH(Gilbert!L6221,Rate!$B$3:$M$3,0))*O6221*0.8,INDEX(Rate!$B$4:$M$25,MATCH(Gilbert!N6221,Rate!$A$4:$A$25,0),MATCH(Gilbert!L6221,Rate!$B$3:$M$3,0))*O6221)),"")</f>
        <v/>
      </c>
      <c r="T6221" s="71" t="str">
        <f t="shared" si="294"/>
        <v/>
      </c>
    </row>
    <row r="6222" spans="16:20">
      <c r="P6222" s="70" t="str">
        <f t="shared" si="292"/>
        <v/>
      </c>
      <c r="Q6222" s="70" t="str">
        <f t="shared" si="293"/>
        <v/>
      </c>
      <c r="R6222" s="70" t="str">
        <f>IFERROR(IF(K6222="handling and wharfage",SUM(P6222:Q6222),IF(OR(K6222="tank",K6222="Boat",K6222="car"),INDEX(Rate!$B$4:$M$25,MATCH(Gilbert!N6222,Rate!$A$4:$A$25,0),MATCH(Gilbert!L6222,Rate!$B$3:$M$3,0))*O6222*0.8,INDEX(Rate!$B$4:$M$25,MATCH(Gilbert!N6222,Rate!$A$4:$A$25,0),MATCH(Gilbert!L6222,Rate!$B$3:$M$3,0))*O6222)),"")</f>
        <v/>
      </c>
      <c r="T6222" s="71" t="str">
        <f t="shared" si="294"/>
        <v/>
      </c>
    </row>
    <row r="6223" spans="16:20">
      <c r="P6223" s="70" t="str">
        <f t="shared" si="292"/>
        <v/>
      </c>
      <c r="Q6223" s="70" t="str">
        <f t="shared" si="293"/>
        <v/>
      </c>
      <c r="R6223" s="70" t="str">
        <f>IFERROR(IF(K6223="handling and wharfage",SUM(P6223:Q6223),IF(OR(K6223="tank",K6223="Boat",K6223="car"),INDEX(Rate!$B$4:$M$25,MATCH(Gilbert!N6223,Rate!$A$4:$A$25,0),MATCH(Gilbert!L6223,Rate!$B$3:$M$3,0))*O6223*0.8,INDEX(Rate!$B$4:$M$25,MATCH(Gilbert!N6223,Rate!$A$4:$A$25,0),MATCH(Gilbert!L6223,Rate!$B$3:$M$3,0))*O6223)),"")</f>
        <v/>
      </c>
      <c r="T6223" s="71" t="str">
        <f t="shared" si="294"/>
        <v/>
      </c>
    </row>
    <row r="6224" spans="16:20">
      <c r="P6224" s="70" t="str">
        <f t="shared" si="292"/>
        <v/>
      </c>
      <c r="Q6224" s="70" t="str">
        <f t="shared" si="293"/>
        <v/>
      </c>
      <c r="R6224" s="70" t="str">
        <f>IFERROR(IF(K6224="handling and wharfage",SUM(P6224:Q6224),IF(OR(K6224="tank",K6224="Boat",K6224="car"),INDEX(Rate!$B$4:$M$25,MATCH(Gilbert!N6224,Rate!$A$4:$A$25,0),MATCH(Gilbert!L6224,Rate!$B$3:$M$3,0))*O6224*0.8,INDEX(Rate!$B$4:$M$25,MATCH(Gilbert!N6224,Rate!$A$4:$A$25,0),MATCH(Gilbert!L6224,Rate!$B$3:$M$3,0))*O6224)),"")</f>
        <v/>
      </c>
      <c r="T6224" s="71" t="str">
        <f t="shared" si="294"/>
        <v/>
      </c>
    </row>
    <row r="6225" spans="16:20">
      <c r="P6225" s="70" t="str">
        <f t="shared" si="292"/>
        <v/>
      </c>
      <c r="Q6225" s="70" t="str">
        <f t="shared" si="293"/>
        <v/>
      </c>
      <c r="R6225" s="70" t="str">
        <f>IFERROR(IF(K6225="handling and wharfage",SUM(P6225:Q6225),IF(OR(K6225="tank",K6225="Boat",K6225="car"),INDEX(Rate!$B$4:$M$25,MATCH(Gilbert!N6225,Rate!$A$4:$A$25,0),MATCH(Gilbert!L6225,Rate!$B$3:$M$3,0))*O6225*0.8,INDEX(Rate!$B$4:$M$25,MATCH(Gilbert!N6225,Rate!$A$4:$A$25,0),MATCH(Gilbert!L6225,Rate!$B$3:$M$3,0))*O6225)),"")</f>
        <v/>
      </c>
      <c r="T6225" s="71" t="str">
        <f t="shared" si="294"/>
        <v/>
      </c>
    </row>
    <row r="6226" spans="16:20">
      <c r="P6226" s="70" t="str">
        <f t="shared" si="292"/>
        <v/>
      </c>
      <c r="Q6226" s="70" t="str">
        <f t="shared" si="293"/>
        <v/>
      </c>
      <c r="R6226" s="70" t="str">
        <f>IFERROR(IF(K6226="handling and wharfage",SUM(P6226:Q6226),IF(OR(K6226="tank",K6226="Boat",K6226="car"),INDEX(Rate!$B$4:$M$25,MATCH(Gilbert!N6226,Rate!$A$4:$A$25,0),MATCH(Gilbert!L6226,Rate!$B$3:$M$3,0))*O6226*0.8,INDEX(Rate!$B$4:$M$25,MATCH(Gilbert!N6226,Rate!$A$4:$A$25,0),MATCH(Gilbert!L6226,Rate!$B$3:$M$3,0))*O6226)),"")</f>
        <v/>
      </c>
      <c r="T6226" s="71" t="str">
        <f t="shared" si="294"/>
        <v/>
      </c>
    </row>
    <row r="6227" spans="16:20">
      <c r="P6227" s="70" t="str">
        <f t="shared" si="292"/>
        <v/>
      </c>
      <c r="Q6227" s="70" t="str">
        <f t="shared" si="293"/>
        <v/>
      </c>
      <c r="R6227" s="70" t="str">
        <f>IFERROR(IF(K6227="handling and wharfage",SUM(P6227:Q6227),IF(OR(K6227="tank",K6227="Boat",K6227="car"),INDEX(Rate!$B$4:$M$25,MATCH(Gilbert!N6227,Rate!$A$4:$A$25,0),MATCH(Gilbert!L6227,Rate!$B$3:$M$3,0))*O6227*0.8,INDEX(Rate!$B$4:$M$25,MATCH(Gilbert!N6227,Rate!$A$4:$A$25,0),MATCH(Gilbert!L6227,Rate!$B$3:$M$3,0))*O6227)),"")</f>
        <v/>
      </c>
      <c r="T6227" s="71" t="str">
        <f t="shared" si="294"/>
        <v/>
      </c>
    </row>
    <row r="6228" spans="16:20">
      <c r="P6228" s="70" t="str">
        <f t="shared" si="292"/>
        <v/>
      </c>
      <c r="Q6228" s="70" t="str">
        <f t="shared" si="293"/>
        <v/>
      </c>
      <c r="R6228" s="70" t="str">
        <f>IFERROR(IF(K6228="handling and wharfage",SUM(P6228:Q6228),IF(OR(K6228="tank",K6228="Boat",K6228="car"),INDEX(Rate!$B$4:$M$25,MATCH(Gilbert!N6228,Rate!$A$4:$A$25,0),MATCH(Gilbert!L6228,Rate!$B$3:$M$3,0))*O6228*0.8,INDEX(Rate!$B$4:$M$25,MATCH(Gilbert!N6228,Rate!$A$4:$A$25,0),MATCH(Gilbert!L6228,Rate!$B$3:$M$3,0))*O6228)),"")</f>
        <v/>
      </c>
      <c r="T6228" s="71" t="str">
        <f t="shared" si="294"/>
        <v/>
      </c>
    </row>
    <row r="6229" spans="16:20">
      <c r="P6229" s="70" t="str">
        <f t="shared" si="292"/>
        <v/>
      </c>
      <c r="Q6229" s="70" t="str">
        <f t="shared" si="293"/>
        <v/>
      </c>
      <c r="R6229" s="70" t="str">
        <f>IFERROR(IF(K6229="handling and wharfage",SUM(P6229:Q6229),IF(OR(K6229="tank",K6229="Boat",K6229="car"),INDEX(Rate!$B$4:$M$25,MATCH(Gilbert!N6229,Rate!$A$4:$A$25,0),MATCH(Gilbert!L6229,Rate!$B$3:$M$3,0))*O6229*0.8,INDEX(Rate!$B$4:$M$25,MATCH(Gilbert!N6229,Rate!$A$4:$A$25,0),MATCH(Gilbert!L6229,Rate!$B$3:$M$3,0))*O6229)),"")</f>
        <v/>
      </c>
      <c r="T6229" s="71" t="str">
        <f t="shared" si="294"/>
        <v/>
      </c>
    </row>
    <row r="6230" spans="16:20">
      <c r="P6230" s="70" t="str">
        <f t="shared" si="292"/>
        <v/>
      </c>
      <c r="Q6230" s="70" t="str">
        <f t="shared" si="293"/>
        <v/>
      </c>
      <c r="R6230" s="70" t="str">
        <f>IFERROR(IF(K6230="handling and wharfage",SUM(P6230:Q6230),IF(OR(K6230="tank",K6230="Boat",K6230="car"),INDEX(Rate!$B$4:$M$25,MATCH(Gilbert!N6230,Rate!$A$4:$A$25,0),MATCH(Gilbert!L6230,Rate!$B$3:$M$3,0))*O6230*0.8,INDEX(Rate!$B$4:$M$25,MATCH(Gilbert!N6230,Rate!$A$4:$A$25,0),MATCH(Gilbert!L6230,Rate!$B$3:$M$3,0))*O6230)),"")</f>
        <v/>
      </c>
      <c r="T6230" s="71" t="str">
        <f t="shared" si="294"/>
        <v/>
      </c>
    </row>
    <row r="6231" spans="16:20">
      <c r="P6231" s="70" t="str">
        <f t="shared" si="292"/>
        <v/>
      </c>
      <c r="Q6231" s="70" t="str">
        <f t="shared" si="293"/>
        <v/>
      </c>
      <c r="R6231" s="70" t="str">
        <f>IFERROR(IF(K6231="handling and wharfage",SUM(P6231:Q6231),IF(OR(K6231="tank",K6231="Boat",K6231="car"),INDEX(Rate!$B$4:$M$25,MATCH(Gilbert!N6231,Rate!$A$4:$A$25,0),MATCH(Gilbert!L6231,Rate!$B$3:$M$3,0))*O6231*0.8,INDEX(Rate!$B$4:$M$25,MATCH(Gilbert!N6231,Rate!$A$4:$A$25,0),MATCH(Gilbert!L6231,Rate!$B$3:$M$3,0))*O6231)),"")</f>
        <v/>
      </c>
      <c r="T6231" s="71" t="str">
        <f t="shared" si="294"/>
        <v/>
      </c>
    </row>
    <row r="6232" spans="16:20">
      <c r="P6232" s="70" t="str">
        <f t="shared" si="292"/>
        <v/>
      </c>
      <c r="Q6232" s="70" t="str">
        <f t="shared" si="293"/>
        <v/>
      </c>
      <c r="R6232" s="70" t="str">
        <f>IFERROR(IF(K6232="handling and wharfage",SUM(P6232:Q6232),IF(OR(K6232="tank",K6232="Boat",K6232="car"),INDEX(Rate!$B$4:$M$25,MATCH(Gilbert!N6232,Rate!$A$4:$A$25,0),MATCH(Gilbert!L6232,Rate!$B$3:$M$3,0))*O6232*0.8,INDEX(Rate!$B$4:$M$25,MATCH(Gilbert!N6232,Rate!$A$4:$A$25,0),MATCH(Gilbert!L6232,Rate!$B$3:$M$3,0))*O6232)),"")</f>
        <v/>
      </c>
      <c r="T6232" s="71" t="str">
        <f t="shared" si="294"/>
        <v/>
      </c>
    </row>
    <row r="6233" spans="16:20">
      <c r="P6233" s="70" t="str">
        <f t="shared" si="292"/>
        <v/>
      </c>
      <c r="Q6233" s="70" t="str">
        <f t="shared" si="293"/>
        <v/>
      </c>
      <c r="R6233" s="70" t="str">
        <f>IFERROR(IF(K6233="handling and wharfage",SUM(P6233:Q6233),IF(OR(K6233="tank",K6233="Boat",K6233="car"),INDEX(Rate!$B$4:$M$25,MATCH(Gilbert!N6233,Rate!$A$4:$A$25,0),MATCH(Gilbert!L6233,Rate!$B$3:$M$3,0))*O6233*0.8,INDEX(Rate!$B$4:$M$25,MATCH(Gilbert!N6233,Rate!$A$4:$A$25,0),MATCH(Gilbert!L6233,Rate!$B$3:$M$3,0))*O6233)),"")</f>
        <v/>
      </c>
      <c r="T6233" s="71" t="str">
        <f t="shared" si="294"/>
        <v/>
      </c>
    </row>
    <row r="6234" spans="16:20">
      <c r="P6234" s="70" t="str">
        <f t="shared" si="292"/>
        <v/>
      </c>
      <c r="Q6234" s="70" t="str">
        <f t="shared" si="293"/>
        <v/>
      </c>
      <c r="R6234" s="70" t="str">
        <f>IFERROR(IF(K6234="handling and wharfage",SUM(P6234:Q6234),IF(OR(K6234="tank",K6234="Boat",K6234="car"),INDEX(Rate!$B$4:$M$25,MATCH(Gilbert!N6234,Rate!$A$4:$A$25,0),MATCH(Gilbert!L6234,Rate!$B$3:$M$3,0))*O6234*0.8,INDEX(Rate!$B$4:$M$25,MATCH(Gilbert!N6234,Rate!$A$4:$A$25,0),MATCH(Gilbert!L6234,Rate!$B$3:$M$3,0))*O6234)),"")</f>
        <v/>
      </c>
      <c r="T6234" s="71" t="str">
        <f t="shared" si="294"/>
        <v/>
      </c>
    </row>
    <row r="6235" spans="16:20">
      <c r="P6235" s="70" t="str">
        <f t="shared" si="292"/>
        <v/>
      </c>
      <c r="Q6235" s="70" t="str">
        <f t="shared" si="293"/>
        <v/>
      </c>
      <c r="R6235" s="70" t="str">
        <f>IFERROR(IF(K6235="handling and wharfage",SUM(P6235:Q6235),IF(OR(K6235="tank",K6235="Boat",K6235="car"),INDEX(Rate!$B$4:$M$25,MATCH(Gilbert!N6235,Rate!$A$4:$A$25,0),MATCH(Gilbert!L6235,Rate!$B$3:$M$3,0))*O6235*0.8,INDEX(Rate!$B$4:$M$25,MATCH(Gilbert!N6235,Rate!$A$4:$A$25,0),MATCH(Gilbert!L6235,Rate!$B$3:$M$3,0))*O6235)),"")</f>
        <v/>
      </c>
      <c r="T6235" s="71" t="str">
        <f t="shared" si="294"/>
        <v/>
      </c>
    </row>
    <row r="6236" spans="16:20">
      <c r="P6236" s="70" t="str">
        <f t="shared" si="292"/>
        <v/>
      </c>
      <c r="Q6236" s="70" t="str">
        <f t="shared" si="293"/>
        <v/>
      </c>
      <c r="R6236" s="70" t="str">
        <f>IFERROR(IF(K6236="handling and wharfage",SUM(P6236:Q6236),IF(OR(K6236="tank",K6236="Boat",K6236="car"),INDEX(Rate!$B$4:$M$25,MATCH(Gilbert!N6236,Rate!$A$4:$A$25,0),MATCH(Gilbert!L6236,Rate!$B$3:$M$3,0))*O6236*0.8,INDEX(Rate!$B$4:$M$25,MATCH(Gilbert!N6236,Rate!$A$4:$A$25,0),MATCH(Gilbert!L6236,Rate!$B$3:$M$3,0))*O6236)),"")</f>
        <v/>
      </c>
      <c r="T6236" s="71" t="str">
        <f t="shared" si="294"/>
        <v/>
      </c>
    </row>
    <row r="6237" spans="16:20">
      <c r="P6237" s="70" t="str">
        <f t="shared" si="292"/>
        <v/>
      </c>
      <c r="Q6237" s="70" t="str">
        <f t="shared" si="293"/>
        <v/>
      </c>
      <c r="R6237" s="70" t="str">
        <f>IFERROR(IF(K6237="handling and wharfage",SUM(P6237:Q6237),IF(OR(K6237="tank",K6237="Boat",K6237="car"),INDEX(Rate!$B$4:$M$25,MATCH(Gilbert!N6237,Rate!$A$4:$A$25,0),MATCH(Gilbert!L6237,Rate!$B$3:$M$3,0))*O6237*0.8,INDEX(Rate!$B$4:$M$25,MATCH(Gilbert!N6237,Rate!$A$4:$A$25,0),MATCH(Gilbert!L6237,Rate!$B$3:$M$3,0))*O6237)),"")</f>
        <v/>
      </c>
      <c r="T6237" s="71" t="str">
        <f t="shared" si="294"/>
        <v/>
      </c>
    </row>
    <row r="6238" spans="16:20">
      <c r="P6238" s="70" t="str">
        <f t="shared" si="292"/>
        <v/>
      </c>
      <c r="Q6238" s="70" t="str">
        <f t="shared" si="293"/>
        <v/>
      </c>
      <c r="R6238" s="70" t="str">
        <f>IFERROR(IF(K6238="handling and wharfage",SUM(P6238:Q6238),IF(OR(K6238="tank",K6238="Boat",K6238="car"),INDEX(Rate!$B$4:$M$25,MATCH(Gilbert!N6238,Rate!$A$4:$A$25,0),MATCH(Gilbert!L6238,Rate!$B$3:$M$3,0))*O6238*0.8,INDEX(Rate!$B$4:$M$25,MATCH(Gilbert!N6238,Rate!$A$4:$A$25,0),MATCH(Gilbert!L6238,Rate!$B$3:$M$3,0))*O6238)),"")</f>
        <v/>
      </c>
      <c r="T6238" s="71" t="str">
        <f t="shared" si="294"/>
        <v/>
      </c>
    </row>
    <row r="6239" spans="16:20">
      <c r="P6239" s="70" t="str">
        <f t="shared" si="292"/>
        <v/>
      </c>
      <c r="Q6239" s="70" t="str">
        <f t="shared" si="293"/>
        <v/>
      </c>
      <c r="R6239" s="70" t="str">
        <f>IFERROR(IF(K6239="handling and wharfage",SUM(P6239:Q6239),IF(OR(K6239="tank",K6239="Boat",K6239="car"),INDEX(Rate!$B$4:$M$25,MATCH(Gilbert!N6239,Rate!$A$4:$A$25,0),MATCH(Gilbert!L6239,Rate!$B$3:$M$3,0))*O6239*0.8,INDEX(Rate!$B$4:$M$25,MATCH(Gilbert!N6239,Rate!$A$4:$A$25,0),MATCH(Gilbert!L6239,Rate!$B$3:$M$3,0))*O6239)),"")</f>
        <v/>
      </c>
      <c r="T6239" s="71" t="str">
        <f t="shared" si="294"/>
        <v/>
      </c>
    </row>
    <row r="6240" spans="16:20">
      <c r="P6240" s="70" t="str">
        <f t="shared" si="292"/>
        <v/>
      </c>
      <c r="Q6240" s="70" t="str">
        <f t="shared" si="293"/>
        <v/>
      </c>
      <c r="R6240" s="70" t="str">
        <f>IFERROR(IF(K6240="handling and wharfage",SUM(P6240:Q6240),IF(OR(K6240="tank",K6240="Boat",K6240="car"),INDEX(Rate!$B$4:$M$25,MATCH(Gilbert!N6240,Rate!$A$4:$A$25,0),MATCH(Gilbert!L6240,Rate!$B$3:$M$3,0))*O6240*0.8,INDEX(Rate!$B$4:$M$25,MATCH(Gilbert!N6240,Rate!$A$4:$A$25,0),MATCH(Gilbert!L6240,Rate!$B$3:$M$3,0))*O6240)),"")</f>
        <v/>
      </c>
      <c r="T6240" s="71" t="str">
        <f t="shared" si="294"/>
        <v/>
      </c>
    </row>
    <row r="6241" spans="16:20">
      <c r="P6241" s="70" t="str">
        <f t="shared" si="292"/>
        <v/>
      </c>
      <c r="Q6241" s="70" t="str">
        <f t="shared" si="293"/>
        <v/>
      </c>
      <c r="R6241" s="70" t="str">
        <f>IFERROR(IF(K6241="handling and wharfage",SUM(P6241:Q6241),IF(OR(K6241="tank",K6241="Boat",K6241="car"),INDEX(Rate!$B$4:$M$25,MATCH(Gilbert!N6241,Rate!$A$4:$A$25,0),MATCH(Gilbert!L6241,Rate!$B$3:$M$3,0))*O6241*0.8,INDEX(Rate!$B$4:$M$25,MATCH(Gilbert!N6241,Rate!$A$4:$A$25,0),MATCH(Gilbert!L6241,Rate!$B$3:$M$3,0))*O6241)),"")</f>
        <v/>
      </c>
      <c r="T6241" s="71" t="str">
        <f t="shared" si="294"/>
        <v/>
      </c>
    </row>
    <row r="6242" spans="16:20">
      <c r="P6242" s="70" t="str">
        <f t="shared" si="292"/>
        <v/>
      </c>
      <c r="Q6242" s="70" t="str">
        <f t="shared" si="293"/>
        <v/>
      </c>
      <c r="R6242" s="70" t="str">
        <f>IFERROR(IF(K6242="handling and wharfage",SUM(P6242:Q6242),IF(OR(K6242="tank",K6242="Boat",K6242="car"),INDEX(Rate!$B$4:$M$25,MATCH(Gilbert!N6242,Rate!$A$4:$A$25,0),MATCH(Gilbert!L6242,Rate!$B$3:$M$3,0))*O6242*0.8,INDEX(Rate!$B$4:$M$25,MATCH(Gilbert!N6242,Rate!$A$4:$A$25,0),MATCH(Gilbert!L6242,Rate!$B$3:$M$3,0))*O6242)),"")</f>
        <v/>
      </c>
      <c r="T6242" s="71" t="str">
        <f t="shared" si="294"/>
        <v/>
      </c>
    </row>
    <row r="6243" spans="16:20">
      <c r="P6243" s="70" t="str">
        <f t="shared" si="292"/>
        <v/>
      </c>
      <c r="Q6243" s="70" t="str">
        <f t="shared" si="293"/>
        <v/>
      </c>
      <c r="R6243" s="70" t="str">
        <f>IFERROR(IF(K6243="handling and wharfage",SUM(P6243:Q6243),IF(OR(K6243="tank",K6243="Boat",K6243="car"),INDEX(Rate!$B$4:$M$25,MATCH(Gilbert!N6243,Rate!$A$4:$A$25,0),MATCH(Gilbert!L6243,Rate!$B$3:$M$3,0))*O6243*0.8,INDEX(Rate!$B$4:$M$25,MATCH(Gilbert!N6243,Rate!$A$4:$A$25,0),MATCH(Gilbert!L6243,Rate!$B$3:$M$3,0))*O6243)),"")</f>
        <v/>
      </c>
      <c r="T6243" s="71" t="str">
        <f t="shared" si="294"/>
        <v/>
      </c>
    </row>
    <row r="6244" spans="16:20">
      <c r="P6244" s="70" t="str">
        <f t="shared" si="292"/>
        <v/>
      </c>
      <c r="Q6244" s="70" t="str">
        <f t="shared" si="293"/>
        <v/>
      </c>
      <c r="R6244" s="70" t="str">
        <f>IFERROR(IF(K6244="handling and wharfage",SUM(P6244:Q6244),IF(OR(K6244="tank",K6244="Boat",K6244="car"),INDEX(Rate!$B$4:$M$25,MATCH(Gilbert!N6244,Rate!$A$4:$A$25,0),MATCH(Gilbert!L6244,Rate!$B$3:$M$3,0))*O6244*0.8,INDEX(Rate!$B$4:$M$25,MATCH(Gilbert!N6244,Rate!$A$4:$A$25,0),MATCH(Gilbert!L6244,Rate!$B$3:$M$3,0))*O6244)),"")</f>
        <v/>
      </c>
      <c r="T6244" s="71" t="str">
        <f t="shared" si="294"/>
        <v/>
      </c>
    </row>
    <row r="6245" spans="16:20">
      <c r="P6245" s="70" t="str">
        <f t="shared" si="292"/>
        <v/>
      </c>
      <c r="Q6245" s="70" t="str">
        <f t="shared" si="293"/>
        <v/>
      </c>
      <c r="R6245" s="70" t="str">
        <f>IFERROR(IF(K6245="handling and wharfage",SUM(P6245:Q6245),IF(OR(K6245="tank",K6245="Boat",K6245="car"),INDEX(Rate!$B$4:$M$25,MATCH(Gilbert!N6245,Rate!$A$4:$A$25,0),MATCH(Gilbert!L6245,Rate!$B$3:$M$3,0))*O6245*0.8,INDEX(Rate!$B$4:$M$25,MATCH(Gilbert!N6245,Rate!$A$4:$A$25,0),MATCH(Gilbert!L6245,Rate!$B$3:$M$3,0))*O6245)),"")</f>
        <v/>
      </c>
      <c r="T6245" s="71" t="str">
        <f t="shared" si="294"/>
        <v/>
      </c>
    </row>
    <row r="6246" spans="16:20">
      <c r="P6246" s="70" t="str">
        <f t="shared" si="292"/>
        <v/>
      </c>
      <c r="Q6246" s="70" t="str">
        <f t="shared" si="293"/>
        <v/>
      </c>
      <c r="R6246" s="70" t="str">
        <f>IFERROR(IF(K6246="handling and wharfage",SUM(P6246:Q6246),IF(OR(K6246="tank",K6246="Boat",K6246="car"),INDEX(Rate!$B$4:$M$25,MATCH(Gilbert!N6246,Rate!$A$4:$A$25,0),MATCH(Gilbert!L6246,Rate!$B$3:$M$3,0))*O6246*0.8,INDEX(Rate!$B$4:$M$25,MATCH(Gilbert!N6246,Rate!$A$4:$A$25,0),MATCH(Gilbert!L6246,Rate!$B$3:$M$3,0))*O6246)),"")</f>
        <v/>
      </c>
      <c r="T6246" s="71" t="str">
        <f t="shared" si="294"/>
        <v/>
      </c>
    </row>
    <row r="6247" spans="16:20">
      <c r="P6247" s="70" t="str">
        <f t="shared" si="292"/>
        <v/>
      </c>
      <c r="Q6247" s="70" t="str">
        <f t="shared" si="293"/>
        <v/>
      </c>
      <c r="R6247" s="70" t="str">
        <f>IFERROR(IF(K6247="handling and wharfage",SUM(P6247:Q6247),IF(OR(K6247="tank",K6247="Boat",K6247="car"),INDEX(Rate!$B$4:$M$25,MATCH(Gilbert!N6247,Rate!$A$4:$A$25,0),MATCH(Gilbert!L6247,Rate!$B$3:$M$3,0))*O6247*0.8,INDEX(Rate!$B$4:$M$25,MATCH(Gilbert!N6247,Rate!$A$4:$A$25,0),MATCH(Gilbert!L6247,Rate!$B$3:$M$3,0))*O6247)),"")</f>
        <v/>
      </c>
      <c r="T6247" s="71" t="str">
        <f t="shared" si="294"/>
        <v/>
      </c>
    </row>
    <row r="6248" spans="16:20">
      <c r="P6248" s="70" t="str">
        <f t="shared" si="292"/>
        <v/>
      </c>
      <c r="Q6248" s="70" t="str">
        <f t="shared" si="293"/>
        <v/>
      </c>
      <c r="R6248" s="70" t="str">
        <f>IFERROR(IF(K6248="handling and wharfage",SUM(P6248:Q6248),IF(OR(K6248="tank",K6248="Boat",K6248="car"),INDEX(Rate!$B$4:$M$25,MATCH(Gilbert!N6248,Rate!$A$4:$A$25,0),MATCH(Gilbert!L6248,Rate!$B$3:$M$3,0))*O6248*0.8,INDEX(Rate!$B$4:$M$25,MATCH(Gilbert!N6248,Rate!$A$4:$A$25,0),MATCH(Gilbert!L6248,Rate!$B$3:$M$3,0))*O6248)),"")</f>
        <v/>
      </c>
      <c r="T6248" s="71" t="str">
        <f t="shared" si="294"/>
        <v/>
      </c>
    </row>
    <row r="6249" spans="16:20">
      <c r="P6249" s="70" t="str">
        <f t="shared" si="292"/>
        <v/>
      </c>
      <c r="Q6249" s="70" t="str">
        <f t="shared" si="293"/>
        <v/>
      </c>
      <c r="R6249" s="70" t="str">
        <f>IFERROR(IF(K6249="handling and wharfage",SUM(P6249:Q6249),IF(OR(K6249="tank",K6249="Boat",K6249="car"),INDEX(Rate!$B$4:$M$25,MATCH(Gilbert!N6249,Rate!$A$4:$A$25,0),MATCH(Gilbert!L6249,Rate!$B$3:$M$3,0))*O6249*0.8,INDEX(Rate!$B$4:$M$25,MATCH(Gilbert!N6249,Rate!$A$4:$A$25,0),MATCH(Gilbert!L6249,Rate!$B$3:$M$3,0))*O6249)),"")</f>
        <v/>
      </c>
      <c r="T6249" s="71" t="str">
        <f t="shared" si="294"/>
        <v/>
      </c>
    </row>
    <row r="6250" spans="16:20">
      <c r="P6250" s="70" t="str">
        <f t="shared" si="292"/>
        <v/>
      </c>
      <c r="Q6250" s="70" t="str">
        <f t="shared" si="293"/>
        <v/>
      </c>
      <c r="R6250" s="70" t="str">
        <f>IFERROR(IF(K6250="handling and wharfage",SUM(P6250:Q6250),IF(OR(K6250="tank",K6250="Boat",K6250="car"),INDEX(Rate!$B$4:$M$25,MATCH(Gilbert!N6250,Rate!$A$4:$A$25,0),MATCH(Gilbert!L6250,Rate!$B$3:$M$3,0))*O6250*0.8,INDEX(Rate!$B$4:$M$25,MATCH(Gilbert!N6250,Rate!$A$4:$A$25,0),MATCH(Gilbert!L6250,Rate!$B$3:$M$3,0))*O6250)),"")</f>
        <v/>
      </c>
      <c r="T6250" s="71" t="str">
        <f t="shared" si="294"/>
        <v/>
      </c>
    </row>
    <row r="6251" spans="16:20">
      <c r="P6251" s="70" t="str">
        <f t="shared" si="292"/>
        <v/>
      </c>
      <c r="Q6251" s="70" t="str">
        <f t="shared" si="293"/>
        <v/>
      </c>
      <c r="R6251" s="70" t="str">
        <f>IFERROR(IF(K6251="handling and wharfage",SUM(P6251:Q6251),IF(OR(K6251="tank",K6251="Boat",K6251="car"),INDEX(Rate!$B$4:$M$25,MATCH(Gilbert!N6251,Rate!$A$4:$A$25,0),MATCH(Gilbert!L6251,Rate!$B$3:$M$3,0))*O6251*0.8,INDEX(Rate!$B$4:$M$25,MATCH(Gilbert!N6251,Rate!$A$4:$A$25,0),MATCH(Gilbert!L6251,Rate!$B$3:$M$3,0))*O6251)),"")</f>
        <v/>
      </c>
      <c r="T6251" s="71" t="str">
        <f t="shared" si="294"/>
        <v/>
      </c>
    </row>
    <row r="6252" spans="16:20">
      <c r="P6252" s="70" t="str">
        <f t="shared" si="292"/>
        <v/>
      </c>
      <c r="Q6252" s="70" t="str">
        <f t="shared" si="293"/>
        <v/>
      </c>
      <c r="R6252" s="70" t="str">
        <f>IFERROR(IF(K6252="handling and wharfage",SUM(P6252:Q6252),IF(OR(K6252="tank",K6252="Boat",K6252="car"),INDEX(Rate!$B$4:$M$25,MATCH(Gilbert!N6252,Rate!$A$4:$A$25,0),MATCH(Gilbert!L6252,Rate!$B$3:$M$3,0))*O6252*0.8,INDEX(Rate!$B$4:$M$25,MATCH(Gilbert!N6252,Rate!$A$4:$A$25,0),MATCH(Gilbert!L6252,Rate!$B$3:$M$3,0))*O6252)),"")</f>
        <v/>
      </c>
      <c r="T6252" s="71" t="str">
        <f t="shared" si="294"/>
        <v/>
      </c>
    </row>
    <row r="6253" spans="16:20">
      <c r="P6253" s="70" t="str">
        <f t="shared" si="292"/>
        <v/>
      </c>
      <c r="Q6253" s="70" t="str">
        <f t="shared" si="293"/>
        <v/>
      </c>
      <c r="R6253" s="70" t="str">
        <f>IFERROR(IF(K6253="handling and wharfage",SUM(P6253:Q6253),IF(OR(K6253="tank",K6253="Boat",K6253="car"),INDEX(Rate!$B$4:$M$25,MATCH(Gilbert!N6253,Rate!$A$4:$A$25,0),MATCH(Gilbert!L6253,Rate!$B$3:$M$3,0))*O6253*0.8,INDEX(Rate!$B$4:$M$25,MATCH(Gilbert!N6253,Rate!$A$4:$A$25,0),MATCH(Gilbert!L6253,Rate!$B$3:$M$3,0))*O6253)),"")</f>
        <v/>
      </c>
      <c r="T6253" s="71" t="str">
        <f t="shared" si="294"/>
        <v/>
      </c>
    </row>
    <row r="6254" spans="16:20">
      <c r="P6254" s="70" t="str">
        <f t="shared" si="292"/>
        <v/>
      </c>
      <c r="Q6254" s="70" t="str">
        <f t="shared" si="293"/>
        <v/>
      </c>
      <c r="R6254" s="70" t="str">
        <f>IFERROR(IF(K6254="handling and wharfage",SUM(P6254:Q6254),IF(OR(K6254="tank",K6254="Boat",K6254="car"),INDEX(Rate!$B$4:$M$25,MATCH(Gilbert!N6254,Rate!$A$4:$A$25,0),MATCH(Gilbert!L6254,Rate!$B$3:$M$3,0))*O6254*0.8,INDEX(Rate!$B$4:$M$25,MATCH(Gilbert!N6254,Rate!$A$4:$A$25,0),MATCH(Gilbert!L6254,Rate!$B$3:$M$3,0))*O6254)),"")</f>
        <v/>
      </c>
      <c r="T6254" s="71" t="str">
        <f t="shared" si="294"/>
        <v/>
      </c>
    </row>
    <row r="6255" spans="16:20">
      <c r="P6255" s="70" t="str">
        <f t="shared" si="292"/>
        <v/>
      </c>
      <c r="Q6255" s="70" t="str">
        <f t="shared" si="293"/>
        <v/>
      </c>
      <c r="R6255" s="70" t="str">
        <f>IFERROR(IF(K6255="handling and wharfage",SUM(P6255:Q6255),IF(OR(K6255="tank",K6255="Boat",K6255="car"),INDEX(Rate!$B$4:$M$25,MATCH(Gilbert!N6255,Rate!$A$4:$A$25,0),MATCH(Gilbert!L6255,Rate!$B$3:$M$3,0))*O6255*0.8,INDEX(Rate!$B$4:$M$25,MATCH(Gilbert!N6255,Rate!$A$4:$A$25,0),MATCH(Gilbert!L6255,Rate!$B$3:$M$3,0))*O6255)),"")</f>
        <v/>
      </c>
      <c r="T6255" s="71" t="str">
        <f t="shared" si="294"/>
        <v/>
      </c>
    </row>
    <row r="6256" spans="16:20">
      <c r="P6256" s="70" t="str">
        <f t="shared" si="292"/>
        <v/>
      </c>
      <c r="Q6256" s="70" t="str">
        <f t="shared" si="293"/>
        <v/>
      </c>
      <c r="R6256" s="70" t="str">
        <f>IFERROR(IF(K6256="handling and wharfage",SUM(P6256:Q6256),IF(OR(K6256="tank",K6256="Boat",K6256="car"),INDEX(Rate!$B$4:$M$25,MATCH(Gilbert!N6256,Rate!$A$4:$A$25,0),MATCH(Gilbert!L6256,Rate!$B$3:$M$3,0))*O6256*0.8,INDEX(Rate!$B$4:$M$25,MATCH(Gilbert!N6256,Rate!$A$4:$A$25,0),MATCH(Gilbert!L6256,Rate!$B$3:$M$3,0))*O6256)),"")</f>
        <v/>
      </c>
      <c r="T6256" s="71" t="str">
        <f t="shared" si="294"/>
        <v/>
      </c>
    </row>
    <row r="6257" spans="16:20">
      <c r="P6257" s="70" t="str">
        <f t="shared" si="292"/>
        <v/>
      </c>
      <c r="Q6257" s="70" t="str">
        <f t="shared" si="293"/>
        <v/>
      </c>
      <c r="R6257" s="70" t="str">
        <f>IFERROR(IF(K6257="handling and wharfage",SUM(P6257:Q6257),IF(OR(K6257="tank",K6257="Boat",K6257="car"),INDEX(Rate!$B$4:$M$25,MATCH(Gilbert!N6257,Rate!$A$4:$A$25,0),MATCH(Gilbert!L6257,Rate!$B$3:$M$3,0))*O6257*0.8,INDEX(Rate!$B$4:$M$25,MATCH(Gilbert!N6257,Rate!$A$4:$A$25,0),MATCH(Gilbert!L6257,Rate!$B$3:$M$3,0))*O6257)),"")</f>
        <v/>
      </c>
      <c r="T6257" s="71" t="str">
        <f t="shared" si="294"/>
        <v/>
      </c>
    </row>
    <row r="6258" spans="16:20">
      <c r="P6258" s="70" t="str">
        <f t="shared" si="292"/>
        <v/>
      </c>
      <c r="Q6258" s="70" t="str">
        <f t="shared" si="293"/>
        <v/>
      </c>
      <c r="R6258" s="70" t="str">
        <f>IFERROR(IF(K6258="handling and wharfage",SUM(P6258:Q6258),IF(OR(K6258="tank",K6258="Boat",K6258="car"),INDEX(Rate!$B$4:$M$25,MATCH(Gilbert!N6258,Rate!$A$4:$A$25,0),MATCH(Gilbert!L6258,Rate!$B$3:$M$3,0))*O6258*0.8,INDEX(Rate!$B$4:$M$25,MATCH(Gilbert!N6258,Rate!$A$4:$A$25,0),MATCH(Gilbert!L6258,Rate!$B$3:$M$3,0))*O6258)),"")</f>
        <v/>
      </c>
      <c r="T6258" s="71" t="str">
        <f t="shared" si="294"/>
        <v/>
      </c>
    </row>
    <row r="6259" spans="16:20">
      <c r="P6259" s="70" t="str">
        <f t="shared" si="292"/>
        <v/>
      </c>
      <c r="Q6259" s="70" t="str">
        <f t="shared" si="293"/>
        <v/>
      </c>
      <c r="R6259" s="70" t="str">
        <f>IFERROR(IF(K6259="handling and wharfage",SUM(P6259:Q6259),IF(OR(K6259="tank",K6259="Boat",K6259="car"),INDEX(Rate!$B$4:$M$25,MATCH(Gilbert!N6259,Rate!$A$4:$A$25,0),MATCH(Gilbert!L6259,Rate!$B$3:$M$3,0))*O6259*0.8,INDEX(Rate!$B$4:$M$25,MATCH(Gilbert!N6259,Rate!$A$4:$A$25,0),MATCH(Gilbert!L6259,Rate!$B$3:$M$3,0))*O6259)),"")</f>
        <v/>
      </c>
      <c r="T6259" s="71" t="str">
        <f t="shared" si="294"/>
        <v/>
      </c>
    </row>
    <row r="6260" spans="16:20">
      <c r="P6260" s="70" t="str">
        <f t="shared" si="292"/>
        <v/>
      </c>
      <c r="Q6260" s="70" t="str">
        <f t="shared" si="293"/>
        <v/>
      </c>
      <c r="R6260" s="70" t="str">
        <f>IFERROR(IF(K6260="handling and wharfage",SUM(P6260:Q6260),IF(OR(K6260="tank",K6260="Boat",K6260="car"),INDEX(Rate!$B$4:$M$25,MATCH(Gilbert!N6260,Rate!$A$4:$A$25,0),MATCH(Gilbert!L6260,Rate!$B$3:$M$3,0))*O6260*0.8,INDEX(Rate!$B$4:$M$25,MATCH(Gilbert!N6260,Rate!$A$4:$A$25,0),MATCH(Gilbert!L6260,Rate!$B$3:$M$3,0))*O6260)),"")</f>
        <v/>
      </c>
      <c r="T6260" s="71" t="str">
        <f t="shared" si="294"/>
        <v/>
      </c>
    </row>
    <row r="6261" spans="16:20">
      <c r="P6261" s="70" t="str">
        <f t="shared" si="292"/>
        <v/>
      </c>
      <c r="Q6261" s="70" t="str">
        <f t="shared" si="293"/>
        <v/>
      </c>
      <c r="R6261" s="70" t="str">
        <f>IFERROR(IF(K6261="handling and wharfage",SUM(P6261:Q6261),IF(OR(K6261="tank",K6261="Boat",K6261="car"),INDEX(Rate!$B$4:$M$25,MATCH(Gilbert!N6261,Rate!$A$4:$A$25,0),MATCH(Gilbert!L6261,Rate!$B$3:$M$3,0))*O6261*0.8,INDEX(Rate!$B$4:$M$25,MATCH(Gilbert!N6261,Rate!$A$4:$A$25,0),MATCH(Gilbert!L6261,Rate!$B$3:$M$3,0))*O6261)),"")</f>
        <v/>
      </c>
      <c r="T6261" s="71" t="str">
        <f t="shared" si="294"/>
        <v/>
      </c>
    </row>
    <row r="6262" spans="16:20">
      <c r="P6262" s="70" t="str">
        <f t="shared" si="292"/>
        <v/>
      </c>
      <c r="Q6262" s="70" t="str">
        <f t="shared" si="293"/>
        <v/>
      </c>
      <c r="R6262" s="70" t="str">
        <f>IFERROR(IF(K6262="handling and wharfage",SUM(P6262:Q6262),IF(OR(K6262="tank",K6262="Boat",K6262="car"),INDEX(Rate!$B$4:$M$25,MATCH(Gilbert!N6262,Rate!$A$4:$A$25,0),MATCH(Gilbert!L6262,Rate!$B$3:$M$3,0))*O6262*0.8,INDEX(Rate!$B$4:$M$25,MATCH(Gilbert!N6262,Rate!$A$4:$A$25,0),MATCH(Gilbert!L6262,Rate!$B$3:$M$3,0))*O6262)),"")</f>
        <v/>
      </c>
      <c r="T6262" s="71" t="str">
        <f t="shared" si="294"/>
        <v/>
      </c>
    </row>
    <row r="6263" spans="16:20">
      <c r="P6263" s="70" t="str">
        <f t="shared" si="292"/>
        <v/>
      </c>
      <c r="Q6263" s="70" t="str">
        <f t="shared" si="293"/>
        <v/>
      </c>
      <c r="R6263" s="70" t="str">
        <f>IFERROR(IF(K6263="handling and wharfage",SUM(P6263:Q6263),IF(OR(K6263="tank",K6263="Boat",K6263="car"),INDEX(Rate!$B$4:$M$25,MATCH(Gilbert!N6263,Rate!$A$4:$A$25,0),MATCH(Gilbert!L6263,Rate!$B$3:$M$3,0))*O6263*0.8,INDEX(Rate!$B$4:$M$25,MATCH(Gilbert!N6263,Rate!$A$4:$A$25,0),MATCH(Gilbert!L6263,Rate!$B$3:$M$3,0))*O6263)),"")</f>
        <v/>
      </c>
      <c r="T6263" s="71" t="str">
        <f t="shared" si="294"/>
        <v/>
      </c>
    </row>
    <row r="6264" spans="16:20">
      <c r="P6264" s="70" t="str">
        <f t="shared" si="292"/>
        <v/>
      </c>
      <c r="Q6264" s="70" t="str">
        <f t="shared" si="293"/>
        <v/>
      </c>
      <c r="R6264" s="70" t="str">
        <f>IFERROR(IF(K6264="handling and wharfage",SUM(P6264:Q6264),IF(OR(K6264="tank",K6264="Boat",K6264="car"),INDEX(Rate!$B$4:$M$25,MATCH(Gilbert!N6264,Rate!$A$4:$A$25,0),MATCH(Gilbert!L6264,Rate!$B$3:$M$3,0))*O6264*0.8,INDEX(Rate!$B$4:$M$25,MATCH(Gilbert!N6264,Rate!$A$4:$A$25,0),MATCH(Gilbert!L6264,Rate!$B$3:$M$3,0))*O6264)),"")</f>
        <v/>
      </c>
      <c r="T6264" s="71" t="str">
        <f t="shared" si="294"/>
        <v/>
      </c>
    </row>
    <row r="6265" spans="16:20">
      <c r="P6265" s="70" t="str">
        <f t="shared" si="292"/>
        <v/>
      </c>
      <c r="Q6265" s="70" t="str">
        <f t="shared" si="293"/>
        <v/>
      </c>
      <c r="R6265" s="70" t="str">
        <f>IFERROR(IF(K6265="handling and wharfage",SUM(P6265:Q6265),IF(OR(K6265="tank",K6265="Boat",K6265="car"),INDEX(Rate!$B$4:$M$25,MATCH(Gilbert!N6265,Rate!$A$4:$A$25,0),MATCH(Gilbert!L6265,Rate!$B$3:$M$3,0))*O6265*0.8,INDEX(Rate!$B$4:$M$25,MATCH(Gilbert!N6265,Rate!$A$4:$A$25,0),MATCH(Gilbert!L6265,Rate!$B$3:$M$3,0))*O6265)),"")</f>
        <v/>
      </c>
      <c r="T6265" s="71" t="str">
        <f t="shared" si="294"/>
        <v/>
      </c>
    </row>
    <row r="6266" spans="16:20">
      <c r="P6266" s="70" t="str">
        <f t="shared" si="292"/>
        <v/>
      </c>
      <c r="Q6266" s="70" t="str">
        <f t="shared" si="293"/>
        <v/>
      </c>
      <c r="R6266" s="70" t="str">
        <f>IFERROR(IF(K6266="handling and wharfage",SUM(P6266:Q6266),IF(OR(K6266="tank",K6266="Boat",K6266="car"),INDEX(Rate!$B$4:$M$25,MATCH(Gilbert!N6266,Rate!$A$4:$A$25,0),MATCH(Gilbert!L6266,Rate!$B$3:$M$3,0))*O6266*0.8,INDEX(Rate!$B$4:$M$25,MATCH(Gilbert!N6266,Rate!$A$4:$A$25,0),MATCH(Gilbert!L6266,Rate!$B$3:$M$3,0))*O6266)),"")</f>
        <v/>
      </c>
      <c r="T6266" s="71" t="str">
        <f t="shared" si="294"/>
        <v/>
      </c>
    </row>
    <row r="6267" spans="16:20">
      <c r="P6267" s="70" t="str">
        <f t="shared" si="292"/>
        <v/>
      </c>
      <c r="Q6267" s="70" t="str">
        <f t="shared" si="293"/>
        <v/>
      </c>
      <c r="R6267" s="70" t="str">
        <f>IFERROR(IF(K6267="handling and wharfage",SUM(P6267:Q6267),IF(OR(K6267="tank",K6267="Boat",K6267="car"),INDEX(Rate!$B$4:$M$25,MATCH(Gilbert!N6267,Rate!$A$4:$A$25,0),MATCH(Gilbert!L6267,Rate!$B$3:$M$3,0))*O6267*0.8,INDEX(Rate!$B$4:$M$25,MATCH(Gilbert!N6267,Rate!$A$4:$A$25,0),MATCH(Gilbert!L6267,Rate!$B$3:$M$3,0))*O6267)),"")</f>
        <v/>
      </c>
      <c r="T6267" s="71" t="str">
        <f t="shared" si="294"/>
        <v/>
      </c>
    </row>
    <row r="6268" spans="16:20">
      <c r="P6268" s="70" t="str">
        <f t="shared" si="292"/>
        <v/>
      </c>
      <c r="Q6268" s="70" t="str">
        <f t="shared" si="293"/>
        <v/>
      </c>
      <c r="R6268" s="70" t="str">
        <f>IFERROR(IF(K6268="handling and wharfage",SUM(P6268:Q6268),IF(OR(K6268="tank",K6268="Boat",K6268="car"),INDEX(Rate!$B$4:$M$25,MATCH(Gilbert!N6268,Rate!$A$4:$A$25,0),MATCH(Gilbert!L6268,Rate!$B$3:$M$3,0))*O6268*0.8,INDEX(Rate!$B$4:$M$25,MATCH(Gilbert!N6268,Rate!$A$4:$A$25,0),MATCH(Gilbert!L6268,Rate!$B$3:$M$3,0))*O6268)),"")</f>
        <v/>
      </c>
      <c r="T6268" s="71" t="str">
        <f t="shared" si="294"/>
        <v/>
      </c>
    </row>
    <row r="6269" spans="16:20">
      <c r="P6269" s="70" t="str">
        <f t="shared" si="292"/>
        <v/>
      </c>
      <c r="Q6269" s="70" t="str">
        <f t="shared" si="293"/>
        <v/>
      </c>
      <c r="R6269" s="70" t="str">
        <f>IFERROR(IF(K6269="handling and wharfage",SUM(P6269:Q6269),IF(OR(K6269="tank",K6269="Boat",K6269="car"),INDEX(Rate!$B$4:$M$25,MATCH(Gilbert!N6269,Rate!$A$4:$A$25,0),MATCH(Gilbert!L6269,Rate!$B$3:$M$3,0))*O6269*0.8,INDEX(Rate!$B$4:$M$25,MATCH(Gilbert!N6269,Rate!$A$4:$A$25,0),MATCH(Gilbert!L6269,Rate!$B$3:$M$3,0))*O6269)),"")</f>
        <v/>
      </c>
      <c r="T6269" s="71" t="str">
        <f t="shared" si="294"/>
        <v/>
      </c>
    </row>
    <row r="6270" spans="16:20">
      <c r="P6270" s="70" t="str">
        <f t="shared" si="292"/>
        <v/>
      </c>
      <c r="Q6270" s="70" t="str">
        <f t="shared" si="293"/>
        <v/>
      </c>
      <c r="R6270" s="70" t="str">
        <f>IFERROR(IF(K6270="handling and wharfage",SUM(P6270:Q6270),IF(OR(K6270="tank",K6270="Boat",K6270="car"),INDEX(Rate!$B$4:$M$25,MATCH(Gilbert!N6270,Rate!$A$4:$A$25,0),MATCH(Gilbert!L6270,Rate!$B$3:$M$3,0))*O6270*0.8,INDEX(Rate!$B$4:$M$25,MATCH(Gilbert!N6270,Rate!$A$4:$A$25,0),MATCH(Gilbert!L6270,Rate!$B$3:$M$3,0))*O6270)),"")</f>
        <v/>
      </c>
      <c r="T6270" s="71" t="str">
        <f t="shared" si="294"/>
        <v/>
      </c>
    </row>
    <row r="6271" spans="16:20">
      <c r="P6271" s="70" t="str">
        <f t="shared" si="292"/>
        <v/>
      </c>
      <c r="Q6271" s="70" t="str">
        <f t="shared" si="293"/>
        <v/>
      </c>
      <c r="R6271" s="70" t="str">
        <f>IFERROR(IF(K6271="handling and wharfage",SUM(P6271:Q6271),IF(OR(K6271="tank",K6271="Boat",K6271="car"),INDEX(Rate!$B$4:$M$25,MATCH(Gilbert!N6271,Rate!$A$4:$A$25,0),MATCH(Gilbert!L6271,Rate!$B$3:$M$3,0))*O6271*0.8,INDEX(Rate!$B$4:$M$25,MATCH(Gilbert!N6271,Rate!$A$4:$A$25,0),MATCH(Gilbert!L6271,Rate!$B$3:$M$3,0))*O6271)),"")</f>
        <v/>
      </c>
      <c r="T6271" s="71" t="str">
        <f t="shared" si="294"/>
        <v/>
      </c>
    </row>
    <row r="6272" spans="16:20">
      <c r="P6272" s="70" t="str">
        <f t="shared" si="292"/>
        <v/>
      </c>
      <c r="Q6272" s="70" t="str">
        <f t="shared" si="293"/>
        <v/>
      </c>
      <c r="R6272" s="70" t="str">
        <f>IFERROR(IF(K6272="handling and wharfage",SUM(P6272:Q6272),IF(OR(K6272="tank",K6272="Boat",K6272="car"),INDEX(Rate!$B$4:$M$25,MATCH(Gilbert!N6272,Rate!$A$4:$A$25,0),MATCH(Gilbert!L6272,Rate!$B$3:$M$3,0))*O6272*0.8,INDEX(Rate!$B$4:$M$25,MATCH(Gilbert!N6272,Rate!$A$4:$A$25,0),MATCH(Gilbert!L6272,Rate!$B$3:$M$3,0))*O6272)),"")</f>
        <v/>
      </c>
      <c r="T6272" s="71" t="str">
        <f t="shared" si="294"/>
        <v/>
      </c>
    </row>
    <row r="6273" spans="16:20">
      <c r="P6273" s="70" t="str">
        <f t="shared" si="292"/>
        <v/>
      </c>
      <c r="Q6273" s="70" t="str">
        <f t="shared" si="293"/>
        <v/>
      </c>
      <c r="R6273" s="70" t="str">
        <f>IFERROR(IF(K6273="handling and wharfage",SUM(P6273:Q6273),IF(OR(K6273="tank",K6273="Boat",K6273="car"),INDEX(Rate!$B$4:$M$25,MATCH(Gilbert!N6273,Rate!$A$4:$A$25,0),MATCH(Gilbert!L6273,Rate!$B$3:$M$3,0))*O6273*0.8,INDEX(Rate!$B$4:$M$25,MATCH(Gilbert!N6273,Rate!$A$4:$A$25,0),MATCH(Gilbert!L6273,Rate!$B$3:$M$3,0))*O6273)),"")</f>
        <v/>
      </c>
      <c r="T6273" s="71" t="str">
        <f t="shared" si="294"/>
        <v/>
      </c>
    </row>
    <row r="6274" spans="16:20">
      <c r="P6274" s="70" t="str">
        <f t="shared" si="292"/>
        <v/>
      </c>
      <c r="Q6274" s="70" t="str">
        <f t="shared" si="293"/>
        <v/>
      </c>
      <c r="R6274" s="70" t="str">
        <f>IFERROR(IF(K6274="handling and wharfage",SUM(P6274:Q6274),IF(OR(K6274="tank",K6274="Boat",K6274="car"),INDEX(Rate!$B$4:$M$25,MATCH(Gilbert!N6274,Rate!$A$4:$A$25,0),MATCH(Gilbert!L6274,Rate!$B$3:$M$3,0))*O6274*0.8,INDEX(Rate!$B$4:$M$25,MATCH(Gilbert!N6274,Rate!$A$4:$A$25,0),MATCH(Gilbert!L6274,Rate!$B$3:$M$3,0))*O6274)),"")</f>
        <v/>
      </c>
      <c r="T6274" s="71" t="str">
        <f t="shared" si="294"/>
        <v/>
      </c>
    </row>
    <row r="6275" spans="16:20">
      <c r="P6275" s="70" t="str">
        <f t="shared" ref="P6275:P6338" si="295">IF(OR(K6275="handling and wharfage",K6275="rau handling and wharfage"),O6275*30,"")</f>
        <v/>
      </c>
      <c r="Q6275" s="70" t="str">
        <f t="shared" ref="Q6275:Q6338" si="296">IF(K6275&lt;&gt;"handling and wharfage","",O6275*3.5)</f>
        <v/>
      </c>
      <c r="R6275" s="70" t="str">
        <f>IFERROR(IF(K6275="handling and wharfage",SUM(P6275:Q6275),IF(OR(K6275="tank",K6275="Boat",K6275="car"),INDEX(Rate!$B$4:$M$25,MATCH(Gilbert!N6275,Rate!$A$4:$A$25,0),MATCH(Gilbert!L6275,Rate!$B$3:$M$3,0))*O6275*0.8,INDEX(Rate!$B$4:$M$25,MATCH(Gilbert!N6275,Rate!$A$4:$A$25,0),MATCH(Gilbert!L6275,Rate!$B$3:$M$3,0))*O6275)),"")</f>
        <v/>
      </c>
      <c r="T6275" s="71" t="str">
        <f t="shared" ref="T6275:T6338" si="297">IF(L6275="","",IF(L6275="General2","F0070000061A","E31250000331"))</f>
        <v/>
      </c>
    </row>
    <row r="6276" spans="16:20">
      <c r="P6276" s="70" t="str">
        <f t="shared" si="295"/>
        <v/>
      </c>
      <c r="Q6276" s="70" t="str">
        <f t="shared" si="296"/>
        <v/>
      </c>
      <c r="R6276" s="70" t="str">
        <f>IFERROR(IF(K6276="handling and wharfage",SUM(P6276:Q6276),IF(OR(K6276="tank",K6276="Boat",K6276="car"),INDEX(Rate!$B$4:$M$25,MATCH(Gilbert!N6276,Rate!$A$4:$A$25,0),MATCH(Gilbert!L6276,Rate!$B$3:$M$3,0))*O6276*0.8,INDEX(Rate!$B$4:$M$25,MATCH(Gilbert!N6276,Rate!$A$4:$A$25,0),MATCH(Gilbert!L6276,Rate!$B$3:$M$3,0))*O6276)),"")</f>
        <v/>
      </c>
      <c r="T6276" s="71" t="str">
        <f t="shared" si="297"/>
        <v/>
      </c>
    </row>
    <row r="6277" spans="16:20">
      <c r="P6277" s="70" t="str">
        <f t="shared" si="295"/>
        <v/>
      </c>
      <c r="Q6277" s="70" t="str">
        <f t="shared" si="296"/>
        <v/>
      </c>
      <c r="R6277" s="70" t="str">
        <f>IFERROR(IF(K6277="handling and wharfage",SUM(P6277:Q6277),IF(OR(K6277="tank",K6277="Boat",K6277="car"),INDEX(Rate!$B$4:$M$25,MATCH(Gilbert!N6277,Rate!$A$4:$A$25,0),MATCH(Gilbert!L6277,Rate!$B$3:$M$3,0))*O6277*0.8,INDEX(Rate!$B$4:$M$25,MATCH(Gilbert!N6277,Rate!$A$4:$A$25,0),MATCH(Gilbert!L6277,Rate!$B$3:$M$3,0))*O6277)),"")</f>
        <v/>
      </c>
      <c r="T6277" s="71" t="str">
        <f t="shared" si="297"/>
        <v/>
      </c>
    </row>
    <row r="6278" spans="16:20">
      <c r="P6278" s="70" t="str">
        <f t="shared" si="295"/>
        <v/>
      </c>
      <c r="Q6278" s="70" t="str">
        <f t="shared" si="296"/>
        <v/>
      </c>
      <c r="R6278" s="70" t="str">
        <f>IFERROR(IF(K6278="handling and wharfage",SUM(P6278:Q6278),IF(OR(K6278="tank",K6278="Boat",K6278="car"),INDEX(Rate!$B$4:$M$25,MATCH(Gilbert!N6278,Rate!$A$4:$A$25,0),MATCH(Gilbert!L6278,Rate!$B$3:$M$3,0))*O6278*0.8,INDEX(Rate!$B$4:$M$25,MATCH(Gilbert!N6278,Rate!$A$4:$A$25,0),MATCH(Gilbert!L6278,Rate!$B$3:$M$3,0))*O6278)),"")</f>
        <v/>
      </c>
      <c r="T6278" s="71" t="str">
        <f t="shared" si="297"/>
        <v/>
      </c>
    </row>
    <row r="6279" spans="16:20">
      <c r="P6279" s="70" t="str">
        <f t="shared" si="295"/>
        <v/>
      </c>
      <c r="Q6279" s="70" t="str">
        <f t="shared" si="296"/>
        <v/>
      </c>
      <c r="R6279" s="70" t="str">
        <f>IFERROR(IF(K6279="handling and wharfage",SUM(P6279:Q6279),IF(OR(K6279="tank",K6279="Boat",K6279="car"),INDEX(Rate!$B$4:$M$25,MATCH(Gilbert!N6279,Rate!$A$4:$A$25,0),MATCH(Gilbert!L6279,Rate!$B$3:$M$3,0))*O6279*0.8,INDEX(Rate!$B$4:$M$25,MATCH(Gilbert!N6279,Rate!$A$4:$A$25,0),MATCH(Gilbert!L6279,Rate!$B$3:$M$3,0))*O6279)),"")</f>
        <v/>
      </c>
      <c r="T6279" s="71" t="str">
        <f t="shared" si="297"/>
        <v/>
      </c>
    </row>
    <row r="6280" s="59" customFormat="1" spans="1:23">
      <c r="A6280" s="74"/>
      <c r="B6280" s="74"/>
      <c r="D6280" s="98"/>
      <c r="G6280" s="99"/>
      <c r="H6280" s="98"/>
      <c r="J6280" s="101"/>
      <c r="L6280" s="38"/>
      <c r="P6280" s="70" t="str">
        <f t="shared" si="295"/>
        <v/>
      </c>
      <c r="Q6280" s="70" t="str">
        <f t="shared" si="296"/>
        <v/>
      </c>
      <c r="R6280" s="70" t="str">
        <f>IFERROR(IF(K6280="handling and wharfage",SUM(P6280:Q6280),IF(OR(K6280="tank",K6280="Boat",K6280="car"),INDEX(Rate!$B$4:$M$25,MATCH(Gilbert!N6280,Rate!$A$4:$A$25,0),MATCH(Gilbert!L6280,Rate!$B$3:$M$3,0))*O6280*0.8,INDEX(Rate!$B$4:$M$25,MATCH(Gilbert!N6280,Rate!$A$4:$A$25,0),MATCH(Gilbert!L6280,Rate!$B$3:$M$3,0))*O6280)),"")</f>
        <v/>
      </c>
      <c r="S6280" s="71"/>
      <c r="T6280" s="71" t="str">
        <f t="shared" si="297"/>
        <v/>
      </c>
      <c r="V6280" s="98"/>
      <c r="W6280" s="98"/>
    </row>
    <row r="6281" s="59" customFormat="1" spans="1:23">
      <c r="A6281" s="74"/>
      <c r="B6281" s="74"/>
      <c r="D6281" s="98"/>
      <c r="G6281" s="99"/>
      <c r="H6281" s="98"/>
      <c r="J6281" s="101"/>
      <c r="L6281" s="38"/>
      <c r="P6281" s="70" t="str">
        <f t="shared" si="295"/>
        <v/>
      </c>
      <c r="Q6281" s="70" t="str">
        <f t="shared" si="296"/>
        <v/>
      </c>
      <c r="R6281" s="70" t="str">
        <f>IFERROR(IF(K6281="handling and wharfage",SUM(P6281:Q6281),IF(OR(K6281="tank",K6281="Boat",K6281="car"),INDEX(Rate!$B$4:$M$25,MATCH(Gilbert!N6281,Rate!$A$4:$A$25,0),MATCH(Gilbert!L6281,Rate!$B$3:$M$3,0))*O6281*0.8,INDEX(Rate!$B$4:$M$25,MATCH(Gilbert!N6281,Rate!$A$4:$A$25,0),MATCH(Gilbert!L6281,Rate!$B$3:$M$3,0))*O6281)),"")</f>
        <v/>
      </c>
      <c r="S6281" s="71"/>
      <c r="T6281" s="71" t="str">
        <f t="shared" si="297"/>
        <v/>
      </c>
      <c r="V6281" s="98"/>
      <c r="W6281" s="98"/>
    </row>
    <row r="6282" s="59" customFormat="1" spans="1:23">
      <c r="A6282" s="74"/>
      <c r="B6282" s="74"/>
      <c r="D6282" s="98"/>
      <c r="G6282" s="99"/>
      <c r="H6282" s="98"/>
      <c r="J6282" s="101"/>
      <c r="L6282" s="38"/>
      <c r="P6282" s="70" t="str">
        <f t="shared" si="295"/>
        <v/>
      </c>
      <c r="Q6282" s="70" t="str">
        <f t="shared" si="296"/>
        <v/>
      </c>
      <c r="R6282" s="70" t="str">
        <f>IFERROR(IF(K6282="handling and wharfage",SUM(P6282:Q6282),IF(OR(K6282="tank",K6282="Boat",K6282="car"),INDEX(Rate!$B$4:$M$25,MATCH(Gilbert!N6282,Rate!$A$4:$A$25,0),MATCH(Gilbert!L6282,Rate!$B$3:$M$3,0))*O6282*0.8,INDEX(Rate!$B$4:$M$25,MATCH(Gilbert!N6282,Rate!$A$4:$A$25,0),MATCH(Gilbert!L6282,Rate!$B$3:$M$3,0))*O6282)),"")</f>
        <v/>
      </c>
      <c r="S6282" s="71"/>
      <c r="T6282" s="71" t="str">
        <f t="shared" si="297"/>
        <v/>
      </c>
      <c r="V6282" s="98"/>
      <c r="W6282" s="98"/>
    </row>
    <row r="6283" s="59" customFormat="1" spans="1:23">
      <c r="A6283" s="74"/>
      <c r="B6283" s="74"/>
      <c r="D6283" s="98"/>
      <c r="G6283" s="99"/>
      <c r="H6283" s="98"/>
      <c r="J6283" s="101"/>
      <c r="L6283" s="38"/>
      <c r="P6283" s="70" t="str">
        <f t="shared" si="295"/>
        <v/>
      </c>
      <c r="Q6283" s="70" t="str">
        <f t="shared" si="296"/>
        <v/>
      </c>
      <c r="R6283" s="70" t="str">
        <f>IFERROR(IF(K6283="handling and wharfage",SUM(P6283:Q6283),IF(OR(K6283="tank",K6283="Boat",K6283="car"),INDEX(Rate!$B$4:$M$25,MATCH(Gilbert!N6283,Rate!$A$4:$A$25,0),MATCH(Gilbert!L6283,Rate!$B$3:$M$3,0))*O6283*0.8,INDEX(Rate!$B$4:$M$25,MATCH(Gilbert!N6283,Rate!$A$4:$A$25,0),MATCH(Gilbert!L6283,Rate!$B$3:$M$3,0))*O6283)),"")</f>
        <v/>
      </c>
      <c r="S6283" s="71"/>
      <c r="T6283" s="71" t="str">
        <f t="shared" si="297"/>
        <v/>
      </c>
      <c r="V6283" s="98"/>
      <c r="W6283" s="98"/>
    </row>
    <row r="6284" s="59" customFormat="1" spans="1:23">
      <c r="A6284" s="74"/>
      <c r="B6284" s="74"/>
      <c r="D6284" s="98"/>
      <c r="G6284" s="99"/>
      <c r="H6284" s="98"/>
      <c r="J6284" s="101"/>
      <c r="L6284" s="38"/>
      <c r="P6284" s="70" t="str">
        <f t="shared" si="295"/>
        <v/>
      </c>
      <c r="Q6284" s="70" t="str">
        <f t="shared" si="296"/>
        <v/>
      </c>
      <c r="R6284" s="70" t="str">
        <f>IFERROR(IF(K6284="handling and wharfage",SUM(P6284:Q6284),IF(OR(K6284="tank",K6284="Boat",K6284="car"),INDEX(Rate!$B$4:$M$25,MATCH(Gilbert!N6284,Rate!$A$4:$A$25,0),MATCH(Gilbert!L6284,Rate!$B$3:$M$3,0))*O6284*0.8,INDEX(Rate!$B$4:$M$25,MATCH(Gilbert!N6284,Rate!$A$4:$A$25,0),MATCH(Gilbert!L6284,Rate!$B$3:$M$3,0))*O6284)),"")</f>
        <v/>
      </c>
      <c r="S6284" s="71"/>
      <c r="T6284" s="71" t="str">
        <f t="shared" si="297"/>
        <v/>
      </c>
      <c r="V6284" s="98"/>
      <c r="W6284" s="98"/>
    </row>
    <row r="6285" s="59" customFormat="1" spans="1:23">
      <c r="A6285" s="74"/>
      <c r="B6285" s="74"/>
      <c r="D6285" s="98"/>
      <c r="G6285" s="99"/>
      <c r="H6285" s="98"/>
      <c r="J6285" s="101"/>
      <c r="L6285" s="38"/>
      <c r="P6285" s="70" t="str">
        <f t="shared" si="295"/>
        <v/>
      </c>
      <c r="Q6285" s="70" t="str">
        <f t="shared" si="296"/>
        <v/>
      </c>
      <c r="R6285" s="70" t="str">
        <f>IFERROR(IF(K6285="handling and wharfage",SUM(P6285:Q6285),IF(OR(K6285="tank",K6285="Boat",K6285="car"),INDEX(Rate!$B$4:$M$25,MATCH(Gilbert!N6285,Rate!$A$4:$A$25,0),MATCH(Gilbert!L6285,Rate!$B$3:$M$3,0))*O6285*0.8,INDEX(Rate!$B$4:$M$25,MATCH(Gilbert!N6285,Rate!$A$4:$A$25,0),MATCH(Gilbert!L6285,Rate!$B$3:$M$3,0))*O6285)),"")</f>
        <v/>
      </c>
      <c r="S6285" s="71"/>
      <c r="T6285" s="71" t="str">
        <f t="shared" si="297"/>
        <v/>
      </c>
      <c r="V6285" s="98"/>
      <c r="W6285" s="98"/>
    </row>
    <row r="6286" s="59" customFormat="1" spans="1:23">
      <c r="A6286" s="74"/>
      <c r="B6286" s="74"/>
      <c r="D6286" s="98"/>
      <c r="G6286" s="99"/>
      <c r="H6286" s="98"/>
      <c r="J6286" s="101"/>
      <c r="L6286" s="38"/>
      <c r="P6286" s="70" t="str">
        <f t="shared" si="295"/>
        <v/>
      </c>
      <c r="Q6286" s="70" t="str">
        <f t="shared" si="296"/>
        <v/>
      </c>
      <c r="R6286" s="70" t="str">
        <f>IFERROR(IF(K6286="handling and wharfage",SUM(P6286:Q6286),IF(OR(K6286="tank",K6286="Boat",K6286="car"),INDEX(Rate!$B$4:$M$25,MATCH(Gilbert!N6286,Rate!$A$4:$A$25,0),MATCH(Gilbert!L6286,Rate!$B$3:$M$3,0))*O6286*0.8,INDEX(Rate!$B$4:$M$25,MATCH(Gilbert!N6286,Rate!$A$4:$A$25,0),MATCH(Gilbert!L6286,Rate!$B$3:$M$3,0))*O6286)),"")</f>
        <v/>
      </c>
      <c r="S6286" s="71"/>
      <c r="T6286" s="71" t="str">
        <f t="shared" si="297"/>
        <v/>
      </c>
      <c r="V6286" s="98"/>
      <c r="W6286" s="98"/>
    </row>
    <row r="6287" s="59" customFormat="1" spans="1:23">
      <c r="A6287" s="74"/>
      <c r="B6287" s="74"/>
      <c r="D6287" s="98"/>
      <c r="G6287" s="99"/>
      <c r="H6287" s="98"/>
      <c r="J6287" s="101"/>
      <c r="L6287" s="38"/>
      <c r="P6287" s="70" t="str">
        <f t="shared" si="295"/>
        <v/>
      </c>
      <c r="Q6287" s="70" t="str">
        <f t="shared" si="296"/>
        <v/>
      </c>
      <c r="R6287" s="70" t="str">
        <f>IFERROR(IF(K6287="handling and wharfage",SUM(P6287:Q6287),IF(OR(K6287="tank",K6287="Boat",K6287="car"),INDEX(Rate!$B$4:$M$25,MATCH(Gilbert!N6287,Rate!$A$4:$A$25,0),MATCH(Gilbert!L6287,Rate!$B$3:$M$3,0))*O6287*0.8,INDEX(Rate!$B$4:$M$25,MATCH(Gilbert!N6287,Rate!$A$4:$A$25,0),MATCH(Gilbert!L6287,Rate!$B$3:$M$3,0))*O6287)),"")</f>
        <v/>
      </c>
      <c r="S6287" s="71"/>
      <c r="T6287" s="71" t="str">
        <f t="shared" si="297"/>
        <v/>
      </c>
      <c r="V6287" s="98"/>
      <c r="W6287" s="98"/>
    </row>
    <row r="6288" s="59" customFormat="1" spans="1:23">
      <c r="A6288" s="74"/>
      <c r="B6288" s="74"/>
      <c r="D6288" s="98"/>
      <c r="G6288" s="99"/>
      <c r="H6288" s="98"/>
      <c r="J6288" s="101"/>
      <c r="L6288" s="38"/>
      <c r="P6288" s="70" t="str">
        <f t="shared" si="295"/>
        <v/>
      </c>
      <c r="Q6288" s="70" t="str">
        <f t="shared" si="296"/>
        <v/>
      </c>
      <c r="R6288" s="70" t="str">
        <f>IFERROR(IF(K6288="handling and wharfage",SUM(P6288:Q6288),IF(OR(K6288="tank",K6288="Boat",K6288="car"),INDEX(Rate!$B$4:$M$25,MATCH(Gilbert!N6288,Rate!$A$4:$A$25,0),MATCH(Gilbert!L6288,Rate!$B$3:$M$3,0))*O6288*0.8,INDEX(Rate!$B$4:$M$25,MATCH(Gilbert!N6288,Rate!$A$4:$A$25,0),MATCH(Gilbert!L6288,Rate!$B$3:$M$3,0))*O6288)),"")</f>
        <v/>
      </c>
      <c r="S6288" s="71"/>
      <c r="T6288" s="71" t="str">
        <f t="shared" si="297"/>
        <v/>
      </c>
      <c r="V6288" s="98"/>
      <c r="W6288" s="98"/>
    </row>
    <row r="6289" s="59" customFormat="1" spans="1:23">
      <c r="A6289" s="74"/>
      <c r="B6289" s="74"/>
      <c r="D6289" s="98"/>
      <c r="G6289" s="99"/>
      <c r="H6289" s="98"/>
      <c r="J6289" s="101"/>
      <c r="L6289" s="38"/>
      <c r="P6289" s="70" t="str">
        <f t="shared" si="295"/>
        <v/>
      </c>
      <c r="Q6289" s="70" t="str">
        <f t="shared" si="296"/>
        <v/>
      </c>
      <c r="R6289" s="70" t="str">
        <f>IFERROR(IF(K6289="handling and wharfage",SUM(P6289:Q6289),IF(OR(K6289="tank",K6289="Boat",K6289="car"),INDEX(Rate!$B$4:$M$25,MATCH(Gilbert!N6289,Rate!$A$4:$A$25,0),MATCH(Gilbert!L6289,Rate!$B$3:$M$3,0))*O6289*0.8,INDEX(Rate!$B$4:$M$25,MATCH(Gilbert!N6289,Rate!$A$4:$A$25,0),MATCH(Gilbert!L6289,Rate!$B$3:$M$3,0))*O6289)),"")</f>
        <v/>
      </c>
      <c r="S6289" s="71"/>
      <c r="T6289" s="71" t="str">
        <f t="shared" si="297"/>
        <v/>
      </c>
      <c r="V6289" s="98"/>
      <c r="W6289" s="98"/>
    </row>
    <row r="6290" s="59" customFormat="1" spans="1:23">
      <c r="A6290" s="74"/>
      <c r="B6290" s="74"/>
      <c r="D6290" s="98"/>
      <c r="G6290" s="99"/>
      <c r="H6290" s="98"/>
      <c r="J6290" s="101"/>
      <c r="L6290" s="38"/>
      <c r="P6290" s="70" t="str">
        <f t="shared" si="295"/>
        <v/>
      </c>
      <c r="Q6290" s="70" t="str">
        <f t="shared" si="296"/>
        <v/>
      </c>
      <c r="R6290" s="70" t="str">
        <f>IFERROR(IF(K6290="handling and wharfage",SUM(P6290:Q6290),IF(OR(K6290="tank",K6290="Boat",K6290="car"),INDEX(Rate!$B$4:$M$25,MATCH(Gilbert!N6290,Rate!$A$4:$A$25,0),MATCH(Gilbert!L6290,Rate!$B$3:$M$3,0))*O6290*0.8,INDEX(Rate!$B$4:$M$25,MATCH(Gilbert!N6290,Rate!$A$4:$A$25,0),MATCH(Gilbert!L6290,Rate!$B$3:$M$3,0))*O6290)),"")</f>
        <v/>
      </c>
      <c r="S6290" s="71"/>
      <c r="T6290" s="71" t="str">
        <f t="shared" si="297"/>
        <v/>
      </c>
      <c r="V6290" s="98"/>
      <c r="W6290" s="98"/>
    </row>
    <row r="6291" s="59" customFormat="1" spans="1:23">
      <c r="A6291" s="74"/>
      <c r="B6291" s="74"/>
      <c r="D6291" s="98"/>
      <c r="G6291" s="99"/>
      <c r="H6291" s="98"/>
      <c r="J6291" s="101"/>
      <c r="L6291" s="38"/>
      <c r="P6291" s="70" t="str">
        <f t="shared" si="295"/>
        <v/>
      </c>
      <c r="Q6291" s="70" t="str">
        <f t="shared" si="296"/>
        <v/>
      </c>
      <c r="R6291" s="70" t="str">
        <f>IFERROR(IF(K6291="handling and wharfage",SUM(P6291:Q6291),IF(OR(K6291="tank",K6291="Boat",K6291="car"),INDEX(Rate!$B$4:$M$25,MATCH(Gilbert!N6291,Rate!$A$4:$A$25,0),MATCH(Gilbert!L6291,Rate!$B$3:$M$3,0))*O6291*0.8,INDEX(Rate!$B$4:$M$25,MATCH(Gilbert!N6291,Rate!$A$4:$A$25,0),MATCH(Gilbert!L6291,Rate!$B$3:$M$3,0))*O6291)),"")</f>
        <v/>
      </c>
      <c r="S6291" s="71"/>
      <c r="T6291" s="71" t="str">
        <f t="shared" si="297"/>
        <v/>
      </c>
      <c r="V6291" s="98"/>
      <c r="W6291" s="98"/>
    </row>
    <row r="6292" s="59" customFormat="1" spans="1:23">
      <c r="A6292" s="74"/>
      <c r="B6292" s="74"/>
      <c r="D6292" s="98"/>
      <c r="G6292" s="99"/>
      <c r="H6292" s="98"/>
      <c r="J6292" s="101"/>
      <c r="L6292" s="38"/>
      <c r="P6292" s="70" t="str">
        <f t="shared" si="295"/>
        <v/>
      </c>
      <c r="Q6292" s="70" t="str">
        <f t="shared" si="296"/>
        <v/>
      </c>
      <c r="R6292" s="70" t="str">
        <f>IFERROR(IF(K6292="handling and wharfage",SUM(P6292:Q6292),IF(OR(K6292="tank",K6292="Boat",K6292="car"),INDEX(Rate!$B$4:$M$25,MATCH(Gilbert!N6292,Rate!$A$4:$A$25,0),MATCH(Gilbert!L6292,Rate!$B$3:$M$3,0))*O6292*0.8,INDEX(Rate!$B$4:$M$25,MATCH(Gilbert!N6292,Rate!$A$4:$A$25,0),MATCH(Gilbert!L6292,Rate!$B$3:$M$3,0))*O6292)),"")</f>
        <v/>
      </c>
      <c r="S6292" s="71"/>
      <c r="T6292" s="71" t="str">
        <f t="shared" si="297"/>
        <v/>
      </c>
      <c r="V6292" s="98"/>
      <c r="W6292" s="98"/>
    </row>
    <row r="6293" s="59" customFormat="1" spans="1:23">
      <c r="A6293" s="74"/>
      <c r="B6293" s="74"/>
      <c r="D6293" s="98"/>
      <c r="G6293" s="99"/>
      <c r="H6293" s="98"/>
      <c r="J6293" s="101"/>
      <c r="L6293" s="38"/>
      <c r="P6293" s="70" t="str">
        <f t="shared" si="295"/>
        <v/>
      </c>
      <c r="Q6293" s="70" t="str">
        <f t="shared" si="296"/>
        <v/>
      </c>
      <c r="R6293" s="70" t="str">
        <f>IFERROR(IF(K6293="handling and wharfage",SUM(P6293:Q6293),IF(OR(K6293="tank",K6293="Boat",K6293="car"),INDEX(Rate!$B$4:$M$25,MATCH(Gilbert!N6293,Rate!$A$4:$A$25,0),MATCH(Gilbert!L6293,Rate!$B$3:$M$3,0))*O6293*0.8,INDEX(Rate!$B$4:$M$25,MATCH(Gilbert!N6293,Rate!$A$4:$A$25,0),MATCH(Gilbert!L6293,Rate!$B$3:$M$3,0))*O6293)),"")</f>
        <v/>
      </c>
      <c r="S6293" s="71"/>
      <c r="T6293" s="71" t="str">
        <f t="shared" si="297"/>
        <v/>
      </c>
      <c r="V6293" s="98"/>
      <c r="W6293" s="98"/>
    </row>
    <row r="6294" s="59" customFormat="1" spans="1:23">
      <c r="A6294" s="74"/>
      <c r="B6294" s="74"/>
      <c r="D6294" s="98"/>
      <c r="G6294" s="99"/>
      <c r="H6294" s="98"/>
      <c r="J6294" s="101"/>
      <c r="L6294" s="38"/>
      <c r="P6294" s="70" t="str">
        <f t="shared" si="295"/>
        <v/>
      </c>
      <c r="Q6294" s="70" t="str">
        <f t="shared" si="296"/>
        <v/>
      </c>
      <c r="R6294" s="70" t="str">
        <f>IFERROR(IF(K6294="handling and wharfage",SUM(P6294:Q6294),IF(OR(K6294="tank",K6294="Boat",K6294="car"),INDEX(Rate!$B$4:$M$25,MATCH(Gilbert!N6294,Rate!$A$4:$A$25,0),MATCH(Gilbert!L6294,Rate!$B$3:$M$3,0))*O6294*0.8,INDEX(Rate!$B$4:$M$25,MATCH(Gilbert!N6294,Rate!$A$4:$A$25,0),MATCH(Gilbert!L6294,Rate!$B$3:$M$3,0))*O6294)),"")</f>
        <v/>
      </c>
      <c r="S6294" s="71"/>
      <c r="T6294" s="71" t="str">
        <f t="shared" si="297"/>
        <v/>
      </c>
      <c r="V6294" s="98"/>
      <c r="W6294" s="98"/>
    </row>
    <row r="6295" s="59" customFormat="1" spans="1:23">
      <c r="A6295" s="74"/>
      <c r="B6295" s="74"/>
      <c r="D6295" s="98"/>
      <c r="G6295" s="99"/>
      <c r="H6295" s="98"/>
      <c r="J6295" s="101"/>
      <c r="L6295" s="38"/>
      <c r="P6295" s="70" t="str">
        <f t="shared" si="295"/>
        <v/>
      </c>
      <c r="Q6295" s="70" t="str">
        <f t="shared" si="296"/>
        <v/>
      </c>
      <c r="R6295" s="70" t="str">
        <f>IFERROR(IF(K6295="handling and wharfage",SUM(P6295:Q6295),IF(OR(K6295="tank",K6295="Boat",K6295="car"),INDEX(Rate!$B$4:$M$25,MATCH(Gilbert!N6295,Rate!$A$4:$A$25,0),MATCH(Gilbert!L6295,Rate!$B$3:$M$3,0))*O6295*0.8,INDEX(Rate!$B$4:$M$25,MATCH(Gilbert!N6295,Rate!$A$4:$A$25,0),MATCH(Gilbert!L6295,Rate!$B$3:$M$3,0))*O6295)),"")</f>
        <v/>
      </c>
      <c r="S6295" s="71"/>
      <c r="T6295" s="71" t="str">
        <f t="shared" si="297"/>
        <v/>
      </c>
      <c r="V6295" s="98"/>
      <c r="W6295" s="98"/>
    </row>
    <row r="6296" s="59" customFormat="1" spans="1:23">
      <c r="A6296" s="74"/>
      <c r="B6296" s="74"/>
      <c r="D6296" s="98"/>
      <c r="G6296" s="99"/>
      <c r="H6296" s="98"/>
      <c r="J6296" s="101"/>
      <c r="L6296" s="38"/>
      <c r="P6296" s="70" t="str">
        <f t="shared" si="295"/>
        <v/>
      </c>
      <c r="Q6296" s="70" t="str">
        <f t="shared" si="296"/>
        <v/>
      </c>
      <c r="R6296" s="70" t="str">
        <f>IFERROR(IF(K6296="handling and wharfage",SUM(P6296:Q6296),IF(OR(K6296="tank",K6296="Boat",K6296="car"),INDEX(Rate!$B$4:$M$25,MATCH(Gilbert!N6296,Rate!$A$4:$A$25,0),MATCH(Gilbert!L6296,Rate!$B$3:$M$3,0))*O6296*0.8,INDEX(Rate!$B$4:$M$25,MATCH(Gilbert!N6296,Rate!$A$4:$A$25,0),MATCH(Gilbert!L6296,Rate!$B$3:$M$3,0))*O6296)),"")</f>
        <v/>
      </c>
      <c r="S6296" s="71"/>
      <c r="T6296" s="71" t="str">
        <f t="shared" si="297"/>
        <v/>
      </c>
      <c r="V6296" s="98"/>
      <c r="W6296" s="98"/>
    </row>
    <row r="6297" s="59" customFormat="1" spans="1:23">
      <c r="A6297" s="74"/>
      <c r="B6297" s="74"/>
      <c r="D6297" s="98"/>
      <c r="G6297" s="99"/>
      <c r="H6297" s="98"/>
      <c r="J6297" s="101"/>
      <c r="L6297" s="38"/>
      <c r="P6297" s="70" t="str">
        <f t="shared" si="295"/>
        <v/>
      </c>
      <c r="Q6297" s="70" t="str">
        <f t="shared" si="296"/>
        <v/>
      </c>
      <c r="R6297" s="70" t="str">
        <f>IFERROR(IF(K6297="handling and wharfage",SUM(P6297:Q6297),IF(OR(K6297="tank",K6297="Boat",K6297="car"),INDEX(Rate!$B$4:$M$25,MATCH(Gilbert!N6297,Rate!$A$4:$A$25,0),MATCH(Gilbert!L6297,Rate!$B$3:$M$3,0))*O6297*0.8,INDEX(Rate!$B$4:$M$25,MATCH(Gilbert!N6297,Rate!$A$4:$A$25,0),MATCH(Gilbert!L6297,Rate!$B$3:$M$3,0))*O6297)),"")</f>
        <v/>
      </c>
      <c r="S6297" s="71"/>
      <c r="T6297" s="71" t="str">
        <f t="shared" si="297"/>
        <v/>
      </c>
      <c r="V6297" s="98"/>
      <c r="W6297" s="98"/>
    </row>
    <row r="6298" spans="16:20">
      <c r="P6298" s="70" t="str">
        <f t="shared" si="295"/>
        <v/>
      </c>
      <c r="Q6298" s="70" t="str">
        <f t="shared" si="296"/>
        <v/>
      </c>
      <c r="R6298" s="70" t="str">
        <f>IFERROR(IF(K6298="handling and wharfage",SUM(P6298:Q6298),IF(OR(K6298="tank",K6298="Boat",K6298="car"),INDEX(Rate!$B$4:$M$25,MATCH(Gilbert!N6298,Rate!$A$4:$A$25,0),MATCH(Gilbert!L6298,Rate!$B$3:$M$3,0))*O6298*0.8,INDEX(Rate!$B$4:$M$25,MATCH(Gilbert!N6298,Rate!$A$4:$A$25,0),MATCH(Gilbert!L6298,Rate!$B$3:$M$3,0))*O6298)),"")</f>
        <v/>
      </c>
      <c r="T6298" s="71" t="str">
        <f t="shared" si="297"/>
        <v/>
      </c>
    </row>
    <row r="6299" spans="12:20">
      <c r="L6299" s="38"/>
      <c r="P6299" s="70" t="str">
        <f t="shared" si="295"/>
        <v/>
      </c>
      <c r="Q6299" s="70" t="str">
        <f t="shared" si="296"/>
        <v/>
      </c>
      <c r="R6299" s="70" t="str">
        <f>IFERROR(IF(K6299="handling and wharfage",SUM(P6299:Q6299),IF(OR(K6299="tank",K6299="Boat",K6299="car"),INDEX(Rate!$B$4:$M$25,MATCH(Gilbert!N6299,Rate!$A$4:$A$25,0),MATCH(Gilbert!L6299,Rate!$B$3:$M$3,0))*O6299*0.8,INDEX(Rate!$B$4:$M$25,MATCH(Gilbert!N6299,Rate!$A$4:$A$25,0),MATCH(Gilbert!L6299,Rate!$B$3:$M$3,0))*O6299)),"")</f>
        <v/>
      </c>
      <c r="T6299" s="71" t="str">
        <f t="shared" si="297"/>
        <v/>
      </c>
    </row>
    <row r="6300" spans="16:20">
      <c r="P6300" s="70" t="str">
        <f t="shared" si="295"/>
        <v/>
      </c>
      <c r="Q6300" s="70" t="str">
        <f t="shared" si="296"/>
        <v/>
      </c>
      <c r="R6300" s="70" t="str">
        <f>IFERROR(IF(K6300="handling and wharfage",SUM(P6300:Q6300),IF(OR(K6300="tank",K6300="Boat",K6300="car"),INDEX(Rate!$B$4:$M$25,MATCH(Gilbert!N6300,Rate!$A$4:$A$25,0),MATCH(Gilbert!L6300,Rate!$B$3:$M$3,0))*O6300*0.8,INDEX(Rate!$B$4:$M$25,MATCH(Gilbert!N6300,Rate!$A$4:$A$25,0),MATCH(Gilbert!L6300,Rate!$B$3:$M$3,0))*O6300)),"")</f>
        <v/>
      </c>
      <c r="T6300" s="71" t="str">
        <f t="shared" si="297"/>
        <v/>
      </c>
    </row>
    <row r="6301" spans="12:20">
      <c r="L6301" s="38"/>
      <c r="P6301" s="70" t="str">
        <f t="shared" si="295"/>
        <v/>
      </c>
      <c r="Q6301" s="70" t="str">
        <f t="shared" si="296"/>
        <v/>
      </c>
      <c r="R6301" s="70" t="str">
        <f>IFERROR(IF(K6301="handling and wharfage",SUM(P6301:Q6301),IF(OR(K6301="tank",K6301="Boat",K6301="car"),INDEX(Rate!$B$4:$M$25,MATCH(Gilbert!N6301,Rate!$A$4:$A$25,0),MATCH(Gilbert!L6301,Rate!$B$3:$M$3,0))*O6301*0.8,INDEX(Rate!$B$4:$M$25,MATCH(Gilbert!N6301,Rate!$A$4:$A$25,0),MATCH(Gilbert!L6301,Rate!$B$3:$M$3,0))*O6301)),"")</f>
        <v/>
      </c>
      <c r="T6301" s="71" t="str">
        <f t="shared" si="297"/>
        <v/>
      </c>
    </row>
    <row r="6302" spans="12:20">
      <c r="L6302" s="38"/>
      <c r="P6302" s="70" t="str">
        <f t="shared" si="295"/>
        <v/>
      </c>
      <c r="Q6302" s="70" t="str">
        <f t="shared" si="296"/>
        <v/>
      </c>
      <c r="R6302" s="70" t="str">
        <f>IFERROR(IF(K6302="handling and wharfage",SUM(P6302:Q6302),IF(OR(K6302="tank",K6302="Boat",K6302="car"),INDEX(Rate!$B$4:$M$25,MATCH(Gilbert!N6302,Rate!$A$4:$A$25,0),MATCH(Gilbert!L6302,Rate!$B$3:$M$3,0))*O6302*0.8,INDEX(Rate!$B$4:$M$25,MATCH(Gilbert!N6302,Rate!$A$4:$A$25,0),MATCH(Gilbert!L6302,Rate!$B$3:$M$3,0))*O6302)),"")</f>
        <v/>
      </c>
      <c r="T6302" s="71" t="str">
        <f t="shared" si="297"/>
        <v/>
      </c>
    </row>
    <row r="6303" spans="16:20">
      <c r="P6303" s="70" t="str">
        <f t="shared" si="295"/>
        <v/>
      </c>
      <c r="Q6303" s="70" t="str">
        <f t="shared" si="296"/>
        <v/>
      </c>
      <c r="R6303" s="70" t="str">
        <f>IFERROR(IF(K6303="handling and wharfage",SUM(P6303:Q6303),IF(OR(K6303="tank",K6303="Boat",K6303="car"),INDEX(Rate!$B$4:$M$25,MATCH(Gilbert!N6303,Rate!$A$4:$A$25,0),MATCH(Gilbert!L6303,Rate!$B$3:$M$3,0))*O6303*0.8,INDEX(Rate!$B$4:$M$25,MATCH(Gilbert!N6303,Rate!$A$4:$A$25,0),MATCH(Gilbert!L6303,Rate!$B$3:$M$3,0))*O6303)),"")</f>
        <v/>
      </c>
      <c r="T6303" s="71" t="str">
        <f t="shared" si="297"/>
        <v/>
      </c>
    </row>
    <row r="6304" spans="12:20">
      <c r="L6304" s="38"/>
      <c r="P6304" s="70" t="str">
        <f t="shared" si="295"/>
        <v/>
      </c>
      <c r="Q6304" s="70" t="str">
        <f t="shared" si="296"/>
        <v/>
      </c>
      <c r="R6304" s="70" t="str">
        <f>IFERROR(IF(K6304="handling and wharfage",SUM(P6304:Q6304),IF(OR(K6304="tank",K6304="Boat",K6304="car"),INDEX(Rate!$B$4:$M$25,MATCH(Gilbert!N6304,Rate!$A$4:$A$25,0),MATCH(Gilbert!L6304,Rate!$B$3:$M$3,0))*O6304*0.8,INDEX(Rate!$B$4:$M$25,MATCH(Gilbert!N6304,Rate!$A$4:$A$25,0),MATCH(Gilbert!L6304,Rate!$B$3:$M$3,0))*O6304)),"")</f>
        <v/>
      </c>
      <c r="T6304" s="71" t="str">
        <f t="shared" si="297"/>
        <v/>
      </c>
    </row>
    <row r="6305" spans="12:20">
      <c r="L6305" s="38"/>
      <c r="P6305" s="70" t="str">
        <f t="shared" si="295"/>
        <v/>
      </c>
      <c r="Q6305" s="70" t="str">
        <f t="shared" si="296"/>
        <v/>
      </c>
      <c r="R6305" s="70" t="str">
        <f>IFERROR(IF(K6305="handling and wharfage",SUM(P6305:Q6305),IF(OR(K6305="tank",K6305="Boat",K6305="car"),INDEX(Rate!$B$4:$M$25,MATCH(Gilbert!N6305,Rate!$A$4:$A$25,0),MATCH(Gilbert!L6305,Rate!$B$3:$M$3,0))*O6305*0.8,INDEX(Rate!$B$4:$M$25,MATCH(Gilbert!N6305,Rate!$A$4:$A$25,0),MATCH(Gilbert!L6305,Rate!$B$3:$M$3,0))*O6305)),"")</f>
        <v/>
      </c>
      <c r="T6305" s="71" t="str">
        <f t="shared" si="297"/>
        <v/>
      </c>
    </row>
    <row r="6306" spans="16:20">
      <c r="P6306" s="70" t="str">
        <f t="shared" si="295"/>
        <v/>
      </c>
      <c r="Q6306" s="70" t="str">
        <f t="shared" si="296"/>
        <v/>
      </c>
      <c r="R6306" s="70" t="str">
        <f>IFERROR(IF(K6306="handling and wharfage",SUM(P6306:Q6306),IF(OR(K6306="tank",K6306="Boat",K6306="car"),INDEX(Rate!$B$4:$M$25,MATCH(Gilbert!N6306,Rate!$A$4:$A$25,0),MATCH(Gilbert!L6306,Rate!$B$3:$M$3,0))*O6306*0.8,INDEX(Rate!$B$4:$M$25,MATCH(Gilbert!N6306,Rate!$A$4:$A$25,0),MATCH(Gilbert!L6306,Rate!$B$3:$M$3,0))*O6306)),"")</f>
        <v/>
      </c>
      <c r="T6306" s="71" t="str">
        <f t="shared" si="297"/>
        <v/>
      </c>
    </row>
    <row r="6307" spans="12:20">
      <c r="L6307" s="38"/>
      <c r="P6307" s="70" t="str">
        <f t="shared" si="295"/>
        <v/>
      </c>
      <c r="Q6307" s="70" t="str">
        <f t="shared" si="296"/>
        <v/>
      </c>
      <c r="R6307" s="70" t="str">
        <f>IFERROR(IF(K6307="handling and wharfage",SUM(P6307:Q6307),IF(OR(K6307="tank",K6307="Boat",K6307="car"),INDEX(Rate!$B$4:$M$25,MATCH(Gilbert!N6307,Rate!$A$4:$A$25,0),MATCH(Gilbert!L6307,Rate!$B$3:$M$3,0))*O6307*0.8,INDEX(Rate!$B$4:$M$25,MATCH(Gilbert!N6307,Rate!$A$4:$A$25,0),MATCH(Gilbert!L6307,Rate!$B$3:$M$3,0))*O6307)),"")</f>
        <v/>
      </c>
      <c r="T6307" s="71" t="str">
        <f t="shared" si="297"/>
        <v/>
      </c>
    </row>
    <row r="6308" spans="12:20">
      <c r="L6308" s="38"/>
      <c r="P6308" s="70" t="str">
        <f t="shared" si="295"/>
        <v/>
      </c>
      <c r="Q6308" s="70" t="str">
        <f t="shared" si="296"/>
        <v/>
      </c>
      <c r="R6308" s="70" t="str">
        <f>IFERROR(IF(K6308="handling and wharfage",SUM(P6308:Q6308),IF(OR(K6308="tank",K6308="Boat",K6308="car"),INDEX(Rate!$B$4:$M$25,MATCH(Gilbert!N6308,Rate!$A$4:$A$25,0),MATCH(Gilbert!L6308,Rate!$B$3:$M$3,0))*O6308*0.8,INDEX(Rate!$B$4:$M$25,MATCH(Gilbert!N6308,Rate!$A$4:$A$25,0),MATCH(Gilbert!L6308,Rate!$B$3:$M$3,0))*O6308)),"")</f>
        <v/>
      </c>
      <c r="T6308" s="71" t="str">
        <f t="shared" si="297"/>
        <v/>
      </c>
    </row>
    <row r="6309" spans="16:20">
      <c r="P6309" s="70" t="str">
        <f t="shared" si="295"/>
        <v/>
      </c>
      <c r="Q6309" s="70" t="str">
        <f t="shared" si="296"/>
        <v/>
      </c>
      <c r="R6309" s="70" t="str">
        <f>IFERROR(IF(K6309="handling and wharfage",SUM(P6309:Q6309),IF(OR(K6309="tank",K6309="Boat",K6309="car"),INDEX(Rate!$B$4:$M$25,MATCH(Gilbert!N6309,Rate!$A$4:$A$25,0),MATCH(Gilbert!L6309,Rate!$B$3:$M$3,0))*O6309*0.8,INDEX(Rate!$B$4:$M$25,MATCH(Gilbert!N6309,Rate!$A$4:$A$25,0),MATCH(Gilbert!L6309,Rate!$B$3:$M$3,0))*O6309)),"")</f>
        <v/>
      </c>
      <c r="T6309" s="71" t="str">
        <f t="shared" si="297"/>
        <v/>
      </c>
    </row>
    <row r="6310" spans="16:20">
      <c r="P6310" s="70" t="str">
        <f t="shared" si="295"/>
        <v/>
      </c>
      <c r="Q6310" s="70" t="str">
        <f t="shared" si="296"/>
        <v/>
      </c>
      <c r="R6310" s="70" t="str">
        <f>IFERROR(IF(K6310="handling and wharfage",SUM(P6310:Q6310),IF(OR(K6310="tank",K6310="Boat",K6310="car"),INDEX(Rate!$B$4:$M$25,MATCH(Gilbert!N6310,Rate!$A$4:$A$25,0),MATCH(Gilbert!L6310,Rate!$B$3:$M$3,0))*O6310*0.8,INDEX(Rate!$B$4:$M$25,MATCH(Gilbert!N6310,Rate!$A$4:$A$25,0),MATCH(Gilbert!L6310,Rate!$B$3:$M$3,0))*O6310)),"")</f>
        <v/>
      </c>
      <c r="T6310" s="71" t="str">
        <f t="shared" si="297"/>
        <v/>
      </c>
    </row>
    <row r="6311" spans="16:20">
      <c r="P6311" s="70" t="str">
        <f t="shared" si="295"/>
        <v/>
      </c>
      <c r="Q6311" s="70" t="str">
        <f t="shared" si="296"/>
        <v/>
      </c>
      <c r="R6311" s="70" t="str">
        <f>IFERROR(IF(K6311="handling and wharfage",SUM(P6311:Q6311),IF(OR(K6311="tank",K6311="Boat",K6311="car"),INDEX(Rate!$B$4:$M$25,MATCH(Gilbert!N6311,Rate!$A$4:$A$25,0),MATCH(Gilbert!L6311,Rate!$B$3:$M$3,0))*O6311*0.8,INDEX(Rate!$B$4:$M$25,MATCH(Gilbert!N6311,Rate!$A$4:$A$25,0),MATCH(Gilbert!L6311,Rate!$B$3:$M$3,0))*O6311)),"")</f>
        <v/>
      </c>
      <c r="T6311" s="71" t="str">
        <f t="shared" si="297"/>
        <v/>
      </c>
    </row>
    <row r="6312" spans="16:20">
      <c r="P6312" s="70" t="str">
        <f t="shared" si="295"/>
        <v/>
      </c>
      <c r="Q6312" s="70" t="str">
        <f t="shared" si="296"/>
        <v/>
      </c>
      <c r="R6312" s="70" t="str">
        <f>IFERROR(IF(K6312="handling and wharfage",SUM(P6312:Q6312),IF(OR(K6312="tank",K6312="Boat",K6312="car"),INDEX(Rate!$B$4:$M$25,MATCH(Gilbert!N6312,Rate!$A$4:$A$25,0),MATCH(Gilbert!L6312,Rate!$B$3:$M$3,0))*O6312*0.8,INDEX(Rate!$B$4:$M$25,MATCH(Gilbert!N6312,Rate!$A$4:$A$25,0),MATCH(Gilbert!L6312,Rate!$B$3:$M$3,0))*O6312)),"")</f>
        <v/>
      </c>
      <c r="T6312" s="71" t="str">
        <f t="shared" si="297"/>
        <v/>
      </c>
    </row>
    <row r="6313" spans="16:20">
      <c r="P6313" s="70" t="str">
        <f t="shared" si="295"/>
        <v/>
      </c>
      <c r="Q6313" s="70" t="str">
        <f t="shared" si="296"/>
        <v/>
      </c>
      <c r="R6313" s="70" t="str">
        <f>IFERROR(IF(K6313="handling and wharfage",SUM(P6313:Q6313),IF(OR(K6313="tank",K6313="Boat",K6313="car"),INDEX(Rate!$B$4:$M$25,MATCH(Gilbert!N6313,Rate!$A$4:$A$25,0),MATCH(Gilbert!L6313,Rate!$B$3:$M$3,0))*O6313*0.8,INDEX(Rate!$B$4:$M$25,MATCH(Gilbert!N6313,Rate!$A$4:$A$25,0),MATCH(Gilbert!L6313,Rate!$B$3:$M$3,0))*O6313)),"")</f>
        <v/>
      </c>
      <c r="T6313" s="71" t="str">
        <f t="shared" si="297"/>
        <v/>
      </c>
    </row>
    <row r="6314" spans="16:20">
      <c r="P6314" s="70" t="str">
        <f t="shared" si="295"/>
        <v/>
      </c>
      <c r="Q6314" s="70" t="str">
        <f t="shared" si="296"/>
        <v/>
      </c>
      <c r="R6314" s="70" t="str">
        <f>IFERROR(IF(K6314="handling and wharfage",SUM(P6314:Q6314),IF(OR(K6314="tank",K6314="Boat",K6314="car"),INDEX(Rate!$B$4:$M$25,MATCH(Gilbert!N6314,Rate!$A$4:$A$25,0),MATCH(Gilbert!L6314,Rate!$B$3:$M$3,0))*O6314*0.8,INDEX(Rate!$B$4:$M$25,MATCH(Gilbert!N6314,Rate!$A$4:$A$25,0),MATCH(Gilbert!L6314,Rate!$B$3:$M$3,0))*O6314)),"")</f>
        <v/>
      </c>
      <c r="T6314" s="71" t="str">
        <f t="shared" si="297"/>
        <v/>
      </c>
    </row>
    <row r="6315" spans="12:20">
      <c r="L6315" s="38"/>
      <c r="P6315" s="70" t="str">
        <f t="shared" si="295"/>
        <v/>
      </c>
      <c r="Q6315" s="70" t="str">
        <f t="shared" si="296"/>
        <v/>
      </c>
      <c r="R6315" s="70" t="str">
        <f>IFERROR(IF(K6315="handling and wharfage",SUM(P6315:Q6315),IF(OR(K6315="tank",K6315="Boat",K6315="car"),INDEX(Rate!$B$4:$M$25,MATCH(Gilbert!N6315,Rate!$A$4:$A$25,0),MATCH(Gilbert!L6315,Rate!$B$3:$M$3,0))*O6315*0.8,INDEX(Rate!$B$4:$M$25,MATCH(Gilbert!N6315,Rate!$A$4:$A$25,0),MATCH(Gilbert!L6315,Rate!$B$3:$M$3,0))*O6315)),"")</f>
        <v/>
      </c>
      <c r="T6315" s="71" t="str">
        <f t="shared" si="297"/>
        <v/>
      </c>
    </row>
    <row r="6316" spans="12:20">
      <c r="L6316" s="38"/>
      <c r="P6316" s="70" t="str">
        <f t="shared" si="295"/>
        <v/>
      </c>
      <c r="Q6316" s="70" t="str">
        <f t="shared" si="296"/>
        <v/>
      </c>
      <c r="R6316" s="70" t="str">
        <f>IFERROR(IF(K6316="handling and wharfage",SUM(P6316:Q6316),IF(OR(K6316="tank",K6316="Boat",K6316="car"),INDEX(Rate!$B$4:$M$25,MATCH(Gilbert!N6316,Rate!$A$4:$A$25,0),MATCH(Gilbert!L6316,Rate!$B$3:$M$3,0))*O6316*0.8,INDEX(Rate!$B$4:$M$25,MATCH(Gilbert!N6316,Rate!$A$4:$A$25,0),MATCH(Gilbert!L6316,Rate!$B$3:$M$3,0))*O6316)),"")</f>
        <v/>
      </c>
      <c r="T6316" s="71" t="str">
        <f t="shared" si="297"/>
        <v/>
      </c>
    </row>
    <row r="6317" spans="16:20">
      <c r="P6317" s="70" t="str">
        <f t="shared" si="295"/>
        <v/>
      </c>
      <c r="Q6317" s="70" t="str">
        <f t="shared" si="296"/>
        <v/>
      </c>
      <c r="R6317" s="70" t="str">
        <f>IFERROR(IF(K6317="handling and wharfage",SUM(P6317:Q6317),IF(OR(K6317="tank",K6317="Boat",K6317="car"),INDEX(Rate!$B$4:$M$25,MATCH(Gilbert!N6317,Rate!$A$4:$A$25,0),MATCH(Gilbert!L6317,Rate!$B$3:$M$3,0))*O6317*0.8,INDEX(Rate!$B$4:$M$25,MATCH(Gilbert!N6317,Rate!$A$4:$A$25,0),MATCH(Gilbert!L6317,Rate!$B$3:$M$3,0))*O6317)),"")</f>
        <v/>
      </c>
      <c r="T6317" s="71" t="str">
        <f t="shared" si="297"/>
        <v/>
      </c>
    </row>
    <row r="6318" spans="12:20">
      <c r="L6318" s="38"/>
      <c r="P6318" s="70" t="str">
        <f t="shared" si="295"/>
        <v/>
      </c>
      <c r="Q6318" s="70" t="str">
        <f t="shared" si="296"/>
        <v/>
      </c>
      <c r="R6318" s="70" t="str">
        <f>IFERROR(IF(K6318="handling and wharfage",SUM(P6318:Q6318),IF(OR(K6318="tank",K6318="Boat",K6318="car"),INDEX(Rate!$B$4:$M$25,MATCH(Gilbert!N6318,Rate!$A$4:$A$25,0),MATCH(Gilbert!L6318,Rate!$B$3:$M$3,0))*O6318*0.8,INDEX(Rate!$B$4:$M$25,MATCH(Gilbert!N6318,Rate!$A$4:$A$25,0),MATCH(Gilbert!L6318,Rate!$B$3:$M$3,0))*O6318)),"")</f>
        <v/>
      </c>
      <c r="T6318" s="71" t="str">
        <f t="shared" si="297"/>
        <v/>
      </c>
    </row>
    <row r="6319" spans="12:20">
      <c r="L6319" s="38"/>
      <c r="P6319" s="70" t="str">
        <f t="shared" si="295"/>
        <v/>
      </c>
      <c r="Q6319" s="70" t="str">
        <f t="shared" si="296"/>
        <v/>
      </c>
      <c r="R6319" s="70" t="str">
        <f>IFERROR(IF(K6319="handling and wharfage",SUM(P6319:Q6319),IF(OR(K6319="tank",K6319="Boat",K6319="car"),INDEX(Rate!$B$4:$M$25,MATCH(Gilbert!N6319,Rate!$A$4:$A$25,0),MATCH(Gilbert!L6319,Rate!$B$3:$M$3,0))*O6319*0.8,INDEX(Rate!$B$4:$M$25,MATCH(Gilbert!N6319,Rate!$A$4:$A$25,0),MATCH(Gilbert!L6319,Rate!$B$3:$M$3,0))*O6319)),"")</f>
        <v/>
      </c>
      <c r="T6319" s="71" t="str">
        <f t="shared" si="297"/>
        <v/>
      </c>
    </row>
    <row r="6320" spans="16:20">
      <c r="P6320" s="70" t="str">
        <f t="shared" si="295"/>
        <v/>
      </c>
      <c r="Q6320" s="70" t="str">
        <f t="shared" si="296"/>
        <v/>
      </c>
      <c r="R6320" s="70" t="str">
        <f>IFERROR(IF(K6320="handling and wharfage",SUM(P6320:Q6320),IF(OR(K6320="tank",K6320="Boat",K6320="car"),INDEX(Rate!$B$4:$M$25,MATCH(Gilbert!N6320,Rate!$A$4:$A$25,0),MATCH(Gilbert!L6320,Rate!$B$3:$M$3,0))*O6320*0.8,INDEX(Rate!$B$4:$M$25,MATCH(Gilbert!N6320,Rate!$A$4:$A$25,0),MATCH(Gilbert!L6320,Rate!$B$3:$M$3,0))*O6320)),"")</f>
        <v/>
      </c>
      <c r="T6320" s="71" t="str">
        <f t="shared" si="297"/>
        <v/>
      </c>
    </row>
    <row r="6321" spans="12:20">
      <c r="L6321" s="38"/>
      <c r="P6321" s="70" t="str">
        <f t="shared" si="295"/>
        <v/>
      </c>
      <c r="Q6321" s="70" t="str">
        <f t="shared" si="296"/>
        <v/>
      </c>
      <c r="R6321" s="70" t="str">
        <f>IFERROR(IF(K6321="handling and wharfage",SUM(P6321:Q6321),IF(OR(K6321="tank",K6321="Boat",K6321="car"),INDEX(Rate!$B$4:$M$25,MATCH(Gilbert!N6321,Rate!$A$4:$A$25,0),MATCH(Gilbert!L6321,Rate!$B$3:$M$3,0))*O6321*0.8,INDEX(Rate!$B$4:$M$25,MATCH(Gilbert!N6321,Rate!$A$4:$A$25,0),MATCH(Gilbert!L6321,Rate!$B$3:$M$3,0))*O6321)),"")</f>
        <v/>
      </c>
      <c r="T6321" s="71" t="str">
        <f t="shared" si="297"/>
        <v/>
      </c>
    </row>
    <row r="6322" spans="12:20">
      <c r="L6322" s="38"/>
      <c r="P6322" s="70" t="str">
        <f t="shared" si="295"/>
        <v/>
      </c>
      <c r="Q6322" s="70" t="str">
        <f t="shared" si="296"/>
        <v/>
      </c>
      <c r="R6322" s="70" t="str">
        <f>IFERROR(IF(K6322="handling and wharfage",SUM(P6322:Q6322),IF(OR(K6322="tank",K6322="Boat",K6322="car"),INDEX(Rate!$B$4:$M$25,MATCH(Gilbert!N6322,Rate!$A$4:$A$25,0),MATCH(Gilbert!L6322,Rate!$B$3:$M$3,0))*O6322*0.8,INDEX(Rate!$B$4:$M$25,MATCH(Gilbert!N6322,Rate!$A$4:$A$25,0),MATCH(Gilbert!L6322,Rate!$B$3:$M$3,0))*O6322)),"")</f>
        <v/>
      </c>
      <c r="T6322" s="71" t="str">
        <f t="shared" si="297"/>
        <v/>
      </c>
    </row>
    <row r="6323" spans="16:20">
      <c r="P6323" s="70" t="str">
        <f t="shared" si="295"/>
        <v/>
      </c>
      <c r="Q6323" s="70" t="str">
        <f t="shared" si="296"/>
        <v/>
      </c>
      <c r="R6323" s="70" t="str">
        <f>IFERROR(IF(K6323="handling and wharfage",SUM(P6323:Q6323),IF(OR(K6323="tank",K6323="Boat",K6323="car"),INDEX(Rate!$B$4:$M$25,MATCH(Gilbert!N6323,Rate!$A$4:$A$25,0),MATCH(Gilbert!L6323,Rate!$B$3:$M$3,0))*O6323*0.8,INDEX(Rate!$B$4:$M$25,MATCH(Gilbert!N6323,Rate!$A$4:$A$25,0),MATCH(Gilbert!L6323,Rate!$B$3:$M$3,0))*O6323)),"")</f>
        <v/>
      </c>
      <c r="T6323" s="71" t="str">
        <f t="shared" si="297"/>
        <v/>
      </c>
    </row>
    <row r="6324" spans="12:20">
      <c r="L6324" s="38"/>
      <c r="P6324" s="70" t="str">
        <f t="shared" si="295"/>
        <v/>
      </c>
      <c r="Q6324" s="70" t="str">
        <f t="shared" si="296"/>
        <v/>
      </c>
      <c r="R6324" s="70" t="str">
        <f>IFERROR(IF(K6324="handling and wharfage",SUM(P6324:Q6324),IF(OR(K6324="tank",K6324="Boat",K6324="car"),INDEX(Rate!$B$4:$M$25,MATCH(Gilbert!N6324,Rate!$A$4:$A$25,0),MATCH(Gilbert!L6324,Rate!$B$3:$M$3,0))*O6324*0.8,INDEX(Rate!$B$4:$M$25,MATCH(Gilbert!N6324,Rate!$A$4:$A$25,0),MATCH(Gilbert!L6324,Rate!$B$3:$M$3,0))*O6324)),"")</f>
        <v/>
      </c>
      <c r="T6324" s="71" t="str">
        <f t="shared" si="297"/>
        <v/>
      </c>
    </row>
    <row r="6325" spans="12:20">
      <c r="L6325" s="38"/>
      <c r="P6325" s="70" t="str">
        <f t="shared" si="295"/>
        <v/>
      </c>
      <c r="Q6325" s="70" t="str">
        <f t="shared" si="296"/>
        <v/>
      </c>
      <c r="R6325" s="70" t="str">
        <f>IFERROR(IF(K6325="handling and wharfage",SUM(P6325:Q6325),IF(OR(K6325="tank",K6325="Boat",K6325="car"),INDEX(Rate!$B$4:$M$25,MATCH(Gilbert!N6325,Rate!$A$4:$A$25,0),MATCH(Gilbert!L6325,Rate!$B$3:$M$3,0))*O6325*0.8,INDEX(Rate!$B$4:$M$25,MATCH(Gilbert!N6325,Rate!$A$4:$A$25,0),MATCH(Gilbert!L6325,Rate!$B$3:$M$3,0))*O6325)),"")</f>
        <v/>
      </c>
      <c r="T6325" s="71" t="str">
        <f t="shared" si="297"/>
        <v/>
      </c>
    </row>
    <row r="6326" spans="16:20">
      <c r="P6326" s="70" t="str">
        <f t="shared" si="295"/>
        <v/>
      </c>
      <c r="Q6326" s="70" t="str">
        <f t="shared" si="296"/>
        <v/>
      </c>
      <c r="R6326" s="70" t="str">
        <f>IFERROR(IF(K6326="handling and wharfage",SUM(P6326:Q6326),IF(OR(K6326="tank",K6326="Boat",K6326="car"),INDEX(Rate!$B$4:$M$25,MATCH(Gilbert!N6326,Rate!$A$4:$A$25,0),MATCH(Gilbert!L6326,Rate!$B$3:$M$3,0))*O6326*0.8,INDEX(Rate!$B$4:$M$25,MATCH(Gilbert!N6326,Rate!$A$4:$A$25,0),MATCH(Gilbert!L6326,Rate!$B$3:$M$3,0))*O6326)),"")</f>
        <v/>
      </c>
      <c r="T6326" s="71" t="str">
        <f t="shared" si="297"/>
        <v/>
      </c>
    </row>
    <row r="6327" spans="16:20">
      <c r="P6327" s="70" t="str">
        <f t="shared" si="295"/>
        <v/>
      </c>
      <c r="Q6327" s="70" t="str">
        <f t="shared" si="296"/>
        <v/>
      </c>
      <c r="R6327" s="70" t="str">
        <f>IFERROR(IF(K6327="handling and wharfage",SUM(P6327:Q6327),IF(OR(K6327="tank",K6327="Boat",K6327="car"),INDEX(Rate!$B$4:$M$25,MATCH(Gilbert!N6327,Rate!$A$4:$A$25,0),MATCH(Gilbert!L6327,Rate!$B$3:$M$3,0))*O6327*0.8,INDEX(Rate!$B$4:$M$25,MATCH(Gilbert!N6327,Rate!$A$4:$A$25,0),MATCH(Gilbert!L6327,Rate!$B$3:$M$3,0))*O6327)),"")</f>
        <v/>
      </c>
      <c r="T6327" s="71" t="str">
        <f t="shared" si="297"/>
        <v/>
      </c>
    </row>
    <row r="6328" spans="12:20">
      <c r="L6328" s="38"/>
      <c r="P6328" s="70" t="str">
        <f t="shared" si="295"/>
        <v/>
      </c>
      <c r="Q6328" s="70" t="str">
        <f t="shared" si="296"/>
        <v/>
      </c>
      <c r="R6328" s="70" t="str">
        <f>IFERROR(IF(K6328="handling and wharfage",SUM(P6328:Q6328),IF(OR(K6328="tank",K6328="Boat",K6328="car"),INDEX(Rate!$B$4:$M$25,MATCH(Gilbert!N6328,Rate!$A$4:$A$25,0),MATCH(Gilbert!L6328,Rate!$B$3:$M$3,0))*O6328*0.8,INDEX(Rate!$B$4:$M$25,MATCH(Gilbert!N6328,Rate!$A$4:$A$25,0),MATCH(Gilbert!L6328,Rate!$B$3:$M$3,0))*O6328)),"")</f>
        <v/>
      </c>
      <c r="T6328" s="71" t="str">
        <f t="shared" si="297"/>
        <v/>
      </c>
    </row>
    <row r="6329" spans="12:20">
      <c r="L6329" s="38"/>
      <c r="P6329" s="70" t="str">
        <f t="shared" si="295"/>
        <v/>
      </c>
      <c r="Q6329" s="70" t="str">
        <f t="shared" si="296"/>
        <v/>
      </c>
      <c r="R6329" s="70" t="str">
        <f>IFERROR(IF(K6329="handling and wharfage",SUM(P6329:Q6329),IF(OR(K6329="tank",K6329="Boat",K6329="car"),INDEX(Rate!$B$4:$M$25,MATCH(Gilbert!N6329,Rate!$A$4:$A$25,0),MATCH(Gilbert!L6329,Rate!$B$3:$M$3,0))*O6329*0.8,INDEX(Rate!$B$4:$M$25,MATCH(Gilbert!N6329,Rate!$A$4:$A$25,0),MATCH(Gilbert!L6329,Rate!$B$3:$M$3,0))*O6329)),"")</f>
        <v/>
      </c>
      <c r="T6329" s="71" t="str">
        <f t="shared" si="297"/>
        <v/>
      </c>
    </row>
    <row r="6330" spans="16:20">
      <c r="P6330" s="70" t="str">
        <f t="shared" si="295"/>
        <v/>
      </c>
      <c r="Q6330" s="70" t="str">
        <f t="shared" si="296"/>
        <v/>
      </c>
      <c r="R6330" s="70" t="str">
        <f>IFERROR(IF(K6330="handling and wharfage",SUM(P6330:Q6330),IF(OR(K6330="tank",K6330="Boat",K6330="car"),INDEX(Rate!$B$4:$M$25,MATCH(Gilbert!N6330,Rate!$A$4:$A$25,0),MATCH(Gilbert!L6330,Rate!$B$3:$M$3,0))*O6330*0.8,INDEX(Rate!$B$4:$M$25,MATCH(Gilbert!N6330,Rate!$A$4:$A$25,0),MATCH(Gilbert!L6330,Rate!$B$3:$M$3,0))*O6330)),"")</f>
        <v/>
      </c>
      <c r="T6330" s="71" t="str">
        <f t="shared" si="297"/>
        <v/>
      </c>
    </row>
    <row r="6331" spans="16:20">
      <c r="P6331" s="70" t="str">
        <f t="shared" si="295"/>
        <v/>
      </c>
      <c r="Q6331" s="70" t="str">
        <f t="shared" si="296"/>
        <v/>
      </c>
      <c r="R6331" s="70" t="str">
        <f>IFERROR(IF(K6331="handling and wharfage",SUM(P6331:Q6331),IF(OR(K6331="tank",K6331="Boat",K6331="car"),INDEX(Rate!$B$4:$M$25,MATCH(Gilbert!N6331,Rate!$A$4:$A$25,0),MATCH(Gilbert!L6331,Rate!$B$3:$M$3,0))*O6331*0.8,INDEX(Rate!$B$4:$M$25,MATCH(Gilbert!N6331,Rate!$A$4:$A$25,0),MATCH(Gilbert!L6331,Rate!$B$3:$M$3,0))*O6331)),"")</f>
        <v/>
      </c>
      <c r="T6331" s="71" t="str">
        <f t="shared" si="297"/>
        <v/>
      </c>
    </row>
    <row r="6332" spans="16:20">
      <c r="P6332" s="70" t="str">
        <f t="shared" si="295"/>
        <v/>
      </c>
      <c r="Q6332" s="70" t="str">
        <f t="shared" si="296"/>
        <v/>
      </c>
      <c r="R6332" s="70" t="str">
        <f>IFERROR(IF(K6332="handling and wharfage",SUM(P6332:Q6332),IF(OR(K6332="tank",K6332="Boat",K6332="car"),INDEX(Rate!$B$4:$M$25,MATCH(Gilbert!N6332,Rate!$A$4:$A$25,0),MATCH(Gilbert!L6332,Rate!$B$3:$M$3,0))*O6332*0.8,INDEX(Rate!$B$4:$M$25,MATCH(Gilbert!N6332,Rate!$A$4:$A$25,0),MATCH(Gilbert!L6332,Rate!$B$3:$M$3,0))*O6332)),"")</f>
        <v/>
      </c>
      <c r="T6332" s="71" t="str">
        <f t="shared" si="297"/>
        <v/>
      </c>
    </row>
    <row r="6333" spans="12:20">
      <c r="L6333" s="38"/>
      <c r="P6333" s="70" t="str">
        <f t="shared" si="295"/>
        <v/>
      </c>
      <c r="Q6333" s="70" t="str">
        <f t="shared" si="296"/>
        <v/>
      </c>
      <c r="R6333" s="70" t="str">
        <f>IFERROR(IF(K6333="handling and wharfage",SUM(P6333:Q6333),IF(OR(K6333="tank",K6333="Boat",K6333="car"),INDEX(Rate!$B$4:$M$25,MATCH(Gilbert!N6333,Rate!$A$4:$A$25,0),MATCH(Gilbert!L6333,Rate!$B$3:$M$3,0))*O6333*0.8,INDEX(Rate!$B$4:$M$25,MATCH(Gilbert!N6333,Rate!$A$4:$A$25,0),MATCH(Gilbert!L6333,Rate!$B$3:$M$3,0))*O6333)),"")</f>
        <v/>
      </c>
      <c r="T6333" s="71" t="str">
        <f t="shared" si="297"/>
        <v/>
      </c>
    </row>
    <row r="6334" spans="16:20">
      <c r="P6334" s="70" t="str">
        <f t="shared" si="295"/>
        <v/>
      </c>
      <c r="Q6334" s="70" t="str">
        <f t="shared" si="296"/>
        <v/>
      </c>
      <c r="R6334" s="70" t="str">
        <f>IFERROR(IF(K6334="handling and wharfage",SUM(P6334:Q6334),IF(OR(K6334="tank",K6334="Boat",K6334="car"),INDEX(Rate!$B$4:$M$25,MATCH(Gilbert!N6334,Rate!$A$4:$A$25,0),MATCH(Gilbert!L6334,Rate!$B$3:$M$3,0))*O6334*0.8,INDEX(Rate!$B$4:$M$25,MATCH(Gilbert!N6334,Rate!$A$4:$A$25,0),MATCH(Gilbert!L6334,Rate!$B$3:$M$3,0))*O6334)),"")</f>
        <v/>
      </c>
      <c r="T6334" s="71" t="str">
        <f t="shared" si="297"/>
        <v/>
      </c>
    </row>
    <row r="6335" spans="16:20">
      <c r="P6335" s="70" t="str">
        <f t="shared" si="295"/>
        <v/>
      </c>
      <c r="Q6335" s="70" t="str">
        <f t="shared" si="296"/>
        <v/>
      </c>
      <c r="R6335" s="70" t="str">
        <f>IFERROR(IF(K6335="handling and wharfage",SUM(P6335:Q6335),IF(OR(K6335="tank",K6335="Boat",K6335="car"),INDEX(Rate!$B$4:$M$25,MATCH(Gilbert!N6335,Rate!$A$4:$A$25,0),MATCH(Gilbert!L6335,Rate!$B$3:$M$3,0))*O6335*0.8,INDEX(Rate!$B$4:$M$25,MATCH(Gilbert!N6335,Rate!$A$4:$A$25,0),MATCH(Gilbert!L6335,Rate!$B$3:$M$3,0))*O6335)),"")</f>
        <v/>
      </c>
      <c r="T6335" s="71" t="str">
        <f t="shared" si="297"/>
        <v/>
      </c>
    </row>
    <row r="6336" spans="16:20">
      <c r="P6336" s="70" t="str">
        <f t="shared" si="295"/>
        <v/>
      </c>
      <c r="Q6336" s="70" t="str">
        <f t="shared" si="296"/>
        <v/>
      </c>
      <c r="R6336" s="70" t="str">
        <f>IFERROR(IF(K6336="handling and wharfage",SUM(P6336:Q6336),IF(OR(K6336="tank",K6336="Boat",K6336="car"),INDEX(Rate!$B$4:$M$25,MATCH(Gilbert!N6336,Rate!$A$4:$A$25,0),MATCH(Gilbert!L6336,Rate!$B$3:$M$3,0))*O6336*0.8,INDEX(Rate!$B$4:$M$25,MATCH(Gilbert!N6336,Rate!$A$4:$A$25,0),MATCH(Gilbert!L6336,Rate!$B$3:$M$3,0))*O6336)),"")</f>
        <v/>
      </c>
      <c r="T6336" s="71" t="str">
        <f t="shared" si="297"/>
        <v/>
      </c>
    </row>
    <row r="6337" spans="16:20">
      <c r="P6337" s="70" t="str">
        <f t="shared" si="295"/>
        <v/>
      </c>
      <c r="Q6337" s="70" t="str">
        <f t="shared" si="296"/>
        <v/>
      </c>
      <c r="R6337" s="70" t="str">
        <f>IFERROR(IF(K6337="handling and wharfage",SUM(P6337:Q6337),IF(OR(K6337="tank",K6337="Boat",K6337="car"),INDEX(Rate!$B$4:$M$25,MATCH(Gilbert!N6337,Rate!$A$4:$A$25,0),MATCH(Gilbert!L6337,Rate!$B$3:$M$3,0))*O6337*0.8,INDEX(Rate!$B$4:$M$25,MATCH(Gilbert!N6337,Rate!$A$4:$A$25,0),MATCH(Gilbert!L6337,Rate!$B$3:$M$3,0))*O6337)),"")</f>
        <v/>
      </c>
      <c r="T6337" s="71" t="str">
        <f t="shared" si="297"/>
        <v/>
      </c>
    </row>
    <row r="6338" spans="12:20">
      <c r="L6338" s="38"/>
      <c r="P6338" s="70" t="str">
        <f t="shared" si="295"/>
        <v/>
      </c>
      <c r="Q6338" s="70" t="str">
        <f t="shared" si="296"/>
        <v/>
      </c>
      <c r="R6338" s="70" t="str">
        <f>IFERROR(IF(K6338="handling and wharfage",SUM(P6338:Q6338),IF(OR(K6338="tank",K6338="Boat",K6338="car"),INDEX(Rate!$B$4:$M$25,MATCH(Gilbert!N6338,Rate!$A$4:$A$25,0),MATCH(Gilbert!L6338,Rate!$B$3:$M$3,0))*O6338*0.8,INDEX(Rate!$B$4:$M$25,MATCH(Gilbert!N6338,Rate!$A$4:$A$25,0),MATCH(Gilbert!L6338,Rate!$B$3:$M$3,0))*O6338)),"")</f>
        <v/>
      </c>
      <c r="T6338" s="71" t="str">
        <f t="shared" si="297"/>
        <v/>
      </c>
    </row>
    <row r="6339" spans="12:20">
      <c r="L6339" s="38"/>
      <c r="P6339" s="70" t="str">
        <f t="shared" ref="P6339:P6402" si="298">IF(OR(K6339="handling and wharfage",K6339="rau handling and wharfage"),O6339*30,"")</f>
        <v/>
      </c>
      <c r="Q6339" s="70" t="str">
        <f t="shared" ref="Q6339:Q6402" si="299">IF(K6339&lt;&gt;"handling and wharfage","",O6339*3.5)</f>
        <v/>
      </c>
      <c r="R6339" s="70" t="str">
        <f>IFERROR(IF(K6339="handling and wharfage",SUM(P6339:Q6339),IF(OR(K6339="tank",K6339="Boat",K6339="car"),INDEX(Rate!$B$4:$M$25,MATCH(Gilbert!N6339,Rate!$A$4:$A$25,0),MATCH(Gilbert!L6339,Rate!$B$3:$M$3,0))*O6339*0.8,INDEX(Rate!$B$4:$M$25,MATCH(Gilbert!N6339,Rate!$A$4:$A$25,0),MATCH(Gilbert!L6339,Rate!$B$3:$M$3,0))*O6339)),"")</f>
        <v/>
      </c>
      <c r="T6339" s="71" t="str">
        <f t="shared" ref="T6339:T6402" si="300">IF(L6339="","",IF(L6339="General2","F0070000061A","E31250000331"))</f>
        <v/>
      </c>
    </row>
    <row r="6340" spans="16:20">
      <c r="P6340" s="70" t="str">
        <f t="shared" si="298"/>
        <v/>
      </c>
      <c r="Q6340" s="70" t="str">
        <f t="shared" si="299"/>
        <v/>
      </c>
      <c r="R6340" s="70" t="str">
        <f>IFERROR(IF(K6340="handling and wharfage",SUM(P6340:Q6340),IF(OR(K6340="tank",K6340="Boat",K6340="car"),INDEX(Rate!$B$4:$M$25,MATCH(Gilbert!N6340,Rate!$A$4:$A$25,0),MATCH(Gilbert!L6340,Rate!$B$3:$M$3,0))*O6340*0.8,INDEX(Rate!$B$4:$M$25,MATCH(Gilbert!N6340,Rate!$A$4:$A$25,0),MATCH(Gilbert!L6340,Rate!$B$3:$M$3,0))*O6340)),"")</f>
        <v/>
      </c>
      <c r="T6340" s="71" t="str">
        <f t="shared" si="300"/>
        <v/>
      </c>
    </row>
    <row r="6341" spans="12:20">
      <c r="L6341" s="38"/>
      <c r="P6341" s="70" t="str">
        <f t="shared" si="298"/>
        <v/>
      </c>
      <c r="Q6341" s="70" t="str">
        <f t="shared" si="299"/>
        <v/>
      </c>
      <c r="R6341" s="70" t="str">
        <f>IFERROR(IF(K6341="handling and wharfage",SUM(P6341:Q6341),IF(OR(K6341="tank",K6341="Boat",K6341="car"),INDEX(Rate!$B$4:$M$25,MATCH(Gilbert!N6341,Rate!$A$4:$A$25,0),MATCH(Gilbert!L6341,Rate!$B$3:$M$3,0))*O6341*0.8,INDEX(Rate!$B$4:$M$25,MATCH(Gilbert!N6341,Rate!$A$4:$A$25,0),MATCH(Gilbert!L6341,Rate!$B$3:$M$3,0))*O6341)),"")</f>
        <v/>
      </c>
      <c r="T6341" s="71" t="str">
        <f t="shared" si="300"/>
        <v/>
      </c>
    </row>
    <row r="6342" spans="12:20">
      <c r="L6342" s="38"/>
      <c r="P6342" s="70" t="str">
        <f t="shared" si="298"/>
        <v/>
      </c>
      <c r="Q6342" s="70" t="str">
        <f t="shared" si="299"/>
        <v/>
      </c>
      <c r="R6342" s="70" t="str">
        <f>IFERROR(IF(K6342="handling and wharfage",SUM(P6342:Q6342),IF(OR(K6342="tank",K6342="Boat",K6342="car"),INDEX(Rate!$B$4:$M$25,MATCH(Gilbert!N6342,Rate!$A$4:$A$25,0),MATCH(Gilbert!L6342,Rate!$B$3:$M$3,0))*O6342*0.8,INDEX(Rate!$B$4:$M$25,MATCH(Gilbert!N6342,Rate!$A$4:$A$25,0),MATCH(Gilbert!L6342,Rate!$B$3:$M$3,0))*O6342)),"")</f>
        <v/>
      </c>
      <c r="T6342" s="71" t="str">
        <f t="shared" si="300"/>
        <v/>
      </c>
    </row>
    <row r="6343" spans="12:20">
      <c r="L6343" s="38"/>
      <c r="P6343" s="70" t="str">
        <f t="shared" si="298"/>
        <v/>
      </c>
      <c r="Q6343" s="70" t="str">
        <f t="shared" si="299"/>
        <v/>
      </c>
      <c r="R6343" s="70" t="str">
        <f>IFERROR(IF(K6343="handling and wharfage",SUM(P6343:Q6343),IF(OR(K6343="tank",K6343="Boat",K6343="car"),INDEX(Rate!$B$4:$M$25,MATCH(Gilbert!N6343,Rate!$A$4:$A$25,0),MATCH(Gilbert!L6343,Rate!$B$3:$M$3,0))*O6343*0.8,INDEX(Rate!$B$4:$M$25,MATCH(Gilbert!N6343,Rate!$A$4:$A$25,0),MATCH(Gilbert!L6343,Rate!$B$3:$M$3,0))*O6343)),"")</f>
        <v/>
      </c>
      <c r="T6343" s="71" t="str">
        <f t="shared" si="300"/>
        <v/>
      </c>
    </row>
    <row r="6344" spans="16:20">
      <c r="P6344" s="70" t="str">
        <f t="shared" si="298"/>
        <v/>
      </c>
      <c r="Q6344" s="70" t="str">
        <f t="shared" si="299"/>
        <v/>
      </c>
      <c r="R6344" s="70" t="str">
        <f>IFERROR(IF(K6344="handling and wharfage",SUM(P6344:Q6344),IF(OR(K6344="tank",K6344="Boat",K6344="car"),INDEX(Rate!$B$4:$M$25,MATCH(Gilbert!N6344,Rate!$A$4:$A$25,0),MATCH(Gilbert!L6344,Rate!$B$3:$M$3,0))*O6344*0.8,INDEX(Rate!$B$4:$M$25,MATCH(Gilbert!N6344,Rate!$A$4:$A$25,0),MATCH(Gilbert!L6344,Rate!$B$3:$M$3,0))*O6344)),"")</f>
        <v/>
      </c>
      <c r="T6344" s="71" t="str">
        <f t="shared" si="300"/>
        <v/>
      </c>
    </row>
    <row r="6345" spans="16:20">
      <c r="P6345" s="70" t="str">
        <f t="shared" si="298"/>
        <v/>
      </c>
      <c r="Q6345" s="70" t="str">
        <f t="shared" si="299"/>
        <v/>
      </c>
      <c r="R6345" s="70" t="str">
        <f>IFERROR(IF(K6345="handling and wharfage",SUM(P6345:Q6345),IF(OR(K6345="tank",K6345="Boat",K6345="car"),INDEX(Rate!$B$4:$M$25,MATCH(Gilbert!N6345,Rate!$A$4:$A$25,0),MATCH(Gilbert!L6345,Rate!$B$3:$M$3,0))*O6345*0.8,INDEX(Rate!$B$4:$M$25,MATCH(Gilbert!N6345,Rate!$A$4:$A$25,0),MATCH(Gilbert!L6345,Rate!$B$3:$M$3,0))*O6345)),"")</f>
        <v/>
      </c>
      <c r="T6345" s="71" t="str">
        <f t="shared" si="300"/>
        <v/>
      </c>
    </row>
    <row r="6346" spans="12:20">
      <c r="L6346" s="38"/>
      <c r="P6346" s="70" t="str">
        <f t="shared" si="298"/>
        <v/>
      </c>
      <c r="Q6346" s="70" t="str">
        <f t="shared" si="299"/>
        <v/>
      </c>
      <c r="R6346" s="70" t="str">
        <f>IFERROR(IF(K6346="handling and wharfage",SUM(P6346:Q6346),IF(OR(K6346="tank",K6346="Boat",K6346="car"),INDEX(Rate!$B$4:$M$25,MATCH(Gilbert!N6346,Rate!$A$4:$A$25,0),MATCH(Gilbert!L6346,Rate!$B$3:$M$3,0))*O6346*0.8,INDEX(Rate!$B$4:$M$25,MATCH(Gilbert!N6346,Rate!$A$4:$A$25,0),MATCH(Gilbert!L6346,Rate!$B$3:$M$3,0))*O6346)),"")</f>
        <v/>
      </c>
      <c r="T6346" s="71" t="str">
        <f t="shared" si="300"/>
        <v/>
      </c>
    </row>
    <row r="6347" spans="12:20">
      <c r="L6347" s="38"/>
      <c r="P6347" s="70" t="str">
        <f t="shared" si="298"/>
        <v/>
      </c>
      <c r="Q6347" s="70" t="str">
        <f t="shared" si="299"/>
        <v/>
      </c>
      <c r="R6347" s="70" t="str">
        <f>IFERROR(IF(K6347="handling and wharfage",SUM(P6347:Q6347),IF(OR(K6347="tank",K6347="Boat",K6347="car"),INDEX(Rate!$B$4:$M$25,MATCH(Gilbert!N6347,Rate!$A$4:$A$25,0),MATCH(Gilbert!L6347,Rate!$B$3:$M$3,0))*O6347*0.8,INDEX(Rate!$B$4:$M$25,MATCH(Gilbert!N6347,Rate!$A$4:$A$25,0),MATCH(Gilbert!L6347,Rate!$B$3:$M$3,0))*O6347)),"")</f>
        <v/>
      </c>
      <c r="T6347" s="71" t="str">
        <f t="shared" si="300"/>
        <v/>
      </c>
    </row>
    <row r="6348" spans="16:20">
      <c r="P6348" s="70" t="str">
        <f t="shared" si="298"/>
        <v/>
      </c>
      <c r="Q6348" s="70" t="str">
        <f t="shared" si="299"/>
        <v/>
      </c>
      <c r="R6348" s="70" t="str">
        <f>IFERROR(IF(K6348="handling and wharfage",SUM(P6348:Q6348),IF(OR(K6348="tank",K6348="Boat",K6348="car"),INDEX(Rate!$B$4:$M$25,MATCH(Gilbert!N6348,Rate!$A$4:$A$25,0),MATCH(Gilbert!L6348,Rate!$B$3:$M$3,0))*O6348*0.8,INDEX(Rate!$B$4:$M$25,MATCH(Gilbert!N6348,Rate!$A$4:$A$25,0),MATCH(Gilbert!L6348,Rate!$B$3:$M$3,0))*O6348)),"")</f>
        <v/>
      </c>
      <c r="T6348" s="71" t="str">
        <f t="shared" si="300"/>
        <v/>
      </c>
    </row>
    <row r="6349" spans="16:20">
      <c r="P6349" s="70" t="str">
        <f t="shared" si="298"/>
        <v/>
      </c>
      <c r="Q6349" s="70" t="str">
        <f t="shared" si="299"/>
        <v/>
      </c>
      <c r="R6349" s="70" t="str">
        <f>IFERROR(IF(K6349="handling and wharfage",SUM(P6349:Q6349),IF(OR(K6349="tank",K6349="Boat",K6349="car"),INDEX(Rate!$B$4:$M$25,MATCH(Gilbert!N6349,Rate!$A$4:$A$25,0),MATCH(Gilbert!L6349,Rate!$B$3:$M$3,0))*O6349*0.8,INDEX(Rate!$B$4:$M$25,MATCH(Gilbert!N6349,Rate!$A$4:$A$25,0),MATCH(Gilbert!L6349,Rate!$B$3:$M$3,0))*O6349)),"")</f>
        <v/>
      </c>
      <c r="T6349" s="71" t="str">
        <f t="shared" si="300"/>
        <v/>
      </c>
    </row>
    <row r="6350" spans="16:20">
      <c r="P6350" s="70" t="str">
        <f t="shared" si="298"/>
        <v/>
      </c>
      <c r="Q6350" s="70" t="str">
        <f t="shared" si="299"/>
        <v/>
      </c>
      <c r="R6350" s="70" t="str">
        <f>IFERROR(IF(K6350="handling and wharfage",SUM(P6350:Q6350),IF(OR(K6350="tank",K6350="Boat",K6350="car"),INDEX(Rate!$B$4:$M$25,MATCH(Gilbert!N6350,Rate!$A$4:$A$25,0),MATCH(Gilbert!L6350,Rate!$B$3:$M$3,0))*O6350*0.8,INDEX(Rate!$B$4:$M$25,MATCH(Gilbert!N6350,Rate!$A$4:$A$25,0),MATCH(Gilbert!L6350,Rate!$B$3:$M$3,0))*O6350)),"")</f>
        <v/>
      </c>
      <c r="T6350" s="71" t="str">
        <f t="shared" si="300"/>
        <v/>
      </c>
    </row>
    <row r="6351" spans="16:20">
      <c r="P6351" s="70" t="str">
        <f t="shared" si="298"/>
        <v/>
      </c>
      <c r="Q6351" s="70" t="str">
        <f t="shared" si="299"/>
        <v/>
      </c>
      <c r="R6351" s="70" t="str">
        <f>IFERROR(IF(K6351="handling and wharfage",SUM(P6351:Q6351),IF(OR(K6351="tank",K6351="Boat",K6351="car"),INDEX(Rate!$B$4:$M$25,MATCH(Gilbert!N6351,Rate!$A$4:$A$25,0),MATCH(Gilbert!L6351,Rate!$B$3:$M$3,0))*O6351*0.8,INDEX(Rate!$B$4:$M$25,MATCH(Gilbert!N6351,Rate!$A$4:$A$25,0),MATCH(Gilbert!L6351,Rate!$B$3:$M$3,0))*O6351)),"")</f>
        <v/>
      </c>
      <c r="T6351" s="71" t="str">
        <f t="shared" si="300"/>
        <v/>
      </c>
    </row>
    <row r="6352" spans="16:20">
      <c r="P6352" s="70" t="str">
        <f t="shared" si="298"/>
        <v/>
      </c>
      <c r="Q6352" s="70" t="str">
        <f t="shared" si="299"/>
        <v/>
      </c>
      <c r="R6352" s="70" t="str">
        <f>IFERROR(IF(K6352="handling and wharfage",SUM(P6352:Q6352),IF(OR(K6352="tank",K6352="Boat",K6352="car"),INDEX(Rate!$B$4:$M$25,MATCH(Gilbert!N6352,Rate!$A$4:$A$25,0),MATCH(Gilbert!L6352,Rate!$B$3:$M$3,0))*O6352*0.8,INDEX(Rate!$B$4:$M$25,MATCH(Gilbert!N6352,Rate!$A$4:$A$25,0),MATCH(Gilbert!L6352,Rate!$B$3:$M$3,0))*O6352)),"")</f>
        <v/>
      </c>
      <c r="T6352" s="71" t="str">
        <f t="shared" si="300"/>
        <v/>
      </c>
    </row>
    <row r="6353" spans="16:20">
      <c r="P6353" s="70" t="str">
        <f t="shared" si="298"/>
        <v/>
      </c>
      <c r="Q6353" s="70" t="str">
        <f t="shared" si="299"/>
        <v/>
      </c>
      <c r="R6353" s="70" t="str">
        <f>IFERROR(IF(K6353="handling and wharfage",SUM(P6353:Q6353),IF(OR(K6353="tank",K6353="Boat",K6353="car"),INDEX(Rate!$B$4:$M$25,MATCH(Gilbert!N6353,Rate!$A$4:$A$25,0),MATCH(Gilbert!L6353,Rate!$B$3:$M$3,0))*O6353*0.8,INDEX(Rate!$B$4:$M$25,MATCH(Gilbert!N6353,Rate!$A$4:$A$25,0),MATCH(Gilbert!L6353,Rate!$B$3:$M$3,0))*O6353)),"")</f>
        <v/>
      </c>
      <c r="T6353" s="71" t="str">
        <f t="shared" si="300"/>
        <v/>
      </c>
    </row>
    <row r="6354" spans="16:20">
      <c r="P6354" s="70" t="str">
        <f t="shared" si="298"/>
        <v/>
      </c>
      <c r="Q6354" s="70" t="str">
        <f t="shared" si="299"/>
        <v/>
      </c>
      <c r="R6354" s="70" t="str">
        <f>IFERROR(IF(K6354="handling and wharfage",SUM(P6354:Q6354),IF(OR(K6354="tank",K6354="Boat",K6354="car"),INDEX(Rate!$B$4:$M$25,MATCH(Gilbert!N6354,Rate!$A$4:$A$25,0),MATCH(Gilbert!L6354,Rate!$B$3:$M$3,0))*O6354*0.8,INDEX(Rate!$B$4:$M$25,MATCH(Gilbert!N6354,Rate!$A$4:$A$25,0),MATCH(Gilbert!L6354,Rate!$B$3:$M$3,0))*O6354)),"")</f>
        <v/>
      </c>
      <c r="T6354" s="71" t="str">
        <f t="shared" si="300"/>
        <v/>
      </c>
    </row>
    <row r="6355" spans="16:20">
      <c r="P6355" s="70" t="str">
        <f t="shared" si="298"/>
        <v/>
      </c>
      <c r="Q6355" s="70" t="str">
        <f t="shared" si="299"/>
        <v/>
      </c>
      <c r="R6355" s="70" t="str">
        <f>IFERROR(IF(K6355="handling and wharfage",SUM(P6355:Q6355),IF(OR(K6355="tank",K6355="Boat",K6355="car"),INDEX(Rate!$B$4:$M$25,MATCH(Gilbert!N6355,Rate!$A$4:$A$25,0),MATCH(Gilbert!L6355,Rate!$B$3:$M$3,0))*O6355*0.8,INDEX(Rate!$B$4:$M$25,MATCH(Gilbert!N6355,Rate!$A$4:$A$25,0),MATCH(Gilbert!L6355,Rate!$B$3:$M$3,0))*O6355)),"")</f>
        <v/>
      </c>
      <c r="T6355" s="71" t="str">
        <f t="shared" si="300"/>
        <v/>
      </c>
    </row>
    <row r="6356" spans="16:20">
      <c r="P6356" s="70" t="str">
        <f t="shared" si="298"/>
        <v/>
      </c>
      <c r="Q6356" s="70" t="str">
        <f t="shared" si="299"/>
        <v/>
      </c>
      <c r="R6356" s="70" t="str">
        <f>IFERROR(IF(K6356="handling and wharfage",SUM(P6356:Q6356),IF(OR(K6356="tank",K6356="Boat",K6356="car"),INDEX(Rate!$B$4:$M$25,MATCH(Gilbert!N6356,Rate!$A$4:$A$25,0),MATCH(Gilbert!L6356,Rate!$B$3:$M$3,0))*O6356*0.8,INDEX(Rate!$B$4:$M$25,MATCH(Gilbert!N6356,Rate!$A$4:$A$25,0),MATCH(Gilbert!L6356,Rate!$B$3:$M$3,0))*O6356)),"")</f>
        <v/>
      </c>
      <c r="T6356" s="71" t="str">
        <f t="shared" si="300"/>
        <v/>
      </c>
    </row>
    <row r="6357" spans="16:20">
      <c r="P6357" s="70" t="str">
        <f t="shared" si="298"/>
        <v/>
      </c>
      <c r="Q6357" s="70" t="str">
        <f t="shared" si="299"/>
        <v/>
      </c>
      <c r="R6357" s="70" t="str">
        <f>IFERROR(IF(K6357="handling and wharfage",SUM(P6357:Q6357),IF(OR(K6357="tank",K6357="Boat",K6357="car"),INDEX(Rate!$B$4:$M$25,MATCH(Gilbert!N6357,Rate!$A$4:$A$25,0),MATCH(Gilbert!L6357,Rate!$B$3:$M$3,0))*O6357*0.8,INDEX(Rate!$B$4:$M$25,MATCH(Gilbert!N6357,Rate!$A$4:$A$25,0),MATCH(Gilbert!L6357,Rate!$B$3:$M$3,0))*O6357)),"")</f>
        <v/>
      </c>
      <c r="T6357" s="71" t="str">
        <f t="shared" si="300"/>
        <v/>
      </c>
    </row>
    <row r="6358" spans="16:20">
      <c r="P6358" s="70" t="str">
        <f t="shared" si="298"/>
        <v/>
      </c>
      <c r="Q6358" s="70" t="str">
        <f t="shared" si="299"/>
        <v/>
      </c>
      <c r="R6358" s="70" t="str">
        <f>IFERROR(IF(K6358="handling and wharfage",SUM(P6358:Q6358),IF(OR(K6358="tank",K6358="Boat",K6358="car"),INDEX(Rate!$B$4:$M$25,MATCH(Gilbert!N6358,Rate!$A$4:$A$25,0),MATCH(Gilbert!L6358,Rate!$B$3:$M$3,0))*O6358*0.8,INDEX(Rate!$B$4:$M$25,MATCH(Gilbert!N6358,Rate!$A$4:$A$25,0),MATCH(Gilbert!L6358,Rate!$B$3:$M$3,0))*O6358)),"")</f>
        <v/>
      </c>
      <c r="T6358" s="71" t="str">
        <f t="shared" si="300"/>
        <v/>
      </c>
    </row>
    <row r="6359" spans="16:20">
      <c r="P6359" s="70" t="str">
        <f t="shared" si="298"/>
        <v/>
      </c>
      <c r="Q6359" s="70" t="str">
        <f t="shared" si="299"/>
        <v/>
      </c>
      <c r="R6359" s="70" t="str">
        <f>IFERROR(IF(K6359="handling and wharfage",SUM(P6359:Q6359),IF(OR(K6359="tank",K6359="Boat",K6359="car"),INDEX(Rate!$B$4:$M$25,MATCH(Gilbert!N6359,Rate!$A$4:$A$25,0),MATCH(Gilbert!L6359,Rate!$B$3:$M$3,0))*O6359*0.8,INDEX(Rate!$B$4:$M$25,MATCH(Gilbert!N6359,Rate!$A$4:$A$25,0),MATCH(Gilbert!L6359,Rate!$B$3:$M$3,0))*O6359)),"")</f>
        <v/>
      </c>
      <c r="T6359" s="71" t="str">
        <f t="shared" si="300"/>
        <v/>
      </c>
    </row>
    <row r="6360" spans="16:20">
      <c r="P6360" s="70" t="str">
        <f t="shared" si="298"/>
        <v/>
      </c>
      <c r="Q6360" s="70" t="str">
        <f t="shared" si="299"/>
        <v/>
      </c>
      <c r="R6360" s="70" t="str">
        <f>IFERROR(IF(K6360="handling and wharfage",SUM(P6360:Q6360),IF(OR(K6360="tank",K6360="Boat",K6360="car"),INDEX(Rate!$B$4:$M$25,MATCH(Gilbert!N6360,Rate!$A$4:$A$25,0),MATCH(Gilbert!L6360,Rate!$B$3:$M$3,0))*O6360*0.8,INDEX(Rate!$B$4:$M$25,MATCH(Gilbert!N6360,Rate!$A$4:$A$25,0),MATCH(Gilbert!L6360,Rate!$B$3:$M$3,0))*O6360)),"")</f>
        <v/>
      </c>
      <c r="T6360" s="71" t="str">
        <f t="shared" si="300"/>
        <v/>
      </c>
    </row>
    <row r="6361" spans="16:20">
      <c r="P6361" s="70" t="str">
        <f t="shared" si="298"/>
        <v/>
      </c>
      <c r="Q6361" s="70" t="str">
        <f t="shared" si="299"/>
        <v/>
      </c>
      <c r="R6361" s="70" t="str">
        <f>IFERROR(IF(K6361="handling and wharfage",SUM(P6361:Q6361),IF(OR(K6361="tank",K6361="Boat",K6361="car"),INDEX(Rate!$B$4:$M$25,MATCH(Gilbert!N6361,Rate!$A$4:$A$25,0),MATCH(Gilbert!L6361,Rate!$B$3:$M$3,0))*O6361*0.8,INDEX(Rate!$B$4:$M$25,MATCH(Gilbert!N6361,Rate!$A$4:$A$25,0),MATCH(Gilbert!L6361,Rate!$B$3:$M$3,0))*O6361)),"")</f>
        <v/>
      </c>
      <c r="T6361" s="71" t="str">
        <f t="shared" si="300"/>
        <v/>
      </c>
    </row>
    <row r="6362" spans="16:20">
      <c r="P6362" s="70" t="str">
        <f t="shared" si="298"/>
        <v/>
      </c>
      <c r="Q6362" s="70" t="str">
        <f t="shared" si="299"/>
        <v/>
      </c>
      <c r="R6362" s="70" t="str">
        <f>IFERROR(IF(K6362="handling and wharfage",SUM(P6362:Q6362),IF(OR(K6362="tank",K6362="Boat",K6362="car"),INDEX(Rate!$B$4:$M$25,MATCH(Gilbert!N6362,Rate!$A$4:$A$25,0),MATCH(Gilbert!L6362,Rate!$B$3:$M$3,0))*O6362*0.8,INDEX(Rate!$B$4:$M$25,MATCH(Gilbert!N6362,Rate!$A$4:$A$25,0),MATCH(Gilbert!L6362,Rate!$B$3:$M$3,0))*O6362)),"")</f>
        <v/>
      </c>
      <c r="T6362" s="71" t="str">
        <f t="shared" si="300"/>
        <v/>
      </c>
    </row>
    <row r="6363" spans="16:20">
      <c r="P6363" s="70" t="str">
        <f t="shared" si="298"/>
        <v/>
      </c>
      <c r="Q6363" s="70" t="str">
        <f t="shared" si="299"/>
        <v/>
      </c>
      <c r="R6363" s="70" t="str">
        <f>IFERROR(IF(K6363="handling and wharfage",SUM(P6363:Q6363),IF(OR(K6363="tank",K6363="Boat",K6363="car"),INDEX(Rate!$B$4:$M$25,MATCH(Gilbert!N6363,Rate!$A$4:$A$25,0),MATCH(Gilbert!L6363,Rate!$B$3:$M$3,0))*O6363*0.8,INDEX(Rate!$B$4:$M$25,MATCH(Gilbert!N6363,Rate!$A$4:$A$25,0),MATCH(Gilbert!L6363,Rate!$B$3:$M$3,0))*O6363)),"")</f>
        <v/>
      </c>
      <c r="T6363" s="71" t="str">
        <f t="shared" si="300"/>
        <v/>
      </c>
    </row>
    <row r="6364" spans="16:20">
      <c r="P6364" s="70" t="str">
        <f t="shared" si="298"/>
        <v/>
      </c>
      <c r="Q6364" s="70" t="str">
        <f t="shared" si="299"/>
        <v/>
      </c>
      <c r="R6364" s="70" t="str">
        <f>IFERROR(IF(K6364="handling and wharfage",SUM(P6364:Q6364),IF(OR(K6364="tank",K6364="Boat",K6364="car"),INDEX(Rate!$B$4:$M$25,MATCH(Gilbert!N6364,Rate!$A$4:$A$25,0),MATCH(Gilbert!L6364,Rate!$B$3:$M$3,0))*O6364*0.8,INDEX(Rate!$B$4:$M$25,MATCH(Gilbert!N6364,Rate!$A$4:$A$25,0),MATCH(Gilbert!L6364,Rate!$B$3:$M$3,0))*O6364)),"")</f>
        <v/>
      </c>
      <c r="T6364" s="71" t="str">
        <f t="shared" si="300"/>
        <v/>
      </c>
    </row>
    <row r="6365" spans="16:20">
      <c r="P6365" s="70" t="str">
        <f t="shared" si="298"/>
        <v/>
      </c>
      <c r="Q6365" s="70" t="str">
        <f t="shared" si="299"/>
        <v/>
      </c>
      <c r="R6365" s="70" t="str">
        <f>IFERROR(IF(K6365="handling and wharfage",SUM(P6365:Q6365),IF(OR(K6365="tank",K6365="Boat",K6365="car"),INDEX(Rate!$B$4:$M$25,MATCH(Gilbert!N6365,Rate!$A$4:$A$25,0),MATCH(Gilbert!L6365,Rate!$B$3:$M$3,0))*O6365*0.8,INDEX(Rate!$B$4:$M$25,MATCH(Gilbert!N6365,Rate!$A$4:$A$25,0),MATCH(Gilbert!L6365,Rate!$B$3:$M$3,0))*O6365)),"")</f>
        <v/>
      </c>
      <c r="T6365" s="71" t="str">
        <f t="shared" si="300"/>
        <v/>
      </c>
    </row>
    <row r="6366" spans="16:20">
      <c r="P6366" s="70" t="str">
        <f t="shared" si="298"/>
        <v/>
      </c>
      <c r="Q6366" s="70" t="str">
        <f t="shared" si="299"/>
        <v/>
      </c>
      <c r="R6366" s="70" t="str">
        <f>IFERROR(IF(K6366="handling and wharfage",SUM(P6366:Q6366),IF(OR(K6366="tank",K6366="Boat",K6366="car"),INDEX(Rate!$B$4:$M$25,MATCH(Gilbert!N6366,Rate!$A$4:$A$25,0),MATCH(Gilbert!L6366,Rate!$B$3:$M$3,0))*O6366*0.8,INDEX(Rate!$B$4:$M$25,MATCH(Gilbert!N6366,Rate!$A$4:$A$25,0),MATCH(Gilbert!L6366,Rate!$B$3:$M$3,0))*O6366)),"")</f>
        <v/>
      </c>
      <c r="T6366" s="71" t="str">
        <f t="shared" si="300"/>
        <v/>
      </c>
    </row>
    <row r="6367" spans="16:20">
      <c r="P6367" s="70" t="str">
        <f t="shared" si="298"/>
        <v/>
      </c>
      <c r="Q6367" s="70" t="str">
        <f t="shared" si="299"/>
        <v/>
      </c>
      <c r="R6367" s="70" t="str">
        <f>IFERROR(IF(K6367="handling and wharfage",SUM(P6367:Q6367),IF(OR(K6367="tank",K6367="Boat",K6367="car"),INDEX(Rate!$B$4:$M$25,MATCH(Gilbert!N6367,Rate!$A$4:$A$25,0),MATCH(Gilbert!L6367,Rate!$B$3:$M$3,0))*O6367*0.8,INDEX(Rate!$B$4:$M$25,MATCH(Gilbert!N6367,Rate!$A$4:$A$25,0),MATCH(Gilbert!L6367,Rate!$B$3:$M$3,0))*O6367)),"")</f>
        <v/>
      </c>
      <c r="T6367" s="71" t="str">
        <f t="shared" si="300"/>
        <v/>
      </c>
    </row>
    <row r="6368" spans="16:20">
      <c r="P6368" s="70" t="str">
        <f t="shared" si="298"/>
        <v/>
      </c>
      <c r="Q6368" s="70" t="str">
        <f t="shared" si="299"/>
        <v/>
      </c>
      <c r="R6368" s="70" t="str">
        <f>IFERROR(IF(K6368="handling and wharfage",SUM(P6368:Q6368),IF(OR(K6368="tank",K6368="Boat",K6368="car"),INDEX(Rate!$B$4:$M$25,MATCH(Gilbert!N6368,Rate!$A$4:$A$25,0),MATCH(Gilbert!L6368,Rate!$B$3:$M$3,0))*O6368*0.8,INDEX(Rate!$B$4:$M$25,MATCH(Gilbert!N6368,Rate!$A$4:$A$25,0),MATCH(Gilbert!L6368,Rate!$B$3:$M$3,0))*O6368)),"")</f>
        <v/>
      </c>
      <c r="T6368" s="71" t="str">
        <f t="shared" si="300"/>
        <v/>
      </c>
    </row>
    <row r="6369" spans="16:20">
      <c r="P6369" s="70" t="str">
        <f t="shared" si="298"/>
        <v/>
      </c>
      <c r="Q6369" s="70" t="str">
        <f t="shared" si="299"/>
        <v/>
      </c>
      <c r="R6369" s="70" t="str">
        <f>IFERROR(IF(K6369="handling and wharfage",SUM(P6369:Q6369),IF(OR(K6369="tank",K6369="Boat",K6369="car"),INDEX(Rate!$B$4:$M$25,MATCH(Gilbert!N6369,Rate!$A$4:$A$25,0),MATCH(Gilbert!L6369,Rate!$B$3:$M$3,0))*O6369*0.8,INDEX(Rate!$B$4:$M$25,MATCH(Gilbert!N6369,Rate!$A$4:$A$25,0),MATCH(Gilbert!L6369,Rate!$B$3:$M$3,0))*O6369)),"")</f>
        <v/>
      </c>
      <c r="T6369" s="71" t="str">
        <f t="shared" si="300"/>
        <v/>
      </c>
    </row>
    <row r="6370" spans="16:20">
      <c r="P6370" s="70" t="str">
        <f t="shared" si="298"/>
        <v/>
      </c>
      <c r="Q6370" s="70" t="str">
        <f t="shared" si="299"/>
        <v/>
      </c>
      <c r="R6370" s="70" t="str">
        <f>IFERROR(IF(K6370="handling and wharfage",SUM(P6370:Q6370),IF(OR(K6370="tank",K6370="Boat",K6370="car"),INDEX(Rate!$B$4:$M$25,MATCH(Gilbert!N6370,Rate!$A$4:$A$25,0),MATCH(Gilbert!L6370,Rate!$B$3:$M$3,0))*O6370*0.8,INDEX(Rate!$B$4:$M$25,MATCH(Gilbert!N6370,Rate!$A$4:$A$25,0),MATCH(Gilbert!L6370,Rate!$B$3:$M$3,0))*O6370)),"")</f>
        <v/>
      </c>
      <c r="T6370" s="71" t="str">
        <f t="shared" si="300"/>
        <v/>
      </c>
    </row>
    <row r="6371" spans="16:20">
      <c r="P6371" s="70" t="str">
        <f t="shared" si="298"/>
        <v/>
      </c>
      <c r="Q6371" s="70" t="str">
        <f t="shared" si="299"/>
        <v/>
      </c>
      <c r="R6371" s="70" t="str">
        <f>IFERROR(IF(K6371="handling and wharfage",SUM(P6371:Q6371),IF(OR(K6371="tank",K6371="Boat",K6371="car"),INDEX(Rate!$B$4:$M$25,MATCH(Gilbert!N6371,Rate!$A$4:$A$25,0),MATCH(Gilbert!L6371,Rate!$B$3:$M$3,0))*O6371*0.8,INDEX(Rate!$B$4:$M$25,MATCH(Gilbert!N6371,Rate!$A$4:$A$25,0),MATCH(Gilbert!L6371,Rate!$B$3:$M$3,0))*O6371)),"")</f>
        <v/>
      </c>
      <c r="T6371" s="71" t="str">
        <f t="shared" si="300"/>
        <v/>
      </c>
    </row>
    <row r="6372" spans="16:20">
      <c r="P6372" s="70" t="str">
        <f t="shared" si="298"/>
        <v/>
      </c>
      <c r="Q6372" s="70" t="str">
        <f t="shared" si="299"/>
        <v/>
      </c>
      <c r="R6372" s="70" t="str">
        <f>IFERROR(IF(K6372="handling and wharfage",SUM(P6372:Q6372),IF(OR(K6372="tank",K6372="Boat",K6372="car"),INDEX(Rate!$B$4:$M$25,MATCH(Gilbert!N6372,Rate!$A$4:$A$25,0),MATCH(Gilbert!L6372,Rate!$B$3:$M$3,0))*O6372*0.8,INDEX(Rate!$B$4:$M$25,MATCH(Gilbert!N6372,Rate!$A$4:$A$25,0),MATCH(Gilbert!L6372,Rate!$B$3:$M$3,0))*O6372)),"")</f>
        <v/>
      </c>
      <c r="T6372" s="71" t="str">
        <f t="shared" si="300"/>
        <v/>
      </c>
    </row>
    <row r="6373" spans="16:20">
      <c r="P6373" s="70" t="str">
        <f t="shared" si="298"/>
        <v/>
      </c>
      <c r="Q6373" s="70" t="str">
        <f t="shared" si="299"/>
        <v/>
      </c>
      <c r="R6373" s="70" t="str">
        <f>IFERROR(IF(K6373="handling and wharfage",SUM(P6373:Q6373),IF(OR(K6373="tank",K6373="Boat",K6373="car"),INDEX(Rate!$B$4:$M$25,MATCH(Gilbert!N6373,Rate!$A$4:$A$25,0),MATCH(Gilbert!L6373,Rate!$B$3:$M$3,0))*O6373*0.8,INDEX(Rate!$B$4:$M$25,MATCH(Gilbert!N6373,Rate!$A$4:$A$25,0),MATCH(Gilbert!L6373,Rate!$B$3:$M$3,0))*O6373)),"")</f>
        <v/>
      </c>
      <c r="T6373" s="71" t="str">
        <f t="shared" si="300"/>
        <v/>
      </c>
    </row>
    <row r="6374" spans="16:20">
      <c r="P6374" s="70" t="str">
        <f t="shared" si="298"/>
        <v/>
      </c>
      <c r="Q6374" s="70" t="str">
        <f t="shared" si="299"/>
        <v/>
      </c>
      <c r="R6374" s="70" t="str">
        <f>IFERROR(IF(K6374="handling and wharfage",SUM(P6374:Q6374),IF(OR(K6374="tank",K6374="Boat",K6374="car"),INDEX(Rate!$B$4:$M$25,MATCH(Gilbert!N6374,Rate!$A$4:$A$25,0),MATCH(Gilbert!L6374,Rate!$B$3:$M$3,0))*O6374*0.8,INDEX(Rate!$B$4:$M$25,MATCH(Gilbert!N6374,Rate!$A$4:$A$25,0),MATCH(Gilbert!L6374,Rate!$B$3:$M$3,0))*O6374)),"")</f>
        <v/>
      </c>
      <c r="T6374" s="71" t="str">
        <f t="shared" si="300"/>
        <v/>
      </c>
    </row>
    <row r="6375" spans="16:20">
      <c r="P6375" s="70" t="str">
        <f t="shared" si="298"/>
        <v/>
      </c>
      <c r="Q6375" s="70" t="str">
        <f t="shared" si="299"/>
        <v/>
      </c>
      <c r="R6375" s="70" t="str">
        <f>IFERROR(IF(K6375="handling and wharfage",SUM(P6375:Q6375),IF(OR(K6375="tank",K6375="Boat",K6375="car"),INDEX(Rate!$B$4:$M$25,MATCH(Gilbert!N6375,Rate!$A$4:$A$25,0),MATCH(Gilbert!L6375,Rate!$B$3:$M$3,0))*O6375*0.8,INDEX(Rate!$B$4:$M$25,MATCH(Gilbert!N6375,Rate!$A$4:$A$25,0),MATCH(Gilbert!L6375,Rate!$B$3:$M$3,0))*O6375)),"")</f>
        <v/>
      </c>
      <c r="T6375" s="71" t="str">
        <f t="shared" si="300"/>
        <v/>
      </c>
    </row>
    <row r="6376" spans="16:20">
      <c r="P6376" s="70" t="str">
        <f t="shared" si="298"/>
        <v/>
      </c>
      <c r="Q6376" s="70" t="str">
        <f t="shared" si="299"/>
        <v/>
      </c>
      <c r="R6376" s="70" t="str">
        <f>IFERROR(IF(K6376="handling and wharfage",SUM(P6376:Q6376),IF(OR(K6376="tank",K6376="Boat",K6376="car"),INDEX(Rate!$B$4:$M$25,MATCH(Gilbert!N6376,Rate!$A$4:$A$25,0),MATCH(Gilbert!L6376,Rate!$B$3:$M$3,0))*O6376*0.8,INDEX(Rate!$B$4:$M$25,MATCH(Gilbert!N6376,Rate!$A$4:$A$25,0),MATCH(Gilbert!L6376,Rate!$B$3:$M$3,0))*O6376)),"")</f>
        <v/>
      </c>
      <c r="T6376" s="71" t="str">
        <f t="shared" si="300"/>
        <v/>
      </c>
    </row>
    <row r="6377" spans="16:20">
      <c r="P6377" s="70" t="str">
        <f t="shared" si="298"/>
        <v/>
      </c>
      <c r="Q6377" s="70" t="str">
        <f t="shared" si="299"/>
        <v/>
      </c>
      <c r="R6377" s="70" t="str">
        <f>IFERROR(IF(K6377="handling and wharfage",SUM(P6377:Q6377),IF(OR(K6377="tank",K6377="Boat",K6377="car"),INDEX(Rate!$B$4:$M$25,MATCH(Gilbert!N6377,Rate!$A$4:$A$25,0),MATCH(Gilbert!L6377,Rate!$B$3:$M$3,0))*O6377*0.8,INDEX(Rate!$B$4:$M$25,MATCH(Gilbert!N6377,Rate!$A$4:$A$25,0),MATCH(Gilbert!L6377,Rate!$B$3:$M$3,0))*O6377)),"")</f>
        <v/>
      </c>
      <c r="T6377" s="71" t="str">
        <f t="shared" si="300"/>
        <v/>
      </c>
    </row>
    <row r="6378" spans="16:20">
      <c r="P6378" s="70" t="str">
        <f t="shared" si="298"/>
        <v/>
      </c>
      <c r="Q6378" s="70" t="str">
        <f t="shared" si="299"/>
        <v/>
      </c>
      <c r="R6378" s="70" t="str">
        <f>IFERROR(IF(K6378="handling and wharfage",SUM(P6378:Q6378),IF(OR(K6378="tank",K6378="Boat",K6378="car"),INDEX(Rate!$B$4:$M$25,MATCH(Gilbert!N6378,Rate!$A$4:$A$25,0),MATCH(Gilbert!L6378,Rate!$B$3:$M$3,0))*O6378*0.8,INDEX(Rate!$B$4:$M$25,MATCH(Gilbert!N6378,Rate!$A$4:$A$25,0),MATCH(Gilbert!L6378,Rate!$B$3:$M$3,0))*O6378)),"")</f>
        <v/>
      </c>
      <c r="T6378" s="71" t="str">
        <f t="shared" si="300"/>
        <v/>
      </c>
    </row>
    <row r="6379" spans="16:20">
      <c r="P6379" s="70" t="str">
        <f t="shared" si="298"/>
        <v/>
      </c>
      <c r="Q6379" s="70" t="str">
        <f t="shared" si="299"/>
        <v/>
      </c>
      <c r="R6379" s="70" t="str">
        <f>IFERROR(IF(K6379="handling and wharfage",SUM(P6379:Q6379),IF(OR(K6379="tank",K6379="Boat",K6379="car"),INDEX(Rate!$B$4:$M$25,MATCH(Gilbert!N6379,Rate!$A$4:$A$25,0),MATCH(Gilbert!L6379,Rate!$B$3:$M$3,0))*O6379*0.8,INDEX(Rate!$B$4:$M$25,MATCH(Gilbert!N6379,Rate!$A$4:$A$25,0),MATCH(Gilbert!L6379,Rate!$B$3:$M$3,0))*O6379)),"")</f>
        <v/>
      </c>
      <c r="T6379" s="71" t="str">
        <f t="shared" si="300"/>
        <v/>
      </c>
    </row>
    <row r="6380" spans="16:20">
      <c r="P6380" s="70" t="str">
        <f t="shared" si="298"/>
        <v/>
      </c>
      <c r="Q6380" s="70" t="str">
        <f t="shared" si="299"/>
        <v/>
      </c>
      <c r="R6380" s="70" t="str">
        <f>IFERROR(IF(K6380="handling and wharfage",SUM(P6380:Q6380),IF(OR(K6380="tank",K6380="Boat",K6380="car"),INDEX(Rate!$B$4:$M$25,MATCH(Gilbert!N6380,Rate!$A$4:$A$25,0),MATCH(Gilbert!L6380,Rate!$B$3:$M$3,0))*O6380*0.8,INDEX(Rate!$B$4:$M$25,MATCH(Gilbert!N6380,Rate!$A$4:$A$25,0),MATCH(Gilbert!L6380,Rate!$B$3:$M$3,0))*O6380)),"")</f>
        <v/>
      </c>
      <c r="T6380" s="71" t="str">
        <f t="shared" si="300"/>
        <v/>
      </c>
    </row>
    <row r="6381" spans="16:20">
      <c r="P6381" s="70" t="str">
        <f t="shared" si="298"/>
        <v/>
      </c>
      <c r="Q6381" s="70" t="str">
        <f t="shared" si="299"/>
        <v/>
      </c>
      <c r="R6381" s="70" t="str">
        <f>IFERROR(IF(K6381="handling and wharfage",SUM(P6381:Q6381),IF(OR(K6381="tank",K6381="Boat",K6381="car"),INDEX(Rate!$B$4:$M$25,MATCH(Gilbert!N6381,Rate!$A$4:$A$25,0),MATCH(Gilbert!L6381,Rate!$B$3:$M$3,0))*O6381*0.8,INDEX(Rate!$B$4:$M$25,MATCH(Gilbert!N6381,Rate!$A$4:$A$25,0),MATCH(Gilbert!L6381,Rate!$B$3:$M$3,0))*O6381)),"")</f>
        <v/>
      </c>
      <c r="T6381" s="71" t="str">
        <f t="shared" si="300"/>
        <v/>
      </c>
    </row>
    <row r="6382" spans="16:20">
      <c r="P6382" s="70" t="str">
        <f t="shared" si="298"/>
        <v/>
      </c>
      <c r="Q6382" s="70" t="str">
        <f t="shared" si="299"/>
        <v/>
      </c>
      <c r="R6382" s="70" t="str">
        <f>IFERROR(IF(K6382="handling and wharfage",SUM(P6382:Q6382),IF(OR(K6382="tank",K6382="Boat",K6382="car"),INDEX(Rate!$B$4:$M$25,MATCH(Gilbert!N6382,Rate!$A$4:$A$25,0),MATCH(Gilbert!L6382,Rate!$B$3:$M$3,0))*O6382*0.8,INDEX(Rate!$B$4:$M$25,MATCH(Gilbert!N6382,Rate!$A$4:$A$25,0),MATCH(Gilbert!L6382,Rate!$B$3:$M$3,0))*O6382)),"")</f>
        <v/>
      </c>
      <c r="T6382" s="71" t="str">
        <f t="shared" si="300"/>
        <v/>
      </c>
    </row>
    <row r="6383" spans="16:20">
      <c r="P6383" s="70" t="str">
        <f t="shared" si="298"/>
        <v/>
      </c>
      <c r="Q6383" s="70" t="str">
        <f t="shared" si="299"/>
        <v/>
      </c>
      <c r="R6383" s="70" t="str">
        <f>IFERROR(IF(K6383="handling and wharfage",SUM(P6383:Q6383),IF(OR(K6383="tank",K6383="Boat",K6383="car"),INDEX(Rate!$B$4:$M$25,MATCH(Gilbert!N6383,Rate!$A$4:$A$25,0),MATCH(Gilbert!L6383,Rate!$B$3:$M$3,0))*O6383*0.8,INDEX(Rate!$B$4:$M$25,MATCH(Gilbert!N6383,Rate!$A$4:$A$25,0),MATCH(Gilbert!L6383,Rate!$B$3:$M$3,0))*O6383)),"")</f>
        <v/>
      </c>
      <c r="T6383" s="71" t="str">
        <f t="shared" si="300"/>
        <v/>
      </c>
    </row>
    <row r="6384" spans="16:20">
      <c r="P6384" s="70" t="str">
        <f t="shared" si="298"/>
        <v/>
      </c>
      <c r="Q6384" s="70" t="str">
        <f t="shared" si="299"/>
        <v/>
      </c>
      <c r="R6384" s="70" t="str">
        <f>IFERROR(IF(K6384="handling and wharfage",SUM(P6384:Q6384),IF(OR(K6384="tank",K6384="Boat",K6384="car"),INDEX(Rate!$B$4:$M$25,MATCH(Gilbert!N6384,Rate!$A$4:$A$25,0),MATCH(Gilbert!L6384,Rate!$B$3:$M$3,0))*O6384*0.8,INDEX(Rate!$B$4:$M$25,MATCH(Gilbert!N6384,Rate!$A$4:$A$25,0),MATCH(Gilbert!L6384,Rate!$B$3:$M$3,0))*O6384)),"")</f>
        <v/>
      </c>
      <c r="T6384" s="71" t="str">
        <f t="shared" si="300"/>
        <v/>
      </c>
    </row>
    <row r="6385" spans="16:20">
      <c r="P6385" s="70" t="str">
        <f t="shared" si="298"/>
        <v/>
      </c>
      <c r="Q6385" s="70" t="str">
        <f t="shared" si="299"/>
        <v/>
      </c>
      <c r="R6385" s="70" t="str">
        <f>IFERROR(IF(K6385="handling and wharfage",SUM(P6385:Q6385),IF(OR(K6385="tank",K6385="Boat",K6385="car"),INDEX(Rate!$B$4:$M$25,MATCH(Gilbert!N6385,Rate!$A$4:$A$25,0),MATCH(Gilbert!L6385,Rate!$B$3:$M$3,0))*O6385*0.8,INDEX(Rate!$B$4:$M$25,MATCH(Gilbert!N6385,Rate!$A$4:$A$25,0),MATCH(Gilbert!L6385,Rate!$B$3:$M$3,0))*O6385)),"")</f>
        <v/>
      </c>
      <c r="T6385" s="71" t="str">
        <f t="shared" si="300"/>
        <v/>
      </c>
    </row>
    <row r="6386" spans="16:20">
      <c r="P6386" s="70" t="str">
        <f t="shared" si="298"/>
        <v/>
      </c>
      <c r="Q6386" s="70" t="str">
        <f t="shared" si="299"/>
        <v/>
      </c>
      <c r="R6386" s="70" t="str">
        <f>IFERROR(IF(K6386="handling and wharfage",SUM(P6386:Q6386),IF(OR(K6386="tank",K6386="Boat",K6386="car"),INDEX(Rate!$B$4:$M$25,MATCH(Gilbert!N6386,Rate!$A$4:$A$25,0),MATCH(Gilbert!L6386,Rate!$B$3:$M$3,0))*O6386*0.8,INDEX(Rate!$B$4:$M$25,MATCH(Gilbert!N6386,Rate!$A$4:$A$25,0),MATCH(Gilbert!L6386,Rate!$B$3:$M$3,0))*O6386)),"")</f>
        <v/>
      </c>
      <c r="T6386" s="71" t="str">
        <f t="shared" si="300"/>
        <v/>
      </c>
    </row>
    <row r="6387" spans="16:20">
      <c r="P6387" s="70" t="str">
        <f t="shared" si="298"/>
        <v/>
      </c>
      <c r="Q6387" s="70" t="str">
        <f t="shared" si="299"/>
        <v/>
      </c>
      <c r="R6387" s="70" t="str">
        <f>IFERROR(IF(K6387="handling and wharfage",SUM(P6387:Q6387),IF(OR(K6387="tank",K6387="Boat",K6387="car"),INDEX(Rate!$B$4:$M$25,MATCH(Gilbert!N6387,Rate!$A$4:$A$25,0),MATCH(Gilbert!L6387,Rate!$B$3:$M$3,0))*O6387*0.8,INDEX(Rate!$B$4:$M$25,MATCH(Gilbert!N6387,Rate!$A$4:$A$25,0),MATCH(Gilbert!L6387,Rate!$B$3:$M$3,0))*O6387)),"")</f>
        <v/>
      </c>
      <c r="T6387" s="71" t="str">
        <f t="shared" si="300"/>
        <v/>
      </c>
    </row>
    <row r="6388" spans="16:20">
      <c r="P6388" s="70" t="str">
        <f t="shared" si="298"/>
        <v/>
      </c>
      <c r="Q6388" s="70" t="str">
        <f t="shared" si="299"/>
        <v/>
      </c>
      <c r="R6388" s="70" t="str">
        <f>IFERROR(IF(K6388="handling and wharfage",SUM(P6388:Q6388),IF(OR(K6388="tank",K6388="Boat",K6388="car"),INDEX(Rate!$B$4:$M$25,MATCH(Gilbert!N6388,Rate!$A$4:$A$25,0),MATCH(Gilbert!L6388,Rate!$B$3:$M$3,0))*O6388*0.8,INDEX(Rate!$B$4:$M$25,MATCH(Gilbert!N6388,Rate!$A$4:$A$25,0),MATCH(Gilbert!L6388,Rate!$B$3:$M$3,0))*O6388)),"")</f>
        <v/>
      </c>
      <c r="T6388" s="71" t="str">
        <f t="shared" si="300"/>
        <v/>
      </c>
    </row>
    <row r="6389" spans="16:20">
      <c r="P6389" s="70" t="str">
        <f t="shared" si="298"/>
        <v/>
      </c>
      <c r="Q6389" s="70" t="str">
        <f t="shared" si="299"/>
        <v/>
      </c>
      <c r="R6389" s="70" t="str">
        <f>IFERROR(IF(K6389="handling and wharfage",SUM(P6389:Q6389),IF(OR(K6389="tank",K6389="Boat",K6389="car"),INDEX(Rate!$B$4:$M$25,MATCH(Gilbert!N6389,Rate!$A$4:$A$25,0),MATCH(Gilbert!L6389,Rate!$B$3:$M$3,0))*O6389*0.8,INDEX(Rate!$B$4:$M$25,MATCH(Gilbert!N6389,Rate!$A$4:$A$25,0),MATCH(Gilbert!L6389,Rate!$B$3:$M$3,0))*O6389)),"")</f>
        <v/>
      </c>
      <c r="T6389" s="71" t="str">
        <f t="shared" si="300"/>
        <v/>
      </c>
    </row>
    <row r="6390" spans="16:20">
      <c r="P6390" s="70" t="str">
        <f t="shared" si="298"/>
        <v/>
      </c>
      <c r="Q6390" s="70" t="str">
        <f t="shared" si="299"/>
        <v/>
      </c>
      <c r="R6390" s="70" t="str">
        <f>IFERROR(IF(K6390="handling and wharfage",SUM(P6390:Q6390),IF(OR(K6390="tank",K6390="Boat",K6390="car"),INDEX(Rate!$B$4:$M$25,MATCH(Gilbert!N6390,Rate!$A$4:$A$25,0),MATCH(Gilbert!L6390,Rate!$B$3:$M$3,0))*O6390*0.8,INDEX(Rate!$B$4:$M$25,MATCH(Gilbert!N6390,Rate!$A$4:$A$25,0),MATCH(Gilbert!L6390,Rate!$B$3:$M$3,0))*O6390)),"")</f>
        <v/>
      </c>
      <c r="T6390" s="71" t="str">
        <f t="shared" si="300"/>
        <v/>
      </c>
    </row>
    <row r="6391" spans="16:20">
      <c r="P6391" s="70" t="str">
        <f t="shared" si="298"/>
        <v/>
      </c>
      <c r="Q6391" s="70" t="str">
        <f t="shared" si="299"/>
        <v/>
      </c>
      <c r="R6391" s="70" t="str">
        <f>IFERROR(IF(K6391="handling and wharfage",SUM(P6391:Q6391),IF(OR(K6391="tank",K6391="Boat",K6391="car"),INDEX(Rate!$B$4:$M$25,MATCH(Gilbert!N6391,Rate!$A$4:$A$25,0),MATCH(Gilbert!L6391,Rate!$B$3:$M$3,0))*O6391*0.8,INDEX(Rate!$B$4:$M$25,MATCH(Gilbert!N6391,Rate!$A$4:$A$25,0),MATCH(Gilbert!L6391,Rate!$B$3:$M$3,0))*O6391)),"")</f>
        <v/>
      </c>
      <c r="T6391" s="71" t="str">
        <f t="shared" si="300"/>
        <v/>
      </c>
    </row>
    <row r="6392" spans="16:20">
      <c r="P6392" s="70" t="str">
        <f t="shared" si="298"/>
        <v/>
      </c>
      <c r="Q6392" s="70" t="str">
        <f t="shared" si="299"/>
        <v/>
      </c>
      <c r="R6392" s="70" t="str">
        <f>IFERROR(IF(K6392="handling and wharfage",SUM(P6392:Q6392),IF(OR(K6392="tank",K6392="Boat",K6392="car"),INDEX(Rate!$B$4:$M$25,MATCH(Gilbert!N6392,Rate!$A$4:$A$25,0),MATCH(Gilbert!L6392,Rate!$B$3:$M$3,0))*O6392*0.8,INDEX(Rate!$B$4:$M$25,MATCH(Gilbert!N6392,Rate!$A$4:$A$25,0),MATCH(Gilbert!L6392,Rate!$B$3:$M$3,0))*O6392)),"")</f>
        <v/>
      </c>
      <c r="T6392" s="71" t="str">
        <f t="shared" si="300"/>
        <v/>
      </c>
    </row>
    <row r="6393" spans="16:20">
      <c r="P6393" s="70" t="str">
        <f t="shared" si="298"/>
        <v/>
      </c>
      <c r="Q6393" s="70" t="str">
        <f t="shared" si="299"/>
        <v/>
      </c>
      <c r="R6393" s="70" t="str">
        <f>IFERROR(IF(K6393="handling and wharfage",SUM(P6393:Q6393),IF(OR(K6393="tank",K6393="Boat",K6393="car"),INDEX(Rate!$B$4:$M$25,MATCH(Gilbert!N6393,Rate!$A$4:$A$25,0),MATCH(Gilbert!L6393,Rate!$B$3:$M$3,0))*O6393*0.8,INDEX(Rate!$B$4:$M$25,MATCH(Gilbert!N6393,Rate!$A$4:$A$25,0),MATCH(Gilbert!L6393,Rate!$B$3:$M$3,0))*O6393)),"")</f>
        <v/>
      </c>
      <c r="T6393" s="71" t="str">
        <f t="shared" si="300"/>
        <v/>
      </c>
    </row>
    <row r="6394" spans="16:20">
      <c r="P6394" s="70" t="str">
        <f t="shared" si="298"/>
        <v/>
      </c>
      <c r="Q6394" s="70" t="str">
        <f t="shared" si="299"/>
        <v/>
      </c>
      <c r="R6394" s="70" t="str">
        <f>IFERROR(IF(K6394="handling and wharfage",SUM(P6394:Q6394),IF(OR(K6394="tank",K6394="Boat",K6394="car"),INDEX(Rate!$B$4:$M$25,MATCH(Gilbert!N6394,Rate!$A$4:$A$25,0),MATCH(Gilbert!L6394,Rate!$B$3:$M$3,0))*O6394*0.8,INDEX(Rate!$B$4:$M$25,MATCH(Gilbert!N6394,Rate!$A$4:$A$25,0),MATCH(Gilbert!L6394,Rate!$B$3:$M$3,0))*O6394)),"")</f>
        <v/>
      </c>
      <c r="T6394" s="71" t="str">
        <f t="shared" si="300"/>
        <v/>
      </c>
    </row>
    <row r="6395" spans="16:20">
      <c r="P6395" s="70" t="str">
        <f t="shared" si="298"/>
        <v/>
      </c>
      <c r="Q6395" s="70" t="str">
        <f t="shared" si="299"/>
        <v/>
      </c>
      <c r="R6395" s="70" t="str">
        <f>IFERROR(IF(K6395="handling and wharfage",SUM(P6395:Q6395),IF(OR(K6395="tank",K6395="Boat",K6395="car"),INDEX(Rate!$B$4:$M$25,MATCH(Gilbert!N6395,Rate!$A$4:$A$25,0),MATCH(Gilbert!L6395,Rate!$B$3:$M$3,0))*O6395*0.8,INDEX(Rate!$B$4:$M$25,MATCH(Gilbert!N6395,Rate!$A$4:$A$25,0),MATCH(Gilbert!L6395,Rate!$B$3:$M$3,0))*O6395)),"")</f>
        <v/>
      </c>
      <c r="T6395" s="71" t="str">
        <f t="shared" si="300"/>
        <v/>
      </c>
    </row>
    <row r="6396" spans="16:20">
      <c r="P6396" s="70" t="str">
        <f t="shared" si="298"/>
        <v/>
      </c>
      <c r="Q6396" s="70" t="str">
        <f t="shared" si="299"/>
        <v/>
      </c>
      <c r="R6396" s="70" t="str">
        <f>IFERROR(IF(K6396="handling and wharfage",SUM(P6396:Q6396),IF(OR(K6396="tank",K6396="Boat",K6396="car"),INDEX(Rate!$B$4:$M$25,MATCH(Gilbert!N6396,Rate!$A$4:$A$25,0),MATCH(Gilbert!L6396,Rate!$B$3:$M$3,0))*O6396*0.8,INDEX(Rate!$B$4:$M$25,MATCH(Gilbert!N6396,Rate!$A$4:$A$25,0),MATCH(Gilbert!L6396,Rate!$B$3:$M$3,0))*O6396)),"")</f>
        <v/>
      </c>
      <c r="T6396" s="71" t="str">
        <f t="shared" si="300"/>
        <v/>
      </c>
    </row>
    <row r="6397" spans="16:20">
      <c r="P6397" s="70" t="str">
        <f t="shared" si="298"/>
        <v/>
      </c>
      <c r="Q6397" s="70" t="str">
        <f t="shared" si="299"/>
        <v/>
      </c>
      <c r="R6397" s="70" t="str">
        <f>IFERROR(IF(K6397="handling and wharfage",SUM(P6397:Q6397),IF(OR(K6397="tank",K6397="Boat",K6397="car"),INDEX(Rate!$B$4:$M$25,MATCH(Gilbert!N6397,Rate!$A$4:$A$25,0),MATCH(Gilbert!L6397,Rate!$B$3:$M$3,0))*O6397*0.8,INDEX(Rate!$B$4:$M$25,MATCH(Gilbert!N6397,Rate!$A$4:$A$25,0),MATCH(Gilbert!L6397,Rate!$B$3:$M$3,0))*O6397)),"")</f>
        <v/>
      </c>
      <c r="T6397" s="71" t="str">
        <f t="shared" si="300"/>
        <v/>
      </c>
    </row>
    <row r="6398" spans="16:20">
      <c r="P6398" s="70" t="str">
        <f t="shared" si="298"/>
        <v/>
      </c>
      <c r="Q6398" s="70" t="str">
        <f t="shared" si="299"/>
        <v/>
      </c>
      <c r="R6398" s="70" t="str">
        <f>IFERROR(IF(K6398="handling and wharfage",SUM(P6398:Q6398),IF(OR(K6398="tank",K6398="Boat",K6398="car"),INDEX(Rate!$B$4:$M$25,MATCH(Gilbert!N6398,Rate!$A$4:$A$25,0),MATCH(Gilbert!L6398,Rate!$B$3:$M$3,0))*O6398*0.8,INDEX(Rate!$B$4:$M$25,MATCH(Gilbert!N6398,Rate!$A$4:$A$25,0),MATCH(Gilbert!L6398,Rate!$B$3:$M$3,0))*O6398)),"")</f>
        <v/>
      </c>
      <c r="T6398" s="71" t="str">
        <f t="shared" si="300"/>
        <v/>
      </c>
    </row>
    <row r="6399" spans="16:20">
      <c r="P6399" s="70" t="str">
        <f t="shared" si="298"/>
        <v/>
      </c>
      <c r="Q6399" s="70" t="str">
        <f t="shared" si="299"/>
        <v/>
      </c>
      <c r="R6399" s="70" t="str">
        <f>IFERROR(IF(K6399="handling and wharfage",SUM(P6399:Q6399),IF(OR(K6399="tank",K6399="Boat",K6399="car"),INDEX(Rate!$B$4:$M$25,MATCH(Gilbert!N6399,Rate!$A$4:$A$25,0),MATCH(Gilbert!L6399,Rate!$B$3:$M$3,0))*O6399*0.8,INDEX(Rate!$B$4:$M$25,MATCH(Gilbert!N6399,Rate!$A$4:$A$25,0),MATCH(Gilbert!L6399,Rate!$B$3:$M$3,0))*O6399)),"")</f>
        <v/>
      </c>
      <c r="T6399" s="71" t="str">
        <f t="shared" si="300"/>
        <v/>
      </c>
    </row>
    <row r="6400" spans="16:20">
      <c r="P6400" s="70" t="str">
        <f t="shared" si="298"/>
        <v/>
      </c>
      <c r="Q6400" s="70" t="str">
        <f t="shared" si="299"/>
        <v/>
      </c>
      <c r="R6400" s="70" t="str">
        <f>IFERROR(IF(K6400="handling and wharfage",SUM(P6400:Q6400),IF(OR(K6400="tank",K6400="Boat",K6400="car"),INDEX(Rate!$B$4:$M$25,MATCH(Gilbert!N6400,Rate!$A$4:$A$25,0),MATCH(Gilbert!L6400,Rate!$B$3:$M$3,0))*O6400*0.8,INDEX(Rate!$B$4:$M$25,MATCH(Gilbert!N6400,Rate!$A$4:$A$25,0),MATCH(Gilbert!L6400,Rate!$B$3:$M$3,0))*O6400)),"")</f>
        <v/>
      </c>
      <c r="T6400" s="71" t="str">
        <f t="shared" si="300"/>
        <v/>
      </c>
    </row>
    <row r="6401" spans="16:20">
      <c r="P6401" s="70" t="str">
        <f t="shared" si="298"/>
        <v/>
      </c>
      <c r="Q6401" s="70" t="str">
        <f t="shared" si="299"/>
        <v/>
      </c>
      <c r="R6401" s="70" t="str">
        <f>IFERROR(IF(K6401="handling and wharfage",SUM(P6401:Q6401),IF(OR(K6401="tank",K6401="Boat",K6401="car"),INDEX(Rate!$B$4:$M$25,MATCH(Gilbert!N6401,Rate!$A$4:$A$25,0),MATCH(Gilbert!L6401,Rate!$B$3:$M$3,0))*O6401*0.8,INDEX(Rate!$B$4:$M$25,MATCH(Gilbert!N6401,Rate!$A$4:$A$25,0),MATCH(Gilbert!L6401,Rate!$B$3:$M$3,0))*O6401)),"")</f>
        <v/>
      </c>
      <c r="T6401" s="71" t="str">
        <f t="shared" si="300"/>
        <v/>
      </c>
    </row>
    <row r="6402" spans="16:20">
      <c r="P6402" s="70" t="str">
        <f t="shared" si="298"/>
        <v/>
      </c>
      <c r="Q6402" s="70" t="str">
        <f t="shared" si="299"/>
        <v/>
      </c>
      <c r="R6402" s="70" t="str">
        <f>IFERROR(IF(K6402="handling and wharfage",SUM(P6402:Q6402),IF(OR(K6402="tank",K6402="Boat",K6402="car"),INDEX(Rate!$B$4:$M$25,MATCH(Gilbert!N6402,Rate!$A$4:$A$25,0),MATCH(Gilbert!L6402,Rate!$B$3:$M$3,0))*O6402*0.8,INDEX(Rate!$B$4:$M$25,MATCH(Gilbert!N6402,Rate!$A$4:$A$25,0),MATCH(Gilbert!L6402,Rate!$B$3:$M$3,0))*O6402)),"")</f>
        <v/>
      </c>
      <c r="T6402" s="71" t="str">
        <f t="shared" si="300"/>
        <v/>
      </c>
    </row>
    <row r="6403" spans="16:20">
      <c r="P6403" s="70" t="str">
        <f t="shared" ref="P6403:P6466" si="301">IF(OR(K6403="handling and wharfage",K6403="rau handling and wharfage"),O6403*30,"")</f>
        <v/>
      </c>
      <c r="Q6403" s="70" t="str">
        <f t="shared" ref="Q6403:Q6466" si="302">IF(K6403&lt;&gt;"handling and wharfage","",O6403*3.5)</f>
        <v/>
      </c>
      <c r="R6403" s="70" t="str">
        <f>IFERROR(IF(K6403="handling and wharfage",SUM(P6403:Q6403),IF(OR(K6403="tank",K6403="Boat",K6403="car"),INDEX(Rate!$B$4:$M$25,MATCH(Gilbert!N6403,Rate!$A$4:$A$25,0),MATCH(Gilbert!L6403,Rate!$B$3:$M$3,0))*O6403*0.8,INDEX(Rate!$B$4:$M$25,MATCH(Gilbert!N6403,Rate!$A$4:$A$25,0),MATCH(Gilbert!L6403,Rate!$B$3:$M$3,0))*O6403)),"")</f>
        <v/>
      </c>
      <c r="T6403" s="71" t="str">
        <f t="shared" ref="T6403:T6466" si="303">IF(L6403="","",IF(L6403="General2","F0070000061A","E31250000331"))</f>
        <v/>
      </c>
    </row>
    <row r="6404" spans="16:20">
      <c r="P6404" s="70" t="str">
        <f t="shared" si="301"/>
        <v/>
      </c>
      <c r="Q6404" s="70" t="str">
        <f t="shared" si="302"/>
        <v/>
      </c>
      <c r="R6404" s="70" t="str">
        <f>IFERROR(IF(K6404="handling and wharfage",SUM(P6404:Q6404),IF(OR(K6404="tank",K6404="Boat",K6404="car"),INDEX(Rate!$B$4:$M$25,MATCH(Gilbert!N6404,Rate!$A$4:$A$25,0),MATCH(Gilbert!L6404,Rate!$B$3:$M$3,0))*O6404*0.8,INDEX(Rate!$B$4:$M$25,MATCH(Gilbert!N6404,Rate!$A$4:$A$25,0),MATCH(Gilbert!L6404,Rate!$B$3:$M$3,0))*O6404)),"")</f>
        <v/>
      </c>
      <c r="T6404" s="71" t="str">
        <f t="shared" si="303"/>
        <v/>
      </c>
    </row>
    <row r="6405" spans="16:20">
      <c r="P6405" s="70" t="str">
        <f t="shared" si="301"/>
        <v/>
      </c>
      <c r="Q6405" s="70" t="str">
        <f t="shared" si="302"/>
        <v/>
      </c>
      <c r="R6405" s="70" t="str">
        <f>IFERROR(IF(K6405="handling and wharfage",SUM(P6405:Q6405),IF(OR(K6405="tank",K6405="Boat",K6405="car"),INDEX(Rate!$B$4:$M$25,MATCH(Gilbert!N6405,Rate!$A$4:$A$25,0),MATCH(Gilbert!L6405,Rate!$B$3:$M$3,0))*O6405*0.8,INDEX(Rate!$B$4:$M$25,MATCH(Gilbert!N6405,Rate!$A$4:$A$25,0),MATCH(Gilbert!L6405,Rate!$B$3:$M$3,0))*O6405)),"")</f>
        <v/>
      </c>
      <c r="T6405" s="71" t="str">
        <f t="shared" si="303"/>
        <v/>
      </c>
    </row>
    <row r="6406" spans="16:20">
      <c r="P6406" s="70" t="str">
        <f t="shared" si="301"/>
        <v/>
      </c>
      <c r="Q6406" s="70" t="str">
        <f t="shared" si="302"/>
        <v/>
      </c>
      <c r="R6406" s="70" t="str">
        <f>IFERROR(IF(K6406="handling and wharfage",SUM(P6406:Q6406),IF(OR(K6406="tank",K6406="Boat",K6406="car"),INDEX(Rate!$B$4:$M$25,MATCH(Gilbert!N6406,Rate!$A$4:$A$25,0),MATCH(Gilbert!L6406,Rate!$B$3:$M$3,0))*O6406*0.8,INDEX(Rate!$B$4:$M$25,MATCH(Gilbert!N6406,Rate!$A$4:$A$25,0),MATCH(Gilbert!L6406,Rate!$B$3:$M$3,0))*O6406)),"")</f>
        <v/>
      </c>
      <c r="T6406" s="71" t="str">
        <f t="shared" si="303"/>
        <v/>
      </c>
    </row>
    <row r="6407" spans="16:20">
      <c r="P6407" s="70" t="str">
        <f t="shared" si="301"/>
        <v/>
      </c>
      <c r="Q6407" s="70" t="str">
        <f t="shared" si="302"/>
        <v/>
      </c>
      <c r="R6407" s="70" t="str">
        <f>IFERROR(IF(K6407="handling and wharfage",SUM(P6407:Q6407),IF(OR(K6407="tank",K6407="Boat",K6407="car"),INDEX(Rate!$B$4:$M$25,MATCH(Gilbert!N6407,Rate!$A$4:$A$25,0),MATCH(Gilbert!L6407,Rate!$B$3:$M$3,0))*O6407*0.8,INDEX(Rate!$B$4:$M$25,MATCH(Gilbert!N6407,Rate!$A$4:$A$25,0),MATCH(Gilbert!L6407,Rate!$B$3:$M$3,0))*O6407)),"")</f>
        <v/>
      </c>
      <c r="T6407" s="71" t="str">
        <f t="shared" si="303"/>
        <v/>
      </c>
    </row>
    <row r="6408" spans="16:20">
      <c r="P6408" s="70" t="str">
        <f t="shared" si="301"/>
        <v/>
      </c>
      <c r="Q6408" s="70" t="str">
        <f t="shared" si="302"/>
        <v/>
      </c>
      <c r="R6408" s="70" t="str">
        <f>IFERROR(IF(K6408="handling and wharfage",SUM(P6408:Q6408),IF(OR(K6408="tank",K6408="Boat",K6408="car"),INDEX(Rate!$B$4:$M$25,MATCH(Gilbert!N6408,Rate!$A$4:$A$25,0),MATCH(Gilbert!L6408,Rate!$B$3:$M$3,0))*O6408*0.8,INDEX(Rate!$B$4:$M$25,MATCH(Gilbert!N6408,Rate!$A$4:$A$25,0),MATCH(Gilbert!L6408,Rate!$B$3:$M$3,0))*O6408)),"")</f>
        <v/>
      </c>
      <c r="T6408" s="71" t="str">
        <f t="shared" si="303"/>
        <v/>
      </c>
    </row>
    <row r="6409" spans="16:20">
      <c r="P6409" s="70" t="str">
        <f t="shared" si="301"/>
        <v/>
      </c>
      <c r="Q6409" s="70" t="str">
        <f t="shared" si="302"/>
        <v/>
      </c>
      <c r="R6409" s="70" t="str">
        <f>IFERROR(IF(K6409="handling and wharfage",SUM(P6409:Q6409),IF(OR(K6409="tank",K6409="Boat",K6409="car"),INDEX(Rate!$B$4:$M$25,MATCH(Gilbert!N6409,Rate!$A$4:$A$25,0),MATCH(Gilbert!L6409,Rate!$B$3:$M$3,0))*O6409*0.8,INDEX(Rate!$B$4:$M$25,MATCH(Gilbert!N6409,Rate!$A$4:$A$25,0),MATCH(Gilbert!L6409,Rate!$B$3:$M$3,0))*O6409)),"")</f>
        <v/>
      </c>
      <c r="T6409" s="71" t="str">
        <f t="shared" si="303"/>
        <v/>
      </c>
    </row>
    <row r="6410" spans="16:20">
      <c r="P6410" s="70" t="str">
        <f t="shared" si="301"/>
        <v/>
      </c>
      <c r="Q6410" s="70" t="str">
        <f t="shared" si="302"/>
        <v/>
      </c>
      <c r="R6410" s="70" t="str">
        <f>IFERROR(IF(K6410="handling and wharfage",SUM(P6410:Q6410),IF(OR(K6410="tank",K6410="Boat",K6410="car"),INDEX(Rate!$B$4:$M$25,MATCH(Gilbert!N6410,Rate!$A$4:$A$25,0),MATCH(Gilbert!L6410,Rate!$B$3:$M$3,0))*O6410*0.8,INDEX(Rate!$B$4:$M$25,MATCH(Gilbert!N6410,Rate!$A$4:$A$25,0),MATCH(Gilbert!L6410,Rate!$B$3:$M$3,0))*O6410)),"")</f>
        <v/>
      </c>
      <c r="T6410" s="71" t="str">
        <f t="shared" si="303"/>
        <v/>
      </c>
    </row>
    <row r="6411" spans="16:20">
      <c r="P6411" s="70" t="str">
        <f t="shared" si="301"/>
        <v/>
      </c>
      <c r="Q6411" s="70" t="str">
        <f t="shared" si="302"/>
        <v/>
      </c>
      <c r="R6411" s="70" t="str">
        <f>IFERROR(IF(K6411="handling and wharfage",SUM(P6411:Q6411),IF(OR(K6411="tank",K6411="Boat",K6411="car"),INDEX(Rate!$B$4:$M$25,MATCH(Gilbert!N6411,Rate!$A$4:$A$25,0),MATCH(Gilbert!L6411,Rate!$B$3:$M$3,0))*O6411*0.8,INDEX(Rate!$B$4:$M$25,MATCH(Gilbert!N6411,Rate!$A$4:$A$25,0),MATCH(Gilbert!L6411,Rate!$B$3:$M$3,0))*O6411)),"")</f>
        <v/>
      </c>
      <c r="T6411" s="71" t="str">
        <f t="shared" si="303"/>
        <v/>
      </c>
    </row>
    <row r="6412" spans="16:20">
      <c r="P6412" s="70" t="str">
        <f t="shared" si="301"/>
        <v/>
      </c>
      <c r="Q6412" s="70" t="str">
        <f t="shared" si="302"/>
        <v/>
      </c>
      <c r="R6412" s="70" t="str">
        <f>IFERROR(IF(K6412="handling and wharfage",SUM(P6412:Q6412),IF(OR(K6412="tank",K6412="Boat",K6412="car"),INDEX(Rate!$B$4:$M$25,MATCH(Gilbert!N6412,Rate!$A$4:$A$25,0),MATCH(Gilbert!L6412,Rate!$B$3:$M$3,0))*O6412*0.8,INDEX(Rate!$B$4:$M$25,MATCH(Gilbert!N6412,Rate!$A$4:$A$25,0),MATCH(Gilbert!L6412,Rate!$B$3:$M$3,0))*O6412)),"")</f>
        <v/>
      </c>
      <c r="T6412" s="71" t="str">
        <f t="shared" si="303"/>
        <v/>
      </c>
    </row>
    <row r="6413" spans="16:20">
      <c r="P6413" s="70" t="str">
        <f t="shared" si="301"/>
        <v/>
      </c>
      <c r="Q6413" s="70" t="str">
        <f t="shared" si="302"/>
        <v/>
      </c>
      <c r="R6413" s="70" t="str">
        <f>IFERROR(IF(K6413="handling and wharfage",SUM(P6413:Q6413),IF(OR(K6413="tank",K6413="Boat",K6413="car"),INDEX(Rate!$B$4:$M$25,MATCH(Gilbert!N6413,Rate!$A$4:$A$25,0),MATCH(Gilbert!L6413,Rate!$B$3:$M$3,0))*O6413*0.8,INDEX(Rate!$B$4:$M$25,MATCH(Gilbert!N6413,Rate!$A$4:$A$25,0),MATCH(Gilbert!L6413,Rate!$B$3:$M$3,0))*O6413)),"")</f>
        <v/>
      </c>
      <c r="T6413" s="71" t="str">
        <f t="shared" si="303"/>
        <v/>
      </c>
    </row>
    <row r="6414" spans="16:20">
      <c r="P6414" s="70" t="str">
        <f t="shared" si="301"/>
        <v/>
      </c>
      <c r="Q6414" s="70" t="str">
        <f t="shared" si="302"/>
        <v/>
      </c>
      <c r="R6414" s="70" t="str">
        <f>IFERROR(IF(K6414="handling and wharfage",SUM(P6414:Q6414),IF(OR(K6414="tank",K6414="Boat",K6414="car"),INDEX(Rate!$B$4:$M$25,MATCH(Gilbert!N6414,Rate!$A$4:$A$25,0),MATCH(Gilbert!L6414,Rate!$B$3:$M$3,0))*O6414*0.8,INDEX(Rate!$B$4:$M$25,MATCH(Gilbert!N6414,Rate!$A$4:$A$25,0),MATCH(Gilbert!L6414,Rate!$B$3:$M$3,0))*O6414)),"")</f>
        <v/>
      </c>
      <c r="T6414" s="71" t="str">
        <f t="shared" si="303"/>
        <v/>
      </c>
    </row>
    <row r="6415" spans="16:20">
      <c r="P6415" s="70" t="str">
        <f t="shared" si="301"/>
        <v/>
      </c>
      <c r="Q6415" s="70" t="str">
        <f t="shared" si="302"/>
        <v/>
      </c>
      <c r="R6415" s="70" t="str">
        <f>IFERROR(IF(K6415="handling and wharfage",SUM(P6415:Q6415),IF(OR(K6415="tank",K6415="Boat",K6415="car"),INDEX(Rate!$B$4:$M$25,MATCH(Gilbert!N6415,Rate!$A$4:$A$25,0),MATCH(Gilbert!L6415,Rate!$B$3:$M$3,0))*O6415*0.8,INDEX(Rate!$B$4:$M$25,MATCH(Gilbert!N6415,Rate!$A$4:$A$25,0),MATCH(Gilbert!L6415,Rate!$B$3:$M$3,0))*O6415)),"")</f>
        <v/>
      </c>
      <c r="T6415" s="71" t="str">
        <f t="shared" si="303"/>
        <v/>
      </c>
    </row>
    <row r="6416" spans="16:20">
      <c r="P6416" s="70" t="str">
        <f t="shared" si="301"/>
        <v/>
      </c>
      <c r="Q6416" s="70" t="str">
        <f t="shared" si="302"/>
        <v/>
      </c>
      <c r="R6416" s="70" t="str">
        <f>IFERROR(IF(K6416="handling and wharfage",SUM(P6416:Q6416),IF(OR(K6416="tank",K6416="Boat",K6416="car"),INDEX(Rate!$B$4:$M$25,MATCH(Gilbert!N6416,Rate!$A$4:$A$25,0),MATCH(Gilbert!L6416,Rate!$B$3:$M$3,0))*O6416*0.8,INDEX(Rate!$B$4:$M$25,MATCH(Gilbert!N6416,Rate!$A$4:$A$25,0),MATCH(Gilbert!L6416,Rate!$B$3:$M$3,0))*O6416)),"")</f>
        <v/>
      </c>
      <c r="T6416" s="71" t="str">
        <f t="shared" si="303"/>
        <v/>
      </c>
    </row>
    <row r="6417" spans="16:20">
      <c r="P6417" s="70" t="str">
        <f t="shared" si="301"/>
        <v/>
      </c>
      <c r="Q6417" s="70" t="str">
        <f t="shared" si="302"/>
        <v/>
      </c>
      <c r="R6417" s="70" t="str">
        <f>IFERROR(IF(K6417="handling and wharfage",SUM(P6417:Q6417),IF(OR(K6417="tank",K6417="Boat",K6417="car"),INDEX(Rate!$B$4:$M$25,MATCH(Gilbert!N6417,Rate!$A$4:$A$25,0),MATCH(Gilbert!L6417,Rate!$B$3:$M$3,0))*O6417*0.8,INDEX(Rate!$B$4:$M$25,MATCH(Gilbert!N6417,Rate!$A$4:$A$25,0),MATCH(Gilbert!L6417,Rate!$B$3:$M$3,0))*O6417)),"")</f>
        <v/>
      </c>
      <c r="T6417" s="71" t="str">
        <f t="shared" si="303"/>
        <v/>
      </c>
    </row>
    <row r="6418" spans="16:20">
      <c r="P6418" s="70" t="str">
        <f t="shared" si="301"/>
        <v/>
      </c>
      <c r="Q6418" s="70" t="str">
        <f t="shared" si="302"/>
        <v/>
      </c>
      <c r="R6418" s="70" t="str">
        <f>IFERROR(IF(K6418="handling and wharfage",SUM(P6418:Q6418),IF(OR(K6418="tank",K6418="Boat",K6418="car"),INDEX(Rate!$B$4:$M$25,MATCH(Gilbert!N6418,Rate!$A$4:$A$25,0),MATCH(Gilbert!L6418,Rate!$B$3:$M$3,0))*O6418*0.8,INDEX(Rate!$B$4:$M$25,MATCH(Gilbert!N6418,Rate!$A$4:$A$25,0),MATCH(Gilbert!L6418,Rate!$B$3:$M$3,0))*O6418)),"")</f>
        <v/>
      </c>
      <c r="T6418" s="71" t="str">
        <f t="shared" si="303"/>
        <v/>
      </c>
    </row>
    <row r="6419" spans="16:20">
      <c r="P6419" s="70" t="str">
        <f t="shared" si="301"/>
        <v/>
      </c>
      <c r="Q6419" s="70" t="str">
        <f t="shared" si="302"/>
        <v/>
      </c>
      <c r="R6419" s="70" t="str">
        <f>IFERROR(IF(K6419="handling and wharfage",SUM(P6419:Q6419),IF(OR(K6419="tank",K6419="Boat",K6419="car"),INDEX(Rate!$B$4:$M$25,MATCH(Gilbert!N6419,Rate!$A$4:$A$25,0),MATCH(Gilbert!L6419,Rate!$B$3:$M$3,0))*O6419*0.8,INDEX(Rate!$B$4:$M$25,MATCH(Gilbert!N6419,Rate!$A$4:$A$25,0),MATCH(Gilbert!L6419,Rate!$B$3:$M$3,0))*O6419)),"")</f>
        <v/>
      </c>
      <c r="T6419" s="71" t="str">
        <f t="shared" si="303"/>
        <v/>
      </c>
    </row>
    <row r="6420" spans="16:20">
      <c r="P6420" s="70" t="str">
        <f t="shared" si="301"/>
        <v/>
      </c>
      <c r="Q6420" s="70" t="str">
        <f t="shared" si="302"/>
        <v/>
      </c>
      <c r="R6420" s="70" t="str">
        <f>IFERROR(IF(K6420="handling and wharfage",SUM(P6420:Q6420),IF(OR(K6420="tank",K6420="Boat",K6420="car"),INDEX(Rate!$B$4:$M$25,MATCH(Gilbert!N6420,Rate!$A$4:$A$25,0),MATCH(Gilbert!L6420,Rate!$B$3:$M$3,0))*O6420*0.8,INDEX(Rate!$B$4:$M$25,MATCH(Gilbert!N6420,Rate!$A$4:$A$25,0),MATCH(Gilbert!L6420,Rate!$B$3:$M$3,0))*O6420)),"")</f>
        <v/>
      </c>
      <c r="T6420" s="71" t="str">
        <f t="shared" si="303"/>
        <v/>
      </c>
    </row>
    <row r="6421" spans="16:20">
      <c r="P6421" s="70" t="str">
        <f t="shared" si="301"/>
        <v/>
      </c>
      <c r="Q6421" s="70" t="str">
        <f t="shared" si="302"/>
        <v/>
      </c>
      <c r="R6421" s="70" t="str">
        <f>IFERROR(IF(K6421="handling and wharfage",SUM(P6421:Q6421),IF(OR(K6421="tank",K6421="Boat",K6421="car"),INDEX(Rate!$B$4:$M$25,MATCH(Gilbert!N6421,Rate!$A$4:$A$25,0),MATCH(Gilbert!L6421,Rate!$B$3:$M$3,0))*O6421*0.8,INDEX(Rate!$B$4:$M$25,MATCH(Gilbert!N6421,Rate!$A$4:$A$25,0),MATCH(Gilbert!L6421,Rate!$B$3:$M$3,0))*O6421)),"")</f>
        <v/>
      </c>
      <c r="T6421" s="71" t="str">
        <f t="shared" si="303"/>
        <v/>
      </c>
    </row>
    <row r="6422" spans="16:20">
      <c r="P6422" s="70" t="str">
        <f t="shared" si="301"/>
        <v/>
      </c>
      <c r="Q6422" s="70" t="str">
        <f t="shared" si="302"/>
        <v/>
      </c>
      <c r="R6422" s="70" t="str">
        <f>IFERROR(IF(K6422="handling and wharfage",SUM(P6422:Q6422),IF(OR(K6422="tank",K6422="Boat",K6422="car"),INDEX(Rate!$B$4:$M$25,MATCH(Gilbert!N6422,Rate!$A$4:$A$25,0),MATCH(Gilbert!L6422,Rate!$B$3:$M$3,0))*O6422*0.8,INDEX(Rate!$B$4:$M$25,MATCH(Gilbert!N6422,Rate!$A$4:$A$25,0),MATCH(Gilbert!L6422,Rate!$B$3:$M$3,0))*O6422)),"")</f>
        <v/>
      </c>
      <c r="T6422" s="71" t="str">
        <f t="shared" si="303"/>
        <v/>
      </c>
    </row>
    <row r="6423" spans="16:20">
      <c r="P6423" s="70" t="str">
        <f t="shared" si="301"/>
        <v/>
      </c>
      <c r="Q6423" s="70" t="str">
        <f t="shared" si="302"/>
        <v/>
      </c>
      <c r="R6423" s="70" t="str">
        <f>IFERROR(IF(K6423="handling and wharfage",SUM(P6423:Q6423),IF(OR(K6423="tank",K6423="Boat",K6423="car"),INDEX(Rate!$B$4:$M$25,MATCH(Gilbert!N6423,Rate!$A$4:$A$25,0),MATCH(Gilbert!L6423,Rate!$B$3:$M$3,0))*O6423*0.8,INDEX(Rate!$B$4:$M$25,MATCH(Gilbert!N6423,Rate!$A$4:$A$25,0),MATCH(Gilbert!L6423,Rate!$B$3:$M$3,0))*O6423)),"")</f>
        <v/>
      </c>
      <c r="T6423" s="71" t="str">
        <f t="shared" si="303"/>
        <v/>
      </c>
    </row>
    <row r="6424" spans="16:20">
      <c r="P6424" s="70" t="str">
        <f t="shared" si="301"/>
        <v/>
      </c>
      <c r="Q6424" s="70" t="str">
        <f t="shared" si="302"/>
        <v/>
      </c>
      <c r="R6424" s="70" t="str">
        <f>IFERROR(IF(K6424="handling and wharfage",SUM(P6424:Q6424),IF(OR(K6424="tank",K6424="Boat",K6424="car"),INDEX(Rate!$B$4:$M$25,MATCH(Gilbert!N6424,Rate!$A$4:$A$25,0),MATCH(Gilbert!L6424,Rate!$B$3:$M$3,0))*O6424*0.8,INDEX(Rate!$B$4:$M$25,MATCH(Gilbert!N6424,Rate!$A$4:$A$25,0),MATCH(Gilbert!L6424,Rate!$B$3:$M$3,0))*O6424)),"")</f>
        <v/>
      </c>
      <c r="T6424" s="71" t="str">
        <f t="shared" si="303"/>
        <v/>
      </c>
    </row>
    <row r="6425" spans="16:20">
      <c r="P6425" s="70" t="str">
        <f t="shared" si="301"/>
        <v/>
      </c>
      <c r="Q6425" s="70" t="str">
        <f t="shared" si="302"/>
        <v/>
      </c>
      <c r="R6425" s="70" t="str">
        <f>IFERROR(IF(K6425="handling and wharfage",SUM(P6425:Q6425),IF(OR(K6425="tank",K6425="Boat",K6425="car"),INDEX(Rate!$B$4:$M$25,MATCH(Gilbert!N6425,Rate!$A$4:$A$25,0),MATCH(Gilbert!L6425,Rate!$B$3:$M$3,0))*O6425*0.8,INDEX(Rate!$B$4:$M$25,MATCH(Gilbert!N6425,Rate!$A$4:$A$25,0),MATCH(Gilbert!L6425,Rate!$B$3:$M$3,0))*O6425)),"")</f>
        <v/>
      </c>
      <c r="T6425" s="71" t="str">
        <f t="shared" si="303"/>
        <v/>
      </c>
    </row>
    <row r="6426" spans="16:20">
      <c r="P6426" s="70" t="str">
        <f t="shared" si="301"/>
        <v/>
      </c>
      <c r="Q6426" s="70" t="str">
        <f t="shared" si="302"/>
        <v/>
      </c>
      <c r="R6426" s="70" t="str">
        <f>IFERROR(IF(K6426="handling and wharfage",SUM(P6426:Q6426),IF(OR(K6426="tank",K6426="Boat",K6426="car"),INDEX(Rate!$B$4:$M$25,MATCH(Gilbert!N6426,Rate!$A$4:$A$25,0),MATCH(Gilbert!L6426,Rate!$B$3:$M$3,0))*O6426*0.8,INDEX(Rate!$B$4:$M$25,MATCH(Gilbert!N6426,Rate!$A$4:$A$25,0),MATCH(Gilbert!L6426,Rate!$B$3:$M$3,0))*O6426)),"")</f>
        <v/>
      </c>
      <c r="T6426" s="71" t="str">
        <f t="shared" si="303"/>
        <v/>
      </c>
    </row>
    <row r="6427" spans="16:20">
      <c r="P6427" s="70" t="str">
        <f t="shared" si="301"/>
        <v/>
      </c>
      <c r="Q6427" s="70" t="str">
        <f t="shared" si="302"/>
        <v/>
      </c>
      <c r="R6427" s="70" t="str">
        <f>IFERROR(IF(K6427="handling and wharfage",SUM(P6427:Q6427),IF(OR(K6427="tank",K6427="Boat",K6427="car"),INDEX(Rate!$B$4:$M$25,MATCH(Gilbert!N6427,Rate!$A$4:$A$25,0),MATCH(Gilbert!L6427,Rate!$B$3:$M$3,0))*O6427*0.8,INDEX(Rate!$B$4:$M$25,MATCH(Gilbert!N6427,Rate!$A$4:$A$25,0),MATCH(Gilbert!L6427,Rate!$B$3:$M$3,0))*O6427)),"")</f>
        <v/>
      </c>
      <c r="T6427" s="71" t="str">
        <f t="shared" si="303"/>
        <v/>
      </c>
    </row>
    <row r="6428" spans="16:20">
      <c r="P6428" s="70" t="str">
        <f t="shared" si="301"/>
        <v/>
      </c>
      <c r="Q6428" s="70" t="str">
        <f t="shared" si="302"/>
        <v/>
      </c>
      <c r="R6428" s="70" t="str">
        <f>IFERROR(IF(K6428="handling and wharfage",SUM(P6428:Q6428),IF(OR(K6428="tank",K6428="Boat",K6428="car"),INDEX(Rate!$B$4:$M$25,MATCH(Gilbert!N6428,Rate!$A$4:$A$25,0),MATCH(Gilbert!L6428,Rate!$B$3:$M$3,0))*O6428*0.8,INDEX(Rate!$B$4:$M$25,MATCH(Gilbert!N6428,Rate!$A$4:$A$25,0),MATCH(Gilbert!L6428,Rate!$B$3:$M$3,0))*O6428)),"")</f>
        <v/>
      </c>
      <c r="T6428" s="71" t="str">
        <f t="shared" si="303"/>
        <v/>
      </c>
    </row>
    <row r="6429" spans="16:20">
      <c r="P6429" s="70" t="str">
        <f t="shared" si="301"/>
        <v/>
      </c>
      <c r="Q6429" s="70" t="str">
        <f t="shared" si="302"/>
        <v/>
      </c>
      <c r="R6429" s="70" t="str">
        <f>IFERROR(IF(K6429="handling and wharfage",SUM(P6429:Q6429),IF(OR(K6429="tank",K6429="Boat",K6429="car"),INDEX(Rate!$B$4:$M$25,MATCH(Gilbert!N6429,Rate!$A$4:$A$25,0),MATCH(Gilbert!L6429,Rate!$B$3:$M$3,0))*O6429*0.8,INDEX(Rate!$B$4:$M$25,MATCH(Gilbert!N6429,Rate!$A$4:$A$25,0),MATCH(Gilbert!L6429,Rate!$B$3:$M$3,0))*O6429)),"")</f>
        <v/>
      </c>
      <c r="T6429" s="71" t="str">
        <f t="shared" si="303"/>
        <v/>
      </c>
    </row>
    <row r="6430" spans="16:20">
      <c r="P6430" s="70" t="str">
        <f t="shared" si="301"/>
        <v/>
      </c>
      <c r="Q6430" s="70" t="str">
        <f t="shared" si="302"/>
        <v/>
      </c>
      <c r="R6430" s="70" t="str">
        <f>IFERROR(IF(K6430="handling and wharfage",SUM(P6430:Q6430),IF(OR(K6430="tank",K6430="Boat",K6430="car"),INDEX(Rate!$B$4:$M$25,MATCH(Gilbert!N6430,Rate!$A$4:$A$25,0),MATCH(Gilbert!L6430,Rate!$B$3:$M$3,0))*O6430*0.8,INDEX(Rate!$B$4:$M$25,MATCH(Gilbert!N6430,Rate!$A$4:$A$25,0),MATCH(Gilbert!L6430,Rate!$B$3:$M$3,0))*O6430)),"")</f>
        <v/>
      </c>
      <c r="T6430" s="71" t="str">
        <f t="shared" si="303"/>
        <v/>
      </c>
    </row>
    <row r="6431" spans="16:20">
      <c r="P6431" s="70" t="str">
        <f t="shared" si="301"/>
        <v/>
      </c>
      <c r="Q6431" s="70" t="str">
        <f t="shared" si="302"/>
        <v/>
      </c>
      <c r="R6431" s="70" t="str">
        <f>IFERROR(IF(K6431="handling and wharfage",SUM(P6431:Q6431),IF(OR(K6431="tank",K6431="Boat",K6431="car"),INDEX(Rate!$B$4:$M$25,MATCH(Gilbert!N6431,Rate!$A$4:$A$25,0),MATCH(Gilbert!L6431,Rate!$B$3:$M$3,0))*O6431*0.8,INDEX(Rate!$B$4:$M$25,MATCH(Gilbert!N6431,Rate!$A$4:$A$25,0),MATCH(Gilbert!L6431,Rate!$B$3:$M$3,0))*O6431)),"")</f>
        <v/>
      </c>
      <c r="T6431" s="71" t="str">
        <f t="shared" si="303"/>
        <v/>
      </c>
    </row>
    <row r="6432" spans="16:20">
      <c r="P6432" s="70" t="str">
        <f t="shared" si="301"/>
        <v/>
      </c>
      <c r="Q6432" s="70" t="str">
        <f t="shared" si="302"/>
        <v/>
      </c>
      <c r="R6432" s="70" t="str">
        <f>IFERROR(IF(K6432="handling and wharfage",SUM(P6432:Q6432),IF(OR(K6432="tank",K6432="Boat",K6432="car"),INDEX(Rate!$B$4:$M$25,MATCH(Gilbert!N6432,Rate!$A$4:$A$25,0),MATCH(Gilbert!L6432,Rate!$B$3:$M$3,0))*O6432*0.8,INDEX(Rate!$B$4:$M$25,MATCH(Gilbert!N6432,Rate!$A$4:$A$25,0),MATCH(Gilbert!L6432,Rate!$B$3:$M$3,0))*O6432)),"")</f>
        <v/>
      </c>
      <c r="T6432" s="71" t="str">
        <f t="shared" si="303"/>
        <v/>
      </c>
    </row>
    <row r="6433" spans="16:20">
      <c r="P6433" s="70" t="str">
        <f t="shared" si="301"/>
        <v/>
      </c>
      <c r="Q6433" s="70" t="str">
        <f t="shared" si="302"/>
        <v/>
      </c>
      <c r="R6433" s="70" t="str">
        <f>IFERROR(IF(K6433="handling and wharfage",SUM(P6433:Q6433),IF(OR(K6433="tank",K6433="Boat",K6433="car"),INDEX(Rate!$B$4:$M$25,MATCH(Gilbert!N6433,Rate!$A$4:$A$25,0),MATCH(Gilbert!L6433,Rate!$B$3:$M$3,0))*O6433*0.8,INDEX(Rate!$B$4:$M$25,MATCH(Gilbert!N6433,Rate!$A$4:$A$25,0),MATCH(Gilbert!L6433,Rate!$B$3:$M$3,0))*O6433)),"")</f>
        <v/>
      </c>
      <c r="T6433" s="71" t="str">
        <f t="shared" si="303"/>
        <v/>
      </c>
    </row>
    <row r="6434" spans="16:20">
      <c r="P6434" s="70" t="str">
        <f t="shared" si="301"/>
        <v/>
      </c>
      <c r="Q6434" s="70" t="str">
        <f t="shared" si="302"/>
        <v/>
      </c>
      <c r="R6434" s="70" t="str">
        <f>IFERROR(IF(K6434="handling and wharfage",SUM(P6434:Q6434),IF(OR(K6434="tank",K6434="Boat",K6434="car"),INDEX(Rate!$B$4:$M$25,MATCH(Gilbert!N6434,Rate!$A$4:$A$25,0),MATCH(Gilbert!L6434,Rate!$B$3:$M$3,0))*O6434*0.8,INDEX(Rate!$B$4:$M$25,MATCH(Gilbert!N6434,Rate!$A$4:$A$25,0),MATCH(Gilbert!L6434,Rate!$B$3:$M$3,0))*O6434)),"")</f>
        <v/>
      </c>
      <c r="T6434" s="71" t="str">
        <f t="shared" si="303"/>
        <v/>
      </c>
    </row>
    <row r="6435" spans="16:20">
      <c r="P6435" s="70" t="str">
        <f t="shared" si="301"/>
        <v/>
      </c>
      <c r="Q6435" s="70" t="str">
        <f t="shared" si="302"/>
        <v/>
      </c>
      <c r="R6435" s="70" t="str">
        <f>IFERROR(IF(K6435="handling and wharfage",SUM(P6435:Q6435),IF(OR(K6435="tank",K6435="Boat",K6435="car"),INDEX(Rate!$B$4:$M$25,MATCH(Gilbert!N6435,Rate!$A$4:$A$25,0),MATCH(Gilbert!L6435,Rate!$B$3:$M$3,0))*O6435*0.8,INDEX(Rate!$B$4:$M$25,MATCH(Gilbert!N6435,Rate!$A$4:$A$25,0),MATCH(Gilbert!L6435,Rate!$B$3:$M$3,0))*O6435)),"")</f>
        <v/>
      </c>
      <c r="T6435" s="71" t="str">
        <f t="shared" si="303"/>
        <v/>
      </c>
    </row>
    <row r="6436" spans="16:20">
      <c r="P6436" s="70" t="str">
        <f t="shared" si="301"/>
        <v/>
      </c>
      <c r="Q6436" s="70" t="str">
        <f t="shared" si="302"/>
        <v/>
      </c>
      <c r="R6436" s="70" t="str">
        <f>IFERROR(IF(K6436="handling and wharfage",SUM(P6436:Q6436),IF(OR(K6436="tank",K6436="Boat",K6436="car"),INDEX(Rate!$B$4:$M$25,MATCH(Gilbert!N6436,Rate!$A$4:$A$25,0),MATCH(Gilbert!L6436,Rate!$B$3:$M$3,0))*O6436*0.8,INDEX(Rate!$B$4:$M$25,MATCH(Gilbert!N6436,Rate!$A$4:$A$25,0),MATCH(Gilbert!L6436,Rate!$B$3:$M$3,0))*O6436)),"")</f>
        <v/>
      </c>
      <c r="T6436" s="71" t="str">
        <f t="shared" si="303"/>
        <v/>
      </c>
    </row>
    <row r="6437" spans="16:20">
      <c r="P6437" s="70" t="str">
        <f t="shared" si="301"/>
        <v/>
      </c>
      <c r="Q6437" s="70" t="str">
        <f t="shared" si="302"/>
        <v/>
      </c>
      <c r="R6437" s="70" t="str">
        <f>IFERROR(IF(K6437="handling and wharfage",SUM(P6437:Q6437),IF(OR(K6437="tank",K6437="Boat",K6437="car"),INDEX(Rate!$B$4:$M$25,MATCH(Gilbert!N6437,Rate!$A$4:$A$25,0),MATCH(Gilbert!L6437,Rate!$B$3:$M$3,0))*O6437*0.8,INDEX(Rate!$B$4:$M$25,MATCH(Gilbert!N6437,Rate!$A$4:$A$25,0),MATCH(Gilbert!L6437,Rate!$B$3:$M$3,0))*O6437)),"")</f>
        <v/>
      </c>
      <c r="T6437" s="71" t="str">
        <f t="shared" si="303"/>
        <v/>
      </c>
    </row>
    <row r="6438" spans="16:20">
      <c r="P6438" s="70" t="str">
        <f t="shared" si="301"/>
        <v/>
      </c>
      <c r="Q6438" s="70" t="str">
        <f t="shared" si="302"/>
        <v/>
      </c>
      <c r="R6438" s="70" t="str">
        <f>IFERROR(IF(K6438="handling and wharfage",SUM(P6438:Q6438),IF(OR(K6438="tank",K6438="Boat",K6438="car"),INDEX(Rate!$B$4:$M$25,MATCH(Gilbert!N6438,Rate!$A$4:$A$25,0),MATCH(Gilbert!L6438,Rate!$B$3:$M$3,0))*O6438*0.8,INDEX(Rate!$B$4:$M$25,MATCH(Gilbert!N6438,Rate!$A$4:$A$25,0),MATCH(Gilbert!L6438,Rate!$B$3:$M$3,0))*O6438)),"")</f>
        <v/>
      </c>
      <c r="T6438" s="71" t="str">
        <f t="shared" si="303"/>
        <v/>
      </c>
    </row>
    <row r="6439" spans="16:20">
      <c r="P6439" s="70" t="str">
        <f t="shared" si="301"/>
        <v/>
      </c>
      <c r="Q6439" s="70" t="str">
        <f t="shared" si="302"/>
        <v/>
      </c>
      <c r="R6439" s="70" t="str">
        <f>IFERROR(IF(K6439="handling and wharfage",SUM(P6439:Q6439),IF(OR(K6439="tank",K6439="Boat",K6439="car"),INDEX(Rate!$B$4:$M$25,MATCH(Gilbert!N6439,Rate!$A$4:$A$25,0),MATCH(Gilbert!L6439,Rate!$B$3:$M$3,0))*O6439*0.8,INDEX(Rate!$B$4:$M$25,MATCH(Gilbert!N6439,Rate!$A$4:$A$25,0),MATCH(Gilbert!L6439,Rate!$B$3:$M$3,0))*O6439)),"")</f>
        <v/>
      </c>
      <c r="T6439" s="71" t="str">
        <f t="shared" si="303"/>
        <v/>
      </c>
    </row>
    <row r="6440" spans="16:20">
      <c r="P6440" s="70" t="str">
        <f t="shared" si="301"/>
        <v/>
      </c>
      <c r="Q6440" s="70" t="str">
        <f t="shared" si="302"/>
        <v/>
      </c>
      <c r="R6440" s="70" t="str">
        <f>IFERROR(IF(K6440="handling and wharfage",SUM(P6440:Q6440),IF(OR(K6440="tank",K6440="Boat",K6440="car"),INDEX(Rate!$B$4:$M$25,MATCH(Gilbert!N6440,Rate!$A$4:$A$25,0),MATCH(Gilbert!L6440,Rate!$B$3:$M$3,0))*O6440*0.8,INDEX(Rate!$B$4:$M$25,MATCH(Gilbert!N6440,Rate!$A$4:$A$25,0),MATCH(Gilbert!L6440,Rate!$B$3:$M$3,0))*O6440)),"")</f>
        <v/>
      </c>
      <c r="T6440" s="71" t="str">
        <f t="shared" si="303"/>
        <v/>
      </c>
    </row>
    <row r="6441" spans="16:20">
      <c r="P6441" s="70" t="str">
        <f t="shared" si="301"/>
        <v/>
      </c>
      <c r="Q6441" s="70" t="str">
        <f t="shared" si="302"/>
        <v/>
      </c>
      <c r="R6441" s="70" t="str">
        <f>IFERROR(IF(K6441="handling and wharfage",SUM(P6441:Q6441),IF(OR(K6441="tank",K6441="Boat",K6441="car"),INDEX(Rate!$B$4:$M$25,MATCH(Gilbert!N6441,Rate!$A$4:$A$25,0),MATCH(Gilbert!L6441,Rate!$B$3:$M$3,0))*O6441*0.8,INDEX(Rate!$B$4:$M$25,MATCH(Gilbert!N6441,Rate!$A$4:$A$25,0),MATCH(Gilbert!L6441,Rate!$B$3:$M$3,0))*O6441)),"")</f>
        <v/>
      </c>
      <c r="T6441" s="71" t="str">
        <f t="shared" si="303"/>
        <v/>
      </c>
    </row>
    <row r="6442" spans="16:20">
      <c r="P6442" s="70" t="str">
        <f t="shared" si="301"/>
        <v/>
      </c>
      <c r="Q6442" s="70" t="str">
        <f t="shared" si="302"/>
        <v/>
      </c>
      <c r="R6442" s="70" t="str">
        <f>IFERROR(IF(K6442="handling and wharfage",SUM(P6442:Q6442),IF(OR(K6442="tank",K6442="Boat",K6442="car"),INDEX(Rate!$B$4:$M$25,MATCH(Gilbert!N6442,Rate!$A$4:$A$25,0),MATCH(Gilbert!L6442,Rate!$B$3:$M$3,0))*O6442*0.8,INDEX(Rate!$B$4:$M$25,MATCH(Gilbert!N6442,Rate!$A$4:$A$25,0),MATCH(Gilbert!L6442,Rate!$B$3:$M$3,0))*O6442)),"")</f>
        <v/>
      </c>
      <c r="T6442" s="71" t="str">
        <f t="shared" si="303"/>
        <v/>
      </c>
    </row>
    <row r="6443" spans="16:20">
      <c r="P6443" s="70" t="str">
        <f t="shared" si="301"/>
        <v/>
      </c>
      <c r="Q6443" s="70" t="str">
        <f t="shared" si="302"/>
        <v/>
      </c>
      <c r="R6443" s="70" t="str">
        <f>IFERROR(IF(K6443="handling and wharfage",SUM(P6443:Q6443),IF(OR(K6443="tank",K6443="Boat",K6443="car"),INDEX(Rate!$B$4:$M$25,MATCH(Gilbert!N6443,Rate!$A$4:$A$25,0),MATCH(Gilbert!L6443,Rate!$B$3:$M$3,0))*O6443*0.8,INDEX(Rate!$B$4:$M$25,MATCH(Gilbert!N6443,Rate!$A$4:$A$25,0),MATCH(Gilbert!L6443,Rate!$B$3:$M$3,0))*O6443)),"")</f>
        <v/>
      </c>
      <c r="T6443" s="71" t="str">
        <f t="shared" si="303"/>
        <v/>
      </c>
    </row>
    <row r="6444" spans="16:20">
      <c r="P6444" s="70" t="str">
        <f t="shared" si="301"/>
        <v/>
      </c>
      <c r="Q6444" s="70" t="str">
        <f t="shared" si="302"/>
        <v/>
      </c>
      <c r="R6444" s="70" t="str">
        <f>IFERROR(IF(K6444="handling and wharfage",SUM(P6444:Q6444),IF(OR(K6444="tank",K6444="Boat",K6444="car"),INDEX(Rate!$B$4:$M$25,MATCH(Gilbert!N6444,Rate!$A$4:$A$25,0),MATCH(Gilbert!L6444,Rate!$B$3:$M$3,0))*O6444*0.8,INDEX(Rate!$B$4:$M$25,MATCH(Gilbert!N6444,Rate!$A$4:$A$25,0),MATCH(Gilbert!L6444,Rate!$B$3:$M$3,0))*O6444)),"")</f>
        <v/>
      </c>
      <c r="T6444" s="71" t="str">
        <f t="shared" si="303"/>
        <v/>
      </c>
    </row>
    <row r="6445" spans="16:20">
      <c r="P6445" s="70" t="str">
        <f t="shared" si="301"/>
        <v/>
      </c>
      <c r="Q6445" s="70" t="str">
        <f t="shared" si="302"/>
        <v/>
      </c>
      <c r="R6445" s="70" t="str">
        <f>IFERROR(IF(K6445="handling and wharfage",SUM(P6445:Q6445),IF(OR(K6445="tank",K6445="Boat",K6445="car"),INDEX(Rate!$B$4:$M$25,MATCH(Gilbert!N6445,Rate!$A$4:$A$25,0),MATCH(Gilbert!L6445,Rate!$B$3:$M$3,0))*O6445*0.8,INDEX(Rate!$B$4:$M$25,MATCH(Gilbert!N6445,Rate!$A$4:$A$25,0),MATCH(Gilbert!L6445,Rate!$B$3:$M$3,0))*O6445)),"")</f>
        <v/>
      </c>
      <c r="T6445" s="71" t="str">
        <f t="shared" si="303"/>
        <v/>
      </c>
    </row>
    <row r="6446" spans="16:20">
      <c r="P6446" s="70" t="str">
        <f t="shared" si="301"/>
        <v/>
      </c>
      <c r="Q6446" s="70" t="str">
        <f t="shared" si="302"/>
        <v/>
      </c>
      <c r="R6446" s="70" t="str">
        <f>IFERROR(IF(K6446="handling and wharfage",SUM(P6446:Q6446),IF(OR(K6446="tank",K6446="Boat",K6446="car"),INDEX(Rate!$B$4:$M$25,MATCH(Gilbert!N6446,Rate!$A$4:$A$25,0),MATCH(Gilbert!L6446,Rate!$B$3:$M$3,0))*O6446*0.8,INDEX(Rate!$B$4:$M$25,MATCH(Gilbert!N6446,Rate!$A$4:$A$25,0),MATCH(Gilbert!L6446,Rate!$B$3:$M$3,0))*O6446)),"")</f>
        <v/>
      </c>
      <c r="T6446" s="71" t="str">
        <f t="shared" si="303"/>
        <v/>
      </c>
    </row>
    <row r="6447" spans="16:20">
      <c r="P6447" s="70" t="str">
        <f t="shared" si="301"/>
        <v/>
      </c>
      <c r="Q6447" s="70" t="str">
        <f t="shared" si="302"/>
        <v/>
      </c>
      <c r="R6447" s="70" t="str">
        <f>IFERROR(IF(K6447="handling and wharfage",SUM(P6447:Q6447),IF(OR(K6447="tank",K6447="Boat",K6447="car"),INDEX(Rate!$B$4:$M$25,MATCH(Gilbert!N6447,Rate!$A$4:$A$25,0),MATCH(Gilbert!L6447,Rate!$B$3:$M$3,0))*O6447*0.8,INDEX(Rate!$B$4:$M$25,MATCH(Gilbert!N6447,Rate!$A$4:$A$25,0),MATCH(Gilbert!L6447,Rate!$B$3:$M$3,0))*O6447)),"")</f>
        <v/>
      </c>
      <c r="T6447" s="71" t="str">
        <f t="shared" si="303"/>
        <v/>
      </c>
    </row>
    <row r="6448" spans="16:20">
      <c r="P6448" s="70" t="str">
        <f t="shared" si="301"/>
        <v/>
      </c>
      <c r="Q6448" s="70" t="str">
        <f t="shared" si="302"/>
        <v/>
      </c>
      <c r="R6448" s="70" t="str">
        <f>IFERROR(IF(K6448="handling and wharfage",SUM(P6448:Q6448),IF(OR(K6448="tank",K6448="Boat",K6448="car"),INDEX(Rate!$B$4:$M$25,MATCH(Gilbert!N6448,Rate!$A$4:$A$25,0),MATCH(Gilbert!L6448,Rate!$B$3:$M$3,0))*O6448*0.8,INDEX(Rate!$B$4:$M$25,MATCH(Gilbert!N6448,Rate!$A$4:$A$25,0),MATCH(Gilbert!L6448,Rate!$B$3:$M$3,0))*O6448)),"")</f>
        <v/>
      </c>
      <c r="T6448" s="71" t="str">
        <f t="shared" si="303"/>
        <v/>
      </c>
    </row>
    <row r="6449" spans="16:20">
      <c r="P6449" s="70" t="str">
        <f t="shared" si="301"/>
        <v/>
      </c>
      <c r="Q6449" s="70" t="str">
        <f t="shared" si="302"/>
        <v/>
      </c>
      <c r="R6449" s="70" t="str">
        <f>IFERROR(IF(K6449="handling and wharfage",SUM(P6449:Q6449),IF(OR(K6449="tank",K6449="Boat",K6449="car"),INDEX(Rate!$B$4:$M$25,MATCH(Gilbert!N6449,Rate!$A$4:$A$25,0),MATCH(Gilbert!L6449,Rate!$B$3:$M$3,0))*O6449*0.8,INDEX(Rate!$B$4:$M$25,MATCH(Gilbert!N6449,Rate!$A$4:$A$25,0),MATCH(Gilbert!L6449,Rate!$B$3:$M$3,0))*O6449)),"")</f>
        <v/>
      </c>
      <c r="T6449" s="71" t="str">
        <f t="shared" si="303"/>
        <v/>
      </c>
    </row>
    <row r="6450" spans="16:20">
      <c r="P6450" s="70" t="str">
        <f t="shared" si="301"/>
        <v/>
      </c>
      <c r="Q6450" s="70" t="str">
        <f t="shared" si="302"/>
        <v/>
      </c>
      <c r="R6450" s="70" t="str">
        <f>IFERROR(IF(K6450="handling and wharfage",SUM(P6450:Q6450),IF(OR(K6450="tank",K6450="Boat",K6450="car"),INDEX(Rate!$B$4:$M$25,MATCH(Gilbert!N6450,Rate!$A$4:$A$25,0),MATCH(Gilbert!L6450,Rate!$B$3:$M$3,0))*O6450*0.8,INDEX(Rate!$B$4:$M$25,MATCH(Gilbert!N6450,Rate!$A$4:$A$25,0),MATCH(Gilbert!L6450,Rate!$B$3:$M$3,0))*O6450)),"")</f>
        <v/>
      </c>
      <c r="T6450" s="71" t="str">
        <f t="shared" si="303"/>
        <v/>
      </c>
    </row>
    <row r="6451" spans="16:20">
      <c r="P6451" s="70" t="str">
        <f t="shared" si="301"/>
        <v/>
      </c>
      <c r="Q6451" s="70" t="str">
        <f t="shared" si="302"/>
        <v/>
      </c>
      <c r="R6451" s="70" t="str">
        <f>IFERROR(IF(K6451="handling and wharfage",SUM(P6451:Q6451),IF(OR(K6451="tank",K6451="Boat",K6451="car"),INDEX(Rate!$B$4:$M$25,MATCH(Gilbert!N6451,Rate!$A$4:$A$25,0),MATCH(Gilbert!L6451,Rate!$B$3:$M$3,0))*O6451*0.8,INDEX(Rate!$B$4:$M$25,MATCH(Gilbert!N6451,Rate!$A$4:$A$25,0),MATCH(Gilbert!L6451,Rate!$B$3:$M$3,0))*O6451)),"")</f>
        <v/>
      </c>
      <c r="T6451" s="71" t="str">
        <f t="shared" si="303"/>
        <v/>
      </c>
    </row>
    <row r="6452" spans="16:20">
      <c r="P6452" s="70" t="str">
        <f t="shared" si="301"/>
        <v/>
      </c>
      <c r="Q6452" s="70" t="str">
        <f t="shared" si="302"/>
        <v/>
      </c>
      <c r="R6452" s="70" t="str">
        <f>IFERROR(IF(K6452="handling and wharfage",SUM(P6452:Q6452),IF(OR(K6452="tank",K6452="Boat",K6452="car"),INDEX(Rate!$B$4:$M$25,MATCH(Gilbert!N6452,Rate!$A$4:$A$25,0),MATCH(Gilbert!L6452,Rate!$B$3:$M$3,0))*O6452*0.8,INDEX(Rate!$B$4:$M$25,MATCH(Gilbert!N6452,Rate!$A$4:$A$25,0),MATCH(Gilbert!L6452,Rate!$B$3:$M$3,0))*O6452)),"")</f>
        <v/>
      </c>
      <c r="T6452" s="71" t="str">
        <f t="shared" si="303"/>
        <v/>
      </c>
    </row>
    <row r="6453" spans="16:20">
      <c r="P6453" s="70" t="str">
        <f t="shared" si="301"/>
        <v/>
      </c>
      <c r="Q6453" s="70" t="str">
        <f t="shared" si="302"/>
        <v/>
      </c>
      <c r="R6453" s="70" t="str">
        <f>IFERROR(IF(K6453="handling and wharfage",SUM(P6453:Q6453),IF(OR(K6453="tank",K6453="Boat",K6453="car"),INDEX(Rate!$B$4:$M$25,MATCH(Gilbert!N6453,Rate!$A$4:$A$25,0),MATCH(Gilbert!L6453,Rate!$B$3:$M$3,0))*O6453*0.8,INDEX(Rate!$B$4:$M$25,MATCH(Gilbert!N6453,Rate!$A$4:$A$25,0),MATCH(Gilbert!L6453,Rate!$B$3:$M$3,0))*O6453)),"")</f>
        <v/>
      </c>
      <c r="T6453" s="71" t="str">
        <f t="shared" si="303"/>
        <v/>
      </c>
    </row>
    <row r="6454" spans="16:20">
      <c r="P6454" s="70" t="str">
        <f t="shared" si="301"/>
        <v/>
      </c>
      <c r="Q6454" s="70" t="str">
        <f t="shared" si="302"/>
        <v/>
      </c>
      <c r="R6454" s="70" t="str">
        <f>IFERROR(IF(K6454="handling and wharfage",SUM(P6454:Q6454),IF(OR(K6454="tank",K6454="Boat",K6454="car"),INDEX(Rate!$B$4:$M$25,MATCH(Gilbert!N6454,Rate!$A$4:$A$25,0),MATCH(Gilbert!L6454,Rate!$B$3:$M$3,0))*O6454*0.8,INDEX(Rate!$B$4:$M$25,MATCH(Gilbert!N6454,Rate!$A$4:$A$25,0),MATCH(Gilbert!L6454,Rate!$B$3:$M$3,0))*O6454)),"")</f>
        <v/>
      </c>
      <c r="T6454" s="71" t="str">
        <f t="shared" si="303"/>
        <v/>
      </c>
    </row>
    <row r="6455" spans="16:20">
      <c r="P6455" s="70" t="str">
        <f t="shared" si="301"/>
        <v/>
      </c>
      <c r="Q6455" s="70" t="str">
        <f t="shared" si="302"/>
        <v/>
      </c>
      <c r="R6455" s="70" t="str">
        <f>IFERROR(IF(K6455="handling and wharfage",SUM(P6455:Q6455),IF(OR(K6455="tank",K6455="Boat",K6455="car"),INDEX(Rate!$B$4:$M$25,MATCH(Gilbert!N6455,Rate!$A$4:$A$25,0),MATCH(Gilbert!L6455,Rate!$B$3:$M$3,0))*O6455*0.8,INDEX(Rate!$B$4:$M$25,MATCH(Gilbert!N6455,Rate!$A$4:$A$25,0),MATCH(Gilbert!L6455,Rate!$B$3:$M$3,0))*O6455)),"")</f>
        <v/>
      </c>
      <c r="T6455" s="71" t="str">
        <f t="shared" si="303"/>
        <v/>
      </c>
    </row>
    <row r="6456" spans="16:20">
      <c r="P6456" s="70" t="str">
        <f t="shared" si="301"/>
        <v/>
      </c>
      <c r="Q6456" s="70" t="str">
        <f t="shared" si="302"/>
        <v/>
      </c>
      <c r="R6456" s="70" t="str">
        <f>IFERROR(IF(K6456="handling and wharfage",SUM(P6456:Q6456),IF(OR(K6456="tank",K6456="Boat",K6456="car"),INDEX(Rate!$B$4:$M$25,MATCH(Gilbert!N6456,Rate!$A$4:$A$25,0),MATCH(Gilbert!L6456,Rate!$B$3:$M$3,0))*O6456*0.8,INDEX(Rate!$B$4:$M$25,MATCH(Gilbert!N6456,Rate!$A$4:$A$25,0),MATCH(Gilbert!L6456,Rate!$B$3:$M$3,0))*O6456)),"")</f>
        <v/>
      </c>
      <c r="T6456" s="71" t="str">
        <f t="shared" si="303"/>
        <v/>
      </c>
    </row>
    <row r="6457" spans="16:20">
      <c r="P6457" s="70" t="str">
        <f t="shared" si="301"/>
        <v/>
      </c>
      <c r="Q6457" s="70" t="str">
        <f t="shared" si="302"/>
        <v/>
      </c>
      <c r="R6457" s="70" t="str">
        <f>IFERROR(IF(K6457="handling and wharfage",SUM(P6457:Q6457),IF(OR(K6457="tank",K6457="Boat",K6457="car"),INDEX(Rate!$B$4:$M$25,MATCH(Gilbert!N6457,Rate!$A$4:$A$25,0),MATCH(Gilbert!L6457,Rate!$B$3:$M$3,0))*O6457*0.8,INDEX(Rate!$B$4:$M$25,MATCH(Gilbert!N6457,Rate!$A$4:$A$25,0),MATCH(Gilbert!L6457,Rate!$B$3:$M$3,0))*O6457)),"")</f>
        <v/>
      </c>
      <c r="T6457" s="71" t="str">
        <f t="shared" si="303"/>
        <v/>
      </c>
    </row>
    <row r="6458" spans="16:20">
      <c r="P6458" s="70" t="str">
        <f t="shared" si="301"/>
        <v/>
      </c>
      <c r="Q6458" s="70" t="str">
        <f t="shared" si="302"/>
        <v/>
      </c>
      <c r="R6458" s="70" t="str">
        <f>IFERROR(IF(K6458="handling and wharfage",SUM(P6458:Q6458),IF(OR(K6458="tank",K6458="Boat",K6458="car"),INDEX(Rate!$B$4:$M$25,MATCH(Gilbert!N6458,Rate!$A$4:$A$25,0),MATCH(Gilbert!L6458,Rate!$B$3:$M$3,0))*O6458*0.8,INDEX(Rate!$B$4:$M$25,MATCH(Gilbert!N6458,Rate!$A$4:$A$25,0),MATCH(Gilbert!L6458,Rate!$B$3:$M$3,0))*O6458)),"")</f>
        <v/>
      </c>
      <c r="T6458" s="71" t="str">
        <f t="shared" si="303"/>
        <v/>
      </c>
    </row>
    <row r="6459" spans="16:20">
      <c r="P6459" s="70" t="str">
        <f t="shared" si="301"/>
        <v/>
      </c>
      <c r="Q6459" s="70" t="str">
        <f t="shared" si="302"/>
        <v/>
      </c>
      <c r="R6459" s="70" t="str">
        <f>IFERROR(IF(K6459="handling and wharfage",SUM(P6459:Q6459),IF(OR(K6459="tank",K6459="Boat",K6459="car"),INDEX(Rate!$B$4:$M$25,MATCH(Gilbert!N6459,Rate!$A$4:$A$25,0),MATCH(Gilbert!L6459,Rate!$B$3:$M$3,0))*O6459*0.8,INDEX(Rate!$B$4:$M$25,MATCH(Gilbert!N6459,Rate!$A$4:$A$25,0),MATCH(Gilbert!L6459,Rate!$B$3:$M$3,0))*O6459)),"")</f>
        <v/>
      </c>
      <c r="T6459" s="71" t="str">
        <f t="shared" si="303"/>
        <v/>
      </c>
    </row>
    <row r="6460" spans="16:20">
      <c r="P6460" s="70" t="str">
        <f t="shared" si="301"/>
        <v/>
      </c>
      <c r="Q6460" s="70" t="str">
        <f t="shared" si="302"/>
        <v/>
      </c>
      <c r="R6460" s="70" t="str">
        <f>IFERROR(IF(K6460="handling and wharfage",SUM(P6460:Q6460),IF(OR(K6460="tank",K6460="Boat",K6460="car"),INDEX(Rate!$B$4:$M$25,MATCH(Gilbert!N6460,Rate!$A$4:$A$25,0),MATCH(Gilbert!L6460,Rate!$B$3:$M$3,0))*O6460*0.8,INDEX(Rate!$B$4:$M$25,MATCH(Gilbert!N6460,Rate!$A$4:$A$25,0),MATCH(Gilbert!L6460,Rate!$B$3:$M$3,0))*O6460)),"")</f>
        <v/>
      </c>
      <c r="T6460" s="71" t="str">
        <f t="shared" si="303"/>
        <v/>
      </c>
    </row>
    <row r="6461" spans="16:20">
      <c r="P6461" s="70" t="str">
        <f t="shared" si="301"/>
        <v/>
      </c>
      <c r="Q6461" s="70" t="str">
        <f t="shared" si="302"/>
        <v/>
      </c>
      <c r="R6461" s="70" t="str">
        <f>IFERROR(IF(K6461="handling and wharfage",SUM(P6461:Q6461),IF(OR(K6461="tank",K6461="Boat",K6461="car"),INDEX(Rate!$B$4:$M$25,MATCH(Gilbert!N6461,Rate!$A$4:$A$25,0),MATCH(Gilbert!L6461,Rate!$B$3:$M$3,0))*O6461*0.8,INDEX(Rate!$B$4:$M$25,MATCH(Gilbert!N6461,Rate!$A$4:$A$25,0),MATCH(Gilbert!L6461,Rate!$B$3:$M$3,0))*O6461)),"")</f>
        <v/>
      </c>
      <c r="T6461" s="71" t="str">
        <f t="shared" si="303"/>
        <v/>
      </c>
    </row>
    <row r="6462" spans="16:20">
      <c r="P6462" s="70" t="str">
        <f t="shared" si="301"/>
        <v/>
      </c>
      <c r="Q6462" s="70" t="str">
        <f t="shared" si="302"/>
        <v/>
      </c>
      <c r="R6462" s="70" t="str">
        <f>IFERROR(IF(K6462="handling and wharfage",SUM(P6462:Q6462),IF(OR(K6462="tank",K6462="Boat",K6462="car"),INDEX(Rate!$B$4:$M$25,MATCH(Gilbert!N6462,Rate!$A$4:$A$25,0),MATCH(Gilbert!L6462,Rate!$B$3:$M$3,0))*O6462*0.8,INDEX(Rate!$B$4:$M$25,MATCH(Gilbert!N6462,Rate!$A$4:$A$25,0),MATCH(Gilbert!L6462,Rate!$B$3:$M$3,0))*O6462)),"")</f>
        <v/>
      </c>
      <c r="T6462" s="71" t="str">
        <f t="shared" si="303"/>
        <v/>
      </c>
    </row>
    <row r="6463" spans="16:20">
      <c r="P6463" s="70" t="str">
        <f t="shared" si="301"/>
        <v/>
      </c>
      <c r="Q6463" s="70" t="str">
        <f t="shared" si="302"/>
        <v/>
      </c>
      <c r="R6463" s="70" t="str">
        <f>IFERROR(IF(K6463="handling and wharfage",SUM(P6463:Q6463),IF(OR(K6463="tank",K6463="Boat",K6463="car"),INDEX(Rate!$B$4:$M$25,MATCH(Gilbert!N6463,Rate!$A$4:$A$25,0),MATCH(Gilbert!L6463,Rate!$B$3:$M$3,0))*O6463*0.8,INDEX(Rate!$B$4:$M$25,MATCH(Gilbert!N6463,Rate!$A$4:$A$25,0),MATCH(Gilbert!L6463,Rate!$B$3:$M$3,0))*O6463)),"")</f>
        <v/>
      </c>
      <c r="T6463" s="71" t="str">
        <f t="shared" si="303"/>
        <v/>
      </c>
    </row>
    <row r="6464" spans="16:20">
      <c r="P6464" s="70" t="str">
        <f t="shared" si="301"/>
        <v/>
      </c>
      <c r="Q6464" s="70" t="str">
        <f t="shared" si="302"/>
        <v/>
      </c>
      <c r="R6464" s="70" t="str">
        <f>IFERROR(IF(K6464="handling and wharfage",SUM(P6464:Q6464),IF(OR(K6464="tank",K6464="Boat",K6464="car"),INDEX(Rate!$B$4:$M$25,MATCH(Gilbert!N6464,Rate!$A$4:$A$25,0),MATCH(Gilbert!L6464,Rate!$B$3:$M$3,0))*O6464*0.8,INDEX(Rate!$B$4:$M$25,MATCH(Gilbert!N6464,Rate!$A$4:$A$25,0),MATCH(Gilbert!L6464,Rate!$B$3:$M$3,0))*O6464)),"")</f>
        <v/>
      </c>
      <c r="T6464" s="71" t="str">
        <f t="shared" si="303"/>
        <v/>
      </c>
    </row>
    <row r="6465" spans="16:20">
      <c r="P6465" s="70" t="str">
        <f t="shared" si="301"/>
        <v/>
      </c>
      <c r="Q6465" s="70" t="str">
        <f t="shared" si="302"/>
        <v/>
      </c>
      <c r="R6465" s="70" t="str">
        <f>IFERROR(IF(K6465="handling and wharfage",SUM(P6465:Q6465),IF(OR(K6465="tank",K6465="Boat",K6465="car"),INDEX(Rate!$B$4:$M$25,MATCH(Gilbert!N6465,Rate!$A$4:$A$25,0),MATCH(Gilbert!L6465,Rate!$B$3:$M$3,0))*O6465*0.8,INDEX(Rate!$B$4:$M$25,MATCH(Gilbert!N6465,Rate!$A$4:$A$25,0),MATCH(Gilbert!L6465,Rate!$B$3:$M$3,0))*O6465)),"")</f>
        <v/>
      </c>
      <c r="T6465" s="71" t="str">
        <f t="shared" si="303"/>
        <v/>
      </c>
    </row>
    <row r="6466" spans="16:20">
      <c r="P6466" s="70" t="str">
        <f t="shared" si="301"/>
        <v/>
      </c>
      <c r="Q6466" s="70" t="str">
        <f t="shared" si="302"/>
        <v/>
      </c>
      <c r="R6466" s="70" t="str">
        <f>IFERROR(IF(K6466="handling and wharfage",SUM(P6466:Q6466),IF(OR(K6466="tank",K6466="Boat",K6466="car"),INDEX(Rate!$B$4:$M$25,MATCH(Gilbert!N6466,Rate!$A$4:$A$25,0),MATCH(Gilbert!L6466,Rate!$B$3:$M$3,0))*O6466*0.8,INDEX(Rate!$B$4:$M$25,MATCH(Gilbert!N6466,Rate!$A$4:$A$25,0),MATCH(Gilbert!L6466,Rate!$B$3:$M$3,0))*O6466)),"")</f>
        <v/>
      </c>
      <c r="T6466" s="71" t="str">
        <f t="shared" si="303"/>
        <v/>
      </c>
    </row>
    <row r="6467" spans="16:20">
      <c r="P6467" s="70" t="str">
        <f t="shared" ref="P6467:P6530" si="304">IF(OR(K6467="handling and wharfage",K6467="rau handling and wharfage"),O6467*30,"")</f>
        <v/>
      </c>
      <c r="Q6467" s="70" t="str">
        <f t="shared" ref="Q6467:Q6530" si="305">IF(K6467&lt;&gt;"handling and wharfage","",O6467*3.5)</f>
        <v/>
      </c>
      <c r="R6467" s="70" t="str">
        <f>IFERROR(IF(K6467="handling and wharfage",SUM(P6467:Q6467),IF(OR(K6467="tank",K6467="Boat",K6467="car"),INDEX(Rate!$B$4:$M$25,MATCH(Gilbert!N6467,Rate!$A$4:$A$25,0),MATCH(Gilbert!L6467,Rate!$B$3:$M$3,0))*O6467*0.8,INDEX(Rate!$B$4:$M$25,MATCH(Gilbert!N6467,Rate!$A$4:$A$25,0),MATCH(Gilbert!L6467,Rate!$B$3:$M$3,0))*O6467)),"")</f>
        <v/>
      </c>
      <c r="T6467" s="71" t="str">
        <f t="shared" ref="T6467:T6530" si="306">IF(L6467="","",IF(L6467="General2","F0070000061A","E31250000331"))</f>
        <v/>
      </c>
    </row>
    <row r="6468" spans="16:20">
      <c r="P6468" s="70" t="str">
        <f t="shared" si="304"/>
        <v/>
      </c>
      <c r="Q6468" s="70" t="str">
        <f t="shared" si="305"/>
        <v/>
      </c>
      <c r="R6468" s="70" t="str">
        <f>IFERROR(IF(K6468="handling and wharfage",SUM(P6468:Q6468),IF(OR(K6468="tank",K6468="Boat",K6468="car"),INDEX(Rate!$B$4:$M$25,MATCH(Gilbert!N6468,Rate!$A$4:$A$25,0),MATCH(Gilbert!L6468,Rate!$B$3:$M$3,0))*O6468*0.8,INDEX(Rate!$B$4:$M$25,MATCH(Gilbert!N6468,Rate!$A$4:$A$25,0),MATCH(Gilbert!L6468,Rate!$B$3:$M$3,0))*O6468)),"")</f>
        <v/>
      </c>
      <c r="T6468" s="71" t="str">
        <f t="shared" si="306"/>
        <v/>
      </c>
    </row>
    <row r="6469" spans="16:20">
      <c r="P6469" s="70" t="str">
        <f t="shared" si="304"/>
        <v/>
      </c>
      <c r="Q6469" s="70" t="str">
        <f t="shared" si="305"/>
        <v/>
      </c>
      <c r="R6469" s="70" t="str">
        <f>IFERROR(IF(K6469="handling and wharfage",SUM(P6469:Q6469),IF(OR(K6469="tank",K6469="Boat",K6469="car"),INDEX(Rate!$B$4:$M$25,MATCH(Gilbert!N6469,Rate!$A$4:$A$25,0),MATCH(Gilbert!L6469,Rate!$B$3:$M$3,0))*O6469*0.8,INDEX(Rate!$B$4:$M$25,MATCH(Gilbert!N6469,Rate!$A$4:$A$25,0),MATCH(Gilbert!L6469,Rate!$B$3:$M$3,0))*O6469)),"")</f>
        <v/>
      </c>
      <c r="T6469" s="71" t="str">
        <f t="shared" si="306"/>
        <v/>
      </c>
    </row>
    <row r="6470" spans="16:20">
      <c r="P6470" s="70" t="str">
        <f t="shared" si="304"/>
        <v/>
      </c>
      <c r="Q6470" s="70" t="str">
        <f t="shared" si="305"/>
        <v/>
      </c>
      <c r="R6470" s="70" t="str">
        <f>IFERROR(IF(K6470="handling and wharfage",SUM(P6470:Q6470),IF(OR(K6470="tank",K6470="Boat",K6470="car"),INDEX(Rate!$B$4:$M$25,MATCH(Gilbert!N6470,Rate!$A$4:$A$25,0),MATCH(Gilbert!L6470,Rate!$B$3:$M$3,0))*O6470*0.8,INDEX(Rate!$B$4:$M$25,MATCH(Gilbert!N6470,Rate!$A$4:$A$25,0),MATCH(Gilbert!L6470,Rate!$B$3:$M$3,0))*O6470)),"")</f>
        <v/>
      </c>
      <c r="T6470" s="71" t="str">
        <f t="shared" si="306"/>
        <v/>
      </c>
    </row>
    <row r="6471" spans="16:20">
      <c r="P6471" s="70" t="str">
        <f t="shared" si="304"/>
        <v/>
      </c>
      <c r="Q6471" s="70" t="str">
        <f t="shared" si="305"/>
        <v/>
      </c>
      <c r="R6471" s="70" t="str">
        <f>IFERROR(IF(K6471="handling and wharfage",SUM(P6471:Q6471),IF(OR(K6471="tank",K6471="Boat",K6471="car"),INDEX(Rate!$B$4:$M$25,MATCH(Gilbert!N6471,Rate!$A$4:$A$25,0),MATCH(Gilbert!L6471,Rate!$B$3:$M$3,0))*O6471*0.8,INDEX(Rate!$B$4:$M$25,MATCH(Gilbert!N6471,Rate!$A$4:$A$25,0),MATCH(Gilbert!L6471,Rate!$B$3:$M$3,0))*O6471)),"")</f>
        <v/>
      </c>
      <c r="T6471" s="71" t="str">
        <f t="shared" si="306"/>
        <v/>
      </c>
    </row>
    <row r="6472" spans="16:20">
      <c r="P6472" s="70" t="str">
        <f t="shared" si="304"/>
        <v/>
      </c>
      <c r="Q6472" s="70" t="str">
        <f t="shared" si="305"/>
        <v/>
      </c>
      <c r="R6472" s="70" t="str">
        <f>IFERROR(IF(K6472="handling and wharfage",SUM(P6472:Q6472),IF(OR(K6472="tank",K6472="Boat",K6472="car"),INDEX(Rate!$B$4:$M$25,MATCH(Gilbert!N6472,Rate!$A$4:$A$25,0),MATCH(Gilbert!L6472,Rate!$B$3:$M$3,0))*O6472*0.8,INDEX(Rate!$B$4:$M$25,MATCH(Gilbert!N6472,Rate!$A$4:$A$25,0),MATCH(Gilbert!L6472,Rate!$B$3:$M$3,0))*O6472)),"")</f>
        <v/>
      </c>
      <c r="T6472" s="71" t="str">
        <f t="shared" si="306"/>
        <v/>
      </c>
    </row>
    <row r="6473" spans="16:20">
      <c r="P6473" s="70" t="str">
        <f t="shared" si="304"/>
        <v/>
      </c>
      <c r="Q6473" s="70" t="str">
        <f t="shared" si="305"/>
        <v/>
      </c>
      <c r="R6473" s="70" t="str">
        <f>IFERROR(IF(K6473="handling and wharfage",SUM(P6473:Q6473),IF(OR(K6473="tank",K6473="Boat",K6473="car"),INDEX(Rate!$B$4:$M$25,MATCH(Gilbert!N6473,Rate!$A$4:$A$25,0),MATCH(Gilbert!L6473,Rate!$B$3:$M$3,0))*O6473*0.8,INDEX(Rate!$B$4:$M$25,MATCH(Gilbert!N6473,Rate!$A$4:$A$25,0),MATCH(Gilbert!L6473,Rate!$B$3:$M$3,0))*O6473)),"")</f>
        <v/>
      </c>
      <c r="T6473" s="71" t="str">
        <f t="shared" si="306"/>
        <v/>
      </c>
    </row>
    <row r="6474" spans="16:20">
      <c r="P6474" s="70" t="str">
        <f t="shared" si="304"/>
        <v/>
      </c>
      <c r="Q6474" s="70" t="str">
        <f t="shared" si="305"/>
        <v/>
      </c>
      <c r="R6474" s="70" t="str">
        <f>IFERROR(IF(K6474="handling and wharfage",SUM(P6474:Q6474),IF(OR(K6474="tank",K6474="Boat",K6474="car"),INDEX(Rate!$B$4:$M$25,MATCH(Gilbert!N6474,Rate!$A$4:$A$25,0),MATCH(Gilbert!L6474,Rate!$B$3:$M$3,0))*O6474*0.8,INDEX(Rate!$B$4:$M$25,MATCH(Gilbert!N6474,Rate!$A$4:$A$25,0),MATCH(Gilbert!L6474,Rate!$B$3:$M$3,0))*O6474)),"")</f>
        <v/>
      </c>
      <c r="T6474" s="71" t="str">
        <f t="shared" si="306"/>
        <v/>
      </c>
    </row>
    <row r="6475" spans="16:20">
      <c r="P6475" s="70" t="str">
        <f t="shared" si="304"/>
        <v/>
      </c>
      <c r="Q6475" s="70" t="str">
        <f t="shared" si="305"/>
        <v/>
      </c>
      <c r="R6475" s="70" t="str">
        <f>IFERROR(IF(K6475="handling and wharfage",SUM(P6475:Q6475),IF(OR(K6475="tank",K6475="Boat",K6475="car"),INDEX(Rate!$B$4:$M$25,MATCH(Gilbert!N6475,Rate!$A$4:$A$25,0),MATCH(Gilbert!L6475,Rate!$B$3:$M$3,0))*O6475*0.8,INDEX(Rate!$B$4:$M$25,MATCH(Gilbert!N6475,Rate!$A$4:$A$25,0),MATCH(Gilbert!L6475,Rate!$B$3:$M$3,0))*O6475)),"")</f>
        <v/>
      </c>
      <c r="T6475" s="71" t="str">
        <f t="shared" si="306"/>
        <v/>
      </c>
    </row>
    <row r="6476" spans="16:20">
      <c r="P6476" s="70" t="str">
        <f t="shared" si="304"/>
        <v/>
      </c>
      <c r="Q6476" s="70" t="str">
        <f t="shared" si="305"/>
        <v/>
      </c>
      <c r="R6476" s="70" t="str">
        <f>IFERROR(IF(K6476="handling and wharfage",SUM(P6476:Q6476),IF(OR(K6476="tank",K6476="Boat",K6476="car"),INDEX(Rate!$B$4:$M$25,MATCH(Gilbert!N6476,Rate!$A$4:$A$25,0),MATCH(Gilbert!L6476,Rate!$B$3:$M$3,0))*O6476*0.8,INDEX(Rate!$B$4:$M$25,MATCH(Gilbert!N6476,Rate!$A$4:$A$25,0),MATCH(Gilbert!L6476,Rate!$B$3:$M$3,0))*O6476)),"")</f>
        <v/>
      </c>
      <c r="T6476" s="71" t="str">
        <f t="shared" si="306"/>
        <v/>
      </c>
    </row>
    <row r="6477" spans="16:20">
      <c r="P6477" s="70" t="str">
        <f t="shared" si="304"/>
        <v/>
      </c>
      <c r="Q6477" s="70" t="str">
        <f t="shared" si="305"/>
        <v/>
      </c>
      <c r="R6477" s="70" t="str">
        <f>IFERROR(IF(K6477="handling and wharfage",SUM(P6477:Q6477),IF(OR(K6477="tank",K6477="Boat",K6477="car"),INDEX(Rate!$B$4:$M$25,MATCH(Gilbert!N6477,Rate!$A$4:$A$25,0),MATCH(Gilbert!L6477,Rate!$B$3:$M$3,0))*O6477*0.8,INDEX(Rate!$B$4:$M$25,MATCH(Gilbert!N6477,Rate!$A$4:$A$25,0),MATCH(Gilbert!L6477,Rate!$B$3:$M$3,0))*O6477)),"")</f>
        <v/>
      </c>
      <c r="T6477" s="71" t="str">
        <f t="shared" si="306"/>
        <v/>
      </c>
    </row>
    <row r="6478" spans="16:20">
      <c r="P6478" s="70" t="str">
        <f t="shared" si="304"/>
        <v/>
      </c>
      <c r="Q6478" s="70" t="str">
        <f t="shared" si="305"/>
        <v/>
      </c>
      <c r="R6478" s="70" t="str">
        <f>IFERROR(IF(K6478="handling and wharfage",SUM(P6478:Q6478),IF(OR(K6478="tank",K6478="Boat",K6478="car"),INDEX(Rate!$B$4:$M$25,MATCH(Gilbert!N6478,Rate!$A$4:$A$25,0),MATCH(Gilbert!L6478,Rate!$B$3:$M$3,0))*O6478*0.8,INDEX(Rate!$B$4:$M$25,MATCH(Gilbert!N6478,Rate!$A$4:$A$25,0),MATCH(Gilbert!L6478,Rate!$B$3:$M$3,0))*O6478)),"")</f>
        <v/>
      </c>
      <c r="T6478" s="71" t="str">
        <f t="shared" si="306"/>
        <v/>
      </c>
    </row>
    <row r="6479" spans="16:20">
      <c r="P6479" s="70" t="str">
        <f t="shared" si="304"/>
        <v/>
      </c>
      <c r="Q6479" s="70" t="str">
        <f t="shared" si="305"/>
        <v/>
      </c>
      <c r="R6479" s="70" t="str">
        <f>IFERROR(IF(K6479="handling and wharfage",SUM(P6479:Q6479),IF(OR(K6479="tank",K6479="Boat",K6479="car"),INDEX(Rate!$B$4:$M$25,MATCH(Gilbert!N6479,Rate!$A$4:$A$25,0),MATCH(Gilbert!L6479,Rate!$B$3:$M$3,0))*O6479*0.8,INDEX(Rate!$B$4:$M$25,MATCH(Gilbert!N6479,Rate!$A$4:$A$25,0),MATCH(Gilbert!L6479,Rate!$B$3:$M$3,0))*O6479)),"")</f>
        <v/>
      </c>
      <c r="T6479" s="71" t="str">
        <f t="shared" si="306"/>
        <v/>
      </c>
    </row>
    <row r="6480" spans="16:20">
      <c r="P6480" s="70" t="str">
        <f t="shared" si="304"/>
        <v/>
      </c>
      <c r="Q6480" s="70" t="str">
        <f t="shared" si="305"/>
        <v/>
      </c>
      <c r="R6480" s="70" t="str">
        <f>IFERROR(IF(K6480="handling and wharfage",SUM(P6480:Q6480),IF(OR(K6480="tank",K6480="Boat",K6480="car"),INDEX(Rate!$B$4:$M$25,MATCH(Gilbert!N6480,Rate!$A$4:$A$25,0),MATCH(Gilbert!L6480,Rate!$B$3:$M$3,0))*O6480*0.8,INDEX(Rate!$B$4:$M$25,MATCH(Gilbert!N6480,Rate!$A$4:$A$25,0),MATCH(Gilbert!L6480,Rate!$B$3:$M$3,0))*O6480)),"")</f>
        <v/>
      </c>
      <c r="T6480" s="71" t="str">
        <f t="shared" si="306"/>
        <v/>
      </c>
    </row>
    <row r="6481" spans="16:20">
      <c r="P6481" s="70" t="str">
        <f t="shared" si="304"/>
        <v/>
      </c>
      <c r="Q6481" s="70" t="str">
        <f t="shared" si="305"/>
        <v/>
      </c>
      <c r="R6481" s="70" t="str">
        <f>IFERROR(IF(K6481="handling and wharfage",SUM(P6481:Q6481),IF(OR(K6481="tank",K6481="Boat",K6481="car"),INDEX(Rate!$B$4:$M$25,MATCH(Gilbert!N6481,Rate!$A$4:$A$25,0),MATCH(Gilbert!L6481,Rate!$B$3:$M$3,0))*O6481*0.8,INDEX(Rate!$B$4:$M$25,MATCH(Gilbert!N6481,Rate!$A$4:$A$25,0),MATCH(Gilbert!L6481,Rate!$B$3:$M$3,0))*O6481)),"")</f>
        <v/>
      </c>
      <c r="T6481" s="71" t="str">
        <f t="shared" si="306"/>
        <v/>
      </c>
    </row>
    <row r="6482" spans="16:20">
      <c r="P6482" s="70" t="str">
        <f t="shared" si="304"/>
        <v/>
      </c>
      <c r="Q6482" s="70" t="str">
        <f t="shared" si="305"/>
        <v/>
      </c>
      <c r="R6482" s="70" t="str">
        <f>IFERROR(IF(K6482="handling and wharfage",SUM(P6482:Q6482),IF(OR(K6482="tank",K6482="Boat",K6482="car"),INDEX(Rate!$B$4:$M$25,MATCH(Gilbert!N6482,Rate!$A$4:$A$25,0),MATCH(Gilbert!L6482,Rate!$B$3:$M$3,0))*O6482*0.8,INDEX(Rate!$B$4:$M$25,MATCH(Gilbert!N6482,Rate!$A$4:$A$25,0),MATCH(Gilbert!L6482,Rate!$B$3:$M$3,0))*O6482)),"")</f>
        <v/>
      </c>
      <c r="T6482" s="71" t="str">
        <f t="shared" si="306"/>
        <v/>
      </c>
    </row>
    <row r="6483" spans="16:20">
      <c r="P6483" s="70" t="str">
        <f t="shared" si="304"/>
        <v/>
      </c>
      <c r="Q6483" s="70" t="str">
        <f t="shared" si="305"/>
        <v/>
      </c>
      <c r="R6483" s="70" t="str">
        <f>IFERROR(IF(K6483="handling and wharfage",SUM(P6483:Q6483),IF(OR(K6483="tank",K6483="Boat",K6483="car"),INDEX(Rate!$B$4:$M$25,MATCH(Gilbert!N6483,Rate!$A$4:$A$25,0),MATCH(Gilbert!L6483,Rate!$B$3:$M$3,0))*O6483*0.8,INDEX(Rate!$B$4:$M$25,MATCH(Gilbert!N6483,Rate!$A$4:$A$25,0),MATCH(Gilbert!L6483,Rate!$B$3:$M$3,0))*O6483)),"")</f>
        <v/>
      </c>
      <c r="T6483" s="71" t="str">
        <f t="shared" si="306"/>
        <v/>
      </c>
    </row>
    <row r="6484" spans="16:20">
      <c r="P6484" s="70" t="str">
        <f t="shared" si="304"/>
        <v/>
      </c>
      <c r="Q6484" s="70" t="str">
        <f t="shared" si="305"/>
        <v/>
      </c>
      <c r="R6484" s="70" t="str">
        <f>IFERROR(IF(K6484="handling and wharfage",SUM(P6484:Q6484),IF(OR(K6484="tank",K6484="Boat",K6484="car"),INDEX(Rate!$B$4:$M$25,MATCH(Gilbert!N6484,Rate!$A$4:$A$25,0),MATCH(Gilbert!L6484,Rate!$B$3:$M$3,0))*O6484*0.8,INDEX(Rate!$B$4:$M$25,MATCH(Gilbert!N6484,Rate!$A$4:$A$25,0),MATCH(Gilbert!L6484,Rate!$B$3:$M$3,0))*O6484)),"")</f>
        <v/>
      </c>
      <c r="T6484" s="71" t="str">
        <f t="shared" si="306"/>
        <v/>
      </c>
    </row>
    <row r="6485" spans="16:20">
      <c r="P6485" s="70" t="str">
        <f t="shared" si="304"/>
        <v/>
      </c>
      <c r="Q6485" s="70" t="str">
        <f t="shared" si="305"/>
        <v/>
      </c>
      <c r="R6485" s="70" t="str">
        <f>IFERROR(IF(K6485="handling and wharfage",SUM(P6485:Q6485),IF(OR(K6485="tank",K6485="Boat",K6485="car"),INDEX(Rate!$B$4:$M$25,MATCH(Gilbert!N6485,Rate!$A$4:$A$25,0),MATCH(Gilbert!L6485,Rate!$B$3:$M$3,0))*O6485*0.8,INDEX(Rate!$B$4:$M$25,MATCH(Gilbert!N6485,Rate!$A$4:$A$25,0),MATCH(Gilbert!L6485,Rate!$B$3:$M$3,0))*O6485)),"")</f>
        <v/>
      </c>
      <c r="T6485" s="71" t="str">
        <f t="shared" si="306"/>
        <v/>
      </c>
    </row>
    <row r="6486" spans="16:20">
      <c r="P6486" s="70" t="str">
        <f t="shared" si="304"/>
        <v/>
      </c>
      <c r="Q6486" s="70" t="str">
        <f t="shared" si="305"/>
        <v/>
      </c>
      <c r="R6486" s="70" t="str">
        <f>IFERROR(IF(K6486="handling and wharfage",SUM(P6486:Q6486),IF(OR(K6486="tank",K6486="Boat",K6486="car"),INDEX(Rate!$B$4:$M$25,MATCH(Gilbert!N6486,Rate!$A$4:$A$25,0),MATCH(Gilbert!L6486,Rate!$B$3:$M$3,0))*O6486*0.8,INDEX(Rate!$B$4:$M$25,MATCH(Gilbert!N6486,Rate!$A$4:$A$25,0),MATCH(Gilbert!L6486,Rate!$B$3:$M$3,0))*O6486)),"")</f>
        <v/>
      </c>
      <c r="T6486" s="71" t="str">
        <f t="shared" si="306"/>
        <v/>
      </c>
    </row>
    <row r="6487" spans="16:20">
      <c r="P6487" s="70" t="str">
        <f t="shared" si="304"/>
        <v/>
      </c>
      <c r="Q6487" s="70" t="str">
        <f t="shared" si="305"/>
        <v/>
      </c>
      <c r="R6487" s="70" t="str">
        <f>IFERROR(IF(K6487="handling and wharfage",SUM(P6487:Q6487),IF(OR(K6487="tank",K6487="Boat",K6487="car"),INDEX(Rate!$B$4:$M$25,MATCH(Gilbert!N6487,Rate!$A$4:$A$25,0),MATCH(Gilbert!L6487,Rate!$B$3:$M$3,0))*O6487*0.8,INDEX(Rate!$B$4:$M$25,MATCH(Gilbert!N6487,Rate!$A$4:$A$25,0),MATCH(Gilbert!L6487,Rate!$B$3:$M$3,0))*O6487)),"")</f>
        <v/>
      </c>
      <c r="T6487" s="71" t="str">
        <f t="shared" si="306"/>
        <v/>
      </c>
    </row>
    <row r="6488" spans="16:20">
      <c r="P6488" s="70" t="str">
        <f t="shared" si="304"/>
        <v/>
      </c>
      <c r="Q6488" s="70" t="str">
        <f t="shared" si="305"/>
        <v/>
      </c>
      <c r="R6488" s="70" t="str">
        <f>IFERROR(IF(K6488="handling and wharfage",SUM(P6488:Q6488),IF(OR(K6488="tank",K6488="Boat",K6488="car"),INDEX(Rate!$B$4:$M$25,MATCH(Gilbert!N6488,Rate!$A$4:$A$25,0),MATCH(Gilbert!L6488,Rate!$B$3:$M$3,0))*O6488*0.8,INDEX(Rate!$B$4:$M$25,MATCH(Gilbert!N6488,Rate!$A$4:$A$25,0),MATCH(Gilbert!L6488,Rate!$B$3:$M$3,0))*O6488)),"")</f>
        <v/>
      </c>
      <c r="T6488" s="71" t="str">
        <f t="shared" si="306"/>
        <v/>
      </c>
    </row>
    <row r="6489" spans="16:20">
      <c r="P6489" s="70" t="str">
        <f t="shared" si="304"/>
        <v/>
      </c>
      <c r="Q6489" s="70" t="str">
        <f t="shared" si="305"/>
        <v/>
      </c>
      <c r="R6489" s="70" t="str">
        <f>IFERROR(IF(K6489="handling and wharfage",SUM(P6489:Q6489),IF(OR(K6489="tank",K6489="Boat",K6489="car"),INDEX(Rate!$B$4:$M$25,MATCH(Gilbert!N6489,Rate!$A$4:$A$25,0),MATCH(Gilbert!L6489,Rate!$B$3:$M$3,0))*O6489*0.8,INDEX(Rate!$B$4:$M$25,MATCH(Gilbert!N6489,Rate!$A$4:$A$25,0),MATCH(Gilbert!L6489,Rate!$B$3:$M$3,0))*O6489)),"")</f>
        <v/>
      </c>
      <c r="T6489" s="71" t="str">
        <f t="shared" si="306"/>
        <v/>
      </c>
    </row>
    <row r="6490" spans="16:20">
      <c r="P6490" s="70" t="str">
        <f t="shared" si="304"/>
        <v/>
      </c>
      <c r="Q6490" s="70" t="str">
        <f t="shared" si="305"/>
        <v/>
      </c>
      <c r="R6490" s="70" t="str">
        <f>IFERROR(IF(K6490="handling and wharfage",SUM(P6490:Q6490),IF(OR(K6490="tank",K6490="Boat",K6490="car"),INDEX(Rate!$B$4:$M$25,MATCH(Gilbert!N6490,Rate!$A$4:$A$25,0),MATCH(Gilbert!L6490,Rate!$B$3:$M$3,0))*O6490*0.8,INDEX(Rate!$B$4:$M$25,MATCH(Gilbert!N6490,Rate!$A$4:$A$25,0),MATCH(Gilbert!L6490,Rate!$B$3:$M$3,0))*O6490)),"")</f>
        <v/>
      </c>
      <c r="T6490" s="71" t="str">
        <f t="shared" si="306"/>
        <v/>
      </c>
    </row>
    <row r="6491" spans="16:20">
      <c r="P6491" s="70" t="str">
        <f t="shared" si="304"/>
        <v/>
      </c>
      <c r="Q6491" s="70" t="str">
        <f t="shared" si="305"/>
        <v/>
      </c>
      <c r="R6491" s="70" t="str">
        <f>IFERROR(IF(K6491="handling and wharfage",SUM(P6491:Q6491),IF(OR(K6491="tank",K6491="Boat",K6491="car"),INDEX(Rate!$B$4:$M$25,MATCH(Gilbert!N6491,Rate!$A$4:$A$25,0),MATCH(Gilbert!L6491,Rate!$B$3:$M$3,0))*O6491*0.8,INDEX(Rate!$B$4:$M$25,MATCH(Gilbert!N6491,Rate!$A$4:$A$25,0),MATCH(Gilbert!L6491,Rate!$B$3:$M$3,0))*O6491)),"")</f>
        <v/>
      </c>
      <c r="T6491" s="71" t="str">
        <f t="shared" si="306"/>
        <v/>
      </c>
    </row>
    <row r="6492" spans="16:20">
      <c r="P6492" s="70" t="str">
        <f t="shared" si="304"/>
        <v/>
      </c>
      <c r="Q6492" s="70" t="str">
        <f t="shared" si="305"/>
        <v/>
      </c>
      <c r="R6492" s="70" t="str">
        <f>IFERROR(IF(K6492="handling and wharfage",SUM(P6492:Q6492),IF(OR(K6492="tank",K6492="Boat",K6492="car"),INDEX(Rate!$B$4:$M$25,MATCH(Gilbert!N6492,Rate!$A$4:$A$25,0),MATCH(Gilbert!L6492,Rate!$B$3:$M$3,0))*O6492*0.8,INDEX(Rate!$B$4:$M$25,MATCH(Gilbert!N6492,Rate!$A$4:$A$25,0),MATCH(Gilbert!L6492,Rate!$B$3:$M$3,0))*O6492)),"")</f>
        <v/>
      </c>
      <c r="T6492" s="71" t="str">
        <f t="shared" si="306"/>
        <v/>
      </c>
    </row>
    <row r="6493" spans="16:20">
      <c r="P6493" s="70" t="str">
        <f t="shared" si="304"/>
        <v/>
      </c>
      <c r="Q6493" s="70" t="str">
        <f t="shared" si="305"/>
        <v/>
      </c>
      <c r="R6493" s="70" t="str">
        <f>IFERROR(IF(K6493="handling and wharfage",SUM(P6493:Q6493),IF(OR(K6493="tank",K6493="Boat",K6493="car"),INDEX(Rate!$B$4:$M$25,MATCH(Gilbert!N6493,Rate!$A$4:$A$25,0),MATCH(Gilbert!L6493,Rate!$B$3:$M$3,0))*O6493*0.8,INDEX(Rate!$B$4:$M$25,MATCH(Gilbert!N6493,Rate!$A$4:$A$25,0),MATCH(Gilbert!L6493,Rate!$B$3:$M$3,0))*O6493)),"")</f>
        <v/>
      </c>
      <c r="T6493" s="71" t="str">
        <f t="shared" si="306"/>
        <v/>
      </c>
    </row>
    <row r="6494" spans="16:20">
      <c r="P6494" s="70" t="str">
        <f t="shared" si="304"/>
        <v/>
      </c>
      <c r="Q6494" s="70" t="str">
        <f t="shared" si="305"/>
        <v/>
      </c>
      <c r="R6494" s="70" t="str">
        <f>IFERROR(IF(K6494="handling and wharfage",SUM(P6494:Q6494),IF(OR(K6494="tank",K6494="Boat",K6494="car"),INDEX(Rate!$B$4:$M$25,MATCH(Gilbert!N6494,Rate!$A$4:$A$25,0),MATCH(Gilbert!L6494,Rate!$B$3:$M$3,0))*O6494*0.8,INDEX(Rate!$B$4:$M$25,MATCH(Gilbert!N6494,Rate!$A$4:$A$25,0),MATCH(Gilbert!L6494,Rate!$B$3:$M$3,0))*O6494)),"")</f>
        <v/>
      </c>
      <c r="T6494" s="71" t="str">
        <f t="shared" si="306"/>
        <v/>
      </c>
    </row>
    <row r="6495" spans="16:20">
      <c r="P6495" s="70" t="str">
        <f t="shared" si="304"/>
        <v/>
      </c>
      <c r="Q6495" s="70" t="str">
        <f t="shared" si="305"/>
        <v/>
      </c>
      <c r="R6495" s="70" t="str">
        <f>IFERROR(IF(K6495="handling and wharfage",SUM(P6495:Q6495),IF(OR(K6495="tank",K6495="Boat",K6495="car"),INDEX(Rate!$B$4:$M$25,MATCH(Gilbert!N6495,Rate!$A$4:$A$25,0),MATCH(Gilbert!L6495,Rate!$B$3:$M$3,0))*O6495*0.8,INDEX(Rate!$B$4:$M$25,MATCH(Gilbert!N6495,Rate!$A$4:$A$25,0),MATCH(Gilbert!L6495,Rate!$B$3:$M$3,0))*O6495)),"")</f>
        <v/>
      </c>
      <c r="T6495" s="71" t="str">
        <f t="shared" si="306"/>
        <v/>
      </c>
    </row>
    <row r="6496" spans="16:20">
      <c r="P6496" s="70" t="str">
        <f t="shared" si="304"/>
        <v/>
      </c>
      <c r="Q6496" s="70" t="str">
        <f t="shared" si="305"/>
        <v/>
      </c>
      <c r="R6496" s="70" t="str">
        <f>IFERROR(IF(K6496="handling and wharfage",SUM(P6496:Q6496),IF(OR(K6496="tank",K6496="Boat",K6496="car"),INDEX(Rate!$B$4:$M$25,MATCH(Gilbert!N6496,Rate!$A$4:$A$25,0),MATCH(Gilbert!L6496,Rate!$B$3:$M$3,0))*O6496*0.8,INDEX(Rate!$B$4:$M$25,MATCH(Gilbert!N6496,Rate!$A$4:$A$25,0),MATCH(Gilbert!L6496,Rate!$B$3:$M$3,0))*O6496)),"")</f>
        <v/>
      </c>
      <c r="T6496" s="71" t="str">
        <f t="shared" si="306"/>
        <v/>
      </c>
    </row>
    <row r="6497" spans="16:20">
      <c r="P6497" s="70" t="str">
        <f t="shared" si="304"/>
        <v/>
      </c>
      <c r="Q6497" s="70" t="str">
        <f t="shared" si="305"/>
        <v/>
      </c>
      <c r="R6497" s="70" t="str">
        <f>IFERROR(IF(K6497="handling and wharfage",SUM(P6497:Q6497),IF(OR(K6497="tank",K6497="Boat",K6497="car"),INDEX(Rate!$B$4:$M$25,MATCH(Gilbert!N6497,Rate!$A$4:$A$25,0),MATCH(Gilbert!L6497,Rate!$B$3:$M$3,0))*O6497*0.8,INDEX(Rate!$B$4:$M$25,MATCH(Gilbert!N6497,Rate!$A$4:$A$25,0),MATCH(Gilbert!L6497,Rate!$B$3:$M$3,0))*O6497)),"")</f>
        <v/>
      </c>
      <c r="T6497" s="71" t="str">
        <f t="shared" si="306"/>
        <v/>
      </c>
    </row>
    <row r="6498" spans="16:20">
      <c r="P6498" s="70" t="str">
        <f t="shared" si="304"/>
        <v/>
      </c>
      <c r="Q6498" s="70" t="str">
        <f t="shared" si="305"/>
        <v/>
      </c>
      <c r="R6498" s="70" t="str">
        <f>IFERROR(IF(K6498="handling and wharfage",SUM(P6498:Q6498),IF(OR(K6498="tank",K6498="Boat",K6498="car"),INDEX(Rate!$B$4:$M$25,MATCH(Gilbert!N6498,Rate!$A$4:$A$25,0),MATCH(Gilbert!L6498,Rate!$B$3:$M$3,0))*O6498*0.8,INDEX(Rate!$B$4:$M$25,MATCH(Gilbert!N6498,Rate!$A$4:$A$25,0),MATCH(Gilbert!L6498,Rate!$B$3:$M$3,0))*O6498)),"")</f>
        <v/>
      </c>
      <c r="T6498" s="71" t="str">
        <f t="shared" si="306"/>
        <v/>
      </c>
    </row>
    <row r="6499" spans="16:20">
      <c r="P6499" s="70" t="str">
        <f t="shared" si="304"/>
        <v/>
      </c>
      <c r="Q6499" s="70" t="str">
        <f t="shared" si="305"/>
        <v/>
      </c>
      <c r="R6499" s="70" t="str">
        <f>IFERROR(IF(K6499="handling and wharfage",SUM(P6499:Q6499),IF(OR(K6499="tank",K6499="Boat",K6499="car"),INDEX(Rate!$B$4:$M$25,MATCH(Gilbert!N6499,Rate!$A$4:$A$25,0),MATCH(Gilbert!L6499,Rate!$B$3:$M$3,0))*O6499*0.8,INDEX(Rate!$B$4:$M$25,MATCH(Gilbert!N6499,Rate!$A$4:$A$25,0),MATCH(Gilbert!L6499,Rate!$B$3:$M$3,0))*O6499)),"")</f>
        <v/>
      </c>
      <c r="T6499" s="71" t="str">
        <f t="shared" si="306"/>
        <v/>
      </c>
    </row>
    <row r="6500" spans="16:20">
      <c r="P6500" s="70" t="str">
        <f t="shared" si="304"/>
        <v/>
      </c>
      <c r="Q6500" s="70" t="str">
        <f t="shared" si="305"/>
        <v/>
      </c>
      <c r="R6500" s="70" t="str">
        <f>IFERROR(IF(K6500="handling and wharfage",SUM(P6500:Q6500),IF(OR(K6500="tank",K6500="Boat",K6500="car"),INDEX(Rate!$B$4:$M$25,MATCH(Gilbert!N6500,Rate!$A$4:$A$25,0),MATCH(Gilbert!L6500,Rate!$B$3:$M$3,0))*O6500*0.8,INDEX(Rate!$B$4:$M$25,MATCH(Gilbert!N6500,Rate!$A$4:$A$25,0),MATCH(Gilbert!L6500,Rate!$B$3:$M$3,0))*O6500)),"")</f>
        <v/>
      </c>
      <c r="T6500" s="71" t="str">
        <f t="shared" si="306"/>
        <v/>
      </c>
    </row>
    <row r="6501" spans="16:20">
      <c r="P6501" s="70" t="str">
        <f t="shared" si="304"/>
        <v/>
      </c>
      <c r="Q6501" s="70" t="str">
        <f t="shared" si="305"/>
        <v/>
      </c>
      <c r="R6501" s="70" t="str">
        <f>IFERROR(IF(K6501="handling and wharfage",SUM(P6501:Q6501),IF(OR(K6501="tank",K6501="Boat",K6501="car"),INDEX(Rate!$B$4:$M$25,MATCH(Gilbert!N6501,Rate!$A$4:$A$25,0),MATCH(Gilbert!L6501,Rate!$B$3:$M$3,0))*O6501*0.8,INDEX(Rate!$B$4:$M$25,MATCH(Gilbert!N6501,Rate!$A$4:$A$25,0),MATCH(Gilbert!L6501,Rate!$B$3:$M$3,0))*O6501)),"")</f>
        <v/>
      </c>
      <c r="T6501" s="71" t="str">
        <f t="shared" si="306"/>
        <v/>
      </c>
    </row>
    <row r="6502" spans="16:20">
      <c r="P6502" s="70" t="str">
        <f t="shared" si="304"/>
        <v/>
      </c>
      <c r="Q6502" s="70" t="str">
        <f t="shared" si="305"/>
        <v/>
      </c>
      <c r="R6502" s="70" t="str">
        <f>IFERROR(IF(K6502="handling and wharfage",SUM(P6502:Q6502),IF(OR(K6502="tank",K6502="Boat",K6502="car"),INDEX(Rate!$B$4:$M$25,MATCH(Gilbert!N6502,Rate!$A$4:$A$25,0),MATCH(Gilbert!L6502,Rate!$B$3:$M$3,0))*O6502*0.8,INDEX(Rate!$B$4:$M$25,MATCH(Gilbert!N6502,Rate!$A$4:$A$25,0),MATCH(Gilbert!L6502,Rate!$B$3:$M$3,0))*O6502)),"")</f>
        <v/>
      </c>
      <c r="T6502" s="71" t="str">
        <f t="shared" si="306"/>
        <v/>
      </c>
    </row>
    <row r="6503" spans="16:20">
      <c r="P6503" s="70" t="str">
        <f t="shared" si="304"/>
        <v/>
      </c>
      <c r="Q6503" s="70" t="str">
        <f t="shared" si="305"/>
        <v/>
      </c>
      <c r="R6503" s="70" t="str">
        <f>IFERROR(IF(K6503="handling and wharfage",SUM(P6503:Q6503),IF(OR(K6503="tank",K6503="Boat",K6503="car"),INDEX(Rate!$B$4:$M$25,MATCH(Gilbert!N6503,Rate!$A$4:$A$25,0),MATCH(Gilbert!L6503,Rate!$B$3:$M$3,0))*O6503*0.8,INDEX(Rate!$B$4:$M$25,MATCH(Gilbert!N6503,Rate!$A$4:$A$25,0),MATCH(Gilbert!L6503,Rate!$B$3:$M$3,0))*O6503)),"")</f>
        <v/>
      </c>
      <c r="T6503" s="71" t="str">
        <f t="shared" si="306"/>
        <v/>
      </c>
    </row>
    <row r="6504" spans="16:20">
      <c r="P6504" s="70" t="str">
        <f t="shared" si="304"/>
        <v/>
      </c>
      <c r="Q6504" s="70" t="str">
        <f t="shared" si="305"/>
        <v/>
      </c>
      <c r="R6504" s="70" t="str">
        <f>IFERROR(IF(K6504="handling and wharfage",SUM(P6504:Q6504),IF(OR(K6504="tank",K6504="Boat",K6504="car"),INDEX(Rate!$B$4:$M$25,MATCH(Gilbert!N6504,Rate!$A$4:$A$25,0),MATCH(Gilbert!L6504,Rate!$B$3:$M$3,0))*O6504*0.8,INDEX(Rate!$B$4:$M$25,MATCH(Gilbert!N6504,Rate!$A$4:$A$25,0),MATCH(Gilbert!L6504,Rate!$B$3:$M$3,0))*O6504)),"")</f>
        <v/>
      </c>
      <c r="T6504" s="71" t="str">
        <f t="shared" si="306"/>
        <v/>
      </c>
    </row>
    <row r="6505" spans="16:20">
      <c r="P6505" s="70" t="str">
        <f t="shared" si="304"/>
        <v/>
      </c>
      <c r="Q6505" s="70" t="str">
        <f t="shared" si="305"/>
        <v/>
      </c>
      <c r="R6505" s="70" t="str">
        <f>IFERROR(IF(K6505="handling and wharfage",SUM(P6505:Q6505),IF(OR(K6505="tank",K6505="Boat",K6505="car"),INDEX(Rate!$B$4:$M$25,MATCH(Gilbert!N6505,Rate!$A$4:$A$25,0),MATCH(Gilbert!L6505,Rate!$B$3:$M$3,0))*O6505*0.8,INDEX(Rate!$B$4:$M$25,MATCH(Gilbert!N6505,Rate!$A$4:$A$25,0),MATCH(Gilbert!L6505,Rate!$B$3:$M$3,0))*O6505)),"")</f>
        <v/>
      </c>
      <c r="T6505" s="71" t="str">
        <f t="shared" si="306"/>
        <v/>
      </c>
    </row>
    <row r="6506" spans="16:20">
      <c r="P6506" s="70" t="str">
        <f t="shared" si="304"/>
        <v/>
      </c>
      <c r="Q6506" s="70" t="str">
        <f t="shared" si="305"/>
        <v/>
      </c>
      <c r="R6506" s="70" t="str">
        <f>IFERROR(IF(K6506="handling and wharfage",SUM(P6506:Q6506),IF(OR(K6506="tank",K6506="Boat",K6506="car"),INDEX(Rate!$B$4:$M$25,MATCH(Gilbert!N6506,Rate!$A$4:$A$25,0),MATCH(Gilbert!L6506,Rate!$B$3:$M$3,0))*O6506*0.8,INDEX(Rate!$B$4:$M$25,MATCH(Gilbert!N6506,Rate!$A$4:$A$25,0),MATCH(Gilbert!L6506,Rate!$B$3:$M$3,0))*O6506)),"")</f>
        <v/>
      </c>
      <c r="T6506" s="71" t="str">
        <f t="shared" si="306"/>
        <v/>
      </c>
    </row>
    <row r="6507" spans="16:20">
      <c r="P6507" s="70" t="str">
        <f t="shared" si="304"/>
        <v/>
      </c>
      <c r="Q6507" s="70" t="str">
        <f t="shared" si="305"/>
        <v/>
      </c>
      <c r="R6507" s="70" t="str">
        <f>IFERROR(IF(K6507="handling and wharfage",SUM(P6507:Q6507),IF(OR(K6507="tank",K6507="Boat",K6507="car"),INDEX(Rate!$B$4:$M$25,MATCH(Gilbert!N6507,Rate!$A$4:$A$25,0),MATCH(Gilbert!L6507,Rate!$B$3:$M$3,0))*O6507*0.8,INDEX(Rate!$B$4:$M$25,MATCH(Gilbert!N6507,Rate!$A$4:$A$25,0),MATCH(Gilbert!L6507,Rate!$B$3:$M$3,0))*O6507)),"")</f>
        <v/>
      </c>
      <c r="T6507" s="71" t="str">
        <f t="shared" si="306"/>
        <v/>
      </c>
    </row>
    <row r="6508" spans="16:20">
      <c r="P6508" s="70" t="str">
        <f t="shared" si="304"/>
        <v/>
      </c>
      <c r="Q6508" s="70" t="str">
        <f t="shared" si="305"/>
        <v/>
      </c>
      <c r="R6508" s="70" t="str">
        <f>IFERROR(IF(K6508="handling and wharfage",SUM(P6508:Q6508),IF(OR(K6508="tank",K6508="Boat",K6508="car"),INDEX(Rate!$B$4:$M$25,MATCH(Gilbert!N6508,Rate!$A$4:$A$25,0),MATCH(Gilbert!L6508,Rate!$B$3:$M$3,0))*O6508*0.8,INDEX(Rate!$B$4:$M$25,MATCH(Gilbert!N6508,Rate!$A$4:$A$25,0),MATCH(Gilbert!L6508,Rate!$B$3:$M$3,0))*O6508)),"")</f>
        <v/>
      </c>
      <c r="T6508" s="71" t="str">
        <f t="shared" si="306"/>
        <v/>
      </c>
    </row>
    <row r="6509" spans="16:20">
      <c r="P6509" s="70" t="str">
        <f t="shared" si="304"/>
        <v/>
      </c>
      <c r="Q6509" s="70" t="str">
        <f t="shared" si="305"/>
        <v/>
      </c>
      <c r="R6509" s="70" t="str">
        <f>IFERROR(IF(K6509="handling and wharfage",SUM(P6509:Q6509),IF(OR(K6509="tank",K6509="Boat",K6509="car"),INDEX(Rate!$B$4:$M$25,MATCH(Gilbert!N6509,Rate!$A$4:$A$25,0),MATCH(Gilbert!L6509,Rate!$B$3:$M$3,0))*O6509*0.8,INDEX(Rate!$B$4:$M$25,MATCH(Gilbert!N6509,Rate!$A$4:$A$25,0),MATCH(Gilbert!L6509,Rate!$B$3:$M$3,0))*O6509)),"")</f>
        <v/>
      </c>
      <c r="T6509" s="71" t="str">
        <f t="shared" si="306"/>
        <v/>
      </c>
    </row>
    <row r="6510" spans="16:20">
      <c r="P6510" s="70" t="str">
        <f t="shared" si="304"/>
        <v/>
      </c>
      <c r="Q6510" s="70" t="str">
        <f t="shared" si="305"/>
        <v/>
      </c>
      <c r="R6510" s="70" t="str">
        <f>IFERROR(IF(K6510="handling and wharfage",SUM(P6510:Q6510),IF(OR(K6510="tank",K6510="Boat",K6510="car"),INDEX(Rate!$B$4:$M$25,MATCH(Gilbert!N6510,Rate!$A$4:$A$25,0),MATCH(Gilbert!L6510,Rate!$B$3:$M$3,0))*O6510*0.8,INDEX(Rate!$B$4:$M$25,MATCH(Gilbert!N6510,Rate!$A$4:$A$25,0),MATCH(Gilbert!L6510,Rate!$B$3:$M$3,0))*O6510)),"")</f>
        <v/>
      </c>
      <c r="T6510" s="71" t="str">
        <f t="shared" si="306"/>
        <v/>
      </c>
    </row>
    <row r="6511" spans="16:20">
      <c r="P6511" s="70" t="str">
        <f t="shared" si="304"/>
        <v/>
      </c>
      <c r="Q6511" s="70" t="str">
        <f t="shared" si="305"/>
        <v/>
      </c>
      <c r="R6511" s="70" t="str">
        <f>IFERROR(IF(K6511="handling and wharfage",SUM(P6511:Q6511),IF(OR(K6511="tank",K6511="Boat",K6511="car"),INDEX(Rate!$B$4:$M$25,MATCH(Gilbert!N6511,Rate!$A$4:$A$25,0),MATCH(Gilbert!L6511,Rate!$B$3:$M$3,0))*O6511*0.8,INDEX(Rate!$B$4:$M$25,MATCH(Gilbert!N6511,Rate!$A$4:$A$25,0),MATCH(Gilbert!L6511,Rate!$B$3:$M$3,0))*O6511)),"")</f>
        <v/>
      </c>
      <c r="T6511" s="71" t="str">
        <f t="shared" si="306"/>
        <v/>
      </c>
    </row>
    <row r="6512" spans="16:20">
      <c r="P6512" s="70" t="str">
        <f t="shared" si="304"/>
        <v/>
      </c>
      <c r="Q6512" s="70" t="str">
        <f t="shared" si="305"/>
        <v/>
      </c>
      <c r="R6512" s="70" t="str">
        <f>IFERROR(IF(K6512="handling and wharfage",SUM(P6512:Q6512),IF(OR(K6512="tank",K6512="Boat",K6512="car"),INDEX(Rate!$B$4:$M$25,MATCH(Gilbert!N6512,Rate!$A$4:$A$25,0),MATCH(Gilbert!L6512,Rate!$B$3:$M$3,0))*O6512*0.8,INDEX(Rate!$B$4:$M$25,MATCH(Gilbert!N6512,Rate!$A$4:$A$25,0),MATCH(Gilbert!L6512,Rate!$B$3:$M$3,0))*O6512)),"")</f>
        <v/>
      </c>
      <c r="T6512" s="71" t="str">
        <f t="shared" si="306"/>
        <v/>
      </c>
    </row>
    <row r="6513" spans="16:20">
      <c r="P6513" s="70" t="str">
        <f t="shared" si="304"/>
        <v/>
      </c>
      <c r="Q6513" s="70" t="str">
        <f t="shared" si="305"/>
        <v/>
      </c>
      <c r="R6513" s="70" t="str">
        <f>IFERROR(IF(K6513="handling and wharfage",SUM(P6513:Q6513),IF(OR(K6513="tank",K6513="Boat",K6513="car"),INDEX(Rate!$B$4:$M$25,MATCH(Gilbert!N6513,Rate!$A$4:$A$25,0),MATCH(Gilbert!L6513,Rate!$B$3:$M$3,0))*O6513*0.8,INDEX(Rate!$B$4:$M$25,MATCH(Gilbert!N6513,Rate!$A$4:$A$25,0),MATCH(Gilbert!L6513,Rate!$B$3:$M$3,0))*O6513)),"")</f>
        <v/>
      </c>
      <c r="T6513" s="71" t="str">
        <f t="shared" si="306"/>
        <v/>
      </c>
    </row>
    <row r="6514" spans="16:20">
      <c r="P6514" s="70" t="str">
        <f t="shared" si="304"/>
        <v/>
      </c>
      <c r="Q6514" s="70" t="str">
        <f t="shared" si="305"/>
        <v/>
      </c>
      <c r="R6514" s="70" t="str">
        <f>IFERROR(IF(K6514="handling and wharfage",SUM(P6514:Q6514),IF(OR(K6514="tank",K6514="Boat",K6514="car"),INDEX(Rate!$B$4:$M$25,MATCH(Gilbert!N6514,Rate!$A$4:$A$25,0),MATCH(Gilbert!L6514,Rate!$B$3:$M$3,0))*O6514*0.8,INDEX(Rate!$B$4:$M$25,MATCH(Gilbert!N6514,Rate!$A$4:$A$25,0),MATCH(Gilbert!L6514,Rate!$B$3:$M$3,0))*O6514)),"")</f>
        <v/>
      </c>
      <c r="T6514" s="71" t="str">
        <f t="shared" si="306"/>
        <v/>
      </c>
    </row>
    <row r="6515" spans="16:20">
      <c r="P6515" s="70" t="str">
        <f t="shared" si="304"/>
        <v/>
      </c>
      <c r="Q6515" s="70" t="str">
        <f t="shared" si="305"/>
        <v/>
      </c>
      <c r="R6515" s="70" t="str">
        <f>IFERROR(IF(K6515="handling and wharfage",SUM(P6515:Q6515),IF(OR(K6515="tank",K6515="Boat",K6515="car"),INDEX(Rate!$B$4:$M$25,MATCH(Gilbert!N6515,Rate!$A$4:$A$25,0),MATCH(Gilbert!L6515,Rate!$B$3:$M$3,0))*O6515*0.8,INDEX(Rate!$B$4:$M$25,MATCH(Gilbert!N6515,Rate!$A$4:$A$25,0),MATCH(Gilbert!L6515,Rate!$B$3:$M$3,0))*O6515)),"")</f>
        <v/>
      </c>
      <c r="T6515" s="71" t="str">
        <f t="shared" si="306"/>
        <v/>
      </c>
    </row>
    <row r="6516" spans="16:20">
      <c r="P6516" s="70" t="str">
        <f t="shared" si="304"/>
        <v/>
      </c>
      <c r="Q6516" s="70" t="str">
        <f t="shared" si="305"/>
        <v/>
      </c>
      <c r="R6516" s="70" t="str">
        <f>IFERROR(IF(K6516="handling and wharfage",SUM(P6516:Q6516),IF(OR(K6516="tank",K6516="Boat",K6516="car"),INDEX(Rate!$B$4:$M$25,MATCH(Gilbert!N6516,Rate!$A$4:$A$25,0),MATCH(Gilbert!L6516,Rate!$B$3:$M$3,0))*O6516*0.8,INDEX(Rate!$B$4:$M$25,MATCH(Gilbert!N6516,Rate!$A$4:$A$25,0),MATCH(Gilbert!L6516,Rate!$B$3:$M$3,0))*O6516)),"")</f>
        <v/>
      </c>
      <c r="T6516" s="71" t="str">
        <f t="shared" si="306"/>
        <v/>
      </c>
    </row>
    <row r="6517" spans="16:20">
      <c r="P6517" s="70" t="str">
        <f t="shared" si="304"/>
        <v/>
      </c>
      <c r="Q6517" s="70" t="str">
        <f t="shared" si="305"/>
        <v/>
      </c>
      <c r="R6517" s="70" t="str">
        <f>IFERROR(IF(K6517="handling and wharfage",SUM(P6517:Q6517),IF(OR(K6517="tank",K6517="Boat",K6517="car"),INDEX(Rate!$B$4:$M$25,MATCH(Gilbert!N6517,Rate!$A$4:$A$25,0),MATCH(Gilbert!L6517,Rate!$B$3:$M$3,0))*O6517*0.8,INDEX(Rate!$B$4:$M$25,MATCH(Gilbert!N6517,Rate!$A$4:$A$25,0),MATCH(Gilbert!L6517,Rate!$B$3:$M$3,0))*O6517)),"")</f>
        <v/>
      </c>
      <c r="T6517" s="71" t="str">
        <f t="shared" si="306"/>
        <v/>
      </c>
    </row>
    <row r="6518" spans="16:20">
      <c r="P6518" s="70" t="str">
        <f t="shared" si="304"/>
        <v/>
      </c>
      <c r="Q6518" s="70" t="str">
        <f t="shared" si="305"/>
        <v/>
      </c>
      <c r="R6518" s="70" t="str">
        <f>IFERROR(IF(K6518="handling and wharfage",SUM(P6518:Q6518),IF(OR(K6518="tank",K6518="Boat",K6518="car"),INDEX(Rate!$B$4:$M$25,MATCH(Gilbert!N6518,Rate!$A$4:$A$25,0),MATCH(Gilbert!L6518,Rate!$B$3:$M$3,0))*O6518*0.8,INDEX(Rate!$B$4:$M$25,MATCH(Gilbert!N6518,Rate!$A$4:$A$25,0),MATCH(Gilbert!L6518,Rate!$B$3:$M$3,0))*O6518)),"")</f>
        <v/>
      </c>
      <c r="T6518" s="71" t="str">
        <f t="shared" si="306"/>
        <v/>
      </c>
    </row>
    <row r="6519" spans="16:20">
      <c r="P6519" s="70" t="str">
        <f t="shared" si="304"/>
        <v/>
      </c>
      <c r="Q6519" s="70" t="str">
        <f t="shared" si="305"/>
        <v/>
      </c>
      <c r="R6519" s="70" t="str">
        <f>IFERROR(IF(K6519="handling and wharfage",SUM(P6519:Q6519),IF(OR(K6519="tank",K6519="Boat",K6519="car"),INDEX(Rate!$B$4:$M$25,MATCH(Gilbert!N6519,Rate!$A$4:$A$25,0),MATCH(Gilbert!L6519,Rate!$B$3:$M$3,0))*O6519*0.8,INDEX(Rate!$B$4:$M$25,MATCH(Gilbert!N6519,Rate!$A$4:$A$25,0),MATCH(Gilbert!L6519,Rate!$B$3:$M$3,0))*O6519)),"")</f>
        <v/>
      </c>
      <c r="T6519" s="71" t="str">
        <f t="shared" si="306"/>
        <v/>
      </c>
    </row>
    <row r="6520" spans="16:20">
      <c r="P6520" s="70" t="str">
        <f t="shared" si="304"/>
        <v/>
      </c>
      <c r="Q6520" s="70" t="str">
        <f t="shared" si="305"/>
        <v/>
      </c>
      <c r="R6520" s="70" t="str">
        <f>IFERROR(IF(K6520="handling and wharfage",SUM(P6520:Q6520),IF(OR(K6520="tank",K6520="Boat",K6520="car"),INDEX(Rate!$B$4:$M$25,MATCH(Gilbert!N6520,Rate!$A$4:$A$25,0),MATCH(Gilbert!L6520,Rate!$B$3:$M$3,0))*O6520*0.8,INDEX(Rate!$B$4:$M$25,MATCH(Gilbert!N6520,Rate!$A$4:$A$25,0),MATCH(Gilbert!L6520,Rate!$B$3:$M$3,0))*O6520)),"")</f>
        <v/>
      </c>
      <c r="T6520" s="71" t="str">
        <f t="shared" si="306"/>
        <v/>
      </c>
    </row>
    <row r="6521" spans="16:20">
      <c r="P6521" s="70" t="str">
        <f t="shared" si="304"/>
        <v/>
      </c>
      <c r="Q6521" s="70" t="str">
        <f t="shared" si="305"/>
        <v/>
      </c>
      <c r="R6521" s="70" t="str">
        <f>IFERROR(IF(K6521="handling and wharfage",SUM(P6521:Q6521),IF(OR(K6521="tank",K6521="Boat",K6521="car"),INDEX(Rate!$B$4:$M$25,MATCH(Gilbert!N6521,Rate!$A$4:$A$25,0),MATCH(Gilbert!L6521,Rate!$B$3:$M$3,0))*O6521*0.8,INDEX(Rate!$B$4:$M$25,MATCH(Gilbert!N6521,Rate!$A$4:$A$25,0),MATCH(Gilbert!L6521,Rate!$B$3:$M$3,0))*O6521)),"")</f>
        <v/>
      </c>
      <c r="T6521" s="71" t="str">
        <f t="shared" si="306"/>
        <v/>
      </c>
    </row>
    <row r="6522" spans="16:20">
      <c r="P6522" s="70" t="str">
        <f t="shared" si="304"/>
        <v/>
      </c>
      <c r="Q6522" s="70" t="str">
        <f t="shared" si="305"/>
        <v/>
      </c>
      <c r="R6522" s="70" t="str">
        <f>IFERROR(IF(K6522="handling and wharfage",SUM(P6522:Q6522),IF(OR(K6522="tank",K6522="Boat",K6522="car"),INDEX(Rate!$B$4:$M$25,MATCH(Gilbert!N6522,Rate!$A$4:$A$25,0),MATCH(Gilbert!L6522,Rate!$B$3:$M$3,0))*O6522*0.8,INDEX(Rate!$B$4:$M$25,MATCH(Gilbert!N6522,Rate!$A$4:$A$25,0),MATCH(Gilbert!L6522,Rate!$B$3:$M$3,0))*O6522)),"")</f>
        <v/>
      </c>
      <c r="T6522" s="71" t="str">
        <f t="shared" si="306"/>
        <v/>
      </c>
    </row>
    <row r="6523" spans="16:20">
      <c r="P6523" s="70" t="str">
        <f t="shared" si="304"/>
        <v/>
      </c>
      <c r="Q6523" s="70" t="str">
        <f t="shared" si="305"/>
        <v/>
      </c>
      <c r="R6523" s="70" t="str">
        <f>IFERROR(IF(K6523="handling and wharfage",SUM(P6523:Q6523),IF(OR(K6523="tank",K6523="Boat",K6523="car"),INDEX(Rate!$B$4:$M$25,MATCH(Gilbert!N6523,Rate!$A$4:$A$25,0),MATCH(Gilbert!L6523,Rate!$B$3:$M$3,0))*O6523*0.8,INDEX(Rate!$B$4:$M$25,MATCH(Gilbert!N6523,Rate!$A$4:$A$25,0),MATCH(Gilbert!L6523,Rate!$B$3:$M$3,0))*O6523)),"")</f>
        <v/>
      </c>
      <c r="T6523" s="71" t="str">
        <f t="shared" si="306"/>
        <v/>
      </c>
    </row>
    <row r="6524" spans="16:20">
      <c r="P6524" s="70" t="str">
        <f t="shared" si="304"/>
        <v/>
      </c>
      <c r="Q6524" s="70" t="str">
        <f t="shared" si="305"/>
        <v/>
      </c>
      <c r="R6524" s="70" t="str">
        <f>IFERROR(IF(K6524="handling and wharfage",SUM(P6524:Q6524),IF(OR(K6524="tank",K6524="Boat",K6524="car"),INDEX(Rate!$B$4:$M$25,MATCH(Gilbert!N6524,Rate!$A$4:$A$25,0),MATCH(Gilbert!L6524,Rate!$B$3:$M$3,0))*O6524*0.8,INDEX(Rate!$B$4:$M$25,MATCH(Gilbert!N6524,Rate!$A$4:$A$25,0),MATCH(Gilbert!L6524,Rate!$B$3:$M$3,0))*O6524)),"")</f>
        <v/>
      </c>
      <c r="T6524" s="71" t="str">
        <f t="shared" si="306"/>
        <v/>
      </c>
    </row>
    <row r="6525" spans="16:20">
      <c r="P6525" s="70" t="str">
        <f t="shared" si="304"/>
        <v/>
      </c>
      <c r="Q6525" s="70" t="str">
        <f t="shared" si="305"/>
        <v/>
      </c>
      <c r="R6525" s="70" t="str">
        <f>IFERROR(IF(K6525="handling and wharfage",SUM(P6525:Q6525),IF(OR(K6525="tank",K6525="Boat",K6525="car"),INDEX(Rate!$B$4:$M$25,MATCH(Gilbert!N6525,Rate!$A$4:$A$25,0),MATCH(Gilbert!L6525,Rate!$B$3:$M$3,0))*O6525*0.8,INDEX(Rate!$B$4:$M$25,MATCH(Gilbert!N6525,Rate!$A$4:$A$25,0),MATCH(Gilbert!L6525,Rate!$B$3:$M$3,0))*O6525)),"")</f>
        <v/>
      </c>
      <c r="T6525" s="71" t="str">
        <f t="shared" si="306"/>
        <v/>
      </c>
    </row>
    <row r="6526" spans="16:20">
      <c r="P6526" s="70" t="str">
        <f t="shared" si="304"/>
        <v/>
      </c>
      <c r="Q6526" s="70" t="str">
        <f t="shared" si="305"/>
        <v/>
      </c>
      <c r="R6526" s="70" t="str">
        <f>IFERROR(IF(K6526="handling and wharfage",SUM(P6526:Q6526),IF(OR(K6526="tank",K6526="Boat",K6526="car"),INDEX(Rate!$B$4:$M$25,MATCH(Gilbert!N6526,Rate!$A$4:$A$25,0),MATCH(Gilbert!L6526,Rate!$B$3:$M$3,0))*O6526*0.8,INDEX(Rate!$B$4:$M$25,MATCH(Gilbert!N6526,Rate!$A$4:$A$25,0),MATCH(Gilbert!L6526,Rate!$B$3:$M$3,0))*O6526)),"")</f>
        <v/>
      </c>
      <c r="T6526" s="71" t="str">
        <f t="shared" si="306"/>
        <v/>
      </c>
    </row>
    <row r="6527" spans="16:20">
      <c r="P6527" s="70" t="str">
        <f t="shared" si="304"/>
        <v/>
      </c>
      <c r="Q6527" s="70" t="str">
        <f t="shared" si="305"/>
        <v/>
      </c>
      <c r="R6527" s="70" t="str">
        <f>IFERROR(IF(K6527="handling and wharfage",SUM(P6527:Q6527),IF(OR(K6527="tank",K6527="Boat",K6527="car"),INDEX(Rate!$B$4:$M$25,MATCH(Gilbert!N6527,Rate!$A$4:$A$25,0),MATCH(Gilbert!L6527,Rate!$B$3:$M$3,0))*O6527*0.8,INDEX(Rate!$B$4:$M$25,MATCH(Gilbert!N6527,Rate!$A$4:$A$25,0),MATCH(Gilbert!L6527,Rate!$B$3:$M$3,0))*O6527)),"")</f>
        <v/>
      </c>
      <c r="T6527" s="71" t="str">
        <f t="shared" si="306"/>
        <v/>
      </c>
    </row>
    <row r="6528" spans="16:20">
      <c r="P6528" s="70" t="str">
        <f t="shared" si="304"/>
        <v/>
      </c>
      <c r="Q6528" s="70" t="str">
        <f t="shared" si="305"/>
        <v/>
      </c>
      <c r="R6528" s="70" t="str">
        <f>IFERROR(IF(K6528="handling and wharfage",SUM(P6528:Q6528),IF(OR(K6528="tank",K6528="Boat",K6528="car"),INDEX(Rate!$B$4:$M$25,MATCH(Gilbert!N6528,Rate!$A$4:$A$25,0),MATCH(Gilbert!L6528,Rate!$B$3:$M$3,0))*O6528*0.8,INDEX(Rate!$B$4:$M$25,MATCH(Gilbert!N6528,Rate!$A$4:$A$25,0),MATCH(Gilbert!L6528,Rate!$B$3:$M$3,0))*O6528)),"")</f>
        <v/>
      </c>
      <c r="T6528" s="71" t="str">
        <f t="shared" si="306"/>
        <v/>
      </c>
    </row>
    <row r="6529" spans="16:20">
      <c r="P6529" s="70" t="str">
        <f t="shared" si="304"/>
        <v/>
      </c>
      <c r="Q6529" s="70" t="str">
        <f t="shared" si="305"/>
        <v/>
      </c>
      <c r="R6529" s="70" t="str">
        <f>IFERROR(IF(K6529="handling and wharfage",SUM(P6529:Q6529),IF(OR(K6529="tank",K6529="Boat",K6529="car"),INDEX(Rate!$B$4:$M$25,MATCH(Gilbert!N6529,Rate!$A$4:$A$25,0),MATCH(Gilbert!L6529,Rate!$B$3:$M$3,0))*O6529*0.8,INDEX(Rate!$B$4:$M$25,MATCH(Gilbert!N6529,Rate!$A$4:$A$25,0),MATCH(Gilbert!L6529,Rate!$B$3:$M$3,0))*O6529)),"")</f>
        <v/>
      </c>
      <c r="T6529" s="71" t="str">
        <f t="shared" si="306"/>
        <v/>
      </c>
    </row>
    <row r="6530" spans="16:20">
      <c r="P6530" s="70" t="str">
        <f t="shared" si="304"/>
        <v/>
      </c>
      <c r="Q6530" s="70" t="str">
        <f t="shared" si="305"/>
        <v/>
      </c>
      <c r="R6530" s="70" t="str">
        <f>IFERROR(IF(K6530="handling and wharfage",SUM(P6530:Q6530),IF(OR(K6530="tank",K6530="Boat",K6530="car"),INDEX(Rate!$B$4:$M$25,MATCH(Gilbert!N6530,Rate!$A$4:$A$25,0),MATCH(Gilbert!L6530,Rate!$B$3:$M$3,0))*O6530*0.8,INDEX(Rate!$B$4:$M$25,MATCH(Gilbert!N6530,Rate!$A$4:$A$25,0),MATCH(Gilbert!L6530,Rate!$B$3:$M$3,0))*O6530)),"")</f>
        <v/>
      </c>
      <c r="T6530" s="71" t="str">
        <f t="shared" si="306"/>
        <v/>
      </c>
    </row>
    <row r="6531" spans="16:20">
      <c r="P6531" s="70" t="str">
        <f t="shared" ref="P6531:P6594" si="307">IF(OR(K6531="handling and wharfage",K6531="rau handling and wharfage"),O6531*30,"")</f>
        <v/>
      </c>
      <c r="Q6531" s="70" t="str">
        <f t="shared" ref="Q6531:Q6594" si="308">IF(K6531&lt;&gt;"handling and wharfage","",O6531*3.5)</f>
        <v/>
      </c>
      <c r="R6531" s="70" t="str">
        <f>IFERROR(IF(K6531="handling and wharfage",SUM(P6531:Q6531),IF(OR(K6531="tank",K6531="Boat",K6531="car"),INDEX(Rate!$B$4:$M$25,MATCH(Gilbert!N6531,Rate!$A$4:$A$25,0),MATCH(Gilbert!L6531,Rate!$B$3:$M$3,0))*O6531*0.8,INDEX(Rate!$B$4:$M$25,MATCH(Gilbert!N6531,Rate!$A$4:$A$25,0),MATCH(Gilbert!L6531,Rate!$B$3:$M$3,0))*O6531)),"")</f>
        <v/>
      </c>
      <c r="T6531" s="71" t="str">
        <f t="shared" ref="T6531:T6594" si="309">IF(L6531="","",IF(L6531="General2","F0070000061A","E31250000331"))</f>
        <v/>
      </c>
    </row>
    <row r="6532" spans="16:20">
      <c r="P6532" s="70" t="str">
        <f t="shared" si="307"/>
        <v/>
      </c>
      <c r="Q6532" s="70" t="str">
        <f t="shared" si="308"/>
        <v/>
      </c>
      <c r="R6532" s="70" t="str">
        <f>IFERROR(IF(K6532="handling and wharfage",SUM(P6532:Q6532),IF(OR(K6532="tank",K6532="Boat",K6532="car"),INDEX(Rate!$B$4:$M$25,MATCH(Gilbert!N6532,Rate!$A$4:$A$25,0),MATCH(Gilbert!L6532,Rate!$B$3:$M$3,0))*O6532*0.8,INDEX(Rate!$B$4:$M$25,MATCH(Gilbert!N6532,Rate!$A$4:$A$25,0),MATCH(Gilbert!L6532,Rate!$B$3:$M$3,0))*O6532)),"")</f>
        <v/>
      </c>
      <c r="T6532" s="71" t="str">
        <f t="shared" si="309"/>
        <v/>
      </c>
    </row>
    <row r="6533" spans="16:20">
      <c r="P6533" s="70" t="str">
        <f t="shared" si="307"/>
        <v/>
      </c>
      <c r="Q6533" s="70" t="str">
        <f t="shared" si="308"/>
        <v/>
      </c>
      <c r="R6533" s="70" t="str">
        <f>IFERROR(IF(K6533="handling and wharfage",SUM(P6533:Q6533),IF(OR(K6533="tank",K6533="Boat",K6533="car"),INDEX(Rate!$B$4:$M$25,MATCH(Gilbert!N6533,Rate!$A$4:$A$25,0),MATCH(Gilbert!L6533,Rate!$B$3:$M$3,0))*O6533*0.8,INDEX(Rate!$B$4:$M$25,MATCH(Gilbert!N6533,Rate!$A$4:$A$25,0),MATCH(Gilbert!L6533,Rate!$B$3:$M$3,0))*O6533)),"")</f>
        <v/>
      </c>
      <c r="T6533" s="71" t="str">
        <f t="shared" si="309"/>
        <v/>
      </c>
    </row>
    <row r="6534" spans="16:20">
      <c r="P6534" s="70" t="str">
        <f t="shared" si="307"/>
        <v/>
      </c>
      <c r="Q6534" s="70" t="str">
        <f t="shared" si="308"/>
        <v/>
      </c>
      <c r="R6534" s="70" t="str">
        <f>IFERROR(IF(K6534="handling and wharfage",SUM(P6534:Q6534),IF(OR(K6534="tank",K6534="Boat",K6534="car"),INDEX(Rate!$B$4:$M$25,MATCH(Gilbert!N6534,Rate!$A$4:$A$25,0),MATCH(Gilbert!L6534,Rate!$B$3:$M$3,0))*O6534*0.8,INDEX(Rate!$B$4:$M$25,MATCH(Gilbert!N6534,Rate!$A$4:$A$25,0),MATCH(Gilbert!L6534,Rate!$B$3:$M$3,0))*O6534)),"")</f>
        <v/>
      </c>
      <c r="T6534" s="71" t="str">
        <f t="shared" si="309"/>
        <v/>
      </c>
    </row>
    <row r="6535" spans="16:20">
      <c r="P6535" s="70" t="str">
        <f t="shared" si="307"/>
        <v/>
      </c>
      <c r="Q6535" s="70" t="str">
        <f t="shared" si="308"/>
        <v/>
      </c>
      <c r="R6535" s="70" t="str">
        <f>IFERROR(IF(K6535="handling and wharfage",SUM(P6535:Q6535),IF(OR(K6535="tank",K6535="Boat",K6535="car"),INDEX(Rate!$B$4:$M$25,MATCH(Gilbert!N6535,Rate!$A$4:$A$25,0),MATCH(Gilbert!L6535,Rate!$B$3:$M$3,0))*O6535*0.8,INDEX(Rate!$B$4:$M$25,MATCH(Gilbert!N6535,Rate!$A$4:$A$25,0),MATCH(Gilbert!L6535,Rate!$B$3:$M$3,0))*O6535)),"")</f>
        <v/>
      </c>
      <c r="T6535" s="71" t="str">
        <f t="shared" si="309"/>
        <v/>
      </c>
    </row>
    <row r="6536" spans="16:20">
      <c r="P6536" s="70" t="str">
        <f t="shared" si="307"/>
        <v/>
      </c>
      <c r="Q6536" s="70" t="str">
        <f t="shared" si="308"/>
        <v/>
      </c>
      <c r="R6536" s="70" t="str">
        <f>IFERROR(IF(K6536="handling and wharfage",SUM(P6536:Q6536),IF(OR(K6536="tank",K6536="Boat",K6536="car"),INDEX(Rate!$B$4:$M$25,MATCH(Gilbert!N6536,Rate!$A$4:$A$25,0),MATCH(Gilbert!L6536,Rate!$B$3:$M$3,0))*O6536*0.8,INDEX(Rate!$B$4:$M$25,MATCH(Gilbert!N6536,Rate!$A$4:$A$25,0),MATCH(Gilbert!L6536,Rate!$B$3:$M$3,0))*O6536)),"")</f>
        <v/>
      </c>
      <c r="T6536" s="71" t="str">
        <f t="shared" si="309"/>
        <v/>
      </c>
    </row>
    <row r="6537" spans="16:20">
      <c r="P6537" s="70" t="str">
        <f t="shared" si="307"/>
        <v/>
      </c>
      <c r="Q6537" s="70" t="str">
        <f t="shared" si="308"/>
        <v/>
      </c>
      <c r="R6537" s="70" t="str">
        <f>IFERROR(IF(K6537="handling and wharfage",SUM(P6537:Q6537),IF(OR(K6537="tank",K6537="Boat",K6537="car"),INDEX(Rate!$B$4:$M$25,MATCH(Gilbert!N6537,Rate!$A$4:$A$25,0),MATCH(Gilbert!L6537,Rate!$B$3:$M$3,0))*O6537*0.8,INDEX(Rate!$B$4:$M$25,MATCH(Gilbert!N6537,Rate!$A$4:$A$25,0),MATCH(Gilbert!L6537,Rate!$B$3:$M$3,0))*O6537)),"")</f>
        <v/>
      </c>
      <c r="T6537" s="71" t="str">
        <f t="shared" si="309"/>
        <v/>
      </c>
    </row>
    <row r="6538" spans="16:20">
      <c r="P6538" s="70" t="str">
        <f t="shared" si="307"/>
        <v/>
      </c>
      <c r="Q6538" s="70" t="str">
        <f t="shared" si="308"/>
        <v/>
      </c>
      <c r="R6538" s="70" t="str">
        <f>IFERROR(IF(K6538="handling and wharfage",SUM(P6538:Q6538),IF(OR(K6538="tank",K6538="Boat",K6538="car"),INDEX(Rate!$B$4:$M$25,MATCH(Gilbert!N6538,Rate!$A$4:$A$25,0),MATCH(Gilbert!L6538,Rate!$B$3:$M$3,0))*O6538*0.8,INDEX(Rate!$B$4:$M$25,MATCH(Gilbert!N6538,Rate!$A$4:$A$25,0),MATCH(Gilbert!L6538,Rate!$B$3:$M$3,0))*O6538)),"")</f>
        <v/>
      </c>
      <c r="T6538" s="71" t="str">
        <f t="shared" si="309"/>
        <v/>
      </c>
    </row>
    <row r="6539" spans="16:20">
      <c r="P6539" s="70" t="str">
        <f t="shared" si="307"/>
        <v/>
      </c>
      <c r="Q6539" s="70" t="str">
        <f t="shared" si="308"/>
        <v/>
      </c>
      <c r="R6539" s="70" t="str">
        <f>IFERROR(IF(K6539="handling and wharfage",SUM(P6539:Q6539),IF(OR(K6539="tank",K6539="Boat",K6539="car"),INDEX(Rate!$B$4:$M$25,MATCH(Gilbert!N6539,Rate!$A$4:$A$25,0),MATCH(Gilbert!L6539,Rate!$B$3:$M$3,0))*O6539*0.8,INDEX(Rate!$B$4:$M$25,MATCH(Gilbert!N6539,Rate!$A$4:$A$25,0),MATCH(Gilbert!L6539,Rate!$B$3:$M$3,0))*O6539)),"")</f>
        <v/>
      </c>
      <c r="T6539" s="71" t="str">
        <f t="shared" si="309"/>
        <v/>
      </c>
    </row>
    <row r="6540" spans="16:20">
      <c r="P6540" s="70" t="str">
        <f t="shared" si="307"/>
        <v/>
      </c>
      <c r="Q6540" s="70" t="str">
        <f t="shared" si="308"/>
        <v/>
      </c>
      <c r="R6540" s="70" t="str">
        <f>IFERROR(IF(K6540="handling and wharfage",SUM(P6540:Q6540),IF(OR(K6540="tank",K6540="Boat",K6540="car"),INDEX(Rate!$B$4:$M$25,MATCH(Gilbert!N6540,Rate!$A$4:$A$25,0),MATCH(Gilbert!L6540,Rate!$B$3:$M$3,0))*O6540*0.8,INDEX(Rate!$B$4:$M$25,MATCH(Gilbert!N6540,Rate!$A$4:$A$25,0),MATCH(Gilbert!L6540,Rate!$B$3:$M$3,0))*O6540)),"")</f>
        <v/>
      </c>
      <c r="T6540" s="71" t="str">
        <f t="shared" si="309"/>
        <v/>
      </c>
    </row>
    <row r="6541" spans="16:20">
      <c r="P6541" s="70" t="str">
        <f t="shared" si="307"/>
        <v/>
      </c>
      <c r="Q6541" s="70" t="str">
        <f t="shared" si="308"/>
        <v/>
      </c>
      <c r="R6541" s="70" t="str">
        <f>IFERROR(IF(K6541="handling and wharfage",SUM(P6541:Q6541),IF(OR(K6541="tank",K6541="Boat",K6541="car"),INDEX(Rate!$B$4:$M$25,MATCH(Gilbert!N6541,Rate!$A$4:$A$25,0),MATCH(Gilbert!L6541,Rate!$B$3:$M$3,0))*O6541*0.8,INDEX(Rate!$B$4:$M$25,MATCH(Gilbert!N6541,Rate!$A$4:$A$25,0),MATCH(Gilbert!L6541,Rate!$B$3:$M$3,0))*O6541)),"")</f>
        <v/>
      </c>
      <c r="T6541" s="71" t="str">
        <f t="shared" si="309"/>
        <v/>
      </c>
    </row>
    <row r="6542" spans="16:20">
      <c r="P6542" s="70" t="str">
        <f t="shared" si="307"/>
        <v/>
      </c>
      <c r="Q6542" s="70" t="str">
        <f t="shared" si="308"/>
        <v/>
      </c>
      <c r="R6542" s="70" t="str">
        <f>IFERROR(IF(K6542="handling and wharfage",SUM(P6542:Q6542),IF(OR(K6542="tank",K6542="Boat",K6542="car"),INDEX(Rate!$B$4:$M$25,MATCH(Gilbert!N6542,Rate!$A$4:$A$25,0),MATCH(Gilbert!L6542,Rate!$B$3:$M$3,0))*O6542*0.8,INDEX(Rate!$B$4:$M$25,MATCH(Gilbert!N6542,Rate!$A$4:$A$25,0),MATCH(Gilbert!L6542,Rate!$B$3:$M$3,0))*O6542)),"")</f>
        <v/>
      </c>
      <c r="T6542" s="71" t="str">
        <f t="shared" si="309"/>
        <v/>
      </c>
    </row>
    <row r="6543" spans="16:20">
      <c r="P6543" s="70" t="str">
        <f t="shared" si="307"/>
        <v/>
      </c>
      <c r="Q6543" s="70" t="str">
        <f t="shared" si="308"/>
        <v/>
      </c>
      <c r="R6543" s="70" t="str">
        <f>IFERROR(IF(K6543="handling and wharfage",SUM(P6543:Q6543),IF(OR(K6543="tank",K6543="Boat",K6543="car"),INDEX(Rate!$B$4:$M$25,MATCH(Gilbert!N6543,Rate!$A$4:$A$25,0),MATCH(Gilbert!L6543,Rate!$B$3:$M$3,0))*O6543*0.8,INDEX(Rate!$B$4:$M$25,MATCH(Gilbert!N6543,Rate!$A$4:$A$25,0),MATCH(Gilbert!L6543,Rate!$B$3:$M$3,0))*O6543)),"")</f>
        <v/>
      </c>
      <c r="T6543" s="71" t="str">
        <f t="shared" si="309"/>
        <v/>
      </c>
    </row>
    <row r="6544" spans="16:20">
      <c r="P6544" s="70" t="str">
        <f t="shared" si="307"/>
        <v/>
      </c>
      <c r="Q6544" s="70" t="str">
        <f t="shared" si="308"/>
        <v/>
      </c>
      <c r="R6544" s="70" t="str">
        <f>IFERROR(IF(K6544="handling and wharfage",SUM(P6544:Q6544),IF(OR(K6544="tank",K6544="Boat",K6544="car"),INDEX(Rate!$B$4:$M$25,MATCH(Gilbert!N6544,Rate!$A$4:$A$25,0),MATCH(Gilbert!L6544,Rate!$B$3:$M$3,0))*O6544*0.8,INDEX(Rate!$B$4:$M$25,MATCH(Gilbert!N6544,Rate!$A$4:$A$25,0),MATCH(Gilbert!L6544,Rate!$B$3:$M$3,0))*O6544)),"")</f>
        <v/>
      </c>
      <c r="T6544" s="71" t="str">
        <f t="shared" si="309"/>
        <v/>
      </c>
    </row>
    <row r="6545" spans="16:20">
      <c r="P6545" s="70" t="str">
        <f t="shared" si="307"/>
        <v/>
      </c>
      <c r="Q6545" s="70" t="str">
        <f t="shared" si="308"/>
        <v/>
      </c>
      <c r="R6545" s="70" t="str">
        <f>IFERROR(IF(K6545="handling and wharfage",SUM(P6545:Q6545),IF(OR(K6545="tank",K6545="Boat",K6545="car"),INDEX(Rate!$B$4:$M$25,MATCH(Gilbert!N6545,Rate!$A$4:$A$25,0),MATCH(Gilbert!L6545,Rate!$B$3:$M$3,0))*O6545*0.8,INDEX(Rate!$B$4:$M$25,MATCH(Gilbert!N6545,Rate!$A$4:$A$25,0),MATCH(Gilbert!L6545,Rate!$B$3:$M$3,0))*O6545)),"")</f>
        <v/>
      </c>
      <c r="T6545" s="71" t="str">
        <f t="shared" si="309"/>
        <v/>
      </c>
    </row>
    <row r="6546" spans="16:20">
      <c r="P6546" s="70" t="str">
        <f t="shared" si="307"/>
        <v/>
      </c>
      <c r="Q6546" s="70" t="str">
        <f t="shared" si="308"/>
        <v/>
      </c>
      <c r="R6546" s="70" t="str">
        <f>IFERROR(IF(K6546="handling and wharfage",SUM(P6546:Q6546),IF(OR(K6546="tank",K6546="Boat",K6546="car"),INDEX(Rate!$B$4:$M$25,MATCH(Gilbert!N6546,Rate!$A$4:$A$25,0),MATCH(Gilbert!L6546,Rate!$B$3:$M$3,0))*O6546*0.8,INDEX(Rate!$B$4:$M$25,MATCH(Gilbert!N6546,Rate!$A$4:$A$25,0),MATCH(Gilbert!L6546,Rate!$B$3:$M$3,0))*O6546)),"")</f>
        <v/>
      </c>
      <c r="T6546" s="71" t="str">
        <f t="shared" si="309"/>
        <v/>
      </c>
    </row>
    <row r="6547" spans="16:20">
      <c r="P6547" s="70" t="str">
        <f t="shared" si="307"/>
        <v/>
      </c>
      <c r="Q6547" s="70" t="str">
        <f t="shared" si="308"/>
        <v/>
      </c>
      <c r="R6547" s="70" t="str">
        <f>IFERROR(IF(K6547="handling and wharfage",SUM(P6547:Q6547),IF(OR(K6547="tank",K6547="Boat",K6547="car"),INDEX(Rate!$B$4:$M$25,MATCH(Gilbert!N6547,Rate!$A$4:$A$25,0),MATCH(Gilbert!L6547,Rate!$B$3:$M$3,0))*O6547*0.8,INDEX(Rate!$B$4:$M$25,MATCH(Gilbert!N6547,Rate!$A$4:$A$25,0),MATCH(Gilbert!L6547,Rate!$B$3:$M$3,0))*O6547)),"")</f>
        <v/>
      </c>
      <c r="T6547" s="71" t="str">
        <f t="shared" si="309"/>
        <v/>
      </c>
    </row>
    <row r="6548" spans="16:20">
      <c r="P6548" s="70" t="str">
        <f t="shared" si="307"/>
        <v/>
      </c>
      <c r="Q6548" s="70" t="str">
        <f t="shared" si="308"/>
        <v/>
      </c>
      <c r="R6548" s="70" t="str">
        <f>IFERROR(IF(K6548="handling and wharfage",SUM(P6548:Q6548),IF(OR(K6548="tank",K6548="Boat",K6548="car"),INDEX(Rate!$B$4:$M$25,MATCH(Gilbert!N6548,Rate!$A$4:$A$25,0),MATCH(Gilbert!L6548,Rate!$B$3:$M$3,0))*O6548*0.8,INDEX(Rate!$B$4:$M$25,MATCH(Gilbert!N6548,Rate!$A$4:$A$25,0),MATCH(Gilbert!L6548,Rate!$B$3:$M$3,0))*O6548)),"")</f>
        <v/>
      </c>
      <c r="T6548" s="71" t="str">
        <f t="shared" si="309"/>
        <v/>
      </c>
    </row>
    <row r="6549" spans="16:20">
      <c r="P6549" s="70" t="str">
        <f t="shared" si="307"/>
        <v/>
      </c>
      <c r="Q6549" s="70" t="str">
        <f t="shared" si="308"/>
        <v/>
      </c>
      <c r="R6549" s="70" t="str">
        <f>IFERROR(IF(K6549="handling and wharfage",SUM(P6549:Q6549),IF(OR(K6549="tank",K6549="Boat",K6549="car"),INDEX(Rate!$B$4:$M$25,MATCH(Gilbert!N6549,Rate!$A$4:$A$25,0),MATCH(Gilbert!L6549,Rate!$B$3:$M$3,0))*O6549*0.8,INDEX(Rate!$B$4:$M$25,MATCH(Gilbert!N6549,Rate!$A$4:$A$25,0),MATCH(Gilbert!L6549,Rate!$B$3:$M$3,0))*O6549)),"")</f>
        <v/>
      </c>
      <c r="T6549" s="71" t="str">
        <f t="shared" si="309"/>
        <v/>
      </c>
    </row>
    <row r="6550" spans="16:20">
      <c r="P6550" s="70" t="str">
        <f t="shared" si="307"/>
        <v/>
      </c>
      <c r="Q6550" s="70" t="str">
        <f t="shared" si="308"/>
        <v/>
      </c>
      <c r="R6550" s="70" t="str">
        <f>IFERROR(IF(K6550="handling and wharfage",SUM(P6550:Q6550),IF(OR(K6550="tank",K6550="Boat",K6550="car"),INDEX(Rate!$B$4:$M$25,MATCH(Gilbert!N6550,Rate!$A$4:$A$25,0),MATCH(Gilbert!L6550,Rate!$B$3:$M$3,0))*O6550*0.8,INDEX(Rate!$B$4:$M$25,MATCH(Gilbert!N6550,Rate!$A$4:$A$25,0),MATCH(Gilbert!L6550,Rate!$B$3:$M$3,0))*O6550)),"")</f>
        <v/>
      </c>
      <c r="T6550" s="71" t="str">
        <f t="shared" si="309"/>
        <v/>
      </c>
    </row>
    <row r="6551" spans="16:20">
      <c r="P6551" s="70" t="str">
        <f t="shared" si="307"/>
        <v/>
      </c>
      <c r="Q6551" s="70" t="str">
        <f t="shared" si="308"/>
        <v/>
      </c>
      <c r="R6551" s="70" t="str">
        <f>IFERROR(IF(K6551="handling and wharfage",SUM(P6551:Q6551),IF(OR(K6551="tank",K6551="Boat",K6551="car"),INDEX(Rate!$B$4:$M$25,MATCH(Gilbert!N6551,Rate!$A$4:$A$25,0),MATCH(Gilbert!L6551,Rate!$B$3:$M$3,0))*O6551*0.8,INDEX(Rate!$B$4:$M$25,MATCH(Gilbert!N6551,Rate!$A$4:$A$25,0),MATCH(Gilbert!L6551,Rate!$B$3:$M$3,0))*O6551)),"")</f>
        <v/>
      </c>
      <c r="T6551" s="71" t="str">
        <f t="shared" si="309"/>
        <v/>
      </c>
    </row>
    <row r="6552" spans="16:20">
      <c r="P6552" s="70" t="str">
        <f t="shared" si="307"/>
        <v/>
      </c>
      <c r="Q6552" s="70" t="str">
        <f t="shared" si="308"/>
        <v/>
      </c>
      <c r="R6552" s="70" t="str">
        <f>IFERROR(IF(K6552="handling and wharfage",SUM(P6552:Q6552),IF(OR(K6552="tank",K6552="Boat",K6552="car"),INDEX(Rate!$B$4:$M$25,MATCH(Gilbert!N6552,Rate!$A$4:$A$25,0),MATCH(Gilbert!L6552,Rate!$B$3:$M$3,0))*O6552*0.8,INDEX(Rate!$B$4:$M$25,MATCH(Gilbert!N6552,Rate!$A$4:$A$25,0),MATCH(Gilbert!L6552,Rate!$B$3:$M$3,0))*O6552)),"")</f>
        <v/>
      </c>
      <c r="T6552" s="71" t="str">
        <f t="shared" si="309"/>
        <v/>
      </c>
    </row>
    <row r="6553" spans="16:20">
      <c r="P6553" s="70" t="str">
        <f t="shared" si="307"/>
        <v/>
      </c>
      <c r="Q6553" s="70" t="str">
        <f t="shared" si="308"/>
        <v/>
      </c>
      <c r="R6553" s="70" t="str">
        <f>IFERROR(IF(K6553="handling and wharfage",SUM(P6553:Q6553),IF(OR(K6553="tank",K6553="Boat",K6553="car"),INDEX(Rate!$B$4:$M$25,MATCH(Gilbert!N6553,Rate!$A$4:$A$25,0),MATCH(Gilbert!L6553,Rate!$B$3:$M$3,0))*O6553*0.8,INDEX(Rate!$B$4:$M$25,MATCH(Gilbert!N6553,Rate!$A$4:$A$25,0),MATCH(Gilbert!L6553,Rate!$B$3:$M$3,0))*O6553)),"")</f>
        <v/>
      </c>
      <c r="T6553" s="71" t="str">
        <f t="shared" si="309"/>
        <v/>
      </c>
    </row>
    <row r="6554" spans="16:20">
      <c r="P6554" s="70" t="str">
        <f t="shared" si="307"/>
        <v/>
      </c>
      <c r="Q6554" s="70" t="str">
        <f t="shared" si="308"/>
        <v/>
      </c>
      <c r="R6554" s="70" t="str">
        <f>IFERROR(IF(K6554="handling and wharfage",SUM(P6554:Q6554),IF(OR(K6554="tank",K6554="Boat",K6554="car"),INDEX(Rate!$B$4:$M$25,MATCH(Gilbert!N6554,Rate!$A$4:$A$25,0),MATCH(Gilbert!L6554,Rate!$B$3:$M$3,0))*O6554*0.8,INDEX(Rate!$B$4:$M$25,MATCH(Gilbert!N6554,Rate!$A$4:$A$25,0),MATCH(Gilbert!L6554,Rate!$B$3:$M$3,0))*O6554)),"")</f>
        <v/>
      </c>
      <c r="T6554" s="71" t="str">
        <f t="shared" si="309"/>
        <v/>
      </c>
    </row>
    <row r="6555" spans="16:20">
      <c r="P6555" s="70" t="str">
        <f t="shared" si="307"/>
        <v/>
      </c>
      <c r="Q6555" s="70" t="str">
        <f t="shared" si="308"/>
        <v/>
      </c>
      <c r="R6555" s="70" t="str">
        <f>IFERROR(IF(K6555="handling and wharfage",SUM(P6555:Q6555),IF(OR(K6555="tank",K6555="Boat",K6555="car"),INDEX(Rate!$B$4:$M$25,MATCH(Gilbert!N6555,Rate!$A$4:$A$25,0),MATCH(Gilbert!L6555,Rate!$B$3:$M$3,0))*O6555*0.8,INDEX(Rate!$B$4:$M$25,MATCH(Gilbert!N6555,Rate!$A$4:$A$25,0),MATCH(Gilbert!L6555,Rate!$B$3:$M$3,0))*O6555)),"")</f>
        <v/>
      </c>
      <c r="T6555" s="71" t="str">
        <f t="shared" si="309"/>
        <v/>
      </c>
    </row>
    <row r="6556" spans="16:20">
      <c r="P6556" s="70" t="str">
        <f t="shared" si="307"/>
        <v/>
      </c>
      <c r="Q6556" s="70" t="str">
        <f t="shared" si="308"/>
        <v/>
      </c>
      <c r="R6556" s="70" t="str">
        <f>IFERROR(IF(K6556="handling and wharfage",SUM(P6556:Q6556),IF(OR(K6556="tank",K6556="Boat",K6556="car"),INDEX(Rate!$B$4:$M$25,MATCH(Gilbert!N6556,Rate!$A$4:$A$25,0),MATCH(Gilbert!L6556,Rate!$B$3:$M$3,0))*O6556*0.8,INDEX(Rate!$B$4:$M$25,MATCH(Gilbert!N6556,Rate!$A$4:$A$25,0),MATCH(Gilbert!L6556,Rate!$B$3:$M$3,0))*O6556)),"")</f>
        <v/>
      </c>
      <c r="T6556" s="71" t="str">
        <f t="shared" si="309"/>
        <v/>
      </c>
    </row>
    <row r="6557" spans="16:20">
      <c r="P6557" s="70" t="str">
        <f t="shared" si="307"/>
        <v/>
      </c>
      <c r="Q6557" s="70" t="str">
        <f t="shared" si="308"/>
        <v/>
      </c>
      <c r="R6557" s="70" t="str">
        <f>IFERROR(IF(K6557="handling and wharfage",SUM(P6557:Q6557),IF(OR(K6557="tank",K6557="Boat",K6557="car"),INDEX(Rate!$B$4:$M$25,MATCH(Gilbert!N6557,Rate!$A$4:$A$25,0),MATCH(Gilbert!L6557,Rate!$B$3:$M$3,0))*O6557*0.8,INDEX(Rate!$B$4:$M$25,MATCH(Gilbert!N6557,Rate!$A$4:$A$25,0),MATCH(Gilbert!L6557,Rate!$B$3:$M$3,0))*O6557)),"")</f>
        <v/>
      </c>
      <c r="T6557" s="71" t="str">
        <f t="shared" si="309"/>
        <v/>
      </c>
    </row>
    <row r="6558" spans="16:20">
      <c r="P6558" s="70" t="str">
        <f t="shared" si="307"/>
        <v/>
      </c>
      <c r="Q6558" s="70" t="str">
        <f t="shared" si="308"/>
        <v/>
      </c>
      <c r="R6558" s="70" t="str">
        <f>IFERROR(IF(K6558="handling and wharfage",SUM(P6558:Q6558),IF(OR(K6558="tank",K6558="Boat",K6558="car"),INDEX(Rate!$B$4:$M$25,MATCH(Gilbert!N6558,Rate!$A$4:$A$25,0),MATCH(Gilbert!L6558,Rate!$B$3:$M$3,0))*O6558*0.8,INDEX(Rate!$B$4:$M$25,MATCH(Gilbert!N6558,Rate!$A$4:$A$25,0),MATCH(Gilbert!L6558,Rate!$B$3:$M$3,0))*O6558)),"")</f>
        <v/>
      </c>
      <c r="T6558" s="71" t="str">
        <f t="shared" si="309"/>
        <v/>
      </c>
    </row>
    <row r="6559" spans="16:20">
      <c r="P6559" s="70" t="str">
        <f t="shared" si="307"/>
        <v/>
      </c>
      <c r="Q6559" s="70" t="str">
        <f t="shared" si="308"/>
        <v/>
      </c>
      <c r="R6559" s="70" t="str">
        <f>IFERROR(IF(K6559="handling and wharfage",SUM(P6559:Q6559),IF(OR(K6559="tank",K6559="Boat",K6559="car"),INDEX(Rate!$B$4:$M$25,MATCH(Gilbert!N6559,Rate!$A$4:$A$25,0),MATCH(Gilbert!L6559,Rate!$B$3:$M$3,0))*O6559*0.8,INDEX(Rate!$B$4:$M$25,MATCH(Gilbert!N6559,Rate!$A$4:$A$25,0),MATCH(Gilbert!L6559,Rate!$B$3:$M$3,0))*O6559)),"")</f>
        <v/>
      </c>
      <c r="T6559" s="71" t="str">
        <f t="shared" si="309"/>
        <v/>
      </c>
    </row>
    <row r="6560" spans="16:20">
      <c r="P6560" s="70" t="str">
        <f t="shared" si="307"/>
        <v/>
      </c>
      <c r="Q6560" s="70" t="str">
        <f t="shared" si="308"/>
        <v/>
      </c>
      <c r="R6560" s="70" t="str">
        <f>IFERROR(IF(K6560="handling and wharfage",SUM(P6560:Q6560),IF(OR(K6560="tank",K6560="Boat",K6560="car"),INDEX(Rate!$B$4:$M$25,MATCH(Gilbert!N6560,Rate!$A$4:$A$25,0),MATCH(Gilbert!L6560,Rate!$B$3:$M$3,0))*O6560*0.8,INDEX(Rate!$B$4:$M$25,MATCH(Gilbert!N6560,Rate!$A$4:$A$25,0),MATCH(Gilbert!L6560,Rate!$B$3:$M$3,0))*O6560)),"")</f>
        <v/>
      </c>
      <c r="T6560" s="71" t="str">
        <f t="shared" si="309"/>
        <v/>
      </c>
    </row>
    <row r="6561" spans="16:20">
      <c r="P6561" s="70" t="str">
        <f t="shared" si="307"/>
        <v/>
      </c>
      <c r="Q6561" s="70" t="str">
        <f t="shared" si="308"/>
        <v/>
      </c>
      <c r="R6561" s="70" t="str">
        <f>IFERROR(IF(K6561="handling and wharfage",SUM(P6561:Q6561),IF(OR(K6561="tank",K6561="Boat",K6561="car"),INDEX(Rate!$B$4:$M$25,MATCH(Gilbert!N6561,Rate!$A$4:$A$25,0),MATCH(Gilbert!L6561,Rate!$B$3:$M$3,0))*O6561*0.8,INDEX(Rate!$B$4:$M$25,MATCH(Gilbert!N6561,Rate!$A$4:$A$25,0),MATCH(Gilbert!L6561,Rate!$B$3:$M$3,0))*O6561)),"")</f>
        <v/>
      </c>
      <c r="T6561" s="71" t="str">
        <f t="shared" si="309"/>
        <v/>
      </c>
    </row>
    <row r="6562" spans="16:20">
      <c r="P6562" s="70" t="str">
        <f t="shared" si="307"/>
        <v/>
      </c>
      <c r="Q6562" s="70" t="str">
        <f t="shared" si="308"/>
        <v/>
      </c>
      <c r="R6562" s="70" t="str">
        <f>IFERROR(IF(K6562="handling and wharfage",SUM(P6562:Q6562),IF(OR(K6562="tank",K6562="Boat",K6562="car"),INDEX(Rate!$B$4:$M$25,MATCH(Gilbert!N6562,Rate!$A$4:$A$25,0),MATCH(Gilbert!L6562,Rate!$B$3:$M$3,0))*O6562*0.8,INDEX(Rate!$B$4:$M$25,MATCH(Gilbert!N6562,Rate!$A$4:$A$25,0),MATCH(Gilbert!L6562,Rate!$B$3:$M$3,0))*O6562)),"")</f>
        <v/>
      </c>
      <c r="T6562" s="71" t="str">
        <f t="shared" si="309"/>
        <v/>
      </c>
    </row>
    <row r="6563" spans="16:20">
      <c r="P6563" s="70" t="str">
        <f t="shared" si="307"/>
        <v/>
      </c>
      <c r="Q6563" s="70" t="str">
        <f t="shared" si="308"/>
        <v/>
      </c>
      <c r="R6563" s="70" t="str">
        <f>IFERROR(IF(K6563="handling and wharfage",SUM(P6563:Q6563),IF(OR(K6563="tank",K6563="Boat",K6563="car"),INDEX(Rate!$B$4:$M$25,MATCH(Gilbert!N6563,Rate!$A$4:$A$25,0),MATCH(Gilbert!L6563,Rate!$B$3:$M$3,0))*O6563*0.8,INDEX(Rate!$B$4:$M$25,MATCH(Gilbert!N6563,Rate!$A$4:$A$25,0),MATCH(Gilbert!L6563,Rate!$B$3:$M$3,0))*O6563)),"")</f>
        <v/>
      </c>
      <c r="T6563" s="71" t="str">
        <f t="shared" si="309"/>
        <v/>
      </c>
    </row>
    <row r="6564" spans="16:20">
      <c r="P6564" s="70" t="str">
        <f t="shared" si="307"/>
        <v/>
      </c>
      <c r="Q6564" s="70" t="str">
        <f t="shared" si="308"/>
        <v/>
      </c>
      <c r="R6564" s="70" t="str">
        <f>IFERROR(IF(K6564="handling and wharfage",SUM(P6564:Q6564),IF(OR(K6564="tank",K6564="Boat",K6564="car"),INDEX(Rate!$B$4:$M$25,MATCH(Gilbert!N6564,Rate!$A$4:$A$25,0),MATCH(Gilbert!L6564,Rate!$B$3:$M$3,0))*O6564*0.8,INDEX(Rate!$B$4:$M$25,MATCH(Gilbert!N6564,Rate!$A$4:$A$25,0),MATCH(Gilbert!L6564,Rate!$B$3:$M$3,0))*O6564)),"")</f>
        <v/>
      </c>
      <c r="T6564" s="71" t="str">
        <f t="shared" si="309"/>
        <v/>
      </c>
    </row>
    <row r="6565" spans="16:20">
      <c r="P6565" s="70" t="str">
        <f t="shared" si="307"/>
        <v/>
      </c>
      <c r="Q6565" s="70" t="str">
        <f t="shared" si="308"/>
        <v/>
      </c>
      <c r="R6565" s="70" t="str">
        <f>IFERROR(IF(K6565="handling and wharfage",SUM(P6565:Q6565),IF(OR(K6565="tank",K6565="Boat",K6565="car"),INDEX(Rate!$B$4:$M$25,MATCH(Gilbert!N6565,Rate!$A$4:$A$25,0),MATCH(Gilbert!L6565,Rate!$B$3:$M$3,0))*O6565*0.8,INDEX(Rate!$B$4:$M$25,MATCH(Gilbert!N6565,Rate!$A$4:$A$25,0),MATCH(Gilbert!L6565,Rate!$B$3:$M$3,0))*O6565)),"")</f>
        <v/>
      </c>
      <c r="T6565" s="71" t="str">
        <f t="shared" si="309"/>
        <v/>
      </c>
    </row>
    <row r="6566" spans="16:20">
      <c r="P6566" s="70" t="str">
        <f t="shared" si="307"/>
        <v/>
      </c>
      <c r="Q6566" s="70" t="str">
        <f t="shared" si="308"/>
        <v/>
      </c>
      <c r="R6566" s="70" t="str">
        <f>IFERROR(IF(K6566="handling and wharfage",SUM(P6566:Q6566),IF(OR(K6566="tank",K6566="Boat",K6566="car"),INDEX(Rate!$B$4:$M$25,MATCH(Gilbert!N6566,Rate!$A$4:$A$25,0),MATCH(Gilbert!L6566,Rate!$B$3:$M$3,0))*O6566*0.8,INDEX(Rate!$B$4:$M$25,MATCH(Gilbert!N6566,Rate!$A$4:$A$25,0),MATCH(Gilbert!L6566,Rate!$B$3:$M$3,0))*O6566)),"")</f>
        <v/>
      </c>
      <c r="T6566" s="71" t="str">
        <f t="shared" si="309"/>
        <v/>
      </c>
    </row>
    <row r="6567" spans="16:20">
      <c r="P6567" s="70" t="str">
        <f t="shared" si="307"/>
        <v/>
      </c>
      <c r="Q6567" s="70" t="str">
        <f t="shared" si="308"/>
        <v/>
      </c>
      <c r="R6567" s="70" t="str">
        <f>IFERROR(IF(K6567="handling and wharfage",SUM(P6567:Q6567),IF(OR(K6567="tank",K6567="Boat",K6567="car"),INDEX(Rate!$B$4:$M$25,MATCH(Gilbert!N6567,Rate!$A$4:$A$25,0),MATCH(Gilbert!L6567,Rate!$B$3:$M$3,0))*O6567*0.8,INDEX(Rate!$B$4:$M$25,MATCH(Gilbert!N6567,Rate!$A$4:$A$25,0),MATCH(Gilbert!L6567,Rate!$B$3:$M$3,0))*O6567)),"")</f>
        <v/>
      </c>
      <c r="T6567" s="71" t="str">
        <f t="shared" si="309"/>
        <v/>
      </c>
    </row>
    <row r="6568" spans="16:20">
      <c r="P6568" s="70" t="str">
        <f t="shared" si="307"/>
        <v/>
      </c>
      <c r="Q6568" s="70" t="str">
        <f t="shared" si="308"/>
        <v/>
      </c>
      <c r="R6568" s="70" t="str">
        <f>IFERROR(IF(K6568="handling and wharfage",SUM(P6568:Q6568),IF(OR(K6568="tank",K6568="Boat",K6568="car"),INDEX(Rate!$B$4:$M$25,MATCH(Gilbert!N6568,Rate!$A$4:$A$25,0),MATCH(Gilbert!L6568,Rate!$B$3:$M$3,0))*O6568*0.8,INDEX(Rate!$B$4:$M$25,MATCH(Gilbert!N6568,Rate!$A$4:$A$25,0),MATCH(Gilbert!L6568,Rate!$B$3:$M$3,0))*O6568)),"")</f>
        <v/>
      </c>
      <c r="T6568" s="71" t="str">
        <f t="shared" si="309"/>
        <v/>
      </c>
    </row>
    <row r="6569" spans="16:20">
      <c r="P6569" s="70" t="str">
        <f t="shared" si="307"/>
        <v/>
      </c>
      <c r="Q6569" s="70" t="str">
        <f t="shared" si="308"/>
        <v/>
      </c>
      <c r="R6569" s="70" t="str">
        <f>IFERROR(IF(K6569="handling and wharfage",SUM(P6569:Q6569),IF(OR(K6569="tank",K6569="Boat",K6569="car"),INDEX(Rate!$B$4:$M$25,MATCH(Gilbert!N6569,Rate!$A$4:$A$25,0),MATCH(Gilbert!L6569,Rate!$B$3:$M$3,0))*O6569*0.8,INDEX(Rate!$B$4:$M$25,MATCH(Gilbert!N6569,Rate!$A$4:$A$25,0),MATCH(Gilbert!L6569,Rate!$B$3:$M$3,0))*O6569)),"")</f>
        <v/>
      </c>
      <c r="T6569" s="71" t="str">
        <f t="shared" si="309"/>
        <v/>
      </c>
    </row>
    <row r="6570" spans="16:20">
      <c r="P6570" s="70" t="str">
        <f t="shared" si="307"/>
        <v/>
      </c>
      <c r="Q6570" s="70" t="str">
        <f t="shared" si="308"/>
        <v/>
      </c>
      <c r="R6570" s="70" t="str">
        <f>IFERROR(IF(K6570="handling and wharfage",SUM(P6570:Q6570),IF(OR(K6570="tank",K6570="Boat",K6570="car"),INDEX(Rate!$B$4:$M$25,MATCH(Gilbert!N6570,Rate!$A$4:$A$25,0),MATCH(Gilbert!L6570,Rate!$B$3:$M$3,0))*O6570*0.8,INDEX(Rate!$B$4:$M$25,MATCH(Gilbert!N6570,Rate!$A$4:$A$25,0),MATCH(Gilbert!L6570,Rate!$B$3:$M$3,0))*O6570)),"")</f>
        <v/>
      </c>
      <c r="T6570" s="71" t="str">
        <f t="shared" si="309"/>
        <v/>
      </c>
    </row>
    <row r="6571" spans="16:20">
      <c r="P6571" s="70" t="str">
        <f t="shared" si="307"/>
        <v/>
      </c>
      <c r="Q6571" s="70" t="str">
        <f t="shared" si="308"/>
        <v/>
      </c>
      <c r="R6571" s="70" t="str">
        <f>IFERROR(IF(K6571="handling and wharfage",SUM(P6571:Q6571),IF(OR(K6571="tank",K6571="Boat",K6571="car"),INDEX(Rate!$B$4:$M$25,MATCH(Gilbert!N6571,Rate!$A$4:$A$25,0),MATCH(Gilbert!L6571,Rate!$B$3:$M$3,0))*O6571*0.8,INDEX(Rate!$B$4:$M$25,MATCH(Gilbert!N6571,Rate!$A$4:$A$25,0),MATCH(Gilbert!L6571,Rate!$B$3:$M$3,0))*O6571)),"")</f>
        <v/>
      </c>
      <c r="T6571" s="71" t="str">
        <f t="shared" si="309"/>
        <v/>
      </c>
    </row>
    <row r="6572" spans="16:20">
      <c r="P6572" s="70" t="str">
        <f t="shared" si="307"/>
        <v/>
      </c>
      <c r="Q6572" s="70" t="str">
        <f t="shared" si="308"/>
        <v/>
      </c>
      <c r="R6572" s="70" t="str">
        <f>IFERROR(IF(K6572="handling and wharfage",SUM(P6572:Q6572),IF(OR(K6572="tank",K6572="Boat",K6572="car"),INDEX(Rate!$B$4:$M$25,MATCH(Gilbert!N6572,Rate!$A$4:$A$25,0),MATCH(Gilbert!L6572,Rate!$B$3:$M$3,0))*O6572*0.8,INDEX(Rate!$B$4:$M$25,MATCH(Gilbert!N6572,Rate!$A$4:$A$25,0),MATCH(Gilbert!L6572,Rate!$B$3:$M$3,0))*O6572)),"")</f>
        <v/>
      </c>
      <c r="T6572" s="71" t="str">
        <f t="shared" si="309"/>
        <v/>
      </c>
    </row>
    <row r="6573" spans="16:20">
      <c r="P6573" s="70" t="str">
        <f t="shared" si="307"/>
        <v/>
      </c>
      <c r="Q6573" s="70" t="str">
        <f t="shared" si="308"/>
        <v/>
      </c>
      <c r="R6573" s="70" t="str">
        <f>IFERROR(IF(K6573="handling and wharfage",SUM(P6573:Q6573),IF(OR(K6573="tank",K6573="Boat",K6573="car"),INDEX(Rate!$B$4:$M$25,MATCH(Gilbert!N6573,Rate!$A$4:$A$25,0),MATCH(Gilbert!L6573,Rate!$B$3:$M$3,0))*O6573*0.8,INDEX(Rate!$B$4:$M$25,MATCH(Gilbert!N6573,Rate!$A$4:$A$25,0),MATCH(Gilbert!L6573,Rate!$B$3:$M$3,0))*O6573)),"")</f>
        <v/>
      </c>
      <c r="T6573" s="71" t="str">
        <f t="shared" si="309"/>
        <v/>
      </c>
    </row>
    <row r="6574" spans="16:20">
      <c r="P6574" s="70" t="str">
        <f t="shared" si="307"/>
        <v/>
      </c>
      <c r="Q6574" s="70" t="str">
        <f t="shared" si="308"/>
        <v/>
      </c>
      <c r="R6574" s="70" t="str">
        <f>IFERROR(IF(K6574="handling and wharfage",SUM(P6574:Q6574),IF(OR(K6574="tank",K6574="Boat",K6574="car"),INDEX(Rate!$B$4:$M$25,MATCH(Gilbert!N6574,Rate!$A$4:$A$25,0),MATCH(Gilbert!L6574,Rate!$B$3:$M$3,0))*O6574*0.8,INDEX(Rate!$B$4:$M$25,MATCH(Gilbert!N6574,Rate!$A$4:$A$25,0),MATCH(Gilbert!L6574,Rate!$B$3:$M$3,0))*O6574)),"")</f>
        <v/>
      </c>
      <c r="T6574" s="71" t="str">
        <f t="shared" si="309"/>
        <v/>
      </c>
    </row>
    <row r="6575" spans="16:20">
      <c r="P6575" s="70" t="str">
        <f t="shared" si="307"/>
        <v/>
      </c>
      <c r="Q6575" s="70" t="str">
        <f t="shared" si="308"/>
        <v/>
      </c>
      <c r="R6575" s="70" t="str">
        <f>IFERROR(IF(K6575="handling and wharfage",SUM(P6575:Q6575),IF(OR(K6575="tank",K6575="Boat",K6575="car"),INDEX(Rate!$B$4:$M$25,MATCH(Gilbert!N6575,Rate!$A$4:$A$25,0),MATCH(Gilbert!L6575,Rate!$B$3:$M$3,0))*O6575*0.8,INDEX(Rate!$B$4:$M$25,MATCH(Gilbert!N6575,Rate!$A$4:$A$25,0),MATCH(Gilbert!L6575,Rate!$B$3:$M$3,0))*O6575)),"")</f>
        <v/>
      </c>
      <c r="T6575" s="71" t="str">
        <f t="shared" si="309"/>
        <v/>
      </c>
    </row>
    <row r="6576" spans="16:20">
      <c r="P6576" s="70" t="str">
        <f t="shared" si="307"/>
        <v/>
      </c>
      <c r="Q6576" s="70" t="str">
        <f t="shared" si="308"/>
        <v/>
      </c>
      <c r="R6576" s="70" t="str">
        <f>IFERROR(IF(K6576="handling and wharfage",SUM(P6576:Q6576),IF(OR(K6576="tank",K6576="Boat",K6576="car"),INDEX(Rate!$B$4:$M$25,MATCH(Gilbert!N6576,Rate!$A$4:$A$25,0),MATCH(Gilbert!L6576,Rate!$B$3:$M$3,0))*O6576*0.8,INDEX(Rate!$B$4:$M$25,MATCH(Gilbert!N6576,Rate!$A$4:$A$25,0),MATCH(Gilbert!L6576,Rate!$B$3:$M$3,0))*O6576)),"")</f>
        <v/>
      </c>
      <c r="T6576" s="71" t="str">
        <f t="shared" si="309"/>
        <v/>
      </c>
    </row>
    <row r="6577" spans="16:20">
      <c r="P6577" s="70" t="str">
        <f t="shared" si="307"/>
        <v/>
      </c>
      <c r="Q6577" s="70" t="str">
        <f t="shared" si="308"/>
        <v/>
      </c>
      <c r="R6577" s="70" t="str">
        <f>IFERROR(IF(K6577="handling and wharfage",SUM(P6577:Q6577),IF(OR(K6577="tank",K6577="Boat",K6577="car"),INDEX(Rate!$B$4:$M$25,MATCH(Gilbert!N6577,Rate!$A$4:$A$25,0),MATCH(Gilbert!L6577,Rate!$B$3:$M$3,0))*O6577*0.8,INDEX(Rate!$B$4:$M$25,MATCH(Gilbert!N6577,Rate!$A$4:$A$25,0),MATCH(Gilbert!L6577,Rate!$B$3:$M$3,0))*O6577)),"")</f>
        <v/>
      </c>
      <c r="T6577" s="71" t="str">
        <f t="shared" si="309"/>
        <v/>
      </c>
    </row>
    <row r="6578" spans="16:20">
      <c r="P6578" s="70" t="str">
        <f t="shared" si="307"/>
        <v/>
      </c>
      <c r="Q6578" s="70" t="str">
        <f t="shared" si="308"/>
        <v/>
      </c>
      <c r="R6578" s="70" t="str">
        <f>IFERROR(IF(K6578="handling and wharfage",SUM(P6578:Q6578),IF(OR(K6578="tank",K6578="Boat",K6578="car"),INDEX(Rate!$B$4:$M$25,MATCH(Gilbert!N6578,Rate!$A$4:$A$25,0),MATCH(Gilbert!L6578,Rate!$B$3:$M$3,0))*O6578*0.8,INDEX(Rate!$B$4:$M$25,MATCH(Gilbert!N6578,Rate!$A$4:$A$25,0),MATCH(Gilbert!L6578,Rate!$B$3:$M$3,0))*O6578)),"")</f>
        <v/>
      </c>
      <c r="T6578" s="71" t="str">
        <f t="shared" si="309"/>
        <v/>
      </c>
    </row>
    <row r="6579" spans="16:20">
      <c r="P6579" s="70" t="str">
        <f t="shared" si="307"/>
        <v/>
      </c>
      <c r="Q6579" s="70" t="str">
        <f t="shared" si="308"/>
        <v/>
      </c>
      <c r="R6579" s="70" t="str">
        <f>IFERROR(IF(K6579="handling and wharfage",SUM(P6579:Q6579),IF(OR(K6579="tank",K6579="Boat",K6579="car"),INDEX(Rate!$B$4:$M$25,MATCH(Gilbert!N6579,Rate!$A$4:$A$25,0),MATCH(Gilbert!L6579,Rate!$B$3:$M$3,0))*O6579*0.8,INDEX(Rate!$B$4:$M$25,MATCH(Gilbert!N6579,Rate!$A$4:$A$25,0),MATCH(Gilbert!L6579,Rate!$B$3:$M$3,0))*O6579)),"")</f>
        <v/>
      </c>
      <c r="T6579" s="71" t="str">
        <f t="shared" si="309"/>
        <v/>
      </c>
    </row>
    <row r="6580" spans="16:20">
      <c r="P6580" s="70" t="str">
        <f t="shared" si="307"/>
        <v/>
      </c>
      <c r="Q6580" s="70" t="str">
        <f t="shared" si="308"/>
        <v/>
      </c>
      <c r="R6580" s="70" t="str">
        <f>IFERROR(IF(K6580="handling and wharfage",SUM(P6580:Q6580),IF(OR(K6580="tank",K6580="Boat",K6580="car"),INDEX(Rate!$B$4:$M$25,MATCH(Gilbert!N6580,Rate!$A$4:$A$25,0),MATCH(Gilbert!L6580,Rate!$B$3:$M$3,0))*O6580*0.8,INDEX(Rate!$B$4:$M$25,MATCH(Gilbert!N6580,Rate!$A$4:$A$25,0),MATCH(Gilbert!L6580,Rate!$B$3:$M$3,0))*O6580)),"")</f>
        <v/>
      </c>
      <c r="T6580" s="71" t="str">
        <f t="shared" si="309"/>
        <v/>
      </c>
    </row>
    <row r="6581" spans="16:20">
      <c r="P6581" s="70" t="str">
        <f t="shared" si="307"/>
        <v/>
      </c>
      <c r="Q6581" s="70" t="str">
        <f t="shared" si="308"/>
        <v/>
      </c>
      <c r="R6581" s="70" t="str">
        <f>IFERROR(IF(K6581="handling and wharfage",SUM(P6581:Q6581),IF(OR(K6581="tank",K6581="Boat",K6581="car"),INDEX(Rate!$B$4:$M$25,MATCH(Gilbert!N6581,Rate!$A$4:$A$25,0),MATCH(Gilbert!L6581,Rate!$B$3:$M$3,0))*O6581*0.8,INDEX(Rate!$B$4:$M$25,MATCH(Gilbert!N6581,Rate!$A$4:$A$25,0),MATCH(Gilbert!L6581,Rate!$B$3:$M$3,0))*O6581)),"")</f>
        <v/>
      </c>
      <c r="T6581" s="71" t="str">
        <f t="shared" si="309"/>
        <v/>
      </c>
    </row>
    <row r="6582" spans="16:20">
      <c r="P6582" s="70" t="str">
        <f t="shared" si="307"/>
        <v/>
      </c>
      <c r="Q6582" s="70" t="str">
        <f t="shared" si="308"/>
        <v/>
      </c>
      <c r="R6582" s="70" t="str">
        <f>IFERROR(IF(K6582="handling and wharfage",SUM(P6582:Q6582),IF(OR(K6582="tank",K6582="Boat",K6582="car"),INDEX(Rate!$B$4:$M$25,MATCH(Gilbert!N6582,Rate!$A$4:$A$25,0),MATCH(Gilbert!L6582,Rate!$B$3:$M$3,0))*O6582*0.8,INDEX(Rate!$B$4:$M$25,MATCH(Gilbert!N6582,Rate!$A$4:$A$25,0),MATCH(Gilbert!L6582,Rate!$B$3:$M$3,0))*O6582)),"")</f>
        <v/>
      </c>
      <c r="T6582" s="71" t="str">
        <f t="shared" si="309"/>
        <v/>
      </c>
    </row>
    <row r="6583" spans="16:20">
      <c r="P6583" s="70" t="str">
        <f t="shared" si="307"/>
        <v/>
      </c>
      <c r="Q6583" s="70" t="str">
        <f t="shared" si="308"/>
        <v/>
      </c>
      <c r="R6583" s="70" t="str">
        <f>IFERROR(IF(K6583="handling and wharfage",SUM(P6583:Q6583),IF(OR(K6583="tank",K6583="Boat",K6583="car"),INDEX(Rate!$B$4:$M$25,MATCH(Gilbert!N6583,Rate!$A$4:$A$25,0),MATCH(Gilbert!L6583,Rate!$B$3:$M$3,0))*O6583*0.8,INDEX(Rate!$B$4:$M$25,MATCH(Gilbert!N6583,Rate!$A$4:$A$25,0),MATCH(Gilbert!L6583,Rate!$B$3:$M$3,0))*O6583)),"")</f>
        <v/>
      </c>
      <c r="T6583" s="71" t="str">
        <f t="shared" si="309"/>
        <v/>
      </c>
    </row>
    <row r="6584" spans="16:20">
      <c r="P6584" s="70" t="str">
        <f t="shared" si="307"/>
        <v/>
      </c>
      <c r="Q6584" s="70" t="str">
        <f t="shared" si="308"/>
        <v/>
      </c>
      <c r="R6584" s="70" t="str">
        <f>IFERROR(IF(K6584="handling and wharfage",SUM(P6584:Q6584),IF(OR(K6584="tank",K6584="Boat",K6584="car"),INDEX(Rate!$B$4:$M$25,MATCH(Gilbert!N6584,Rate!$A$4:$A$25,0),MATCH(Gilbert!L6584,Rate!$B$3:$M$3,0))*O6584*0.8,INDEX(Rate!$B$4:$M$25,MATCH(Gilbert!N6584,Rate!$A$4:$A$25,0),MATCH(Gilbert!L6584,Rate!$B$3:$M$3,0))*O6584)),"")</f>
        <v/>
      </c>
      <c r="T6584" s="71" t="str">
        <f t="shared" si="309"/>
        <v/>
      </c>
    </row>
    <row r="6585" spans="16:20">
      <c r="P6585" s="70" t="str">
        <f t="shared" si="307"/>
        <v/>
      </c>
      <c r="Q6585" s="70" t="str">
        <f t="shared" si="308"/>
        <v/>
      </c>
      <c r="R6585" s="70" t="str">
        <f>IFERROR(IF(K6585="handling and wharfage",SUM(P6585:Q6585),IF(OR(K6585="tank",K6585="Boat",K6585="car"),INDEX(Rate!$B$4:$M$25,MATCH(Gilbert!N6585,Rate!$A$4:$A$25,0),MATCH(Gilbert!L6585,Rate!$B$3:$M$3,0))*O6585*0.8,INDEX(Rate!$B$4:$M$25,MATCH(Gilbert!N6585,Rate!$A$4:$A$25,0),MATCH(Gilbert!L6585,Rate!$B$3:$M$3,0))*O6585)),"")</f>
        <v/>
      </c>
      <c r="T6585" s="71" t="str">
        <f t="shared" si="309"/>
        <v/>
      </c>
    </row>
    <row r="6586" spans="16:20">
      <c r="P6586" s="70" t="str">
        <f t="shared" si="307"/>
        <v/>
      </c>
      <c r="Q6586" s="70" t="str">
        <f t="shared" si="308"/>
        <v/>
      </c>
      <c r="R6586" s="70" t="str">
        <f>IFERROR(IF(K6586="handling and wharfage",SUM(P6586:Q6586),IF(OR(K6586="tank",K6586="Boat",K6586="car"),INDEX(Rate!$B$4:$M$25,MATCH(Gilbert!N6586,Rate!$A$4:$A$25,0),MATCH(Gilbert!L6586,Rate!$B$3:$M$3,0))*O6586*0.8,INDEX(Rate!$B$4:$M$25,MATCH(Gilbert!N6586,Rate!$A$4:$A$25,0),MATCH(Gilbert!L6586,Rate!$B$3:$M$3,0))*O6586)),"")</f>
        <v/>
      </c>
      <c r="T6586" s="71" t="str">
        <f t="shared" si="309"/>
        <v/>
      </c>
    </row>
    <row r="6587" spans="16:20">
      <c r="P6587" s="70" t="str">
        <f t="shared" si="307"/>
        <v/>
      </c>
      <c r="Q6587" s="70" t="str">
        <f t="shared" si="308"/>
        <v/>
      </c>
      <c r="R6587" s="70" t="str">
        <f>IFERROR(IF(K6587="handling and wharfage",SUM(P6587:Q6587),IF(OR(K6587="tank",K6587="Boat",K6587="car"),INDEX(Rate!$B$4:$M$25,MATCH(Gilbert!N6587,Rate!$A$4:$A$25,0),MATCH(Gilbert!L6587,Rate!$B$3:$M$3,0))*O6587*0.8,INDEX(Rate!$B$4:$M$25,MATCH(Gilbert!N6587,Rate!$A$4:$A$25,0),MATCH(Gilbert!L6587,Rate!$B$3:$M$3,0))*O6587)),"")</f>
        <v/>
      </c>
      <c r="T6587" s="71" t="str">
        <f t="shared" si="309"/>
        <v/>
      </c>
    </row>
    <row r="6588" spans="16:20">
      <c r="P6588" s="70" t="str">
        <f t="shared" si="307"/>
        <v/>
      </c>
      <c r="Q6588" s="70" t="str">
        <f t="shared" si="308"/>
        <v/>
      </c>
      <c r="R6588" s="70" t="str">
        <f>IFERROR(IF(K6588="handling and wharfage",SUM(P6588:Q6588),IF(OR(K6588="tank",K6588="Boat",K6588="car"),INDEX(Rate!$B$4:$M$25,MATCH(Gilbert!N6588,Rate!$A$4:$A$25,0),MATCH(Gilbert!L6588,Rate!$B$3:$M$3,0))*O6588*0.8,INDEX(Rate!$B$4:$M$25,MATCH(Gilbert!N6588,Rate!$A$4:$A$25,0),MATCH(Gilbert!L6588,Rate!$B$3:$M$3,0))*O6588)),"")</f>
        <v/>
      </c>
      <c r="T6588" s="71" t="str">
        <f t="shared" si="309"/>
        <v/>
      </c>
    </row>
    <row r="6589" spans="16:20">
      <c r="P6589" s="70" t="str">
        <f t="shared" si="307"/>
        <v/>
      </c>
      <c r="Q6589" s="70" t="str">
        <f t="shared" si="308"/>
        <v/>
      </c>
      <c r="R6589" s="70" t="str">
        <f>IFERROR(IF(K6589="handling and wharfage",SUM(P6589:Q6589),IF(OR(K6589="tank",K6589="Boat",K6589="car"),INDEX(Rate!$B$4:$M$25,MATCH(Gilbert!N6589,Rate!$A$4:$A$25,0),MATCH(Gilbert!L6589,Rate!$B$3:$M$3,0))*O6589*0.8,INDEX(Rate!$B$4:$M$25,MATCH(Gilbert!N6589,Rate!$A$4:$A$25,0),MATCH(Gilbert!L6589,Rate!$B$3:$M$3,0))*O6589)),"")</f>
        <v/>
      </c>
      <c r="T6589" s="71" t="str">
        <f t="shared" si="309"/>
        <v/>
      </c>
    </row>
    <row r="6590" spans="16:20">
      <c r="P6590" s="70" t="str">
        <f t="shared" si="307"/>
        <v/>
      </c>
      <c r="Q6590" s="70" t="str">
        <f t="shared" si="308"/>
        <v/>
      </c>
      <c r="R6590" s="70" t="str">
        <f>IFERROR(IF(K6590="handling and wharfage",SUM(P6590:Q6590),IF(OR(K6590="tank",K6590="Boat",K6590="car"),INDEX(Rate!$B$4:$M$25,MATCH(Gilbert!N6590,Rate!$A$4:$A$25,0),MATCH(Gilbert!L6590,Rate!$B$3:$M$3,0))*O6590*0.8,INDEX(Rate!$B$4:$M$25,MATCH(Gilbert!N6590,Rate!$A$4:$A$25,0),MATCH(Gilbert!L6590,Rate!$B$3:$M$3,0))*O6590)),"")</f>
        <v/>
      </c>
      <c r="T6590" s="71" t="str">
        <f t="shared" si="309"/>
        <v/>
      </c>
    </row>
    <row r="6591" spans="16:20">
      <c r="P6591" s="70" t="str">
        <f t="shared" si="307"/>
        <v/>
      </c>
      <c r="Q6591" s="70" t="str">
        <f t="shared" si="308"/>
        <v/>
      </c>
      <c r="R6591" s="70" t="str">
        <f>IFERROR(IF(K6591="handling and wharfage",SUM(P6591:Q6591),IF(OR(K6591="tank",K6591="Boat",K6591="car"),INDEX(Rate!$B$4:$M$25,MATCH(Gilbert!N6591,Rate!$A$4:$A$25,0),MATCH(Gilbert!L6591,Rate!$B$3:$M$3,0))*O6591*0.8,INDEX(Rate!$B$4:$M$25,MATCH(Gilbert!N6591,Rate!$A$4:$A$25,0),MATCH(Gilbert!L6591,Rate!$B$3:$M$3,0))*O6591)),"")</f>
        <v/>
      </c>
      <c r="T6591" s="71" t="str">
        <f t="shared" si="309"/>
        <v/>
      </c>
    </row>
    <row r="6592" spans="16:20">
      <c r="P6592" s="70" t="str">
        <f t="shared" si="307"/>
        <v/>
      </c>
      <c r="Q6592" s="70" t="str">
        <f t="shared" si="308"/>
        <v/>
      </c>
      <c r="R6592" s="70" t="str">
        <f>IFERROR(IF(K6592="handling and wharfage",SUM(P6592:Q6592),IF(OR(K6592="tank",K6592="Boat",K6592="car"),INDEX(Rate!$B$4:$M$25,MATCH(Gilbert!N6592,Rate!$A$4:$A$25,0),MATCH(Gilbert!L6592,Rate!$B$3:$M$3,0))*O6592*0.8,INDEX(Rate!$B$4:$M$25,MATCH(Gilbert!N6592,Rate!$A$4:$A$25,0),MATCH(Gilbert!L6592,Rate!$B$3:$M$3,0))*O6592)),"")</f>
        <v/>
      </c>
      <c r="T6592" s="71" t="str">
        <f t="shared" si="309"/>
        <v/>
      </c>
    </row>
    <row r="6593" spans="16:20">
      <c r="P6593" s="70" t="str">
        <f t="shared" si="307"/>
        <v/>
      </c>
      <c r="Q6593" s="70" t="str">
        <f t="shared" si="308"/>
        <v/>
      </c>
      <c r="R6593" s="70" t="str">
        <f>IFERROR(IF(K6593="handling and wharfage",SUM(P6593:Q6593),IF(OR(K6593="tank",K6593="Boat",K6593="car"),INDEX(Rate!$B$4:$M$25,MATCH(Gilbert!N6593,Rate!$A$4:$A$25,0),MATCH(Gilbert!L6593,Rate!$B$3:$M$3,0))*O6593*0.8,INDEX(Rate!$B$4:$M$25,MATCH(Gilbert!N6593,Rate!$A$4:$A$25,0),MATCH(Gilbert!L6593,Rate!$B$3:$M$3,0))*O6593)),"")</f>
        <v/>
      </c>
      <c r="T6593" s="71" t="str">
        <f t="shared" si="309"/>
        <v/>
      </c>
    </row>
    <row r="6594" spans="16:20">
      <c r="P6594" s="70" t="str">
        <f t="shared" si="307"/>
        <v/>
      </c>
      <c r="Q6594" s="70" t="str">
        <f t="shared" si="308"/>
        <v/>
      </c>
      <c r="R6594" s="70" t="str">
        <f>IFERROR(IF(K6594="handling and wharfage",SUM(P6594:Q6594),IF(OR(K6594="tank",K6594="Boat",K6594="car"),INDEX(Rate!$B$4:$M$25,MATCH(Gilbert!N6594,Rate!$A$4:$A$25,0),MATCH(Gilbert!L6594,Rate!$B$3:$M$3,0))*O6594*0.8,INDEX(Rate!$B$4:$M$25,MATCH(Gilbert!N6594,Rate!$A$4:$A$25,0),MATCH(Gilbert!L6594,Rate!$B$3:$M$3,0))*O6594)),"")</f>
        <v/>
      </c>
      <c r="T6594" s="71" t="str">
        <f t="shared" si="309"/>
        <v/>
      </c>
    </row>
    <row r="6595" spans="16:20">
      <c r="P6595" s="70" t="str">
        <f t="shared" ref="P6595:P6658" si="310">IF(OR(K6595="handling and wharfage",K6595="rau handling and wharfage"),O6595*30,"")</f>
        <v/>
      </c>
      <c r="Q6595" s="70" t="str">
        <f t="shared" ref="Q6595:Q6658" si="311">IF(K6595&lt;&gt;"handling and wharfage","",O6595*3.5)</f>
        <v/>
      </c>
      <c r="R6595" s="70" t="str">
        <f>IFERROR(IF(K6595="handling and wharfage",SUM(P6595:Q6595),IF(OR(K6595="tank",K6595="Boat",K6595="car"),INDEX(Rate!$B$4:$M$25,MATCH(Gilbert!N6595,Rate!$A$4:$A$25,0),MATCH(Gilbert!L6595,Rate!$B$3:$M$3,0))*O6595*0.8,INDEX(Rate!$B$4:$M$25,MATCH(Gilbert!N6595,Rate!$A$4:$A$25,0),MATCH(Gilbert!L6595,Rate!$B$3:$M$3,0))*O6595)),"")</f>
        <v/>
      </c>
      <c r="T6595" s="71" t="str">
        <f t="shared" ref="T6595:T6658" si="312">IF(L6595="","",IF(L6595="General2","F0070000061A","E31250000331"))</f>
        <v/>
      </c>
    </row>
    <row r="6596" spans="16:20">
      <c r="P6596" s="70" t="str">
        <f t="shared" si="310"/>
        <v/>
      </c>
      <c r="Q6596" s="70" t="str">
        <f t="shared" si="311"/>
        <v/>
      </c>
      <c r="R6596" s="70" t="str">
        <f>IFERROR(IF(K6596="handling and wharfage",SUM(P6596:Q6596),IF(OR(K6596="tank",K6596="Boat",K6596="car"),INDEX(Rate!$B$4:$M$25,MATCH(Gilbert!N6596,Rate!$A$4:$A$25,0),MATCH(Gilbert!L6596,Rate!$B$3:$M$3,0))*O6596*0.8,INDEX(Rate!$B$4:$M$25,MATCH(Gilbert!N6596,Rate!$A$4:$A$25,0),MATCH(Gilbert!L6596,Rate!$B$3:$M$3,0))*O6596)),"")</f>
        <v/>
      </c>
      <c r="T6596" s="71" t="str">
        <f t="shared" si="312"/>
        <v/>
      </c>
    </row>
    <row r="6597" spans="16:20">
      <c r="P6597" s="70" t="str">
        <f t="shared" si="310"/>
        <v/>
      </c>
      <c r="Q6597" s="70" t="str">
        <f t="shared" si="311"/>
        <v/>
      </c>
      <c r="R6597" s="70" t="str">
        <f>IFERROR(IF(K6597="handling and wharfage",SUM(P6597:Q6597),IF(OR(K6597="tank",K6597="Boat",K6597="car"),INDEX(Rate!$B$4:$M$25,MATCH(Gilbert!N6597,Rate!$A$4:$A$25,0),MATCH(Gilbert!L6597,Rate!$B$3:$M$3,0))*O6597*0.8,INDEX(Rate!$B$4:$M$25,MATCH(Gilbert!N6597,Rate!$A$4:$A$25,0),MATCH(Gilbert!L6597,Rate!$B$3:$M$3,0))*O6597)),"")</f>
        <v/>
      </c>
      <c r="T6597" s="71" t="str">
        <f t="shared" si="312"/>
        <v/>
      </c>
    </row>
    <row r="6598" spans="16:20">
      <c r="P6598" s="70" t="str">
        <f t="shared" si="310"/>
        <v/>
      </c>
      <c r="Q6598" s="70" t="str">
        <f t="shared" si="311"/>
        <v/>
      </c>
      <c r="R6598" s="70" t="str">
        <f>IFERROR(IF(K6598="handling and wharfage",SUM(P6598:Q6598),IF(OR(K6598="tank",K6598="Boat",K6598="car"),INDEX(Rate!$B$4:$M$25,MATCH(Gilbert!N6598,Rate!$A$4:$A$25,0),MATCH(Gilbert!L6598,Rate!$B$3:$M$3,0))*O6598*0.8,INDEX(Rate!$B$4:$M$25,MATCH(Gilbert!N6598,Rate!$A$4:$A$25,0),MATCH(Gilbert!L6598,Rate!$B$3:$M$3,0))*O6598)),"")</f>
        <v/>
      </c>
      <c r="T6598" s="71" t="str">
        <f t="shared" si="312"/>
        <v/>
      </c>
    </row>
    <row r="6599" spans="16:20">
      <c r="P6599" s="70" t="str">
        <f t="shared" si="310"/>
        <v/>
      </c>
      <c r="Q6599" s="70" t="str">
        <f t="shared" si="311"/>
        <v/>
      </c>
      <c r="R6599" s="70" t="str">
        <f>IFERROR(IF(K6599="handling and wharfage",SUM(P6599:Q6599),IF(OR(K6599="tank",K6599="Boat",K6599="car"),INDEX(Rate!$B$4:$M$25,MATCH(Gilbert!N6599,Rate!$A$4:$A$25,0),MATCH(Gilbert!L6599,Rate!$B$3:$M$3,0))*O6599*0.8,INDEX(Rate!$B$4:$M$25,MATCH(Gilbert!N6599,Rate!$A$4:$A$25,0),MATCH(Gilbert!L6599,Rate!$B$3:$M$3,0))*O6599)),"")</f>
        <v/>
      </c>
      <c r="T6599" s="71" t="str">
        <f t="shared" si="312"/>
        <v/>
      </c>
    </row>
    <row r="6600" spans="16:20">
      <c r="P6600" s="70" t="str">
        <f t="shared" si="310"/>
        <v/>
      </c>
      <c r="Q6600" s="70" t="str">
        <f t="shared" si="311"/>
        <v/>
      </c>
      <c r="R6600" s="70" t="str">
        <f>IFERROR(IF(K6600="handling and wharfage",SUM(P6600:Q6600),IF(OR(K6600="tank",K6600="Boat",K6600="car"),INDEX(Rate!$B$4:$M$25,MATCH(Gilbert!N6600,Rate!$A$4:$A$25,0),MATCH(Gilbert!L6600,Rate!$B$3:$M$3,0))*O6600*0.8,INDEX(Rate!$B$4:$M$25,MATCH(Gilbert!N6600,Rate!$A$4:$A$25,0),MATCH(Gilbert!L6600,Rate!$B$3:$M$3,0))*O6600)),"")</f>
        <v/>
      </c>
      <c r="T6600" s="71" t="str">
        <f t="shared" si="312"/>
        <v/>
      </c>
    </row>
    <row r="6601" spans="16:20">
      <c r="P6601" s="70" t="str">
        <f t="shared" si="310"/>
        <v/>
      </c>
      <c r="Q6601" s="70" t="str">
        <f t="shared" si="311"/>
        <v/>
      </c>
      <c r="R6601" s="70" t="str">
        <f>IFERROR(IF(K6601="handling and wharfage",SUM(P6601:Q6601),IF(OR(K6601="tank",K6601="Boat",K6601="car"),INDEX(Rate!$B$4:$M$25,MATCH(Gilbert!N6601,Rate!$A$4:$A$25,0),MATCH(Gilbert!L6601,Rate!$B$3:$M$3,0))*O6601*0.8,INDEX(Rate!$B$4:$M$25,MATCH(Gilbert!N6601,Rate!$A$4:$A$25,0),MATCH(Gilbert!L6601,Rate!$B$3:$M$3,0))*O6601)),"")</f>
        <v/>
      </c>
      <c r="T6601" s="71" t="str">
        <f t="shared" si="312"/>
        <v/>
      </c>
    </row>
    <row r="6602" spans="16:20">
      <c r="P6602" s="70" t="str">
        <f t="shared" si="310"/>
        <v/>
      </c>
      <c r="Q6602" s="70" t="str">
        <f t="shared" si="311"/>
        <v/>
      </c>
      <c r="R6602" s="70" t="str">
        <f>IFERROR(IF(K6602="handling and wharfage",SUM(P6602:Q6602),IF(OR(K6602="tank",K6602="Boat",K6602="car"),INDEX(Rate!$B$4:$M$25,MATCH(Gilbert!N6602,Rate!$A$4:$A$25,0),MATCH(Gilbert!L6602,Rate!$B$3:$M$3,0))*O6602*0.8,INDEX(Rate!$B$4:$M$25,MATCH(Gilbert!N6602,Rate!$A$4:$A$25,0),MATCH(Gilbert!L6602,Rate!$B$3:$M$3,0))*O6602)),"")</f>
        <v/>
      </c>
      <c r="T6602" s="71" t="str">
        <f t="shared" si="312"/>
        <v/>
      </c>
    </row>
    <row r="6603" spans="16:20">
      <c r="P6603" s="70" t="str">
        <f t="shared" si="310"/>
        <v/>
      </c>
      <c r="Q6603" s="70" t="str">
        <f t="shared" si="311"/>
        <v/>
      </c>
      <c r="R6603" s="70" t="str">
        <f>IFERROR(IF(K6603="handling and wharfage",SUM(P6603:Q6603),IF(OR(K6603="tank",K6603="Boat",K6603="car"),INDEX(Rate!$B$4:$M$25,MATCH(Gilbert!N6603,Rate!$A$4:$A$25,0),MATCH(Gilbert!L6603,Rate!$B$3:$M$3,0))*O6603*0.8,INDEX(Rate!$B$4:$M$25,MATCH(Gilbert!N6603,Rate!$A$4:$A$25,0),MATCH(Gilbert!L6603,Rate!$B$3:$M$3,0))*O6603)),"")</f>
        <v/>
      </c>
      <c r="T6603" s="71" t="str">
        <f t="shared" si="312"/>
        <v/>
      </c>
    </row>
    <row r="6604" spans="16:20">
      <c r="P6604" s="70" t="str">
        <f t="shared" si="310"/>
        <v/>
      </c>
      <c r="Q6604" s="70" t="str">
        <f t="shared" si="311"/>
        <v/>
      </c>
      <c r="R6604" s="70" t="str">
        <f>IFERROR(IF(K6604="handling and wharfage",SUM(P6604:Q6604),IF(OR(K6604="tank",K6604="Boat",K6604="car"),INDEX(Rate!$B$4:$M$25,MATCH(Gilbert!N6604,Rate!$A$4:$A$25,0),MATCH(Gilbert!L6604,Rate!$B$3:$M$3,0))*O6604*0.8,INDEX(Rate!$B$4:$M$25,MATCH(Gilbert!N6604,Rate!$A$4:$A$25,0),MATCH(Gilbert!L6604,Rate!$B$3:$M$3,0))*O6604)),"")</f>
        <v/>
      </c>
      <c r="T6604" s="71" t="str">
        <f t="shared" si="312"/>
        <v/>
      </c>
    </row>
    <row r="6605" spans="16:20">
      <c r="P6605" s="70" t="str">
        <f t="shared" si="310"/>
        <v/>
      </c>
      <c r="Q6605" s="70" t="str">
        <f t="shared" si="311"/>
        <v/>
      </c>
      <c r="R6605" s="70" t="str">
        <f>IFERROR(IF(K6605="handling and wharfage",SUM(P6605:Q6605),IF(OR(K6605="tank",K6605="Boat",K6605="car"),INDEX(Rate!$B$4:$M$25,MATCH(Gilbert!N6605,Rate!$A$4:$A$25,0),MATCH(Gilbert!L6605,Rate!$B$3:$M$3,0))*O6605*0.8,INDEX(Rate!$B$4:$M$25,MATCH(Gilbert!N6605,Rate!$A$4:$A$25,0),MATCH(Gilbert!L6605,Rate!$B$3:$M$3,0))*O6605)),"")</f>
        <v/>
      </c>
      <c r="T6605" s="71" t="str">
        <f t="shared" si="312"/>
        <v/>
      </c>
    </row>
    <row r="6606" spans="16:20">
      <c r="P6606" s="70" t="str">
        <f t="shared" si="310"/>
        <v/>
      </c>
      <c r="Q6606" s="70" t="str">
        <f t="shared" si="311"/>
        <v/>
      </c>
      <c r="R6606" s="70" t="str">
        <f>IFERROR(IF(K6606="handling and wharfage",SUM(P6606:Q6606),IF(OR(K6606="tank",K6606="Boat",K6606="car"),INDEX(Rate!$B$4:$M$25,MATCH(Gilbert!N6606,Rate!$A$4:$A$25,0),MATCH(Gilbert!L6606,Rate!$B$3:$M$3,0))*O6606*0.8,INDEX(Rate!$B$4:$M$25,MATCH(Gilbert!N6606,Rate!$A$4:$A$25,0),MATCH(Gilbert!L6606,Rate!$B$3:$M$3,0))*O6606)),"")</f>
        <v/>
      </c>
      <c r="T6606" s="71" t="str">
        <f t="shared" si="312"/>
        <v/>
      </c>
    </row>
    <row r="6607" spans="16:20">
      <c r="P6607" s="70" t="str">
        <f t="shared" si="310"/>
        <v/>
      </c>
      <c r="Q6607" s="70" t="str">
        <f t="shared" si="311"/>
        <v/>
      </c>
      <c r="R6607" s="70" t="str">
        <f>IFERROR(IF(K6607="handling and wharfage",SUM(P6607:Q6607),IF(OR(K6607="tank",K6607="Boat",K6607="car"),INDEX(Rate!$B$4:$M$25,MATCH(Gilbert!N6607,Rate!$A$4:$A$25,0),MATCH(Gilbert!L6607,Rate!$B$3:$M$3,0))*O6607*0.8,INDEX(Rate!$B$4:$M$25,MATCH(Gilbert!N6607,Rate!$A$4:$A$25,0),MATCH(Gilbert!L6607,Rate!$B$3:$M$3,0))*O6607)),"")</f>
        <v/>
      </c>
      <c r="T6607" s="71" t="str">
        <f t="shared" si="312"/>
        <v/>
      </c>
    </row>
    <row r="6608" spans="16:20">
      <c r="P6608" s="70" t="str">
        <f t="shared" si="310"/>
        <v/>
      </c>
      <c r="Q6608" s="70" t="str">
        <f t="shared" si="311"/>
        <v/>
      </c>
      <c r="R6608" s="70" t="str">
        <f>IFERROR(IF(K6608="handling and wharfage",SUM(P6608:Q6608),IF(OR(K6608="tank",K6608="Boat",K6608="car"),INDEX(Rate!$B$4:$M$25,MATCH(Gilbert!N6608,Rate!$A$4:$A$25,0),MATCH(Gilbert!L6608,Rate!$B$3:$M$3,0))*O6608*0.8,INDEX(Rate!$B$4:$M$25,MATCH(Gilbert!N6608,Rate!$A$4:$A$25,0),MATCH(Gilbert!L6608,Rate!$B$3:$M$3,0))*O6608)),"")</f>
        <v/>
      </c>
      <c r="T6608" s="71" t="str">
        <f t="shared" si="312"/>
        <v/>
      </c>
    </row>
    <row r="6609" spans="16:20">
      <c r="P6609" s="70" t="str">
        <f t="shared" si="310"/>
        <v/>
      </c>
      <c r="Q6609" s="70" t="str">
        <f t="shared" si="311"/>
        <v/>
      </c>
      <c r="R6609" s="70" t="str">
        <f>IFERROR(IF(K6609="handling and wharfage",SUM(P6609:Q6609),IF(OR(K6609="tank",K6609="Boat",K6609="car"),INDEX(Rate!$B$4:$M$25,MATCH(Gilbert!N6609,Rate!$A$4:$A$25,0),MATCH(Gilbert!L6609,Rate!$B$3:$M$3,0))*O6609*0.8,INDEX(Rate!$B$4:$M$25,MATCH(Gilbert!N6609,Rate!$A$4:$A$25,0),MATCH(Gilbert!L6609,Rate!$B$3:$M$3,0))*O6609)),"")</f>
        <v/>
      </c>
      <c r="T6609" s="71" t="str">
        <f t="shared" si="312"/>
        <v/>
      </c>
    </row>
    <row r="6610" spans="16:20">
      <c r="P6610" s="70" t="str">
        <f t="shared" si="310"/>
        <v/>
      </c>
      <c r="Q6610" s="70" t="str">
        <f t="shared" si="311"/>
        <v/>
      </c>
      <c r="R6610" s="70" t="str">
        <f>IFERROR(IF(K6610="handling and wharfage",SUM(P6610:Q6610),IF(OR(K6610="tank",K6610="Boat",K6610="car"),INDEX(Rate!$B$4:$M$25,MATCH(Gilbert!N6610,Rate!$A$4:$A$25,0),MATCH(Gilbert!L6610,Rate!$B$3:$M$3,0))*O6610*0.8,INDEX(Rate!$B$4:$M$25,MATCH(Gilbert!N6610,Rate!$A$4:$A$25,0),MATCH(Gilbert!L6610,Rate!$B$3:$M$3,0))*O6610)),"")</f>
        <v/>
      </c>
      <c r="T6610" s="71" t="str">
        <f t="shared" si="312"/>
        <v/>
      </c>
    </row>
    <row r="6611" spans="16:20">
      <c r="P6611" s="70" t="str">
        <f t="shared" si="310"/>
        <v/>
      </c>
      <c r="Q6611" s="70" t="str">
        <f t="shared" si="311"/>
        <v/>
      </c>
      <c r="R6611" s="70" t="str">
        <f>IFERROR(IF(K6611="handling and wharfage",SUM(P6611:Q6611),IF(OR(K6611="tank",K6611="Boat",K6611="car"),INDEX(Rate!$B$4:$M$25,MATCH(Gilbert!N6611,Rate!$A$4:$A$25,0),MATCH(Gilbert!L6611,Rate!$B$3:$M$3,0))*O6611*0.8,INDEX(Rate!$B$4:$M$25,MATCH(Gilbert!N6611,Rate!$A$4:$A$25,0),MATCH(Gilbert!L6611,Rate!$B$3:$M$3,0))*O6611)),"")</f>
        <v/>
      </c>
      <c r="T6611" s="71" t="str">
        <f t="shared" si="312"/>
        <v/>
      </c>
    </row>
    <row r="6612" spans="16:20">
      <c r="P6612" s="70" t="str">
        <f t="shared" si="310"/>
        <v/>
      </c>
      <c r="Q6612" s="70" t="str">
        <f t="shared" si="311"/>
        <v/>
      </c>
      <c r="R6612" s="70" t="str">
        <f>IFERROR(IF(K6612="handling and wharfage",SUM(P6612:Q6612),IF(OR(K6612="tank",K6612="Boat",K6612="car"),INDEX(Rate!$B$4:$M$25,MATCH(Gilbert!N6612,Rate!$A$4:$A$25,0),MATCH(Gilbert!L6612,Rate!$B$3:$M$3,0))*O6612*0.8,INDEX(Rate!$B$4:$M$25,MATCH(Gilbert!N6612,Rate!$A$4:$A$25,0),MATCH(Gilbert!L6612,Rate!$B$3:$M$3,0))*O6612)),"")</f>
        <v/>
      </c>
      <c r="T6612" s="71" t="str">
        <f t="shared" si="312"/>
        <v/>
      </c>
    </row>
    <row r="6613" spans="16:20">
      <c r="P6613" s="70" t="str">
        <f t="shared" si="310"/>
        <v/>
      </c>
      <c r="Q6613" s="70" t="str">
        <f t="shared" si="311"/>
        <v/>
      </c>
      <c r="R6613" s="70" t="str">
        <f>IFERROR(IF(K6613="handling and wharfage",SUM(P6613:Q6613),IF(OR(K6613="tank",K6613="Boat",K6613="car"),INDEX(Rate!$B$4:$M$25,MATCH(Gilbert!N6613,Rate!$A$4:$A$25,0),MATCH(Gilbert!L6613,Rate!$B$3:$M$3,0))*O6613*0.8,INDEX(Rate!$B$4:$M$25,MATCH(Gilbert!N6613,Rate!$A$4:$A$25,0),MATCH(Gilbert!L6613,Rate!$B$3:$M$3,0))*O6613)),"")</f>
        <v/>
      </c>
      <c r="T6613" s="71" t="str">
        <f t="shared" si="312"/>
        <v/>
      </c>
    </row>
    <row r="6614" spans="16:20">
      <c r="P6614" s="70" t="str">
        <f t="shared" si="310"/>
        <v/>
      </c>
      <c r="Q6614" s="70" t="str">
        <f t="shared" si="311"/>
        <v/>
      </c>
      <c r="R6614" s="70" t="str">
        <f>IFERROR(IF(K6614="handling and wharfage",SUM(P6614:Q6614),IF(OR(K6614="tank",K6614="Boat",K6614="car"),INDEX(Rate!$B$4:$M$25,MATCH(Gilbert!N6614,Rate!$A$4:$A$25,0),MATCH(Gilbert!L6614,Rate!$B$3:$M$3,0))*O6614*0.8,INDEX(Rate!$B$4:$M$25,MATCH(Gilbert!N6614,Rate!$A$4:$A$25,0),MATCH(Gilbert!L6614,Rate!$B$3:$M$3,0))*O6614)),"")</f>
        <v/>
      </c>
      <c r="T6614" s="71" t="str">
        <f t="shared" si="312"/>
        <v/>
      </c>
    </row>
    <row r="6615" spans="16:20">
      <c r="P6615" s="70" t="str">
        <f t="shared" si="310"/>
        <v/>
      </c>
      <c r="Q6615" s="70" t="str">
        <f t="shared" si="311"/>
        <v/>
      </c>
      <c r="R6615" s="70" t="str">
        <f>IFERROR(IF(K6615="handling and wharfage",SUM(P6615:Q6615),IF(OR(K6615="tank",K6615="Boat",K6615="car"),INDEX(Rate!$B$4:$M$25,MATCH(Gilbert!N6615,Rate!$A$4:$A$25,0),MATCH(Gilbert!L6615,Rate!$B$3:$M$3,0))*O6615*0.8,INDEX(Rate!$B$4:$M$25,MATCH(Gilbert!N6615,Rate!$A$4:$A$25,0),MATCH(Gilbert!L6615,Rate!$B$3:$M$3,0))*O6615)),"")</f>
        <v/>
      </c>
      <c r="T6615" s="71" t="str">
        <f t="shared" si="312"/>
        <v/>
      </c>
    </row>
    <row r="6616" spans="16:20">
      <c r="P6616" s="70" t="str">
        <f t="shared" si="310"/>
        <v/>
      </c>
      <c r="Q6616" s="70" t="str">
        <f t="shared" si="311"/>
        <v/>
      </c>
      <c r="R6616" s="70" t="str">
        <f>IFERROR(IF(K6616="handling and wharfage",SUM(P6616:Q6616),IF(OR(K6616="tank",K6616="Boat",K6616="car"),INDEX(Rate!$B$4:$M$25,MATCH(Gilbert!N6616,Rate!$A$4:$A$25,0),MATCH(Gilbert!L6616,Rate!$B$3:$M$3,0))*O6616*0.8,INDEX(Rate!$B$4:$M$25,MATCH(Gilbert!N6616,Rate!$A$4:$A$25,0),MATCH(Gilbert!L6616,Rate!$B$3:$M$3,0))*O6616)),"")</f>
        <v/>
      </c>
      <c r="T6616" s="71" t="str">
        <f t="shared" si="312"/>
        <v/>
      </c>
    </row>
    <row r="6617" spans="16:20">
      <c r="P6617" s="70" t="str">
        <f t="shared" si="310"/>
        <v/>
      </c>
      <c r="Q6617" s="70" t="str">
        <f t="shared" si="311"/>
        <v/>
      </c>
      <c r="R6617" s="70" t="str">
        <f>IFERROR(IF(K6617="handling and wharfage",SUM(P6617:Q6617),IF(OR(K6617="tank",K6617="Boat",K6617="car"),INDEX(Rate!$B$4:$M$25,MATCH(Gilbert!N6617,Rate!$A$4:$A$25,0),MATCH(Gilbert!L6617,Rate!$B$3:$M$3,0))*O6617*0.8,INDEX(Rate!$B$4:$M$25,MATCH(Gilbert!N6617,Rate!$A$4:$A$25,0),MATCH(Gilbert!L6617,Rate!$B$3:$M$3,0))*O6617)),"")</f>
        <v/>
      </c>
      <c r="T6617" s="71" t="str">
        <f t="shared" si="312"/>
        <v/>
      </c>
    </row>
    <row r="6618" spans="16:20">
      <c r="P6618" s="70" t="str">
        <f t="shared" si="310"/>
        <v/>
      </c>
      <c r="Q6618" s="70" t="str">
        <f t="shared" si="311"/>
        <v/>
      </c>
      <c r="R6618" s="70" t="str">
        <f>IFERROR(IF(K6618="handling and wharfage",SUM(P6618:Q6618),IF(OR(K6618="tank",K6618="Boat",K6618="car"),INDEX(Rate!$B$4:$M$25,MATCH(Gilbert!N6618,Rate!$A$4:$A$25,0),MATCH(Gilbert!L6618,Rate!$B$3:$M$3,0))*O6618*0.8,INDEX(Rate!$B$4:$M$25,MATCH(Gilbert!N6618,Rate!$A$4:$A$25,0),MATCH(Gilbert!L6618,Rate!$B$3:$M$3,0))*O6618)),"")</f>
        <v/>
      </c>
      <c r="T6618" s="71" t="str">
        <f t="shared" si="312"/>
        <v/>
      </c>
    </row>
    <row r="6619" spans="16:20">
      <c r="P6619" s="70" t="str">
        <f t="shared" si="310"/>
        <v/>
      </c>
      <c r="Q6619" s="70" t="str">
        <f t="shared" si="311"/>
        <v/>
      </c>
      <c r="R6619" s="70" t="str">
        <f>IFERROR(IF(K6619="handling and wharfage",SUM(P6619:Q6619),IF(OR(K6619="tank",K6619="Boat",K6619="car"),INDEX(Rate!$B$4:$M$25,MATCH(Gilbert!N6619,Rate!$A$4:$A$25,0),MATCH(Gilbert!L6619,Rate!$B$3:$M$3,0))*O6619*0.8,INDEX(Rate!$B$4:$M$25,MATCH(Gilbert!N6619,Rate!$A$4:$A$25,0),MATCH(Gilbert!L6619,Rate!$B$3:$M$3,0))*O6619)),"")</f>
        <v/>
      </c>
      <c r="T6619" s="71" t="str">
        <f t="shared" si="312"/>
        <v/>
      </c>
    </row>
    <row r="6620" spans="16:20">
      <c r="P6620" s="70" t="str">
        <f t="shared" si="310"/>
        <v/>
      </c>
      <c r="Q6620" s="70" t="str">
        <f t="shared" si="311"/>
        <v/>
      </c>
      <c r="R6620" s="70" t="str">
        <f>IFERROR(IF(K6620="handling and wharfage",SUM(P6620:Q6620),IF(OR(K6620="tank",K6620="Boat",K6620="car"),INDEX(Rate!$B$4:$M$25,MATCH(Gilbert!N6620,Rate!$A$4:$A$25,0),MATCH(Gilbert!L6620,Rate!$B$3:$M$3,0))*O6620*0.8,INDEX(Rate!$B$4:$M$25,MATCH(Gilbert!N6620,Rate!$A$4:$A$25,0),MATCH(Gilbert!L6620,Rate!$B$3:$M$3,0))*O6620)),"")</f>
        <v/>
      </c>
      <c r="T6620" s="71" t="str">
        <f t="shared" si="312"/>
        <v/>
      </c>
    </row>
    <row r="6621" spans="16:20">
      <c r="P6621" s="70" t="str">
        <f t="shared" si="310"/>
        <v/>
      </c>
      <c r="Q6621" s="70" t="str">
        <f t="shared" si="311"/>
        <v/>
      </c>
      <c r="R6621" s="70" t="str">
        <f>IFERROR(IF(K6621="handling and wharfage",SUM(P6621:Q6621),IF(OR(K6621="tank",K6621="Boat",K6621="car"),INDEX(Rate!$B$4:$M$25,MATCH(Gilbert!N6621,Rate!$A$4:$A$25,0),MATCH(Gilbert!L6621,Rate!$B$3:$M$3,0))*O6621*0.8,INDEX(Rate!$B$4:$M$25,MATCH(Gilbert!N6621,Rate!$A$4:$A$25,0),MATCH(Gilbert!L6621,Rate!$B$3:$M$3,0))*O6621)),"")</f>
        <v/>
      </c>
      <c r="T6621" s="71" t="str">
        <f t="shared" si="312"/>
        <v/>
      </c>
    </row>
    <row r="6622" spans="16:20">
      <c r="P6622" s="70" t="str">
        <f t="shared" si="310"/>
        <v/>
      </c>
      <c r="Q6622" s="70" t="str">
        <f t="shared" si="311"/>
        <v/>
      </c>
      <c r="R6622" s="70" t="str">
        <f>IFERROR(IF(K6622="handling and wharfage",SUM(P6622:Q6622),IF(OR(K6622="tank",K6622="Boat",K6622="car"),INDEX(Rate!$B$4:$M$25,MATCH(Gilbert!N6622,Rate!$A$4:$A$25,0),MATCH(Gilbert!L6622,Rate!$B$3:$M$3,0))*O6622*0.8,INDEX(Rate!$B$4:$M$25,MATCH(Gilbert!N6622,Rate!$A$4:$A$25,0),MATCH(Gilbert!L6622,Rate!$B$3:$M$3,0))*O6622)),"")</f>
        <v/>
      </c>
      <c r="T6622" s="71" t="str">
        <f t="shared" si="312"/>
        <v/>
      </c>
    </row>
    <row r="6623" spans="16:20">
      <c r="P6623" s="70" t="str">
        <f t="shared" si="310"/>
        <v/>
      </c>
      <c r="Q6623" s="70" t="str">
        <f t="shared" si="311"/>
        <v/>
      </c>
      <c r="R6623" s="70" t="str">
        <f>IFERROR(IF(K6623="handling and wharfage",SUM(P6623:Q6623),IF(OR(K6623="tank",K6623="Boat",K6623="car"),INDEX(Rate!$B$4:$M$25,MATCH(Gilbert!N6623,Rate!$A$4:$A$25,0),MATCH(Gilbert!L6623,Rate!$B$3:$M$3,0))*O6623*0.8,INDEX(Rate!$B$4:$M$25,MATCH(Gilbert!N6623,Rate!$A$4:$A$25,0),MATCH(Gilbert!L6623,Rate!$B$3:$M$3,0))*O6623)),"")</f>
        <v/>
      </c>
      <c r="T6623" s="71" t="str">
        <f t="shared" si="312"/>
        <v/>
      </c>
    </row>
    <row r="6624" spans="16:20">
      <c r="P6624" s="70" t="str">
        <f t="shared" si="310"/>
        <v/>
      </c>
      <c r="Q6624" s="70" t="str">
        <f t="shared" si="311"/>
        <v/>
      </c>
      <c r="R6624" s="70" t="str">
        <f>IFERROR(IF(K6624="handling and wharfage",SUM(P6624:Q6624),IF(OR(K6624="tank",K6624="Boat",K6624="car"),INDEX(Rate!$B$4:$M$25,MATCH(Gilbert!N6624,Rate!$A$4:$A$25,0),MATCH(Gilbert!L6624,Rate!$B$3:$M$3,0))*O6624*0.8,INDEX(Rate!$B$4:$M$25,MATCH(Gilbert!N6624,Rate!$A$4:$A$25,0),MATCH(Gilbert!L6624,Rate!$B$3:$M$3,0))*O6624)),"")</f>
        <v/>
      </c>
      <c r="T6624" s="71" t="str">
        <f t="shared" si="312"/>
        <v/>
      </c>
    </row>
    <row r="6625" spans="16:20">
      <c r="P6625" s="70" t="str">
        <f t="shared" si="310"/>
        <v/>
      </c>
      <c r="Q6625" s="70" t="str">
        <f t="shared" si="311"/>
        <v/>
      </c>
      <c r="R6625" s="70" t="str">
        <f>IFERROR(IF(K6625="handling and wharfage",SUM(P6625:Q6625),IF(OR(K6625="tank",K6625="Boat",K6625="car"),INDEX(Rate!$B$4:$M$25,MATCH(Gilbert!N6625,Rate!$A$4:$A$25,0),MATCH(Gilbert!L6625,Rate!$B$3:$M$3,0))*O6625*0.8,INDEX(Rate!$B$4:$M$25,MATCH(Gilbert!N6625,Rate!$A$4:$A$25,0),MATCH(Gilbert!L6625,Rate!$B$3:$M$3,0))*O6625)),"")</f>
        <v/>
      </c>
      <c r="T6625" s="71" t="str">
        <f t="shared" si="312"/>
        <v/>
      </c>
    </row>
    <row r="6626" spans="16:20">
      <c r="P6626" s="70" t="str">
        <f t="shared" si="310"/>
        <v/>
      </c>
      <c r="Q6626" s="70" t="str">
        <f t="shared" si="311"/>
        <v/>
      </c>
      <c r="R6626" s="70" t="str">
        <f>IFERROR(IF(K6626="handling and wharfage",SUM(P6626:Q6626),IF(OR(K6626="tank",K6626="Boat",K6626="car"),INDEX(Rate!$B$4:$M$25,MATCH(Gilbert!N6626,Rate!$A$4:$A$25,0),MATCH(Gilbert!L6626,Rate!$B$3:$M$3,0))*O6626*0.8,INDEX(Rate!$B$4:$M$25,MATCH(Gilbert!N6626,Rate!$A$4:$A$25,0),MATCH(Gilbert!L6626,Rate!$B$3:$M$3,0))*O6626)),"")</f>
        <v/>
      </c>
      <c r="T6626" s="71" t="str">
        <f t="shared" si="312"/>
        <v/>
      </c>
    </row>
    <row r="6627" spans="16:20">
      <c r="P6627" s="70" t="str">
        <f t="shared" si="310"/>
        <v/>
      </c>
      <c r="Q6627" s="70" t="str">
        <f t="shared" si="311"/>
        <v/>
      </c>
      <c r="R6627" s="70" t="str">
        <f>IFERROR(IF(K6627="handling and wharfage",SUM(P6627:Q6627),IF(OR(K6627="tank",K6627="Boat",K6627="car"),INDEX(Rate!$B$4:$M$25,MATCH(Gilbert!N6627,Rate!$A$4:$A$25,0),MATCH(Gilbert!L6627,Rate!$B$3:$M$3,0))*O6627*0.8,INDEX(Rate!$B$4:$M$25,MATCH(Gilbert!N6627,Rate!$A$4:$A$25,0),MATCH(Gilbert!L6627,Rate!$B$3:$M$3,0))*O6627)),"")</f>
        <v/>
      </c>
      <c r="T6627" s="71" t="str">
        <f t="shared" si="312"/>
        <v/>
      </c>
    </row>
    <row r="6628" spans="16:20">
      <c r="P6628" s="70" t="str">
        <f t="shared" si="310"/>
        <v/>
      </c>
      <c r="Q6628" s="70" t="str">
        <f t="shared" si="311"/>
        <v/>
      </c>
      <c r="R6628" s="70" t="str">
        <f>IFERROR(IF(K6628="handling and wharfage",SUM(P6628:Q6628),IF(OR(K6628="tank",K6628="Boat",K6628="car"),INDEX(Rate!$B$4:$M$25,MATCH(Gilbert!N6628,Rate!$A$4:$A$25,0),MATCH(Gilbert!L6628,Rate!$B$3:$M$3,0))*O6628*0.8,INDEX(Rate!$B$4:$M$25,MATCH(Gilbert!N6628,Rate!$A$4:$A$25,0),MATCH(Gilbert!L6628,Rate!$B$3:$M$3,0))*O6628)),"")</f>
        <v/>
      </c>
      <c r="T6628" s="71" t="str">
        <f t="shared" si="312"/>
        <v/>
      </c>
    </row>
    <row r="6629" spans="16:20">
      <c r="P6629" s="70" t="str">
        <f t="shared" si="310"/>
        <v/>
      </c>
      <c r="Q6629" s="70" t="str">
        <f t="shared" si="311"/>
        <v/>
      </c>
      <c r="R6629" s="70" t="str">
        <f>IFERROR(IF(K6629="handling and wharfage",SUM(P6629:Q6629),IF(OR(K6629="tank",K6629="Boat",K6629="car"),INDEX(Rate!$B$4:$M$25,MATCH(Gilbert!N6629,Rate!$A$4:$A$25,0),MATCH(Gilbert!L6629,Rate!$B$3:$M$3,0))*O6629*0.8,INDEX(Rate!$B$4:$M$25,MATCH(Gilbert!N6629,Rate!$A$4:$A$25,0),MATCH(Gilbert!L6629,Rate!$B$3:$M$3,0))*O6629)),"")</f>
        <v/>
      </c>
      <c r="T6629" s="71" t="str">
        <f t="shared" si="312"/>
        <v/>
      </c>
    </row>
    <row r="6630" spans="16:20">
      <c r="P6630" s="70" t="str">
        <f t="shared" si="310"/>
        <v/>
      </c>
      <c r="Q6630" s="70" t="str">
        <f t="shared" si="311"/>
        <v/>
      </c>
      <c r="R6630" s="70" t="str">
        <f>IFERROR(IF(K6630="handling and wharfage",SUM(P6630:Q6630),IF(OR(K6630="tank",K6630="Boat",K6630="car"),INDEX(Rate!$B$4:$M$25,MATCH(Gilbert!N6630,Rate!$A$4:$A$25,0),MATCH(Gilbert!L6630,Rate!$B$3:$M$3,0))*O6630*0.8,INDEX(Rate!$B$4:$M$25,MATCH(Gilbert!N6630,Rate!$A$4:$A$25,0),MATCH(Gilbert!L6630,Rate!$B$3:$M$3,0))*O6630)),"")</f>
        <v/>
      </c>
      <c r="T6630" s="71" t="str">
        <f t="shared" si="312"/>
        <v/>
      </c>
    </row>
    <row r="6631" spans="16:20">
      <c r="P6631" s="70" t="str">
        <f t="shared" si="310"/>
        <v/>
      </c>
      <c r="Q6631" s="70" t="str">
        <f t="shared" si="311"/>
        <v/>
      </c>
      <c r="R6631" s="70" t="str">
        <f>IFERROR(IF(K6631="handling and wharfage",SUM(P6631:Q6631),IF(OR(K6631="tank",K6631="Boat",K6631="car"),INDEX(Rate!$B$4:$M$25,MATCH(Gilbert!N6631,Rate!$A$4:$A$25,0),MATCH(Gilbert!L6631,Rate!$B$3:$M$3,0))*O6631*0.8,INDEX(Rate!$B$4:$M$25,MATCH(Gilbert!N6631,Rate!$A$4:$A$25,0),MATCH(Gilbert!L6631,Rate!$B$3:$M$3,0))*O6631)),"")</f>
        <v/>
      </c>
      <c r="T6631" s="71" t="str">
        <f t="shared" si="312"/>
        <v/>
      </c>
    </row>
    <row r="6632" spans="16:20">
      <c r="P6632" s="70" t="str">
        <f t="shared" si="310"/>
        <v/>
      </c>
      <c r="Q6632" s="70" t="str">
        <f t="shared" si="311"/>
        <v/>
      </c>
      <c r="R6632" s="70" t="str">
        <f>IFERROR(IF(K6632="handling and wharfage",SUM(P6632:Q6632),IF(OR(K6632="tank",K6632="Boat",K6632="car"),INDEX(Rate!$B$4:$M$25,MATCH(Gilbert!N6632,Rate!$A$4:$A$25,0),MATCH(Gilbert!L6632,Rate!$B$3:$M$3,0))*O6632*0.8,INDEX(Rate!$B$4:$M$25,MATCH(Gilbert!N6632,Rate!$A$4:$A$25,0),MATCH(Gilbert!L6632,Rate!$B$3:$M$3,0))*O6632)),"")</f>
        <v/>
      </c>
      <c r="T6632" s="71" t="str">
        <f t="shared" si="312"/>
        <v/>
      </c>
    </row>
    <row r="6633" spans="16:20">
      <c r="P6633" s="70" t="str">
        <f t="shared" si="310"/>
        <v/>
      </c>
      <c r="Q6633" s="70" t="str">
        <f t="shared" si="311"/>
        <v/>
      </c>
      <c r="R6633" s="70" t="str">
        <f>IFERROR(IF(K6633="handling and wharfage",SUM(P6633:Q6633),IF(OR(K6633="tank",K6633="Boat",K6633="car"),INDEX(Rate!$B$4:$M$25,MATCH(Gilbert!N6633,Rate!$A$4:$A$25,0),MATCH(Gilbert!L6633,Rate!$B$3:$M$3,0))*O6633*0.8,INDEX(Rate!$B$4:$M$25,MATCH(Gilbert!N6633,Rate!$A$4:$A$25,0),MATCH(Gilbert!L6633,Rate!$B$3:$M$3,0))*O6633)),"")</f>
        <v/>
      </c>
      <c r="T6633" s="71" t="str">
        <f t="shared" si="312"/>
        <v/>
      </c>
    </row>
    <row r="6634" spans="16:20">
      <c r="P6634" s="70" t="str">
        <f t="shared" si="310"/>
        <v/>
      </c>
      <c r="Q6634" s="70" t="str">
        <f t="shared" si="311"/>
        <v/>
      </c>
      <c r="R6634" s="70" t="str">
        <f>IFERROR(IF(K6634="handling and wharfage",SUM(P6634:Q6634),IF(OR(K6634="tank",K6634="Boat",K6634="car"),INDEX(Rate!$B$4:$M$25,MATCH(Gilbert!N6634,Rate!$A$4:$A$25,0),MATCH(Gilbert!L6634,Rate!$B$3:$M$3,0))*O6634*0.8,INDEX(Rate!$B$4:$M$25,MATCH(Gilbert!N6634,Rate!$A$4:$A$25,0),MATCH(Gilbert!L6634,Rate!$B$3:$M$3,0))*O6634)),"")</f>
        <v/>
      </c>
      <c r="T6634" s="71" t="str">
        <f t="shared" si="312"/>
        <v/>
      </c>
    </row>
    <row r="6635" spans="16:20">
      <c r="P6635" s="70" t="str">
        <f t="shared" si="310"/>
        <v/>
      </c>
      <c r="Q6635" s="70" t="str">
        <f t="shared" si="311"/>
        <v/>
      </c>
      <c r="R6635" s="70" t="str">
        <f>IFERROR(IF(K6635="handling and wharfage",SUM(P6635:Q6635),IF(OR(K6635="tank",K6635="Boat",K6635="car"),INDEX(Rate!$B$4:$M$25,MATCH(Gilbert!N6635,Rate!$A$4:$A$25,0),MATCH(Gilbert!L6635,Rate!$B$3:$M$3,0))*O6635*0.8,INDEX(Rate!$B$4:$M$25,MATCH(Gilbert!N6635,Rate!$A$4:$A$25,0),MATCH(Gilbert!L6635,Rate!$B$3:$M$3,0))*O6635)),"")</f>
        <v/>
      </c>
      <c r="T6635" s="71" t="str">
        <f t="shared" si="312"/>
        <v/>
      </c>
    </row>
    <row r="6636" spans="16:20">
      <c r="P6636" s="70" t="str">
        <f t="shared" si="310"/>
        <v/>
      </c>
      <c r="Q6636" s="70" t="str">
        <f t="shared" si="311"/>
        <v/>
      </c>
      <c r="R6636" s="70" t="str">
        <f>IFERROR(IF(K6636="handling and wharfage",SUM(P6636:Q6636),IF(OR(K6636="tank",K6636="Boat",K6636="car"),INDEX(Rate!$B$4:$M$25,MATCH(Gilbert!N6636,Rate!$A$4:$A$25,0),MATCH(Gilbert!L6636,Rate!$B$3:$M$3,0))*O6636*0.8,INDEX(Rate!$B$4:$M$25,MATCH(Gilbert!N6636,Rate!$A$4:$A$25,0),MATCH(Gilbert!L6636,Rate!$B$3:$M$3,0))*O6636)),"")</f>
        <v/>
      </c>
      <c r="T6636" s="71" t="str">
        <f t="shared" si="312"/>
        <v/>
      </c>
    </row>
    <row r="6637" spans="16:20">
      <c r="P6637" s="70" t="str">
        <f t="shared" si="310"/>
        <v/>
      </c>
      <c r="Q6637" s="70" t="str">
        <f t="shared" si="311"/>
        <v/>
      </c>
      <c r="R6637" s="70" t="str">
        <f>IFERROR(IF(K6637="handling and wharfage",SUM(P6637:Q6637),IF(OR(K6637="tank",K6637="Boat",K6637="car"),INDEX(Rate!$B$4:$M$25,MATCH(Gilbert!N6637,Rate!$A$4:$A$25,0),MATCH(Gilbert!L6637,Rate!$B$3:$M$3,0))*O6637*0.8,INDEX(Rate!$B$4:$M$25,MATCH(Gilbert!N6637,Rate!$A$4:$A$25,0),MATCH(Gilbert!L6637,Rate!$B$3:$M$3,0))*O6637)),"")</f>
        <v/>
      </c>
      <c r="T6637" s="71" t="str">
        <f t="shared" si="312"/>
        <v/>
      </c>
    </row>
    <row r="6638" spans="16:20">
      <c r="P6638" s="70" t="str">
        <f t="shared" si="310"/>
        <v/>
      </c>
      <c r="Q6638" s="70" t="str">
        <f t="shared" si="311"/>
        <v/>
      </c>
      <c r="R6638" s="70" t="str">
        <f>IFERROR(IF(K6638="handling and wharfage",SUM(P6638:Q6638),IF(OR(K6638="tank",K6638="Boat",K6638="car"),INDEX(Rate!$B$4:$M$25,MATCH(Gilbert!N6638,Rate!$A$4:$A$25,0),MATCH(Gilbert!L6638,Rate!$B$3:$M$3,0))*O6638*0.8,INDEX(Rate!$B$4:$M$25,MATCH(Gilbert!N6638,Rate!$A$4:$A$25,0),MATCH(Gilbert!L6638,Rate!$B$3:$M$3,0))*O6638)),"")</f>
        <v/>
      </c>
      <c r="T6638" s="71" t="str">
        <f t="shared" si="312"/>
        <v/>
      </c>
    </row>
    <row r="6639" spans="16:20">
      <c r="P6639" s="70" t="str">
        <f t="shared" si="310"/>
        <v/>
      </c>
      <c r="Q6639" s="70" t="str">
        <f t="shared" si="311"/>
        <v/>
      </c>
      <c r="R6639" s="70" t="str">
        <f>IFERROR(IF(K6639="handling and wharfage",SUM(P6639:Q6639),IF(OR(K6639="tank",K6639="Boat",K6639="car"),INDEX(Rate!$B$4:$M$25,MATCH(Gilbert!N6639,Rate!$A$4:$A$25,0),MATCH(Gilbert!L6639,Rate!$B$3:$M$3,0))*O6639*0.8,INDEX(Rate!$B$4:$M$25,MATCH(Gilbert!N6639,Rate!$A$4:$A$25,0),MATCH(Gilbert!L6639,Rate!$B$3:$M$3,0))*O6639)),"")</f>
        <v/>
      </c>
      <c r="T6639" s="71" t="str">
        <f t="shared" si="312"/>
        <v/>
      </c>
    </row>
    <row r="6640" spans="16:20">
      <c r="P6640" s="70" t="str">
        <f t="shared" si="310"/>
        <v/>
      </c>
      <c r="Q6640" s="70" t="str">
        <f t="shared" si="311"/>
        <v/>
      </c>
      <c r="R6640" s="70" t="str">
        <f>IFERROR(IF(K6640="handling and wharfage",SUM(P6640:Q6640),IF(OR(K6640="tank",K6640="Boat",K6640="car"),INDEX(Rate!$B$4:$M$25,MATCH(Gilbert!N6640,Rate!$A$4:$A$25,0),MATCH(Gilbert!L6640,Rate!$B$3:$M$3,0))*O6640*0.8,INDEX(Rate!$B$4:$M$25,MATCH(Gilbert!N6640,Rate!$A$4:$A$25,0),MATCH(Gilbert!L6640,Rate!$B$3:$M$3,0))*O6640)),"")</f>
        <v/>
      </c>
      <c r="T6640" s="71" t="str">
        <f t="shared" si="312"/>
        <v/>
      </c>
    </row>
    <row r="6641" spans="16:20">
      <c r="P6641" s="70" t="str">
        <f t="shared" si="310"/>
        <v/>
      </c>
      <c r="Q6641" s="70" t="str">
        <f t="shared" si="311"/>
        <v/>
      </c>
      <c r="R6641" s="70" t="str">
        <f>IFERROR(IF(K6641="handling and wharfage",SUM(P6641:Q6641),IF(OR(K6641="tank",K6641="Boat",K6641="car"),INDEX(Rate!$B$4:$M$25,MATCH(Gilbert!N6641,Rate!$A$4:$A$25,0),MATCH(Gilbert!L6641,Rate!$B$3:$M$3,0))*O6641*0.8,INDEX(Rate!$B$4:$M$25,MATCH(Gilbert!N6641,Rate!$A$4:$A$25,0),MATCH(Gilbert!L6641,Rate!$B$3:$M$3,0))*O6641)),"")</f>
        <v/>
      </c>
      <c r="T6641" s="71" t="str">
        <f t="shared" si="312"/>
        <v/>
      </c>
    </row>
    <row r="6642" spans="16:20">
      <c r="P6642" s="70" t="str">
        <f t="shared" si="310"/>
        <v/>
      </c>
      <c r="Q6642" s="70" t="str">
        <f t="shared" si="311"/>
        <v/>
      </c>
      <c r="R6642" s="70" t="str">
        <f>IFERROR(IF(K6642="handling and wharfage",SUM(P6642:Q6642),IF(OR(K6642="tank",K6642="Boat",K6642="car"),INDEX(Rate!$B$4:$M$25,MATCH(Gilbert!N6642,Rate!$A$4:$A$25,0),MATCH(Gilbert!L6642,Rate!$B$3:$M$3,0))*O6642*0.8,INDEX(Rate!$B$4:$M$25,MATCH(Gilbert!N6642,Rate!$A$4:$A$25,0),MATCH(Gilbert!L6642,Rate!$B$3:$M$3,0))*O6642)),"")</f>
        <v/>
      </c>
      <c r="T6642" s="71" t="str">
        <f t="shared" si="312"/>
        <v/>
      </c>
    </row>
    <row r="6643" spans="16:20">
      <c r="P6643" s="70" t="str">
        <f t="shared" si="310"/>
        <v/>
      </c>
      <c r="Q6643" s="70" t="str">
        <f t="shared" si="311"/>
        <v/>
      </c>
      <c r="R6643" s="70" t="str">
        <f>IFERROR(IF(K6643="handling and wharfage",SUM(P6643:Q6643),IF(OR(K6643="tank",K6643="Boat",K6643="car"),INDEX(Rate!$B$4:$M$25,MATCH(Gilbert!N6643,Rate!$A$4:$A$25,0),MATCH(Gilbert!L6643,Rate!$B$3:$M$3,0))*O6643*0.8,INDEX(Rate!$B$4:$M$25,MATCH(Gilbert!N6643,Rate!$A$4:$A$25,0),MATCH(Gilbert!L6643,Rate!$B$3:$M$3,0))*O6643)),"")</f>
        <v/>
      </c>
      <c r="T6643" s="71" t="str">
        <f t="shared" si="312"/>
        <v/>
      </c>
    </row>
    <row r="6644" spans="16:20">
      <c r="P6644" s="70" t="str">
        <f t="shared" si="310"/>
        <v/>
      </c>
      <c r="Q6644" s="70" t="str">
        <f t="shared" si="311"/>
        <v/>
      </c>
      <c r="R6644" s="70" t="str">
        <f>IFERROR(IF(K6644="handling and wharfage",SUM(P6644:Q6644),IF(OR(K6644="tank",K6644="Boat",K6644="car"),INDEX(Rate!$B$4:$M$25,MATCH(Gilbert!N6644,Rate!$A$4:$A$25,0),MATCH(Gilbert!L6644,Rate!$B$3:$M$3,0))*O6644*0.8,INDEX(Rate!$B$4:$M$25,MATCH(Gilbert!N6644,Rate!$A$4:$A$25,0),MATCH(Gilbert!L6644,Rate!$B$3:$M$3,0))*O6644)),"")</f>
        <v/>
      </c>
      <c r="T6644" s="71" t="str">
        <f t="shared" si="312"/>
        <v/>
      </c>
    </row>
    <row r="6645" spans="16:20">
      <c r="P6645" s="70" t="str">
        <f t="shared" si="310"/>
        <v/>
      </c>
      <c r="Q6645" s="70" t="str">
        <f t="shared" si="311"/>
        <v/>
      </c>
      <c r="R6645" s="70" t="str">
        <f>IFERROR(IF(K6645="handling and wharfage",SUM(P6645:Q6645),IF(OR(K6645="tank",K6645="Boat",K6645="car"),INDEX(Rate!$B$4:$M$25,MATCH(Gilbert!N6645,Rate!$A$4:$A$25,0),MATCH(Gilbert!L6645,Rate!$B$3:$M$3,0))*O6645*0.8,INDEX(Rate!$B$4:$M$25,MATCH(Gilbert!N6645,Rate!$A$4:$A$25,0),MATCH(Gilbert!L6645,Rate!$B$3:$M$3,0))*O6645)),"")</f>
        <v/>
      </c>
      <c r="T6645" s="71" t="str">
        <f t="shared" si="312"/>
        <v/>
      </c>
    </row>
    <row r="6646" spans="16:20">
      <c r="P6646" s="70" t="str">
        <f t="shared" si="310"/>
        <v/>
      </c>
      <c r="Q6646" s="70" t="str">
        <f t="shared" si="311"/>
        <v/>
      </c>
      <c r="R6646" s="70" t="str">
        <f>IFERROR(IF(K6646="handling and wharfage",SUM(P6646:Q6646),IF(OR(K6646="tank",K6646="Boat",K6646="car"),INDEX(Rate!$B$4:$M$25,MATCH(Gilbert!N6646,Rate!$A$4:$A$25,0),MATCH(Gilbert!L6646,Rate!$B$3:$M$3,0))*O6646*0.8,INDEX(Rate!$B$4:$M$25,MATCH(Gilbert!N6646,Rate!$A$4:$A$25,0),MATCH(Gilbert!L6646,Rate!$B$3:$M$3,0))*O6646)),"")</f>
        <v/>
      </c>
      <c r="T6646" s="71" t="str">
        <f t="shared" si="312"/>
        <v/>
      </c>
    </row>
    <row r="6647" spans="16:20">
      <c r="P6647" s="70" t="str">
        <f t="shared" si="310"/>
        <v/>
      </c>
      <c r="Q6647" s="70" t="str">
        <f t="shared" si="311"/>
        <v/>
      </c>
      <c r="R6647" s="70" t="str">
        <f>IFERROR(IF(K6647="handling and wharfage",SUM(P6647:Q6647),IF(OR(K6647="tank",K6647="Boat",K6647="car"),INDEX(Rate!$B$4:$M$25,MATCH(Gilbert!N6647,Rate!$A$4:$A$25,0),MATCH(Gilbert!L6647,Rate!$B$3:$M$3,0))*O6647*0.8,INDEX(Rate!$B$4:$M$25,MATCH(Gilbert!N6647,Rate!$A$4:$A$25,0),MATCH(Gilbert!L6647,Rate!$B$3:$M$3,0))*O6647)),"")</f>
        <v/>
      </c>
      <c r="T6647" s="71" t="str">
        <f t="shared" si="312"/>
        <v/>
      </c>
    </row>
    <row r="6648" spans="16:20">
      <c r="P6648" s="70" t="str">
        <f t="shared" si="310"/>
        <v/>
      </c>
      <c r="Q6648" s="70" t="str">
        <f t="shared" si="311"/>
        <v/>
      </c>
      <c r="R6648" s="70" t="str">
        <f>IFERROR(IF(K6648="handling and wharfage",SUM(P6648:Q6648),IF(OR(K6648="tank",K6648="Boat",K6648="car"),INDEX(Rate!$B$4:$M$25,MATCH(Gilbert!N6648,Rate!$A$4:$A$25,0),MATCH(Gilbert!L6648,Rate!$B$3:$M$3,0))*O6648*0.8,INDEX(Rate!$B$4:$M$25,MATCH(Gilbert!N6648,Rate!$A$4:$A$25,0),MATCH(Gilbert!L6648,Rate!$B$3:$M$3,0))*O6648)),"")</f>
        <v/>
      </c>
      <c r="T6648" s="71" t="str">
        <f t="shared" si="312"/>
        <v/>
      </c>
    </row>
    <row r="6649" spans="16:20">
      <c r="P6649" s="70" t="str">
        <f t="shared" si="310"/>
        <v/>
      </c>
      <c r="Q6649" s="70" t="str">
        <f t="shared" si="311"/>
        <v/>
      </c>
      <c r="R6649" s="70" t="str">
        <f>IFERROR(IF(K6649="handling and wharfage",SUM(P6649:Q6649),IF(OR(K6649="tank",K6649="Boat",K6649="car"),INDEX(Rate!$B$4:$M$25,MATCH(Gilbert!N6649,Rate!$A$4:$A$25,0),MATCH(Gilbert!L6649,Rate!$B$3:$M$3,0))*O6649*0.8,INDEX(Rate!$B$4:$M$25,MATCH(Gilbert!N6649,Rate!$A$4:$A$25,0),MATCH(Gilbert!L6649,Rate!$B$3:$M$3,0))*O6649)),"")</f>
        <v/>
      </c>
      <c r="T6649" s="71" t="str">
        <f t="shared" si="312"/>
        <v/>
      </c>
    </row>
    <row r="6650" spans="16:20">
      <c r="P6650" s="70" t="str">
        <f t="shared" si="310"/>
        <v/>
      </c>
      <c r="Q6650" s="70" t="str">
        <f t="shared" si="311"/>
        <v/>
      </c>
      <c r="R6650" s="70" t="str">
        <f>IFERROR(IF(K6650="handling and wharfage",SUM(P6650:Q6650),IF(OR(K6650="tank",K6650="Boat",K6650="car"),INDEX(Rate!$B$4:$M$25,MATCH(Gilbert!N6650,Rate!$A$4:$A$25,0),MATCH(Gilbert!L6650,Rate!$B$3:$M$3,0))*O6650*0.8,INDEX(Rate!$B$4:$M$25,MATCH(Gilbert!N6650,Rate!$A$4:$A$25,0),MATCH(Gilbert!L6650,Rate!$B$3:$M$3,0))*O6650)),"")</f>
        <v/>
      </c>
      <c r="T6650" s="71" t="str">
        <f t="shared" si="312"/>
        <v/>
      </c>
    </row>
    <row r="6651" spans="16:20">
      <c r="P6651" s="70" t="str">
        <f t="shared" si="310"/>
        <v/>
      </c>
      <c r="Q6651" s="70" t="str">
        <f t="shared" si="311"/>
        <v/>
      </c>
      <c r="R6651" s="70" t="str">
        <f>IFERROR(IF(K6651="handling and wharfage",SUM(P6651:Q6651),IF(OR(K6651="tank",K6651="Boat",K6651="car"),INDEX(Rate!$B$4:$M$25,MATCH(Gilbert!N6651,Rate!$A$4:$A$25,0),MATCH(Gilbert!L6651,Rate!$B$3:$M$3,0))*O6651*0.8,INDEX(Rate!$B$4:$M$25,MATCH(Gilbert!N6651,Rate!$A$4:$A$25,0),MATCH(Gilbert!L6651,Rate!$B$3:$M$3,0))*O6651)),"")</f>
        <v/>
      </c>
      <c r="T6651" s="71" t="str">
        <f t="shared" si="312"/>
        <v/>
      </c>
    </row>
    <row r="6652" spans="16:20">
      <c r="P6652" s="70" t="str">
        <f t="shared" si="310"/>
        <v/>
      </c>
      <c r="Q6652" s="70" t="str">
        <f t="shared" si="311"/>
        <v/>
      </c>
      <c r="R6652" s="70" t="str">
        <f>IFERROR(IF(K6652="handling and wharfage",SUM(P6652:Q6652),IF(OR(K6652="tank",K6652="Boat",K6652="car"),INDEX(Rate!$B$4:$M$25,MATCH(Gilbert!N6652,Rate!$A$4:$A$25,0),MATCH(Gilbert!L6652,Rate!$B$3:$M$3,0))*O6652*0.8,INDEX(Rate!$B$4:$M$25,MATCH(Gilbert!N6652,Rate!$A$4:$A$25,0),MATCH(Gilbert!L6652,Rate!$B$3:$M$3,0))*O6652)),"")</f>
        <v/>
      </c>
      <c r="T6652" s="71" t="str">
        <f t="shared" si="312"/>
        <v/>
      </c>
    </row>
    <row r="6653" spans="16:20">
      <c r="P6653" s="70" t="str">
        <f t="shared" si="310"/>
        <v/>
      </c>
      <c r="Q6653" s="70" t="str">
        <f t="shared" si="311"/>
        <v/>
      </c>
      <c r="R6653" s="70" t="str">
        <f>IFERROR(IF(K6653="handling and wharfage",SUM(P6653:Q6653),IF(OR(K6653="tank",K6653="Boat",K6653="car"),INDEX(Rate!$B$4:$M$25,MATCH(Gilbert!N6653,Rate!$A$4:$A$25,0),MATCH(Gilbert!L6653,Rate!$B$3:$M$3,0))*O6653*0.8,INDEX(Rate!$B$4:$M$25,MATCH(Gilbert!N6653,Rate!$A$4:$A$25,0),MATCH(Gilbert!L6653,Rate!$B$3:$M$3,0))*O6653)),"")</f>
        <v/>
      </c>
      <c r="T6653" s="71" t="str">
        <f t="shared" si="312"/>
        <v/>
      </c>
    </row>
    <row r="6654" spans="16:20">
      <c r="P6654" s="70" t="str">
        <f t="shared" si="310"/>
        <v/>
      </c>
      <c r="Q6654" s="70" t="str">
        <f t="shared" si="311"/>
        <v/>
      </c>
      <c r="R6654" s="70" t="str">
        <f>IFERROR(IF(K6654="handling and wharfage",SUM(P6654:Q6654),IF(OR(K6654="tank",K6654="Boat",K6654="car"),INDEX(Rate!$B$4:$M$25,MATCH(Gilbert!N6654,Rate!$A$4:$A$25,0),MATCH(Gilbert!L6654,Rate!$B$3:$M$3,0))*O6654*0.8,INDEX(Rate!$B$4:$M$25,MATCH(Gilbert!N6654,Rate!$A$4:$A$25,0),MATCH(Gilbert!L6654,Rate!$B$3:$M$3,0))*O6654)),"")</f>
        <v/>
      </c>
      <c r="T6654" s="71" t="str">
        <f t="shared" si="312"/>
        <v/>
      </c>
    </row>
    <row r="6655" spans="16:20">
      <c r="P6655" s="70" t="str">
        <f t="shared" si="310"/>
        <v/>
      </c>
      <c r="Q6655" s="70" t="str">
        <f t="shared" si="311"/>
        <v/>
      </c>
      <c r="R6655" s="70" t="str">
        <f>IFERROR(IF(K6655="handling and wharfage",SUM(P6655:Q6655),IF(OR(K6655="tank",K6655="Boat",K6655="car"),INDEX(Rate!$B$4:$M$25,MATCH(Gilbert!N6655,Rate!$A$4:$A$25,0),MATCH(Gilbert!L6655,Rate!$B$3:$M$3,0))*O6655*0.8,INDEX(Rate!$B$4:$M$25,MATCH(Gilbert!N6655,Rate!$A$4:$A$25,0),MATCH(Gilbert!L6655,Rate!$B$3:$M$3,0))*O6655)),"")</f>
        <v/>
      </c>
      <c r="T6655" s="71" t="str">
        <f t="shared" si="312"/>
        <v/>
      </c>
    </row>
    <row r="6656" spans="16:20">
      <c r="P6656" s="70" t="str">
        <f t="shared" si="310"/>
        <v/>
      </c>
      <c r="Q6656" s="70" t="str">
        <f t="shared" si="311"/>
        <v/>
      </c>
      <c r="R6656" s="70" t="str">
        <f>IFERROR(IF(K6656="handling and wharfage",SUM(P6656:Q6656),IF(OR(K6656="tank",K6656="Boat",K6656="car"),INDEX(Rate!$B$4:$M$25,MATCH(Gilbert!N6656,Rate!$A$4:$A$25,0),MATCH(Gilbert!L6656,Rate!$B$3:$M$3,0))*O6656*0.8,INDEX(Rate!$B$4:$M$25,MATCH(Gilbert!N6656,Rate!$A$4:$A$25,0),MATCH(Gilbert!L6656,Rate!$B$3:$M$3,0))*O6656)),"")</f>
        <v/>
      </c>
      <c r="T6656" s="71" t="str">
        <f t="shared" si="312"/>
        <v/>
      </c>
    </row>
    <row r="6657" spans="16:20">
      <c r="P6657" s="70" t="str">
        <f t="shared" si="310"/>
        <v/>
      </c>
      <c r="Q6657" s="70" t="str">
        <f t="shared" si="311"/>
        <v/>
      </c>
      <c r="R6657" s="70" t="str">
        <f>IFERROR(IF(K6657="handling and wharfage",SUM(P6657:Q6657),IF(OR(K6657="tank",K6657="Boat",K6657="car"),INDEX(Rate!$B$4:$M$25,MATCH(Gilbert!N6657,Rate!$A$4:$A$25,0),MATCH(Gilbert!L6657,Rate!$B$3:$M$3,0))*O6657*0.8,INDEX(Rate!$B$4:$M$25,MATCH(Gilbert!N6657,Rate!$A$4:$A$25,0),MATCH(Gilbert!L6657,Rate!$B$3:$M$3,0))*O6657)),"")</f>
        <v/>
      </c>
      <c r="T6657" s="71" t="str">
        <f t="shared" si="312"/>
        <v/>
      </c>
    </row>
    <row r="6658" spans="16:20">
      <c r="P6658" s="70" t="str">
        <f t="shared" si="310"/>
        <v/>
      </c>
      <c r="Q6658" s="70" t="str">
        <f t="shared" si="311"/>
        <v/>
      </c>
      <c r="R6658" s="70" t="str">
        <f>IFERROR(IF(K6658="handling and wharfage",SUM(P6658:Q6658),IF(OR(K6658="tank",K6658="Boat",K6658="car"),INDEX(Rate!$B$4:$M$25,MATCH(Gilbert!N6658,Rate!$A$4:$A$25,0),MATCH(Gilbert!L6658,Rate!$B$3:$M$3,0))*O6658*0.8,INDEX(Rate!$B$4:$M$25,MATCH(Gilbert!N6658,Rate!$A$4:$A$25,0),MATCH(Gilbert!L6658,Rate!$B$3:$M$3,0))*O6658)),"")</f>
        <v/>
      </c>
      <c r="T6658" s="71" t="str">
        <f t="shared" si="312"/>
        <v/>
      </c>
    </row>
    <row r="6659" spans="16:20">
      <c r="P6659" s="70" t="str">
        <f t="shared" ref="P6659:P6722" si="313">IF(OR(K6659="handling and wharfage",K6659="rau handling and wharfage"),O6659*30,"")</f>
        <v/>
      </c>
      <c r="Q6659" s="70" t="str">
        <f t="shared" ref="Q6659:Q6722" si="314">IF(K6659&lt;&gt;"handling and wharfage","",O6659*3.5)</f>
        <v/>
      </c>
      <c r="R6659" s="70" t="str">
        <f>IFERROR(IF(K6659="handling and wharfage",SUM(P6659:Q6659),IF(OR(K6659="tank",K6659="Boat",K6659="car"),INDEX(Rate!$B$4:$M$25,MATCH(Gilbert!N6659,Rate!$A$4:$A$25,0),MATCH(Gilbert!L6659,Rate!$B$3:$M$3,0))*O6659*0.8,INDEX(Rate!$B$4:$M$25,MATCH(Gilbert!N6659,Rate!$A$4:$A$25,0),MATCH(Gilbert!L6659,Rate!$B$3:$M$3,0))*O6659)),"")</f>
        <v/>
      </c>
      <c r="T6659" s="71" t="str">
        <f t="shared" ref="T6659:T6722" si="315">IF(L6659="","",IF(L6659="General2","F0070000061A","E31250000331"))</f>
        <v/>
      </c>
    </row>
    <row r="6660" spans="16:20">
      <c r="P6660" s="70" t="str">
        <f t="shared" si="313"/>
        <v/>
      </c>
      <c r="Q6660" s="70" t="str">
        <f t="shared" si="314"/>
        <v/>
      </c>
      <c r="R6660" s="70" t="str">
        <f>IFERROR(IF(K6660="handling and wharfage",SUM(P6660:Q6660),IF(OR(K6660="tank",K6660="Boat",K6660="car"),INDEX(Rate!$B$4:$M$25,MATCH(Gilbert!N6660,Rate!$A$4:$A$25,0),MATCH(Gilbert!L6660,Rate!$B$3:$M$3,0))*O6660*0.8,INDEX(Rate!$B$4:$M$25,MATCH(Gilbert!N6660,Rate!$A$4:$A$25,0),MATCH(Gilbert!L6660,Rate!$B$3:$M$3,0))*O6660)),"")</f>
        <v/>
      </c>
      <c r="T6660" s="71" t="str">
        <f t="shared" si="315"/>
        <v/>
      </c>
    </row>
    <row r="6661" spans="16:20">
      <c r="P6661" s="70" t="str">
        <f t="shared" si="313"/>
        <v/>
      </c>
      <c r="Q6661" s="70" t="str">
        <f t="shared" si="314"/>
        <v/>
      </c>
      <c r="R6661" s="70" t="str">
        <f>IFERROR(IF(K6661="handling and wharfage",SUM(P6661:Q6661),IF(OR(K6661="tank",K6661="Boat",K6661="car"),INDEX(Rate!$B$4:$M$25,MATCH(Gilbert!N6661,Rate!$A$4:$A$25,0),MATCH(Gilbert!L6661,Rate!$B$3:$M$3,0))*O6661*0.8,INDEX(Rate!$B$4:$M$25,MATCH(Gilbert!N6661,Rate!$A$4:$A$25,0),MATCH(Gilbert!L6661,Rate!$B$3:$M$3,0))*O6661)),"")</f>
        <v/>
      </c>
      <c r="T6661" s="71" t="str">
        <f t="shared" si="315"/>
        <v/>
      </c>
    </row>
    <row r="6662" spans="16:20">
      <c r="P6662" s="70" t="str">
        <f t="shared" si="313"/>
        <v/>
      </c>
      <c r="Q6662" s="70" t="str">
        <f t="shared" si="314"/>
        <v/>
      </c>
      <c r="R6662" s="70" t="str">
        <f>IFERROR(IF(K6662="handling and wharfage",SUM(P6662:Q6662),IF(OR(K6662="tank",K6662="Boat",K6662="car"),INDEX(Rate!$B$4:$M$25,MATCH(Gilbert!N6662,Rate!$A$4:$A$25,0),MATCH(Gilbert!L6662,Rate!$B$3:$M$3,0))*O6662*0.8,INDEX(Rate!$B$4:$M$25,MATCH(Gilbert!N6662,Rate!$A$4:$A$25,0),MATCH(Gilbert!L6662,Rate!$B$3:$M$3,0))*O6662)),"")</f>
        <v/>
      </c>
      <c r="T6662" s="71" t="str">
        <f t="shared" si="315"/>
        <v/>
      </c>
    </row>
    <row r="6663" spans="16:20">
      <c r="P6663" s="70" t="str">
        <f t="shared" si="313"/>
        <v/>
      </c>
      <c r="Q6663" s="70" t="str">
        <f t="shared" si="314"/>
        <v/>
      </c>
      <c r="R6663" s="70" t="str">
        <f>IFERROR(IF(K6663="handling and wharfage",SUM(P6663:Q6663),IF(OR(K6663="tank",K6663="Boat",K6663="car"),INDEX(Rate!$B$4:$M$25,MATCH(Gilbert!N6663,Rate!$A$4:$A$25,0),MATCH(Gilbert!L6663,Rate!$B$3:$M$3,0))*O6663*0.8,INDEX(Rate!$B$4:$M$25,MATCH(Gilbert!N6663,Rate!$A$4:$A$25,0),MATCH(Gilbert!L6663,Rate!$B$3:$M$3,0))*O6663)),"")</f>
        <v/>
      </c>
      <c r="T6663" s="71" t="str">
        <f t="shared" si="315"/>
        <v/>
      </c>
    </row>
    <row r="6664" spans="16:20">
      <c r="P6664" s="70" t="str">
        <f t="shared" si="313"/>
        <v/>
      </c>
      <c r="Q6664" s="70" t="str">
        <f t="shared" si="314"/>
        <v/>
      </c>
      <c r="R6664" s="70" t="str">
        <f>IFERROR(IF(K6664="handling and wharfage",SUM(P6664:Q6664),IF(OR(K6664="tank",K6664="Boat",K6664="car"),INDEX(Rate!$B$4:$M$25,MATCH(Gilbert!N6664,Rate!$A$4:$A$25,0),MATCH(Gilbert!L6664,Rate!$B$3:$M$3,0))*O6664*0.8,INDEX(Rate!$B$4:$M$25,MATCH(Gilbert!N6664,Rate!$A$4:$A$25,0),MATCH(Gilbert!L6664,Rate!$B$3:$M$3,0))*O6664)),"")</f>
        <v/>
      </c>
      <c r="T6664" s="71" t="str">
        <f t="shared" si="315"/>
        <v/>
      </c>
    </row>
    <row r="6665" spans="16:20">
      <c r="P6665" s="70" t="str">
        <f t="shared" si="313"/>
        <v/>
      </c>
      <c r="Q6665" s="70" t="str">
        <f t="shared" si="314"/>
        <v/>
      </c>
      <c r="R6665" s="70" t="str">
        <f>IFERROR(IF(K6665="handling and wharfage",SUM(P6665:Q6665),IF(OR(K6665="tank",K6665="Boat",K6665="car"),INDEX(Rate!$B$4:$M$25,MATCH(Gilbert!N6665,Rate!$A$4:$A$25,0),MATCH(Gilbert!L6665,Rate!$B$3:$M$3,0))*O6665*0.8,INDEX(Rate!$B$4:$M$25,MATCH(Gilbert!N6665,Rate!$A$4:$A$25,0),MATCH(Gilbert!L6665,Rate!$B$3:$M$3,0))*O6665)),"")</f>
        <v/>
      </c>
      <c r="T6665" s="71" t="str">
        <f t="shared" si="315"/>
        <v/>
      </c>
    </row>
    <row r="6666" spans="16:20">
      <c r="P6666" s="70" t="str">
        <f t="shared" si="313"/>
        <v/>
      </c>
      <c r="Q6666" s="70" t="str">
        <f t="shared" si="314"/>
        <v/>
      </c>
      <c r="R6666" s="70" t="str">
        <f>IFERROR(IF(K6666="handling and wharfage",SUM(P6666:Q6666),IF(OR(K6666="tank",K6666="Boat",K6666="car"),INDEX(Rate!$B$4:$M$25,MATCH(Gilbert!N6666,Rate!$A$4:$A$25,0),MATCH(Gilbert!L6666,Rate!$B$3:$M$3,0))*O6666*0.8,INDEX(Rate!$B$4:$M$25,MATCH(Gilbert!N6666,Rate!$A$4:$A$25,0),MATCH(Gilbert!L6666,Rate!$B$3:$M$3,0))*O6666)),"")</f>
        <v/>
      </c>
      <c r="T6666" s="71" t="str">
        <f t="shared" si="315"/>
        <v/>
      </c>
    </row>
    <row r="6667" spans="16:20">
      <c r="P6667" s="70" t="str">
        <f t="shared" si="313"/>
        <v/>
      </c>
      <c r="Q6667" s="70" t="str">
        <f t="shared" si="314"/>
        <v/>
      </c>
      <c r="R6667" s="70" t="str">
        <f>IFERROR(IF(K6667="handling and wharfage",SUM(P6667:Q6667),IF(OR(K6667="tank",K6667="Boat",K6667="car"),INDEX(Rate!$B$4:$M$25,MATCH(Gilbert!N6667,Rate!$A$4:$A$25,0),MATCH(Gilbert!L6667,Rate!$B$3:$M$3,0))*O6667*0.8,INDEX(Rate!$B$4:$M$25,MATCH(Gilbert!N6667,Rate!$A$4:$A$25,0),MATCH(Gilbert!L6667,Rate!$B$3:$M$3,0))*O6667)),"")</f>
        <v/>
      </c>
      <c r="T6667" s="71" t="str">
        <f t="shared" si="315"/>
        <v/>
      </c>
    </row>
    <row r="6668" spans="16:20">
      <c r="P6668" s="70" t="str">
        <f t="shared" si="313"/>
        <v/>
      </c>
      <c r="Q6668" s="70" t="str">
        <f t="shared" si="314"/>
        <v/>
      </c>
      <c r="R6668" s="70" t="str">
        <f>IFERROR(IF(K6668="handling and wharfage",SUM(P6668:Q6668),IF(OR(K6668="tank",K6668="Boat",K6668="car"),INDEX(Rate!$B$4:$M$25,MATCH(Gilbert!N6668,Rate!$A$4:$A$25,0),MATCH(Gilbert!L6668,Rate!$B$3:$M$3,0))*O6668*0.8,INDEX(Rate!$B$4:$M$25,MATCH(Gilbert!N6668,Rate!$A$4:$A$25,0),MATCH(Gilbert!L6668,Rate!$B$3:$M$3,0))*O6668)),"")</f>
        <v/>
      </c>
      <c r="T6668" s="71" t="str">
        <f t="shared" si="315"/>
        <v/>
      </c>
    </row>
    <row r="6669" spans="16:20">
      <c r="P6669" s="70" t="str">
        <f t="shared" si="313"/>
        <v/>
      </c>
      <c r="Q6669" s="70" t="str">
        <f t="shared" si="314"/>
        <v/>
      </c>
      <c r="R6669" s="70" t="str">
        <f>IFERROR(IF(K6669="handling and wharfage",SUM(P6669:Q6669),IF(OR(K6669="tank",K6669="Boat",K6669="car"),INDEX(Rate!$B$4:$M$25,MATCH(Gilbert!N6669,Rate!$A$4:$A$25,0),MATCH(Gilbert!L6669,Rate!$B$3:$M$3,0))*O6669*0.8,INDEX(Rate!$B$4:$M$25,MATCH(Gilbert!N6669,Rate!$A$4:$A$25,0),MATCH(Gilbert!L6669,Rate!$B$3:$M$3,0))*O6669)),"")</f>
        <v/>
      </c>
      <c r="T6669" s="71" t="str">
        <f t="shared" si="315"/>
        <v/>
      </c>
    </row>
    <row r="6670" spans="16:20">
      <c r="P6670" s="70" t="str">
        <f t="shared" si="313"/>
        <v/>
      </c>
      <c r="Q6670" s="70" t="str">
        <f t="shared" si="314"/>
        <v/>
      </c>
      <c r="R6670" s="70" t="str">
        <f>IFERROR(IF(K6670="handling and wharfage",SUM(P6670:Q6670),IF(OR(K6670="tank",K6670="Boat",K6670="car"),INDEX(Rate!$B$4:$M$25,MATCH(Gilbert!N6670,Rate!$A$4:$A$25,0),MATCH(Gilbert!L6670,Rate!$B$3:$M$3,0))*O6670*0.8,INDEX(Rate!$B$4:$M$25,MATCH(Gilbert!N6670,Rate!$A$4:$A$25,0),MATCH(Gilbert!L6670,Rate!$B$3:$M$3,0))*O6670)),"")</f>
        <v/>
      </c>
      <c r="T6670" s="71" t="str">
        <f t="shared" si="315"/>
        <v/>
      </c>
    </row>
    <row r="6671" spans="16:20">
      <c r="P6671" s="70" t="str">
        <f t="shared" si="313"/>
        <v/>
      </c>
      <c r="Q6671" s="70" t="str">
        <f t="shared" si="314"/>
        <v/>
      </c>
      <c r="R6671" s="70" t="str">
        <f>IFERROR(IF(K6671="handling and wharfage",SUM(P6671:Q6671),IF(OR(K6671="tank",K6671="Boat",K6671="car"),INDEX(Rate!$B$4:$M$25,MATCH(Gilbert!N6671,Rate!$A$4:$A$25,0),MATCH(Gilbert!L6671,Rate!$B$3:$M$3,0))*O6671*0.8,INDEX(Rate!$B$4:$M$25,MATCH(Gilbert!N6671,Rate!$A$4:$A$25,0),MATCH(Gilbert!L6671,Rate!$B$3:$M$3,0))*O6671)),"")</f>
        <v/>
      </c>
      <c r="T6671" s="71" t="str">
        <f t="shared" si="315"/>
        <v/>
      </c>
    </row>
    <row r="6672" spans="16:20">
      <c r="P6672" s="70" t="str">
        <f t="shared" si="313"/>
        <v/>
      </c>
      <c r="Q6672" s="70" t="str">
        <f t="shared" si="314"/>
        <v/>
      </c>
      <c r="R6672" s="70" t="str">
        <f>IFERROR(IF(K6672="handling and wharfage",SUM(P6672:Q6672),IF(OR(K6672="tank",K6672="Boat",K6672="car"),INDEX(Rate!$B$4:$M$25,MATCH(Gilbert!N6672,Rate!$A$4:$A$25,0),MATCH(Gilbert!L6672,Rate!$B$3:$M$3,0))*O6672*0.8,INDEX(Rate!$B$4:$M$25,MATCH(Gilbert!N6672,Rate!$A$4:$A$25,0),MATCH(Gilbert!L6672,Rate!$B$3:$M$3,0))*O6672)),"")</f>
        <v/>
      </c>
      <c r="T6672" s="71" t="str">
        <f t="shared" si="315"/>
        <v/>
      </c>
    </row>
    <row r="6673" spans="16:20">
      <c r="P6673" s="70" t="str">
        <f t="shared" si="313"/>
        <v/>
      </c>
      <c r="Q6673" s="70" t="str">
        <f t="shared" si="314"/>
        <v/>
      </c>
      <c r="R6673" s="70" t="str">
        <f>IFERROR(IF(K6673="handling and wharfage",SUM(P6673:Q6673),IF(OR(K6673="tank",K6673="Boat",K6673="car"),INDEX(Rate!$B$4:$M$25,MATCH(Gilbert!N6673,Rate!$A$4:$A$25,0),MATCH(Gilbert!L6673,Rate!$B$3:$M$3,0))*O6673*0.8,INDEX(Rate!$B$4:$M$25,MATCH(Gilbert!N6673,Rate!$A$4:$A$25,0),MATCH(Gilbert!L6673,Rate!$B$3:$M$3,0))*O6673)),"")</f>
        <v/>
      </c>
      <c r="T6673" s="71" t="str">
        <f t="shared" si="315"/>
        <v/>
      </c>
    </row>
    <row r="6674" spans="16:20">
      <c r="P6674" s="70" t="str">
        <f t="shared" si="313"/>
        <v/>
      </c>
      <c r="Q6674" s="70" t="str">
        <f t="shared" si="314"/>
        <v/>
      </c>
      <c r="R6674" s="70" t="str">
        <f>IFERROR(IF(K6674="handling and wharfage",SUM(P6674:Q6674),IF(OR(K6674="tank",K6674="Boat",K6674="car"),INDEX(Rate!$B$4:$M$25,MATCH(Gilbert!N6674,Rate!$A$4:$A$25,0),MATCH(Gilbert!L6674,Rate!$B$3:$M$3,0))*O6674*0.8,INDEX(Rate!$B$4:$M$25,MATCH(Gilbert!N6674,Rate!$A$4:$A$25,0),MATCH(Gilbert!L6674,Rate!$B$3:$M$3,0))*O6674)),"")</f>
        <v/>
      </c>
      <c r="T6674" s="71" t="str">
        <f t="shared" si="315"/>
        <v/>
      </c>
    </row>
    <row r="6675" spans="16:20">
      <c r="P6675" s="70" t="str">
        <f t="shared" si="313"/>
        <v/>
      </c>
      <c r="Q6675" s="70" t="str">
        <f t="shared" si="314"/>
        <v/>
      </c>
      <c r="R6675" s="70" t="str">
        <f>IFERROR(IF(K6675="handling and wharfage",SUM(P6675:Q6675),IF(OR(K6675="tank",K6675="Boat",K6675="car"),INDEX(Rate!$B$4:$M$25,MATCH(Gilbert!N6675,Rate!$A$4:$A$25,0),MATCH(Gilbert!L6675,Rate!$B$3:$M$3,0))*O6675*0.8,INDEX(Rate!$B$4:$M$25,MATCH(Gilbert!N6675,Rate!$A$4:$A$25,0),MATCH(Gilbert!L6675,Rate!$B$3:$M$3,0))*O6675)),"")</f>
        <v/>
      </c>
      <c r="T6675" s="71" t="str">
        <f t="shared" si="315"/>
        <v/>
      </c>
    </row>
    <row r="6676" spans="16:20">
      <c r="P6676" s="70" t="str">
        <f t="shared" si="313"/>
        <v/>
      </c>
      <c r="Q6676" s="70" t="str">
        <f t="shared" si="314"/>
        <v/>
      </c>
      <c r="R6676" s="70" t="str">
        <f>IFERROR(IF(K6676="handling and wharfage",SUM(P6676:Q6676),IF(OR(K6676="tank",K6676="Boat",K6676="car"),INDEX(Rate!$B$4:$M$25,MATCH(Gilbert!N6676,Rate!$A$4:$A$25,0),MATCH(Gilbert!L6676,Rate!$B$3:$M$3,0))*O6676*0.8,INDEX(Rate!$B$4:$M$25,MATCH(Gilbert!N6676,Rate!$A$4:$A$25,0),MATCH(Gilbert!L6676,Rate!$B$3:$M$3,0))*O6676)),"")</f>
        <v/>
      </c>
      <c r="T6676" s="71" t="str">
        <f t="shared" si="315"/>
        <v/>
      </c>
    </row>
    <row r="6677" spans="16:20">
      <c r="P6677" s="70" t="str">
        <f t="shared" si="313"/>
        <v/>
      </c>
      <c r="Q6677" s="70" t="str">
        <f t="shared" si="314"/>
        <v/>
      </c>
      <c r="R6677" s="70" t="str">
        <f>IFERROR(IF(K6677="handling and wharfage",SUM(P6677:Q6677),IF(OR(K6677="tank",K6677="Boat",K6677="car"),INDEX(Rate!$B$4:$M$25,MATCH(Gilbert!N6677,Rate!$A$4:$A$25,0),MATCH(Gilbert!L6677,Rate!$B$3:$M$3,0))*O6677*0.8,INDEX(Rate!$B$4:$M$25,MATCH(Gilbert!N6677,Rate!$A$4:$A$25,0),MATCH(Gilbert!L6677,Rate!$B$3:$M$3,0))*O6677)),"")</f>
        <v/>
      </c>
      <c r="T6677" s="71" t="str">
        <f t="shared" si="315"/>
        <v/>
      </c>
    </row>
    <row r="6678" spans="16:20">
      <c r="P6678" s="70" t="str">
        <f t="shared" si="313"/>
        <v/>
      </c>
      <c r="Q6678" s="70" t="str">
        <f t="shared" si="314"/>
        <v/>
      </c>
      <c r="R6678" s="70" t="str">
        <f>IFERROR(IF(K6678="handling and wharfage",SUM(P6678:Q6678),IF(OR(K6678="tank",K6678="Boat",K6678="car"),INDEX(Rate!$B$4:$M$25,MATCH(Gilbert!N6678,Rate!$A$4:$A$25,0),MATCH(Gilbert!L6678,Rate!$B$3:$M$3,0))*O6678*0.8,INDEX(Rate!$B$4:$M$25,MATCH(Gilbert!N6678,Rate!$A$4:$A$25,0),MATCH(Gilbert!L6678,Rate!$B$3:$M$3,0))*O6678)),"")</f>
        <v/>
      </c>
      <c r="T6678" s="71" t="str">
        <f t="shared" si="315"/>
        <v/>
      </c>
    </row>
    <row r="6679" spans="16:20">
      <c r="P6679" s="70" t="str">
        <f t="shared" si="313"/>
        <v/>
      </c>
      <c r="Q6679" s="70" t="str">
        <f t="shared" si="314"/>
        <v/>
      </c>
      <c r="R6679" s="70" t="str">
        <f>IFERROR(IF(K6679="handling and wharfage",SUM(P6679:Q6679),IF(OR(K6679="tank",K6679="Boat",K6679="car"),INDEX(Rate!$B$4:$M$25,MATCH(Gilbert!N6679,Rate!$A$4:$A$25,0),MATCH(Gilbert!L6679,Rate!$B$3:$M$3,0))*O6679*0.8,INDEX(Rate!$B$4:$M$25,MATCH(Gilbert!N6679,Rate!$A$4:$A$25,0),MATCH(Gilbert!L6679,Rate!$B$3:$M$3,0))*O6679)),"")</f>
        <v/>
      </c>
      <c r="T6679" s="71" t="str">
        <f t="shared" si="315"/>
        <v/>
      </c>
    </row>
    <row r="6680" spans="16:20">
      <c r="P6680" s="70" t="str">
        <f t="shared" si="313"/>
        <v/>
      </c>
      <c r="Q6680" s="70" t="str">
        <f t="shared" si="314"/>
        <v/>
      </c>
      <c r="R6680" s="70" t="str">
        <f>IFERROR(IF(K6680="handling and wharfage",SUM(P6680:Q6680),IF(OR(K6680="tank",K6680="Boat",K6680="car"),INDEX(Rate!$B$4:$M$25,MATCH(Gilbert!N6680,Rate!$A$4:$A$25,0),MATCH(Gilbert!L6680,Rate!$B$3:$M$3,0))*O6680*0.8,INDEX(Rate!$B$4:$M$25,MATCH(Gilbert!N6680,Rate!$A$4:$A$25,0),MATCH(Gilbert!L6680,Rate!$B$3:$M$3,0))*O6680)),"")</f>
        <v/>
      </c>
      <c r="T6680" s="71" t="str">
        <f t="shared" si="315"/>
        <v/>
      </c>
    </row>
    <row r="6681" spans="16:20">
      <c r="P6681" s="70" t="str">
        <f t="shared" si="313"/>
        <v/>
      </c>
      <c r="Q6681" s="70" t="str">
        <f t="shared" si="314"/>
        <v/>
      </c>
      <c r="R6681" s="70" t="str">
        <f>IFERROR(IF(K6681="handling and wharfage",SUM(P6681:Q6681),IF(OR(K6681="tank",K6681="Boat",K6681="car"),INDEX(Rate!$B$4:$M$25,MATCH(Gilbert!N6681,Rate!$A$4:$A$25,0),MATCH(Gilbert!L6681,Rate!$B$3:$M$3,0))*O6681*0.8,INDEX(Rate!$B$4:$M$25,MATCH(Gilbert!N6681,Rate!$A$4:$A$25,0),MATCH(Gilbert!L6681,Rate!$B$3:$M$3,0))*O6681)),"")</f>
        <v/>
      </c>
      <c r="T6681" s="71" t="str">
        <f t="shared" si="315"/>
        <v/>
      </c>
    </row>
    <row r="6682" spans="16:20">
      <c r="P6682" s="70" t="str">
        <f t="shared" si="313"/>
        <v/>
      </c>
      <c r="Q6682" s="70" t="str">
        <f t="shared" si="314"/>
        <v/>
      </c>
      <c r="R6682" s="70" t="str">
        <f>IFERROR(IF(K6682="handling and wharfage",SUM(P6682:Q6682),IF(OR(K6682="tank",K6682="Boat",K6682="car"),INDEX(Rate!$B$4:$M$25,MATCH(Gilbert!N6682,Rate!$A$4:$A$25,0),MATCH(Gilbert!L6682,Rate!$B$3:$M$3,0))*O6682*0.8,INDEX(Rate!$B$4:$M$25,MATCH(Gilbert!N6682,Rate!$A$4:$A$25,0),MATCH(Gilbert!L6682,Rate!$B$3:$M$3,0))*O6682)),"")</f>
        <v/>
      </c>
      <c r="T6682" s="71" t="str">
        <f t="shared" si="315"/>
        <v/>
      </c>
    </row>
    <row r="6683" spans="16:20">
      <c r="P6683" s="70" t="str">
        <f t="shared" si="313"/>
        <v/>
      </c>
      <c r="Q6683" s="70" t="str">
        <f t="shared" si="314"/>
        <v/>
      </c>
      <c r="R6683" s="70" t="str">
        <f>IFERROR(IF(K6683="handling and wharfage",SUM(P6683:Q6683),IF(OR(K6683="tank",K6683="Boat",K6683="car"),INDEX(Rate!$B$4:$M$25,MATCH(Gilbert!N6683,Rate!$A$4:$A$25,0),MATCH(Gilbert!L6683,Rate!$B$3:$M$3,0))*O6683*0.8,INDEX(Rate!$B$4:$M$25,MATCH(Gilbert!N6683,Rate!$A$4:$A$25,0),MATCH(Gilbert!L6683,Rate!$B$3:$M$3,0))*O6683)),"")</f>
        <v/>
      </c>
      <c r="T6683" s="71" t="str">
        <f t="shared" si="315"/>
        <v/>
      </c>
    </row>
    <row r="6684" spans="16:20">
      <c r="P6684" s="70" t="str">
        <f t="shared" si="313"/>
        <v/>
      </c>
      <c r="Q6684" s="70" t="str">
        <f t="shared" si="314"/>
        <v/>
      </c>
      <c r="R6684" s="70" t="str">
        <f>IFERROR(IF(K6684="handling and wharfage",SUM(P6684:Q6684),IF(OR(K6684="tank",K6684="Boat",K6684="car"),INDEX(Rate!$B$4:$M$25,MATCH(Gilbert!N6684,Rate!$A$4:$A$25,0),MATCH(Gilbert!L6684,Rate!$B$3:$M$3,0))*O6684*0.8,INDEX(Rate!$B$4:$M$25,MATCH(Gilbert!N6684,Rate!$A$4:$A$25,0),MATCH(Gilbert!L6684,Rate!$B$3:$M$3,0))*O6684)),"")</f>
        <v/>
      </c>
      <c r="T6684" s="71" t="str">
        <f t="shared" si="315"/>
        <v/>
      </c>
    </row>
    <row r="6685" spans="16:20">
      <c r="P6685" s="70" t="str">
        <f t="shared" si="313"/>
        <v/>
      </c>
      <c r="Q6685" s="70" t="str">
        <f t="shared" si="314"/>
        <v/>
      </c>
      <c r="R6685" s="70" t="str">
        <f>IFERROR(IF(K6685="handling and wharfage",SUM(P6685:Q6685),IF(OR(K6685="tank",K6685="Boat",K6685="car"),INDEX(Rate!$B$4:$M$25,MATCH(Gilbert!N6685,Rate!$A$4:$A$25,0),MATCH(Gilbert!L6685,Rate!$B$3:$M$3,0))*O6685*0.8,INDEX(Rate!$B$4:$M$25,MATCH(Gilbert!N6685,Rate!$A$4:$A$25,0),MATCH(Gilbert!L6685,Rate!$B$3:$M$3,0))*O6685)),"")</f>
        <v/>
      </c>
      <c r="T6685" s="71" t="str">
        <f t="shared" si="315"/>
        <v/>
      </c>
    </row>
    <row r="6686" spans="16:20">
      <c r="P6686" s="70" t="str">
        <f t="shared" si="313"/>
        <v/>
      </c>
      <c r="Q6686" s="70" t="str">
        <f t="shared" si="314"/>
        <v/>
      </c>
      <c r="R6686" s="70" t="str">
        <f>IFERROR(IF(K6686="handling and wharfage",SUM(P6686:Q6686),IF(OR(K6686="tank",K6686="Boat",K6686="car"),INDEX(Rate!$B$4:$M$25,MATCH(Gilbert!N6686,Rate!$A$4:$A$25,0),MATCH(Gilbert!L6686,Rate!$B$3:$M$3,0))*O6686*0.8,INDEX(Rate!$B$4:$M$25,MATCH(Gilbert!N6686,Rate!$A$4:$A$25,0),MATCH(Gilbert!L6686,Rate!$B$3:$M$3,0))*O6686)),"")</f>
        <v/>
      </c>
      <c r="T6686" s="71" t="str">
        <f t="shared" si="315"/>
        <v/>
      </c>
    </row>
    <row r="6687" spans="16:20">
      <c r="P6687" s="70" t="str">
        <f t="shared" si="313"/>
        <v/>
      </c>
      <c r="Q6687" s="70" t="str">
        <f t="shared" si="314"/>
        <v/>
      </c>
      <c r="R6687" s="70" t="str">
        <f>IFERROR(IF(K6687="handling and wharfage",SUM(P6687:Q6687),IF(OR(K6687="tank",K6687="Boat",K6687="car"),INDEX(Rate!$B$4:$M$25,MATCH(Gilbert!N6687,Rate!$A$4:$A$25,0),MATCH(Gilbert!L6687,Rate!$B$3:$M$3,0))*O6687*0.8,INDEX(Rate!$B$4:$M$25,MATCH(Gilbert!N6687,Rate!$A$4:$A$25,0),MATCH(Gilbert!L6687,Rate!$B$3:$M$3,0))*O6687)),"")</f>
        <v/>
      </c>
      <c r="T6687" s="71" t="str">
        <f t="shared" si="315"/>
        <v/>
      </c>
    </row>
    <row r="6688" spans="16:20">
      <c r="P6688" s="70" t="str">
        <f t="shared" si="313"/>
        <v/>
      </c>
      <c r="Q6688" s="70" t="str">
        <f t="shared" si="314"/>
        <v/>
      </c>
      <c r="R6688" s="70" t="str">
        <f>IFERROR(IF(K6688="handling and wharfage",SUM(P6688:Q6688),IF(OR(K6688="tank",K6688="Boat",K6688="car"),INDEX(Rate!$B$4:$M$25,MATCH(Gilbert!N6688,Rate!$A$4:$A$25,0),MATCH(Gilbert!L6688,Rate!$B$3:$M$3,0))*O6688*0.8,INDEX(Rate!$B$4:$M$25,MATCH(Gilbert!N6688,Rate!$A$4:$A$25,0),MATCH(Gilbert!L6688,Rate!$B$3:$M$3,0))*O6688)),"")</f>
        <v/>
      </c>
      <c r="T6688" s="71" t="str">
        <f t="shared" si="315"/>
        <v/>
      </c>
    </row>
    <row r="6689" spans="16:20">
      <c r="P6689" s="70" t="str">
        <f t="shared" si="313"/>
        <v/>
      </c>
      <c r="Q6689" s="70" t="str">
        <f t="shared" si="314"/>
        <v/>
      </c>
      <c r="R6689" s="70" t="str">
        <f>IFERROR(IF(K6689="handling and wharfage",SUM(P6689:Q6689),IF(OR(K6689="tank",K6689="Boat",K6689="car"),INDEX(Rate!$B$4:$M$25,MATCH(Gilbert!N6689,Rate!$A$4:$A$25,0),MATCH(Gilbert!L6689,Rate!$B$3:$M$3,0))*O6689*0.8,INDEX(Rate!$B$4:$M$25,MATCH(Gilbert!N6689,Rate!$A$4:$A$25,0),MATCH(Gilbert!L6689,Rate!$B$3:$M$3,0))*O6689)),"")</f>
        <v/>
      </c>
      <c r="T6689" s="71" t="str">
        <f t="shared" si="315"/>
        <v/>
      </c>
    </row>
    <row r="6690" spans="16:20">
      <c r="P6690" s="70" t="str">
        <f t="shared" si="313"/>
        <v/>
      </c>
      <c r="Q6690" s="70" t="str">
        <f t="shared" si="314"/>
        <v/>
      </c>
      <c r="R6690" s="70" t="str">
        <f>IFERROR(IF(K6690="handling and wharfage",SUM(P6690:Q6690),IF(OR(K6690="tank",K6690="Boat",K6690="car"),INDEX(Rate!$B$4:$M$25,MATCH(Gilbert!N6690,Rate!$A$4:$A$25,0),MATCH(Gilbert!L6690,Rate!$B$3:$M$3,0))*O6690*0.8,INDEX(Rate!$B$4:$M$25,MATCH(Gilbert!N6690,Rate!$A$4:$A$25,0),MATCH(Gilbert!L6690,Rate!$B$3:$M$3,0))*O6690)),"")</f>
        <v/>
      </c>
      <c r="T6690" s="71" t="str">
        <f t="shared" si="315"/>
        <v/>
      </c>
    </row>
    <row r="6691" spans="16:20">
      <c r="P6691" s="70" t="str">
        <f t="shared" si="313"/>
        <v/>
      </c>
      <c r="Q6691" s="70" t="str">
        <f t="shared" si="314"/>
        <v/>
      </c>
      <c r="R6691" s="70" t="str">
        <f>IFERROR(IF(K6691="handling and wharfage",SUM(P6691:Q6691),IF(OR(K6691="tank",K6691="Boat",K6691="car"),INDEX(Rate!$B$4:$M$25,MATCH(Gilbert!N6691,Rate!$A$4:$A$25,0),MATCH(Gilbert!L6691,Rate!$B$3:$M$3,0))*O6691*0.8,INDEX(Rate!$B$4:$M$25,MATCH(Gilbert!N6691,Rate!$A$4:$A$25,0),MATCH(Gilbert!L6691,Rate!$B$3:$M$3,0))*O6691)),"")</f>
        <v/>
      </c>
      <c r="T6691" s="71" t="str">
        <f t="shared" si="315"/>
        <v/>
      </c>
    </row>
    <row r="6692" spans="16:20">
      <c r="P6692" s="70" t="str">
        <f t="shared" si="313"/>
        <v/>
      </c>
      <c r="Q6692" s="70" t="str">
        <f t="shared" si="314"/>
        <v/>
      </c>
      <c r="R6692" s="70" t="str">
        <f>IFERROR(IF(K6692="handling and wharfage",SUM(P6692:Q6692),IF(OR(K6692="tank",K6692="Boat",K6692="car"),INDEX(Rate!$B$4:$M$25,MATCH(Gilbert!N6692,Rate!$A$4:$A$25,0),MATCH(Gilbert!L6692,Rate!$B$3:$M$3,0))*O6692*0.8,INDEX(Rate!$B$4:$M$25,MATCH(Gilbert!N6692,Rate!$A$4:$A$25,0),MATCH(Gilbert!L6692,Rate!$B$3:$M$3,0))*O6692)),"")</f>
        <v/>
      </c>
      <c r="T6692" s="71" t="str">
        <f t="shared" si="315"/>
        <v/>
      </c>
    </row>
    <row r="6693" spans="10:20">
      <c r="J6693" s="111"/>
      <c r="P6693" s="70" t="str">
        <f t="shared" si="313"/>
        <v/>
      </c>
      <c r="Q6693" s="70" t="str">
        <f t="shared" si="314"/>
        <v/>
      </c>
      <c r="R6693" s="70" t="str">
        <f>IFERROR(IF(K6693="handling and wharfage",SUM(P6693:Q6693),IF(OR(K6693="tank",K6693="Boat",K6693="car"),INDEX(Rate!$B$4:$M$25,MATCH(Gilbert!N6693,Rate!$A$4:$A$25,0),MATCH(Gilbert!L6693,Rate!$B$3:$M$3,0))*O6693*0.8,INDEX(Rate!$B$4:$M$25,MATCH(Gilbert!N6693,Rate!$A$4:$A$25,0),MATCH(Gilbert!L6693,Rate!$B$3:$M$3,0))*O6693)),"")</f>
        <v/>
      </c>
      <c r="T6693" s="71" t="str">
        <f t="shared" si="315"/>
        <v/>
      </c>
    </row>
    <row r="6694" spans="16:20">
      <c r="P6694" s="70" t="str">
        <f t="shared" si="313"/>
        <v/>
      </c>
      <c r="Q6694" s="70" t="str">
        <f t="shared" si="314"/>
        <v/>
      </c>
      <c r="R6694" s="70" t="str">
        <f>IFERROR(IF(K6694="handling and wharfage",SUM(P6694:Q6694),IF(OR(K6694="tank",K6694="Boat",K6694="car"),INDEX(Rate!$B$4:$M$25,MATCH(Gilbert!N6694,Rate!$A$4:$A$25,0),MATCH(Gilbert!L6694,Rate!$B$3:$M$3,0))*O6694*0.8,INDEX(Rate!$B$4:$M$25,MATCH(Gilbert!N6694,Rate!$A$4:$A$25,0),MATCH(Gilbert!L6694,Rate!$B$3:$M$3,0))*O6694)),"")</f>
        <v/>
      </c>
      <c r="T6694" s="71" t="str">
        <f t="shared" si="315"/>
        <v/>
      </c>
    </row>
    <row r="6695" spans="16:20">
      <c r="P6695" s="70" t="str">
        <f t="shared" si="313"/>
        <v/>
      </c>
      <c r="Q6695" s="70" t="str">
        <f t="shared" si="314"/>
        <v/>
      </c>
      <c r="R6695" s="70" t="str">
        <f>IFERROR(IF(K6695="handling and wharfage",SUM(P6695:Q6695),IF(OR(K6695="tank",K6695="Boat",K6695="car"),INDEX(Rate!$B$4:$M$25,MATCH(Gilbert!N6695,Rate!$A$4:$A$25,0),MATCH(Gilbert!L6695,Rate!$B$3:$M$3,0))*O6695*0.8,INDEX(Rate!$B$4:$M$25,MATCH(Gilbert!N6695,Rate!$A$4:$A$25,0),MATCH(Gilbert!L6695,Rate!$B$3:$M$3,0))*O6695)),"")</f>
        <v/>
      </c>
      <c r="T6695" s="71" t="str">
        <f t="shared" si="315"/>
        <v/>
      </c>
    </row>
    <row r="6696" spans="16:20">
      <c r="P6696" s="70" t="str">
        <f t="shared" si="313"/>
        <v/>
      </c>
      <c r="Q6696" s="70" t="str">
        <f t="shared" si="314"/>
        <v/>
      </c>
      <c r="R6696" s="70" t="str">
        <f>IFERROR(IF(K6696="handling and wharfage",SUM(P6696:Q6696),IF(OR(K6696="tank",K6696="Boat",K6696="car"),INDEX(Rate!$B$4:$M$25,MATCH(Gilbert!N6696,Rate!$A$4:$A$25,0),MATCH(Gilbert!L6696,Rate!$B$3:$M$3,0))*O6696*0.8,INDEX(Rate!$B$4:$M$25,MATCH(Gilbert!N6696,Rate!$A$4:$A$25,0),MATCH(Gilbert!L6696,Rate!$B$3:$M$3,0))*O6696)),"")</f>
        <v/>
      </c>
      <c r="T6696" s="71" t="str">
        <f t="shared" si="315"/>
        <v/>
      </c>
    </row>
    <row r="6697" spans="16:20">
      <c r="P6697" s="70" t="str">
        <f t="shared" si="313"/>
        <v/>
      </c>
      <c r="Q6697" s="70" t="str">
        <f t="shared" si="314"/>
        <v/>
      </c>
      <c r="R6697" s="70" t="str">
        <f>IFERROR(IF(K6697="handling and wharfage",SUM(P6697:Q6697),IF(OR(K6697="tank",K6697="Boat",K6697="car"),INDEX(Rate!$B$4:$M$25,MATCH(Gilbert!N6697,Rate!$A$4:$A$25,0),MATCH(Gilbert!L6697,Rate!$B$3:$M$3,0))*O6697*0.8,INDEX(Rate!$B$4:$M$25,MATCH(Gilbert!N6697,Rate!$A$4:$A$25,0),MATCH(Gilbert!L6697,Rate!$B$3:$M$3,0))*O6697)),"")</f>
        <v/>
      </c>
      <c r="T6697" s="71" t="str">
        <f t="shared" si="315"/>
        <v/>
      </c>
    </row>
    <row r="6698" spans="16:20">
      <c r="P6698" s="70" t="str">
        <f t="shared" si="313"/>
        <v/>
      </c>
      <c r="Q6698" s="70" t="str">
        <f t="shared" si="314"/>
        <v/>
      </c>
      <c r="R6698" s="70" t="str">
        <f>IFERROR(IF(K6698="handling and wharfage",SUM(P6698:Q6698),IF(OR(K6698="tank",K6698="Boat",K6698="car"),INDEX(Rate!$B$4:$M$25,MATCH(Gilbert!N6698,Rate!$A$4:$A$25,0),MATCH(Gilbert!L6698,Rate!$B$3:$M$3,0))*O6698*0.8,INDEX(Rate!$B$4:$M$25,MATCH(Gilbert!N6698,Rate!$A$4:$A$25,0),MATCH(Gilbert!L6698,Rate!$B$3:$M$3,0))*O6698)),"")</f>
        <v/>
      </c>
      <c r="T6698" s="71" t="str">
        <f t="shared" si="315"/>
        <v/>
      </c>
    </row>
    <row r="6699" spans="16:20">
      <c r="P6699" s="70" t="str">
        <f t="shared" si="313"/>
        <v/>
      </c>
      <c r="Q6699" s="70" t="str">
        <f t="shared" si="314"/>
        <v/>
      </c>
      <c r="R6699" s="70" t="str">
        <f>IFERROR(IF(K6699="handling and wharfage",SUM(P6699:Q6699),IF(OR(K6699="tank",K6699="Boat",K6699="car"),INDEX(Rate!$B$4:$M$25,MATCH(Gilbert!N6699,Rate!$A$4:$A$25,0),MATCH(Gilbert!L6699,Rate!$B$3:$M$3,0))*O6699*0.8,INDEX(Rate!$B$4:$M$25,MATCH(Gilbert!N6699,Rate!$A$4:$A$25,0),MATCH(Gilbert!L6699,Rate!$B$3:$M$3,0))*O6699)),"")</f>
        <v/>
      </c>
      <c r="T6699" s="71" t="str">
        <f t="shared" si="315"/>
        <v/>
      </c>
    </row>
    <row r="6700" spans="16:20">
      <c r="P6700" s="70" t="str">
        <f t="shared" si="313"/>
        <v/>
      </c>
      <c r="Q6700" s="70" t="str">
        <f t="shared" si="314"/>
        <v/>
      </c>
      <c r="R6700" s="70" t="str">
        <f>IFERROR(IF(K6700="handling and wharfage",SUM(P6700:Q6700),IF(OR(K6700="tank",K6700="Boat",K6700="car"),INDEX(Rate!$B$4:$M$25,MATCH(Gilbert!N6700,Rate!$A$4:$A$25,0),MATCH(Gilbert!L6700,Rate!$B$3:$M$3,0))*O6700*0.8,INDEX(Rate!$B$4:$M$25,MATCH(Gilbert!N6700,Rate!$A$4:$A$25,0),MATCH(Gilbert!L6700,Rate!$B$3:$M$3,0))*O6700)),"")</f>
        <v/>
      </c>
      <c r="T6700" s="71" t="str">
        <f t="shared" si="315"/>
        <v/>
      </c>
    </row>
    <row r="6701" spans="16:20">
      <c r="P6701" s="70" t="str">
        <f t="shared" si="313"/>
        <v/>
      </c>
      <c r="Q6701" s="70" t="str">
        <f t="shared" si="314"/>
        <v/>
      </c>
      <c r="R6701" s="70" t="str">
        <f>IFERROR(IF(K6701="handling and wharfage",SUM(P6701:Q6701),IF(OR(K6701="tank",K6701="Boat",K6701="car"),INDEX(Rate!$B$4:$M$25,MATCH(Gilbert!N6701,Rate!$A$4:$A$25,0),MATCH(Gilbert!L6701,Rate!$B$3:$M$3,0))*O6701*0.8,INDEX(Rate!$B$4:$M$25,MATCH(Gilbert!N6701,Rate!$A$4:$A$25,0),MATCH(Gilbert!L6701,Rate!$B$3:$M$3,0))*O6701)),"")</f>
        <v/>
      </c>
      <c r="T6701" s="71" t="str">
        <f t="shared" si="315"/>
        <v/>
      </c>
    </row>
    <row r="6702" spans="16:20">
      <c r="P6702" s="70" t="str">
        <f t="shared" si="313"/>
        <v/>
      </c>
      <c r="Q6702" s="70" t="str">
        <f t="shared" si="314"/>
        <v/>
      </c>
      <c r="R6702" s="70" t="str">
        <f>IFERROR(IF(K6702="handling and wharfage",SUM(P6702:Q6702),IF(OR(K6702="tank",K6702="Boat",K6702="car"),INDEX(Rate!$B$4:$M$25,MATCH(Gilbert!N6702,Rate!$A$4:$A$25,0),MATCH(Gilbert!L6702,Rate!$B$3:$M$3,0))*O6702*0.8,INDEX(Rate!$B$4:$M$25,MATCH(Gilbert!N6702,Rate!$A$4:$A$25,0),MATCH(Gilbert!L6702,Rate!$B$3:$M$3,0))*O6702)),"")</f>
        <v/>
      </c>
      <c r="T6702" s="71" t="str">
        <f t="shared" si="315"/>
        <v/>
      </c>
    </row>
    <row r="6703" spans="16:20">
      <c r="P6703" s="70" t="str">
        <f t="shared" si="313"/>
        <v/>
      </c>
      <c r="Q6703" s="70" t="str">
        <f t="shared" si="314"/>
        <v/>
      </c>
      <c r="R6703" s="70" t="str">
        <f>IFERROR(IF(K6703="handling and wharfage",SUM(P6703:Q6703),IF(OR(K6703="tank",K6703="Boat",K6703="car"),INDEX(Rate!$B$4:$M$25,MATCH(Gilbert!N6703,Rate!$A$4:$A$25,0),MATCH(Gilbert!L6703,Rate!$B$3:$M$3,0))*O6703*0.8,INDEX(Rate!$B$4:$M$25,MATCH(Gilbert!N6703,Rate!$A$4:$A$25,0),MATCH(Gilbert!L6703,Rate!$B$3:$M$3,0))*O6703)),"")</f>
        <v/>
      </c>
      <c r="T6703" s="71" t="str">
        <f t="shared" si="315"/>
        <v/>
      </c>
    </row>
    <row r="6704" spans="16:20">
      <c r="P6704" s="70" t="str">
        <f t="shared" si="313"/>
        <v/>
      </c>
      <c r="Q6704" s="70" t="str">
        <f t="shared" si="314"/>
        <v/>
      </c>
      <c r="R6704" s="70" t="str">
        <f>IFERROR(IF(K6704="handling and wharfage",SUM(P6704:Q6704),IF(OR(K6704="tank",K6704="Boat",K6704="car"),INDEX(Rate!$B$4:$M$25,MATCH(Gilbert!N6704,Rate!$A$4:$A$25,0),MATCH(Gilbert!L6704,Rate!$B$3:$M$3,0))*O6704*0.8,INDEX(Rate!$B$4:$M$25,MATCH(Gilbert!N6704,Rate!$A$4:$A$25,0),MATCH(Gilbert!L6704,Rate!$B$3:$M$3,0))*O6704)),"")</f>
        <v/>
      </c>
      <c r="T6704" s="71" t="str">
        <f t="shared" si="315"/>
        <v/>
      </c>
    </row>
    <row r="6705" spans="16:20">
      <c r="P6705" s="70" t="str">
        <f t="shared" si="313"/>
        <v/>
      </c>
      <c r="Q6705" s="70" t="str">
        <f t="shared" si="314"/>
        <v/>
      </c>
      <c r="R6705" s="70" t="str">
        <f>IFERROR(IF(K6705="handling and wharfage",SUM(P6705:Q6705),IF(OR(K6705="tank",K6705="Boat",K6705="car"),INDEX(Rate!$B$4:$M$25,MATCH(Gilbert!N6705,Rate!$A$4:$A$25,0),MATCH(Gilbert!L6705,Rate!$B$3:$M$3,0))*O6705*0.8,INDEX(Rate!$B$4:$M$25,MATCH(Gilbert!N6705,Rate!$A$4:$A$25,0),MATCH(Gilbert!L6705,Rate!$B$3:$M$3,0))*O6705)),"")</f>
        <v/>
      </c>
      <c r="T6705" s="71" t="str">
        <f t="shared" si="315"/>
        <v/>
      </c>
    </row>
    <row r="6706" spans="16:20">
      <c r="P6706" s="70" t="str">
        <f t="shared" si="313"/>
        <v/>
      </c>
      <c r="Q6706" s="70" t="str">
        <f t="shared" si="314"/>
        <v/>
      </c>
      <c r="R6706" s="70" t="str">
        <f>IFERROR(IF(K6706="handling and wharfage",SUM(P6706:Q6706),IF(OR(K6706="tank",K6706="Boat",K6706="car"),INDEX(Rate!$B$4:$M$25,MATCH(Gilbert!N6706,Rate!$A$4:$A$25,0),MATCH(Gilbert!L6706,Rate!$B$3:$M$3,0))*O6706*0.8,INDEX(Rate!$B$4:$M$25,MATCH(Gilbert!N6706,Rate!$A$4:$A$25,0),MATCH(Gilbert!L6706,Rate!$B$3:$M$3,0))*O6706)),"")</f>
        <v/>
      </c>
      <c r="T6706" s="71" t="str">
        <f t="shared" si="315"/>
        <v/>
      </c>
    </row>
    <row r="6707" spans="16:20">
      <c r="P6707" s="70" t="str">
        <f t="shared" si="313"/>
        <v/>
      </c>
      <c r="Q6707" s="70" t="str">
        <f t="shared" si="314"/>
        <v/>
      </c>
      <c r="R6707" s="70" t="str">
        <f>IFERROR(IF(K6707="handling and wharfage",SUM(P6707:Q6707),IF(OR(K6707="tank",K6707="Boat",K6707="car"),INDEX(Rate!$B$4:$M$25,MATCH(Gilbert!N6707,Rate!$A$4:$A$25,0),MATCH(Gilbert!L6707,Rate!$B$3:$M$3,0))*O6707*0.8,INDEX(Rate!$B$4:$M$25,MATCH(Gilbert!N6707,Rate!$A$4:$A$25,0),MATCH(Gilbert!L6707,Rate!$B$3:$M$3,0))*O6707)),"")</f>
        <v/>
      </c>
      <c r="T6707" s="71" t="str">
        <f t="shared" si="315"/>
        <v/>
      </c>
    </row>
    <row r="6708" spans="16:20">
      <c r="P6708" s="70" t="str">
        <f t="shared" si="313"/>
        <v/>
      </c>
      <c r="Q6708" s="70" t="str">
        <f t="shared" si="314"/>
        <v/>
      </c>
      <c r="R6708" s="70" t="str">
        <f>IFERROR(IF(K6708="handling and wharfage",SUM(P6708:Q6708),IF(OR(K6708="tank",K6708="Boat",K6708="car"),INDEX(Rate!$B$4:$M$25,MATCH(Gilbert!N6708,Rate!$A$4:$A$25,0),MATCH(Gilbert!L6708,Rate!$B$3:$M$3,0))*O6708*0.8,INDEX(Rate!$B$4:$M$25,MATCH(Gilbert!N6708,Rate!$A$4:$A$25,0),MATCH(Gilbert!L6708,Rate!$B$3:$M$3,0))*O6708)),"")</f>
        <v/>
      </c>
      <c r="T6708" s="71" t="str">
        <f t="shared" si="315"/>
        <v/>
      </c>
    </row>
    <row r="6709" spans="16:20">
      <c r="P6709" s="70" t="str">
        <f t="shared" si="313"/>
        <v/>
      </c>
      <c r="Q6709" s="70" t="str">
        <f t="shared" si="314"/>
        <v/>
      </c>
      <c r="R6709" s="70" t="str">
        <f>IFERROR(IF(K6709="handling and wharfage",SUM(P6709:Q6709),IF(OR(K6709="tank",K6709="Boat",K6709="car"),INDEX(Rate!$B$4:$M$25,MATCH(Gilbert!N6709,Rate!$A$4:$A$25,0),MATCH(Gilbert!L6709,Rate!$B$3:$M$3,0))*O6709*0.8,INDEX(Rate!$B$4:$M$25,MATCH(Gilbert!N6709,Rate!$A$4:$A$25,0),MATCH(Gilbert!L6709,Rate!$B$3:$M$3,0))*O6709)),"")</f>
        <v/>
      </c>
      <c r="T6709" s="71" t="str">
        <f t="shared" si="315"/>
        <v/>
      </c>
    </row>
    <row r="6710" spans="16:20">
      <c r="P6710" s="70" t="str">
        <f t="shared" si="313"/>
        <v/>
      </c>
      <c r="Q6710" s="70" t="str">
        <f t="shared" si="314"/>
        <v/>
      </c>
      <c r="R6710" s="70" t="str">
        <f>IFERROR(IF(K6710="handling and wharfage",SUM(P6710:Q6710),IF(OR(K6710="tank",K6710="Boat",K6710="car"),INDEX(Rate!$B$4:$M$25,MATCH(Gilbert!N6710,Rate!$A$4:$A$25,0),MATCH(Gilbert!L6710,Rate!$B$3:$M$3,0))*O6710*0.8,INDEX(Rate!$B$4:$M$25,MATCH(Gilbert!N6710,Rate!$A$4:$A$25,0),MATCH(Gilbert!L6710,Rate!$B$3:$M$3,0))*O6710)),"")</f>
        <v/>
      </c>
      <c r="T6710" s="71" t="str">
        <f t="shared" si="315"/>
        <v/>
      </c>
    </row>
    <row r="6711" spans="16:20">
      <c r="P6711" s="70" t="str">
        <f t="shared" si="313"/>
        <v/>
      </c>
      <c r="Q6711" s="70" t="str">
        <f t="shared" si="314"/>
        <v/>
      </c>
      <c r="R6711" s="70" t="str">
        <f>IFERROR(IF(K6711="handling and wharfage",SUM(P6711:Q6711),IF(OR(K6711="tank",K6711="Boat",K6711="car"),INDEX(Rate!$B$4:$M$25,MATCH(Gilbert!N6711,Rate!$A$4:$A$25,0),MATCH(Gilbert!L6711,Rate!$B$3:$M$3,0))*O6711*0.8,INDEX(Rate!$B$4:$M$25,MATCH(Gilbert!N6711,Rate!$A$4:$A$25,0),MATCH(Gilbert!L6711,Rate!$B$3:$M$3,0))*O6711)),"")</f>
        <v/>
      </c>
      <c r="T6711" s="71" t="str">
        <f t="shared" si="315"/>
        <v/>
      </c>
    </row>
    <row r="6712" spans="16:20">
      <c r="P6712" s="70" t="str">
        <f t="shared" si="313"/>
        <v/>
      </c>
      <c r="Q6712" s="70" t="str">
        <f t="shared" si="314"/>
        <v/>
      </c>
      <c r="R6712" s="70" t="str">
        <f>IFERROR(IF(K6712="handling and wharfage",SUM(P6712:Q6712),IF(OR(K6712="tank",K6712="Boat",K6712="car"),INDEX(Rate!$B$4:$M$25,MATCH(Gilbert!N6712,Rate!$A$4:$A$25,0),MATCH(Gilbert!L6712,Rate!$B$3:$M$3,0))*O6712*0.8,INDEX(Rate!$B$4:$M$25,MATCH(Gilbert!N6712,Rate!$A$4:$A$25,0),MATCH(Gilbert!L6712,Rate!$B$3:$M$3,0))*O6712)),"")</f>
        <v/>
      </c>
      <c r="T6712" s="71" t="str">
        <f t="shared" si="315"/>
        <v/>
      </c>
    </row>
    <row r="6713" spans="16:20">
      <c r="P6713" s="70" t="str">
        <f t="shared" si="313"/>
        <v/>
      </c>
      <c r="Q6713" s="70" t="str">
        <f t="shared" si="314"/>
        <v/>
      </c>
      <c r="R6713" s="70" t="str">
        <f>IFERROR(IF(K6713="handling and wharfage",SUM(P6713:Q6713),IF(OR(K6713="tank",K6713="Boat",K6713="car"),INDEX(Rate!$B$4:$M$25,MATCH(Gilbert!N6713,Rate!$A$4:$A$25,0),MATCH(Gilbert!L6713,Rate!$B$3:$M$3,0))*O6713*0.8,INDEX(Rate!$B$4:$M$25,MATCH(Gilbert!N6713,Rate!$A$4:$A$25,0),MATCH(Gilbert!L6713,Rate!$B$3:$M$3,0))*O6713)),"")</f>
        <v/>
      </c>
      <c r="T6713" s="71" t="str">
        <f t="shared" si="315"/>
        <v/>
      </c>
    </row>
    <row r="6714" spans="16:20">
      <c r="P6714" s="70" t="str">
        <f t="shared" si="313"/>
        <v/>
      </c>
      <c r="Q6714" s="70" t="str">
        <f t="shared" si="314"/>
        <v/>
      </c>
      <c r="R6714" s="70" t="str">
        <f>IFERROR(IF(K6714="handling and wharfage",SUM(P6714:Q6714),IF(OR(K6714="tank",K6714="Boat",K6714="car"),INDEX(Rate!$B$4:$M$25,MATCH(Gilbert!N6714,Rate!$A$4:$A$25,0),MATCH(Gilbert!L6714,Rate!$B$3:$M$3,0))*O6714*0.8,INDEX(Rate!$B$4:$M$25,MATCH(Gilbert!N6714,Rate!$A$4:$A$25,0),MATCH(Gilbert!L6714,Rate!$B$3:$M$3,0))*O6714)),"")</f>
        <v/>
      </c>
      <c r="T6714" s="71" t="str">
        <f t="shared" si="315"/>
        <v/>
      </c>
    </row>
    <row r="6715" spans="16:20">
      <c r="P6715" s="70" t="str">
        <f t="shared" si="313"/>
        <v/>
      </c>
      <c r="Q6715" s="70" t="str">
        <f t="shared" si="314"/>
        <v/>
      </c>
      <c r="R6715" s="70" t="str">
        <f>IFERROR(IF(K6715="handling and wharfage",SUM(P6715:Q6715),IF(OR(K6715="tank",K6715="Boat",K6715="car"),INDEX(Rate!$B$4:$M$25,MATCH(Gilbert!N6715,Rate!$A$4:$A$25,0),MATCH(Gilbert!L6715,Rate!$B$3:$M$3,0))*O6715*0.8,INDEX(Rate!$B$4:$M$25,MATCH(Gilbert!N6715,Rate!$A$4:$A$25,0),MATCH(Gilbert!L6715,Rate!$B$3:$M$3,0))*O6715)),"")</f>
        <v/>
      </c>
      <c r="T6715" s="71" t="str">
        <f t="shared" si="315"/>
        <v/>
      </c>
    </row>
    <row r="6716" spans="16:20">
      <c r="P6716" s="70" t="str">
        <f t="shared" si="313"/>
        <v/>
      </c>
      <c r="Q6716" s="70" t="str">
        <f t="shared" si="314"/>
        <v/>
      </c>
      <c r="R6716" s="70" t="str">
        <f>IFERROR(IF(K6716="handling and wharfage",SUM(P6716:Q6716),IF(OR(K6716="tank",K6716="Boat",K6716="car"),INDEX(Rate!$B$4:$M$25,MATCH(Gilbert!N6716,Rate!$A$4:$A$25,0),MATCH(Gilbert!L6716,Rate!$B$3:$M$3,0))*O6716*0.8,INDEX(Rate!$B$4:$M$25,MATCH(Gilbert!N6716,Rate!$A$4:$A$25,0),MATCH(Gilbert!L6716,Rate!$B$3:$M$3,0))*O6716)),"")</f>
        <v/>
      </c>
      <c r="T6716" s="71" t="str">
        <f t="shared" si="315"/>
        <v/>
      </c>
    </row>
    <row r="6717" spans="16:20">
      <c r="P6717" s="70" t="str">
        <f t="shared" si="313"/>
        <v/>
      </c>
      <c r="Q6717" s="70" t="str">
        <f t="shared" si="314"/>
        <v/>
      </c>
      <c r="R6717" s="70" t="str">
        <f>IFERROR(IF(K6717="handling and wharfage",SUM(P6717:Q6717),IF(OR(K6717="tank",K6717="Boat",K6717="car"),INDEX(Rate!$B$4:$M$25,MATCH(Gilbert!N6717,Rate!$A$4:$A$25,0),MATCH(Gilbert!L6717,Rate!$B$3:$M$3,0))*O6717*0.8,INDEX(Rate!$B$4:$M$25,MATCH(Gilbert!N6717,Rate!$A$4:$A$25,0),MATCH(Gilbert!L6717,Rate!$B$3:$M$3,0))*O6717)),"")</f>
        <v/>
      </c>
      <c r="T6717" s="71" t="str">
        <f t="shared" si="315"/>
        <v/>
      </c>
    </row>
    <row r="6718" spans="16:20">
      <c r="P6718" s="70" t="str">
        <f t="shared" si="313"/>
        <v/>
      </c>
      <c r="Q6718" s="70" t="str">
        <f t="shared" si="314"/>
        <v/>
      </c>
      <c r="R6718" s="70" t="str">
        <f>IFERROR(IF(K6718="handling and wharfage",SUM(P6718:Q6718),IF(OR(K6718="tank",K6718="Boat",K6718="car"),INDEX(Rate!$B$4:$M$25,MATCH(Gilbert!N6718,Rate!$A$4:$A$25,0),MATCH(Gilbert!L6718,Rate!$B$3:$M$3,0))*O6718*0.8,INDEX(Rate!$B$4:$M$25,MATCH(Gilbert!N6718,Rate!$A$4:$A$25,0),MATCH(Gilbert!L6718,Rate!$B$3:$M$3,0))*O6718)),"")</f>
        <v/>
      </c>
      <c r="T6718" s="71" t="str">
        <f t="shared" si="315"/>
        <v/>
      </c>
    </row>
    <row r="6719" spans="16:20">
      <c r="P6719" s="70" t="str">
        <f t="shared" si="313"/>
        <v/>
      </c>
      <c r="Q6719" s="70" t="str">
        <f t="shared" si="314"/>
        <v/>
      </c>
      <c r="R6719" s="70" t="str">
        <f>IFERROR(IF(K6719="handling and wharfage",SUM(P6719:Q6719),IF(OR(K6719="tank",K6719="Boat",K6719="car"),INDEX(Rate!$B$4:$M$25,MATCH(Gilbert!N6719,Rate!$A$4:$A$25,0),MATCH(Gilbert!L6719,Rate!$B$3:$M$3,0))*O6719*0.8,INDEX(Rate!$B$4:$M$25,MATCH(Gilbert!N6719,Rate!$A$4:$A$25,0),MATCH(Gilbert!L6719,Rate!$B$3:$M$3,0))*O6719)),"")</f>
        <v/>
      </c>
      <c r="T6719" s="71" t="str">
        <f t="shared" si="315"/>
        <v/>
      </c>
    </row>
    <row r="6720" spans="16:20">
      <c r="P6720" s="70" t="str">
        <f t="shared" si="313"/>
        <v/>
      </c>
      <c r="Q6720" s="70" t="str">
        <f t="shared" si="314"/>
        <v/>
      </c>
      <c r="R6720" s="70" t="str">
        <f>IFERROR(IF(K6720="handling and wharfage",SUM(P6720:Q6720),IF(OR(K6720="tank",K6720="Boat",K6720="car"),INDEX(Rate!$B$4:$M$25,MATCH(Gilbert!N6720,Rate!$A$4:$A$25,0),MATCH(Gilbert!L6720,Rate!$B$3:$M$3,0))*O6720*0.8,INDEX(Rate!$B$4:$M$25,MATCH(Gilbert!N6720,Rate!$A$4:$A$25,0),MATCH(Gilbert!L6720,Rate!$B$3:$M$3,0))*O6720)),"")</f>
        <v/>
      </c>
      <c r="T6720" s="71" t="str">
        <f t="shared" si="315"/>
        <v/>
      </c>
    </row>
    <row r="6721" spans="16:20">
      <c r="P6721" s="70" t="str">
        <f t="shared" si="313"/>
        <v/>
      </c>
      <c r="Q6721" s="70" t="str">
        <f t="shared" si="314"/>
        <v/>
      </c>
      <c r="R6721" s="70" t="str">
        <f>IFERROR(IF(K6721="handling and wharfage",SUM(P6721:Q6721),IF(OR(K6721="tank",K6721="Boat",K6721="car"),INDEX(Rate!$B$4:$M$25,MATCH(Gilbert!N6721,Rate!$A$4:$A$25,0),MATCH(Gilbert!L6721,Rate!$B$3:$M$3,0))*O6721*0.8,INDEX(Rate!$B$4:$M$25,MATCH(Gilbert!N6721,Rate!$A$4:$A$25,0),MATCH(Gilbert!L6721,Rate!$B$3:$M$3,0))*O6721)),"")</f>
        <v/>
      </c>
      <c r="T6721" s="71" t="str">
        <f t="shared" si="315"/>
        <v/>
      </c>
    </row>
    <row r="6722" spans="16:20">
      <c r="P6722" s="70" t="str">
        <f t="shared" si="313"/>
        <v/>
      </c>
      <c r="Q6722" s="70" t="str">
        <f t="shared" si="314"/>
        <v/>
      </c>
      <c r="R6722" s="70" t="str">
        <f>IFERROR(IF(K6722="handling and wharfage",SUM(P6722:Q6722),IF(OR(K6722="tank",K6722="Boat",K6722="car"),INDEX(Rate!$B$4:$M$25,MATCH(Gilbert!N6722,Rate!$A$4:$A$25,0),MATCH(Gilbert!L6722,Rate!$B$3:$M$3,0))*O6722*0.8,INDEX(Rate!$B$4:$M$25,MATCH(Gilbert!N6722,Rate!$A$4:$A$25,0),MATCH(Gilbert!L6722,Rate!$B$3:$M$3,0))*O6722)),"")</f>
        <v/>
      </c>
      <c r="T6722" s="71" t="str">
        <f t="shared" si="315"/>
        <v/>
      </c>
    </row>
    <row r="6723" spans="16:20">
      <c r="P6723" s="70" t="str">
        <f t="shared" ref="P6723:P6786" si="316">IF(OR(K6723="handling and wharfage",K6723="rau handling and wharfage"),O6723*30,"")</f>
        <v/>
      </c>
      <c r="Q6723" s="70" t="str">
        <f t="shared" ref="Q6723:Q6786" si="317">IF(K6723&lt;&gt;"handling and wharfage","",O6723*3.5)</f>
        <v/>
      </c>
      <c r="R6723" s="70" t="str">
        <f>IFERROR(IF(K6723="handling and wharfage",SUM(P6723:Q6723),IF(OR(K6723="tank",K6723="Boat",K6723="car"),INDEX(Rate!$B$4:$M$25,MATCH(Gilbert!N6723,Rate!$A$4:$A$25,0),MATCH(Gilbert!L6723,Rate!$B$3:$M$3,0))*O6723*0.8,INDEX(Rate!$B$4:$M$25,MATCH(Gilbert!N6723,Rate!$A$4:$A$25,0),MATCH(Gilbert!L6723,Rate!$B$3:$M$3,0))*O6723)),"")</f>
        <v/>
      </c>
      <c r="T6723" s="71" t="str">
        <f t="shared" ref="T6723:T6786" si="318">IF(L6723="","",IF(L6723="General2","F0070000061A","E31250000331"))</f>
        <v/>
      </c>
    </row>
    <row r="6724" spans="16:20">
      <c r="P6724" s="70" t="str">
        <f t="shared" si="316"/>
        <v/>
      </c>
      <c r="Q6724" s="70" t="str">
        <f t="shared" si="317"/>
        <v/>
      </c>
      <c r="R6724" s="70" t="str">
        <f>IFERROR(IF(K6724="handling and wharfage",SUM(P6724:Q6724),IF(OR(K6724="tank",K6724="Boat",K6724="car"),INDEX(Rate!$B$4:$M$25,MATCH(Gilbert!N6724,Rate!$A$4:$A$25,0),MATCH(Gilbert!L6724,Rate!$B$3:$M$3,0))*O6724*0.8,INDEX(Rate!$B$4:$M$25,MATCH(Gilbert!N6724,Rate!$A$4:$A$25,0),MATCH(Gilbert!L6724,Rate!$B$3:$M$3,0))*O6724)),"")</f>
        <v/>
      </c>
      <c r="T6724" s="71" t="str">
        <f t="shared" si="318"/>
        <v/>
      </c>
    </row>
    <row r="6725" spans="16:20">
      <c r="P6725" s="70" t="str">
        <f t="shared" si="316"/>
        <v/>
      </c>
      <c r="Q6725" s="70" t="str">
        <f t="shared" si="317"/>
        <v/>
      </c>
      <c r="R6725" s="70" t="str">
        <f>IFERROR(IF(K6725="handling and wharfage",SUM(P6725:Q6725),IF(OR(K6725="tank",K6725="Boat",K6725="car"),INDEX(Rate!$B$4:$M$25,MATCH(Gilbert!N6725,Rate!$A$4:$A$25,0),MATCH(Gilbert!L6725,Rate!$B$3:$M$3,0))*O6725*0.8,INDEX(Rate!$B$4:$M$25,MATCH(Gilbert!N6725,Rate!$A$4:$A$25,0),MATCH(Gilbert!L6725,Rate!$B$3:$M$3,0))*O6725)),"")</f>
        <v/>
      </c>
      <c r="T6725" s="71" t="str">
        <f t="shared" si="318"/>
        <v/>
      </c>
    </row>
    <row r="6726" spans="16:20">
      <c r="P6726" s="70" t="str">
        <f t="shared" si="316"/>
        <v/>
      </c>
      <c r="Q6726" s="70" t="str">
        <f t="shared" si="317"/>
        <v/>
      </c>
      <c r="R6726" s="70" t="str">
        <f>IFERROR(IF(K6726="handling and wharfage",SUM(P6726:Q6726),IF(OR(K6726="tank",K6726="Boat",K6726="car"),INDEX(Rate!$B$4:$M$25,MATCH(Gilbert!N6726,Rate!$A$4:$A$25,0),MATCH(Gilbert!L6726,Rate!$B$3:$M$3,0))*O6726*0.8,INDEX(Rate!$B$4:$M$25,MATCH(Gilbert!N6726,Rate!$A$4:$A$25,0),MATCH(Gilbert!L6726,Rate!$B$3:$M$3,0))*O6726)),"")</f>
        <v/>
      </c>
      <c r="T6726" s="71" t="str">
        <f t="shared" si="318"/>
        <v/>
      </c>
    </row>
    <row r="6727" spans="16:20">
      <c r="P6727" s="70" t="str">
        <f t="shared" si="316"/>
        <v/>
      </c>
      <c r="Q6727" s="70" t="str">
        <f t="shared" si="317"/>
        <v/>
      </c>
      <c r="R6727" s="70" t="str">
        <f>IFERROR(IF(K6727="handling and wharfage",SUM(P6727:Q6727),IF(OR(K6727="tank",K6727="Boat",K6727="car"),INDEX(Rate!$B$4:$M$25,MATCH(Gilbert!N6727,Rate!$A$4:$A$25,0),MATCH(Gilbert!L6727,Rate!$B$3:$M$3,0))*O6727*0.8,INDEX(Rate!$B$4:$M$25,MATCH(Gilbert!N6727,Rate!$A$4:$A$25,0),MATCH(Gilbert!L6727,Rate!$B$3:$M$3,0))*O6727)),"")</f>
        <v/>
      </c>
      <c r="T6727" s="71" t="str">
        <f t="shared" si="318"/>
        <v/>
      </c>
    </row>
    <row r="6728" spans="16:20">
      <c r="P6728" s="70" t="str">
        <f t="shared" si="316"/>
        <v/>
      </c>
      <c r="Q6728" s="70" t="str">
        <f t="shared" si="317"/>
        <v/>
      </c>
      <c r="R6728" s="70" t="str">
        <f>IFERROR(IF(K6728="handling and wharfage",SUM(P6728:Q6728),IF(OR(K6728="tank",K6728="Boat",K6728="car"),INDEX(Rate!$B$4:$M$25,MATCH(Gilbert!N6728,Rate!$A$4:$A$25,0),MATCH(Gilbert!L6728,Rate!$B$3:$M$3,0))*O6728*0.8,INDEX(Rate!$B$4:$M$25,MATCH(Gilbert!N6728,Rate!$A$4:$A$25,0),MATCH(Gilbert!L6728,Rate!$B$3:$M$3,0))*O6728)),"")</f>
        <v/>
      </c>
      <c r="T6728" s="71" t="str">
        <f t="shared" si="318"/>
        <v/>
      </c>
    </row>
    <row r="6729" spans="16:20">
      <c r="P6729" s="70" t="str">
        <f t="shared" si="316"/>
        <v/>
      </c>
      <c r="Q6729" s="70" t="str">
        <f t="shared" si="317"/>
        <v/>
      </c>
      <c r="R6729" s="70" t="str">
        <f>IFERROR(IF(K6729="handling and wharfage",SUM(P6729:Q6729),IF(OR(K6729="tank",K6729="Boat",K6729="car"),INDEX(Rate!$B$4:$M$25,MATCH(Gilbert!N6729,Rate!$A$4:$A$25,0),MATCH(Gilbert!L6729,Rate!$B$3:$M$3,0))*O6729*0.8,INDEX(Rate!$B$4:$M$25,MATCH(Gilbert!N6729,Rate!$A$4:$A$25,0),MATCH(Gilbert!L6729,Rate!$B$3:$M$3,0))*O6729)),"")</f>
        <v/>
      </c>
      <c r="T6729" s="71" t="str">
        <f t="shared" si="318"/>
        <v/>
      </c>
    </row>
    <row r="6730" spans="16:20">
      <c r="P6730" s="70" t="str">
        <f t="shared" si="316"/>
        <v/>
      </c>
      <c r="Q6730" s="70" t="str">
        <f t="shared" si="317"/>
        <v/>
      </c>
      <c r="R6730" s="70" t="str">
        <f>IFERROR(IF(K6730="handling and wharfage",SUM(P6730:Q6730),IF(OR(K6730="tank",K6730="Boat",K6730="car"),INDEX(Rate!$B$4:$M$25,MATCH(Gilbert!N6730,Rate!$A$4:$A$25,0),MATCH(Gilbert!L6730,Rate!$B$3:$M$3,0))*O6730*0.8,INDEX(Rate!$B$4:$M$25,MATCH(Gilbert!N6730,Rate!$A$4:$A$25,0),MATCH(Gilbert!L6730,Rate!$B$3:$M$3,0))*O6730)),"")</f>
        <v/>
      </c>
      <c r="T6730" s="71" t="str">
        <f t="shared" si="318"/>
        <v/>
      </c>
    </row>
    <row r="6731" spans="16:20">
      <c r="P6731" s="70" t="str">
        <f t="shared" si="316"/>
        <v/>
      </c>
      <c r="Q6731" s="70" t="str">
        <f t="shared" si="317"/>
        <v/>
      </c>
      <c r="R6731" s="70" t="str">
        <f>IFERROR(IF(K6731="handling and wharfage",SUM(P6731:Q6731),IF(OR(K6731="tank",K6731="Boat",K6731="car"),INDEX(Rate!$B$4:$M$25,MATCH(Gilbert!N6731,Rate!$A$4:$A$25,0),MATCH(Gilbert!L6731,Rate!$B$3:$M$3,0))*O6731*0.8,INDEX(Rate!$B$4:$M$25,MATCH(Gilbert!N6731,Rate!$A$4:$A$25,0),MATCH(Gilbert!L6731,Rate!$B$3:$M$3,0))*O6731)),"")</f>
        <v/>
      </c>
      <c r="T6731" s="71" t="str">
        <f t="shared" si="318"/>
        <v/>
      </c>
    </row>
    <row r="6732" spans="16:20">
      <c r="P6732" s="70" t="str">
        <f t="shared" si="316"/>
        <v/>
      </c>
      <c r="Q6732" s="70" t="str">
        <f t="shared" si="317"/>
        <v/>
      </c>
      <c r="R6732" s="70" t="str">
        <f>IFERROR(IF(K6732="handling and wharfage",SUM(P6732:Q6732),IF(OR(K6732="tank",K6732="Boat",K6732="car"),INDEX(Rate!$B$4:$M$25,MATCH(Gilbert!N6732,Rate!$A$4:$A$25,0),MATCH(Gilbert!L6732,Rate!$B$3:$M$3,0))*O6732*0.8,INDEX(Rate!$B$4:$M$25,MATCH(Gilbert!N6732,Rate!$A$4:$A$25,0),MATCH(Gilbert!L6732,Rate!$B$3:$M$3,0))*O6732)),"")</f>
        <v/>
      </c>
      <c r="T6732" s="71" t="str">
        <f t="shared" si="318"/>
        <v/>
      </c>
    </row>
    <row r="6733" spans="16:20">
      <c r="P6733" s="70" t="str">
        <f t="shared" si="316"/>
        <v/>
      </c>
      <c r="Q6733" s="70" t="str">
        <f t="shared" si="317"/>
        <v/>
      </c>
      <c r="R6733" s="70" t="str">
        <f>IFERROR(IF(K6733="handling and wharfage",SUM(P6733:Q6733),IF(OR(K6733="tank",K6733="Boat",K6733="car"),INDEX(Rate!$B$4:$M$25,MATCH(Gilbert!N6733,Rate!$A$4:$A$25,0),MATCH(Gilbert!L6733,Rate!$B$3:$M$3,0))*O6733*0.8,INDEX(Rate!$B$4:$M$25,MATCH(Gilbert!N6733,Rate!$A$4:$A$25,0),MATCH(Gilbert!L6733,Rate!$B$3:$M$3,0))*O6733)),"")</f>
        <v/>
      </c>
      <c r="T6733" s="71" t="str">
        <f t="shared" si="318"/>
        <v/>
      </c>
    </row>
    <row r="6734" spans="16:20">
      <c r="P6734" s="70" t="str">
        <f t="shared" si="316"/>
        <v/>
      </c>
      <c r="Q6734" s="70" t="str">
        <f t="shared" si="317"/>
        <v/>
      </c>
      <c r="R6734" s="70" t="str">
        <f>IFERROR(IF(K6734="handling and wharfage",SUM(P6734:Q6734),IF(OR(K6734="tank",K6734="Boat",K6734="car"),INDEX(Rate!$B$4:$M$25,MATCH(Gilbert!N6734,Rate!$A$4:$A$25,0),MATCH(Gilbert!L6734,Rate!$B$3:$M$3,0))*O6734*0.8,INDEX(Rate!$B$4:$M$25,MATCH(Gilbert!N6734,Rate!$A$4:$A$25,0),MATCH(Gilbert!L6734,Rate!$B$3:$M$3,0))*O6734)),"")</f>
        <v/>
      </c>
      <c r="T6734" s="71" t="str">
        <f t="shared" si="318"/>
        <v/>
      </c>
    </row>
    <row r="6735" spans="16:20">
      <c r="P6735" s="70" t="str">
        <f t="shared" si="316"/>
        <v/>
      </c>
      <c r="Q6735" s="70" t="str">
        <f t="shared" si="317"/>
        <v/>
      </c>
      <c r="R6735" s="70" t="str">
        <f>IFERROR(IF(K6735="handling and wharfage",SUM(P6735:Q6735),IF(OR(K6735="tank",K6735="Boat",K6735="car"),INDEX(Rate!$B$4:$M$25,MATCH(Gilbert!N6735,Rate!$A$4:$A$25,0),MATCH(Gilbert!L6735,Rate!$B$3:$M$3,0))*O6735*0.8,INDEX(Rate!$B$4:$M$25,MATCH(Gilbert!N6735,Rate!$A$4:$A$25,0),MATCH(Gilbert!L6735,Rate!$B$3:$M$3,0))*O6735)),"")</f>
        <v/>
      </c>
      <c r="T6735" s="71" t="str">
        <f t="shared" si="318"/>
        <v/>
      </c>
    </row>
    <row r="6736" spans="16:20">
      <c r="P6736" s="70" t="str">
        <f t="shared" si="316"/>
        <v/>
      </c>
      <c r="Q6736" s="70" t="str">
        <f t="shared" si="317"/>
        <v/>
      </c>
      <c r="R6736" s="70" t="str">
        <f>IFERROR(IF(K6736="handling and wharfage",SUM(P6736:Q6736),IF(OR(K6736="tank",K6736="Boat",K6736="car"),INDEX(Rate!$B$4:$M$25,MATCH(Gilbert!N6736,Rate!$A$4:$A$25,0),MATCH(Gilbert!L6736,Rate!$B$3:$M$3,0))*O6736*0.8,INDEX(Rate!$B$4:$M$25,MATCH(Gilbert!N6736,Rate!$A$4:$A$25,0),MATCH(Gilbert!L6736,Rate!$B$3:$M$3,0))*O6736)),"")</f>
        <v/>
      </c>
      <c r="T6736" s="71" t="str">
        <f t="shared" si="318"/>
        <v/>
      </c>
    </row>
    <row r="6737" spans="16:20">
      <c r="P6737" s="70" t="str">
        <f t="shared" si="316"/>
        <v/>
      </c>
      <c r="Q6737" s="70" t="str">
        <f t="shared" si="317"/>
        <v/>
      </c>
      <c r="R6737" s="70" t="str">
        <f>IFERROR(IF(K6737="handling and wharfage",SUM(P6737:Q6737),IF(OR(K6737="tank",K6737="Boat",K6737="car"),INDEX(Rate!$B$4:$M$25,MATCH(Gilbert!N6737,Rate!$A$4:$A$25,0),MATCH(Gilbert!L6737,Rate!$B$3:$M$3,0))*O6737*0.8,INDEX(Rate!$B$4:$M$25,MATCH(Gilbert!N6737,Rate!$A$4:$A$25,0),MATCH(Gilbert!L6737,Rate!$B$3:$M$3,0))*O6737)),"")</f>
        <v/>
      </c>
      <c r="T6737" s="71" t="str">
        <f t="shared" si="318"/>
        <v/>
      </c>
    </row>
    <row r="6738" spans="16:20">
      <c r="P6738" s="70" t="str">
        <f t="shared" si="316"/>
        <v/>
      </c>
      <c r="Q6738" s="70" t="str">
        <f t="shared" si="317"/>
        <v/>
      </c>
      <c r="R6738" s="70" t="str">
        <f>IFERROR(IF(K6738="handling and wharfage",SUM(P6738:Q6738),IF(OR(K6738="tank",K6738="Boat",K6738="car"),INDEX(Rate!$B$4:$M$25,MATCH(Gilbert!N6738,Rate!$A$4:$A$25,0),MATCH(Gilbert!L6738,Rate!$B$3:$M$3,0))*O6738*0.8,INDEX(Rate!$B$4:$M$25,MATCH(Gilbert!N6738,Rate!$A$4:$A$25,0),MATCH(Gilbert!L6738,Rate!$B$3:$M$3,0))*O6738)),"")</f>
        <v/>
      </c>
      <c r="T6738" s="71" t="str">
        <f t="shared" si="318"/>
        <v/>
      </c>
    </row>
    <row r="6739" spans="16:20">
      <c r="P6739" s="70" t="str">
        <f t="shared" si="316"/>
        <v/>
      </c>
      <c r="Q6739" s="70" t="str">
        <f t="shared" si="317"/>
        <v/>
      </c>
      <c r="R6739" s="70" t="str">
        <f>IFERROR(IF(K6739="handling and wharfage",SUM(P6739:Q6739),IF(OR(K6739="tank",K6739="Boat",K6739="car"),INDEX(Rate!$B$4:$M$25,MATCH(Gilbert!N6739,Rate!$A$4:$A$25,0),MATCH(Gilbert!L6739,Rate!$B$3:$M$3,0))*O6739*0.8,INDEX(Rate!$B$4:$M$25,MATCH(Gilbert!N6739,Rate!$A$4:$A$25,0),MATCH(Gilbert!L6739,Rate!$B$3:$M$3,0))*O6739)),"")</f>
        <v/>
      </c>
      <c r="T6739" s="71" t="str">
        <f t="shared" si="318"/>
        <v/>
      </c>
    </row>
    <row r="6740" spans="16:20">
      <c r="P6740" s="70" t="str">
        <f t="shared" si="316"/>
        <v/>
      </c>
      <c r="Q6740" s="70" t="str">
        <f t="shared" si="317"/>
        <v/>
      </c>
      <c r="R6740" s="70" t="str">
        <f>IFERROR(IF(K6740="handling and wharfage",SUM(P6740:Q6740),IF(OR(K6740="tank",K6740="Boat",K6740="car"),INDEX(Rate!$B$4:$M$25,MATCH(Gilbert!N6740,Rate!$A$4:$A$25,0),MATCH(Gilbert!L6740,Rate!$B$3:$M$3,0))*O6740*0.8,INDEX(Rate!$B$4:$M$25,MATCH(Gilbert!N6740,Rate!$A$4:$A$25,0),MATCH(Gilbert!L6740,Rate!$B$3:$M$3,0))*O6740)),"")</f>
        <v/>
      </c>
      <c r="T6740" s="71" t="str">
        <f t="shared" si="318"/>
        <v/>
      </c>
    </row>
    <row r="6741" spans="16:20">
      <c r="P6741" s="70" t="str">
        <f t="shared" si="316"/>
        <v/>
      </c>
      <c r="Q6741" s="70" t="str">
        <f t="shared" si="317"/>
        <v/>
      </c>
      <c r="R6741" s="70" t="str">
        <f>IFERROR(IF(K6741="handling and wharfage",SUM(P6741:Q6741),IF(OR(K6741="tank",K6741="Boat",K6741="car"),INDEX(Rate!$B$4:$M$25,MATCH(Gilbert!N6741,Rate!$A$4:$A$25,0),MATCH(Gilbert!L6741,Rate!$B$3:$M$3,0))*O6741*0.8,INDEX(Rate!$B$4:$M$25,MATCH(Gilbert!N6741,Rate!$A$4:$A$25,0),MATCH(Gilbert!L6741,Rate!$B$3:$M$3,0))*O6741)),"")</f>
        <v/>
      </c>
      <c r="T6741" s="71" t="str">
        <f t="shared" si="318"/>
        <v/>
      </c>
    </row>
    <row r="6742" spans="16:20">
      <c r="P6742" s="70" t="str">
        <f t="shared" si="316"/>
        <v/>
      </c>
      <c r="Q6742" s="70" t="str">
        <f t="shared" si="317"/>
        <v/>
      </c>
      <c r="R6742" s="70" t="str">
        <f>IFERROR(IF(K6742="handling and wharfage",SUM(P6742:Q6742),IF(OR(K6742="tank",K6742="Boat",K6742="car"),INDEX(Rate!$B$4:$M$25,MATCH(Gilbert!N6742,Rate!$A$4:$A$25,0),MATCH(Gilbert!L6742,Rate!$B$3:$M$3,0))*O6742*0.8,INDEX(Rate!$B$4:$M$25,MATCH(Gilbert!N6742,Rate!$A$4:$A$25,0),MATCH(Gilbert!L6742,Rate!$B$3:$M$3,0))*O6742)),"")</f>
        <v/>
      </c>
      <c r="T6742" s="71" t="str">
        <f t="shared" si="318"/>
        <v/>
      </c>
    </row>
    <row r="6743" spans="16:20">
      <c r="P6743" s="70" t="str">
        <f t="shared" si="316"/>
        <v/>
      </c>
      <c r="Q6743" s="70" t="str">
        <f t="shared" si="317"/>
        <v/>
      </c>
      <c r="R6743" s="70" t="str">
        <f>IFERROR(IF(K6743="handling and wharfage",SUM(P6743:Q6743),IF(OR(K6743="tank",K6743="Boat",K6743="car"),INDEX(Rate!$B$4:$M$25,MATCH(Gilbert!N6743,Rate!$A$4:$A$25,0),MATCH(Gilbert!L6743,Rate!$B$3:$M$3,0))*O6743*0.8,INDEX(Rate!$B$4:$M$25,MATCH(Gilbert!N6743,Rate!$A$4:$A$25,0),MATCH(Gilbert!L6743,Rate!$B$3:$M$3,0))*O6743)),"")</f>
        <v/>
      </c>
      <c r="T6743" s="71" t="str">
        <f t="shared" si="318"/>
        <v/>
      </c>
    </row>
    <row r="6744" spans="16:20">
      <c r="P6744" s="70" t="str">
        <f t="shared" si="316"/>
        <v/>
      </c>
      <c r="Q6744" s="70" t="str">
        <f t="shared" si="317"/>
        <v/>
      </c>
      <c r="R6744" s="70" t="str">
        <f>IFERROR(IF(K6744="handling and wharfage",SUM(P6744:Q6744),IF(OR(K6744="tank",K6744="Boat",K6744="car"),INDEX(Rate!$B$4:$M$25,MATCH(Gilbert!N6744,Rate!$A$4:$A$25,0),MATCH(Gilbert!L6744,Rate!$B$3:$M$3,0))*O6744*0.8,INDEX(Rate!$B$4:$M$25,MATCH(Gilbert!N6744,Rate!$A$4:$A$25,0),MATCH(Gilbert!L6744,Rate!$B$3:$M$3,0))*O6744)),"")</f>
        <v/>
      </c>
      <c r="T6744" s="71" t="str">
        <f t="shared" si="318"/>
        <v/>
      </c>
    </row>
    <row r="6745" spans="16:20">
      <c r="P6745" s="70" t="str">
        <f t="shared" si="316"/>
        <v/>
      </c>
      <c r="Q6745" s="70" t="str">
        <f t="shared" si="317"/>
        <v/>
      </c>
      <c r="R6745" s="70" t="str">
        <f>IFERROR(IF(K6745="handling and wharfage",SUM(P6745:Q6745),IF(OR(K6745="tank",K6745="Boat",K6745="car"),INDEX(Rate!$B$4:$M$25,MATCH(Gilbert!N6745,Rate!$A$4:$A$25,0),MATCH(Gilbert!L6745,Rate!$B$3:$M$3,0))*O6745*0.8,INDEX(Rate!$B$4:$M$25,MATCH(Gilbert!N6745,Rate!$A$4:$A$25,0),MATCH(Gilbert!L6745,Rate!$B$3:$M$3,0))*O6745)),"")</f>
        <v/>
      </c>
      <c r="T6745" s="71" t="str">
        <f t="shared" si="318"/>
        <v/>
      </c>
    </row>
    <row r="6746" spans="16:20">
      <c r="P6746" s="70" t="str">
        <f t="shared" si="316"/>
        <v/>
      </c>
      <c r="Q6746" s="70" t="str">
        <f t="shared" si="317"/>
        <v/>
      </c>
      <c r="R6746" s="70" t="str">
        <f>IFERROR(IF(K6746="handling and wharfage",SUM(P6746:Q6746),IF(OR(K6746="tank",K6746="Boat",K6746="car"),INDEX(Rate!$B$4:$M$25,MATCH(Gilbert!N6746,Rate!$A$4:$A$25,0),MATCH(Gilbert!L6746,Rate!$B$3:$M$3,0))*O6746*0.8,INDEX(Rate!$B$4:$M$25,MATCH(Gilbert!N6746,Rate!$A$4:$A$25,0),MATCH(Gilbert!L6746,Rate!$B$3:$M$3,0))*O6746)),"")</f>
        <v/>
      </c>
      <c r="T6746" s="71" t="str">
        <f t="shared" si="318"/>
        <v/>
      </c>
    </row>
    <row r="6747" spans="16:20">
      <c r="P6747" s="70" t="str">
        <f t="shared" si="316"/>
        <v/>
      </c>
      <c r="Q6747" s="70" t="str">
        <f t="shared" si="317"/>
        <v/>
      </c>
      <c r="R6747" s="70" t="str">
        <f>IFERROR(IF(K6747="handling and wharfage",SUM(P6747:Q6747),IF(OR(K6747="tank",K6747="Boat",K6747="car"),INDEX(Rate!$B$4:$M$25,MATCH(Gilbert!N6747,Rate!$A$4:$A$25,0),MATCH(Gilbert!L6747,Rate!$B$3:$M$3,0))*O6747*0.8,INDEX(Rate!$B$4:$M$25,MATCH(Gilbert!N6747,Rate!$A$4:$A$25,0),MATCH(Gilbert!L6747,Rate!$B$3:$M$3,0))*O6747)),"")</f>
        <v/>
      </c>
      <c r="T6747" s="71" t="str">
        <f t="shared" si="318"/>
        <v/>
      </c>
    </row>
    <row r="6748" spans="16:20">
      <c r="P6748" s="70" t="str">
        <f t="shared" si="316"/>
        <v/>
      </c>
      <c r="Q6748" s="70" t="str">
        <f t="shared" si="317"/>
        <v/>
      </c>
      <c r="R6748" s="70" t="str">
        <f>IFERROR(IF(K6748="handling and wharfage",SUM(P6748:Q6748),IF(OR(K6748="tank",K6748="Boat",K6748="car"),INDEX(Rate!$B$4:$M$25,MATCH(Gilbert!N6748,Rate!$A$4:$A$25,0),MATCH(Gilbert!L6748,Rate!$B$3:$M$3,0))*O6748*0.8,INDEX(Rate!$B$4:$M$25,MATCH(Gilbert!N6748,Rate!$A$4:$A$25,0),MATCH(Gilbert!L6748,Rate!$B$3:$M$3,0))*O6748)),"")</f>
        <v/>
      </c>
      <c r="T6748" s="71" t="str">
        <f t="shared" si="318"/>
        <v/>
      </c>
    </row>
    <row r="6749" spans="16:20">
      <c r="P6749" s="70" t="str">
        <f t="shared" si="316"/>
        <v/>
      </c>
      <c r="Q6749" s="70" t="str">
        <f t="shared" si="317"/>
        <v/>
      </c>
      <c r="R6749" s="70" t="str">
        <f>IFERROR(IF(K6749="handling and wharfage",SUM(P6749:Q6749),IF(OR(K6749="tank",K6749="Boat",K6749="car"),INDEX(Rate!$B$4:$M$25,MATCH(Gilbert!N6749,Rate!$A$4:$A$25,0),MATCH(Gilbert!L6749,Rate!$B$3:$M$3,0))*O6749*0.8,INDEX(Rate!$B$4:$M$25,MATCH(Gilbert!N6749,Rate!$A$4:$A$25,0),MATCH(Gilbert!L6749,Rate!$B$3:$M$3,0))*O6749)),"")</f>
        <v/>
      </c>
      <c r="T6749" s="71" t="str">
        <f t="shared" si="318"/>
        <v/>
      </c>
    </row>
    <row r="6750" spans="16:20">
      <c r="P6750" s="70" t="str">
        <f t="shared" si="316"/>
        <v/>
      </c>
      <c r="Q6750" s="70" t="str">
        <f t="shared" si="317"/>
        <v/>
      </c>
      <c r="R6750" s="70" t="str">
        <f>IFERROR(IF(K6750="handling and wharfage",SUM(P6750:Q6750),IF(OR(K6750="tank",K6750="Boat",K6750="car"),INDEX(Rate!$B$4:$M$25,MATCH(Gilbert!N6750,Rate!$A$4:$A$25,0),MATCH(Gilbert!L6750,Rate!$B$3:$M$3,0))*O6750*0.8,INDEX(Rate!$B$4:$M$25,MATCH(Gilbert!N6750,Rate!$A$4:$A$25,0),MATCH(Gilbert!L6750,Rate!$B$3:$M$3,0))*O6750)),"")</f>
        <v/>
      </c>
      <c r="T6750" s="71" t="str">
        <f t="shared" si="318"/>
        <v/>
      </c>
    </row>
    <row r="6751" spans="16:20">
      <c r="P6751" s="70" t="str">
        <f t="shared" si="316"/>
        <v/>
      </c>
      <c r="Q6751" s="70" t="str">
        <f t="shared" si="317"/>
        <v/>
      </c>
      <c r="R6751" s="70" t="str">
        <f>IFERROR(IF(K6751="handling and wharfage",SUM(P6751:Q6751),IF(OR(K6751="tank",K6751="Boat",K6751="car"),INDEX(Rate!$B$4:$M$25,MATCH(Gilbert!N6751,Rate!$A$4:$A$25,0),MATCH(Gilbert!L6751,Rate!$B$3:$M$3,0))*O6751*0.8,INDEX(Rate!$B$4:$M$25,MATCH(Gilbert!N6751,Rate!$A$4:$A$25,0),MATCH(Gilbert!L6751,Rate!$B$3:$M$3,0))*O6751)),"")</f>
        <v/>
      </c>
      <c r="T6751" s="71" t="str">
        <f t="shared" si="318"/>
        <v/>
      </c>
    </row>
    <row r="6752" spans="16:20">
      <c r="P6752" s="70" t="str">
        <f t="shared" si="316"/>
        <v/>
      </c>
      <c r="Q6752" s="70" t="str">
        <f t="shared" si="317"/>
        <v/>
      </c>
      <c r="R6752" s="70" t="str">
        <f>IFERROR(IF(K6752="handling and wharfage",SUM(P6752:Q6752),IF(OR(K6752="tank",K6752="Boat",K6752="car"),INDEX(Rate!$B$4:$M$25,MATCH(Gilbert!N6752,Rate!$A$4:$A$25,0),MATCH(Gilbert!L6752,Rate!$B$3:$M$3,0))*O6752*0.8,INDEX(Rate!$B$4:$M$25,MATCH(Gilbert!N6752,Rate!$A$4:$A$25,0),MATCH(Gilbert!L6752,Rate!$B$3:$M$3,0))*O6752)),"")</f>
        <v/>
      </c>
      <c r="T6752" s="71" t="str">
        <f t="shared" si="318"/>
        <v/>
      </c>
    </row>
    <row r="6753" spans="16:20">
      <c r="P6753" s="70" t="str">
        <f t="shared" si="316"/>
        <v/>
      </c>
      <c r="Q6753" s="70" t="str">
        <f t="shared" si="317"/>
        <v/>
      </c>
      <c r="R6753" s="70" t="str">
        <f>IFERROR(IF(K6753="handling and wharfage",SUM(P6753:Q6753),IF(OR(K6753="tank",K6753="Boat",K6753="car"),INDEX(Rate!$B$4:$M$25,MATCH(Gilbert!N6753,Rate!$A$4:$A$25,0),MATCH(Gilbert!L6753,Rate!$B$3:$M$3,0))*O6753*0.8,INDEX(Rate!$B$4:$M$25,MATCH(Gilbert!N6753,Rate!$A$4:$A$25,0),MATCH(Gilbert!L6753,Rate!$B$3:$M$3,0))*O6753)),"")</f>
        <v/>
      </c>
      <c r="T6753" s="71" t="str">
        <f t="shared" si="318"/>
        <v/>
      </c>
    </row>
    <row r="6754" spans="16:20">
      <c r="P6754" s="70" t="str">
        <f t="shared" si="316"/>
        <v/>
      </c>
      <c r="Q6754" s="70" t="str">
        <f t="shared" si="317"/>
        <v/>
      </c>
      <c r="R6754" s="70" t="str">
        <f>IFERROR(IF(K6754="handling and wharfage",SUM(P6754:Q6754),IF(OR(K6754="tank",K6754="Boat",K6754="car"),INDEX(Rate!$B$4:$M$25,MATCH(Gilbert!N6754,Rate!$A$4:$A$25,0),MATCH(Gilbert!L6754,Rate!$B$3:$M$3,0))*O6754*0.8,INDEX(Rate!$B$4:$M$25,MATCH(Gilbert!N6754,Rate!$A$4:$A$25,0),MATCH(Gilbert!L6754,Rate!$B$3:$M$3,0))*O6754)),"")</f>
        <v/>
      </c>
      <c r="T6754" s="71" t="str">
        <f t="shared" si="318"/>
        <v/>
      </c>
    </row>
    <row r="6755" spans="16:20">
      <c r="P6755" s="70" t="str">
        <f t="shared" si="316"/>
        <v/>
      </c>
      <c r="Q6755" s="70" t="str">
        <f t="shared" si="317"/>
        <v/>
      </c>
      <c r="R6755" s="70" t="str">
        <f>IFERROR(IF(K6755="handling and wharfage",SUM(P6755:Q6755),IF(OR(K6755="tank",K6755="Boat",K6755="car"),INDEX(Rate!$B$4:$M$25,MATCH(Gilbert!N6755,Rate!$A$4:$A$25,0),MATCH(Gilbert!L6755,Rate!$B$3:$M$3,0))*O6755*0.8,INDEX(Rate!$B$4:$M$25,MATCH(Gilbert!N6755,Rate!$A$4:$A$25,0),MATCH(Gilbert!L6755,Rate!$B$3:$M$3,0))*O6755)),"")</f>
        <v/>
      </c>
      <c r="T6755" s="71" t="str">
        <f t="shared" si="318"/>
        <v/>
      </c>
    </row>
    <row r="6756" spans="16:20">
      <c r="P6756" s="70" t="str">
        <f t="shared" si="316"/>
        <v/>
      </c>
      <c r="Q6756" s="70" t="str">
        <f t="shared" si="317"/>
        <v/>
      </c>
      <c r="R6756" s="70" t="str">
        <f>IFERROR(IF(K6756="handling and wharfage",SUM(P6756:Q6756),IF(OR(K6756="tank",K6756="Boat",K6756="car"),INDEX(Rate!$B$4:$M$25,MATCH(Gilbert!N6756,Rate!$A$4:$A$25,0),MATCH(Gilbert!L6756,Rate!$B$3:$M$3,0))*O6756*0.8,INDEX(Rate!$B$4:$M$25,MATCH(Gilbert!N6756,Rate!$A$4:$A$25,0),MATCH(Gilbert!L6756,Rate!$B$3:$M$3,0))*O6756)),"")</f>
        <v/>
      </c>
      <c r="T6756" s="71" t="str">
        <f t="shared" si="318"/>
        <v/>
      </c>
    </row>
    <row r="6757" spans="16:20">
      <c r="P6757" s="70" t="str">
        <f t="shared" si="316"/>
        <v/>
      </c>
      <c r="Q6757" s="70" t="str">
        <f t="shared" si="317"/>
        <v/>
      </c>
      <c r="R6757" s="70" t="str">
        <f>IFERROR(IF(K6757="handling and wharfage",SUM(P6757:Q6757),IF(OR(K6757="tank",K6757="Boat",K6757="car"),INDEX(Rate!$B$4:$M$25,MATCH(Gilbert!N6757,Rate!$A$4:$A$25,0),MATCH(Gilbert!L6757,Rate!$B$3:$M$3,0))*O6757*0.8,INDEX(Rate!$B$4:$M$25,MATCH(Gilbert!N6757,Rate!$A$4:$A$25,0),MATCH(Gilbert!L6757,Rate!$B$3:$M$3,0))*O6757)),"")</f>
        <v/>
      </c>
      <c r="T6757" s="71" t="str">
        <f t="shared" si="318"/>
        <v/>
      </c>
    </row>
    <row r="6758" spans="16:20">
      <c r="P6758" s="70" t="str">
        <f t="shared" si="316"/>
        <v/>
      </c>
      <c r="Q6758" s="70" t="str">
        <f t="shared" si="317"/>
        <v/>
      </c>
      <c r="R6758" s="70" t="str">
        <f>IFERROR(IF(K6758="handling and wharfage",SUM(P6758:Q6758),IF(OR(K6758="tank",K6758="Boat",K6758="car"),INDEX(Rate!$B$4:$M$25,MATCH(Gilbert!N6758,Rate!$A$4:$A$25,0),MATCH(Gilbert!L6758,Rate!$B$3:$M$3,0))*O6758*0.8,INDEX(Rate!$B$4:$M$25,MATCH(Gilbert!N6758,Rate!$A$4:$A$25,0),MATCH(Gilbert!L6758,Rate!$B$3:$M$3,0))*O6758)),"")</f>
        <v/>
      </c>
      <c r="T6758" s="71" t="str">
        <f t="shared" si="318"/>
        <v/>
      </c>
    </row>
    <row r="6759" spans="16:20">
      <c r="P6759" s="70" t="str">
        <f t="shared" si="316"/>
        <v/>
      </c>
      <c r="Q6759" s="70" t="str">
        <f t="shared" si="317"/>
        <v/>
      </c>
      <c r="R6759" s="70" t="str">
        <f>IFERROR(IF(K6759="handling and wharfage",SUM(P6759:Q6759),IF(OR(K6759="tank",K6759="Boat",K6759="car"),INDEX(Rate!$B$4:$M$25,MATCH(Gilbert!N6759,Rate!$A$4:$A$25,0),MATCH(Gilbert!L6759,Rate!$B$3:$M$3,0))*O6759*0.8,INDEX(Rate!$B$4:$M$25,MATCH(Gilbert!N6759,Rate!$A$4:$A$25,0),MATCH(Gilbert!L6759,Rate!$B$3:$M$3,0))*O6759)),"")</f>
        <v/>
      </c>
      <c r="T6759" s="71" t="str">
        <f t="shared" si="318"/>
        <v/>
      </c>
    </row>
    <row r="6760" spans="16:20">
      <c r="P6760" s="70" t="str">
        <f t="shared" si="316"/>
        <v/>
      </c>
      <c r="Q6760" s="70" t="str">
        <f t="shared" si="317"/>
        <v/>
      </c>
      <c r="R6760" s="70" t="str">
        <f>IFERROR(IF(K6760="handling and wharfage",SUM(P6760:Q6760),IF(OR(K6760="tank",K6760="Boat",K6760="car"),INDEX(Rate!$B$4:$M$25,MATCH(Gilbert!N6760,Rate!$A$4:$A$25,0),MATCH(Gilbert!L6760,Rate!$B$3:$M$3,0))*O6760*0.8,INDEX(Rate!$B$4:$M$25,MATCH(Gilbert!N6760,Rate!$A$4:$A$25,0),MATCH(Gilbert!L6760,Rate!$B$3:$M$3,0))*O6760)),"")</f>
        <v/>
      </c>
      <c r="T6760" s="71" t="str">
        <f t="shared" si="318"/>
        <v/>
      </c>
    </row>
    <row r="6761" spans="16:20">
      <c r="P6761" s="70" t="str">
        <f t="shared" si="316"/>
        <v/>
      </c>
      <c r="Q6761" s="70" t="str">
        <f t="shared" si="317"/>
        <v/>
      </c>
      <c r="R6761" s="70" t="str">
        <f>IFERROR(IF(K6761="handling and wharfage",SUM(P6761:Q6761),IF(OR(K6761="tank",K6761="Boat",K6761="car"),INDEX(Rate!$B$4:$M$25,MATCH(Gilbert!N6761,Rate!$A$4:$A$25,0),MATCH(Gilbert!L6761,Rate!$B$3:$M$3,0))*O6761*0.8,INDEX(Rate!$B$4:$M$25,MATCH(Gilbert!N6761,Rate!$A$4:$A$25,0),MATCH(Gilbert!L6761,Rate!$B$3:$M$3,0))*O6761)),"")</f>
        <v/>
      </c>
      <c r="T6761" s="71" t="str">
        <f t="shared" si="318"/>
        <v/>
      </c>
    </row>
    <row r="6762" spans="16:20">
      <c r="P6762" s="70" t="str">
        <f t="shared" si="316"/>
        <v/>
      </c>
      <c r="Q6762" s="70" t="str">
        <f t="shared" si="317"/>
        <v/>
      </c>
      <c r="R6762" s="70" t="str">
        <f>IFERROR(IF(K6762="handling and wharfage",SUM(P6762:Q6762),IF(OR(K6762="tank",K6762="Boat",K6762="car"),INDEX(Rate!$B$4:$M$25,MATCH(Gilbert!N6762,Rate!$A$4:$A$25,0),MATCH(Gilbert!L6762,Rate!$B$3:$M$3,0))*O6762*0.8,INDEX(Rate!$B$4:$M$25,MATCH(Gilbert!N6762,Rate!$A$4:$A$25,0),MATCH(Gilbert!L6762,Rate!$B$3:$M$3,0))*O6762)),"")</f>
        <v/>
      </c>
      <c r="T6762" s="71" t="str">
        <f t="shared" si="318"/>
        <v/>
      </c>
    </row>
    <row r="6763" spans="16:20">
      <c r="P6763" s="70" t="str">
        <f t="shared" si="316"/>
        <v/>
      </c>
      <c r="Q6763" s="70" t="str">
        <f t="shared" si="317"/>
        <v/>
      </c>
      <c r="R6763" s="70" t="str">
        <f>IFERROR(IF(K6763="handling and wharfage",SUM(P6763:Q6763),IF(OR(K6763="tank",K6763="Boat",K6763="car"),INDEX(Rate!$B$4:$M$25,MATCH(Gilbert!N6763,Rate!$A$4:$A$25,0),MATCH(Gilbert!L6763,Rate!$B$3:$M$3,0))*O6763*0.8,INDEX(Rate!$B$4:$M$25,MATCH(Gilbert!N6763,Rate!$A$4:$A$25,0),MATCH(Gilbert!L6763,Rate!$B$3:$M$3,0))*O6763)),"")</f>
        <v/>
      </c>
      <c r="T6763" s="71" t="str">
        <f t="shared" si="318"/>
        <v/>
      </c>
    </row>
    <row r="6764" spans="16:20">
      <c r="P6764" s="70" t="str">
        <f t="shared" si="316"/>
        <v/>
      </c>
      <c r="Q6764" s="70" t="str">
        <f t="shared" si="317"/>
        <v/>
      </c>
      <c r="R6764" s="70" t="str">
        <f>IFERROR(IF(K6764="handling and wharfage",SUM(P6764:Q6764),IF(OR(K6764="tank",K6764="Boat",K6764="car"),INDEX(Rate!$B$4:$M$25,MATCH(Gilbert!N6764,Rate!$A$4:$A$25,0),MATCH(Gilbert!L6764,Rate!$B$3:$M$3,0))*O6764*0.8,INDEX(Rate!$B$4:$M$25,MATCH(Gilbert!N6764,Rate!$A$4:$A$25,0),MATCH(Gilbert!L6764,Rate!$B$3:$M$3,0))*O6764)),"")</f>
        <v/>
      </c>
      <c r="T6764" s="71" t="str">
        <f t="shared" si="318"/>
        <v/>
      </c>
    </row>
    <row r="6765" spans="16:20">
      <c r="P6765" s="70" t="str">
        <f t="shared" si="316"/>
        <v/>
      </c>
      <c r="Q6765" s="70" t="str">
        <f t="shared" si="317"/>
        <v/>
      </c>
      <c r="R6765" s="70" t="str">
        <f>IFERROR(IF(K6765="handling and wharfage",SUM(P6765:Q6765),IF(OR(K6765="tank",K6765="Boat",K6765="car"),INDEX(Rate!$B$4:$M$25,MATCH(Gilbert!N6765,Rate!$A$4:$A$25,0),MATCH(Gilbert!L6765,Rate!$B$3:$M$3,0))*O6765*0.8,INDEX(Rate!$B$4:$M$25,MATCH(Gilbert!N6765,Rate!$A$4:$A$25,0),MATCH(Gilbert!L6765,Rate!$B$3:$M$3,0))*O6765)),"")</f>
        <v/>
      </c>
      <c r="T6765" s="71" t="str">
        <f t="shared" si="318"/>
        <v/>
      </c>
    </row>
    <row r="6766" spans="16:20">
      <c r="P6766" s="70" t="str">
        <f t="shared" si="316"/>
        <v/>
      </c>
      <c r="Q6766" s="70" t="str">
        <f t="shared" si="317"/>
        <v/>
      </c>
      <c r="R6766" s="70" t="str">
        <f>IFERROR(IF(K6766="handling and wharfage",SUM(P6766:Q6766),IF(OR(K6766="tank",K6766="Boat",K6766="car"),INDEX(Rate!$B$4:$M$25,MATCH(Gilbert!N6766,Rate!$A$4:$A$25,0),MATCH(Gilbert!L6766,Rate!$B$3:$M$3,0))*O6766*0.8,INDEX(Rate!$B$4:$M$25,MATCH(Gilbert!N6766,Rate!$A$4:$A$25,0),MATCH(Gilbert!L6766,Rate!$B$3:$M$3,0))*O6766)),"")</f>
        <v/>
      </c>
      <c r="T6766" s="71" t="str">
        <f t="shared" si="318"/>
        <v/>
      </c>
    </row>
    <row r="6767" spans="16:20">
      <c r="P6767" s="70" t="str">
        <f t="shared" si="316"/>
        <v/>
      </c>
      <c r="Q6767" s="70" t="str">
        <f t="shared" si="317"/>
        <v/>
      </c>
      <c r="R6767" s="70" t="str">
        <f>IFERROR(IF(K6767="handling and wharfage",SUM(P6767:Q6767),IF(OR(K6767="tank",K6767="Boat",K6767="car"),INDEX(Rate!$B$4:$M$25,MATCH(Gilbert!N6767,Rate!$A$4:$A$25,0),MATCH(Gilbert!L6767,Rate!$B$3:$M$3,0))*O6767*0.8,INDEX(Rate!$B$4:$M$25,MATCH(Gilbert!N6767,Rate!$A$4:$A$25,0),MATCH(Gilbert!L6767,Rate!$B$3:$M$3,0))*O6767)),"")</f>
        <v/>
      </c>
      <c r="T6767" s="71" t="str">
        <f t="shared" si="318"/>
        <v/>
      </c>
    </row>
    <row r="6768" spans="16:20">
      <c r="P6768" s="70" t="str">
        <f t="shared" si="316"/>
        <v/>
      </c>
      <c r="Q6768" s="70" t="str">
        <f t="shared" si="317"/>
        <v/>
      </c>
      <c r="R6768" s="70" t="str">
        <f>IFERROR(IF(K6768="handling and wharfage",SUM(P6768:Q6768),IF(OR(K6768="tank",K6768="Boat",K6768="car"),INDEX(Rate!$B$4:$M$25,MATCH(Gilbert!N6768,Rate!$A$4:$A$25,0),MATCH(Gilbert!L6768,Rate!$B$3:$M$3,0))*O6768*0.8,INDEX(Rate!$B$4:$M$25,MATCH(Gilbert!N6768,Rate!$A$4:$A$25,0),MATCH(Gilbert!L6768,Rate!$B$3:$M$3,0))*O6768)),"")</f>
        <v/>
      </c>
      <c r="T6768" s="71" t="str">
        <f t="shared" si="318"/>
        <v/>
      </c>
    </row>
    <row r="6769" spans="16:20">
      <c r="P6769" s="70" t="str">
        <f t="shared" si="316"/>
        <v/>
      </c>
      <c r="Q6769" s="70" t="str">
        <f t="shared" si="317"/>
        <v/>
      </c>
      <c r="R6769" s="70" t="str">
        <f>IFERROR(IF(K6769="handling and wharfage",SUM(P6769:Q6769),IF(OR(K6769="tank",K6769="Boat",K6769="car"),INDEX(Rate!$B$4:$M$25,MATCH(Gilbert!N6769,Rate!$A$4:$A$25,0),MATCH(Gilbert!L6769,Rate!$B$3:$M$3,0))*O6769*0.8,INDEX(Rate!$B$4:$M$25,MATCH(Gilbert!N6769,Rate!$A$4:$A$25,0),MATCH(Gilbert!L6769,Rate!$B$3:$M$3,0))*O6769)),"")</f>
        <v/>
      </c>
      <c r="T6769" s="71" t="str">
        <f t="shared" si="318"/>
        <v/>
      </c>
    </row>
    <row r="6770" spans="16:20">
      <c r="P6770" s="70" t="str">
        <f t="shared" si="316"/>
        <v/>
      </c>
      <c r="Q6770" s="70" t="str">
        <f t="shared" si="317"/>
        <v/>
      </c>
      <c r="R6770" s="70" t="str">
        <f>IFERROR(IF(K6770="handling and wharfage",SUM(P6770:Q6770),IF(OR(K6770="tank",K6770="Boat",K6770="car"),INDEX(Rate!$B$4:$M$25,MATCH(Gilbert!N6770,Rate!$A$4:$A$25,0),MATCH(Gilbert!L6770,Rate!$B$3:$M$3,0))*O6770*0.8,INDEX(Rate!$B$4:$M$25,MATCH(Gilbert!N6770,Rate!$A$4:$A$25,0),MATCH(Gilbert!L6770,Rate!$B$3:$M$3,0))*O6770)),"")</f>
        <v/>
      </c>
      <c r="T6770" s="71" t="str">
        <f t="shared" si="318"/>
        <v/>
      </c>
    </row>
    <row r="6771" spans="16:20">
      <c r="P6771" s="70" t="str">
        <f t="shared" si="316"/>
        <v/>
      </c>
      <c r="Q6771" s="70" t="str">
        <f t="shared" si="317"/>
        <v/>
      </c>
      <c r="R6771" s="70" t="str">
        <f>IFERROR(IF(K6771="handling and wharfage",SUM(P6771:Q6771),IF(OR(K6771="tank",K6771="Boat",K6771="car"),INDEX(Rate!$B$4:$M$25,MATCH(Gilbert!N6771,Rate!$A$4:$A$25,0),MATCH(Gilbert!L6771,Rate!$B$3:$M$3,0))*O6771*0.8,INDEX(Rate!$B$4:$M$25,MATCH(Gilbert!N6771,Rate!$A$4:$A$25,0),MATCH(Gilbert!L6771,Rate!$B$3:$M$3,0))*O6771)),"")</f>
        <v/>
      </c>
      <c r="T6771" s="71" t="str">
        <f t="shared" si="318"/>
        <v/>
      </c>
    </row>
    <row r="6772" spans="16:20">
      <c r="P6772" s="70" t="str">
        <f t="shared" si="316"/>
        <v/>
      </c>
      <c r="Q6772" s="70" t="str">
        <f t="shared" si="317"/>
        <v/>
      </c>
      <c r="R6772" s="70" t="str">
        <f>IFERROR(IF(K6772="handling and wharfage",SUM(P6772:Q6772),IF(OR(K6772="tank",K6772="Boat",K6772="car"),INDEX(Rate!$B$4:$M$25,MATCH(Gilbert!N6772,Rate!$A$4:$A$25,0),MATCH(Gilbert!L6772,Rate!$B$3:$M$3,0))*O6772*0.8,INDEX(Rate!$B$4:$M$25,MATCH(Gilbert!N6772,Rate!$A$4:$A$25,0),MATCH(Gilbert!L6772,Rate!$B$3:$M$3,0))*O6772)),"")</f>
        <v/>
      </c>
      <c r="T6772" s="71" t="str">
        <f t="shared" si="318"/>
        <v/>
      </c>
    </row>
    <row r="6773" spans="16:20">
      <c r="P6773" s="70" t="str">
        <f t="shared" si="316"/>
        <v/>
      </c>
      <c r="Q6773" s="70" t="str">
        <f t="shared" si="317"/>
        <v/>
      </c>
      <c r="R6773" s="70" t="str">
        <f>IFERROR(IF(K6773="handling and wharfage",SUM(P6773:Q6773),IF(OR(K6773="tank",K6773="Boat",K6773="car"),INDEX(Rate!$B$4:$M$25,MATCH(Gilbert!N6773,Rate!$A$4:$A$25,0),MATCH(Gilbert!L6773,Rate!$B$3:$M$3,0))*O6773*0.8,INDEX(Rate!$B$4:$M$25,MATCH(Gilbert!N6773,Rate!$A$4:$A$25,0),MATCH(Gilbert!L6773,Rate!$B$3:$M$3,0))*O6773)),"")</f>
        <v/>
      </c>
      <c r="T6773" s="71" t="str">
        <f t="shared" si="318"/>
        <v/>
      </c>
    </row>
    <row r="6774" spans="16:20">
      <c r="P6774" s="70" t="str">
        <f t="shared" si="316"/>
        <v/>
      </c>
      <c r="Q6774" s="70" t="str">
        <f t="shared" si="317"/>
        <v/>
      </c>
      <c r="R6774" s="70" t="str">
        <f>IFERROR(IF(K6774="handling and wharfage",SUM(P6774:Q6774),IF(OR(K6774="tank",K6774="Boat",K6774="car"),INDEX(Rate!$B$4:$M$25,MATCH(Gilbert!N6774,Rate!$A$4:$A$25,0),MATCH(Gilbert!L6774,Rate!$B$3:$M$3,0))*O6774*0.8,INDEX(Rate!$B$4:$M$25,MATCH(Gilbert!N6774,Rate!$A$4:$A$25,0),MATCH(Gilbert!L6774,Rate!$B$3:$M$3,0))*O6774)),"")</f>
        <v/>
      </c>
      <c r="T6774" s="71" t="str">
        <f t="shared" si="318"/>
        <v/>
      </c>
    </row>
    <row r="6775" spans="16:20">
      <c r="P6775" s="70" t="str">
        <f t="shared" si="316"/>
        <v/>
      </c>
      <c r="Q6775" s="70" t="str">
        <f t="shared" si="317"/>
        <v/>
      </c>
      <c r="R6775" s="70" t="str">
        <f>IFERROR(IF(K6775="handling and wharfage",SUM(P6775:Q6775),IF(OR(K6775="tank",K6775="Boat",K6775="car"),INDEX(Rate!$B$4:$M$25,MATCH(Gilbert!N6775,Rate!$A$4:$A$25,0),MATCH(Gilbert!L6775,Rate!$B$3:$M$3,0))*O6775*0.8,INDEX(Rate!$B$4:$M$25,MATCH(Gilbert!N6775,Rate!$A$4:$A$25,0),MATCH(Gilbert!L6775,Rate!$B$3:$M$3,0))*O6775)),"")</f>
        <v/>
      </c>
      <c r="T6775" s="71" t="str">
        <f t="shared" si="318"/>
        <v/>
      </c>
    </row>
    <row r="6776" spans="16:20">
      <c r="P6776" s="70" t="str">
        <f t="shared" si="316"/>
        <v/>
      </c>
      <c r="Q6776" s="70" t="str">
        <f t="shared" si="317"/>
        <v/>
      </c>
      <c r="R6776" s="70" t="str">
        <f>IFERROR(IF(K6776="handling and wharfage",SUM(P6776:Q6776),IF(OR(K6776="tank",K6776="Boat",K6776="car"),INDEX(Rate!$B$4:$M$25,MATCH(Gilbert!N6776,Rate!$A$4:$A$25,0),MATCH(Gilbert!L6776,Rate!$B$3:$M$3,0))*O6776*0.8,INDEX(Rate!$B$4:$M$25,MATCH(Gilbert!N6776,Rate!$A$4:$A$25,0),MATCH(Gilbert!L6776,Rate!$B$3:$M$3,0))*O6776)),"")</f>
        <v/>
      </c>
      <c r="T6776" s="71" t="str">
        <f t="shared" si="318"/>
        <v/>
      </c>
    </row>
    <row r="6777" spans="16:20">
      <c r="P6777" s="70" t="str">
        <f t="shared" si="316"/>
        <v/>
      </c>
      <c r="Q6777" s="70" t="str">
        <f t="shared" si="317"/>
        <v/>
      </c>
      <c r="R6777" s="70" t="str">
        <f>IFERROR(IF(K6777="handling and wharfage",SUM(P6777:Q6777),IF(OR(K6777="tank",K6777="Boat",K6777="car"),INDEX(Rate!$B$4:$M$25,MATCH(Gilbert!N6777,Rate!$A$4:$A$25,0),MATCH(Gilbert!L6777,Rate!$B$3:$M$3,0))*O6777*0.8,INDEX(Rate!$B$4:$M$25,MATCH(Gilbert!N6777,Rate!$A$4:$A$25,0),MATCH(Gilbert!L6777,Rate!$B$3:$M$3,0))*O6777)),"")</f>
        <v/>
      </c>
      <c r="T6777" s="71" t="str">
        <f t="shared" si="318"/>
        <v/>
      </c>
    </row>
    <row r="6778" spans="16:20">
      <c r="P6778" s="70" t="str">
        <f t="shared" si="316"/>
        <v/>
      </c>
      <c r="Q6778" s="70" t="str">
        <f t="shared" si="317"/>
        <v/>
      </c>
      <c r="R6778" s="70" t="str">
        <f>IFERROR(IF(K6778="handling and wharfage",SUM(P6778:Q6778),IF(OR(K6778="tank",K6778="Boat",K6778="car"),INDEX(Rate!$B$4:$M$25,MATCH(Gilbert!N6778,Rate!$A$4:$A$25,0),MATCH(Gilbert!L6778,Rate!$B$3:$M$3,0))*O6778*0.8,INDEX(Rate!$B$4:$M$25,MATCH(Gilbert!N6778,Rate!$A$4:$A$25,0),MATCH(Gilbert!L6778,Rate!$B$3:$M$3,0))*O6778)),"")</f>
        <v/>
      </c>
      <c r="T6778" s="71" t="str">
        <f t="shared" si="318"/>
        <v/>
      </c>
    </row>
    <row r="6779" spans="16:20">
      <c r="P6779" s="70" t="str">
        <f t="shared" si="316"/>
        <v/>
      </c>
      <c r="Q6779" s="70" t="str">
        <f t="shared" si="317"/>
        <v/>
      </c>
      <c r="R6779" s="70" t="str">
        <f>IFERROR(IF(K6779="handling and wharfage",SUM(P6779:Q6779),IF(OR(K6779="tank",K6779="Boat",K6779="car"),INDEX(Rate!$B$4:$M$25,MATCH(Gilbert!N6779,Rate!$A$4:$A$25,0),MATCH(Gilbert!L6779,Rate!$B$3:$M$3,0))*O6779*0.8,INDEX(Rate!$B$4:$M$25,MATCH(Gilbert!N6779,Rate!$A$4:$A$25,0),MATCH(Gilbert!L6779,Rate!$B$3:$M$3,0))*O6779)),"")</f>
        <v/>
      </c>
      <c r="T6779" s="71" t="str">
        <f t="shared" si="318"/>
        <v/>
      </c>
    </row>
    <row r="6780" spans="16:20">
      <c r="P6780" s="70" t="str">
        <f t="shared" si="316"/>
        <v/>
      </c>
      <c r="Q6780" s="70" t="str">
        <f t="shared" si="317"/>
        <v/>
      </c>
      <c r="R6780" s="70" t="str">
        <f>IFERROR(IF(K6780="handling and wharfage",SUM(P6780:Q6780),IF(OR(K6780="tank",K6780="Boat",K6780="car"),INDEX(Rate!$B$4:$M$25,MATCH(Gilbert!N6780,Rate!$A$4:$A$25,0),MATCH(Gilbert!L6780,Rate!$B$3:$M$3,0))*O6780*0.8,INDEX(Rate!$B$4:$M$25,MATCH(Gilbert!N6780,Rate!$A$4:$A$25,0),MATCH(Gilbert!L6780,Rate!$B$3:$M$3,0))*O6780)),"")</f>
        <v/>
      </c>
      <c r="T6780" s="71" t="str">
        <f t="shared" si="318"/>
        <v/>
      </c>
    </row>
    <row r="6781" spans="16:20">
      <c r="P6781" s="70" t="str">
        <f t="shared" si="316"/>
        <v/>
      </c>
      <c r="Q6781" s="70" t="str">
        <f t="shared" si="317"/>
        <v/>
      </c>
      <c r="R6781" s="70" t="str">
        <f>IFERROR(IF(K6781="handling and wharfage",SUM(P6781:Q6781),IF(OR(K6781="tank",K6781="Boat",K6781="car"),INDEX(Rate!$B$4:$M$25,MATCH(Gilbert!N6781,Rate!$A$4:$A$25,0),MATCH(Gilbert!L6781,Rate!$B$3:$M$3,0))*O6781*0.8,INDEX(Rate!$B$4:$M$25,MATCH(Gilbert!N6781,Rate!$A$4:$A$25,0),MATCH(Gilbert!L6781,Rate!$B$3:$M$3,0))*O6781)),"")</f>
        <v/>
      </c>
      <c r="T6781" s="71" t="str">
        <f t="shared" si="318"/>
        <v/>
      </c>
    </row>
    <row r="6782" spans="16:20">
      <c r="P6782" s="70" t="str">
        <f t="shared" si="316"/>
        <v/>
      </c>
      <c r="Q6782" s="70" t="str">
        <f t="shared" si="317"/>
        <v/>
      </c>
      <c r="R6782" s="70" t="str">
        <f>IFERROR(IF(K6782="handling and wharfage",SUM(P6782:Q6782),IF(OR(K6782="tank",K6782="Boat",K6782="car"),INDEX(Rate!$B$4:$M$25,MATCH(Gilbert!N6782,Rate!$A$4:$A$25,0),MATCH(Gilbert!L6782,Rate!$B$3:$M$3,0))*O6782*0.8,INDEX(Rate!$B$4:$M$25,MATCH(Gilbert!N6782,Rate!$A$4:$A$25,0),MATCH(Gilbert!L6782,Rate!$B$3:$M$3,0))*O6782)),"")</f>
        <v/>
      </c>
      <c r="T6782" s="71" t="str">
        <f t="shared" si="318"/>
        <v/>
      </c>
    </row>
    <row r="6783" spans="16:20">
      <c r="P6783" s="70" t="str">
        <f t="shared" si="316"/>
        <v/>
      </c>
      <c r="Q6783" s="70" t="str">
        <f t="shared" si="317"/>
        <v/>
      </c>
      <c r="R6783" s="70" t="str">
        <f>IFERROR(IF(K6783="handling and wharfage",SUM(P6783:Q6783),IF(OR(K6783="tank",K6783="Boat",K6783="car"),INDEX(Rate!$B$4:$M$25,MATCH(Gilbert!N6783,Rate!$A$4:$A$25,0),MATCH(Gilbert!L6783,Rate!$B$3:$M$3,0))*O6783*0.8,INDEX(Rate!$B$4:$M$25,MATCH(Gilbert!N6783,Rate!$A$4:$A$25,0),MATCH(Gilbert!L6783,Rate!$B$3:$M$3,0))*O6783)),"")</f>
        <v/>
      </c>
      <c r="T6783" s="71" t="str">
        <f t="shared" si="318"/>
        <v/>
      </c>
    </row>
    <row r="6784" s="62" customFormat="1" spans="1:23">
      <c r="A6784" s="116"/>
      <c r="B6784" s="116"/>
      <c r="D6784" s="119"/>
      <c r="G6784" s="117"/>
      <c r="H6784" s="119"/>
      <c r="J6784" s="118"/>
      <c r="P6784" s="70" t="str">
        <f t="shared" si="316"/>
        <v/>
      </c>
      <c r="Q6784" s="70" t="str">
        <f t="shared" si="317"/>
        <v/>
      </c>
      <c r="R6784" s="70" t="str">
        <f>IFERROR(IF(K6784="handling and wharfage",SUM(P6784:Q6784),IF(OR(K6784="tank",K6784="Boat",K6784="car"),INDEX(Rate!$B$4:$M$25,MATCH(Gilbert!N6784,Rate!$A$4:$A$25,0),MATCH(Gilbert!L6784,Rate!$B$3:$M$3,0))*O6784*0.8,INDEX(Rate!$B$4:$M$25,MATCH(Gilbert!N6784,Rate!$A$4:$A$25,0),MATCH(Gilbert!L6784,Rate!$B$3:$M$3,0))*O6784)),"")</f>
        <v/>
      </c>
      <c r="S6784" s="71"/>
      <c r="T6784" s="71" t="str">
        <f t="shared" si="318"/>
        <v/>
      </c>
      <c r="V6784" s="119"/>
      <c r="W6784" s="119"/>
    </row>
    <row r="6785" s="62" customFormat="1" spans="1:23">
      <c r="A6785" s="116"/>
      <c r="B6785" s="116"/>
      <c r="D6785" s="119"/>
      <c r="G6785" s="117"/>
      <c r="H6785" s="119"/>
      <c r="J6785" s="118"/>
      <c r="P6785" s="70" t="str">
        <f t="shared" si="316"/>
        <v/>
      </c>
      <c r="Q6785" s="70" t="str">
        <f t="shared" si="317"/>
        <v/>
      </c>
      <c r="R6785" s="70" t="str">
        <f>IFERROR(IF(K6785="handling and wharfage",SUM(P6785:Q6785),IF(OR(K6785="tank",K6785="Boat",K6785="car"),INDEX(Rate!$B$4:$M$25,MATCH(Gilbert!N6785,Rate!$A$4:$A$25,0),MATCH(Gilbert!L6785,Rate!$B$3:$M$3,0))*O6785*0.8,INDEX(Rate!$B$4:$M$25,MATCH(Gilbert!N6785,Rate!$A$4:$A$25,0),MATCH(Gilbert!L6785,Rate!$B$3:$M$3,0))*O6785)),"")</f>
        <v/>
      </c>
      <c r="S6785" s="71"/>
      <c r="T6785" s="71" t="str">
        <f t="shared" si="318"/>
        <v/>
      </c>
      <c r="V6785" s="119"/>
      <c r="W6785" s="119"/>
    </row>
    <row r="6786" s="62" customFormat="1" spans="1:23">
      <c r="A6786" s="116"/>
      <c r="B6786" s="116"/>
      <c r="D6786" s="119"/>
      <c r="G6786" s="117"/>
      <c r="H6786" s="119"/>
      <c r="J6786" s="118"/>
      <c r="P6786" s="70" t="str">
        <f t="shared" si="316"/>
        <v/>
      </c>
      <c r="Q6786" s="70" t="str">
        <f t="shared" si="317"/>
        <v/>
      </c>
      <c r="R6786" s="70" t="str">
        <f>IFERROR(IF(K6786="handling and wharfage",SUM(P6786:Q6786),IF(OR(K6786="tank",K6786="Boat",K6786="car"),INDEX(Rate!$B$4:$M$25,MATCH(Gilbert!N6786,Rate!$A$4:$A$25,0),MATCH(Gilbert!L6786,Rate!$B$3:$M$3,0))*O6786*0.8,INDEX(Rate!$B$4:$M$25,MATCH(Gilbert!N6786,Rate!$A$4:$A$25,0),MATCH(Gilbert!L6786,Rate!$B$3:$M$3,0))*O6786)),"")</f>
        <v/>
      </c>
      <c r="S6786" s="71"/>
      <c r="T6786" s="71" t="str">
        <f t="shared" si="318"/>
        <v/>
      </c>
      <c r="V6786" s="119"/>
      <c r="W6786" s="119"/>
    </row>
    <row r="6787" s="62" customFormat="1" spans="1:23">
      <c r="A6787" s="116"/>
      <c r="B6787" s="116"/>
      <c r="D6787" s="119"/>
      <c r="G6787" s="117"/>
      <c r="H6787" s="119"/>
      <c r="J6787" s="118"/>
      <c r="P6787" s="70" t="str">
        <f t="shared" ref="P6787:P6850" si="319">IF(OR(K6787="handling and wharfage",K6787="rau handling and wharfage"),O6787*30,"")</f>
        <v/>
      </c>
      <c r="Q6787" s="70" t="str">
        <f t="shared" ref="Q6787:Q6850" si="320">IF(K6787&lt;&gt;"handling and wharfage","",O6787*3.5)</f>
        <v/>
      </c>
      <c r="R6787" s="70" t="str">
        <f>IFERROR(IF(K6787="handling and wharfage",SUM(P6787:Q6787),IF(OR(K6787="tank",K6787="Boat",K6787="car"),INDEX(Rate!$B$4:$M$25,MATCH(Gilbert!N6787,Rate!$A$4:$A$25,0),MATCH(Gilbert!L6787,Rate!$B$3:$M$3,0))*O6787*0.8,INDEX(Rate!$B$4:$M$25,MATCH(Gilbert!N6787,Rate!$A$4:$A$25,0),MATCH(Gilbert!L6787,Rate!$B$3:$M$3,0))*O6787)),"")</f>
        <v/>
      </c>
      <c r="S6787" s="71"/>
      <c r="T6787" s="71" t="str">
        <f t="shared" ref="T6787:T6850" si="321">IF(L6787="","",IF(L6787="General2","F0070000061A","E31250000331"))</f>
        <v/>
      </c>
      <c r="V6787" s="119"/>
      <c r="W6787" s="119"/>
    </row>
    <row r="6788" s="62" customFormat="1" spans="1:23">
      <c r="A6788" s="116"/>
      <c r="B6788" s="116"/>
      <c r="D6788" s="119"/>
      <c r="G6788" s="117"/>
      <c r="H6788" s="119"/>
      <c r="J6788" s="118"/>
      <c r="P6788" s="70" t="str">
        <f t="shared" si="319"/>
        <v/>
      </c>
      <c r="Q6788" s="70" t="str">
        <f t="shared" si="320"/>
        <v/>
      </c>
      <c r="R6788" s="70" t="str">
        <f>IFERROR(IF(K6788="handling and wharfage",SUM(P6788:Q6788),IF(OR(K6788="tank",K6788="Boat",K6788="car"),INDEX(Rate!$B$4:$M$25,MATCH(Gilbert!N6788,Rate!$A$4:$A$25,0),MATCH(Gilbert!L6788,Rate!$B$3:$M$3,0))*O6788*0.8,INDEX(Rate!$B$4:$M$25,MATCH(Gilbert!N6788,Rate!$A$4:$A$25,0),MATCH(Gilbert!L6788,Rate!$B$3:$M$3,0))*O6788)),"")</f>
        <v/>
      </c>
      <c r="S6788" s="71"/>
      <c r="T6788" s="71" t="str">
        <f t="shared" si="321"/>
        <v/>
      </c>
      <c r="V6788" s="119"/>
      <c r="W6788" s="119"/>
    </row>
    <row r="6789" s="62" customFormat="1" spans="1:23">
      <c r="A6789" s="116"/>
      <c r="B6789" s="116"/>
      <c r="D6789" s="119"/>
      <c r="G6789" s="117"/>
      <c r="H6789" s="119"/>
      <c r="J6789" s="118"/>
      <c r="P6789" s="70" t="str">
        <f t="shared" si="319"/>
        <v/>
      </c>
      <c r="Q6789" s="70" t="str">
        <f t="shared" si="320"/>
        <v/>
      </c>
      <c r="R6789" s="70" t="str">
        <f>IFERROR(IF(K6789="handling and wharfage",SUM(P6789:Q6789),IF(OR(K6789="tank",K6789="Boat",K6789="car"),INDEX(Rate!$B$4:$M$25,MATCH(Gilbert!N6789,Rate!$A$4:$A$25,0),MATCH(Gilbert!L6789,Rate!$B$3:$M$3,0))*O6789*0.8,INDEX(Rate!$B$4:$M$25,MATCH(Gilbert!N6789,Rate!$A$4:$A$25,0),MATCH(Gilbert!L6789,Rate!$B$3:$M$3,0))*O6789)),"")</f>
        <v/>
      </c>
      <c r="S6789" s="71"/>
      <c r="T6789" s="71" t="str">
        <f t="shared" si="321"/>
        <v/>
      </c>
      <c r="V6789" s="119"/>
      <c r="W6789" s="119"/>
    </row>
    <row r="6790" s="62" customFormat="1" spans="1:23">
      <c r="A6790" s="116"/>
      <c r="B6790" s="116"/>
      <c r="D6790" s="119"/>
      <c r="G6790" s="117"/>
      <c r="H6790" s="119"/>
      <c r="J6790" s="118"/>
      <c r="P6790" s="70" t="str">
        <f t="shared" si="319"/>
        <v/>
      </c>
      <c r="Q6790" s="70" t="str">
        <f t="shared" si="320"/>
        <v/>
      </c>
      <c r="R6790" s="70" t="str">
        <f>IFERROR(IF(K6790="handling and wharfage",SUM(P6790:Q6790),IF(OR(K6790="tank",K6790="Boat",K6790="car"),INDEX(Rate!$B$4:$M$25,MATCH(Gilbert!N6790,Rate!$A$4:$A$25,0),MATCH(Gilbert!L6790,Rate!$B$3:$M$3,0))*O6790*0.8,INDEX(Rate!$B$4:$M$25,MATCH(Gilbert!N6790,Rate!$A$4:$A$25,0),MATCH(Gilbert!L6790,Rate!$B$3:$M$3,0))*O6790)),"")</f>
        <v/>
      </c>
      <c r="S6790" s="71"/>
      <c r="T6790" s="71" t="str">
        <f t="shared" si="321"/>
        <v/>
      </c>
      <c r="V6790" s="119"/>
      <c r="W6790" s="119"/>
    </row>
    <row r="6791" s="62" customFormat="1" spans="1:23">
      <c r="A6791" s="116"/>
      <c r="B6791" s="116"/>
      <c r="D6791" s="119"/>
      <c r="G6791" s="117"/>
      <c r="H6791" s="119"/>
      <c r="J6791" s="118"/>
      <c r="P6791" s="70" t="str">
        <f t="shared" si="319"/>
        <v/>
      </c>
      <c r="Q6791" s="70" t="str">
        <f t="shared" si="320"/>
        <v/>
      </c>
      <c r="R6791" s="70" t="str">
        <f>IFERROR(IF(K6791="handling and wharfage",SUM(P6791:Q6791),IF(OR(K6791="tank",K6791="Boat",K6791="car"),INDEX(Rate!$B$4:$M$25,MATCH(Gilbert!N6791,Rate!$A$4:$A$25,0),MATCH(Gilbert!L6791,Rate!$B$3:$M$3,0))*O6791*0.8,INDEX(Rate!$B$4:$M$25,MATCH(Gilbert!N6791,Rate!$A$4:$A$25,0),MATCH(Gilbert!L6791,Rate!$B$3:$M$3,0))*O6791)),"")</f>
        <v/>
      </c>
      <c r="S6791" s="71"/>
      <c r="T6791" s="71" t="str">
        <f t="shared" si="321"/>
        <v/>
      </c>
      <c r="V6791" s="119"/>
      <c r="W6791" s="119"/>
    </row>
    <row r="6792" s="62" customFormat="1" spans="1:23">
      <c r="A6792" s="116"/>
      <c r="B6792" s="116"/>
      <c r="D6792" s="119"/>
      <c r="G6792" s="117"/>
      <c r="H6792" s="119"/>
      <c r="J6792" s="118"/>
      <c r="P6792" s="70" t="str">
        <f t="shared" si="319"/>
        <v/>
      </c>
      <c r="Q6792" s="70" t="str">
        <f t="shared" si="320"/>
        <v/>
      </c>
      <c r="R6792" s="70" t="str">
        <f>IFERROR(IF(K6792="handling and wharfage",SUM(P6792:Q6792),IF(OR(K6792="tank",K6792="Boat",K6792="car"),INDEX(Rate!$B$4:$M$25,MATCH(Gilbert!N6792,Rate!$A$4:$A$25,0),MATCH(Gilbert!L6792,Rate!$B$3:$M$3,0))*O6792*0.8,INDEX(Rate!$B$4:$M$25,MATCH(Gilbert!N6792,Rate!$A$4:$A$25,0),MATCH(Gilbert!L6792,Rate!$B$3:$M$3,0))*O6792)),"")</f>
        <v/>
      </c>
      <c r="S6792" s="71"/>
      <c r="T6792" s="71" t="str">
        <f t="shared" si="321"/>
        <v/>
      </c>
      <c r="V6792" s="119"/>
      <c r="W6792" s="119"/>
    </row>
    <row r="6793" s="62" customFormat="1" spans="1:23">
      <c r="A6793" s="116"/>
      <c r="B6793" s="116"/>
      <c r="D6793" s="119"/>
      <c r="G6793" s="117"/>
      <c r="H6793" s="119"/>
      <c r="J6793" s="118"/>
      <c r="P6793" s="70" t="str">
        <f t="shared" si="319"/>
        <v/>
      </c>
      <c r="Q6793" s="70" t="str">
        <f t="shared" si="320"/>
        <v/>
      </c>
      <c r="R6793" s="70" t="str">
        <f>IFERROR(IF(K6793="handling and wharfage",SUM(P6793:Q6793),IF(OR(K6793="tank",K6793="Boat",K6793="car"),INDEX(Rate!$B$4:$M$25,MATCH(Gilbert!N6793,Rate!$A$4:$A$25,0),MATCH(Gilbert!L6793,Rate!$B$3:$M$3,0))*O6793*0.8,INDEX(Rate!$B$4:$M$25,MATCH(Gilbert!N6793,Rate!$A$4:$A$25,0),MATCH(Gilbert!L6793,Rate!$B$3:$M$3,0))*O6793)),"")</f>
        <v/>
      </c>
      <c r="S6793" s="71"/>
      <c r="T6793" s="71" t="str">
        <f t="shared" si="321"/>
        <v/>
      </c>
      <c r="V6793" s="119"/>
      <c r="W6793" s="119"/>
    </row>
    <row r="6794" s="62" customFormat="1" spans="1:23">
      <c r="A6794" s="116"/>
      <c r="B6794" s="116"/>
      <c r="D6794" s="119"/>
      <c r="G6794" s="117"/>
      <c r="H6794" s="119"/>
      <c r="J6794" s="118"/>
      <c r="P6794" s="70" t="str">
        <f t="shared" si="319"/>
        <v/>
      </c>
      <c r="Q6794" s="70" t="str">
        <f t="shared" si="320"/>
        <v/>
      </c>
      <c r="R6794" s="70" t="str">
        <f>IFERROR(IF(K6794="handling and wharfage",SUM(P6794:Q6794),IF(OR(K6794="tank",K6794="Boat",K6794="car"),INDEX(Rate!$B$4:$M$25,MATCH(Gilbert!N6794,Rate!$A$4:$A$25,0),MATCH(Gilbert!L6794,Rate!$B$3:$M$3,0))*O6794*0.8,INDEX(Rate!$B$4:$M$25,MATCH(Gilbert!N6794,Rate!$A$4:$A$25,0),MATCH(Gilbert!L6794,Rate!$B$3:$M$3,0))*O6794)),"")</f>
        <v/>
      </c>
      <c r="S6794" s="71"/>
      <c r="T6794" s="71" t="str">
        <f t="shared" si="321"/>
        <v/>
      </c>
      <c r="V6794" s="119"/>
      <c r="W6794" s="119"/>
    </row>
    <row r="6795" s="62" customFormat="1" spans="1:23">
      <c r="A6795" s="116"/>
      <c r="B6795" s="116"/>
      <c r="D6795" s="119"/>
      <c r="G6795" s="117"/>
      <c r="H6795" s="119"/>
      <c r="J6795" s="118"/>
      <c r="P6795" s="70" t="str">
        <f t="shared" si="319"/>
        <v/>
      </c>
      <c r="Q6795" s="70" t="str">
        <f t="shared" si="320"/>
        <v/>
      </c>
      <c r="R6795" s="70" t="str">
        <f>IFERROR(IF(K6795="handling and wharfage",SUM(P6795:Q6795),IF(OR(K6795="tank",K6795="Boat",K6795="car"),INDEX(Rate!$B$4:$M$25,MATCH(Gilbert!N6795,Rate!$A$4:$A$25,0),MATCH(Gilbert!L6795,Rate!$B$3:$M$3,0))*O6795*0.8,INDEX(Rate!$B$4:$M$25,MATCH(Gilbert!N6795,Rate!$A$4:$A$25,0),MATCH(Gilbert!L6795,Rate!$B$3:$M$3,0))*O6795)),"")</f>
        <v/>
      </c>
      <c r="S6795" s="71"/>
      <c r="T6795" s="71" t="str">
        <f t="shared" si="321"/>
        <v/>
      </c>
      <c r="V6795" s="119"/>
      <c r="W6795" s="119"/>
    </row>
    <row r="6796" s="62" customFormat="1" spans="1:23">
      <c r="A6796" s="116"/>
      <c r="B6796" s="116"/>
      <c r="D6796" s="119"/>
      <c r="G6796" s="117"/>
      <c r="H6796" s="119"/>
      <c r="J6796" s="118"/>
      <c r="P6796" s="70" t="str">
        <f t="shared" si="319"/>
        <v/>
      </c>
      <c r="Q6796" s="70" t="str">
        <f t="shared" si="320"/>
        <v/>
      </c>
      <c r="R6796" s="70" t="str">
        <f>IFERROR(IF(K6796="handling and wharfage",SUM(P6796:Q6796),IF(OR(K6796="tank",K6796="Boat",K6796="car"),INDEX(Rate!$B$4:$M$25,MATCH(Gilbert!N6796,Rate!$A$4:$A$25,0),MATCH(Gilbert!L6796,Rate!$B$3:$M$3,0))*O6796*0.8,INDEX(Rate!$B$4:$M$25,MATCH(Gilbert!N6796,Rate!$A$4:$A$25,0),MATCH(Gilbert!L6796,Rate!$B$3:$M$3,0))*O6796)),"")</f>
        <v/>
      </c>
      <c r="S6796" s="71"/>
      <c r="T6796" s="71" t="str">
        <f t="shared" si="321"/>
        <v/>
      </c>
      <c r="V6796" s="119"/>
      <c r="W6796" s="119"/>
    </row>
    <row r="6797" s="62" customFormat="1" spans="1:23">
      <c r="A6797" s="116"/>
      <c r="B6797" s="116"/>
      <c r="D6797" s="119"/>
      <c r="G6797" s="117"/>
      <c r="H6797" s="119"/>
      <c r="J6797" s="118"/>
      <c r="P6797" s="70" t="str">
        <f t="shared" si="319"/>
        <v/>
      </c>
      <c r="Q6797" s="70" t="str">
        <f t="shared" si="320"/>
        <v/>
      </c>
      <c r="R6797" s="70" t="str">
        <f>IFERROR(IF(K6797="handling and wharfage",SUM(P6797:Q6797),IF(OR(K6797="tank",K6797="Boat",K6797="car"),INDEX(Rate!$B$4:$M$25,MATCH(Gilbert!N6797,Rate!$A$4:$A$25,0),MATCH(Gilbert!L6797,Rate!$B$3:$M$3,0))*O6797*0.8,INDEX(Rate!$B$4:$M$25,MATCH(Gilbert!N6797,Rate!$A$4:$A$25,0),MATCH(Gilbert!L6797,Rate!$B$3:$M$3,0))*O6797)),"")</f>
        <v/>
      </c>
      <c r="S6797" s="71"/>
      <c r="T6797" s="71" t="str">
        <f t="shared" si="321"/>
        <v/>
      </c>
      <c r="V6797" s="119"/>
      <c r="W6797" s="119"/>
    </row>
    <row r="6798" s="62" customFormat="1" spans="1:23">
      <c r="A6798" s="116"/>
      <c r="B6798" s="116"/>
      <c r="D6798" s="119"/>
      <c r="G6798" s="117"/>
      <c r="H6798" s="119"/>
      <c r="J6798" s="118"/>
      <c r="P6798" s="70" t="str">
        <f t="shared" si="319"/>
        <v/>
      </c>
      <c r="Q6798" s="70" t="str">
        <f t="shared" si="320"/>
        <v/>
      </c>
      <c r="R6798" s="70" t="str">
        <f>IFERROR(IF(K6798="handling and wharfage",SUM(P6798:Q6798),IF(OR(K6798="tank",K6798="Boat",K6798="car"),INDEX(Rate!$B$4:$M$25,MATCH(Gilbert!N6798,Rate!$A$4:$A$25,0),MATCH(Gilbert!L6798,Rate!$B$3:$M$3,0))*O6798*0.8,INDEX(Rate!$B$4:$M$25,MATCH(Gilbert!N6798,Rate!$A$4:$A$25,0),MATCH(Gilbert!L6798,Rate!$B$3:$M$3,0))*O6798)),"")</f>
        <v/>
      </c>
      <c r="S6798" s="71"/>
      <c r="T6798" s="71" t="str">
        <f t="shared" si="321"/>
        <v/>
      </c>
      <c r="V6798" s="119"/>
      <c r="W6798" s="119"/>
    </row>
    <row r="6799" spans="16:20">
      <c r="P6799" s="70" t="str">
        <f t="shared" si="319"/>
        <v/>
      </c>
      <c r="Q6799" s="70" t="str">
        <f t="shared" si="320"/>
        <v/>
      </c>
      <c r="R6799" s="70" t="str">
        <f>IFERROR(IF(K6799="handling and wharfage",SUM(P6799:Q6799),IF(OR(K6799="tank",K6799="Boat",K6799="car"),INDEX(Rate!$B$4:$M$25,MATCH(Gilbert!N6799,Rate!$A$4:$A$25,0),MATCH(Gilbert!L6799,Rate!$B$3:$M$3,0))*O6799*0.8,INDEX(Rate!$B$4:$M$25,MATCH(Gilbert!N6799,Rate!$A$4:$A$25,0),MATCH(Gilbert!L6799,Rate!$B$3:$M$3,0))*O6799)),"")</f>
        <v/>
      </c>
      <c r="T6799" s="71" t="str">
        <f t="shared" si="321"/>
        <v/>
      </c>
    </row>
    <row r="6800" spans="13:20">
      <c r="M6800" s="38"/>
      <c r="P6800" s="70" t="str">
        <f t="shared" si="319"/>
        <v/>
      </c>
      <c r="Q6800" s="70" t="str">
        <f t="shared" si="320"/>
        <v/>
      </c>
      <c r="R6800" s="70" t="str">
        <f>IFERROR(IF(K6800="handling and wharfage",SUM(P6800:Q6800),IF(OR(K6800="tank",K6800="Boat",K6800="car"),INDEX(Rate!$B$4:$M$25,MATCH(Gilbert!N6800,Rate!$A$4:$A$25,0),MATCH(Gilbert!L6800,Rate!$B$3:$M$3,0))*O6800*0.8,INDEX(Rate!$B$4:$M$25,MATCH(Gilbert!N6800,Rate!$A$4:$A$25,0),MATCH(Gilbert!L6800,Rate!$B$3:$M$3,0))*O6800)),"")</f>
        <v/>
      </c>
      <c r="T6800" s="71" t="str">
        <f t="shared" si="321"/>
        <v/>
      </c>
    </row>
    <row r="6801" spans="13:20">
      <c r="M6801" s="38"/>
      <c r="P6801" s="70" t="str">
        <f t="shared" si="319"/>
        <v/>
      </c>
      <c r="Q6801" s="70" t="str">
        <f t="shared" si="320"/>
        <v/>
      </c>
      <c r="R6801" s="70" t="str">
        <f>IFERROR(IF(K6801="handling and wharfage",SUM(P6801:Q6801),IF(OR(K6801="tank",K6801="Boat",K6801="car"),INDEX(Rate!$B$4:$M$25,MATCH(Gilbert!N6801,Rate!$A$4:$A$25,0),MATCH(Gilbert!L6801,Rate!$B$3:$M$3,0))*O6801*0.8,INDEX(Rate!$B$4:$M$25,MATCH(Gilbert!N6801,Rate!$A$4:$A$25,0),MATCH(Gilbert!L6801,Rate!$B$3:$M$3,0))*O6801)),"")</f>
        <v/>
      </c>
      <c r="T6801" s="71" t="str">
        <f t="shared" si="321"/>
        <v/>
      </c>
    </row>
    <row r="6802" spans="13:20">
      <c r="M6802" s="38"/>
      <c r="P6802" s="70" t="str">
        <f t="shared" si="319"/>
        <v/>
      </c>
      <c r="Q6802" s="70" t="str">
        <f t="shared" si="320"/>
        <v/>
      </c>
      <c r="R6802" s="70" t="str">
        <f>IFERROR(IF(K6802="handling and wharfage",SUM(P6802:Q6802),IF(OR(K6802="tank",K6802="Boat",K6802="car"),INDEX(Rate!$B$4:$M$25,MATCH(Gilbert!N6802,Rate!$A$4:$A$25,0),MATCH(Gilbert!L6802,Rate!$B$3:$M$3,0))*O6802*0.8,INDEX(Rate!$B$4:$M$25,MATCH(Gilbert!N6802,Rate!$A$4:$A$25,0),MATCH(Gilbert!L6802,Rate!$B$3:$M$3,0))*O6802)),"")</f>
        <v/>
      </c>
      <c r="T6802" s="71" t="str">
        <f t="shared" si="321"/>
        <v/>
      </c>
    </row>
    <row r="6803" spans="13:20">
      <c r="M6803" s="38"/>
      <c r="P6803" s="70" t="str">
        <f t="shared" si="319"/>
        <v/>
      </c>
      <c r="Q6803" s="70" t="str">
        <f t="shared" si="320"/>
        <v/>
      </c>
      <c r="R6803" s="70" t="str">
        <f>IFERROR(IF(K6803="handling and wharfage",SUM(P6803:Q6803),IF(OR(K6803="tank",K6803="Boat",K6803="car"),INDEX(Rate!$B$4:$M$25,MATCH(Gilbert!N6803,Rate!$A$4:$A$25,0),MATCH(Gilbert!L6803,Rate!$B$3:$M$3,0))*O6803*0.8,INDEX(Rate!$B$4:$M$25,MATCH(Gilbert!N6803,Rate!$A$4:$A$25,0),MATCH(Gilbert!L6803,Rate!$B$3:$M$3,0))*O6803)),"")</f>
        <v/>
      </c>
      <c r="T6803" s="71" t="str">
        <f t="shared" si="321"/>
        <v/>
      </c>
    </row>
    <row r="6804" spans="13:20">
      <c r="M6804" s="38"/>
      <c r="P6804" s="70" t="str">
        <f t="shared" si="319"/>
        <v/>
      </c>
      <c r="Q6804" s="70" t="str">
        <f t="shared" si="320"/>
        <v/>
      </c>
      <c r="R6804" s="70" t="str">
        <f>IFERROR(IF(K6804="handling and wharfage",SUM(P6804:Q6804),IF(OR(K6804="tank",K6804="Boat",K6804="car"),INDEX(Rate!$B$4:$M$25,MATCH(Gilbert!N6804,Rate!$A$4:$A$25,0),MATCH(Gilbert!L6804,Rate!$B$3:$M$3,0))*O6804*0.8,INDEX(Rate!$B$4:$M$25,MATCH(Gilbert!N6804,Rate!$A$4:$A$25,0),MATCH(Gilbert!L6804,Rate!$B$3:$M$3,0))*O6804)),"")</f>
        <v/>
      </c>
      <c r="T6804" s="71" t="str">
        <f t="shared" si="321"/>
        <v/>
      </c>
    </row>
    <row r="6805" spans="16:20">
      <c r="P6805" s="70" t="str">
        <f t="shared" si="319"/>
        <v/>
      </c>
      <c r="Q6805" s="70" t="str">
        <f t="shared" si="320"/>
        <v/>
      </c>
      <c r="R6805" s="70" t="str">
        <f>IFERROR(IF(K6805="handling and wharfage",SUM(P6805:Q6805),IF(OR(K6805="tank",K6805="Boat",K6805="car"),INDEX(Rate!$B$4:$M$25,MATCH(Gilbert!N6805,Rate!$A$4:$A$25,0),MATCH(Gilbert!L6805,Rate!$B$3:$M$3,0))*O6805*0.8,INDEX(Rate!$B$4:$M$25,MATCH(Gilbert!N6805,Rate!$A$4:$A$25,0),MATCH(Gilbert!L6805,Rate!$B$3:$M$3,0))*O6805)),"")</f>
        <v/>
      </c>
      <c r="T6805" s="71" t="str">
        <f t="shared" si="321"/>
        <v/>
      </c>
    </row>
    <row r="6806" spans="16:20">
      <c r="P6806" s="70" t="str">
        <f t="shared" si="319"/>
        <v/>
      </c>
      <c r="Q6806" s="70" t="str">
        <f t="shared" si="320"/>
        <v/>
      </c>
      <c r="R6806" s="70" t="str">
        <f>IFERROR(IF(K6806="handling and wharfage",SUM(P6806:Q6806),IF(OR(K6806="tank",K6806="Boat",K6806="car"),INDEX(Rate!$B$4:$M$25,MATCH(Gilbert!N6806,Rate!$A$4:$A$25,0),MATCH(Gilbert!L6806,Rate!$B$3:$M$3,0))*O6806*0.8,INDEX(Rate!$B$4:$M$25,MATCH(Gilbert!N6806,Rate!$A$4:$A$25,0),MATCH(Gilbert!L6806,Rate!$B$3:$M$3,0))*O6806)),"")</f>
        <v/>
      </c>
      <c r="T6806" s="71" t="str">
        <f t="shared" si="321"/>
        <v/>
      </c>
    </row>
    <row r="6807" spans="16:20">
      <c r="P6807" s="70" t="str">
        <f t="shared" si="319"/>
        <v/>
      </c>
      <c r="Q6807" s="70" t="str">
        <f t="shared" si="320"/>
        <v/>
      </c>
      <c r="R6807" s="70" t="str">
        <f>IFERROR(IF(K6807="handling and wharfage",SUM(P6807:Q6807),IF(OR(K6807="tank",K6807="Boat",K6807="car"),INDEX(Rate!$B$4:$M$25,MATCH(Gilbert!N6807,Rate!$A$4:$A$25,0),MATCH(Gilbert!L6807,Rate!$B$3:$M$3,0))*O6807*0.8,INDEX(Rate!$B$4:$M$25,MATCH(Gilbert!N6807,Rate!$A$4:$A$25,0),MATCH(Gilbert!L6807,Rate!$B$3:$M$3,0))*O6807)),"")</f>
        <v/>
      </c>
      <c r="T6807" s="71" t="str">
        <f t="shared" si="321"/>
        <v/>
      </c>
    </row>
    <row r="6808" spans="16:20">
      <c r="P6808" s="70" t="str">
        <f t="shared" si="319"/>
        <v/>
      </c>
      <c r="Q6808" s="70" t="str">
        <f t="shared" si="320"/>
        <v/>
      </c>
      <c r="R6808" s="70" t="str">
        <f>IFERROR(IF(K6808="handling and wharfage",SUM(P6808:Q6808),IF(OR(K6808="tank",K6808="Boat",K6808="car"),INDEX(Rate!$B$4:$M$25,MATCH(Gilbert!N6808,Rate!$A$4:$A$25,0),MATCH(Gilbert!L6808,Rate!$B$3:$M$3,0))*O6808*0.8,INDEX(Rate!$B$4:$M$25,MATCH(Gilbert!N6808,Rate!$A$4:$A$25,0),MATCH(Gilbert!L6808,Rate!$B$3:$M$3,0))*O6808)),"")</f>
        <v/>
      </c>
      <c r="T6808" s="71" t="str">
        <f t="shared" si="321"/>
        <v/>
      </c>
    </row>
    <row r="6809" spans="16:20">
      <c r="P6809" s="70" t="str">
        <f t="shared" si="319"/>
        <v/>
      </c>
      <c r="Q6809" s="70" t="str">
        <f t="shared" si="320"/>
        <v/>
      </c>
      <c r="R6809" s="70" t="str">
        <f>IFERROR(IF(K6809="handling and wharfage",SUM(P6809:Q6809),IF(OR(K6809="tank",K6809="Boat",K6809="car"),INDEX(Rate!$B$4:$M$25,MATCH(Gilbert!N6809,Rate!$A$4:$A$25,0),MATCH(Gilbert!L6809,Rate!$B$3:$M$3,0))*O6809*0.8,INDEX(Rate!$B$4:$M$25,MATCH(Gilbert!N6809,Rate!$A$4:$A$25,0),MATCH(Gilbert!L6809,Rate!$B$3:$M$3,0))*O6809)),"")</f>
        <v/>
      </c>
      <c r="T6809" s="71" t="str">
        <f t="shared" si="321"/>
        <v/>
      </c>
    </row>
    <row r="6810" spans="16:20">
      <c r="P6810" s="70" t="str">
        <f t="shared" si="319"/>
        <v/>
      </c>
      <c r="Q6810" s="70" t="str">
        <f t="shared" si="320"/>
        <v/>
      </c>
      <c r="R6810" s="70" t="str">
        <f>IFERROR(IF(K6810="handling and wharfage",SUM(P6810:Q6810),IF(OR(K6810="tank",K6810="Boat",K6810="car"),INDEX(Rate!$B$4:$M$25,MATCH(Gilbert!N6810,Rate!$A$4:$A$25,0),MATCH(Gilbert!L6810,Rate!$B$3:$M$3,0))*O6810*0.8,INDEX(Rate!$B$4:$M$25,MATCH(Gilbert!N6810,Rate!$A$4:$A$25,0),MATCH(Gilbert!L6810,Rate!$B$3:$M$3,0))*O6810)),"")</f>
        <v/>
      </c>
      <c r="T6810" s="71" t="str">
        <f t="shared" si="321"/>
        <v/>
      </c>
    </row>
    <row r="6811" s="63" customFormat="1" spans="1:23">
      <c r="A6811" s="122"/>
      <c r="B6811" s="122"/>
      <c r="D6811" s="123"/>
      <c r="G6811" s="124"/>
      <c r="H6811" s="123"/>
      <c r="J6811" s="125"/>
      <c r="P6811" s="70" t="str">
        <f t="shared" si="319"/>
        <v/>
      </c>
      <c r="Q6811" s="70" t="str">
        <f t="shared" si="320"/>
        <v/>
      </c>
      <c r="R6811" s="70" t="str">
        <f>IFERROR(IF(K6811="handling and wharfage",SUM(P6811:Q6811),IF(OR(K6811="tank",K6811="Boat",K6811="car"),INDEX(Rate!$B$4:$M$25,MATCH(Gilbert!N6811,Rate!$A$4:$A$25,0),MATCH(Gilbert!L6811,Rate!$B$3:$M$3,0))*O6811*0.8,INDEX(Rate!$B$4:$M$25,MATCH(Gilbert!N6811,Rate!$A$4:$A$25,0),MATCH(Gilbert!L6811,Rate!$B$3:$M$3,0))*O6811)),"")</f>
        <v/>
      </c>
      <c r="S6811" s="71"/>
      <c r="T6811" s="71" t="str">
        <f t="shared" si="321"/>
        <v/>
      </c>
      <c r="V6811" s="123"/>
      <c r="W6811" s="123"/>
    </row>
    <row r="6812" s="63" customFormat="1" spans="1:23">
      <c r="A6812" s="122"/>
      <c r="B6812" s="122"/>
      <c r="D6812" s="123"/>
      <c r="G6812" s="124"/>
      <c r="H6812" s="123"/>
      <c r="J6812" s="125"/>
      <c r="P6812" s="70" t="str">
        <f t="shared" si="319"/>
        <v/>
      </c>
      <c r="Q6812" s="70" t="str">
        <f t="shared" si="320"/>
        <v/>
      </c>
      <c r="R6812" s="70" t="str">
        <f>IFERROR(IF(K6812="handling and wharfage",SUM(P6812:Q6812),IF(OR(K6812="tank",K6812="Boat",K6812="car"),INDEX(Rate!$B$4:$M$25,MATCH(Gilbert!N6812,Rate!$A$4:$A$25,0),MATCH(Gilbert!L6812,Rate!$B$3:$M$3,0))*O6812*0.8,INDEX(Rate!$B$4:$M$25,MATCH(Gilbert!N6812,Rate!$A$4:$A$25,0),MATCH(Gilbert!L6812,Rate!$B$3:$M$3,0))*O6812)),"")</f>
        <v/>
      </c>
      <c r="S6812" s="71"/>
      <c r="T6812" s="71" t="str">
        <f t="shared" si="321"/>
        <v/>
      </c>
      <c r="V6812" s="123"/>
      <c r="W6812" s="123"/>
    </row>
    <row r="6813" s="63" customFormat="1" spans="1:23">
      <c r="A6813" s="122"/>
      <c r="B6813" s="122"/>
      <c r="D6813" s="123"/>
      <c r="G6813" s="124"/>
      <c r="H6813" s="123"/>
      <c r="J6813" s="125"/>
      <c r="P6813" s="70" t="str">
        <f t="shared" si="319"/>
        <v/>
      </c>
      <c r="Q6813" s="70" t="str">
        <f t="shared" si="320"/>
        <v/>
      </c>
      <c r="R6813" s="70" t="str">
        <f>IFERROR(IF(K6813="handling and wharfage",SUM(P6813:Q6813),IF(OR(K6813="tank",K6813="Boat",K6813="car"),INDEX(Rate!$B$4:$M$25,MATCH(Gilbert!N6813,Rate!$A$4:$A$25,0),MATCH(Gilbert!L6813,Rate!$B$3:$M$3,0))*O6813*0.8,INDEX(Rate!$B$4:$M$25,MATCH(Gilbert!N6813,Rate!$A$4:$A$25,0),MATCH(Gilbert!L6813,Rate!$B$3:$M$3,0))*O6813)),"")</f>
        <v/>
      </c>
      <c r="S6813" s="71"/>
      <c r="T6813" s="71" t="str">
        <f t="shared" si="321"/>
        <v/>
      </c>
      <c r="V6813" s="123"/>
      <c r="W6813" s="123"/>
    </row>
    <row r="6814" s="63" customFormat="1" spans="1:23">
      <c r="A6814" s="122"/>
      <c r="B6814" s="122"/>
      <c r="D6814" s="123"/>
      <c r="G6814" s="124"/>
      <c r="H6814" s="123"/>
      <c r="J6814" s="125"/>
      <c r="P6814" s="70" t="str">
        <f t="shared" si="319"/>
        <v/>
      </c>
      <c r="Q6814" s="70" t="str">
        <f t="shared" si="320"/>
        <v/>
      </c>
      <c r="R6814" s="70" t="str">
        <f>IFERROR(IF(K6814="handling and wharfage",SUM(P6814:Q6814),IF(OR(K6814="tank",K6814="Boat",K6814="car"),INDEX(Rate!$B$4:$M$25,MATCH(Gilbert!N6814,Rate!$A$4:$A$25,0),MATCH(Gilbert!L6814,Rate!$B$3:$M$3,0))*O6814*0.8,INDEX(Rate!$B$4:$M$25,MATCH(Gilbert!N6814,Rate!$A$4:$A$25,0),MATCH(Gilbert!L6814,Rate!$B$3:$M$3,0))*O6814)),"")</f>
        <v/>
      </c>
      <c r="S6814" s="71"/>
      <c r="T6814" s="71" t="str">
        <f t="shared" si="321"/>
        <v/>
      </c>
      <c r="V6814" s="123"/>
      <c r="W6814" s="123"/>
    </row>
    <row r="6815" s="63" customFormat="1" spans="1:23">
      <c r="A6815" s="122"/>
      <c r="B6815" s="122"/>
      <c r="D6815" s="123"/>
      <c r="G6815" s="124"/>
      <c r="H6815" s="123"/>
      <c r="J6815" s="125"/>
      <c r="P6815" s="70" t="str">
        <f t="shared" si="319"/>
        <v/>
      </c>
      <c r="Q6815" s="70" t="str">
        <f t="shared" si="320"/>
        <v/>
      </c>
      <c r="R6815" s="70" t="str">
        <f>IFERROR(IF(K6815="handling and wharfage",SUM(P6815:Q6815),IF(OR(K6815="tank",K6815="Boat",K6815="car"),INDEX(Rate!$B$4:$M$25,MATCH(Gilbert!N6815,Rate!$A$4:$A$25,0),MATCH(Gilbert!L6815,Rate!$B$3:$M$3,0))*O6815*0.8,INDEX(Rate!$B$4:$M$25,MATCH(Gilbert!N6815,Rate!$A$4:$A$25,0),MATCH(Gilbert!L6815,Rate!$B$3:$M$3,0))*O6815)),"")</f>
        <v/>
      </c>
      <c r="S6815" s="71"/>
      <c r="T6815" s="71" t="str">
        <f t="shared" si="321"/>
        <v/>
      </c>
      <c r="V6815" s="123"/>
      <c r="W6815" s="123"/>
    </row>
    <row r="6816" s="63" customFormat="1" spans="1:23">
      <c r="A6816" s="122"/>
      <c r="B6816" s="122"/>
      <c r="D6816" s="123"/>
      <c r="G6816" s="124"/>
      <c r="H6816" s="123"/>
      <c r="J6816" s="125"/>
      <c r="P6816" s="70" t="str">
        <f t="shared" si="319"/>
        <v/>
      </c>
      <c r="Q6816" s="70" t="str">
        <f t="shared" si="320"/>
        <v/>
      </c>
      <c r="R6816" s="70" t="str">
        <f>IFERROR(IF(K6816="handling and wharfage",SUM(P6816:Q6816),IF(OR(K6816="tank",K6816="Boat",K6816="car"),INDEX(Rate!$B$4:$M$25,MATCH(Gilbert!N6816,Rate!$A$4:$A$25,0),MATCH(Gilbert!L6816,Rate!$B$3:$M$3,0))*O6816*0.8,INDEX(Rate!$B$4:$M$25,MATCH(Gilbert!N6816,Rate!$A$4:$A$25,0),MATCH(Gilbert!L6816,Rate!$B$3:$M$3,0))*O6816)),"")</f>
        <v/>
      </c>
      <c r="S6816" s="71"/>
      <c r="T6816" s="71" t="str">
        <f t="shared" si="321"/>
        <v/>
      </c>
      <c r="V6816" s="123"/>
      <c r="W6816" s="123"/>
    </row>
    <row r="6817" s="63" customFormat="1" spans="1:23">
      <c r="A6817" s="122"/>
      <c r="B6817" s="122"/>
      <c r="D6817" s="123"/>
      <c r="G6817" s="124"/>
      <c r="H6817" s="123"/>
      <c r="J6817" s="125"/>
      <c r="P6817" s="70" t="str">
        <f t="shared" si="319"/>
        <v/>
      </c>
      <c r="Q6817" s="70" t="str">
        <f t="shared" si="320"/>
        <v/>
      </c>
      <c r="R6817" s="70" t="str">
        <f>IFERROR(IF(K6817="handling and wharfage",SUM(P6817:Q6817),IF(OR(K6817="tank",K6817="Boat",K6817="car"),INDEX(Rate!$B$4:$M$25,MATCH(Gilbert!N6817,Rate!$A$4:$A$25,0),MATCH(Gilbert!L6817,Rate!$B$3:$M$3,0))*O6817*0.8,INDEX(Rate!$B$4:$M$25,MATCH(Gilbert!N6817,Rate!$A$4:$A$25,0),MATCH(Gilbert!L6817,Rate!$B$3:$M$3,0))*O6817)),"")</f>
        <v/>
      </c>
      <c r="S6817" s="71"/>
      <c r="T6817" s="71" t="str">
        <f t="shared" si="321"/>
        <v/>
      </c>
      <c r="V6817" s="123"/>
      <c r="W6817" s="123"/>
    </row>
    <row r="6818" s="63" customFormat="1" spans="1:23">
      <c r="A6818" s="122"/>
      <c r="B6818" s="122"/>
      <c r="D6818" s="123"/>
      <c r="G6818" s="124"/>
      <c r="H6818" s="123"/>
      <c r="J6818" s="125"/>
      <c r="P6818" s="70" t="str">
        <f t="shared" si="319"/>
        <v/>
      </c>
      <c r="Q6818" s="70" t="str">
        <f t="shared" si="320"/>
        <v/>
      </c>
      <c r="R6818" s="70" t="str">
        <f>IFERROR(IF(K6818="handling and wharfage",SUM(P6818:Q6818),IF(OR(K6818="tank",K6818="Boat",K6818="car"),INDEX(Rate!$B$4:$M$25,MATCH(Gilbert!N6818,Rate!$A$4:$A$25,0),MATCH(Gilbert!L6818,Rate!$B$3:$M$3,0))*O6818*0.8,INDEX(Rate!$B$4:$M$25,MATCH(Gilbert!N6818,Rate!$A$4:$A$25,0),MATCH(Gilbert!L6818,Rate!$B$3:$M$3,0))*O6818)),"")</f>
        <v/>
      </c>
      <c r="S6818" s="71"/>
      <c r="T6818" s="71" t="str">
        <f t="shared" si="321"/>
        <v/>
      </c>
      <c r="V6818" s="123"/>
      <c r="W6818" s="123"/>
    </row>
    <row r="6819" s="63" customFormat="1" spans="1:23">
      <c r="A6819" s="122"/>
      <c r="B6819" s="122"/>
      <c r="D6819" s="123"/>
      <c r="G6819" s="124"/>
      <c r="H6819" s="123"/>
      <c r="J6819" s="125"/>
      <c r="P6819" s="70" t="str">
        <f t="shared" si="319"/>
        <v/>
      </c>
      <c r="Q6819" s="70" t="str">
        <f t="shared" si="320"/>
        <v/>
      </c>
      <c r="R6819" s="70" t="str">
        <f>IFERROR(IF(K6819="handling and wharfage",SUM(P6819:Q6819),IF(OR(K6819="tank",K6819="Boat",K6819="car"),INDEX(Rate!$B$4:$M$25,MATCH(Gilbert!N6819,Rate!$A$4:$A$25,0),MATCH(Gilbert!L6819,Rate!$B$3:$M$3,0))*O6819*0.8,INDEX(Rate!$B$4:$M$25,MATCH(Gilbert!N6819,Rate!$A$4:$A$25,0),MATCH(Gilbert!L6819,Rate!$B$3:$M$3,0))*O6819)),"")</f>
        <v/>
      </c>
      <c r="S6819" s="71"/>
      <c r="T6819" s="71" t="str">
        <f t="shared" si="321"/>
        <v/>
      </c>
      <c r="V6819" s="123"/>
      <c r="W6819" s="123"/>
    </row>
    <row r="6820" s="63" customFormat="1" spans="1:23">
      <c r="A6820" s="122"/>
      <c r="B6820" s="122"/>
      <c r="D6820" s="123"/>
      <c r="G6820" s="124"/>
      <c r="H6820" s="123"/>
      <c r="J6820" s="125"/>
      <c r="P6820" s="70" t="str">
        <f t="shared" si="319"/>
        <v/>
      </c>
      <c r="Q6820" s="70" t="str">
        <f t="shared" si="320"/>
        <v/>
      </c>
      <c r="R6820" s="70" t="str">
        <f>IFERROR(IF(K6820="handling and wharfage",SUM(P6820:Q6820),IF(OR(K6820="tank",K6820="Boat",K6820="car"),INDEX(Rate!$B$4:$M$25,MATCH(Gilbert!N6820,Rate!$A$4:$A$25,0),MATCH(Gilbert!L6820,Rate!$B$3:$M$3,0))*O6820*0.8,INDEX(Rate!$B$4:$M$25,MATCH(Gilbert!N6820,Rate!$A$4:$A$25,0),MATCH(Gilbert!L6820,Rate!$B$3:$M$3,0))*O6820)),"")</f>
        <v/>
      </c>
      <c r="S6820" s="71"/>
      <c r="T6820" s="71" t="str">
        <f t="shared" si="321"/>
        <v/>
      </c>
      <c r="V6820" s="123"/>
      <c r="W6820" s="123"/>
    </row>
    <row r="6821" s="63" customFormat="1" spans="1:23">
      <c r="A6821" s="122"/>
      <c r="B6821" s="122"/>
      <c r="D6821" s="123"/>
      <c r="G6821" s="124"/>
      <c r="H6821" s="123"/>
      <c r="J6821" s="125"/>
      <c r="P6821" s="70" t="str">
        <f t="shared" si="319"/>
        <v/>
      </c>
      <c r="Q6821" s="70" t="str">
        <f t="shared" si="320"/>
        <v/>
      </c>
      <c r="R6821" s="70" t="str">
        <f>IFERROR(IF(K6821="handling and wharfage",SUM(P6821:Q6821),IF(OR(K6821="tank",K6821="Boat",K6821="car"),INDEX(Rate!$B$4:$M$25,MATCH(Gilbert!N6821,Rate!$A$4:$A$25,0),MATCH(Gilbert!L6821,Rate!$B$3:$M$3,0))*O6821*0.8,INDEX(Rate!$B$4:$M$25,MATCH(Gilbert!N6821,Rate!$A$4:$A$25,0),MATCH(Gilbert!L6821,Rate!$B$3:$M$3,0))*O6821)),"")</f>
        <v/>
      </c>
      <c r="S6821" s="71"/>
      <c r="T6821" s="71" t="str">
        <f t="shared" si="321"/>
        <v/>
      </c>
      <c r="V6821" s="123"/>
      <c r="W6821" s="123"/>
    </row>
    <row r="6822" s="63" customFormat="1" spans="1:23">
      <c r="A6822" s="122"/>
      <c r="B6822" s="122"/>
      <c r="D6822" s="123"/>
      <c r="G6822" s="124"/>
      <c r="H6822" s="123"/>
      <c r="J6822" s="125"/>
      <c r="P6822" s="70" t="str">
        <f t="shared" si="319"/>
        <v/>
      </c>
      <c r="Q6822" s="70" t="str">
        <f t="shared" si="320"/>
        <v/>
      </c>
      <c r="R6822" s="70" t="str">
        <f>IFERROR(IF(K6822="handling and wharfage",SUM(P6822:Q6822),IF(OR(K6822="tank",K6822="Boat",K6822="car"),INDEX(Rate!$B$4:$M$25,MATCH(Gilbert!N6822,Rate!$A$4:$A$25,0),MATCH(Gilbert!L6822,Rate!$B$3:$M$3,0))*O6822*0.8,INDEX(Rate!$B$4:$M$25,MATCH(Gilbert!N6822,Rate!$A$4:$A$25,0),MATCH(Gilbert!L6822,Rate!$B$3:$M$3,0))*O6822)),"")</f>
        <v/>
      </c>
      <c r="S6822" s="71"/>
      <c r="T6822" s="71" t="str">
        <f t="shared" si="321"/>
        <v/>
      </c>
      <c r="V6822" s="123"/>
      <c r="W6822" s="123"/>
    </row>
    <row r="6823" s="63" customFormat="1" spans="1:23">
      <c r="A6823" s="122"/>
      <c r="B6823" s="122"/>
      <c r="D6823" s="123"/>
      <c r="G6823" s="124"/>
      <c r="H6823" s="123"/>
      <c r="J6823" s="125"/>
      <c r="P6823" s="70" t="str">
        <f t="shared" si="319"/>
        <v/>
      </c>
      <c r="Q6823" s="70" t="str">
        <f t="shared" si="320"/>
        <v/>
      </c>
      <c r="R6823" s="70" t="str">
        <f>IFERROR(IF(K6823="handling and wharfage",SUM(P6823:Q6823),IF(OR(K6823="tank",K6823="Boat",K6823="car"),INDEX(Rate!$B$4:$M$25,MATCH(Gilbert!N6823,Rate!$A$4:$A$25,0),MATCH(Gilbert!L6823,Rate!$B$3:$M$3,0))*O6823*0.8,INDEX(Rate!$B$4:$M$25,MATCH(Gilbert!N6823,Rate!$A$4:$A$25,0),MATCH(Gilbert!L6823,Rate!$B$3:$M$3,0))*O6823)),"")</f>
        <v/>
      </c>
      <c r="S6823" s="71"/>
      <c r="T6823" s="71" t="str">
        <f t="shared" si="321"/>
        <v/>
      </c>
      <c r="V6823" s="123"/>
      <c r="W6823" s="123"/>
    </row>
    <row r="6824" s="63" customFormat="1" spans="1:23">
      <c r="A6824" s="122"/>
      <c r="B6824" s="122"/>
      <c r="D6824" s="123"/>
      <c r="G6824" s="124"/>
      <c r="H6824" s="123"/>
      <c r="J6824" s="125"/>
      <c r="P6824" s="70" t="str">
        <f t="shared" si="319"/>
        <v/>
      </c>
      <c r="Q6824" s="70" t="str">
        <f t="shared" si="320"/>
        <v/>
      </c>
      <c r="R6824" s="70" t="str">
        <f>IFERROR(IF(K6824="handling and wharfage",SUM(P6824:Q6824),IF(OR(K6824="tank",K6824="Boat",K6824="car"),INDEX(Rate!$B$4:$M$25,MATCH(Gilbert!N6824,Rate!$A$4:$A$25,0),MATCH(Gilbert!L6824,Rate!$B$3:$M$3,0))*O6824*0.8,INDEX(Rate!$B$4:$M$25,MATCH(Gilbert!N6824,Rate!$A$4:$A$25,0),MATCH(Gilbert!L6824,Rate!$B$3:$M$3,0))*O6824)),"")</f>
        <v/>
      </c>
      <c r="S6824" s="71"/>
      <c r="T6824" s="71" t="str">
        <f t="shared" si="321"/>
        <v/>
      </c>
      <c r="V6824" s="123"/>
      <c r="W6824" s="123"/>
    </row>
    <row r="6825" s="63" customFormat="1" spans="1:23">
      <c r="A6825" s="122"/>
      <c r="B6825" s="122"/>
      <c r="D6825" s="123"/>
      <c r="G6825" s="124"/>
      <c r="H6825" s="123"/>
      <c r="J6825" s="125"/>
      <c r="P6825" s="70" t="str">
        <f t="shared" si="319"/>
        <v/>
      </c>
      <c r="Q6825" s="70" t="str">
        <f t="shared" si="320"/>
        <v/>
      </c>
      <c r="R6825" s="70" t="str">
        <f>IFERROR(IF(K6825="handling and wharfage",SUM(P6825:Q6825),IF(OR(K6825="tank",K6825="Boat",K6825="car"),INDEX(Rate!$B$4:$M$25,MATCH(Gilbert!N6825,Rate!$A$4:$A$25,0),MATCH(Gilbert!L6825,Rate!$B$3:$M$3,0))*O6825*0.8,INDEX(Rate!$B$4:$M$25,MATCH(Gilbert!N6825,Rate!$A$4:$A$25,0),MATCH(Gilbert!L6825,Rate!$B$3:$M$3,0))*O6825)),"")</f>
        <v/>
      </c>
      <c r="S6825" s="71"/>
      <c r="T6825" s="71" t="str">
        <f t="shared" si="321"/>
        <v/>
      </c>
      <c r="V6825" s="123"/>
      <c r="W6825" s="123"/>
    </row>
    <row r="6826" spans="16:20">
      <c r="P6826" s="70" t="str">
        <f t="shared" si="319"/>
        <v/>
      </c>
      <c r="Q6826" s="70" t="str">
        <f t="shared" si="320"/>
        <v/>
      </c>
      <c r="R6826" s="70" t="str">
        <f>IFERROR(IF(K6826="handling and wharfage",SUM(P6826:Q6826),IF(OR(K6826="tank",K6826="Boat",K6826="car"),INDEX(Rate!$B$4:$M$25,MATCH(Gilbert!N6826,Rate!$A$4:$A$25,0),MATCH(Gilbert!L6826,Rate!$B$3:$M$3,0))*O6826*0.8,INDEX(Rate!$B$4:$M$25,MATCH(Gilbert!N6826,Rate!$A$4:$A$25,0),MATCH(Gilbert!L6826,Rate!$B$3:$M$3,0))*O6826)),"")</f>
        <v/>
      </c>
      <c r="T6826" s="71" t="str">
        <f t="shared" si="321"/>
        <v/>
      </c>
    </row>
    <row r="6827" spans="16:20">
      <c r="P6827" s="70" t="str">
        <f t="shared" si="319"/>
        <v/>
      </c>
      <c r="Q6827" s="70" t="str">
        <f t="shared" si="320"/>
        <v/>
      </c>
      <c r="R6827" s="70" t="str">
        <f>IFERROR(IF(K6827="handling and wharfage",SUM(P6827:Q6827),IF(OR(K6827="tank",K6827="Boat",K6827="car"),INDEX(Rate!$B$4:$M$25,MATCH(Gilbert!N6827,Rate!$A$4:$A$25,0),MATCH(Gilbert!L6827,Rate!$B$3:$M$3,0))*O6827*0.8,INDEX(Rate!$B$4:$M$25,MATCH(Gilbert!N6827,Rate!$A$4:$A$25,0),MATCH(Gilbert!L6827,Rate!$B$3:$M$3,0))*O6827)),"")</f>
        <v/>
      </c>
      <c r="T6827" s="71" t="str">
        <f t="shared" si="321"/>
        <v/>
      </c>
    </row>
    <row r="6828" spans="16:20">
      <c r="P6828" s="70" t="str">
        <f t="shared" si="319"/>
        <v/>
      </c>
      <c r="Q6828" s="70" t="str">
        <f t="shared" si="320"/>
        <v/>
      </c>
      <c r="R6828" s="70" t="str">
        <f>IFERROR(IF(K6828="handling and wharfage",SUM(P6828:Q6828),IF(OR(K6828="tank",K6828="Boat",K6828="car"),INDEX(Rate!$B$4:$M$25,MATCH(Gilbert!N6828,Rate!$A$4:$A$25,0),MATCH(Gilbert!L6828,Rate!$B$3:$M$3,0))*O6828*0.8,INDEX(Rate!$B$4:$M$25,MATCH(Gilbert!N6828,Rate!$A$4:$A$25,0),MATCH(Gilbert!L6828,Rate!$B$3:$M$3,0))*O6828)),"")</f>
        <v/>
      </c>
      <c r="T6828" s="71" t="str">
        <f t="shared" si="321"/>
        <v/>
      </c>
    </row>
    <row r="6829" spans="16:20">
      <c r="P6829" s="70" t="str">
        <f t="shared" si="319"/>
        <v/>
      </c>
      <c r="Q6829" s="70" t="str">
        <f t="shared" si="320"/>
        <v/>
      </c>
      <c r="R6829" s="70" t="str">
        <f>IFERROR(IF(K6829="handling and wharfage",SUM(P6829:Q6829),IF(OR(K6829="tank",K6829="Boat",K6829="car"),INDEX(Rate!$B$4:$M$25,MATCH(Gilbert!N6829,Rate!$A$4:$A$25,0),MATCH(Gilbert!L6829,Rate!$B$3:$M$3,0))*O6829*0.8,INDEX(Rate!$B$4:$M$25,MATCH(Gilbert!N6829,Rate!$A$4:$A$25,0),MATCH(Gilbert!L6829,Rate!$B$3:$M$3,0))*O6829)),"")</f>
        <v/>
      </c>
      <c r="T6829" s="71" t="str">
        <f t="shared" si="321"/>
        <v/>
      </c>
    </row>
    <row r="6830" spans="16:20">
      <c r="P6830" s="70" t="str">
        <f t="shared" si="319"/>
        <v/>
      </c>
      <c r="Q6830" s="70" t="str">
        <f t="shared" si="320"/>
        <v/>
      </c>
      <c r="R6830" s="70" t="str">
        <f>IFERROR(IF(K6830="handling and wharfage",SUM(P6830:Q6830),IF(OR(K6830="tank",K6830="Boat",K6830="car"),INDEX(Rate!$B$4:$M$25,MATCH(Gilbert!N6830,Rate!$A$4:$A$25,0),MATCH(Gilbert!L6830,Rate!$B$3:$M$3,0))*O6830*0.8,INDEX(Rate!$B$4:$M$25,MATCH(Gilbert!N6830,Rate!$A$4:$A$25,0),MATCH(Gilbert!L6830,Rate!$B$3:$M$3,0))*O6830)),"")</f>
        <v/>
      </c>
      <c r="T6830" s="71" t="str">
        <f t="shared" si="321"/>
        <v/>
      </c>
    </row>
    <row r="6831" spans="16:20">
      <c r="P6831" s="70" t="str">
        <f t="shared" si="319"/>
        <v/>
      </c>
      <c r="Q6831" s="70" t="str">
        <f t="shared" si="320"/>
        <v/>
      </c>
      <c r="R6831" s="70" t="str">
        <f>IFERROR(IF(K6831="handling and wharfage",SUM(P6831:Q6831),IF(OR(K6831="tank",K6831="Boat",K6831="car"),INDEX(Rate!$B$4:$M$25,MATCH(Gilbert!N6831,Rate!$A$4:$A$25,0),MATCH(Gilbert!L6831,Rate!$B$3:$M$3,0))*O6831*0.8,INDEX(Rate!$B$4:$M$25,MATCH(Gilbert!N6831,Rate!$A$4:$A$25,0),MATCH(Gilbert!L6831,Rate!$B$3:$M$3,0))*O6831)),"")</f>
        <v/>
      </c>
      <c r="T6831" s="71" t="str">
        <f t="shared" si="321"/>
        <v/>
      </c>
    </row>
    <row r="6832" spans="16:20">
      <c r="P6832" s="70" t="str">
        <f t="shared" si="319"/>
        <v/>
      </c>
      <c r="Q6832" s="70" t="str">
        <f t="shared" si="320"/>
        <v/>
      </c>
      <c r="R6832" s="70" t="str">
        <f>IFERROR(IF(K6832="handling and wharfage",SUM(P6832:Q6832),IF(OR(K6832="tank",K6832="Boat",K6832="car"),INDEX(Rate!$B$4:$M$25,MATCH(Gilbert!N6832,Rate!$A$4:$A$25,0),MATCH(Gilbert!L6832,Rate!$B$3:$M$3,0))*O6832*0.8,INDEX(Rate!$B$4:$M$25,MATCH(Gilbert!N6832,Rate!$A$4:$A$25,0),MATCH(Gilbert!L6832,Rate!$B$3:$M$3,0))*O6832)),"")</f>
        <v/>
      </c>
      <c r="T6832" s="71" t="str">
        <f t="shared" si="321"/>
        <v/>
      </c>
    </row>
    <row r="6833" spans="16:20">
      <c r="P6833" s="70" t="str">
        <f t="shared" si="319"/>
        <v/>
      </c>
      <c r="Q6833" s="70" t="str">
        <f t="shared" si="320"/>
        <v/>
      </c>
      <c r="R6833" s="70" t="str">
        <f>IFERROR(IF(K6833="handling and wharfage",SUM(P6833:Q6833),IF(OR(K6833="tank",K6833="Boat",K6833="car"),INDEX(Rate!$B$4:$M$25,MATCH(Gilbert!N6833,Rate!$A$4:$A$25,0),MATCH(Gilbert!L6833,Rate!$B$3:$M$3,0))*O6833*0.8,INDEX(Rate!$B$4:$M$25,MATCH(Gilbert!N6833,Rate!$A$4:$A$25,0),MATCH(Gilbert!L6833,Rate!$B$3:$M$3,0))*O6833)),"")</f>
        <v/>
      </c>
      <c r="T6833" s="71" t="str">
        <f t="shared" si="321"/>
        <v/>
      </c>
    </row>
    <row r="6834" spans="16:20">
      <c r="P6834" s="70" t="str">
        <f t="shared" si="319"/>
        <v/>
      </c>
      <c r="Q6834" s="70" t="str">
        <f t="shared" si="320"/>
        <v/>
      </c>
      <c r="R6834" s="70" t="str">
        <f>IFERROR(IF(K6834="handling and wharfage",SUM(P6834:Q6834),IF(OR(K6834="tank",K6834="Boat",K6834="car"),INDEX(Rate!$B$4:$M$25,MATCH(Gilbert!N6834,Rate!$A$4:$A$25,0),MATCH(Gilbert!L6834,Rate!$B$3:$M$3,0))*O6834*0.8,INDEX(Rate!$B$4:$M$25,MATCH(Gilbert!N6834,Rate!$A$4:$A$25,0),MATCH(Gilbert!L6834,Rate!$B$3:$M$3,0))*O6834)),"")</f>
        <v/>
      </c>
      <c r="T6834" s="71" t="str">
        <f t="shared" si="321"/>
        <v/>
      </c>
    </row>
    <row r="6835" spans="16:20">
      <c r="P6835" s="70" t="str">
        <f t="shared" si="319"/>
        <v/>
      </c>
      <c r="Q6835" s="70" t="str">
        <f t="shared" si="320"/>
        <v/>
      </c>
      <c r="R6835" s="70" t="str">
        <f>IFERROR(IF(K6835="handling and wharfage",SUM(P6835:Q6835),IF(OR(K6835="tank",K6835="Boat",K6835="car"),INDEX(Rate!$B$4:$M$25,MATCH(Gilbert!N6835,Rate!$A$4:$A$25,0),MATCH(Gilbert!L6835,Rate!$B$3:$M$3,0))*O6835*0.8,INDEX(Rate!$B$4:$M$25,MATCH(Gilbert!N6835,Rate!$A$4:$A$25,0),MATCH(Gilbert!L6835,Rate!$B$3:$M$3,0))*O6835)),"")</f>
        <v/>
      </c>
      <c r="T6835" s="71" t="str">
        <f t="shared" si="321"/>
        <v/>
      </c>
    </row>
    <row r="6836" spans="16:20">
      <c r="P6836" s="70" t="str">
        <f t="shared" si="319"/>
        <v/>
      </c>
      <c r="Q6836" s="70" t="str">
        <f t="shared" si="320"/>
        <v/>
      </c>
      <c r="R6836" s="70" t="str">
        <f>IFERROR(IF(K6836="handling and wharfage",SUM(P6836:Q6836),IF(OR(K6836="tank",K6836="Boat",K6836="car"),INDEX(Rate!$B$4:$M$25,MATCH(Gilbert!N6836,Rate!$A$4:$A$25,0),MATCH(Gilbert!L6836,Rate!$B$3:$M$3,0))*O6836*0.8,INDEX(Rate!$B$4:$M$25,MATCH(Gilbert!N6836,Rate!$A$4:$A$25,0),MATCH(Gilbert!L6836,Rate!$B$3:$M$3,0))*O6836)),"")</f>
        <v/>
      </c>
      <c r="T6836" s="71" t="str">
        <f t="shared" si="321"/>
        <v/>
      </c>
    </row>
    <row r="6837" spans="16:20">
      <c r="P6837" s="70" t="str">
        <f t="shared" si="319"/>
        <v/>
      </c>
      <c r="Q6837" s="70" t="str">
        <f t="shared" si="320"/>
        <v/>
      </c>
      <c r="R6837" s="70" t="str">
        <f>IFERROR(IF(K6837="handling and wharfage",SUM(P6837:Q6837),IF(OR(K6837="tank",K6837="Boat",K6837="car"),INDEX(Rate!$B$4:$M$25,MATCH(Gilbert!N6837,Rate!$A$4:$A$25,0),MATCH(Gilbert!L6837,Rate!$B$3:$M$3,0))*O6837*0.8,INDEX(Rate!$B$4:$M$25,MATCH(Gilbert!N6837,Rate!$A$4:$A$25,0),MATCH(Gilbert!L6837,Rate!$B$3:$M$3,0))*O6837)),"")</f>
        <v/>
      </c>
      <c r="T6837" s="71" t="str">
        <f t="shared" si="321"/>
        <v/>
      </c>
    </row>
    <row r="6838" spans="16:20">
      <c r="P6838" s="70" t="str">
        <f t="shared" si="319"/>
        <v/>
      </c>
      <c r="Q6838" s="70" t="str">
        <f t="shared" si="320"/>
        <v/>
      </c>
      <c r="R6838" s="70" t="str">
        <f>IFERROR(IF(K6838="handling and wharfage",SUM(P6838:Q6838),IF(OR(K6838="tank",K6838="Boat",K6838="car"),INDEX(Rate!$B$4:$M$25,MATCH(Gilbert!N6838,Rate!$A$4:$A$25,0),MATCH(Gilbert!L6838,Rate!$B$3:$M$3,0))*O6838*0.8,INDEX(Rate!$B$4:$M$25,MATCH(Gilbert!N6838,Rate!$A$4:$A$25,0),MATCH(Gilbert!L6838,Rate!$B$3:$M$3,0))*O6838)),"")</f>
        <v/>
      </c>
      <c r="T6838" s="71" t="str">
        <f t="shared" si="321"/>
        <v/>
      </c>
    </row>
    <row r="6839" spans="16:20">
      <c r="P6839" s="70" t="str">
        <f t="shared" si="319"/>
        <v/>
      </c>
      <c r="Q6839" s="70" t="str">
        <f t="shared" si="320"/>
        <v/>
      </c>
      <c r="R6839" s="70" t="str">
        <f>IFERROR(IF(K6839="handling and wharfage",SUM(P6839:Q6839),IF(OR(K6839="tank",K6839="Boat",K6839="car"),INDEX(Rate!$B$4:$M$25,MATCH(Gilbert!N6839,Rate!$A$4:$A$25,0),MATCH(Gilbert!L6839,Rate!$B$3:$M$3,0))*O6839*0.8,INDEX(Rate!$B$4:$M$25,MATCH(Gilbert!N6839,Rate!$A$4:$A$25,0),MATCH(Gilbert!L6839,Rate!$B$3:$M$3,0))*O6839)),"")</f>
        <v/>
      </c>
      <c r="T6839" s="71" t="str">
        <f t="shared" si="321"/>
        <v/>
      </c>
    </row>
    <row r="6840" spans="16:20">
      <c r="P6840" s="70" t="str">
        <f t="shared" si="319"/>
        <v/>
      </c>
      <c r="Q6840" s="70" t="str">
        <f t="shared" si="320"/>
        <v/>
      </c>
      <c r="R6840" s="70" t="str">
        <f>IFERROR(IF(K6840="handling and wharfage",SUM(P6840:Q6840),IF(OR(K6840="tank",K6840="Boat",K6840="car"),INDEX(Rate!$B$4:$M$25,MATCH(Gilbert!N6840,Rate!$A$4:$A$25,0),MATCH(Gilbert!L6840,Rate!$B$3:$M$3,0))*O6840*0.8,INDEX(Rate!$B$4:$M$25,MATCH(Gilbert!N6840,Rate!$A$4:$A$25,0),MATCH(Gilbert!L6840,Rate!$B$3:$M$3,0))*O6840)),"")</f>
        <v/>
      </c>
      <c r="T6840" s="71" t="str">
        <f t="shared" si="321"/>
        <v/>
      </c>
    </row>
    <row r="6841" spans="16:20">
      <c r="P6841" s="70" t="str">
        <f t="shared" si="319"/>
        <v/>
      </c>
      <c r="Q6841" s="70" t="str">
        <f t="shared" si="320"/>
        <v/>
      </c>
      <c r="R6841" s="70" t="str">
        <f>IFERROR(IF(K6841="handling and wharfage",SUM(P6841:Q6841),IF(OR(K6841="tank",K6841="Boat",K6841="car"),INDEX(Rate!$B$4:$M$25,MATCH(Gilbert!N6841,Rate!$A$4:$A$25,0),MATCH(Gilbert!L6841,Rate!$B$3:$M$3,0))*O6841*0.8,INDEX(Rate!$B$4:$M$25,MATCH(Gilbert!N6841,Rate!$A$4:$A$25,0),MATCH(Gilbert!L6841,Rate!$B$3:$M$3,0))*O6841)),"")</f>
        <v/>
      </c>
      <c r="T6841" s="71" t="str">
        <f t="shared" si="321"/>
        <v/>
      </c>
    </row>
    <row r="6842" spans="16:20">
      <c r="P6842" s="70" t="str">
        <f t="shared" si="319"/>
        <v/>
      </c>
      <c r="Q6842" s="70" t="str">
        <f t="shared" si="320"/>
        <v/>
      </c>
      <c r="R6842" s="70" t="str">
        <f>IFERROR(IF(K6842="handling and wharfage",SUM(P6842:Q6842),IF(OR(K6842="tank",K6842="Boat",K6842="car"),INDEX(Rate!$B$4:$M$25,MATCH(Gilbert!N6842,Rate!$A$4:$A$25,0),MATCH(Gilbert!L6842,Rate!$B$3:$M$3,0))*O6842*0.8,INDEX(Rate!$B$4:$M$25,MATCH(Gilbert!N6842,Rate!$A$4:$A$25,0),MATCH(Gilbert!L6842,Rate!$B$3:$M$3,0))*O6842)),"")</f>
        <v/>
      </c>
      <c r="T6842" s="71" t="str">
        <f t="shared" si="321"/>
        <v/>
      </c>
    </row>
    <row r="6843" spans="16:20">
      <c r="P6843" s="70" t="str">
        <f t="shared" si="319"/>
        <v/>
      </c>
      <c r="Q6843" s="70" t="str">
        <f t="shared" si="320"/>
        <v/>
      </c>
      <c r="R6843" s="70" t="str">
        <f>IFERROR(IF(K6843="handling and wharfage",SUM(P6843:Q6843),IF(OR(K6843="tank",K6843="Boat",K6843="car"),INDEX(Rate!$B$4:$M$25,MATCH(Gilbert!N6843,Rate!$A$4:$A$25,0),MATCH(Gilbert!L6843,Rate!$B$3:$M$3,0))*O6843*0.8,INDEX(Rate!$B$4:$M$25,MATCH(Gilbert!N6843,Rate!$A$4:$A$25,0),MATCH(Gilbert!L6843,Rate!$B$3:$M$3,0))*O6843)),"")</f>
        <v/>
      </c>
      <c r="T6843" s="71" t="str">
        <f t="shared" si="321"/>
        <v/>
      </c>
    </row>
    <row r="6844" spans="16:20">
      <c r="P6844" s="70" t="str">
        <f t="shared" si="319"/>
        <v/>
      </c>
      <c r="Q6844" s="70" t="str">
        <f t="shared" si="320"/>
        <v/>
      </c>
      <c r="R6844" s="70" t="str">
        <f>IFERROR(IF(K6844="handling and wharfage",SUM(P6844:Q6844),IF(OR(K6844="tank",K6844="Boat",K6844="car"),INDEX(Rate!$B$4:$M$25,MATCH(Gilbert!N6844,Rate!$A$4:$A$25,0),MATCH(Gilbert!L6844,Rate!$B$3:$M$3,0))*O6844*0.8,INDEX(Rate!$B$4:$M$25,MATCH(Gilbert!N6844,Rate!$A$4:$A$25,0),MATCH(Gilbert!L6844,Rate!$B$3:$M$3,0))*O6844)),"")</f>
        <v/>
      </c>
      <c r="T6844" s="71" t="str">
        <f t="shared" si="321"/>
        <v/>
      </c>
    </row>
    <row r="6845" spans="16:20">
      <c r="P6845" s="70" t="str">
        <f t="shared" si="319"/>
        <v/>
      </c>
      <c r="Q6845" s="70" t="str">
        <f t="shared" si="320"/>
        <v/>
      </c>
      <c r="R6845" s="70" t="str">
        <f>IFERROR(IF(K6845="handling and wharfage",SUM(P6845:Q6845),IF(OR(K6845="tank",K6845="Boat",K6845="car"),INDEX(Rate!$B$4:$M$25,MATCH(Gilbert!N6845,Rate!$A$4:$A$25,0),MATCH(Gilbert!L6845,Rate!$B$3:$M$3,0))*O6845*0.8,INDEX(Rate!$B$4:$M$25,MATCH(Gilbert!N6845,Rate!$A$4:$A$25,0),MATCH(Gilbert!L6845,Rate!$B$3:$M$3,0))*O6845)),"")</f>
        <v/>
      </c>
      <c r="T6845" s="71" t="str">
        <f t="shared" si="321"/>
        <v/>
      </c>
    </row>
    <row r="6846" spans="16:20">
      <c r="P6846" s="70" t="str">
        <f t="shared" si="319"/>
        <v/>
      </c>
      <c r="Q6846" s="70" t="str">
        <f t="shared" si="320"/>
        <v/>
      </c>
      <c r="R6846" s="70" t="str">
        <f>IFERROR(IF(K6846="handling and wharfage",SUM(P6846:Q6846),IF(OR(K6846="tank",K6846="Boat",K6846="car"),INDEX(Rate!$B$4:$M$25,MATCH(Gilbert!N6846,Rate!$A$4:$A$25,0),MATCH(Gilbert!L6846,Rate!$B$3:$M$3,0))*O6846*0.8,INDEX(Rate!$B$4:$M$25,MATCH(Gilbert!N6846,Rate!$A$4:$A$25,0),MATCH(Gilbert!L6846,Rate!$B$3:$M$3,0))*O6846)),"")</f>
        <v/>
      </c>
      <c r="T6846" s="71" t="str">
        <f t="shared" si="321"/>
        <v/>
      </c>
    </row>
    <row r="6847" spans="16:20">
      <c r="P6847" s="70" t="str">
        <f t="shared" si="319"/>
        <v/>
      </c>
      <c r="Q6847" s="70" t="str">
        <f t="shared" si="320"/>
        <v/>
      </c>
      <c r="R6847" s="70" t="str">
        <f>IFERROR(IF(K6847="handling and wharfage",SUM(P6847:Q6847),IF(OR(K6847="tank",K6847="Boat",K6847="car"),INDEX(Rate!$B$4:$M$25,MATCH(Gilbert!N6847,Rate!$A$4:$A$25,0),MATCH(Gilbert!L6847,Rate!$B$3:$M$3,0))*O6847*0.8,INDEX(Rate!$B$4:$M$25,MATCH(Gilbert!N6847,Rate!$A$4:$A$25,0),MATCH(Gilbert!L6847,Rate!$B$3:$M$3,0))*O6847)),"")</f>
        <v/>
      </c>
      <c r="T6847" s="71" t="str">
        <f t="shared" si="321"/>
        <v/>
      </c>
    </row>
    <row r="6848" spans="16:20">
      <c r="P6848" s="70" t="str">
        <f t="shared" si="319"/>
        <v/>
      </c>
      <c r="Q6848" s="70" t="str">
        <f t="shared" si="320"/>
        <v/>
      </c>
      <c r="R6848" s="70" t="str">
        <f>IFERROR(IF(K6848="handling and wharfage",SUM(P6848:Q6848),IF(OR(K6848="tank",K6848="Boat",K6848="car"),INDEX(Rate!$B$4:$M$25,MATCH(Gilbert!N6848,Rate!$A$4:$A$25,0),MATCH(Gilbert!L6848,Rate!$B$3:$M$3,0))*O6848*0.8,INDEX(Rate!$B$4:$M$25,MATCH(Gilbert!N6848,Rate!$A$4:$A$25,0),MATCH(Gilbert!L6848,Rate!$B$3:$M$3,0))*O6848)),"")</f>
        <v/>
      </c>
      <c r="T6848" s="71" t="str">
        <f t="shared" si="321"/>
        <v/>
      </c>
    </row>
    <row r="6849" spans="16:20">
      <c r="P6849" s="70" t="str">
        <f t="shared" si="319"/>
        <v/>
      </c>
      <c r="Q6849" s="70" t="str">
        <f t="shared" si="320"/>
        <v/>
      </c>
      <c r="R6849" s="70" t="str">
        <f>IFERROR(IF(K6849="handling and wharfage",SUM(P6849:Q6849),IF(OR(K6849="tank",K6849="Boat",K6849="car"),INDEX(Rate!$B$4:$M$25,MATCH(Gilbert!N6849,Rate!$A$4:$A$25,0),MATCH(Gilbert!L6849,Rate!$B$3:$M$3,0))*O6849*0.8,INDEX(Rate!$B$4:$M$25,MATCH(Gilbert!N6849,Rate!$A$4:$A$25,0),MATCH(Gilbert!L6849,Rate!$B$3:$M$3,0))*O6849)),"")</f>
        <v/>
      </c>
      <c r="T6849" s="71" t="str">
        <f t="shared" si="321"/>
        <v/>
      </c>
    </row>
    <row r="6850" spans="16:20">
      <c r="P6850" s="70" t="str">
        <f t="shared" si="319"/>
        <v/>
      </c>
      <c r="Q6850" s="70" t="str">
        <f t="shared" si="320"/>
        <v/>
      </c>
      <c r="R6850" s="70" t="str">
        <f>IFERROR(IF(K6850="handling and wharfage",SUM(P6850:Q6850),IF(OR(K6850="tank",K6850="Boat",K6850="car"),INDEX(Rate!$B$4:$M$25,MATCH(Gilbert!N6850,Rate!$A$4:$A$25,0),MATCH(Gilbert!L6850,Rate!$B$3:$M$3,0))*O6850*0.8,INDEX(Rate!$B$4:$M$25,MATCH(Gilbert!N6850,Rate!$A$4:$A$25,0),MATCH(Gilbert!L6850,Rate!$B$3:$M$3,0))*O6850)),"")</f>
        <v/>
      </c>
      <c r="T6850" s="71" t="str">
        <f t="shared" si="321"/>
        <v/>
      </c>
    </row>
    <row r="6851" spans="16:20">
      <c r="P6851" s="70" t="str">
        <f t="shared" ref="P6851:P6914" si="322">IF(OR(K6851="handling and wharfage",K6851="rau handling and wharfage"),O6851*30,"")</f>
        <v/>
      </c>
      <c r="Q6851" s="70" t="str">
        <f t="shared" ref="Q6851:Q6914" si="323">IF(K6851&lt;&gt;"handling and wharfage","",O6851*3.5)</f>
        <v/>
      </c>
      <c r="R6851" s="70" t="str">
        <f>IFERROR(IF(K6851="handling and wharfage",SUM(P6851:Q6851),IF(OR(K6851="tank",K6851="Boat",K6851="car"),INDEX(Rate!$B$4:$M$25,MATCH(Gilbert!N6851,Rate!$A$4:$A$25,0),MATCH(Gilbert!L6851,Rate!$B$3:$M$3,0))*O6851*0.8,INDEX(Rate!$B$4:$M$25,MATCH(Gilbert!N6851,Rate!$A$4:$A$25,0),MATCH(Gilbert!L6851,Rate!$B$3:$M$3,0))*O6851)),"")</f>
        <v/>
      </c>
      <c r="T6851" s="71" t="str">
        <f t="shared" ref="T6851:T6914" si="324">IF(L6851="","",IF(L6851="General2","F0070000061A","E31250000331"))</f>
        <v/>
      </c>
    </row>
    <row r="6852" spans="16:20">
      <c r="P6852" s="70" t="str">
        <f t="shared" si="322"/>
        <v/>
      </c>
      <c r="Q6852" s="70" t="str">
        <f t="shared" si="323"/>
        <v/>
      </c>
      <c r="R6852" s="70" t="str">
        <f>IFERROR(IF(K6852="handling and wharfage",SUM(P6852:Q6852),IF(OR(K6852="tank",K6852="Boat",K6852="car"),INDEX(Rate!$B$4:$M$25,MATCH(Gilbert!N6852,Rate!$A$4:$A$25,0),MATCH(Gilbert!L6852,Rate!$B$3:$M$3,0))*O6852*0.8,INDEX(Rate!$B$4:$M$25,MATCH(Gilbert!N6852,Rate!$A$4:$A$25,0),MATCH(Gilbert!L6852,Rate!$B$3:$M$3,0))*O6852)),"")</f>
        <v/>
      </c>
      <c r="T6852" s="71" t="str">
        <f t="shared" si="324"/>
        <v/>
      </c>
    </row>
    <row r="6853" spans="16:20">
      <c r="P6853" s="70" t="str">
        <f t="shared" si="322"/>
        <v/>
      </c>
      <c r="Q6853" s="70" t="str">
        <f t="shared" si="323"/>
        <v/>
      </c>
      <c r="R6853" s="70" t="str">
        <f>IFERROR(IF(K6853="handling and wharfage",SUM(P6853:Q6853),IF(OR(K6853="tank",K6853="Boat",K6853="car"),INDEX(Rate!$B$4:$M$25,MATCH(Gilbert!N6853,Rate!$A$4:$A$25,0),MATCH(Gilbert!L6853,Rate!$B$3:$M$3,0))*O6853*0.8,INDEX(Rate!$B$4:$M$25,MATCH(Gilbert!N6853,Rate!$A$4:$A$25,0),MATCH(Gilbert!L6853,Rate!$B$3:$M$3,0))*O6853)),"")</f>
        <v/>
      </c>
      <c r="T6853" s="71" t="str">
        <f t="shared" si="324"/>
        <v/>
      </c>
    </row>
    <row r="6854" spans="16:20">
      <c r="P6854" s="70" t="str">
        <f t="shared" si="322"/>
        <v/>
      </c>
      <c r="Q6854" s="70" t="str">
        <f t="shared" si="323"/>
        <v/>
      </c>
      <c r="R6854" s="70" t="str">
        <f>IFERROR(IF(K6854="handling and wharfage",SUM(P6854:Q6854),IF(OR(K6854="tank",K6854="Boat",K6854="car"),INDEX(Rate!$B$4:$M$25,MATCH(Gilbert!N6854,Rate!$A$4:$A$25,0),MATCH(Gilbert!L6854,Rate!$B$3:$M$3,0))*O6854*0.8,INDEX(Rate!$B$4:$M$25,MATCH(Gilbert!N6854,Rate!$A$4:$A$25,0),MATCH(Gilbert!L6854,Rate!$B$3:$M$3,0))*O6854)),"")</f>
        <v/>
      </c>
      <c r="T6854" s="71" t="str">
        <f t="shared" si="324"/>
        <v/>
      </c>
    </row>
    <row r="6855" spans="16:20">
      <c r="P6855" s="70" t="str">
        <f t="shared" si="322"/>
        <v/>
      </c>
      <c r="Q6855" s="70" t="str">
        <f t="shared" si="323"/>
        <v/>
      </c>
      <c r="R6855" s="70" t="str">
        <f>IFERROR(IF(K6855="handling and wharfage",SUM(P6855:Q6855),IF(OR(K6855="tank",K6855="Boat",K6855="car"),INDEX(Rate!$B$4:$M$25,MATCH(Gilbert!N6855,Rate!$A$4:$A$25,0),MATCH(Gilbert!L6855,Rate!$B$3:$M$3,0))*O6855*0.8,INDEX(Rate!$B$4:$M$25,MATCH(Gilbert!N6855,Rate!$A$4:$A$25,0),MATCH(Gilbert!L6855,Rate!$B$3:$M$3,0))*O6855)),"")</f>
        <v/>
      </c>
      <c r="T6855" s="71" t="str">
        <f t="shared" si="324"/>
        <v/>
      </c>
    </row>
    <row r="6856" spans="16:20">
      <c r="P6856" s="70" t="str">
        <f t="shared" si="322"/>
        <v/>
      </c>
      <c r="Q6856" s="70" t="str">
        <f t="shared" si="323"/>
        <v/>
      </c>
      <c r="R6856" s="70" t="str">
        <f>IFERROR(IF(K6856="handling and wharfage",SUM(P6856:Q6856),IF(OR(K6856="tank",K6856="Boat",K6856="car"),INDEX(Rate!$B$4:$M$25,MATCH(Gilbert!N6856,Rate!$A$4:$A$25,0),MATCH(Gilbert!L6856,Rate!$B$3:$M$3,0))*O6856*0.8,INDEX(Rate!$B$4:$M$25,MATCH(Gilbert!N6856,Rate!$A$4:$A$25,0),MATCH(Gilbert!L6856,Rate!$B$3:$M$3,0))*O6856)),"")</f>
        <v/>
      </c>
      <c r="T6856" s="71" t="str">
        <f t="shared" si="324"/>
        <v/>
      </c>
    </row>
    <row r="6857" spans="16:20">
      <c r="P6857" s="70" t="str">
        <f t="shared" si="322"/>
        <v/>
      </c>
      <c r="Q6857" s="70" t="str">
        <f t="shared" si="323"/>
        <v/>
      </c>
      <c r="R6857" s="70" t="str">
        <f>IFERROR(IF(K6857="handling and wharfage",SUM(P6857:Q6857),IF(OR(K6857="tank",K6857="Boat",K6857="car"),INDEX(Rate!$B$4:$M$25,MATCH(Gilbert!N6857,Rate!$A$4:$A$25,0),MATCH(Gilbert!L6857,Rate!$B$3:$M$3,0))*O6857*0.8,INDEX(Rate!$B$4:$M$25,MATCH(Gilbert!N6857,Rate!$A$4:$A$25,0),MATCH(Gilbert!L6857,Rate!$B$3:$M$3,0))*O6857)),"")</f>
        <v/>
      </c>
      <c r="T6857" s="71" t="str">
        <f t="shared" si="324"/>
        <v/>
      </c>
    </row>
    <row r="6858" spans="16:20">
      <c r="P6858" s="70" t="str">
        <f t="shared" si="322"/>
        <v/>
      </c>
      <c r="Q6858" s="70" t="str">
        <f t="shared" si="323"/>
        <v/>
      </c>
      <c r="R6858" s="70" t="str">
        <f>IFERROR(IF(K6858="handling and wharfage",SUM(P6858:Q6858),IF(OR(K6858="tank",K6858="Boat",K6858="car"),INDEX(Rate!$B$4:$M$25,MATCH(Gilbert!N6858,Rate!$A$4:$A$25,0),MATCH(Gilbert!L6858,Rate!$B$3:$M$3,0))*O6858*0.8,INDEX(Rate!$B$4:$M$25,MATCH(Gilbert!N6858,Rate!$A$4:$A$25,0),MATCH(Gilbert!L6858,Rate!$B$3:$M$3,0))*O6858)),"")</f>
        <v/>
      </c>
      <c r="T6858" s="71" t="str">
        <f t="shared" si="324"/>
        <v/>
      </c>
    </row>
    <row r="6859" spans="16:20">
      <c r="P6859" s="70" t="str">
        <f t="shared" si="322"/>
        <v/>
      </c>
      <c r="Q6859" s="70" t="str">
        <f t="shared" si="323"/>
        <v/>
      </c>
      <c r="R6859" s="70" t="str">
        <f>IFERROR(IF(K6859="handling and wharfage",SUM(P6859:Q6859),IF(OR(K6859="tank",K6859="Boat",K6859="car"),INDEX(Rate!$B$4:$M$25,MATCH(Gilbert!N6859,Rate!$A$4:$A$25,0),MATCH(Gilbert!L6859,Rate!$B$3:$M$3,0))*O6859*0.8,INDEX(Rate!$B$4:$M$25,MATCH(Gilbert!N6859,Rate!$A$4:$A$25,0),MATCH(Gilbert!L6859,Rate!$B$3:$M$3,0))*O6859)),"")</f>
        <v/>
      </c>
      <c r="T6859" s="71" t="str">
        <f t="shared" si="324"/>
        <v/>
      </c>
    </row>
    <row r="6860" spans="16:20">
      <c r="P6860" s="70" t="str">
        <f t="shared" si="322"/>
        <v/>
      </c>
      <c r="Q6860" s="70" t="str">
        <f t="shared" si="323"/>
        <v/>
      </c>
      <c r="R6860" s="70" t="str">
        <f>IFERROR(IF(K6860="handling and wharfage",SUM(P6860:Q6860),IF(OR(K6860="tank",K6860="Boat",K6860="car"),INDEX(Rate!$B$4:$M$25,MATCH(Gilbert!N6860,Rate!$A$4:$A$25,0),MATCH(Gilbert!L6860,Rate!$B$3:$M$3,0))*O6860*0.8,INDEX(Rate!$B$4:$M$25,MATCH(Gilbert!N6860,Rate!$A$4:$A$25,0),MATCH(Gilbert!L6860,Rate!$B$3:$M$3,0))*O6860)),"")</f>
        <v/>
      </c>
      <c r="T6860" s="71" t="str">
        <f t="shared" si="324"/>
        <v/>
      </c>
    </row>
    <row r="6861" spans="16:20">
      <c r="P6861" s="70" t="str">
        <f t="shared" si="322"/>
        <v/>
      </c>
      <c r="Q6861" s="70" t="str">
        <f t="shared" si="323"/>
        <v/>
      </c>
      <c r="R6861" s="70" t="str">
        <f>IFERROR(IF(K6861="handling and wharfage",SUM(P6861:Q6861),IF(OR(K6861="tank",K6861="Boat",K6861="car"),INDEX(Rate!$B$4:$M$25,MATCH(Gilbert!N6861,Rate!$A$4:$A$25,0),MATCH(Gilbert!L6861,Rate!$B$3:$M$3,0))*O6861*0.8,INDEX(Rate!$B$4:$M$25,MATCH(Gilbert!N6861,Rate!$A$4:$A$25,0),MATCH(Gilbert!L6861,Rate!$B$3:$M$3,0))*O6861)),"")</f>
        <v/>
      </c>
      <c r="T6861" s="71" t="str">
        <f t="shared" si="324"/>
        <v/>
      </c>
    </row>
    <row r="6862" spans="16:20">
      <c r="P6862" s="70" t="str">
        <f t="shared" si="322"/>
        <v/>
      </c>
      <c r="Q6862" s="70" t="str">
        <f t="shared" si="323"/>
        <v/>
      </c>
      <c r="R6862" s="70" t="str">
        <f>IFERROR(IF(K6862="handling and wharfage",SUM(P6862:Q6862),IF(OR(K6862="tank",K6862="Boat",K6862="car"),INDEX(Rate!$B$4:$M$25,MATCH(Gilbert!N6862,Rate!$A$4:$A$25,0),MATCH(Gilbert!L6862,Rate!$B$3:$M$3,0))*O6862*0.8,INDEX(Rate!$B$4:$M$25,MATCH(Gilbert!N6862,Rate!$A$4:$A$25,0),MATCH(Gilbert!L6862,Rate!$B$3:$M$3,0))*O6862)),"")</f>
        <v/>
      </c>
      <c r="T6862" s="71" t="str">
        <f t="shared" si="324"/>
        <v/>
      </c>
    </row>
    <row r="6863" spans="16:20">
      <c r="P6863" s="70" t="str">
        <f t="shared" si="322"/>
        <v/>
      </c>
      <c r="Q6863" s="70" t="str">
        <f t="shared" si="323"/>
        <v/>
      </c>
      <c r="R6863" s="70" t="str">
        <f>IFERROR(IF(K6863="handling and wharfage",SUM(P6863:Q6863),IF(OR(K6863="tank",K6863="Boat",K6863="car"),INDEX(Rate!$B$4:$M$25,MATCH(Gilbert!N6863,Rate!$A$4:$A$25,0),MATCH(Gilbert!L6863,Rate!$B$3:$M$3,0))*O6863*0.8,INDEX(Rate!$B$4:$M$25,MATCH(Gilbert!N6863,Rate!$A$4:$A$25,0),MATCH(Gilbert!L6863,Rate!$B$3:$M$3,0))*O6863)),"")</f>
        <v/>
      </c>
      <c r="T6863" s="71" t="str">
        <f t="shared" si="324"/>
        <v/>
      </c>
    </row>
    <row r="6864" spans="16:20">
      <c r="P6864" s="70" t="str">
        <f t="shared" si="322"/>
        <v/>
      </c>
      <c r="Q6864" s="70" t="str">
        <f t="shared" si="323"/>
        <v/>
      </c>
      <c r="R6864" s="70" t="str">
        <f>IFERROR(IF(K6864="handling and wharfage",SUM(P6864:Q6864),IF(OR(K6864="tank",K6864="Boat",K6864="car"),INDEX(Rate!$B$4:$M$25,MATCH(Gilbert!N6864,Rate!$A$4:$A$25,0),MATCH(Gilbert!L6864,Rate!$B$3:$M$3,0))*O6864*0.8,INDEX(Rate!$B$4:$M$25,MATCH(Gilbert!N6864,Rate!$A$4:$A$25,0),MATCH(Gilbert!L6864,Rate!$B$3:$M$3,0))*O6864)),"")</f>
        <v/>
      </c>
      <c r="T6864" s="71" t="str">
        <f t="shared" si="324"/>
        <v/>
      </c>
    </row>
    <row r="6865" spans="16:20">
      <c r="P6865" s="70" t="str">
        <f t="shared" si="322"/>
        <v/>
      </c>
      <c r="Q6865" s="70" t="str">
        <f t="shared" si="323"/>
        <v/>
      </c>
      <c r="R6865" s="70" t="str">
        <f>IFERROR(IF(K6865="handling and wharfage",SUM(P6865:Q6865),IF(OR(K6865="tank",K6865="Boat",K6865="car"),INDEX(Rate!$B$4:$M$25,MATCH(Gilbert!N6865,Rate!$A$4:$A$25,0),MATCH(Gilbert!L6865,Rate!$B$3:$M$3,0))*O6865*0.8,INDEX(Rate!$B$4:$M$25,MATCH(Gilbert!N6865,Rate!$A$4:$A$25,0),MATCH(Gilbert!L6865,Rate!$B$3:$M$3,0))*O6865)),"")</f>
        <v/>
      </c>
      <c r="T6865" s="71" t="str">
        <f t="shared" si="324"/>
        <v/>
      </c>
    </row>
    <row r="6866" spans="16:20">
      <c r="P6866" s="70" t="str">
        <f t="shared" si="322"/>
        <v/>
      </c>
      <c r="Q6866" s="70" t="str">
        <f t="shared" si="323"/>
        <v/>
      </c>
      <c r="R6866" s="70" t="str">
        <f>IFERROR(IF(K6866="handling and wharfage",SUM(P6866:Q6866),IF(OR(K6866="tank",K6866="Boat",K6866="car"),INDEX(Rate!$B$4:$M$25,MATCH(Gilbert!N6866,Rate!$A$4:$A$25,0),MATCH(Gilbert!L6866,Rate!$B$3:$M$3,0))*O6866*0.8,INDEX(Rate!$B$4:$M$25,MATCH(Gilbert!N6866,Rate!$A$4:$A$25,0),MATCH(Gilbert!L6866,Rate!$B$3:$M$3,0))*O6866)),"")</f>
        <v/>
      </c>
      <c r="T6866" s="71" t="str">
        <f t="shared" si="324"/>
        <v/>
      </c>
    </row>
    <row r="6867" spans="16:20">
      <c r="P6867" s="70" t="str">
        <f t="shared" si="322"/>
        <v/>
      </c>
      <c r="Q6867" s="70" t="str">
        <f t="shared" si="323"/>
        <v/>
      </c>
      <c r="R6867" s="70" t="str">
        <f>IFERROR(IF(K6867="handling and wharfage",SUM(P6867:Q6867),IF(OR(K6867="tank",K6867="Boat",K6867="car"),INDEX(Rate!$B$4:$M$25,MATCH(Gilbert!N6867,Rate!$A$4:$A$25,0),MATCH(Gilbert!L6867,Rate!$B$3:$M$3,0))*O6867*0.8,INDEX(Rate!$B$4:$M$25,MATCH(Gilbert!N6867,Rate!$A$4:$A$25,0),MATCH(Gilbert!L6867,Rate!$B$3:$M$3,0))*O6867)),"")</f>
        <v/>
      </c>
      <c r="T6867" s="71" t="str">
        <f t="shared" si="324"/>
        <v/>
      </c>
    </row>
    <row r="6868" spans="16:20">
      <c r="P6868" s="70" t="str">
        <f t="shared" si="322"/>
        <v/>
      </c>
      <c r="Q6868" s="70" t="str">
        <f t="shared" si="323"/>
        <v/>
      </c>
      <c r="R6868" s="70" t="str">
        <f>IFERROR(IF(K6868="handling and wharfage",SUM(P6868:Q6868),IF(OR(K6868="tank",K6868="Boat",K6868="car"),INDEX(Rate!$B$4:$M$25,MATCH(Gilbert!N6868,Rate!$A$4:$A$25,0),MATCH(Gilbert!L6868,Rate!$B$3:$M$3,0))*O6868*0.8,INDEX(Rate!$B$4:$M$25,MATCH(Gilbert!N6868,Rate!$A$4:$A$25,0),MATCH(Gilbert!L6868,Rate!$B$3:$M$3,0))*O6868)),"")</f>
        <v/>
      </c>
      <c r="T6868" s="71" t="str">
        <f t="shared" si="324"/>
        <v/>
      </c>
    </row>
    <row r="6869" spans="16:20">
      <c r="P6869" s="70" t="str">
        <f t="shared" si="322"/>
        <v/>
      </c>
      <c r="Q6869" s="70" t="str">
        <f t="shared" si="323"/>
        <v/>
      </c>
      <c r="R6869" s="70" t="str">
        <f>IFERROR(IF(K6869="handling and wharfage",SUM(P6869:Q6869),IF(OR(K6869="tank",K6869="Boat",K6869="car"),INDEX(Rate!$B$4:$M$25,MATCH(Gilbert!N6869,Rate!$A$4:$A$25,0),MATCH(Gilbert!L6869,Rate!$B$3:$M$3,0))*O6869*0.8,INDEX(Rate!$B$4:$M$25,MATCH(Gilbert!N6869,Rate!$A$4:$A$25,0),MATCH(Gilbert!L6869,Rate!$B$3:$M$3,0))*O6869)),"")</f>
        <v/>
      </c>
      <c r="T6869" s="71" t="str">
        <f t="shared" si="324"/>
        <v/>
      </c>
    </row>
    <row r="6870" spans="16:20">
      <c r="P6870" s="70" t="str">
        <f t="shared" si="322"/>
        <v/>
      </c>
      <c r="Q6870" s="70" t="str">
        <f t="shared" si="323"/>
        <v/>
      </c>
      <c r="R6870" s="70" t="str">
        <f>IFERROR(IF(K6870="handling and wharfage",SUM(P6870:Q6870),IF(OR(K6870="tank",K6870="Boat",K6870="car"),INDEX(Rate!$B$4:$M$25,MATCH(Gilbert!N6870,Rate!$A$4:$A$25,0),MATCH(Gilbert!L6870,Rate!$B$3:$M$3,0))*O6870*0.8,INDEX(Rate!$B$4:$M$25,MATCH(Gilbert!N6870,Rate!$A$4:$A$25,0),MATCH(Gilbert!L6870,Rate!$B$3:$M$3,0))*O6870)),"")</f>
        <v/>
      </c>
      <c r="T6870" s="71" t="str">
        <f t="shared" si="324"/>
        <v/>
      </c>
    </row>
    <row r="6871" spans="16:20">
      <c r="P6871" s="70" t="str">
        <f t="shared" si="322"/>
        <v/>
      </c>
      <c r="Q6871" s="70" t="str">
        <f t="shared" si="323"/>
        <v/>
      </c>
      <c r="R6871" s="70" t="str">
        <f>IFERROR(IF(K6871="handling and wharfage",SUM(P6871:Q6871),IF(OR(K6871="tank",K6871="Boat",K6871="car"),INDEX(Rate!$B$4:$M$25,MATCH(Gilbert!N6871,Rate!$A$4:$A$25,0),MATCH(Gilbert!L6871,Rate!$B$3:$M$3,0))*O6871*0.8,INDEX(Rate!$B$4:$M$25,MATCH(Gilbert!N6871,Rate!$A$4:$A$25,0),MATCH(Gilbert!L6871,Rate!$B$3:$M$3,0))*O6871)),"")</f>
        <v/>
      </c>
      <c r="T6871" s="71" t="str">
        <f t="shared" si="324"/>
        <v/>
      </c>
    </row>
    <row r="6872" spans="16:20">
      <c r="P6872" s="70" t="str">
        <f t="shared" si="322"/>
        <v/>
      </c>
      <c r="Q6872" s="70" t="str">
        <f t="shared" si="323"/>
        <v/>
      </c>
      <c r="R6872" s="70" t="str">
        <f>IFERROR(IF(K6872="handling and wharfage",SUM(P6872:Q6872),IF(OR(K6872="tank",K6872="Boat",K6872="car"),INDEX(Rate!$B$4:$M$25,MATCH(Gilbert!N6872,Rate!$A$4:$A$25,0),MATCH(Gilbert!L6872,Rate!$B$3:$M$3,0))*O6872*0.8,INDEX(Rate!$B$4:$M$25,MATCH(Gilbert!N6872,Rate!$A$4:$A$25,0),MATCH(Gilbert!L6872,Rate!$B$3:$M$3,0))*O6872)),"")</f>
        <v/>
      </c>
      <c r="T6872" s="71" t="str">
        <f t="shared" si="324"/>
        <v/>
      </c>
    </row>
    <row r="6873" spans="16:20">
      <c r="P6873" s="70" t="str">
        <f t="shared" si="322"/>
        <v/>
      </c>
      <c r="Q6873" s="70" t="str">
        <f t="shared" si="323"/>
        <v/>
      </c>
      <c r="R6873" s="70" t="str">
        <f>IFERROR(IF(K6873="handling and wharfage",SUM(P6873:Q6873),IF(OR(K6873="tank",K6873="Boat",K6873="car"),INDEX(Rate!$B$4:$M$25,MATCH(Gilbert!N6873,Rate!$A$4:$A$25,0),MATCH(Gilbert!L6873,Rate!$B$3:$M$3,0))*O6873*0.8,INDEX(Rate!$B$4:$M$25,MATCH(Gilbert!N6873,Rate!$A$4:$A$25,0),MATCH(Gilbert!L6873,Rate!$B$3:$M$3,0))*O6873)),"")</f>
        <v/>
      </c>
      <c r="T6873" s="71" t="str">
        <f t="shared" si="324"/>
        <v/>
      </c>
    </row>
    <row r="6874" spans="16:20">
      <c r="P6874" s="70" t="str">
        <f t="shared" si="322"/>
        <v/>
      </c>
      <c r="Q6874" s="70" t="str">
        <f t="shared" si="323"/>
        <v/>
      </c>
      <c r="R6874" s="70" t="str">
        <f>IFERROR(IF(K6874="handling and wharfage",SUM(P6874:Q6874),IF(OR(K6874="tank",K6874="Boat",K6874="car"),INDEX(Rate!$B$4:$M$25,MATCH(Gilbert!N6874,Rate!$A$4:$A$25,0),MATCH(Gilbert!L6874,Rate!$B$3:$M$3,0))*O6874*0.8,INDEX(Rate!$B$4:$M$25,MATCH(Gilbert!N6874,Rate!$A$4:$A$25,0),MATCH(Gilbert!L6874,Rate!$B$3:$M$3,0))*O6874)),"")</f>
        <v/>
      </c>
      <c r="T6874" s="71" t="str">
        <f t="shared" si="324"/>
        <v/>
      </c>
    </row>
    <row r="6875" spans="16:20">
      <c r="P6875" s="70" t="str">
        <f t="shared" si="322"/>
        <v/>
      </c>
      <c r="Q6875" s="70" t="str">
        <f t="shared" si="323"/>
        <v/>
      </c>
      <c r="R6875" s="70" t="str">
        <f>IFERROR(IF(K6875="handling and wharfage",SUM(P6875:Q6875),IF(OR(K6875="tank",K6875="Boat",K6875="car"),INDEX(Rate!$B$4:$M$25,MATCH(Gilbert!N6875,Rate!$A$4:$A$25,0),MATCH(Gilbert!L6875,Rate!$B$3:$M$3,0))*O6875*0.8,INDEX(Rate!$B$4:$M$25,MATCH(Gilbert!N6875,Rate!$A$4:$A$25,0),MATCH(Gilbert!L6875,Rate!$B$3:$M$3,0))*O6875)),"")</f>
        <v/>
      </c>
      <c r="T6875" s="71" t="str">
        <f t="shared" si="324"/>
        <v/>
      </c>
    </row>
    <row r="6876" spans="16:20">
      <c r="P6876" s="70" t="str">
        <f t="shared" si="322"/>
        <v/>
      </c>
      <c r="Q6876" s="70" t="str">
        <f t="shared" si="323"/>
        <v/>
      </c>
      <c r="R6876" s="70" t="str">
        <f>IFERROR(IF(K6876="handling and wharfage",SUM(P6876:Q6876),IF(OR(K6876="tank",K6876="Boat",K6876="car"),INDEX(Rate!$B$4:$M$25,MATCH(Gilbert!N6876,Rate!$A$4:$A$25,0),MATCH(Gilbert!L6876,Rate!$B$3:$M$3,0))*O6876*0.8,INDEX(Rate!$B$4:$M$25,MATCH(Gilbert!N6876,Rate!$A$4:$A$25,0),MATCH(Gilbert!L6876,Rate!$B$3:$M$3,0))*O6876)),"")</f>
        <v/>
      </c>
      <c r="T6876" s="71" t="str">
        <f t="shared" si="324"/>
        <v/>
      </c>
    </row>
    <row r="6877" spans="16:20">
      <c r="P6877" s="70" t="str">
        <f t="shared" si="322"/>
        <v/>
      </c>
      <c r="Q6877" s="70" t="str">
        <f t="shared" si="323"/>
        <v/>
      </c>
      <c r="R6877" s="70" t="str">
        <f>IFERROR(IF(K6877="handling and wharfage",SUM(P6877:Q6877),IF(OR(K6877="tank",K6877="Boat",K6877="car"),INDEX(Rate!$B$4:$M$25,MATCH(Gilbert!N6877,Rate!$A$4:$A$25,0),MATCH(Gilbert!L6877,Rate!$B$3:$M$3,0))*O6877*0.8,INDEX(Rate!$B$4:$M$25,MATCH(Gilbert!N6877,Rate!$A$4:$A$25,0),MATCH(Gilbert!L6877,Rate!$B$3:$M$3,0))*O6877)),"")</f>
        <v/>
      </c>
      <c r="T6877" s="71" t="str">
        <f t="shared" si="324"/>
        <v/>
      </c>
    </row>
    <row r="6878" spans="16:20">
      <c r="P6878" s="70" t="str">
        <f t="shared" si="322"/>
        <v/>
      </c>
      <c r="Q6878" s="70" t="str">
        <f t="shared" si="323"/>
        <v/>
      </c>
      <c r="R6878" s="70" t="str">
        <f>IFERROR(IF(K6878="handling and wharfage",SUM(P6878:Q6878),IF(OR(K6878="tank",K6878="Boat",K6878="car"),INDEX(Rate!$B$4:$M$25,MATCH(Gilbert!N6878,Rate!$A$4:$A$25,0),MATCH(Gilbert!L6878,Rate!$B$3:$M$3,0))*O6878*0.8,INDEX(Rate!$B$4:$M$25,MATCH(Gilbert!N6878,Rate!$A$4:$A$25,0),MATCH(Gilbert!L6878,Rate!$B$3:$M$3,0))*O6878)),"")</f>
        <v/>
      </c>
      <c r="T6878" s="71" t="str">
        <f t="shared" si="324"/>
        <v/>
      </c>
    </row>
    <row r="6879" spans="16:20">
      <c r="P6879" s="70" t="str">
        <f t="shared" si="322"/>
        <v/>
      </c>
      <c r="Q6879" s="70" t="str">
        <f t="shared" si="323"/>
        <v/>
      </c>
      <c r="R6879" s="70" t="str">
        <f>IFERROR(IF(K6879="handling and wharfage",SUM(P6879:Q6879),IF(OR(K6879="tank",K6879="Boat",K6879="car"),INDEX(Rate!$B$4:$M$25,MATCH(Gilbert!N6879,Rate!$A$4:$A$25,0),MATCH(Gilbert!L6879,Rate!$B$3:$M$3,0))*O6879*0.8,INDEX(Rate!$B$4:$M$25,MATCH(Gilbert!N6879,Rate!$A$4:$A$25,0),MATCH(Gilbert!L6879,Rate!$B$3:$M$3,0))*O6879)),"")</f>
        <v/>
      </c>
      <c r="T6879" s="71" t="str">
        <f t="shared" si="324"/>
        <v/>
      </c>
    </row>
    <row r="6880" spans="16:20">
      <c r="P6880" s="70" t="str">
        <f t="shared" si="322"/>
        <v/>
      </c>
      <c r="Q6880" s="70" t="str">
        <f t="shared" si="323"/>
        <v/>
      </c>
      <c r="R6880" s="70" t="str">
        <f>IFERROR(IF(K6880="handling and wharfage",SUM(P6880:Q6880),IF(OR(K6880="tank",K6880="Boat",K6880="car"),INDEX(Rate!$B$4:$M$25,MATCH(Gilbert!N6880,Rate!$A$4:$A$25,0),MATCH(Gilbert!L6880,Rate!$B$3:$M$3,0))*O6880*0.8,INDEX(Rate!$B$4:$M$25,MATCH(Gilbert!N6880,Rate!$A$4:$A$25,0),MATCH(Gilbert!L6880,Rate!$B$3:$M$3,0))*O6880)),"")</f>
        <v/>
      </c>
      <c r="T6880" s="71" t="str">
        <f t="shared" si="324"/>
        <v/>
      </c>
    </row>
    <row r="6881" spans="16:20">
      <c r="P6881" s="70" t="str">
        <f t="shared" si="322"/>
        <v/>
      </c>
      <c r="Q6881" s="70" t="str">
        <f t="shared" si="323"/>
        <v/>
      </c>
      <c r="R6881" s="70" t="str">
        <f>IFERROR(IF(K6881="handling and wharfage",SUM(P6881:Q6881),IF(OR(K6881="tank",K6881="Boat",K6881="car"),INDEX(Rate!$B$4:$M$25,MATCH(Gilbert!N6881,Rate!$A$4:$A$25,0),MATCH(Gilbert!L6881,Rate!$B$3:$M$3,0))*O6881*0.8,INDEX(Rate!$B$4:$M$25,MATCH(Gilbert!N6881,Rate!$A$4:$A$25,0),MATCH(Gilbert!L6881,Rate!$B$3:$M$3,0))*O6881)),"")</f>
        <v/>
      </c>
      <c r="T6881" s="71" t="str">
        <f t="shared" si="324"/>
        <v/>
      </c>
    </row>
    <row r="6882" spans="16:20">
      <c r="P6882" s="70" t="str">
        <f t="shared" si="322"/>
        <v/>
      </c>
      <c r="Q6882" s="70" t="str">
        <f t="shared" si="323"/>
        <v/>
      </c>
      <c r="R6882" s="70" t="str">
        <f>IFERROR(IF(K6882="handling and wharfage",SUM(P6882:Q6882),IF(OR(K6882="tank",K6882="Boat",K6882="car"),INDEX(Rate!$B$4:$M$25,MATCH(Gilbert!N6882,Rate!$A$4:$A$25,0),MATCH(Gilbert!L6882,Rate!$B$3:$M$3,0))*O6882*0.8,INDEX(Rate!$B$4:$M$25,MATCH(Gilbert!N6882,Rate!$A$4:$A$25,0),MATCH(Gilbert!L6882,Rate!$B$3:$M$3,0))*O6882)),"")</f>
        <v/>
      </c>
      <c r="T6882" s="71" t="str">
        <f t="shared" si="324"/>
        <v/>
      </c>
    </row>
    <row r="6883" spans="16:20">
      <c r="P6883" s="70" t="str">
        <f t="shared" si="322"/>
        <v/>
      </c>
      <c r="Q6883" s="70" t="str">
        <f t="shared" si="323"/>
        <v/>
      </c>
      <c r="R6883" s="70" t="str">
        <f>IFERROR(IF(K6883="handling and wharfage",SUM(P6883:Q6883),IF(OR(K6883="tank",K6883="Boat",K6883="car"),INDEX(Rate!$B$4:$M$25,MATCH(Gilbert!N6883,Rate!$A$4:$A$25,0),MATCH(Gilbert!L6883,Rate!$B$3:$M$3,0))*O6883*0.8,INDEX(Rate!$B$4:$M$25,MATCH(Gilbert!N6883,Rate!$A$4:$A$25,0),MATCH(Gilbert!L6883,Rate!$B$3:$M$3,0))*O6883)),"")</f>
        <v/>
      </c>
      <c r="T6883" s="71" t="str">
        <f t="shared" si="324"/>
        <v/>
      </c>
    </row>
    <row r="6884" spans="16:20">
      <c r="P6884" s="70" t="str">
        <f t="shared" si="322"/>
        <v/>
      </c>
      <c r="Q6884" s="70" t="str">
        <f t="shared" si="323"/>
        <v/>
      </c>
      <c r="R6884" s="70" t="str">
        <f>IFERROR(IF(K6884="handling and wharfage",SUM(P6884:Q6884),IF(OR(K6884="tank",K6884="Boat",K6884="car"),INDEX(Rate!$B$4:$M$25,MATCH(Gilbert!N6884,Rate!$A$4:$A$25,0),MATCH(Gilbert!L6884,Rate!$B$3:$M$3,0))*O6884*0.8,INDEX(Rate!$B$4:$M$25,MATCH(Gilbert!N6884,Rate!$A$4:$A$25,0),MATCH(Gilbert!L6884,Rate!$B$3:$M$3,0))*O6884)),"")</f>
        <v/>
      </c>
      <c r="T6884" s="71" t="str">
        <f t="shared" si="324"/>
        <v/>
      </c>
    </row>
    <row r="6885" spans="16:20">
      <c r="P6885" s="70" t="str">
        <f t="shared" si="322"/>
        <v/>
      </c>
      <c r="Q6885" s="70" t="str">
        <f t="shared" si="323"/>
        <v/>
      </c>
      <c r="R6885" s="70" t="str">
        <f>IFERROR(IF(K6885="handling and wharfage",SUM(P6885:Q6885),IF(OR(K6885="tank",K6885="Boat",K6885="car"),INDEX(Rate!$B$4:$M$25,MATCH(Gilbert!N6885,Rate!$A$4:$A$25,0),MATCH(Gilbert!L6885,Rate!$B$3:$M$3,0))*O6885*0.8,INDEX(Rate!$B$4:$M$25,MATCH(Gilbert!N6885,Rate!$A$4:$A$25,0),MATCH(Gilbert!L6885,Rate!$B$3:$M$3,0))*O6885)),"")</f>
        <v/>
      </c>
      <c r="T6885" s="71" t="str">
        <f t="shared" si="324"/>
        <v/>
      </c>
    </row>
    <row r="6886" spans="16:20">
      <c r="P6886" s="70" t="str">
        <f t="shared" si="322"/>
        <v/>
      </c>
      <c r="Q6886" s="70" t="str">
        <f t="shared" si="323"/>
        <v/>
      </c>
      <c r="R6886" s="70" t="str">
        <f>IFERROR(IF(K6886="handling and wharfage",SUM(P6886:Q6886),IF(OR(K6886="tank",K6886="Boat",K6886="car"),INDEX(Rate!$B$4:$M$25,MATCH(Gilbert!N6886,Rate!$A$4:$A$25,0),MATCH(Gilbert!L6886,Rate!$B$3:$M$3,0))*O6886*0.8,INDEX(Rate!$B$4:$M$25,MATCH(Gilbert!N6886,Rate!$A$4:$A$25,0),MATCH(Gilbert!L6886,Rate!$B$3:$M$3,0))*O6886)),"")</f>
        <v/>
      </c>
      <c r="T6886" s="71" t="str">
        <f t="shared" si="324"/>
        <v/>
      </c>
    </row>
    <row r="6887" spans="16:20">
      <c r="P6887" s="70" t="str">
        <f t="shared" si="322"/>
        <v/>
      </c>
      <c r="Q6887" s="70" t="str">
        <f t="shared" si="323"/>
        <v/>
      </c>
      <c r="R6887" s="70" t="str">
        <f>IFERROR(IF(K6887="handling and wharfage",SUM(P6887:Q6887),IF(OR(K6887="tank",K6887="Boat",K6887="car"),INDEX(Rate!$B$4:$M$25,MATCH(Gilbert!N6887,Rate!$A$4:$A$25,0),MATCH(Gilbert!L6887,Rate!$B$3:$M$3,0))*O6887*0.8,INDEX(Rate!$B$4:$M$25,MATCH(Gilbert!N6887,Rate!$A$4:$A$25,0),MATCH(Gilbert!L6887,Rate!$B$3:$M$3,0))*O6887)),"")</f>
        <v/>
      </c>
      <c r="T6887" s="71" t="str">
        <f t="shared" si="324"/>
        <v/>
      </c>
    </row>
    <row r="6888" spans="16:20">
      <c r="P6888" s="70" t="str">
        <f t="shared" si="322"/>
        <v/>
      </c>
      <c r="Q6888" s="70" t="str">
        <f t="shared" si="323"/>
        <v/>
      </c>
      <c r="R6888" s="70" t="str">
        <f>IFERROR(IF(K6888="handling and wharfage",SUM(P6888:Q6888),IF(OR(K6888="tank",K6888="Boat",K6888="car"),INDEX(Rate!$B$4:$M$25,MATCH(Gilbert!N6888,Rate!$A$4:$A$25,0),MATCH(Gilbert!L6888,Rate!$B$3:$M$3,0))*O6888*0.8,INDEX(Rate!$B$4:$M$25,MATCH(Gilbert!N6888,Rate!$A$4:$A$25,0),MATCH(Gilbert!L6888,Rate!$B$3:$M$3,0))*O6888)),"")</f>
        <v/>
      </c>
      <c r="T6888" s="71" t="str">
        <f t="shared" si="324"/>
        <v/>
      </c>
    </row>
    <row r="6889" spans="16:20">
      <c r="P6889" s="70" t="str">
        <f t="shared" si="322"/>
        <v/>
      </c>
      <c r="Q6889" s="70" t="str">
        <f t="shared" si="323"/>
        <v/>
      </c>
      <c r="R6889" s="70" t="str">
        <f>IFERROR(IF(K6889="handling and wharfage",SUM(P6889:Q6889),IF(OR(K6889="tank",K6889="Boat",K6889="car"),INDEX(Rate!$B$4:$M$25,MATCH(Gilbert!N6889,Rate!$A$4:$A$25,0),MATCH(Gilbert!L6889,Rate!$B$3:$M$3,0))*O6889*0.8,INDEX(Rate!$B$4:$M$25,MATCH(Gilbert!N6889,Rate!$A$4:$A$25,0),MATCH(Gilbert!L6889,Rate!$B$3:$M$3,0))*O6889)),"")</f>
        <v/>
      </c>
      <c r="T6889" s="71" t="str">
        <f t="shared" si="324"/>
        <v/>
      </c>
    </row>
    <row r="6890" spans="16:20">
      <c r="P6890" s="70" t="str">
        <f t="shared" si="322"/>
        <v/>
      </c>
      <c r="Q6890" s="70" t="str">
        <f t="shared" si="323"/>
        <v/>
      </c>
      <c r="R6890" s="70" t="str">
        <f>IFERROR(IF(K6890="handling and wharfage",SUM(P6890:Q6890),IF(OR(K6890="tank",K6890="Boat",K6890="car"),INDEX(Rate!$B$4:$M$25,MATCH(Gilbert!N6890,Rate!$A$4:$A$25,0),MATCH(Gilbert!L6890,Rate!$B$3:$M$3,0))*O6890*0.8,INDEX(Rate!$B$4:$M$25,MATCH(Gilbert!N6890,Rate!$A$4:$A$25,0),MATCH(Gilbert!L6890,Rate!$B$3:$M$3,0))*O6890)),"")</f>
        <v/>
      </c>
      <c r="T6890" s="71" t="str">
        <f t="shared" si="324"/>
        <v/>
      </c>
    </row>
    <row r="6891" spans="16:20">
      <c r="P6891" s="70" t="str">
        <f t="shared" si="322"/>
        <v/>
      </c>
      <c r="Q6891" s="70" t="str">
        <f t="shared" si="323"/>
        <v/>
      </c>
      <c r="R6891" s="70" t="str">
        <f>IFERROR(IF(K6891="handling and wharfage",SUM(P6891:Q6891),IF(OR(K6891="tank",K6891="Boat",K6891="car"),INDEX(Rate!$B$4:$M$25,MATCH(Gilbert!N6891,Rate!$A$4:$A$25,0),MATCH(Gilbert!L6891,Rate!$B$3:$M$3,0))*O6891*0.8,INDEX(Rate!$B$4:$M$25,MATCH(Gilbert!N6891,Rate!$A$4:$A$25,0),MATCH(Gilbert!L6891,Rate!$B$3:$M$3,0))*O6891)),"")</f>
        <v/>
      </c>
      <c r="T6891" s="71" t="str">
        <f t="shared" si="324"/>
        <v/>
      </c>
    </row>
    <row r="6892" spans="16:20">
      <c r="P6892" s="70" t="str">
        <f t="shared" si="322"/>
        <v/>
      </c>
      <c r="Q6892" s="70" t="str">
        <f t="shared" si="323"/>
        <v/>
      </c>
      <c r="R6892" s="70" t="str">
        <f>IFERROR(IF(K6892="handling and wharfage",SUM(P6892:Q6892),IF(OR(K6892="tank",K6892="Boat",K6892="car"),INDEX(Rate!$B$4:$M$25,MATCH(Gilbert!N6892,Rate!$A$4:$A$25,0),MATCH(Gilbert!L6892,Rate!$B$3:$M$3,0))*O6892*0.8,INDEX(Rate!$B$4:$M$25,MATCH(Gilbert!N6892,Rate!$A$4:$A$25,0),MATCH(Gilbert!L6892,Rate!$B$3:$M$3,0))*O6892)),"")</f>
        <v/>
      </c>
      <c r="T6892" s="71" t="str">
        <f t="shared" si="324"/>
        <v/>
      </c>
    </row>
    <row r="6893" spans="16:20">
      <c r="P6893" s="70" t="str">
        <f t="shared" si="322"/>
        <v/>
      </c>
      <c r="Q6893" s="70" t="str">
        <f t="shared" si="323"/>
        <v/>
      </c>
      <c r="R6893" s="70" t="str">
        <f>IFERROR(IF(K6893="handling and wharfage",SUM(P6893:Q6893),IF(OR(K6893="tank",K6893="Boat",K6893="car"),INDEX(Rate!$B$4:$M$25,MATCH(Gilbert!N6893,Rate!$A$4:$A$25,0),MATCH(Gilbert!L6893,Rate!$B$3:$M$3,0))*O6893*0.8,INDEX(Rate!$B$4:$M$25,MATCH(Gilbert!N6893,Rate!$A$4:$A$25,0),MATCH(Gilbert!L6893,Rate!$B$3:$M$3,0))*O6893)),"")</f>
        <v/>
      </c>
      <c r="T6893" s="71" t="str">
        <f t="shared" si="324"/>
        <v/>
      </c>
    </row>
    <row r="6894" spans="16:20">
      <c r="P6894" s="70" t="str">
        <f t="shared" si="322"/>
        <v/>
      </c>
      <c r="Q6894" s="70" t="str">
        <f t="shared" si="323"/>
        <v/>
      </c>
      <c r="R6894" s="70" t="str">
        <f>IFERROR(IF(K6894="handling and wharfage",SUM(P6894:Q6894),IF(OR(K6894="tank",K6894="Boat",K6894="car"),INDEX(Rate!$B$4:$M$25,MATCH(Gilbert!N6894,Rate!$A$4:$A$25,0),MATCH(Gilbert!L6894,Rate!$B$3:$M$3,0))*O6894*0.8,INDEX(Rate!$B$4:$M$25,MATCH(Gilbert!N6894,Rate!$A$4:$A$25,0),MATCH(Gilbert!L6894,Rate!$B$3:$M$3,0))*O6894)),"")</f>
        <v/>
      </c>
      <c r="T6894" s="71" t="str">
        <f t="shared" si="324"/>
        <v/>
      </c>
    </row>
    <row r="6895" spans="16:20">
      <c r="P6895" s="70" t="str">
        <f t="shared" si="322"/>
        <v/>
      </c>
      <c r="Q6895" s="70" t="str">
        <f t="shared" si="323"/>
        <v/>
      </c>
      <c r="R6895" s="70" t="str">
        <f>IFERROR(IF(K6895="handling and wharfage",SUM(P6895:Q6895),IF(OR(K6895="tank",K6895="Boat",K6895="car"),INDEX(Rate!$B$4:$M$25,MATCH(Gilbert!N6895,Rate!$A$4:$A$25,0),MATCH(Gilbert!L6895,Rate!$B$3:$M$3,0))*O6895*0.8,INDEX(Rate!$B$4:$M$25,MATCH(Gilbert!N6895,Rate!$A$4:$A$25,0),MATCH(Gilbert!L6895,Rate!$B$3:$M$3,0))*O6895)),"")</f>
        <v/>
      </c>
      <c r="T6895" s="71" t="str">
        <f t="shared" si="324"/>
        <v/>
      </c>
    </row>
    <row r="6896" spans="16:20">
      <c r="P6896" s="70" t="str">
        <f t="shared" si="322"/>
        <v/>
      </c>
      <c r="Q6896" s="70" t="str">
        <f t="shared" si="323"/>
        <v/>
      </c>
      <c r="R6896" s="70" t="str">
        <f>IFERROR(IF(K6896="handling and wharfage",SUM(P6896:Q6896),IF(OR(K6896="tank",K6896="Boat",K6896="car"),INDEX(Rate!$B$4:$M$25,MATCH(Gilbert!N6896,Rate!$A$4:$A$25,0),MATCH(Gilbert!L6896,Rate!$B$3:$M$3,0))*O6896*0.8,INDEX(Rate!$B$4:$M$25,MATCH(Gilbert!N6896,Rate!$A$4:$A$25,0),MATCH(Gilbert!L6896,Rate!$B$3:$M$3,0))*O6896)),"")</f>
        <v/>
      </c>
      <c r="T6896" s="71" t="str">
        <f t="shared" si="324"/>
        <v/>
      </c>
    </row>
    <row r="6897" spans="16:20">
      <c r="P6897" s="70" t="str">
        <f t="shared" si="322"/>
        <v/>
      </c>
      <c r="Q6897" s="70" t="str">
        <f t="shared" si="323"/>
        <v/>
      </c>
      <c r="R6897" s="70" t="str">
        <f>IFERROR(IF(K6897="handling and wharfage",SUM(P6897:Q6897),IF(OR(K6897="tank",K6897="Boat",K6897="car"),INDEX(Rate!$B$4:$M$25,MATCH(Gilbert!N6897,Rate!$A$4:$A$25,0),MATCH(Gilbert!L6897,Rate!$B$3:$M$3,0))*O6897*0.8,INDEX(Rate!$B$4:$M$25,MATCH(Gilbert!N6897,Rate!$A$4:$A$25,0),MATCH(Gilbert!L6897,Rate!$B$3:$M$3,0))*O6897)),"")</f>
        <v/>
      </c>
      <c r="T6897" s="71" t="str">
        <f t="shared" si="324"/>
        <v/>
      </c>
    </row>
    <row r="6898" spans="16:20">
      <c r="P6898" s="70" t="str">
        <f t="shared" si="322"/>
        <v/>
      </c>
      <c r="Q6898" s="70" t="str">
        <f t="shared" si="323"/>
        <v/>
      </c>
      <c r="R6898" s="70" t="str">
        <f>IFERROR(IF(K6898="handling and wharfage",SUM(P6898:Q6898),IF(OR(K6898="tank",K6898="Boat",K6898="car"),INDEX(Rate!$B$4:$M$25,MATCH(Gilbert!N6898,Rate!$A$4:$A$25,0),MATCH(Gilbert!L6898,Rate!$B$3:$M$3,0))*O6898*0.8,INDEX(Rate!$B$4:$M$25,MATCH(Gilbert!N6898,Rate!$A$4:$A$25,0),MATCH(Gilbert!L6898,Rate!$B$3:$M$3,0))*O6898)),"")</f>
        <v/>
      </c>
      <c r="T6898" s="71" t="str">
        <f t="shared" si="324"/>
        <v/>
      </c>
    </row>
    <row r="6899" spans="16:20">
      <c r="P6899" s="70" t="str">
        <f t="shared" si="322"/>
        <v/>
      </c>
      <c r="Q6899" s="70" t="str">
        <f t="shared" si="323"/>
        <v/>
      </c>
      <c r="R6899" s="70" t="str">
        <f>IFERROR(IF(K6899="handling and wharfage",SUM(P6899:Q6899),IF(OR(K6899="tank",K6899="Boat",K6899="car"),INDEX(Rate!$B$4:$M$25,MATCH(Gilbert!N6899,Rate!$A$4:$A$25,0),MATCH(Gilbert!L6899,Rate!$B$3:$M$3,0))*O6899*0.8,INDEX(Rate!$B$4:$M$25,MATCH(Gilbert!N6899,Rate!$A$4:$A$25,0),MATCH(Gilbert!L6899,Rate!$B$3:$M$3,0))*O6899)),"")</f>
        <v/>
      </c>
      <c r="T6899" s="71" t="str">
        <f t="shared" si="324"/>
        <v/>
      </c>
    </row>
    <row r="6900" spans="16:20">
      <c r="P6900" s="70" t="str">
        <f t="shared" si="322"/>
        <v/>
      </c>
      <c r="Q6900" s="70" t="str">
        <f t="shared" si="323"/>
        <v/>
      </c>
      <c r="R6900" s="70" t="str">
        <f>IFERROR(IF(K6900="handling and wharfage",SUM(P6900:Q6900),IF(OR(K6900="tank",K6900="Boat",K6900="car"),INDEX(Rate!$B$4:$M$25,MATCH(Gilbert!N6900,Rate!$A$4:$A$25,0),MATCH(Gilbert!L6900,Rate!$B$3:$M$3,0))*O6900*0.8,INDEX(Rate!$B$4:$M$25,MATCH(Gilbert!N6900,Rate!$A$4:$A$25,0),MATCH(Gilbert!L6900,Rate!$B$3:$M$3,0))*O6900)),"")</f>
        <v/>
      </c>
      <c r="T6900" s="71" t="str">
        <f t="shared" si="324"/>
        <v/>
      </c>
    </row>
    <row r="6901" spans="16:20">
      <c r="P6901" s="70" t="str">
        <f t="shared" si="322"/>
        <v/>
      </c>
      <c r="Q6901" s="70" t="str">
        <f t="shared" si="323"/>
        <v/>
      </c>
      <c r="R6901" s="70" t="str">
        <f>IFERROR(IF(K6901="handling and wharfage",SUM(P6901:Q6901),IF(OR(K6901="tank",K6901="Boat",K6901="car"),INDEX(Rate!$B$4:$M$25,MATCH(Gilbert!N6901,Rate!$A$4:$A$25,0),MATCH(Gilbert!L6901,Rate!$B$3:$M$3,0))*O6901*0.8,INDEX(Rate!$B$4:$M$25,MATCH(Gilbert!N6901,Rate!$A$4:$A$25,0),MATCH(Gilbert!L6901,Rate!$B$3:$M$3,0))*O6901)),"")</f>
        <v/>
      </c>
      <c r="T6901" s="71" t="str">
        <f t="shared" si="324"/>
        <v/>
      </c>
    </row>
    <row r="6902" spans="16:20">
      <c r="P6902" s="70" t="str">
        <f t="shared" si="322"/>
        <v/>
      </c>
      <c r="Q6902" s="70" t="str">
        <f t="shared" si="323"/>
        <v/>
      </c>
      <c r="R6902" s="70" t="str">
        <f>IFERROR(IF(K6902="handling and wharfage",SUM(P6902:Q6902),IF(OR(K6902="tank",K6902="Boat",K6902="car"),INDEX(Rate!$B$4:$M$25,MATCH(Gilbert!N6902,Rate!$A$4:$A$25,0),MATCH(Gilbert!L6902,Rate!$B$3:$M$3,0))*O6902*0.8,INDEX(Rate!$B$4:$M$25,MATCH(Gilbert!N6902,Rate!$A$4:$A$25,0),MATCH(Gilbert!L6902,Rate!$B$3:$M$3,0))*O6902)),"")</f>
        <v/>
      </c>
      <c r="T6902" s="71" t="str">
        <f t="shared" si="324"/>
        <v/>
      </c>
    </row>
    <row r="6903" spans="16:20">
      <c r="P6903" s="70" t="str">
        <f t="shared" si="322"/>
        <v/>
      </c>
      <c r="Q6903" s="70" t="str">
        <f t="shared" si="323"/>
        <v/>
      </c>
      <c r="R6903" s="70" t="str">
        <f>IFERROR(IF(K6903="handling and wharfage",SUM(P6903:Q6903),IF(OR(K6903="tank",K6903="Boat",K6903="car"),INDEX(Rate!$B$4:$M$25,MATCH(Gilbert!N6903,Rate!$A$4:$A$25,0),MATCH(Gilbert!L6903,Rate!$B$3:$M$3,0))*O6903*0.8,INDEX(Rate!$B$4:$M$25,MATCH(Gilbert!N6903,Rate!$A$4:$A$25,0),MATCH(Gilbert!L6903,Rate!$B$3:$M$3,0))*O6903)),"")</f>
        <v/>
      </c>
      <c r="T6903" s="71" t="str">
        <f t="shared" si="324"/>
        <v/>
      </c>
    </row>
    <row r="6904" s="64" customFormat="1" spans="1:23">
      <c r="A6904" s="126"/>
      <c r="B6904" s="126"/>
      <c r="D6904" s="127"/>
      <c r="G6904" s="128"/>
      <c r="H6904" s="127"/>
      <c r="J6904" s="129"/>
      <c r="P6904" s="70" t="str">
        <f t="shared" si="322"/>
        <v/>
      </c>
      <c r="Q6904" s="70" t="str">
        <f t="shared" si="323"/>
        <v/>
      </c>
      <c r="R6904" s="70" t="str">
        <f>IFERROR(IF(K6904="handling and wharfage",SUM(P6904:Q6904),IF(OR(K6904="tank",K6904="Boat",K6904="car"),INDEX(Rate!$B$4:$M$25,MATCH(Gilbert!N6904,Rate!$A$4:$A$25,0),MATCH(Gilbert!L6904,Rate!$B$3:$M$3,0))*O6904*0.8,INDEX(Rate!$B$4:$M$25,MATCH(Gilbert!N6904,Rate!$A$4:$A$25,0),MATCH(Gilbert!L6904,Rate!$B$3:$M$3,0))*O6904)),"")</f>
        <v/>
      </c>
      <c r="S6904" s="71"/>
      <c r="T6904" s="71" t="str">
        <f t="shared" si="324"/>
        <v/>
      </c>
      <c r="V6904" s="127"/>
      <c r="W6904" s="127"/>
    </row>
    <row r="6905" s="64" customFormat="1" spans="1:23">
      <c r="A6905" s="126"/>
      <c r="B6905" s="126"/>
      <c r="D6905" s="127"/>
      <c r="G6905" s="128"/>
      <c r="H6905" s="127"/>
      <c r="J6905" s="129"/>
      <c r="P6905" s="70" t="str">
        <f t="shared" si="322"/>
        <v/>
      </c>
      <c r="Q6905" s="70" t="str">
        <f t="shared" si="323"/>
        <v/>
      </c>
      <c r="R6905" s="70" t="str">
        <f>IFERROR(IF(K6905="handling and wharfage",SUM(P6905:Q6905),IF(OR(K6905="tank",K6905="Boat",K6905="car"),INDEX(Rate!$B$4:$M$25,MATCH(Gilbert!N6905,Rate!$A$4:$A$25,0),MATCH(Gilbert!L6905,Rate!$B$3:$M$3,0))*O6905*0.8,INDEX(Rate!$B$4:$M$25,MATCH(Gilbert!N6905,Rate!$A$4:$A$25,0),MATCH(Gilbert!L6905,Rate!$B$3:$M$3,0))*O6905)),"")</f>
        <v/>
      </c>
      <c r="S6905" s="71"/>
      <c r="T6905" s="71" t="str">
        <f t="shared" si="324"/>
        <v/>
      </c>
      <c r="V6905" s="127"/>
      <c r="W6905" s="127"/>
    </row>
    <row r="6906" s="64" customFormat="1" spans="1:23">
      <c r="A6906" s="126"/>
      <c r="B6906" s="126"/>
      <c r="D6906" s="127"/>
      <c r="G6906" s="128"/>
      <c r="H6906" s="127"/>
      <c r="J6906" s="129"/>
      <c r="P6906" s="70" t="str">
        <f t="shared" si="322"/>
        <v/>
      </c>
      <c r="Q6906" s="70" t="str">
        <f t="shared" si="323"/>
        <v/>
      </c>
      <c r="R6906" s="70" t="str">
        <f>IFERROR(IF(K6906="handling and wharfage",SUM(P6906:Q6906),IF(OR(K6906="tank",K6906="Boat",K6906="car"),INDEX(Rate!$B$4:$M$25,MATCH(Gilbert!N6906,Rate!$A$4:$A$25,0),MATCH(Gilbert!L6906,Rate!$B$3:$M$3,0))*O6906*0.8,INDEX(Rate!$B$4:$M$25,MATCH(Gilbert!N6906,Rate!$A$4:$A$25,0),MATCH(Gilbert!L6906,Rate!$B$3:$M$3,0))*O6906)),"")</f>
        <v/>
      </c>
      <c r="S6906" s="71"/>
      <c r="T6906" s="71" t="str">
        <f t="shared" si="324"/>
        <v/>
      </c>
      <c r="V6906" s="127"/>
      <c r="W6906" s="127"/>
    </row>
    <row r="6907" s="64" customFormat="1" spans="1:23">
      <c r="A6907" s="126"/>
      <c r="B6907" s="126"/>
      <c r="D6907" s="127"/>
      <c r="G6907" s="128"/>
      <c r="H6907" s="127"/>
      <c r="J6907" s="129"/>
      <c r="P6907" s="70" t="str">
        <f t="shared" si="322"/>
        <v/>
      </c>
      <c r="Q6907" s="70" t="str">
        <f t="shared" si="323"/>
        <v/>
      </c>
      <c r="R6907" s="70" t="str">
        <f>IFERROR(IF(K6907="handling and wharfage",SUM(P6907:Q6907),IF(OR(K6907="tank",K6907="Boat",K6907="car"),INDEX(Rate!$B$4:$M$25,MATCH(Gilbert!N6907,Rate!$A$4:$A$25,0),MATCH(Gilbert!L6907,Rate!$B$3:$M$3,0))*O6907*0.8,INDEX(Rate!$B$4:$M$25,MATCH(Gilbert!N6907,Rate!$A$4:$A$25,0),MATCH(Gilbert!L6907,Rate!$B$3:$M$3,0))*O6907)),"")</f>
        <v/>
      </c>
      <c r="S6907" s="71"/>
      <c r="T6907" s="71" t="str">
        <f t="shared" si="324"/>
        <v/>
      </c>
      <c r="V6907" s="127"/>
      <c r="W6907" s="127"/>
    </row>
    <row r="6908" s="64" customFormat="1" spans="1:23">
      <c r="A6908" s="126"/>
      <c r="B6908" s="126"/>
      <c r="D6908" s="127"/>
      <c r="G6908" s="128"/>
      <c r="H6908" s="127"/>
      <c r="J6908" s="129"/>
      <c r="P6908" s="70" t="str">
        <f t="shared" si="322"/>
        <v/>
      </c>
      <c r="Q6908" s="70" t="str">
        <f t="shared" si="323"/>
        <v/>
      </c>
      <c r="R6908" s="70" t="str">
        <f>IFERROR(IF(K6908="handling and wharfage",SUM(P6908:Q6908),IF(OR(K6908="tank",K6908="Boat",K6908="car"),INDEX(Rate!$B$4:$M$25,MATCH(Gilbert!N6908,Rate!$A$4:$A$25,0),MATCH(Gilbert!L6908,Rate!$B$3:$M$3,0))*O6908*0.8,INDEX(Rate!$B$4:$M$25,MATCH(Gilbert!N6908,Rate!$A$4:$A$25,0),MATCH(Gilbert!L6908,Rate!$B$3:$M$3,0))*O6908)),"")</f>
        <v/>
      </c>
      <c r="S6908" s="71"/>
      <c r="T6908" s="71" t="str">
        <f t="shared" si="324"/>
        <v/>
      </c>
      <c r="V6908" s="127"/>
      <c r="W6908" s="127"/>
    </row>
    <row r="6909" s="64" customFormat="1" spans="1:23">
      <c r="A6909" s="126"/>
      <c r="B6909" s="126"/>
      <c r="D6909" s="127"/>
      <c r="G6909" s="128"/>
      <c r="H6909" s="127"/>
      <c r="J6909" s="129"/>
      <c r="P6909" s="70" t="str">
        <f t="shared" si="322"/>
        <v/>
      </c>
      <c r="Q6909" s="70" t="str">
        <f t="shared" si="323"/>
        <v/>
      </c>
      <c r="R6909" s="70" t="str">
        <f>IFERROR(IF(K6909="handling and wharfage",SUM(P6909:Q6909),IF(OR(K6909="tank",K6909="Boat",K6909="car"),INDEX(Rate!$B$4:$M$25,MATCH(Gilbert!N6909,Rate!$A$4:$A$25,0),MATCH(Gilbert!L6909,Rate!$B$3:$M$3,0))*O6909*0.8,INDEX(Rate!$B$4:$M$25,MATCH(Gilbert!N6909,Rate!$A$4:$A$25,0),MATCH(Gilbert!L6909,Rate!$B$3:$M$3,0))*O6909)),"")</f>
        <v/>
      </c>
      <c r="S6909" s="71"/>
      <c r="T6909" s="71" t="str">
        <f t="shared" si="324"/>
        <v/>
      </c>
      <c r="V6909" s="127"/>
      <c r="W6909" s="127"/>
    </row>
    <row r="6910" s="64" customFormat="1" spans="1:23">
      <c r="A6910" s="126"/>
      <c r="B6910" s="126"/>
      <c r="D6910" s="127"/>
      <c r="G6910" s="128"/>
      <c r="H6910" s="127"/>
      <c r="J6910" s="129"/>
      <c r="P6910" s="70" t="str">
        <f t="shared" si="322"/>
        <v/>
      </c>
      <c r="Q6910" s="70" t="str">
        <f t="shared" si="323"/>
        <v/>
      </c>
      <c r="R6910" s="70" t="str">
        <f>IFERROR(IF(K6910="handling and wharfage",SUM(P6910:Q6910),IF(OR(K6910="tank",K6910="Boat",K6910="car"),INDEX(Rate!$B$4:$M$25,MATCH(Gilbert!N6910,Rate!$A$4:$A$25,0),MATCH(Gilbert!L6910,Rate!$B$3:$M$3,0))*O6910*0.8,INDEX(Rate!$B$4:$M$25,MATCH(Gilbert!N6910,Rate!$A$4:$A$25,0),MATCH(Gilbert!L6910,Rate!$B$3:$M$3,0))*O6910)),"")</f>
        <v/>
      </c>
      <c r="S6910" s="71"/>
      <c r="T6910" s="71" t="str">
        <f t="shared" si="324"/>
        <v/>
      </c>
      <c r="V6910" s="127"/>
      <c r="W6910" s="127"/>
    </row>
    <row r="6911" s="64" customFormat="1" spans="1:23">
      <c r="A6911" s="126"/>
      <c r="B6911" s="126"/>
      <c r="D6911" s="127"/>
      <c r="G6911" s="128"/>
      <c r="H6911" s="127"/>
      <c r="J6911" s="129"/>
      <c r="P6911" s="70" t="str">
        <f t="shared" si="322"/>
        <v/>
      </c>
      <c r="Q6911" s="70" t="str">
        <f t="shared" si="323"/>
        <v/>
      </c>
      <c r="R6911" s="70" t="str">
        <f>IFERROR(IF(K6911="handling and wharfage",SUM(P6911:Q6911),IF(OR(K6911="tank",K6911="Boat",K6911="car"),INDEX(Rate!$B$4:$M$25,MATCH(Gilbert!N6911,Rate!$A$4:$A$25,0),MATCH(Gilbert!L6911,Rate!$B$3:$M$3,0))*O6911*0.8,INDEX(Rate!$B$4:$M$25,MATCH(Gilbert!N6911,Rate!$A$4:$A$25,0),MATCH(Gilbert!L6911,Rate!$B$3:$M$3,0))*O6911)),"")</f>
        <v/>
      </c>
      <c r="S6911" s="71"/>
      <c r="T6911" s="71" t="str">
        <f t="shared" si="324"/>
        <v/>
      </c>
      <c r="V6911" s="127"/>
      <c r="W6911" s="127"/>
    </row>
    <row r="6912" s="64" customFormat="1" spans="1:23">
      <c r="A6912" s="126"/>
      <c r="B6912" s="126"/>
      <c r="D6912" s="127"/>
      <c r="G6912" s="128"/>
      <c r="H6912" s="127"/>
      <c r="J6912" s="129"/>
      <c r="P6912" s="70" t="str">
        <f t="shared" si="322"/>
        <v/>
      </c>
      <c r="Q6912" s="70" t="str">
        <f t="shared" si="323"/>
        <v/>
      </c>
      <c r="R6912" s="70" t="str">
        <f>IFERROR(IF(K6912="handling and wharfage",SUM(P6912:Q6912),IF(OR(K6912="tank",K6912="Boat",K6912="car"),INDEX(Rate!$B$4:$M$25,MATCH(Gilbert!N6912,Rate!$A$4:$A$25,0),MATCH(Gilbert!L6912,Rate!$B$3:$M$3,0))*O6912*0.8,INDEX(Rate!$B$4:$M$25,MATCH(Gilbert!N6912,Rate!$A$4:$A$25,0),MATCH(Gilbert!L6912,Rate!$B$3:$M$3,0))*O6912)),"")</f>
        <v/>
      </c>
      <c r="S6912" s="71"/>
      <c r="T6912" s="71" t="str">
        <f t="shared" si="324"/>
        <v/>
      </c>
      <c r="V6912" s="127"/>
      <c r="W6912" s="127"/>
    </row>
    <row r="6913" s="64" customFormat="1" spans="1:23">
      <c r="A6913" s="126"/>
      <c r="B6913" s="126"/>
      <c r="D6913" s="127"/>
      <c r="G6913" s="128"/>
      <c r="H6913" s="127"/>
      <c r="J6913" s="129"/>
      <c r="P6913" s="70" t="str">
        <f t="shared" si="322"/>
        <v/>
      </c>
      <c r="Q6913" s="70" t="str">
        <f t="shared" si="323"/>
        <v/>
      </c>
      <c r="R6913" s="70" t="str">
        <f>IFERROR(IF(K6913="handling and wharfage",SUM(P6913:Q6913),IF(OR(K6913="tank",K6913="Boat",K6913="car"),INDEX(Rate!$B$4:$M$25,MATCH(Gilbert!N6913,Rate!$A$4:$A$25,0),MATCH(Gilbert!L6913,Rate!$B$3:$M$3,0))*O6913*0.8,INDEX(Rate!$B$4:$M$25,MATCH(Gilbert!N6913,Rate!$A$4:$A$25,0),MATCH(Gilbert!L6913,Rate!$B$3:$M$3,0))*O6913)),"")</f>
        <v/>
      </c>
      <c r="S6913" s="71"/>
      <c r="T6913" s="71" t="str">
        <f t="shared" si="324"/>
        <v/>
      </c>
      <c r="V6913" s="127"/>
      <c r="W6913" s="127"/>
    </row>
    <row r="6914" s="64" customFormat="1" spans="1:23">
      <c r="A6914" s="126"/>
      <c r="B6914" s="126"/>
      <c r="D6914" s="127"/>
      <c r="G6914" s="128"/>
      <c r="H6914" s="127"/>
      <c r="J6914" s="129"/>
      <c r="P6914" s="70" t="str">
        <f t="shared" si="322"/>
        <v/>
      </c>
      <c r="Q6914" s="70" t="str">
        <f t="shared" si="323"/>
        <v/>
      </c>
      <c r="R6914" s="70" t="str">
        <f>IFERROR(IF(K6914="handling and wharfage",SUM(P6914:Q6914),IF(OR(K6914="tank",K6914="Boat",K6914="car"),INDEX(Rate!$B$4:$M$25,MATCH(Gilbert!N6914,Rate!$A$4:$A$25,0),MATCH(Gilbert!L6914,Rate!$B$3:$M$3,0))*O6914*0.8,INDEX(Rate!$B$4:$M$25,MATCH(Gilbert!N6914,Rate!$A$4:$A$25,0),MATCH(Gilbert!L6914,Rate!$B$3:$M$3,0))*O6914)),"")</f>
        <v/>
      </c>
      <c r="S6914" s="71"/>
      <c r="T6914" s="71" t="str">
        <f t="shared" si="324"/>
        <v/>
      </c>
      <c r="V6914" s="127"/>
      <c r="W6914" s="127"/>
    </row>
    <row r="6915" s="64" customFormat="1" spans="1:23">
      <c r="A6915" s="126"/>
      <c r="B6915" s="126"/>
      <c r="D6915" s="127"/>
      <c r="G6915" s="128"/>
      <c r="H6915" s="127"/>
      <c r="J6915" s="129"/>
      <c r="P6915" s="70" t="str">
        <f t="shared" ref="P6915:P6978" si="325">IF(OR(K6915="handling and wharfage",K6915="rau handling and wharfage"),O6915*30,"")</f>
        <v/>
      </c>
      <c r="Q6915" s="70" t="str">
        <f t="shared" ref="Q6915:Q6978" si="326">IF(K6915&lt;&gt;"handling and wharfage","",O6915*3.5)</f>
        <v/>
      </c>
      <c r="R6915" s="70" t="str">
        <f>IFERROR(IF(K6915="handling and wharfage",SUM(P6915:Q6915),IF(OR(K6915="tank",K6915="Boat",K6915="car"),INDEX(Rate!$B$4:$M$25,MATCH(Gilbert!N6915,Rate!$A$4:$A$25,0),MATCH(Gilbert!L6915,Rate!$B$3:$M$3,0))*O6915*0.8,INDEX(Rate!$B$4:$M$25,MATCH(Gilbert!N6915,Rate!$A$4:$A$25,0),MATCH(Gilbert!L6915,Rate!$B$3:$M$3,0))*O6915)),"")</f>
        <v/>
      </c>
      <c r="S6915" s="71"/>
      <c r="T6915" s="71" t="str">
        <f t="shared" ref="T6915:T6978" si="327">IF(L6915="","",IF(L6915="General2","F0070000061A","E31250000331"))</f>
        <v/>
      </c>
      <c r="V6915" s="127"/>
      <c r="W6915" s="127"/>
    </row>
    <row r="6916" s="64" customFormat="1" spans="1:23">
      <c r="A6916" s="126"/>
      <c r="B6916" s="126"/>
      <c r="D6916" s="127"/>
      <c r="G6916" s="128"/>
      <c r="H6916" s="127"/>
      <c r="J6916" s="129"/>
      <c r="P6916" s="70" t="str">
        <f t="shared" si="325"/>
        <v/>
      </c>
      <c r="Q6916" s="70" t="str">
        <f t="shared" si="326"/>
        <v/>
      </c>
      <c r="R6916" s="70" t="str">
        <f>IFERROR(IF(K6916="handling and wharfage",SUM(P6916:Q6916),IF(OR(K6916="tank",K6916="Boat",K6916="car"),INDEX(Rate!$B$4:$M$25,MATCH(Gilbert!N6916,Rate!$A$4:$A$25,0),MATCH(Gilbert!L6916,Rate!$B$3:$M$3,0))*O6916*0.8,INDEX(Rate!$B$4:$M$25,MATCH(Gilbert!N6916,Rate!$A$4:$A$25,0),MATCH(Gilbert!L6916,Rate!$B$3:$M$3,0))*O6916)),"")</f>
        <v/>
      </c>
      <c r="S6916" s="71"/>
      <c r="T6916" s="71" t="str">
        <f t="shared" si="327"/>
        <v/>
      </c>
      <c r="V6916" s="127"/>
      <c r="W6916" s="127"/>
    </row>
    <row r="6917" s="64" customFormat="1" spans="1:23">
      <c r="A6917" s="126"/>
      <c r="B6917" s="126"/>
      <c r="D6917" s="127"/>
      <c r="G6917" s="128"/>
      <c r="H6917" s="127"/>
      <c r="J6917" s="129"/>
      <c r="P6917" s="70" t="str">
        <f t="shared" si="325"/>
        <v/>
      </c>
      <c r="Q6917" s="70" t="str">
        <f t="shared" si="326"/>
        <v/>
      </c>
      <c r="R6917" s="70" t="str">
        <f>IFERROR(IF(K6917="handling and wharfage",SUM(P6917:Q6917),IF(OR(K6917="tank",K6917="Boat",K6917="car"),INDEX(Rate!$B$4:$M$25,MATCH(Gilbert!N6917,Rate!$A$4:$A$25,0),MATCH(Gilbert!L6917,Rate!$B$3:$M$3,0))*O6917*0.8,INDEX(Rate!$B$4:$M$25,MATCH(Gilbert!N6917,Rate!$A$4:$A$25,0),MATCH(Gilbert!L6917,Rate!$B$3:$M$3,0))*O6917)),"")</f>
        <v/>
      </c>
      <c r="S6917" s="71"/>
      <c r="T6917" s="71" t="str">
        <f t="shared" si="327"/>
        <v/>
      </c>
      <c r="V6917" s="127"/>
      <c r="W6917" s="127"/>
    </row>
    <row r="6918" s="64" customFormat="1" spans="1:23">
      <c r="A6918" s="126"/>
      <c r="B6918" s="126"/>
      <c r="D6918" s="127"/>
      <c r="G6918" s="128"/>
      <c r="H6918" s="127"/>
      <c r="J6918" s="129"/>
      <c r="P6918" s="70" t="str">
        <f t="shared" si="325"/>
        <v/>
      </c>
      <c r="Q6918" s="70" t="str">
        <f t="shared" si="326"/>
        <v/>
      </c>
      <c r="R6918" s="70" t="str">
        <f>IFERROR(IF(K6918="handling and wharfage",SUM(P6918:Q6918),IF(OR(K6918="tank",K6918="Boat",K6918="car"),INDEX(Rate!$B$4:$M$25,MATCH(Gilbert!N6918,Rate!$A$4:$A$25,0),MATCH(Gilbert!L6918,Rate!$B$3:$M$3,0))*O6918*0.8,INDEX(Rate!$B$4:$M$25,MATCH(Gilbert!N6918,Rate!$A$4:$A$25,0),MATCH(Gilbert!L6918,Rate!$B$3:$M$3,0))*O6918)),"")</f>
        <v/>
      </c>
      <c r="S6918" s="71"/>
      <c r="T6918" s="71" t="str">
        <f t="shared" si="327"/>
        <v/>
      </c>
      <c r="V6918" s="127"/>
      <c r="W6918" s="127"/>
    </row>
    <row r="6919" s="64" customFormat="1" spans="1:23">
      <c r="A6919" s="126"/>
      <c r="B6919" s="126"/>
      <c r="D6919" s="127"/>
      <c r="G6919" s="128"/>
      <c r="H6919" s="127"/>
      <c r="J6919" s="129"/>
      <c r="P6919" s="70" t="str">
        <f t="shared" si="325"/>
        <v/>
      </c>
      <c r="Q6919" s="70" t="str">
        <f t="shared" si="326"/>
        <v/>
      </c>
      <c r="R6919" s="70" t="str">
        <f>IFERROR(IF(K6919="handling and wharfage",SUM(P6919:Q6919),IF(OR(K6919="tank",K6919="Boat",K6919="car"),INDEX(Rate!$B$4:$M$25,MATCH(Gilbert!N6919,Rate!$A$4:$A$25,0),MATCH(Gilbert!L6919,Rate!$B$3:$M$3,0))*O6919*0.8,INDEX(Rate!$B$4:$M$25,MATCH(Gilbert!N6919,Rate!$A$4:$A$25,0),MATCH(Gilbert!L6919,Rate!$B$3:$M$3,0))*O6919)),"")</f>
        <v/>
      </c>
      <c r="S6919" s="71"/>
      <c r="T6919" s="71" t="str">
        <f t="shared" si="327"/>
        <v/>
      </c>
      <c r="V6919" s="127"/>
      <c r="W6919" s="127"/>
    </row>
    <row r="6920" s="64" customFormat="1" spans="1:23">
      <c r="A6920" s="126"/>
      <c r="B6920" s="126"/>
      <c r="D6920" s="127"/>
      <c r="G6920" s="128"/>
      <c r="H6920" s="127"/>
      <c r="J6920" s="129"/>
      <c r="P6920" s="70" t="str">
        <f t="shared" si="325"/>
        <v/>
      </c>
      <c r="Q6920" s="70" t="str">
        <f t="shared" si="326"/>
        <v/>
      </c>
      <c r="R6920" s="70" t="str">
        <f>IFERROR(IF(K6920="handling and wharfage",SUM(P6920:Q6920),IF(OR(K6920="tank",K6920="Boat",K6920="car"),INDEX(Rate!$B$4:$M$25,MATCH(Gilbert!N6920,Rate!$A$4:$A$25,0),MATCH(Gilbert!L6920,Rate!$B$3:$M$3,0))*O6920*0.8,INDEX(Rate!$B$4:$M$25,MATCH(Gilbert!N6920,Rate!$A$4:$A$25,0),MATCH(Gilbert!L6920,Rate!$B$3:$M$3,0))*O6920)),"")</f>
        <v/>
      </c>
      <c r="S6920" s="71"/>
      <c r="T6920" s="71" t="str">
        <f t="shared" si="327"/>
        <v/>
      </c>
      <c r="V6920" s="127"/>
      <c r="W6920" s="127"/>
    </row>
    <row r="6921" s="64" customFormat="1" spans="1:23">
      <c r="A6921" s="126"/>
      <c r="B6921" s="126"/>
      <c r="D6921" s="127"/>
      <c r="G6921" s="128"/>
      <c r="H6921" s="127"/>
      <c r="J6921" s="129"/>
      <c r="P6921" s="70" t="str">
        <f t="shared" si="325"/>
        <v/>
      </c>
      <c r="Q6921" s="70" t="str">
        <f t="shared" si="326"/>
        <v/>
      </c>
      <c r="R6921" s="70" t="str">
        <f>IFERROR(IF(K6921="handling and wharfage",SUM(P6921:Q6921),IF(OR(K6921="tank",K6921="Boat",K6921="car"),INDEX(Rate!$B$4:$M$25,MATCH(Gilbert!N6921,Rate!$A$4:$A$25,0),MATCH(Gilbert!L6921,Rate!$B$3:$M$3,0))*O6921*0.8,INDEX(Rate!$B$4:$M$25,MATCH(Gilbert!N6921,Rate!$A$4:$A$25,0),MATCH(Gilbert!L6921,Rate!$B$3:$M$3,0))*O6921)),"")</f>
        <v/>
      </c>
      <c r="S6921" s="71"/>
      <c r="T6921" s="71" t="str">
        <f t="shared" si="327"/>
        <v/>
      </c>
      <c r="V6921" s="127"/>
      <c r="W6921" s="127"/>
    </row>
    <row r="6922" s="64" customFormat="1" spans="1:23">
      <c r="A6922" s="126"/>
      <c r="B6922" s="126"/>
      <c r="D6922" s="127"/>
      <c r="G6922" s="128"/>
      <c r="H6922" s="127"/>
      <c r="J6922" s="129"/>
      <c r="P6922" s="70" t="str">
        <f t="shared" si="325"/>
        <v/>
      </c>
      <c r="Q6922" s="70" t="str">
        <f t="shared" si="326"/>
        <v/>
      </c>
      <c r="R6922" s="70" t="str">
        <f>IFERROR(IF(K6922="handling and wharfage",SUM(P6922:Q6922),IF(OR(K6922="tank",K6922="Boat",K6922="car"),INDEX(Rate!$B$4:$M$25,MATCH(Gilbert!N6922,Rate!$A$4:$A$25,0),MATCH(Gilbert!L6922,Rate!$B$3:$M$3,0))*O6922*0.8,INDEX(Rate!$B$4:$M$25,MATCH(Gilbert!N6922,Rate!$A$4:$A$25,0),MATCH(Gilbert!L6922,Rate!$B$3:$M$3,0))*O6922)),"")</f>
        <v/>
      </c>
      <c r="S6922" s="71"/>
      <c r="T6922" s="71" t="str">
        <f t="shared" si="327"/>
        <v/>
      </c>
      <c r="V6922" s="127"/>
      <c r="W6922" s="127"/>
    </row>
    <row r="6923" s="64" customFormat="1" spans="1:23">
      <c r="A6923" s="126"/>
      <c r="B6923" s="126"/>
      <c r="D6923" s="127"/>
      <c r="G6923" s="128"/>
      <c r="H6923" s="127"/>
      <c r="J6923" s="129"/>
      <c r="P6923" s="70" t="str">
        <f t="shared" si="325"/>
        <v/>
      </c>
      <c r="Q6923" s="70" t="str">
        <f t="shared" si="326"/>
        <v/>
      </c>
      <c r="R6923" s="70" t="str">
        <f>IFERROR(IF(K6923="handling and wharfage",SUM(P6923:Q6923),IF(OR(K6923="tank",K6923="Boat",K6923="car"),INDEX(Rate!$B$4:$M$25,MATCH(Gilbert!N6923,Rate!$A$4:$A$25,0),MATCH(Gilbert!L6923,Rate!$B$3:$M$3,0))*O6923*0.8,INDEX(Rate!$B$4:$M$25,MATCH(Gilbert!N6923,Rate!$A$4:$A$25,0),MATCH(Gilbert!L6923,Rate!$B$3:$M$3,0))*O6923)),"")</f>
        <v/>
      </c>
      <c r="S6923" s="71"/>
      <c r="T6923" s="71" t="str">
        <f t="shared" si="327"/>
        <v/>
      </c>
      <c r="V6923" s="127"/>
      <c r="W6923" s="127"/>
    </row>
    <row r="6924" s="64" customFormat="1" spans="1:23">
      <c r="A6924" s="126"/>
      <c r="B6924" s="126"/>
      <c r="D6924" s="127"/>
      <c r="G6924" s="128"/>
      <c r="H6924" s="127"/>
      <c r="J6924" s="129"/>
      <c r="P6924" s="70" t="str">
        <f t="shared" si="325"/>
        <v/>
      </c>
      <c r="Q6924" s="70" t="str">
        <f t="shared" si="326"/>
        <v/>
      </c>
      <c r="R6924" s="70" t="str">
        <f>IFERROR(IF(K6924="handling and wharfage",SUM(P6924:Q6924),IF(OR(K6924="tank",K6924="Boat",K6924="car"),INDEX(Rate!$B$4:$M$25,MATCH(Gilbert!N6924,Rate!$A$4:$A$25,0),MATCH(Gilbert!L6924,Rate!$B$3:$M$3,0))*O6924*0.8,INDEX(Rate!$B$4:$M$25,MATCH(Gilbert!N6924,Rate!$A$4:$A$25,0),MATCH(Gilbert!L6924,Rate!$B$3:$M$3,0))*O6924)),"")</f>
        <v/>
      </c>
      <c r="S6924" s="71"/>
      <c r="T6924" s="71" t="str">
        <f t="shared" si="327"/>
        <v/>
      </c>
      <c r="V6924" s="127"/>
      <c r="W6924" s="127"/>
    </row>
    <row r="6925" spans="16:20">
      <c r="P6925" s="70" t="str">
        <f t="shared" si="325"/>
        <v/>
      </c>
      <c r="Q6925" s="70" t="str">
        <f t="shared" si="326"/>
        <v/>
      </c>
      <c r="R6925" s="70" t="str">
        <f>IFERROR(IF(K6925="handling and wharfage",SUM(P6925:Q6925),IF(OR(K6925="tank",K6925="Boat",K6925="car"),INDEX(Rate!$B$4:$M$25,MATCH(Gilbert!N6925,Rate!$A$4:$A$25,0),MATCH(Gilbert!L6925,Rate!$B$3:$M$3,0))*O6925*0.8,INDEX(Rate!$B$4:$M$25,MATCH(Gilbert!N6925,Rate!$A$4:$A$25,0),MATCH(Gilbert!L6925,Rate!$B$3:$M$3,0))*O6925)),"")</f>
        <v/>
      </c>
      <c r="T6925" s="71" t="str">
        <f t="shared" si="327"/>
        <v/>
      </c>
    </row>
    <row r="6926" spans="16:20">
      <c r="P6926" s="70" t="str">
        <f t="shared" si="325"/>
        <v/>
      </c>
      <c r="Q6926" s="70" t="str">
        <f t="shared" si="326"/>
        <v/>
      </c>
      <c r="R6926" s="70" t="str">
        <f>IFERROR(IF(K6926="handling and wharfage",SUM(P6926:Q6926),IF(OR(K6926="tank",K6926="Boat",K6926="car"),INDEX(Rate!$B$4:$M$25,MATCH(Gilbert!N6926,Rate!$A$4:$A$25,0),MATCH(Gilbert!L6926,Rate!$B$3:$M$3,0))*O6926*0.8,INDEX(Rate!$B$4:$M$25,MATCH(Gilbert!N6926,Rate!$A$4:$A$25,0),MATCH(Gilbert!L6926,Rate!$B$3:$M$3,0))*O6926)),"")</f>
        <v/>
      </c>
      <c r="T6926" s="71" t="str">
        <f t="shared" si="327"/>
        <v/>
      </c>
    </row>
    <row r="6927" spans="16:20">
      <c r="P6927" s="70" t="str">
        <f t="shared" si="325"/>
        <v/>
      </c>
      <c r="Q6927" s="70" t="str">
        <f t="shared" si="326"/>
        <v/>
      </c>
      <c r="R6927" s="70" t="str">
        <f>IFERROR(IF(K6927="handling and wharfage",SUM(P6927:Q6927),IF(OR(K6927="tank",K6927="Boat",K6927="car"),INDEX(Rate!$B$4:$M$25,MATCH(Gilbert!N6927,Rate!$A$4:$A$25,0),MATCH(Gilbert!L6927,Rate!$B$3:$M$3,0))*O6927*0.8,INDEX(Rate!$B$4:$M$25,MATCH(Gilbert!N6927,Rate!$A$4:$A$25,0),MATCH(Gilbert!L6927,Rate!$B$3:$M$3,0))*O6927)),"")</f>
        <v/>
      </c>
      <c r="T6927" s="71" t="str">
        <f t="shared" si="327"/>
        <v/>
      </c>
    </row>
    <row r="6928" spans="16:20">
      <c r="P6928" s="70" t="str">
        <f t="shared" si="325"/>
        <v/>
      </c>
      <c r="Q6928" s="70" t="str">
        <f t="shared" si="326"/>
        <v/>
      </c>
      <c r="R6928" s="70" t="str">
        <f>IFERROR(IF(K6928="handling and wharfage",SUM(P6928:Q6928),IF(OR(K6928="tank",K6928="Boat",K6928="car"),INDEX(Rate!$B$4:$M$25,MATCH(Gilbert!N6928,Rate!$A$4:$A$25,0),MATCH(Gilbert!L6928,Rate!$B$3:$M$3,0))*O6928*0.8,INDEX(Rate!$B$4:$M$25,MATCH(Gilbert!N6928,Rate!$A$4:$A$25,0),MATCH(Gilbert!L6928,Rate!$B$3:$M$3,0))*O6928)),"")</f>
        <v/>
      </c>
      <c r="T6928" s="71" t="str">
        <f t="shared" si="327"/>
        <v/>
      </c>
    </row>
    <row r="6929" spans="16:20">
      <c r="P6929" s="70" t="str">
        <f t="shared" si="325"/>
        <v/>
      </c>
      <c r="Q6929" s="70" t="str">
        <f t="shared" si="326"/>
        <v/>
      </c>
      <c r="R6929" s="70" t="str">
        <f>IFERROR(IF(K6929="handling and wharfage",SUM(P6929:Q6929),IF(OR(K6929="tank",K6929="Boat",K6929="car"),INDEX(Rate!$B$4:$M$25,MATCH(Gilbert!N6929,Rate!$A$4:$A$25,0),MATCH(Gilbert!L6929,Rate!$B$3:$M$3,0))*O6929*0.8,INDEX(Rate!$B$4:$M$25,MATCH(Gilbert!N6929,Rate!$A$4:$A$25,0),MATCH(Gilbert!L6929,Rate!$B$3:$M$3,0))*O6929)),"")</f>
        <v/>
      </c>
      <c r="T6929" s="71" t="str">
        <f t="shared" si="327"/>
        <v/>
      </c>
    </row>
    <row r="6930" spans="16:20">
      <c r="P6930" s="70" t="str">
        <f t="shared" si="325"/>
        <v/>
      </c>
      <c r="Q6930" s="70" t="str">
        <f t="shared" si="326"/>
        <v/>
      </c>
      <c r="R6930" s="70" t="str">
        <f>IFERROR(IF(K6930="handling and wharfage",SUM(P6930:Q6930),IF(OR(K6930="tank",K6930="Boat",K6930="car"),INDEX(Rate!$B$4:$M$25,MATCH(Gilbert!N6930,Rate!$A$4:$A$25,0),MATCH(Gilbert!L6930,Rate!$B$3:$M$3,0))*O6930*0.8,INDEX(Rate!$B$4:$M$25,MATCH(Gilbert!N6930,Rate!$A$4:$A$25,0),MATCH(Gilbert!L6930,Rate!$B$3:$M$3,0))*O6930)),"")</f>
        <v/>
      </c>
      <c r="T6930" s="71" t="str">
        <f t="shared" si="327"/>
        <v/>
      </c>
    </row>
    <row r="6931" spans="16:20">
      <c r="P6931" s="70" t="str">
        <f t="shared" si="325"/>
        <v/>
      </c>
      <c r="Q6931" s="70" t="str">
        <f t="shared" si="326"/>
        <v/>
      </c>
      <c r="R6931" s="70" t="str">
        <f>IFERROR(IF(K6931="handling and wharfage",SUM(P6931:Q6931),IF(OR(K6931="tank",K6931="Boat",K6931="car"),INDEX(Rate!$B$4:$M$25,MATCH(Gilbert!N6931,Rate!$A$4:$A$25,0),MATCH(Gilbert!L6931,Rate!$B$3:$M$3,0))*O6931*0.8,INDEX(Rate!$B$4:$M$25,MATCH(Gilbert!N6931,Rate!$A$4:$A$25,0),MATCH(Gilbert!L6931,Rate!$B$3:$M$3,0))*O6931)),"")</f>
        <v/>
      </c>
      <c r="T6931" s="71" t="str">
        <f t="shared" si="327"/>
        <v/>
      </c>
    </row>
    <row r="6932" spans="16:20">
      <c r="P6932" s="70" t="str">
        <f t="shared" si="325"/>
        <v/>
      </c>
      <c r="Q6932" s="70" t="str">
        <f t="shared" si="326"/>
        <v/>
      </c>
      <c r="R6932" s="70" t="str">
        <f>IFERROR(IF(K6932="handling and wharfage",SUM(P6932:Q6932),IF(OR(K6932="tank",K6932="Boat",K6932="car"),INDEX(Rate!$B$4:$M$25,MATCH(Gilbert!N6932,Rate!$A$4:$A$25,0),MATCH(Gilbert!L6932,Rate!$B$3:$M$3,0))*O6932*0.8,INDEX(Rate!$B$4:$M$25,MATCH(Gilbert!N6932,Rate!$A$4:$A$25,0),MATCH(Gilbert!L6932,Rate!$B$3:$M$3,0))*O6932)),"")</f>
        <v/>
      </c>
      <c r="T6932" s="71" t="str">
        <f t="shared" si="327"/>
        <v/>
      </c>
    </row>
    <row r="6933" spans="16:20">
      <c r="P6933" s="70" t="str">
        <f t="shared" si="325"/>
        <v/>
      </c>
      <c r="Q6933" s="70" t="str">
        <f t="shared" si="326"/>
        <v/>
      </c>
      <c r="R6933" s="70" t="str">
        <f>IFERROR(IF(K6933="handling and wharfage",SUM(P6933:Q6933),IF(OR(K6933="tank",K6933="Boat",K6933="car"),INDEX(Rate!$B$4:$M$25,MATCH(Gilbert!N6933,Rate!$A$4:$A$25,0),MATCH(Gilbert!L6933,Rate!$B$3:$M$3,0))*O6933*0.8,INDEX(Rate!$B$4:$M$25,MATCH(Gilbert!N6933,Rate!$A$4:$A$25,0),MATCH(Gilbert!L6933,Rate!$B$3:$M$3,0))*O6933)),"")</f>
        <v/>
      </c>
      <c r="T6933" s="71" t="str">
        <f t="shared" si="327"/>
        <v/>
      </c>
    </row>
    <row r="6934" spans="16:20">
      <c r="P6934" s="70" t="str">
        <f t="shared" si="325"/>
        <v/>
      </c>
      <c r="Q6934" s="70" t="str">
        <f t="shared" si="326"/>
        <v/>
      </c>
      <c r="R6934" s="70" t="str">
        <f>IFERROR(IF(K6934="handling and wharfage",SUM(P6934:Q6934),IF(OR(K6934="tank",K6934="Boat",K6934="car"),INDEX(Rate!$B$4:$M$25,MATCH(Gilbert!N6934,Rate!$A$4:$A$25,0),MATCH(Gilbert!L6934,Rate!$B$3:$M$3,0))*O6934*0.8,INDEX(Rate!$B$4:$M$25,MATCH(Gilbert!N6934,Rate!$A$4:$A$25,0),MATCH(Gilbert!L6934,Rate!$B$3:$M$3,0))*O6934)),"")</f>
        <v/>
      </c>
      <c r="T6934" s="71" t="str">
        <f t="shared" si="327"/>
        <v/>
      </c>
    </row>
    <row r="6935" spans="16:20">
      <c r="P6935" s="70" t="str">
        <f t="shared" si="325"/>
        <v/>
      </c>
      <c r="Q6935" s="70" t="str">
        <f t="shared" si="326"/>
        <v/>
      </c>
      <c r="R6935" s="70" t="str">
        <f>IFERROR(IF(K6935="handling and wharfage",SUM(P6935:Q6935),IF(OR(K6935="tank",K6935="Boat",K6935="car"),INDEX(Rate!$B$4:$M$25,MATCH(Gilbert!N6935,Rate!$A$4:$A$25,0),MATCH(Gilbert!L6935,Rate!$B$3:$M$3,0))*O6935*0.8,INDEX(Rate!$B$4:$M$25,MATCH(Gilbert!N6935,Rate!$A$4:$A$25,0),MATCH(Gilbert!L6935,Rate!$B$3:$M$3,0))*O6935)),"")</f>
        <v/>
      </c>
      <c r="T6935" s="71" t="str">
        <f t="shared" si="327"/>
        <v/>
      </c>
    </row>
    <row r="6936" spans="16:20">
      <c r="P6936" s="70" t="str">
        <f t="shared" si="325"/>
        <v/>
      </c>
      <c r="Q6936" s="70" t="str">
        <f t="shared" si="326"/>
        <v/>
      </c>
      <c r="R6936" s="70" t="str">
        <f>IFERROR(IF(K6936="handling and wharfage",SUM(P6936:Q6936),IF(OR(K6936="tank",K6936="Boat",K6936="car"),INDEX(Rate!$B$4:$M$25,MATCH(Gilbert!N6936,Rate!$A$4:$A$25,0),MATCH(Gilbert!L6936,Rate!$B$3:$M$3,0))*O6936*0.8,INDEX(Rate!$B$4:$M$25,MATCH(Gilbert!N6936,Rate!$A$4:$A$25,0),MATCH(Gilbert!L6936,Rate!$B$3:$M$3,0))*O6936)),"")</f>
        <v/>
      </c>
      <c r="T6936" s="71" t="str">
        <f t="shared" si="327"/>
        <v/>
      </c>
    </row>
    <row r="6937" spans="16:20">
      <c r="P6937" s="70" t="str">
        <f t="shared" si="325"/>
        <v/>
      </c>
      <c r="Q6937" s="70" t="str">
        <f t="shared" si="326"/>
        <v/>
      </c>
      <c r="R6937" s="70" t="str">
        <f>IFERROR(IF(K6937="handling and wharfage",SUM(P6937:Q6937),IF(OR(K6937="tank",K6937="Boat",K6937="car"),INDEX(Rate!$B$4:$M$25,MATCH(Gilbert!N6937,Rate!$A$4:$A$25,0),MATCH(Gilbert!L6937,Rate!$B$3:$M$3,0))*O6937*0.8,INDEX(Rate!$B$4:$M$25,MATCH(Gilbert!N6937,Rate!$A$4:$A$25,0),MATCH(Gilbert!L6937,Rate!$B$3:$M$3,0))*O6937)),"")</f>
        <v/>
      </c>
      <c r="T6937" s="71" t="str">
        <f t="shared" si="327"/>
        <v/>
      </c>
    </row>
    <row r="6938" spans="16:20">
      <c r="P6938" s="70" t="str">
        <f t="shared" si="325"/>
        <v/>
      </c>
      <c r="Q6938" s="70" t="str">
        <f t="shared" si="326"/>
        <v/>
      </c>
      <c r="R6938" s="70" t="str">
        <f>IFERROR(IF(K6938="handling and wharfage",SUM(P6938:Q6938),IF(OR(K6938="tank",K6938="Boat",K6938="car"),INDEX(Rate!$B$4:$M$25,MATCH(Gilbert!N6938,Rate!$A$4:$A$25,0),MATCH(Gilbert!L6938,Rate!$B$3:$M$3,0))*O6938*0.8,INDEX(Rate!$B$4:$M$25,MATCH(Gilbert!N6938,Rate!$A$4:$A$25,0),MATCH(Gilbert!L6938,Rate!$B$3:$M$3,0))*O6938)),"")</f>
        <v/>
      </c>
      <c r="T6938" s="71" t="str">
        <f t="shared" si="327"/>
        <v/>
      </c>
    </row>
    <row r="6939" spans="16:20">
      <c r="P6939" s="70" t="str">
        <f t="shared" si="325"/>
        <v/>
      </c>
      <c r="Q6939" s="70" t="str">
        <f t="shared" si="326"/>
        <v/>
      </c>
      <c r="R6939" s="70" t="str">
        <f>IFERROR(IF(K6939="handling and wharfage",SUM(P6939:Q6939),IF(OR(K6939="tank",K6939="Boat",K6939="car"),INDEX(Rate!$B$4:$M$25,MATCH(Gilbert!N6939,Rate!$A$4:$A$25,0),MATCH(Gilbert!L6939,Rate!$B$3:$M$3,0))*O6939*0.8,INDEX(Rate!$B$4:$M$25,MATCH(Gilbert!N6939,Rate!$A$4:$A$25,0),MATCH(Gilbert!L6939,Rate!$B$3:$M$3,0))*O6939)),"")</f>
        <v/>
      </c>
      <c r="T6939" s="71" t="str">
        <f t="shared" si="327"/>
        <v/>
      </c>
    </row>
    <row r="6940" spans="16:20">
      <c r="P6940" s="70" t="str">
        <f t="shared" si="325"/>
        <v/>
      </c>
      <c r="Q6940" s="70" t="str">
        <f t="shared" si="326"/>
        <v/>
      </c>
      <c r="R6940" s="70" t="str">
        <f>IFERROR(IF(K6940="handling and wharfage",SUM(P6940:Q6940),IF(OR(K6940="tank",K6940="Boat",K6940="car"),INDEX(Rate!$B$4:$M$25,MATCH(Gilbert!N6940,Rate!$A$4:$A$25,0),MATCH(Gilbert!L6940,Rate!$B$3:$M$3,0))*O6940*0.8,INDEX(Rate!$B$4:$M$25,MATCH(Gilbert!N6940,Rate!$A$4:$A$25,0),MATCH(Gilbert!L6940,Rate!$B$3:$M$3,0))*O6940)),"")</f>
        <v/>
      </c>
      <c r="T6940" s="71" t="str">
        <f t="shared" si="327"/>
        <v/>
      </c>
    </row>
    <row r="6941" spans="16:20">
      <c r="P6941" s="70" t="str">
        <f t="shared" si="325"/>
        <v/>
      </c>
      <c r="Q6941" s="70" t="str">
        <f t="shared" si="326"/>
        <v/>
      </c>
      <c r="R6941" s="70" t="str">
        <f>IFERROR(IF(K6941="handling and wharfage",SUM(P6941:Q6941),IF(OR(K6941="tank",K6941="Boat",K6941="car"),INDEX(Rate!$B$4:$M$25,MATCH(Gilbert!N6941,Rate!$A$4:$A$25,0),MATCH(Gilbert!L6941,Rate!$B$3:$M$3,0))*O6941*0.8,INDEX(Rate!$B$4:$M$25,MATCH(Gilbert!N6941,Rate!$A$4:$A$25,0),MATCH(Gilbert!L6941,Rate!$B$3:$M$3,0))*O6941)),"")</f>
        <v/>
      </c>
      <c r="T6941" s="71" t="str">
        <f t="shared" si="327"/>
        <v/>
      </c>
    </row>
    <row r="6942" spans="16:20">
      <c r="P6942" s="70" t="str">
        <f t="shared" si="325"/>
        <v/>
      </c>
      <c r="Q6942" s="70" t="str">
        <f t="shared" si="326"/>
        <v/>
      </c>
      <c r="R6942" s="70" t="str">
        <f>IFERROR(IF(K6942="handling and wharfage",SUM(P6942:Q6942),IF(OR(K6942="tank",K6942="Boat",K6942="car"),INDEX(Rate!$B$4:$M$25,MATCH(Gilbert!N6942,Rate!$A$4:$A$25,0),MATCH(Gilbert!L6942,Rate!$B$3:$M$3,0))*O6942*0.8,INDEX(Rate!$B$4:$M$25,MATCH(Gilbert!N6942,Rate!$A$4:$A$25,0),MATCH(Gilbert!L6942,Rate!$B$3:$M$3,0))*O6942)),"")</f>
        <v/>
      </c>
      <c r="T6942" s="71" t="str">
        <f t="shared" si="327"/>
        <v/>
      </c>
    </row>
    <row r="6943" spans="16:20">
      <c r="P6943" s="70" t="str">
        <f t="shared" si="325"/>
        <v/>
      </c>
      <c r="Q6943" s="70" t="str">
        <f t="shared" si="326"/>
        <v/>
      </c>
      <c r="R6943" s="70" t="str">
        <f>IFERROR(IF(K6943="handling and wharfage",SUM(P6943:Q6943),IF(OR(K6943="tank",K6943="Boat",K6943="car"),INDEX(Rate!$B$4:$M$25,MATCH(Gilbert!N6943,Rate!$A$4:$A$25,0),MATCH(Gilbert!L6943,Rate!$B$3:$M$3,0))*O6943*0.8,INDEX(Rate!$B$4:$M$25,MATCH(Gilbert!N6943,Rate!$A$4:$A$25,0),MATCH(Gilbert!L6943,Rate!$B$3:$M$3,0))*O6943)),"")</f>
        <v/>
      </c>
      <c r="T6943" s="71" t="str">
        <f t="shared" si="327"/>
        <v/>
      </c>
    </row>
    <row r="6944" spans="16:20">
      <c r="P6944" s="70" t="str">
        <f t="shared" si="325"/>
        <v/>
      </c>
      <c r="Q6944" s="70" t="str">
        <f t="shared" si="326"/>
        <v/>
      </c>
      <c r="R6944" s="70" t="str">
        <f>IFERROR(IF(K6944="handling and wharfage",SUM(P6944:Q6944),IF(OR(K6944="tank",K6944="Boat",K6944="car"),INDEX(Rate!$B$4:$M$25,MATCH(Gilbert!N6944,Rate!$A$4:$A$25,0),MATCH(Gilbert!L6944,Rate!$B$3:$M$3,0))*O6944*0.8,INDEX(Rate!$B$4:$M$25,MATCH(Gilbert!N6944,Rate!$A$4:$A$25,0),MATCH(Gilbert!L6944,Rate!$B$3:$M$3,0))*O6944)),"")</f>
        <v/>
      </c>
      <c r="T6944" s="71" t="str">
        <f t="shared" si="327"/>
        <v/>
      </c>
    </row>
    <row r="6945" spans="16:20">
      <c r="P6945" s="70" t="str">
        <f t="shared" si="325"/>
        <v/>
      </c>
      <c r="Q6945" s="70" t="str">
        <f t="shared" si="326"/>
        <v/>
      </c>
      <c r="R6945" s="70" t="str">
        <f>IFERROR(IF(K6945="handling and wharfage",SUM(P6945:Q6945),IF(OR(K6945="tank",K6945="Boat",K6945="car"),INDEX(Rate!$B$4:$M$25,MATCH(Gilbert!N6945,Rate!$A$4:$A$25,0),MATCH(Gilbert!L6945,Rate!$B$3:$M$3,0))*O6945*0.8,INDEX(Rate!$B$4:$M$25,MATCH(Gilbert!N6945,Rate!$A$4:$A$25,0),MATCH(Gilbert!L6945,Rate!$B$3:$M$3,0))*O6945)),"")</f>
        <v/>
      </c>
      <c r="T6945" s="71" t="str">
        <f t="shared" si="327"/>
        <v/>
      </c>
    </row>
    <row r="6946" spans="16:20">
      <c r="P6946" s="70" t="str">
        <f t="shared" si="325"/>
        <v/>
      </c>
      <c r="Q6946" s="70" t="str">
        <f t="shared" si="326"/>
        <v/>
      </c>
      <c r="R6946" s="70" t="str">
        <f>IFERROR(IF(K6946="handling and wharfage",SUM(P6946:Q6946),IF(OR(K6946="tank",K6946="Boat",K6946="car"),INDEX(Rate!$B$4:$M$25,MATCH(Gilbert!N6946,Rate!$A$4:$A$25,0),MATCH(Gilbert!L6946,Rate!$B$3:$M$3,0))*O6946*0.8,INDEX(Rate!$B$4:$M$25,MATCH(Gilbert!N6946,Rate!$A$4:$A$25,0),MATCH(Gilbert!L6946,Rate!$B$3:$M$3,0))*O6946)),"")</f>
        <v/>
      </c>
      <c r="T6946" s="71" t="str">
        <f t="shared" si="327"/>
        <v/>
      </c>
    </row>
    <row r="6947" spans="16:20">
      <c r="P6947" s="70" t="str">
        <f t="shared" si="325"/>
        <v/>
      </c>
      <c r="Q6947" s="70" t="str">
        <f t="shared" si="326"/>
        <v/>
      </c>
      <c r="R6947" s="70" t="str">
        <f>IFERROR(IF(K6947="handling and wharfage",SUM(P6947:Q6947),IF(OR(K6947="tank",K6947="Boat",K6947="car"),INDEX(Rate!$B$4:$M$25,MATCH(Gilbert!N6947,Rate!$A$4:$A$25,0),MATCH(Gilbert!L6947,Rate!$B$3:$M$3,0))*O6947*0.8,INDEX(Rate!$B$4:$M$25,MATCH(Gilbert!N6947,Rate!$A$4:$A$25,0),MATCH(Gilbert!L6947,Rate!$B$3:$M$3,0))*O6947)),"")</f>
        <v/>
      </c>
      <c r="T6947" s="71" t="str">
        <f t="shared" si="327"/>
        <v/>
      </c>
    </row>
    <row r="6948" spans="16:20">
      <c r="P6948" s="70" t="str">
        <f t="shared" si="325"/>
        <v/>
      </c>
      <c r="Q6948" s="70" t="str">
        <f t="shared" si="326"/>
        <v/>
      </c>
      <c r="R6948" s="70" t="str">
        <f>IFERROR(IF(K6948="handling and wharfage",SUM(P6948:Q6948),IF(OR(K6948="tank",K6948="Boat",K6948="car"),INDEX(Rate!$B$4:$M$25,MATCH(Gilbert!N6948,Rate!$A$4:$A$25,0),MATCH(Gilbert!L6948,Rate!$B$3:$M$3,0))*O6948*0.8,INDEX(Rate!$B$4:$M$25,MATCH(Gilbert!N6948,Rate!$A$4:$A$25,0),MATCH(Gilbert!L6948,Rate!$B$3:$M$3,0))*O6948)),"")</f>
        <v/>
      </c>
      <c r="T6948" s="71" t="str">
        <f t="shared" si="327"/>
        <v/>
      </c>
    </row>
    <row r="6949" spans="16:20">
      <c r="P6949" s="70" t="str">
        <f t="shared" si="325"/>
        <v/>
      </c>
      <c r="Q6949" s="70" t="str">
        <f t="shared" si="326"/>
        <v/>
      </c>
      <c r="R6949" s="70" t="str">
        <f>IFERROR(IF(K6949="handling and wharfage",SUM(P6949:Q6949),IF(OR(K6949="tank",K6949="Boat",K6949="car"),INDEX(Rate!$B$4:$M$25,MATCH(Gilbert!N6949,Rate!$A$4:$A$25,0),MATCH(Gilbert!L6949,Rate!$B$3:$M$3,0))*O6949*0.8,INDEX(Rate!$B$4:$M$25,MATCH(Gilbert!N6949,Rate!$A$4:$A$25,0),MATCH(Gilbert!L6949,Rate!$B$3:$M$3,0))*O6949)),"")</f>
        <v/>
      </c>
      <c r="T6949" s="71" t="str">
        <f t="shared" si="327"/>
        <v/>
      </c>
    </row>
    <row r="6950" spans="16:20">
      <c r="P6950" s="70" t="str">
        <f t="shared" si="325"/>
        <v/>
      </c>
      <c r="Q6950" s="70" t="str">
        <f t="shared" si="326"/>
        <v/>
      </c>
      <c r="R6950" s="70" t="str">
        <f>IFERROR(IF(K6950="handling and wharfage",SUM(P6950:Q6950),IF(OR(K6950="tank",K6950="Boat",K6950="car"),INDEX(Rate!$B$4:$M$25,MATCH(Gilbert!N6950,Rate!$A$4:$A$25,0),MATCH(Gilbert!L6950,Rate!$B$3:$M$3,0))*O6950*0.8,INDEX(Rate!$B$4:$M$25,MATCH(Gilbert!N6950,Rate!$A$4:$A$25,0),MATCH(Gilbert!L6950,Rate!$B$3:$M$3,0))*O6950)),"")</f>
        <v/>
      </c>
      <c r="T6950" s="71" t="str">
        <f t="shared" si="327"/>
        <v/>
      </c>
    </row>
    <row r="6951" spans="16:20">
      <c r="P6951" s="70" t="str">
        <f t="shared" si="325"/>
        <v/>
      </c>
      <c r="Q6951" s="70" t="str">
        <f t="shared" si="326"/>
        <v/>
      </c>
      <c r="R6951" s="70" t="str">
        <f>IFERROR(IF(K6951="handling and wharfage",SUM(P6951:Q6951),IF(OR(K6951="tank",K6951="Boat",K6951="car"),INDEX(Rate!$B$4:$M$25,MATCH(Gilbert!N6951,Rate!$A$4:$A$25,0),MATCH(Gilbert!L6951,Rate!$B$3:$M$3,0))*O6951*0.8,INDEX(Rate!$B$4:$M$25,MATCH(Gilbert!N6951,Rate!$A$4:$A$25,0),MATCH(Gilbert!L6951,Rate!$B$3:$M$3,0))*O6951)),"")</f>
        <v/>
      </c>
      <c r="T6951" s="71" t="str">
        <f t="shared" si="327"/>
        <v/>
      </c>
    </row>
    <row r="6952" spans="16:20">
      <c r="P6952" s="70" t="str">
        <f t="shared" si="325"/>
        <v/>
      </c>
      <c r="Q6952" s="70" t="str">
        <f t="shared" si="326"/>
        <v/>
      </c>
      <c r="R6952" s="70" t="str">
        <f>IFERROR(IF(K6952="handling and wharfage",SUM(P6952:Q6952),IF(OR(K6952="tank",K6952="Boat",K6952="car"),INDEX(Rate!$B$4:$M$25,MATCH(Gilbert!N6952,Rate!$A$4:$A$25,0),MATCH(Gilbert!L6952,Rate!$B$3:$M$3,0))*O6952*0.8,INDEX(Rate!$B$4:$M$25,MATCH(Gilbert!N6952,Rate!$A$4:$A$25,0),MATCH(Gilbert!L6952,Rate!$B$3:$M$3,0))*O6952)),"")</f>
        <v/>
      </c>
      <c r="T6952" s="71" t="str">
        <f t="shared" si="327"/>
        <v/>
      </c>
    </row>
    <row r="6953" spans="16:20">
      <c r="P6953" s="70" t="str">
        <f t="shared" si="325"/>
        <v/>
      </c>
      <c r="Q6953" s="70" t="str">
        <f t="shared" si="326"/>
        <v/>
      </c>
      <c r="R6953" s="70" t="str">
        <f>IFERROR(IF(K6953="handling and wharfage",SUM(P6953:Q6953),IF(OR(K6953="tank",K6953="Boat",K6953="car"),INDEX(Rate!$B$4:$M$25,MATCH(Gilbert!N6953,Rate!$A$4:$A$25,0),MATCH(Gilbert!L6953,Rate!$B$3:$M$3,0))*O6953*0.8,INDEX(Rate!$B$4:$M$25,MATCH(Gilbert!N6953,Rate!$A$4:$A$25,0),MATCH(Gilbert!L6953,Rate!$B$3:$M$3,0))*O6953)),"")</f>
        <v/>
      </c>
      <c r="T6953" s="71" t="str">
        <f t="shared" si="327"/>
        <v/>
      </c>
    </row>
    <row r="6954" spans="16:20">
      <c r="P6954" s="70" t="str">
        <f t="shared" si="325"/>
        <v/>
      </c>
      <c r="Q6954" s="70" t="str">
        <f t="shared" si="326"/>
        <v/>
      </c>
      <c r="R6954" s="70" t="str">
        <f>IFERROR(IF(K6954="handling and wharfage",SUM(P6954:Q6954),IF(OR(K6954="tank",K6954="Boat",K6954="car"),INDEX(Rate!$B$4:$M$25,MATCH(Gilbert!N6954,Rate!$A$4:$A$25,0),MATCH(Gilbert!L6954,Rate!$B$3:$M$3,0))*O6954*0.8,INDEX(Rate!$B$4:$M$25,MATCH(Gilbert!N6954,Rate!$A$4:$A$25,0),MATCH(Gilbert!L6954,Rate!$B$3:$M$3,0))*O6954)),"")</f>
        <v/>
      </c>
      <c r="T6954" s="71" t="str">
        <f t="shared" si="327"/>
        <v/>
      </c>
    </row>
    <row r="6955" spans="16:20">
      <c r="P6955" s="70" t="str">
        <f t="shared" si="325"/>
        <v/>
      </c>
      <c r="Q6955" s="70" t="str">
        <f t="shared" si="326"/>
        <v/>
      </c>
      <c r="R6955" s="70" t="str">
        <f>IFERROR(IF(K6955="handling and wharfage",SUM(P6955:Q6955),IF(OR(K6955="tank",K6955="Boat",K6955="car"),INDEX(Rate!$B$4:$M$25,MATCH(Gilbert!N6955,Rate!$A$4:$A$25,0),MATCH(Gilbert!L6955,Rate!$B$3:$M$3,0))*O6955*0.8,INDEX(Rate!$B$4:$M$25,MATCH(Gilbert!N6955,Rate!$A$4:$A$25,0),MATCH(Gilbert!L6955,Rate!$B$3:$M$3,0))*O6955)),"")</f>
        <v/>
      </c>
      <c r="T6955" s="71" t="str">
        <f t="shared" si="327"/>
        <v/>
      </c>
    </row>
    <row r="6956" spans="16:20">
      <c r="P6956" s="70" t="str">
        <f t="shared" si="325"/>
        <v/>
      </c>
      <c r="Q6956" s="70" t="str">
        <f t="shared" si="326"/>
        <v/>
      </c>
      <c r="R6956" s="70" t="str">
        <f>IFERROR(IF(K6956="handling and wharfage",SUM(P6956:Q6956),IF(OR(K6956="tank",K6956="Boat",K6956="car"),INDEX(Rate!$B$4:$M$25,MATCH(Gilbert!N6956,Rate!$A$4:$A$25,0),MATCH(Gilbert!L6956,Rate!$B$3:$M$3,0))*O6956*0.8,INDEX(Rate!$B$4:$M$25,MATCH(Gilbert!N6956,Rate!$A$4:$A$25,0),MATCH(Gilbert!L6956,Rate!$B$3:$M$3,0))*O6956)),"")</f>
        <v/>
      </c>
      <c r="T6956" s="71" t="str">
        <f t="shared" si="327"/>
        <v/>
      </c>
    </row>
    <row r="6957" spans="16:20">
      <c r="P6957" s="70" t="str">
        <f t="shared" si="325"/>
        <v/>
      </c>
      <c r="Q6957" s="70" t="str">
        <f t="shared" si="326"/>
        <v/>
      </c>
      <c r="R6957" s="70" t="str">
        <f>IFERROR(IF(K6957="handling and wharfage",SUM(P6957:Q6957),IF(OR(K6957="tank",K6957="Boat",K6957="car"),INDEX(Rate!$B$4:$M$25,MATCH(Gilbert!N6957,Rate!$A$4:$A$25,0),MATCH(Gilbert!L6957,Rate!$B$3:$M$3,0))*O6957*0.8,INDEX(Rate!$B$4:$M$25,MATCH(Gilbert!N6957,Rate!$A$4:$A$25,0),MATCH(Gilbert!L6957,Rate!$B$3:$M$3,0))*O6957)),"")</f>
        <v/>
      </c>
      <c r="T6957" s="71" t="str">
        <f t="shared" si="327"/>
        <v/>
      </c>
    </row>
    <row r="6958" spans="16:20">
      <c r="P6958" s="70" t="str">
        <f t="shared" si="325"/>
        <v/>
      </c>
      <c r="Q6958" s="70" t="str">
        <f t="shared" si="326"/>
        <v/>
      </c>
      <c r="R6958" s="70" t="str">
        <f>IFERROR(IF(K6958="handling and wharfage",SUM(P6958:Q6958),IF(OR(K6958="tank",K6958="Boat",K6958="car"),INDEX(Rate!$B$4:$M$25,MATCH(Gilbert!N6958,Rate!$A$4:$A$25,0),MATCH(Gilbert!L6958,Rate!$B$3:$M$3,0))*O6958*0.8,INDEX(Rate!$B$4:$M$25,MATCH(Gilbert!N6958,Rate!$A$4:$A$25,0),MATCH(Gilbert!L6958,Rate!$B$3:$M$3,0))*O6958)),"")</f>
        <v/>
      </c>
      <c r="T6958" s="71" t="str">
        <f t="shared" si="327"/>
        <v/>
      </c>
    </row>
    <row r="6959" spans="16:20">
      <c r="P6959" s="70" t="str">
        <f t="shared" si="325"/>
        <v/>
      </c>
      <c r="Q6959" s="70" t="str">
        <f t="shared" si="326"/>
        <v/>
      </c>
      <c r="R6959" s="70" t="str">
        <f>IFERROR(IF(K6959="handling and wharfage",SUM(P6959:Q6959),IF(OR(K6959="tank",K6959="Boat",K6959="car"),INDEX(Rate!$B$4:$M$25,MATCH(Gilbert!N6959,Rate!$A$4:$A$25,0),MATCH(Gilbert!L6959,Rate!$B$3:$M$3,0))*O6959*0.8,INDEX(Rate!$B$4:$M$25,MATCH(Gilbert!N6959,Rate!$A$4:$A$25,0),MATCH(Gilbert!L6959,Rate!$B$3:$M$3,0))*O6959)),"")</f>
        <v/>
      </c>
      <c r="T6959" s="71" t="str">
        <f t="shared" si="327"/>
        <v/>
      </c>
    </row>
    <row r="6960" spans="16:20">
      <c r="P6960" s="70" t="str">
        <f t="shared" si="325"/>
        <v/>
      </c>
      <c r="Q6960" s="70" t="str">
        <f t="shared" si="326"/>
        <v/>
      </c>
      <c r="R6960" s="70" t="str">
        <f>IFERROR(IF(K6960="handling and wharfage",SUM(P6960:Q6960),IF(OR(K6960="tank",K6960="Boat",K6960="car"),INDEX(Rate!$B$4:$M$25,MATCH(Gilbert!N6960,Rate!$A$4:$A$25,0),MATCH(Gilbert!L6960,Rate!$B$3:$M$3,0))*O6960*0.8,INDEX(Rate!$B$4:$M$25,MATCH(Gilbert!N6960,Rate!$A$4:$A$25,0),MATCH(Gilbert!L6960,Rate!$B$3:$M$3,0))*O6960)),"")</f>
        <v/>
      </c>
      <c r="T6960" s="71" t="str">
        <f t="shared" si="327"/>
        <v/>
      </c>
    </row>
    <row r="6961" spans="16:20">
      <c r="P6961" s="70" t="str">
        <f t="shared" si="325"/>
        <v/>
      </c>
      <c r="Q6961" s="70" t="str">
        <f t="shared" si="326"/>
        <v/>
      </c>
      <c r="R6961" s="70" t="str">
        <f>IFERROR(IF(K6961="handling and wharfage",SUM(P6961:Q6961),IF(OR(K6961="tank",K6961="Boat",K6961="car"),INDEX(Rate!$B$4:$M$25,MATCH(Gilbert!N6961,Rate!$A$4:$A$25,0),MATCH(Gilbert!L6961,Rate!$B$3:$M$3,0))*O6961*0.8,INDEX(Rate!$B$4:$M$25,MATCH(Gilbert!N6961,Rate!$A$4:$A$25,0),MATCH(Gilbert!L6961,Rate!$B$3:$M$3,0))*O6961)),"")</f>
        <v/>
      </c>
      <c r="T6961" s="71" t="str">
        <f t="shared" si="327"/>
        <v/>
      </c>
    </row>
    <row r="6962" spans="16:20">
      <c r="P6962" s="70" t="str">
        <f t="shared" si="325"/>
        <v/>
      </c>
      <c r="Q6962" s="70" t="str">
        <f t="shared" si="326"/>
        <v/>
      </c>
      <c r="R6962" s="70" t="str">
        <f>IFERROR(IF(K6962="handling and wharfage",SUM(P6962:Q6962),IF(OR(K6962="tank",K6962="Boat",K6962="car"),INDEX(Rate!$B$4:$M$25,MATCH(Gilbert!N6962,Rate!$A$4:$A$25,0),MATCH(Gilbert!L6962,Rate!$B$3:$M$3,0))*O6962*0.8,INDEX(Rate!$B$4:$M$25,MATCH(Gilbert!N6962,Rate!$A$4:$A$25,0),MATCH(Gilbert!L6962,Rate!$B$3:$M$3,0))*O6962)),"")</f>
        <v/>
      </c>
      <c r="T6962" s="71" t="str">
        <f t="shared" si="327"/>
        <v/>
      </c>
    </row>
    <row r="6963" spans="16:20">
      <c r="P6963" s="70" t="str">
        <f t="shared" si="325"/>
        <v/>
      </c>
      <c r="Q6963" s="70" t="str">
        <f t="shared" si="326"/>
        <v/>
      </c>
      <c r="R6963" s="70" t="str">
        <f>IFERROR(IF(K6963="handling and wharfage",SUM(P6963:Q6963),IF(OR(K6963="tank",K6963="Boat",K6963="car"),INDEX(Rate!$B$4:$M$25,MATCH(Gilbert!N6963,Rate!$A$4:$A$25,0),MATCH(Gilbert!L6963,Rate!$B$3:$M$3,0))*O6963*0.8,INDEX(Rate!$B$4:$M$25,MATCH(Gilbert!N6963,Rate!$A$4:$A$25,0),MATCH(Gilbert!L6963,Rate!$B$3:$M$3,0))*O6963)),"")</f>
        <v/>
      </c>
      <c r="T6963" s="71" t="str">
        <f t="shared" si="327"/>
        <v/>
      </c>
    </row>
    <row r="6964" spans="16:20">
      <c r="P6964" s="70" t="str">
        <f t="shared" si="325"/>
        <v/>
      </c>
      <c r="Q6964" s="70" t="str">
        <f t="shared" si="326"/>
        <v/>
      </c>
      <c r="R6964" s="70" t="str">
        <f>IFERROR(IF(K6964="handling and wharfage",SUM(P6964:Q6964),IF(OR(K6964="tank",K6964="Boat",K6964="car"),INDEX(Rate!$B$4:$M$25,MATCH(Gilbert!N6964,Rate!$A$4:$A$25,0),MATCH(Gilbert!L6964,Rate!$B$3:$M$3,0))*O6964*0.8,INDEX(Rate!$B$4:$M$25,MATCH(Gilbert!N6964,Rate!$A$4:$A$25,0),MATCH(Gilbert!L6964,Rate!$B$3:$M$3,0))*O6964)),"")</f>
        <v/>
      </c>
      <c r="T6964" s="71" t="str">
        <f t="shared" si="327"/>
        <v/>
      </c>
    </row>
    <row r="6965" spans="16:20">
      <c r="P6965" s="70" t="str">
        <f t="shared" si="325"/>
        <v/>
      </c>
      <c r="Q6965" s="70" t="str">
        <f t="shared" si="326"/>
        <v/>
      </c>
      <c r="R6965" s="70" t="str">
        <f>IFERROR(IF(K6965="handling and wharfage",SUM(P6965:Q6965),IF(OR(K6965="tank",K6965="Boat",K6965="car"),INDEX(Rate!$B$4:$M$25,MATCH(Gilbert!N6965,Rate!$A$4:$A$25,0),MATCH(Gilbert!L6965,Rate!$B$3:$M$3,0))*O6965*0.8,INDEX(Rate!$B$4:$M$25,MATCH(Gilbert!N6965,Rate!$A$4:$A$25,0),MATCH(Gilbert!L6965,Rate!$B$3:$M$3,0))*O6965)),"")</f>
        <v/>
      </c>
      <c r="T6965" s="71" t="str">
        <f t="shared" si="327"/>
        <v/>
      </c>
    </row>
    <row r="6966" spans="16:20">
      <c r="P6966" s="70" t="str">
        <f t="shared" si="325"/>
        <v/>
      </c>
      <c r="Q6966" s="70" t="str">
        <f t="shared" si="326"/>
        <v/>
      </c>
      <c r="R6966" s="70" t="str">
        <f>IFERROR(IF(K6966="handling and wharfage",SUM(P6966:Q6966),IF(OR(K6966="tank",K6966="Boat",K6966="car"),INDEX(Rate!$B$4:$M$25,MATCH(Gilbert!N6966,Rate!$A$4:$A$25,0),MATCH(Gilbert!L6966,Rate!$B$3:$M$3,0))*O6966*0.8,INDEX(Rate!$B$4:$M$25,MATCH(Gilbert!N6966,Rate!$A$4:$A$25,0),MATCH(Gilbert!L6966,Rate!$B$3:$M$3,0))*O6966)),"")</f>
        <v/>
      </c>
      <c r="T6966" s="71" t="str">
        <f t="shared" si="327"/>
        <v/>
      </c>
    </row>
    <row r="6967" spans="16:20">
      <c r="P6967" s="70" t="str">
        <f t="shared" si="325"/>
        <v/>
      </c>
      <c r="Q6967" s="70" t="str">
        <f t="shared" si="326"/>
        <v/>
      </c>
      <c r="R6967" s="70" t="str">
        <f>IFERROR(IF(K6967="handling and wharfage",SUM(P6967:Q6967),IF(OR(K6967="tank",K6967="Boat",K6967="car"),INDEX(Rate!$B$4:$M$25,MATCH(Gilbert!N6967,Rate!$A$4:$A$25,0),MATCH(Gilbert!L6967,Rate!$B$3:$M$3,0))*O6967*0.8,INDEX(Rate!$B$4:$M$25,MATCH(Gilbert!N6967,Rate!$A$4:$A$25,0),MATCH(Gilbert!L6967,Rate!$B$3:$M$3,0))*O6967)),"")</f>
        <v/>
      </c>
      <c r="T6967" s="71" t="str">
        <f t="shared" si="327"/>
        <v/>
      </c>
    </row>
    <row r="6968" spans="16:20">
      <c r="P6968" s="70" t="str">
        <f t="shared" si="325"/>
        <v/>
      </c>
      <c r="Q6968" s="70" t="str">
        <f t="shared" si="326"/>
        <v/>
      </c>
      <c r="R6968" s="70" t="str">
        <f>IFERROR(IF(K6968="handling and wharfage",SUM(P6968:Q6968),IF(OR(K6968="tank",K6968="Boat",K6968="car"),INDEX(Rate!$B$4:$M$25,MATCH(Gilbert!N6968,Rate!$A$4:$A$25,0),MATCH(Gilbert!L6968,Rate!$B$3:$M$3,0))*O6968*0.8,INDEX(Rate!$B$4:$M$25,MATCH(Gilbert!N6968,Rate!$A$4:$A$25,0),MATCH(Gilbert!L6968,Rate!$B$3:$M$3,0))*O6968)),"")</f>
        <v/>
      </c>
      <c r="T6968" s="71" t="str">
        <f t="shared" si="327"/>
        <v/>
      </c>
    </row>
    <row r="6969" spans="16:20">
      <c r="P6969" s="70" t="str">
        <f t="shared" si="325"/>
        <v/>
      </c>
      <c r="Q6969" s="70" t="str">
        <f t="shared" si="326"/>
        <v/>
      </c>
      <c r="R6969" s="70" t="str">
        <f>IFERROR(IF(K6969="handling and wharfage",SUM(P6969:Q6969),IF(OR(K6969="tank",K6969="Boat",K6969="car"),INDEX(Rate!$B$4:$M$25,MATCH(Gilbert!N6969,Rate!$A$4:$A$25,0),MATCH(Gilbert!L6969,Rate!$B$3:$M$3,0))*O6969*0.8,INDEX(Rate!$B$4:$M$25,MATCH(Gilbert!N6969,Rate!$A$4:$A$25,0),MATCH(Gilbert!L6969,Rate!$B$3:$M$3,0))*O6969)),"")</f>
        <v/>
      </c>
      <c r="T6969" s="71" t="str">
        <f t="shared" si="327"/>
        <v/>
      </c>
    </row>
    <row r="6970" spans="16:20">
      <c r="P6970" s="70" t="str">
        <f t="shared" si="325"/>
        <v/>
      </c>
      <c r="Q6970" s="70" t="str">
        <f t="shared" si="326"/>
        <v/>
      </c>
      <c r="R6970" s="70" t="str">
        <f>IFERROR(IF(K6970="handling and wharfage",SUM(P6970:Q6970),IF(OR(K6970="tank",K6970="Boat",K6970="car"),INDEX(Rate!$B$4:$M$25,MATCH(Gilbert!N6970,Rate!$A$4:$A$25,0),MATCH(Gilbert!L6970,Rate!$B$3:$M$3,0))*O6970*0.8,INDEX(Rate!$B$4:$M$25,MATCH(Gilbert!N6970,Rate!$A$4:$A$25,0),MATCH(Gilbert!L6970,Rate!$B$3:$M$3,0))*O6970)),"")</f>
        <v/>
      </c>
      <c r="T6970" s="71" t="str">
        <f t="shared" si="327"/>
        <v/>
      </c>
    </row>
    <row r="6971" spans="16:20">
      <c r="P6971" s="70" t="str">
        <f t="shared" si="325"/>
        <v/>
      </c>
      <c r="Q6971" s="70" t="str">
        <f t="shared" si="326"/>
        <v/>
      </c>
      <c r="R6971" s="70" t="str">
        <f>IFERROR(IF(K6971="handling and wharfage",SUM(P6971:Q6971),IF(OR(K6971="tank",K6971="Boat",K6971="car"),INDEX(Rate!$B$4:$M$25,MATCH(Gilbert!N6971,Rate!$A$4:$A$25,0),MATCH(Gilbert!L6971,Rate!$B$3:$M$3,0))*O6971*0.8,INDEX(Rate!$B$4:$M$25,MATCH(Gilbert!N6971,Rate!$A$4:$A$25,0),MATCH(Gilbert!L6971,Rate!$B$3:$M$3,0))*O6971)),"")</f>
        <v/>
      </c>
      <c r="T6971" s="71" t="str">
        <f t="shared" si="327"/>
        <v/>
      </c>
    </row>
    <row r="6972" spans="16:20">
      <c r="P6972" s="70" t="str">
        <f t="shared" si="325"/>
        <v/>
      </c>
      <c r="Q6972" s="70" t="str">
        <f t="shared" si="326"/>
        <v/>
      </c>
      <c r="R6972" s="70" t="str">
        <f>IFERROR(IF(K6972="handling and wharfage",SUM(P6972:Q6972),IF(OR(K6972="tank",K6972="Boat",K6972="car"),INDEX(Rate!$B$4:$M$25,MATCH(Gilbert!N6972,Rate!$A$4:$A$25,0),MATCH(Gilbert!L6972,Rate!$B$3:$M$3,0))*O6972*0.8,INDEX(Rate!$B$4:$M$25,MATCH(Gilbert!N6972,Rate!$A$4:$A$25,0),MATCH(Gilbert!L6972,Rate!$B$3:$M$3,0))*O6972)),"")</f>
        <v/>
      </c>
      <c r="T6972" s="71" t="str">
        <f t="shared" si="327"/>
        <v/>
      </c>
    </row>
    <row r="6973" spans="16:20">
      <c r="P6973" s="70" t="str">
        <f t="shared" si="325"/>
        <v/>
      </c>
      <c r="Q6973" s="70" t="str">
        <f t="shared" si="326"/>
        <v/>
      </c>
      <c r="R6973" s="70" t="str">
        <f>IFERROR(IF(K6973="handling and wharfage",SUM(P6973:Q6973),IF(OR(K6973="tank",K6973="Boat",K6973="car"),INDEX(Rate!$B$4:$M$25,MATCH(Gilbert!N6973,Rate!$A$4:$A$25,0),MATCH(Gilbert!L6973,Rate!$B$3:$M$3,0))*O6973*0.8,INDEX(Rate!$B$4:$M$25,MATCH(Gilbert!N6973,Rate!$A$4:$A$25,0),MATCH(Gilbert!L6973,Rate!$B$3:$M$3,0))*O6973)),"")</f>
        <v/>
      </c>
      <c r="T6973" s="71" t="str">
        <f t="shared" si="327"/>
        <v/>
      </c>
    </row>
    <row r="6974" spans="16:20">
      <c r="P6974" s="70" t="str">
        <f t="shared" si="325"/>
        <v/>
      </c>
      <c r="Q6974" s="70" t="str">
        <f t="shared" si="326"/>
        <v/>
      </c>
      <c r="R6974" s="70" t="str">
        <f>IFERROR(IF(K6974="handling and wharfage",SUM(P6974:Q6974),IF(OR(K6974="tank",K6974="Boat",K6974="car"),INDEX(Rate!$B$4:$M$25,MATCH(Gilbert!N6974,Rate!$A$4:$A$25,0),MATCH(Gilbert!L6974,Rate!$B$3:$M$3,0))*O6974*0.8,INDEX(Rate!$B$4:$M$25,MATCH(Gilbert!N6974,Rate!$A$4:$A$25,0),MATCH(Gilbert!L6974,Rate!$B$3:$M$3,0))*O6974)),"")</f>
        <v/>
      </c>
      <c r="T6974" s="71" t="str">
        <f t="shared" si="327"/>
        <v/>
      </c>
    </row>
    <row r="6975" spans="16:20">
      <c r="P6975" s="70" t="str">
        <f t="shared" si="325"/>
        <v/>
      </c>
      <c r="Q6975" s="70" t="str">
        <f t="shared" si="326"/>
        <v/>
      </c>
      <c r="R6975" s="70" t="str">
        <f>IFERROR(IF(K6975="handling and wharfage",SUM(P6975:Q6975),IF(OR(K6975="tank",K6975="Boat",K6975="car"),INDEX(Rate!$B$4:$M$25,MATCH(Gilbert!N6975,Rate!$A$4:$A$25,0),MATCH(Gilbert!L6975,Rate!$B$3:$M$3,0))*O6975*0.8,INDEX(Rate!$B$4:$M$25,MATCH(Gilbert!N6975,Rate!$A$4:$A$25,0),MATCH(Gilbert!L6975,Rate!$B$3:$M$3,0))*O6975)),"")</f>
        <v/>
      </c>
      <c r="T6975" s="71" t="str">
        <f t="shared" si="327"/>
        <v/>
      </c>
    </row>
    <row r="6976" spans="16:20">
      <c r="P6976" s="70" t="str">
        <f t="shared" si="325"/>
        <v/>
      </c>
      <c r="Q6976" s="70" t="str">
        <f t="shared" si="326"/>
        <v/>
      </c>
      <c r="R6976" s="70" t="str">
        <f>IFERROR(IF(K6976="handling and wharfage",SUM(P6976:Q6976),IF(OR(K6976="tank",K6976="Boat",K6976="car"),INDEX(Rate!$B$4:$M$25,MATCH(Gilbert!N6976,Rate!$A$4:$A$25,0),MATCH(Gilbert!L6976,Rate!$B$3:$M$3,0))*O6976*0.8,INDEX(Rate!$B$4:$M$25,MATCH(Gilbert!N6976,Rate!$A$4:$A$25,0),MATCH(Gilbert!L6976,Rate!$B$3:$M$3,0))*O6976)),"")</f>
        <v/>
      </c>
      <c r="T6976" s="71" t="str">
        <f t="shared" si="327"/>
        <v/>
      </c>
    </row>
    <row r="6977" spans="16:20">
      <c r="P6977" s="70" t="str">
        <f t="shared" si="325"/>
        <v/>
      </c>
      <c r="Q6977" s="70" t="str">
        <f t="shared" si="326"/>
        <v/>
      </c>
      <c r="R6977" s="70" t="str">
        <f>IFERROR(IF(K6977="handling and wharfage",SUM(P6977:Q6977),IF(OR(K6977="tank",K6977="Boat",K6977="car"),INDEX(Rate!$B$4:$M$25,MATCH(Gilbert!N6977,Rate!$A$4:$A$25,0),MATCH(Gilbert!L6977,Rate!$B$3:$M$3,0))*O6977*0.8,INDEX(Rate!$B$4:$M$25,MATCH(Gilbert!N6977,Rate!$A$4:$A$25,0),MATCH(Gilbert!L6977,Rate!$B$3:$M$3,0))*O6977)),"")</f>
        <v/>
      </c>
      <c r="T6977" s="71" t="str">
        <f t="shared" si="327"/>
        <v/>
      </c>
    </row>
    <row r="6978" spans="16:20">
      <c r="P6978" s="70" t="str">
        <f t="shared" si="325"/>
        <v/>
      </c>
      <c r="Q6978" s="70" t="str">
        <f t="shared" si="326"/>
        <v/>
      </c>
      <c r="R6978" s="70" t="str">
        <f>IFERROR(IF(K6978="handling and wharfage",SUM(P6978:Q6978),IF(OR(K6978="tank",K6978="Boat",K6978="car"),INDEX(Rate!$B$4:$M$25,MATCH(Gilbert!N6978,Rate!$A$4:$A$25,0),MATCH(Gilbert!L6978,Rate!$B$3:$M$3,0))*O6978*0.8,INDEX(Rate!$B$4:$M$25,MATCH(Gilbert!N6978,Rate!$A$4:$A$25,0),MATCH(Gilbert!L6978,Rate!$B$3:$M$3,0))*O6978)),"")</f>
        <v/>
      </c>
      <c r="T6978" s="71" t="str">
        <f t="shared" si="327"/>
        <v/>
      </c>
    </row>
    <row r="6979" spans="16:20">
      <c r="P6979" s="70" t="str">
        <f t="shared" ref="P6979:P7042" si="328">IF(OR(K6979="handling and wharfage",K6979="rau handling and wharfage"),O6979*30,"")</f>
        <v/>
      </c>
      <c r="Q6979" s="70" t="str">
        <f t="shared" ref="Q6979:Q7042" si="329">IF(K6979&lt;&gt;"handling and wharfage","",O6979*3.5)</f>
        <v/>
      </c>
      <c r="R6979" s="70" t="str">
        <f>IFERROR(IF(K6979="handling and wharfage",SUM(P6979:Q6979),IF(OR(K6979="tank",K6979="Boat",K6979="car"),INDEX(Rate!$B$4:$M$25,MATCH(Gilbert!N6979,Rate!$A$4:$A$25,0),MATCH(Gilbert!L6979,Rate!$B$3:$M$3,0))*O6979*0.8,INDEX(Rate!$B$4:$M$25,MATCH(Gilbert!N6979,Rate!$A$4:$A$25,0),MATCH(Gilbert!L6979,Rate!$B$3:$M$3,0))*O6979)),"")</f>
        <v/>
      </c>
      <c r="T6979" s="71" t="str">
        <f t="shared" ref="T6979:T7042" si="330">IF(L6979="","",IF(L6979="General2","F0070000061A","E31250000331"))</f>
        <v/>
      </c>
    </row>
    <row r="6980" spans="16:20">
      <c r="P6980" s="70" t="str">
        <f t="shared" si="328"/>
        <v/>
      </c>
      <c r="Q6980" s="70" t="str">
        <f t="shared" si="329"/>
        <v/>
      </c>
      <c r="R6980" s="70" t="str">
        <f>IFERROR(IF(K6980="handling and wharfage",SUM(P6980:Q6980),IF(OR(K6980="tank",K6980="Boat",K6980="car"),INDEX(Rate!$B$4:$M$25,MATCH(Gilbert!N6980,Rate!$A$4:$A$25,0),MATCH(Gilbert!L6980,Rate!$B$3:$M$3,0))*O6980*0.8,INDEX(Rate!$B$4:$M$25,MATCH(Gilbert!N6980,Rate!$A$4:$A$25,0),MATCH(Gilbert!L6980,Rate!$B$3:$M$3,0))*O6980)),"")</f>
        <v/>
      </c>
      <c r="T6980" s="71" t="str">
        <f t="shared" si="330"/>
        <v/>
      </c>
    </row>
    <row r="6981" spans="16:20">
      <c r="P6981" s="70" t="str">
        <f t="shared" si="328"/>
        <v/>
      </c>
      <c r="Q6981" s="70" t="str">
        <f t="shared" si="329"/>
        <v/>
      </c>
      <c r="R6981" s="70" t="str">
        <f>IFERROR(IF(K6981="handling and wharfage",SUM(P6981:Q6981),IF(OR(K6981="tank",K6981="Boat",K6981="car"),INDEX(Rate!$B$4:$M$25,MATCH(Gilbert!N6981,Rate!$A$4:$A$25,0),MATCH(Gilbert!L6981,Rate!$B$3:$M$3,0))*O6981*0.8,INDEX(Rate!$B$4:$M$25,MATCH(Gilbert!N6981,Rate!$A$4:$A$25,0),MATCH(Gilbert!L6981,Rate!$B$3:$M$3,0))*O6981)),"")</f>
        <v/>
      </c>
      <c r="T6981" s="71" t="str">
        <f t="shared" si="330"/>
        <v/>
      </c>
    </row>
    <row r="6982" spans="16:20">
      <c r="P6982" s="70" t="str">
        <f t="shared" si="328"/>
        <v/>
      </c>
      <c r="Q6982" s="70" t="str">
        <f t="shared" si="329"/>
        <v/>
      </c>
      <c r="R6982" s="70" t="str">
        <f>IFERROR(IF(K6982="handling and wharfage",SUM(P6982:Q6982),IF(OR(K6982="tank",K6982="Boat",K6982="car"),INDEX(Rate!$B$4:$M$25,MATCH(Gilbert!N6982,Rate!$A$4:$A$25,0),MATCH(Gilbert!L6982,Rate!$B$3:$M$3,0))*O6982*0.8,INDEX(Rate!$B$4:$M$25,MATCH(Gilbert!N6982,Rate!$A$4:$A$25,0),MATCH(Gilbert!L6982,Rate!$B$3:$M$3,0))*O6982)),"")</f>
        <v/>
      </c>
      <c r="T6982" s="71" t="str">
        <f t="shared" si="330"/>
        <v/>
      </c>
    </row>
    <row r="6983" spans="16:20">
      <c r="P6983" s="70" t="str">
        <f t="shared" si="328"/>
        <v/>
      </c>
      <c r="Q6983" s="70" t="str">
        <f t="shared" si="329"/>
        <v/>
      </c>
      <c r="R6983" s="70" t="str">
        <f>IFERROR(IF(K6983="handling and wharfage",SUM(P6983:Q6983),IF(OR(K6983="tank",K6983="Boat",K6983="car"),INDEX(Rate!$B$4:$M$25,MATCH(Gilbert!N6983,Rate!$A$4:$A$25,0),MATCH(Gilbert!L6983,Rate!$B$3:$M$3,0))*O6983*0.8,INDEX(Rate!$B$4:$M$25,MATCH(Gilbert!N6983,Rate!$A$4:$A$25,0),MATCH(Gilbert!L6983,Rate!$B$3:$M$3,0))*O6983)),"")</f>
        <v/>
      </c>
      <c r="T6983" s="71" t="str">
        <f t="shared" si="330"/>
        <v/>
      </c>
    </row>
    <row r="6984" spans="16:20">
      <c r="P6984" s="70" t="str">
        <f t="shared" si="328"/>
        <v/>
      </c>
      <c r="Q6984" s="70" t="str">
        <f t="shared" si="329"/>
        <v/>
      </c>
      <c r="R6984" s="70" t="str">
        <f>IFERROR(IF(K6984="handling and wharfage",SUM(P6984:Q6984),IF(OR(K6984="tank",K6984="Boat",K6984="car"),INDEX(Rate!$B$4:$M$25,MATCH(Gilbert!N6984,Rate!$A$4:$A$25,0),MATCH(Gilbert!L6984,Rate!$B$3:$M$3,0))*O6984*0.8,INDEX(Rate!$B$4:$M$25,MATCH(Gilbert!N6984,Rate!$A$4:$A$25,0),MATCH(Gilbert!L6984,Rate!$B$3:$M$3,0))*O6984)),"")</f>
        <v/>
      </c>
      <c r="T6984" s="71" t="str">
        <f t="shared" si="330"/>
        <v/>
      </c>
    </row>
    <row r="6985" spans="16:20">
      <c r="P6985" s="70" t="str">
        <f t="shared" si="328"/>
        <v/>
      </c>
      <c r="Q6985" s="70" t="str">
        <f t="shared" si="329"/>
        <v/>
      </c>
      <c r="R6985" s="70" t="str">
        <f>IFERROR(IF(K6985="handling and wharfage",SUM(P6985:Q6985),IF(OR(K6985="tank",K6985="Boat",K6985="car"),INDEX(Rate!$B$4:$M$25,MATCH(Gilbert!N6985,Rate!$A$4:$A$25,0),MATCH(Gilbert!L6985,Rate!$B$3:$M$3,0))*O6985*0.8,INDEX(Rate!$B$4:$M$25,MATCH(Gilbert!N6985,Rate!$A$4:$A$25,0),MATCH(Gilbert!L6985,Rate!$B$3:$M$3,0))*O6985)),"")</f>
        <v/>
      </c>
      <c r="T6985" s="71" t="str">
        <f t="shared" si="330"/>
        <v/>
      </c>
    </row>
    <row r="6986" spans="16:20">
      <c r="P6986" s="70" t="str">
        <f t="shared" si="328"/>
        <v/>
      </c>
      <c r="Q6986" s="70" t="str">
        <f t="shared" si="329"/>
        <v/>
      </c>
      <c r="R6986" s="70" t="str">
        <f>IFERROR(IF(K6986="handling and wharfage",SUM(P6986:Q6986),IF(OR(K6986="tank",K6986="Boat",K6986="car"),INDEX(Rate!$B$4:$M$25,MATCH(Gilbert!N6986,Rate!$A$4:$A$25,0),MATCH(Gilbert!L6986,Rate!$B$3:$M$3,0))*O6986*0.8,INDEX(Rate!$B$4:$M$25,MATCH(Gilbert!N6986,Rate!$A$4:$A$25,0),MATCH(Gilbert!L6986,Rate!$B$3:$M$3,0))*O6986)),"")</f>
        <v/>
      </c>
      <c r="T6986" s="71" t="str">
        <f t="shared" si="330"/>
        <v/>
      </c>
    </row>
    <row r="6987" spans="16:20">
      <c r="P6987" s="70" t="str">
        <f t="shared" si="328"/>
        <v/>
      </c>
      <c r="Q6987" s="70" t="str">
        <f t="shared" si="329"/>
        <v/>
      </c>
      <c r="R6987" s="70" t="str">
        <f>IFERROR(IF(K6987="handling and wharfage",SUM(P6987:Q6987),IF(OR(K6987="tank",K6987="Boat",K6987="car"),INDEX(Rate!$B$4:$M$25,MATCH(Gilbert!N6987,Rate!$A$4:$A$25,0),MATCH(Gilbert!L6987,Rate!$B$3:$M$3,0))*O6987*0.8,INDEX(Rate!$B$4:$M$25,MATCH(Gilbert!N6987,Rate!$A$4:$A$25,0),MATCH(Gilbert!L6987,Rate!$B$3:$M$3,0))*O6987)),"")</f>
        <v/>
      </c>
      <c r="T6987" s="71" t="str">
        <f t="shared" si="330"/>
        <v/>
      </c>
    </row>
    <row r="6988" spans="16:20">
      <c r="P6988" s="70" t="str">
        <f t="shared" si="328"/>
        <v/>
      </c>
      <c r="Q6988" s="70" t="str">
        <f t="shared" si="329"/>
        <v/>
      </c>
      <c r="R6988" s="70" t="str">
        <f>IFERROR(IF(K6988="handling and wharfage",SUM(P6988:Q6988),IF(OR(K6988="tank",K6988="Boat",K6988="car"),INDEX(Rate!$B$4:$M$25,MATCH(Gilbert!N6988,Rate!$A$4:$A$25,0),MATCH(Gilbert!L6988,Rate!$B$3:$M$3,0))*O6988*0.8,INDEX(Rate!$B$4:$M$25,MATCH(Gilbert!N6988,Rate!$A$4:$A$25,0),MATCH(Gilbert!L6988,Rate!$B$3:$M$3,0))*O6988)),"")</f>
        <v/>
      </c>
      <c r="T6988" s="71" t="str">
        <f t="shared" si="330"/>
        <v/>
      </c>
    </row>
    <row r="6989" spans="16:20">
      <c r="P6989" s="70" t="str">
        <f t="shared" si="328"/>
        <v/>
      </c>
      <c r="Q6989" s="70" t="str">
        <f t="shared" si="329"/>
        <v/>
      </c>
      <c r="R6989" s="70" t="str">
        <f>IFERROR(IF(K6989="handling and wharfage",SUM(P6989:Q6989),IF(OR(K6989="tank",K6989="Boat",K6989="car"),INDEX(Rate!$B$4:$M$25,MATCH(Gilbert!N6989,Rate!$A$4:$A$25,0),MATCH(Gilbert!L6989,Rate!$B$3:$M$3,0))*O6989*0.8,INDEX(Rate!$B$4:$M$25,MATCH(Gilbert!N6989,Rate!$A$4:$A$25,0),MATCH(Gilbert!L6989,Rate!$B$3:$M$3,0))*O6989)),"")</f>
        <v/>
      </c>
      <c r="T6989" s="71" t="str">
        <f t="shared" si="330"/>
        <v/>
      </c>
    </row>
    <row r="6990" spans="16:20">
      <c r="P6990" s="70" t="str">
        <f t="shared" si="328"/>
        <v/>
      </c>
      <c r="Q6990" s="70" t="str">
        <f t="shared" si="329"/>
        <v/>
      </c>
      <c r="R6990" s="70" t="str">
        <f>IFERROR(IF(K6990="handling and wharfage",SUM(P6990:Q6990),IF(OR(K6990="tank",K6990="Boat",K6990="car"),INDEX(Rate!$B$4:$M$25,MATCH(Gilbert!N6990,Rate!$A$4:$A$25,0),MATCH(Gilbert!L6990,Rate!$B$3:$M$3,0))*O6990*0.8,INDEX(Rate!$B$4:$M$25,MATCH(Gilbert!N6990,Rate!$A$4:$A$25,0),MATCH(Gilbert!L6990,Rate!$B$3:$M$3,0))*O6990)),"")</f>
        <v/>
      </c>
      <c r="T6990" s="71" t="str">
        <f t="shared" si="330"/>
        <v/>
      </c>
    </row>
    <row r="6991" spans="16:20">
      <c r="P6991" s="70" t="str">
        <f t="shared" si="328"/>
        <v/>
      </c>
      <c r="Q6991" s="70" t="str">
        <f t="shared" si="329"/>
        <v/>
      </c>
      <c r="R6991" s="70" t="str">
        <f>IFERROR(IF(K6991="handling and wharfage",SUM(P6991:Q6991),IF(OR(K6991="tank",K6991="Boat",K6991="car"),INDEX(Rate!$B$4:$M$25,MATCH(Gilbert!N6991,Rate!$A$4:$A$25,0),MATCH(Gilbert!L6991,Rate!$B$3:$M$3,0))*O6991*0.8,INDEX(Rate!$B$4:$M$25,MATCH(Gilbert!N6991,Rate!$A$4:$A$25,0),MATCH(Gilbert!L6991,Rate!$B$3:$M$3,0))*O6991)),"")</f>
        <v/>
      </c>
      <c r="T6991" s="71" t="str">
        <f t="shared" si="330"/>
        <v/>
      </c>
    </row>
    <row r="6992" spans="16:20">
      <c r="P6992" s="70" t="str">
        <f t="shared" si="328"/>
        <v/>
      </c>
      <c r="Q6992" s="70" t="str">
        <f t="shared" si="329"/>
        <v/>
      </c>
      <c r="R6992" s="70" t="str">
        <f>IFERROR(IF(K6992="handling and wharfage",SUM(P6992:Q6992),IF(OR(K6992="tank",K6992="Boat",K6992="car"),INDEX(Rate!$B$4:$M$25,MATCH(Gilbert!N6992,Rate!$A$4:$A$25,0),MATCH(Gilbert!L6992,Rate!$B$3:$M$3,0))*O6992*0.8,INDEX(Rate!$B$4:$M$25,MATCH(Gilbert!N6992,Rate!$A$4:$A$25,0),MATCH(Gilbert!L6992,Rate!$B$3:$M$3,0))*O6992)),"")</f>
        <v/>
      </c>
      <c r="T6992" s="71" t="str">
        <f t="shared" si="330"/>
        <v/>
      </c>
    </row>
    <row r="6993" spans="16:20">
      <c r="P6993" s="70" t="str">
        <f t="shared" si="328"/>
        <v/>
      </c>
      <c r="Q6993" s="70" t="str">
        <f t="shared" si="329"/>
        <v/>
      </c>
      <c r="R6993" s="70" t="str">
        <f>IFERROR(IF(K6993="handling and wharfage",SUM(P6993:Q6993),IF(OR(K6993="tank",K6993="Boat",K6993="car"),INDEX(Rate!$B$4:$M$25,MATCH(Gilbert!N6993,Rate!$A$4:$A$25,0),MATCH(Gilbert!L6993,Rate!$B$3:$M$3,0))*O6993*0.8,INDEX(Rate!$B$4:$M$25,MATCH(Gilbert!N6993,Rate!$A$4:$A$25,0),MATCH(Gilbert!L6993,Rate!$B$3:$M$3,0))*O6993)),"")</f>
        <v/>
      </c>
      <c r="T6993" s="71" t="str">
        <f t="shared" si="330"/>
        <v/>
      </c>
    </row>
    <row r="6994" spans="16:20">
      <c r="P6994" s="70" t="str">
        <f t="shared" si="328"/>
        <v/>
      </c>
      <c r="Q6994" s="70" t="str">
        <f t="shared" si="329"/>
        <v/>
      </c>
      <c r="R6994" s="70" t="str">
        <f>IFERROR(IF(K6994="handling and wharfage",SUM(P6994:Q6994),IF(OR(K6994="tank",K6994="Boat",K6994="car"),INDEX(Rate!$B$4:$M$25,MATCH(Gilbert!N6994,Rate!$A$4:$A$25,0),MATCH(Gilbert!L6994,Rate!$B$3:$M$3,0))*O6994*0.8,INDEX(Rate!$B$4:$M$25,MATCH(Gilbert!N6994,Rate!$A$4:$A$25,0),MATCH(Gilbert!L6994,Rate!$B$3:$M$3,0))*O6994)),"")</f>
        <v/>
      </c>
      <c r="T6994" s="71" t="str">
        <f t="shared" si="330"/>
        <v/>
      </c>
    </row>
    <row r="6995" spans="16:20">
      <c r="P6995" s="70" t="str">
        <f t="shared" si="328"/>
        <v/>
      </c>
      <c r="Q6995" s="70" t="str">
        <f t="shared" si="329"/>
        <v/>
      </c>
      <c r="R6995" s="70" t="str">
        <f>IFERROR(IF(K6995="handling and wharfage",SUM(P6995:Q6995),IF(OR(K6995="tank",K6995="Boat",K6995="car"),INDEX(Rate!$B$4:$M$25,MATCH(Gilbert!N6995,Rate!$A$4:$A$25,0),MATCH(Gilbert!L6995,Rate!$B$3:$M$3,0))*O6995*0.8,INDEX(Rate!$B$4:$M$25,MATCH(Gilbert!N6995,Rate!$A$4:$A$25,0),MATCH(Gilbert!L6995,Rate!$B$3:$M$3,0))*O6995)),"")</f>
        <v/>
      </c>
      <c r="T6995" s="71" t="str">
        <f t="shared" si="330"/>
        <v/>
      </c>
    </row>
    <row r="6996" spans="16:20">
      <c r="P6996" s="70" t="str">
        <f t="shared" si="328"/>
        <v/>
      </c>
      <c r="Q6996" s="70" t="str">
        <f t="shared" si="329"/>
        <v/>
      </c>
      <c r="R6996" s="70" t="str">
        <f>IFERROR(IF(K6996="handling and wharfage",SUM(P6996:Q6996),IF(OR(K6996="tank",K6996="Boat",K6996="car"),INDEX(Rate!$B$4:$M$25,MATCH(Gilbert!N6996,Rate!$A$4:$A$25,0),MATCH(Gilbert!L6996,Rate!$B$3:$M$3,0))*O6996*0.8,INDEX(Rate!$B$4:$M$25,MATCH(Gilbert!N6996,Rate!$A$4:$A$25,0),MATCH(Gilbert!L6996,Rate!$B$3:$M$3,0))*O6996)),"")</f>
        <v/>
      </c>
      <c r="T6996" s="71" t="str">
        <f t="shared" si="330"/>
        <v/>
      </c>
    </row>
    <row r="6997" spans="16:20">
      <c r="P6997" s="70" t="str">
        <f t="shared" si="328"/>
        <v/>
      </c>
      <c r="Q6997" s="70" t="str">
        <f t="shared" si="329"/>
        <v/>
      </c>
      <c r="R6997" s="70" t="str">
        <f>IFERROR(IF(K6997="handling and wharfage",SUM(P6997:Q6997),IF(OR(K6997="tank",K6997="Boat",K6997="car"),INDEX(Rate!$B$4:$M$25,MATCH(Gilbert!N6997,Rate!$A$4:$A$25,0),MATCH(Gilbert!L6997,Rate!$B$3:$M$3,0))*O6997*0.8,INDEX(Rate!$B$4:$M$25,MATCH(Gilbert!N6997,Rate!$A$4:$A$25,0),MATCH(Gilbert!L6997,Rate!$B$3:$M$3,0))*O6997)),"")</f>
        <v/>
      </c>
      <c r="T6997" s="71" t="str">
        <f t="shared" si="330"/>
        <v/>
      </c>
    </row>
    <row r="6998" spans="16:20">
      <c r="P6998" s="70" t="str">
        <f t="shared" si="328"/>
        <v/>
      </c>
      <c r="Q6998" s="70" t="str">
        <f t="shared" si="329"/>
        <v/>
      </c>
      <c r="R6998" s="70" t="str">
        <f>IFERROR(IF(K6998="handling and wharfage",SUM(P6998:Q6998),IF(OR(K6998="tank",K6998="Boat",K6998="car"),INDEX(Rate!$B$4:$M$25,MATCH(Gilbert!N6998,Rate!$A$4:$A$25,0),MATCH(Gilbert!L6998,Rate!$B$3:$M$3,0))*O6998*0.8,INDEX(Rate!$B$4:$M$25,MATCH(Gilbert!N6998,Rate!$A$4:$A$25,0),MATCH(Gilbert!L6998,Rate!$B$3:$M$3,0))*O6998)),"")</f>
        <v/>
      </c>
      <c r="T6998" s="71" t="str">
        <f t="shared" si="330"/>
        <v/>
      </c>
    </row>
    <row r="6999" spans="16:20">
      <c r="P6999" s="70" t="str">
        <f t="shared" si="328"/>
        <v/>
      </c>
      <c r="Q6999" s="70" t="str">
        <f t="shared" si="329"/>
        <v/>
      </c>
      <c r="R6999" s="70" t="str">
        <f>IFERROR(IF(K6999="handling and wharfage",SUM(P6999:Q6999),IF(OR(K6999="tank",K6999="Boat",K6999="car"),INDEX(Rate!$B$4:$M$25,MATCH(Gilbert!N6999,Rate!$A$4:$A$25,0),MATCH(Gilbert!L6999,Rate!$B$3:$M$3,0))*O6999*0.8,INDEX(Rate!$B$4:$M$25,MATCH(Gilbert!N6999,Rate!$A$4:$A$25,0),MATCH(Gilbert!L6999,Rate!$B$3:$M$3,0))*O6999)),"")</f>
        <v/>
      </c>
      <c r="T6999" s="71" t="str">
        <f t="shared" si="330"/>
        <v/>
      </c>
    </row>
    <row r="7000" spans="16:20">
      <c r="P7000" s="70" t="str">
        <f t="shared" si="328"/>
        <v/>
      </c>
      <c r="Q7000" s="70" t="str">
        <f t="shared" si="329"/>
        <v/>
      </c>
      <c r="R7000" s="70" t="str">
        <f>IFERROR(IF(K7000="handling and wharfage",SUM(P7000:Q7000),IF(OR(K7000="tank",K7000="Boat",K7000="car"),INDEX(Rate!$B$4:$M$25,MATCH(Gilbert!N7000,Rate!$A$4:$A$25,0),MATCH(Gilbert!L7000,Rate!$B$3:$M$3,0))*O7000*0.8,INDEX(Rate!$B$4:$M$25,MATCH(Gilbert!N7000,Rate!$A$4:$A$25,0),MATCH(Gilbert!L7000,Rate!$B$3:$M$3,0))*O7000)),"")</f>
        <v/>
      </c>
      <c r="T7000" s="71" t="str">
        <f t="shared" si="330"/>
        <v/>
      </c>
    </row>
    <row r="7001" spans="16:20">
      <c r="P7001" s="70" t="str">
        <f t="shared" si="328"/>
        <v/>
      </c>
      <c r="Q7001" s="70" t="str">
        <f t="shared" si="329"/>
        <v/>
      </c>
      <c r="R7001" s="70" t="str">
        <f>IFERROR(IF(K7001="handling and wharfage",SUM(P7001:Q7001),IF(OR(K7001="tank",K7001="Boat",K7001="car"),INDEX(Rate!$B$4:$M$25,MATCH(Gilbert!N7001,Rate!$A$4:$A$25,0),MATCH(Gilbert!L7001,Rate!$B$3:$M$3,0))*O7001*0.8,INDEX(Rate!$B$4:$M$25,MATCH(Gilbert!N7001,Rate!$A$4:$A$25,0),MATCH(Gilbert!L7001,Rate!$B$3:$M$3,0))*O7001)),"")</f>
        <v/>
      </c>
      <c r="T7001" s="71" t="str">
        <f t="shared" si="330"/>
        <v/>
      </c>
    </row>
    <row r="7002" spans="16:20">
      <c r="P7002" s="70" t="str">
        <f t="shared" si="328"/>
        <v/>
      </c>
      <c r="Q7002" s="70" t="str">
        <f t="shared" si="329"/>
        <v/>
      </c>
      <c r="R7002" s="70" t="str">
        <f>IFERROR(IF(K7002="handling and wharfage",SUM(P7002:Q7002),IF(OR(K7002="tank",K7002="Boat",K7002="car"),INDEX(Rate!$B$4:$M$25,MATCH(Gilbert!N7002,Rate!$A$4:$A$25,0),MATCH(Gilbert!L7002,Rate!$B$3:$M$3,0))*O7002*0.8,INDEX(Rate!$B$4:$M$25,MATCH(Gilbert!N7002,Rate!$A$4:$A$25,0),MATCH(Gilbert!L7002,Rate!$B$3:$M$3,0))*O7002)),"")</f>
        <v/>
      </c>
      <c r="T7002" s="71" t="str">
        <f t="shared" si="330"/>
        <v/>
      </c>
    </row>
    <row r="7003" spans="16:20">
      <c r="P7003" s="70" t="str">
        <f t="shared" si="328"/>
        <v/>
      </c>
      <c r="Q7003" s="70" t="str">
        <f t="shared" si="329"/>
        <v/>
      </c>
      <c r="R7003" s="70" t="str">
        <f>IFERROR(IF(K7003="handling and wharfage",SUM(P7003:Q7003),IF(OR(K7003="tank",K7003="Boat",K7003="car"),INDEX(Rate!$B$4:$M$25,MATCH(Gilbert!N7003,Rate!$A$4:$A$25,0),MATCH(Gilbert!L7003,Rate!$B$3:$M$3,0))*O7003*0.8,INDEX(Rate!$B$4:$M$25,MATCH(Gilbert!N7003,Rate!$A$4:$A$25,0),MATCH(Gilbert!L7003,Rate!$B$3:$M$3,0))*O7003)),"")</f>
        <v/>
      </c>
      <c r="T7003" s="71" t="str">
        <f t="shared" si="330"/>
        <v/>
      </c>
    </row>
    <row r="7004" spans="16:20">
      <c r="P7004" s="70" t="str">
        <f t="shared" si="328"/>
        <v/>
      </c>
      <c r="Q7004" s="70" t="str">
        <f t="shared" si="329"/>
        <v/>
      </c>
      <c r="R7004" s="70" t="str">
        <f>IFERROR(IF(K7004="handling and wharfage",SUM(P7004:Q7004),IF(OR(K7004="tank",K7004="Boat",K7004="car"),INDEX(Rate!$B$4:$M$25,MATCH(Gilbert!N7004,Rate!$A$4:$A$25,0),MATCH(Gilbert!L7004,Rate!$B$3:$M$3,0))*O7004*0.8,INDEX(Rate!$B$4:$M$25,MATCH(Gilbert!N7004,Rate!$A$4:$A$25,0),MATCH(Gilbert!L7004,Rate!$B$3:$M$3,0))*O7004)),"")</f>
        <v/>
      </c>
      <c r="T7004" s="71" t="str">
        <f t="shared" si="330"/>
        <v/>
      </c>
    </row>
    <row r="7005" spans="16:20">
      <c r="P7005" s="70" t="str">
        <f t="shared" si="328"/>
        <v/>
      </c>
      <c r="Q7005" s="70" t="str">
        <f t="shared" si="329"/>
        <v/>
      </c>
      <c r="R7005" s="70" t="str">
        <f>IFERROR(IF(K7005="handling and wharfage",SUM(P7005:Q7005),IF(OR(K7005="tank",K7005="Boat",K7005="car"),INDEX(Rate!$B$4:$M$25,MATCH(Gilbert!N7005,Rate!$A$4:$A$25,0),MATCH(Gilbert!L7005,Rate!$B$3:$M$3,0))*O7005*0.8,INDEX(Rate!$B$4:$M$25,MATCH(Gilbert!N7005,Rate!$A$4:$A$25,0),MATCH(Gilbert!L7005,Rate!$B$3:$M$3,0))*O7005)),"")</f>
        <v/>
      </c>
      <c r="T7005" s="71" t="str">
        <f t="shared" si="330"/>
        <v/>
      </c>
    </row>
    <row r="7006" spans="16:20">
      <c r="P7006" s="70" t="str">
        <f t="shared" si="328"/>
        <v/>
      </c>
      <c r="Q7006" s="70" t="str">
        <f t="shared" si="329"/>
        <v/>
      </c>
      <c r="R7006" s="70" t="str">
        <f>IFERROR(IF(K7006="handling and wharfage",SUM(P7006:Q7006),IF(OR(K7006="tank",K7006="Boat",K7006="car"),INDEX(Rate!$B$4:$M$25,MATCH(Gilbert!N7006,Rate!$A$4:$A$25,0),MATCH(Gilbert!L7006,Rate!$B$3:$M$3,0))*O7006*0.8,INDEX(Rate!$B$4:$M$25,MATCH(Gilbert!N7006,Rate!$A$4:$A$25,0),MATCH(Gilbert!L7006,Rate!$B$3:$M$3,0))*O7006)),"")</f>
        <v/>
      </c>
      <c r="T7006" s="71" t="str">
        <f t="shared" si="330"/>
        <v/>
      </c>
    </row>
    <row r="7007" spans="16:20">
      <c r="P7007" s="70" t="str">
        <f t="shared" si="328"/>
        <v/>
      </c>
      <c r="Q7007" s="70" t="str">
        <f t="shared" si="329"/>
        <v/>
      </c>
      <c r="R7007" s="70" t="str">
        <f>IFERROR(IF(K7007="handling and wharfage",SUM(P7007:Q7007),IF(OR(K7007="tank",K7007="Boat",K7007="car"),INDEX(Rate!$B$4:$M$25,MATCH(Gilbert!N7007,Rate!$A$4:$A$25,0),MATCH(Gilbert!L7007,Rate!$B$3:$M$3,0))*O7007*0.8,INDEX(Rate!$B$4:$M$25,MATCH(Gilbert!N7007,Rate!$A$4:$A$25,0),MATCH(Gilbert!L7007,Rate!$B$3:$M$3,0))*O7007)),"")</f>
        <v/>
      </c>
      <c r="T7007" s="71" t="str">
        <f t="shared" si="330"/>
        <v/>
      </c>
    </row>
    <row r="7008" spans="16:20">
      <c r="P7008" s="70" t="str">
        <f t="shared" si="328"/>
        <v/>
      </c>
      <c r="Q7008" s="70" t="str">
        <f t="shared" si="329"/>
        <v/>
      </c>
      <c r="R7008" s="70" t="str">
        <f>IFERROR(IF(K7008="handling and wharfage",SUM(P7008:Q7008),IF(OR(K7008="tank",K7008="Boat",K7008="car"),INDEX(Rate!$B$4:$M$25,MATCH(Gilbert!N7008,Rate!$A$4:$A$25,0),MATCH(Gilbert!L7008,Rate!$B$3:$M$3,0))*O7008*0.8,INDEX(Rate!$B$4:$M$25,MATCH(Gilbert!N7008,Rate!$A$4:$A$25,0),MATCH(Gilbert!L7008,Rate!$B$3:$M$3,0))*O7008)),"")</f>
        <v/>
      </c>
      <c r="T7008" s="71" t="str">
        <f t="shared" si="330"/>
        <v/>
      </c>
    </row>
    <row r="7009" spans="16:20">
      <c r="P7009" s="70" t="str">
        <f t="shared" si="328"/>
        <v/>
      </c>
      <c r="Q7009" s="70" t="str">
        <f t="shared" si="329"/>
        <v/>
      </c>
      <c r="R7009" s="70" t="str">
        <f>IFERROR(IF(K7009="handling and wharfage",SUM(P7009:Q7009),IF(OR(K7009="tank",K7009="Boat",K7009="car"),INDEX(Rate!$B$4:$M$25,MATCH(Gilbert!N7009,Rate!$A$4:$A$25,0),MATCH(Gilbert!L7009,Rate!$B$3:$M$3,0))*O7009*0.8,INDEX(Rate!$B$4:$M$25,MATCH(Gilbert!N7009,Rate!$A$4:$A$25,0),MATCH(Gilbert!L7009,Rate!$B$3:$M$3,0))*O7009)),"")</f>
        <v/>
      </c>
      <c r="T7009" s="71" t="str">
        <f t="shared" si="330"/>
        <v/>
      </c>
    </row>
    <row r="7010" spans="16:20">
      <c r="P7010" s="70" t="str">
        <f t="shared" si="328"/>
        <v/>
      </c>
      <c r="Q7010" s="70" t="str">
        <f t="shared" si="329"/>
        <v/>
      </c>
      <c r="R7010" s="70" t="str">
        <f>IFERROR(IF(K7010="handling and wharfage",SUM(P7010:Q7010),IF(OR(K7010="tank",K7010="Boat",K7010="car"),INDEX(Rate!$B$4:$M$25,MATCH(Gilbert!N7010,Rate!$A$4:$A$25,0),MATCH(Gilbert!L7010,Rate!$B$3:$M$3,0))*O7010*0.8,INDEX(Rate!$B$4:$M$25,MATCH(Gilbert!N7010,Rate!$A$4:$A$25,0),MATCH(Gilbert!L7010,Rate!$B$3:$M$3,0))*O7010)),"")</f>
        <v/>
      </c>
      <c r="T7010" s="71" t="str">
        <f t="shared" si="330"/>
        <v/>
      </c>
    </row>
    <row r="7011" spans="16:20">
      <c r="P7011" s="70" t="str">
        <f t="shared" si="328"/>
        <v/>
      </c>
      <c r="Q7011" s="70" t="str">
        <f t="shared" si="329"/>
        <v/>
      </c>
      <c r="R7011" s="70" t="str">
        <f>IFERROR(IF(K7011="handling and wharfage",SUM(P7011:Q7011),IF(OR(K7011="tank",K7011="Boat",K7011="car"),INDEX(Rate!$B$4:$M$25,MATCH(Gilbert!N7011,Rate!$A$4:$A$25,0),MATCH(Gilbert!L7011,Rate!$B$3:$M$3,0))*O7011*0.8,INDEX(Rate!$B$4:$M$25,MATCH(Gilbert!N7011,Rate!$A$4:$A$25,0),MATCH(Gilbert!L7011,Rate!$B$3:$M$3,0))*O7011)),"")</f>
        <v/>
      </c>
      <c r="T7011" s="71" t="str">
        <f t="shared" si="330"/>
        <v/>
      </c>
    </row>
    <row r="7012" spans="16:20">
      <c r="P7012" s="70" t="str">
        <f t="shared" si="328"/>
        <v/>
      </c>
      <c r="Q7012" s="70" t="str">
        <f t="shared" si="329"/>
        <v/>
      </c>
      <c r="R7012" s="70" t="str">
        <f>IFERROR(IF(K7012="handling and wharfage",SUM(P7012:Q7012),IF(OR(K7012="tank",K7012="Boat",K7012="car"),INDEX(Rate!$B$4:$M$25,MATCH(Gilbert!N7012,Rate!$A$4:$A$25,0),MATCH(Gilbert!L7012,Rate!$B$3:$M$3,0))*O7012*0.8,INDEX(Rate!$B$4:$M$25,MATCH(Gilbert!N7012,Rate!$A$4:$A$25,0),MATCH(Gilbert!L7012,Rate!$B$3:$M$3,0))*O7012)),"")</f>
        <v/>
      </c>
      <c r="T7012" s="71" t="str">
        <f t="shared" si="330"/>
        <v/>
      </c>
    </row>
    <row r="7013" spans="16:20">
      <c r="P7013" s="70" t="str">
        <f t="shared" si="328"/>
        <v/>
      </c>
      <c r="Q7013" s="70" t="str">
        <f t="shared" si="329"/>
        <v/>
      </c>
      <c r="R7013" s="70" t="str">
        <f>IFERROR(IF(K7013="handling and wharfage",SUM(P7013:Q7013),IF(OR(K7013="tank",K7013="Boat",K7013="car"),INDEX(Rate!$B$4:$M$25,MATCH(Gilbert!N7013,Rate!$A$4:$A$25,0),MATCH(Gilbert!L7013,Rate!$B$3:$M$3,0))*O7013*0.8,INDEX(Rate!$B$4:$M$25,MATCH(Gilbert!N7013,Rate!$A$4:$A$25,0),MATCH(Gilbert!L7013,Rate!$B$3:$M$3,0))*O7013)),"")</f>
        <v/>
      </c>
      <c r="T7013" s="71" t="str">
        <f t="shared" si="330"/>
        <v/>
      </c>
    </row>
    <row r="7014" spans="16:20">
      <c r="P7014" s="70" t="str">
        <f t="shared" si="328"/>
        <v/>
      </c>
      <c r="Q7014" s="70" t="str">
        <f t="shared" si="329"/>
        <v/>
      </c>
      <c r="R7014" s="70" t="str">
        <f>IFERROR(IF(K7014="handling and wharfage",SUM(P7014:Q7014),IF(OR(K7014="tank",K7014="Boat",K7014="car"),INDEX(Rate!$B$4:$M$25,MATCH(Gilbert!N7014,Rate!$A$4:$A$25,0),MATCH(Gilbert!L7014,Rate!$B$3:$M$3,0))*O7014*0.8,INDEX(Rate!$B$4:$M$25,MATCH(Gilbert!N7014,Rate!$A$4:$A$25,0),MATCH(Gilbert!L7014,Rate!$B$3:$M$3,0))*O7014)),"")</f>
        <v/>
      </c>
      <c r="T7014" s="71" t="str">
        <f t="shared" si="330"/>
        <v/>
      </c>
    </row>
    <row r="7015" spans="16:20">
      <c r="P7015" s="70" t="str">
        <f t="shared" si="328"/>
        <v/>
      </c>
      <c r="Q7015" s="70" t="str">
        <f t="shared" si="329"/>
        <v/>
      </c>
      <c r="R7015" s="70" t="str">
        <f>IFERROR(IF(K7015="handling and wharfage",SUM(P7015:Q7015),IF(OR(K7015="tank",K7015="Boat",K7015="car"),INDEX(Rate!$B$4:$M$25,MATCH(Gilbert!N7015,Rate!$A$4:$A$25,0),MATCH(Gilbert!L7015,Rate!$B$3:$M$3,0))*O7015*0.8,INDEX(Rate!$B$4:$M$25,MATCH(Gilbert!N7015,Rate!$A$4:$A$25,0),MATCH(Gilbert!L7015,Rate!$B$3:$M$3,0))*O7015)),"")</f>
        <v/>
      </c>
      <c r="T7015" s="71" t="str">
        <f t="shared" si="330"/>
        <v/>
      </c>
    </row>
    <row r="7016" spans="16:20">
      <c r="P7016" s="70" t="str">
        <f t="shared" si="328"/>
        <v/>
      </c>
      <c r="Q7016" s="70" t="str">
        <f t="shared" si="329"/>
        <v/>
      </c>
      <c r="R7016" s="70" t="str">
        <f>IFERROR(IF(K7016="handling and wharfage",SUM(P7016:Q7016),IF(OR(K7016="tank",K7016="Boat",K7016="car"),INDEX(Rate!$B$4:$M$25,MATCH(Gilbert!N7016,Rate!$A$4:$A$25,0),MATCH(Gilbert!L7016,Rate!$B$3:$M$3,0))*O7016*0.8,INDEX(Rate!$B$4:$M$25,MATCH(Gilbert!N7016,Rate!$A$4:$A$25,0),MATCH(Gilbert!L7016,Rate!$B$3:$M$3,0))*O7016)),"")</f>
        <v/>
      </c>
      <c r="T7016" s="71" t="str">
        <f t="shared" si="330"/>
        <v/>
      </c>
    </row>
    <row r="7017" spans="16:20">
      <c r="P7017" s="70" t="str">
        <f t="shared" si="328"/>
        <v/>
      </c>
      <c r="Q7017" s="70" t="str">
        <f t="shared" si="329"/>
        <v/>
      </c>
      <c r="R7017" s="70" t="str">
        <f>IFERROR(IF(K7017="handling and wharfage",SUM(P7017:Q7017),IF(OR(K7017="tank",K7017="Boat",K7017="car"),INDEX(Rate!$B$4:$M$25,MATCH(Gilbert!N7017,Rate!$A$4:$A$25,0),MATCH(Gilbert!L7017,Rate!$B$3:$M$3,0))*O7017*0.8,INDEX(Rate!$B$4:$M$25,MATCH(Gilbert!N7017,Rate!$A$4:$A$25,0),MATCH(Gilbert!L7017,Rate!$B$3:$M$3,0))*O7017)),"")</f>
        <v/>
      </c>
      <c r="T7017" s="71" t="str">
        <f t="shared" si="330"/>
        <v/>
      </c>
    </row>
    <row r="7018" spans="16:20">
      <c r="P7018" s="70" t="str">
        <f t="shared" si="328"/>
        <v/>
      </c>
      <c r="Q7018" s="70" t="str">
        <f t="shared" si="329"/>
        <v/>
      </c>
      <c r="R7018" s="70" t="str">
        <f>IFERROR(IF(K7018="handling and wharfage",SUM(P7018:Q7018),IF(OR(K7018="tank",K7018="Boat",K7018="car"),INDEX(Rate!$B$4:$M$25,MATCH(Gilbert!N7018,Rate!$A$4:$A$25,0),MATCH(Gilbert!L7018,Rate!$B$3:$M$3,0))*O7018*0.8,INDEX(Rate!$B$4:$M$25,MATCH(Gilbert!N7018,Rate!$A$4:$A$25,0),MATCH(Gilbert!L7018,Rate!$B$3:$M$3,0))*O7018)),"")</f>
        <v/>
      </c>
      <c r="T7018" s="71" t="str">
        <f t="shared" si="330"/>
        <v/>
      </c>
    </row>
    <row r="7019" spans="16:20">
      <c r="P7019" s="70" t="str">
        <f t="shared" si="328"/>
        <v/>
      </c>
      <c r="Q7019" s="70" t="str">
        <f t="shared" si="329"/>
        <v/>
      </c>
      <c r="R7019" s="70" t="str">
        <f>IFERROR(IF(K7019="handling and wharfage",SUM(P7019:Q7019),IF(OR(K7019="tank",K7019="Boat",K7019="car"),INDEX(Rate!$B$4:$M$25,MATCH(Gilbert!N7019,Rate!$A$4:$A$25,0),MATCH(Gilbert!L7019,Rate!$B$3:$M$3,0))*O7019*0.8,INDEX(Rate!$B$4:$M$25,MATCH(Gilbert!N7019,Rate!$A$4:$A$25,0),MATCH(Gilbert!L7019,Rate!$B$3:$M$3,0))*O7019)),"")</f>
        <v/>
      </c>
      <c r="T7019" s="71" t="str">
        <f t="shared" si="330"/>
        <v/>
      </c>
    </row>
    <row r="7020" spans="16:20">
      <c r="P7020" s="70" t="str">
        <f t="shared" si="328"/>
        <v/>
      </c>
      <c r="Q7020" s="70" t="str">
        <f t="shared" si="329"/>
        <v/>
      </c>
      <c r="R7020" s="70" t="str">
        <f>IFERROR(IF(K7020="handling and wharfage",SUM(P7020:Q7020),IF(OR(K7020="tank",K7020="Boat",K7020="car"),INDEX(Rate!$B$4:$M$25,MATCH(Gilbert!N7020,Rate!$A$4:$A$25,0),MATCH(Gilbert!L7020,Rate!$B$3:$M$3,0))*O7020*0.8,INDEX(Rate!$B$4:$M$25,MATCH(Gilbert!N7020,Rate!$A$4:$A$25,0),MATCH(Gilbert!L7020,Rate!$B$3:$M$3,0))*O7020)),"")</f>
        <v/>
      </c>
      <c r="T7020" s="71" t="str">
        <f t="shared" si="330"/>
        <v/>
      </c>
    </row>
    <row r="7021" spans="16:20">
      <c r="P7021" s="70" t="str">
        <f t="shared" si="328"/>
        <v/>
      </c>
      <c r="Q7021" s="70" t="str">
        <f t="shared" si="329"/>
        <v/>
      </c>
      <c r="R7021" s="70" t="str">
        <f>IFERROR(IF(K7021="handling and wharfage",SUM(P7021:Q7021),IF(OR(K7021="tank",K7021="Boat",K7021="car"),INDEX(Rate!$B$4:$M$25,MATCH(Gilbert!N7021,Rate!$A$4:$A$25,0),MATCH(Gilbert!L7021,Rate!$B$3:$M$3,0))*O7021*0.8,INDEX(Rate!$B$4:$M$25,MATCH(Gilbert!N7021,Rate!$A$4:$A$25,0),MATCH(Gilbert!L7021,Rate!$B$3:$M$3,0))*O7021)),"")</f>
        <v/>
      </c>
      <c r="T7021" s="71" t="str">
        <f t="shared" si="330"/>
        <v/>
      </c>
    </row>
    <row r="7022" spans="16:20">
      <c r="P7022" s="70" t="str">
        <f t="shared" si="328"/>
        <v/>
      </c>
      <c r="Q7022" s="70" t="str">
        <f t="shared" si="329"/>
        <v/>
      </c>
      <c r="R7022" s="70" t="str">
        <f>IFERROR(IF(K7022="handling and wharfage",SUM(P7022:Q7022),IF(OR(K7022="tank",K7022="Boat",K7022="car"),INDEX(Rate!$B$4:$M$25,MATCH(Gilbert!N7022,Rate!$A$4:$A$25,0),MATCH(Gilbert!L7022,Rate!$B$3:$M$3,0))*O7022*0.8,INDEX(Rate!$B$4:$M$25,MATCH(Gilbert!N7022,Rate!$A$4:$A$25,0),MATCH(Gilbert!L7022,Rate!$B$3:$M$3,0))*O7022)),"")</f>
        <v/>
      </c>
      <c r="T7022" s="71" t="str">
        <f t="shared" si="330"/>
        <v/>
      </c>
    </row>
    <row r="7023" spans="16:20">
      <c r="P7023" s="70" t="str">
        <f t="shared" si="328"/>
        <v/>
      </c>
      <c r="Q7023" s="70" t="str">
        <f t="shared" si="329"/>
        <v/>
      </c>
      <c r="R7023" s="70" t="str">
        <f>IFERROR(IF(K7023="handling and wharfage",SUM(P7023:Q7023),IF(OR(K7023="tank",K7023="Boat",K7023="car"),INDEX(Rate!$B$4:$M$25,MATCH(Gilbert!N7023,Rate!$A$4:$A$25,0),MATCH(Gilbert!L7023,Rate!$B$3:$M$3,0))*O7023*0.8,INDEX(Rate!$B$4:$M$25,MATCH(Gilbert!N7023,Rate!$A$4:$A$25,0),MATCH(Gilbert!L7023,Rate!$B$3:$M$3,0))*O7023)),"")</f>
        <v/>
      </c>
      <c r="T7023" s="71" t="str">
        <f t="shared" si="330"/>
        <v/>
      </c>
    </row>
    <row r="7024" spans="16:20">
      <c r="P7024" s="70" t="str">
        <f t="shared" si="328"/>
        <v/>
      </c>
      <c r="Q7024" s="70" t="str">
        <f t="shared" si="329"/>
        <v/>
      </c>
      <c r="R7024" s="70" t="str">
        <f>IFERROR(IF(K7024="handling and wharfage",SUM(P7024:Q7024),IF(OR(K7024="tank",K7024="Boat",K7024="car"),INDEX(Rate!$B$4:$M$25,MATCH(Gilbert!N7024,Rate!$A$4:$A$25,0),MATCH(Gilbert!L7024,Rate!$B$3:$M$3,0))*O7024*0.8,INDEX(Rate!$B$4:$M$25,MATCH(Gilbert!N7024,Rate!$A$4:$A$25,0),MATCH(Gilbert!L7024,Rate!$B$3:$M$3,0))*O7024)),"")</f>
        <v/>
      </c>
      <c r="T7024" s="71" t="str">
        <f t="shared" si="330"/>
        <v/>
      </c>
    </row>
    <row r="7025" spans="16:20">
      <c r="P7025" s="70" t="str">
        <f t="shared" si="328"/>
        <v/>
      </c>
      <c r="Q7025" s="70" t="str">
        <f t="shared" si="329"/>
        <v/>
      </c>
      <c r="R7025" s="70" t="str">
        <f>IFERROR(IF(K7025="handling and wharfage",SUM(P7025:Q7025),IF(OR(K7025="tank",K7025="Boat",K7025="car"),INDEX(Rate!$B$4:$M$25,MATCH(Gilbert!N7025,Rate!$A$4:$A$25,0),MATCH(Gilbert!L7025,Rate!$B$3:$M$3,0))*O7025*0.8,INDEX(Rate!$B$4:$M$25,MATCH(Gilbert!N7025,Rate!$A$4:$A$25,0),MATCH(Gilbert!L7025,Rate!$B$3:$M$3,0))*O7025)),"")</f>
        <v/>
      </c>
      <c r="T7025" s="71" t="str">
        <f t="shared" si="330"/>
        <v/>
      </c>
    </row>
    <row r="7026" spans="16:20">
      <c r="P7026" s="70" t="str">
        <f t="shared" si="328"/>
        <v/>
      </c>
      <c r="Q7026" s="70" t="str">
        <f t="shared" si="329"/>
        <v/>
      </c>
      <c r="R7026" s="70" t="str">
        <f>IFERROR(IF(K7026="handling and wharfage",SUM(P7026:Q7026),IF(OR(K7026="tank",K7026="Boat",K7026="car"),INDEX(Rate!$B$4:$M$25,MATCH(Gilbert!N7026,Rate!$A$4:$A$25,0),MATCH(Gilbert!L7026,Rate!$B$3:$M$3,0))*O7026*0.8,INDEX(Rate!$B$4:$M$25,MATCH(Gilbert!N7026,Rate!$A$4:$A$25,0),MATCH(Gilbert!L7026,Rate!$B$3:$M$3,0))*O7026)),"")</f>
        <v/>
      </c>
      <c r="T7026" s="71" t="str">
        <f t="shared" si="330"/>
        <v/>
      </c>
    </row>
    <row r="7027" spans="16:20">
      <c r="P7027" s="70" t="str">
        <f t="shared" si="328"/>
        <v/>
      </c>
      <c r="Q7027" s="70" t="str">
        <f t="shared" si="329"/>
        <v/>
      </c>
      <c r="R7027" s="70" t="str">
        <f>IFERROR(IF(K7027="handling and wharfage",SUM(P7027:Q7027),IF(OR(K7027="tank",K7027="Boat",K7027="car"),INDEX(Rate!$B$4:$M$25,MATCH(Gilbert!N7027,Rate!$A$4:$A$25,0),MATCH(Gilbert!L7027,Rate!$B$3:$M$3,0))*O7027*0.8,INDEX(Rate!$B$4:$M$25,MATCH(Gilbert!N7027,Rate!$A$4:$A$25,0),MATCH(Gilbert!L7027,Rate!$B$3:$M$3,0))*O7027)),"")</f>
        <v/>
      </c>
      <c r="T7027" s="71" t="str">
        <f t="shared" si="330"/>
        <v/>
      </c>
    </row>
    <row r="7028" spans="16:20">
      <c r="P7028" s="70" t="str">
        <f t="shared" si="328"/>
        <v/>
      </c>
      <c r="Q7028" s="70" t="str">
        <f t="shared" si="329"/>
        <v/>
      </c>
      <c r="R7028" s="70" t="str">
        <f>IFERROR(IF(K7028="handling and wharfage",SUM(P7028:Q7028),IF(OR(K7028="tank",K7028="Boat",K7028="car"),INDEX(Rate!$B$4:$M$25,MATCH(Gilbert!N7028,Rate!$A$4:$A$25,0),MATCH(Gilbert!L7028,Rate!$B$3:$M$3,0))*O7028*0.8,INDEX(Rate!$B$4:$M$25,MATCH(Gilbert!N7028,Rate!$A$4:$A$25,0),MATCH(Gilbert!L7028,Rate!$B$3:$M$3,0))*O7028)),"")</f>
        <v/>
      </c>
      <c r="T7028" s="71" t="str">
        <f t="shared" si="330"/>
        <v/>
      </c>
    </row>
    <row r="7029" spans="16:20">
      <c r="P7029" s="70" t="str">
        <f t="shared" si="328"/>
        <v/>
      </c>
      <c r="Q7029" s="70" t="str">
        <f t="shared" si="329"/>
        <v/>
      </c>
      <c r="R7029" s="70" t="str">
        <f>IFERROR(IF(K7029="handling and wharfage",SUM(P7029:Q7029),IF(OR(K7029="tank",K7029="Boat",K7029="car"),INDEX(Rate!$B$4:$M$25,MATCH(Gilbert!N7029,Rate!$A$4:$A$25,0),MATCH(Gilbert!L7029,Rate!$B$3:$M$3,0))*O7029*0.8,INDEX(Rate!$B$4:$M$25,MATCH(Gilbert!N7029,Rate!$A$4:$A$25,0),MATCH(Gilbert!L7029,Rate!$B$3:$M$3,0))*O7029)),"")</f>
        <v/>
      </c>
      <c r="T7029" s="71" t="str">
        <f t="shared" si="330"/>
        <v/>
      </c>
    </row>
    <row r="7030" spans="16:20">
      <c r="P7030" s="70" t="str">
        <f t="shared" si="328"/>
        <v/>
      </c>
      <c r="Q7030" s="70" t="str">
        <f t="shared" si="329"/>
        <v/>
      </c>
      <c r="R7030" s="70" t="str">
        <f>IFERROR(IF(K7030="handling and wharfage",SUM(P7030:Q7030),IF(OR(K7030="tank",K7030="Boat",K7030="car"),INDEX(Rate!$B$4:$M$25,MATCH(Gilbert!N7030,Rate!$A$4:$A$25,0),MATCH(Gilbert!L7030,Rate!$B$3:$M$3,0))*O7030*0.8,INDEX(Rate!$B$4:$M$25,MATCH(Gilbert!N7030,Rate!$A$4:$A$25,0),MATCH(Gilbert!L7030,Rate!$B$3:$M$3,0))*O7030)),"")</f>
        <v/>
      </c>
      <c r="T7030" s="71" t="str">
        <f t="shared" si="330"/>
        <v/>
      </c>
    </row>
    <row r="7031" spans="16:20">
      <c r="P7031" s="70" t="str">
        <f t="shared" si="328"/>
        <v/>
      </c>
      <c r="Q7031" s="70" t="str">
        <f t="shared" si="329"/>
        <v/>
      </c>
      <c r="R7031" s="70" t="str">
        <f>IFERROR(IF(K7031="handling and wharfage",SUM(P7031:Q7031),IF(OR(K7031="tank",K7031="Boat",K7031="car"),INDEX(Rate!$B$4:$M$25,MATCH(Gilbert!N7031,Rate!$A$4:$A$25,0),MATCH(Gilbert!L7031,Rate!$B$3:$M$3,0))*O7031*0.8,INDEX(Rate!$B$4:$M$25,MATCH(Gilbert!N7031,Rate!$A$4:$A$25,0),MATCH(Gilbert!L7031,Rate!$B$3:$M$3,0))*O7031)),"")</f>
        <v/>
      </c>
      <c r="T7031" s="71" t="str">
        <f t="shared" si="330"/>
        <v/>
      </c>
    </row>
    <row r="7032" spans="16:20">
      <c r="P7032" s="70" t="str">
        <f t="shared" si="328"/>
        <v/>
      </c>
      <c r="Q7032" s="70" t="str">
        <f t="shared" si="329"/>
        <v/>
      </c>
      <c r="R7032" s="70" t="str">
        <f>IFERROR(IF(K7032="handling and wharfage",SUM(P7032:Q7032),IF(OR(K7032="tank",K7032="Boat",K7032="car"),INDEX(Rate!$B$4:$M$25,MATCH(Gilbert!N7032,Rate!$A$4:$A$25,0),MATCH(Gilbert!L7032,Rate!$B$3:$M$3,0))*O7032*0.8,INDEX(Rate!$B$4:$M$25,MATCH(Gilbert!N7032,Rate!$A$4:$A$25,0),MATCH(Gilbert!L7032,Rate!$B$3:$M$3,0))*O7032)),"")</f>
        <v/>
      </c>
      <c r="T7032" s="71" t="str">
        <f t="shared" si="330"/>
        <v/>
      </c>
    </row>
    <row r="7033" spans="16:20">
      <c r="P7033" s="70" t="str">
        <f t="shared" si="328"/>
        <v/>
      </c>
      <c r="Q7033" s="70" t="str">
        <f t="shared" si="329"/>
        <v/>
      </c>
      <c r="R7033" s="70" t="str">
        <f>IFERROR(IF(K7033="handling and wharfage",SUM(P7033:Q7033),IF(OR(K7033="tank",K7033="Boat",K7033="car"),INDEX(Rate!$B$4:$M$25,MATCH(Gilbert!N7033,Rate!$A$4:$A$25,0),MATCH(Gilbert!L7033,Rate!$B$3:$M$3,0))*O7033*0.8,INDEX(Rate!$B$4:$M$25,MATCH(Gilbert!N7033,Rate!$A$4:$A$25,0),MATCH(Gilbert!L7033,Rate!$B$3:$M$3,0))*O7033)),"")</f>
        <v/>
      </c>
      <c r="T7033" s="71" t="str">
        <f t="shared" si="330"/>
        <v/>
      </c>
    </row>
    <row r="7034" spans="16:20">
      <c r="P7034" s="70" t="str">
        <f t="shared" si="328"/>
        <v/>
      </c>
      <c r="Q7034" s="70" t="str">
        <f t="shared" si="329"/>
        <v/>
      </c>
      <c r="R7034" s="70" t="str">
        <f>IFERROR(IF(K7034="handling and wharfage",SUM(P7034:Q7034),IF(OR(K7034="tank",K7034="Boat",K7034="car"),INDEX(Rate!$B$4:$M$25,MATCH(Gilbert!N7034,Rate!$A$4:$A$25,0),MATCH(Gilbert!L7034,Rate!$B$3:$M$3,0))*O7034*0.8,INDEX(Rate!$B$4:$M$25,MATCH(Gilbert!N7034,Rate!$A$4:$A$25,0),MATCH(Gilbert!L7034,Rate!$B$3:$M$3,0))*O7034)),"")</f>
        <v/>
      </c>
      <c r="T7034" s="71" t="str">
        <f t="shared" si="330"/>
        <v/>
      </c>
    </row>
    <row r="7035" spans="16:20">
      <c r="P7035" s="70" t="str">
        <f t="shared" si="328"/>
        <v/>
      </c>
      <c r="Q7035" s="70" t="str">
        <f t="shared" si="329"/>
        <v/>
      </c>
      <c r="R7035" s="70" t="str">
        <f>IFERROR(IF(K7035="handling and wharfage",SUM(P7035:Q7035),IF(OR(K7035="tank",K7035="Boat",K7035="car"),INDEX(Rate!$B$4:$M$25,MATCH(Gilbert!N7035,Rate!$A$4:$A$25,0),MATCH(Gilbert!L7035,Rate!$B$3:$M$3,0))*O7035*0.8,INDEX(Rate!$B$4:$M$25,MATCH(Gilbert!N7035,Rate!$A$4:$A$25,0),MATCH(Gilbert!L7035,Rate!$B$3:$M$3,0))*O7035)),"")</f>
        <v/>
      </c>
      <c r="T7035" s="71" t="str">
        <f t="shared" si="330"/>
        <v/>
      </c>
    </row>
    <row r="7036" spans="16:20">
      <c r="P7036" s="70" t="str">
        <f t="shared" si="328"/>
        <v/>
      </c>
      <c r="Q7036" s="70" t="str">
        <f t="shared" si="329"/>
        <v/>
      </c>
      <c r="R7036" s="70" t="str">
        <f>IFERROR(IF(K7036="handling and wharfage",SUM(P7036:Q7036),IF(OR(K7036="tank",K7036="Boat",K7036="car"),INDEX(Rate!$B$4:$M$25,MATCH(Gilbert!N7036,Rate!$A$4:$A$25,0),MATCH(Gilbert!L7036,Rate!$B$3:$M$3,0))*O7036*0.8,INDEX(Rate!$B$4:$M$25,MATCH(Gilbert!N7036,Rate!$A$4:$A$25,0),MATCH(Gilbert!L7036,Rate!$B$3:$M$3,0))*O7036)),"")</f>
        <v/>
      </c>
      <c r="T7036" s="71" t="str">
        <f t="shared" si="330"/>
        <v/>
      </c>
    </row>
    <row r="7037" spans="16:20">
      <c r="P7037" s="70" t="str">
        <f t="shared" si="328"/>
        <v/>
      </c>
      <c r="Q7037" s="70" t="str">
        <f t="shared" si="329"/>
        <v/>
      </c>
      <c r="R7037" s="70" t="str">
        <f>IFERROR(IF(K7037="handling and wharfage",SUM(P7037:Q7037),IF(OR(K7037="tank",K7037="Boat",K7037="car"),INDEX(Rate!$B$4:$M$25,MATCH(Gilbert!N7037,Rate!$A$4:$A$25,0),MATCH(Gilbert!L7037,Rate!$B$3:$M$3,0))*O7037*0.8,INDEX(Rate!$B$4:$M$25,MATCH(Gilbert!N7037,Rate!$A$4:$A$25,0),MATCH(Gilbert!L7037,Rate!$B$3:$M$3,0))*O7037)),"")</f>
        <v/>
      </c>
      <c r="T7037" s="71" t="str">
        <f t="shared" si="330"/>
        <v/>
      </c>
    </row>
    <row r="7038" spans="10:20">
      <c r="J7038" s="111"/>
      <c r="P7038" s="70" t="str">
        <f t="shared" si="328"/>
        <v/>
      </c>
      <c r="Q7038" s="70" t="str">
        <f t="shared" si="329"/>
        <v/>
      </c>
      <c r="R7038" s="70" t="str">
        <f>IFERROR(IF(K7038="handling and wharfage",SUM(P7038:Q7038),IF(OR(K7038="tank",K7038="Boat",K7038="car"),INDEX(Rate!$B$4:$M$25,MATCH(Gilbert!N7038,Rate!$A$4:$A$25,0),MATCH(Gilbert!L7038,Rate!$B$3:$M$3,0))*O7038*0.8,INDEX(Rate!$B$4:$M$25,MATCH(Gilbert!N7038,Rate!$A$4:$A$25,0),MATCH(Gilbert!L7038,Rate!$B$3:$M$3,0))*O7038)),"")</f>
        <v/>
      </c>
      <c r="T7038" s="71" t="str">
        <f t="shared" si="330"/>
        <v/>
      </c>
    </row>
    <row r="7039" spans="16:20">
      <c r="P7039" s="70" t="str">
        <f t="shared" si="328"/>
        <v/>
      </c>
      <c r="Q7039" s="70" t="str">
        <f t="shared" si="329"/>
        <v/>
      </c>
      <c r="R7039" s="70" t="str">
        <f>IFERROR(IF(K7039="handling and wharfage",SUM(P7039:Q7039),IF(OR(K7039="tank",K7039="Boat",K7039="car"),INDEX(Rate!$B$4:$M$25,MATCH(Gilbert!N7039,Rate!$A$4:$A$25,0),MATCH(Gilbert!L7039,Rate!$B$3:$M$3,0))*O7039*0.8,INDEX(Rate!$B$4:$M$25,MATCH(Gilbert!N7039,Rate!$A$4:$A$25,0),MATCH(Gilbert!L7039,Rate!$B$3:$M$3,0))*O7039)),"")</f>
        <v/>
      </c>
      <c r="T7039" s="71" t="str">
        <f t="shared" si="330"/>
        <v/>
      </c>
    </row>
    <row r="7040" spans="16:20">
      <c r="P7040" s="70" t="str">
        <f t="shared" si="328"/>
        <v/>
      </c>
      <c r="Q7040" s="70" t="str">
        <f t="shared" si="329"/>
        <v/>
      </c>
      <c r="R7040" s="70" t="str">
        <f>IFERROR(IF(K7040="handling and wharfage",SUM(P7040:Q7040),IF(OR(K7040="tank",K7040="Boat",K7040="car"),INDEX(Rate!$B$4:$M$25,MATCH(Gilbert!N7040,Rate!$A$4:$A$25,0),MATCH(Gilbert!L7040,Rate!$B$3:$M$3,0))*O7040*0.8,INDEX(Rate!$B$4:$M$25,MATCH(Gilbert!N7040,Rate!$A$4:$A$25,0),MATCH(Gilbert!L7040,Rate!$B$3:$M$3,0))*O7040)),"")</f>
        <v/>
      </c>
      <c r="T7040" s="71" t="str">
        <f t="shared" si="330"/>
        <v/>
      </c>
    </row>
    <row r="7041" spans="16:20">
      <c r="P7041" s="70" t="str">
        <f t="shared" si="328"/>
        <v/>
      </c>
      <c r="Q7041" s="70" t="str">
        <f t="shared" si="329"/>
        <v/>
      </c>
      <c r="R7041" s="70" t="str">
        <f>IFERROR(IF(K7041="handling and wharfage",SUM(P7041:Q7041),IF(OR(K7041="tank",K7041="Boat",K7041="car"),INDEX(Rate!$B$4:$M$25,MATCH(Gilbert!N7041,Rate!$A$4:$A$25,0),MATCH(Gilbert!L7041,Rate!$B$3:$M$3,0))*O7041*0.8,INDEX(Rate!$B$4:$M$25,MATCH(Gilbert!N7041,Rate!$A$4:$A$25,0),MATCH(Gilbert!L7041,Rate!$B$3:$M$3,0))*O7041)),"")</f>
        <v/>
      </c>
      <c r="T7041" s="71" t="str">
        <f t="shared" si="330"/>
        <v/>
      </c>
    </row>
    <row r="7042" spans="16:20">
      <c r="P7042" s="70" t="str">
        <f t="shared" si="328"/>
        <v/>
      </c>
      <c r="Q7042" s="70" t="str">
        <f t="shared" si="329"/>
        <v/>
      </c>
      <c r="R7042" s="70" t="str">
        <f>IFERROR(IF(K7042="handling and wharfage",SUM(P7042:Q7042),IF(OR(K7042="tank",K7042="Boat",K7042="car"),INDEX(Rate!$B$4:$M$25,MATCH(Gilbert!N7042,Rate!$A$4:$A$25,0),MATCH(Gilbert!L7042,Rate!$B$3:$M$3,0))*O7042*0.8,INDEX(Rate!$B$4:$M$25,MATCH(Gilbert!N7042,Rate!$A$4:$A$25,0),MATCH(Gilbert!L7042,Rate!$B$3:$M$3,0))*O7042)),"")</f>
        <v/>
      </c>
      <c r="T7042" s="71" t="str">
        <f t="shared" si="330"/>
        <v/>
      </c>
    </row>
    <row r="7043" spans="16:20">
      <c r="P7043" s="70" t="str">
        <f t="shared" ref="P7043:P7106" si="331">IF(OR(K7043="handling and wharfage",K7043="rau handling and wharfage"),O7043*30,"")</f>
        <v/>
      </c>
      <c r="Q7043" s="70" t="str">
        <f t="shared" ref="Q7043:Q7106" si="332">IF(K7043&lt;&gt;"handling and wharfage","",O7043*3.5)</f>
        <v/>
      </c>
      <c r="R7043" s="70" t="str">
        <f>IFERROR(IF(K7043="handling and wharfage",SUM(P7043:Q7043),IF(OR(K7043="tank",K7043="Boat",K7043="car"),INDEX(Rate!$B$4:$M$25,MATCH(Gilbert!N7043,Rate!$A$4:$A$25,0),MATCH(Gilbert!L7043,Rate!$B$3:$M$3,0))*O7043*0.8,INDEX(Rate!$B$4:$M$25,MATCH(Gilbert!N7043,Rate!$A$4:$A$25,0),MATCH(Gilbert!L7043,Rate!$B$3:$M$3,0))*O7043)),"")</f>
        <v/>
      </c>
      <c r="T7043" s="71" t="str">
        <f t="shared" ref="T7043:T7106" si="333">IF(L7043="","",IF(L7043="General2","F0070000061A","E31250000331"))</f>
        <v/>
      </c>
    </row>
    <row r="7044" spans="16:20">
      <c r="P7044" s="70" t="str">
        <f t="shared" si="331"/>
        <v/>
      </c>
      <c r="Q7044" s="70" t="str">
        <f t="shared" si="332"/>
        <v/>
      </c>
      <c r="R7044" s="70" t="str">
        <f>IFERROR(IF(K7044="handling and wharfage",SUM(P7044:Q7044),IF(OR(K7044="tank",K7044="Boat",K7044="car"),INDEX(Rate!$B$4:$M$25,MATCH(Gilbert!N7044,Rate!$A$4:$A$25,0),MATCH(Gilbert!L7044,Rate!$B$3:$M$3,0))*O7044*0.8,INDEX(Rate!$B$4:$M$25,MATCH(Gilbert!N7044,Rate!$A$4:$A$25,0),MATCH(Gilbert!L7044,Rate!$B$3:$M$3,0))*O7044)),"")</f>
        <v/>
      </c>
      <c r="T7044" s="71" t="str">
        <f t="shared" si="333"/>
        <v/>
      </c>
    </row>
    <row r="7045" spans="16:20">
      <c r="P7045" s="70" t="str">
        <f t="shared" si="331"/>
        <v/>
      </c>
      <c r="Q7045" s="70" t="str">
        <f t="shared" si="332"/>
        <v/>
      </c>
      <c r="R7045" s="70" t="str">
        <f>IFERROR(IF(K7045="handling and wharfage",SUM(P7045:Q7045),IF(OR(K7045="tank",K7045="Boat",K7045="car"),INDEX(Rate!$B$4:$M$25,MATCH(Gilbert!N7045,Rate!$A$4:$A$25,0),MATCH(Gilbert!L7045,Rate!$B$3:$M$3,0))*O7045*0.8,INDEX(Rate!$B$4:$M$25,MATCH(Gilbert!N7045,Rate!$A$4:$A$25,0),MATCH(Gilbert!L7045,Rate!$B$3:$M$3,0))*O7045)),"")</f>
        <v/>
      </c>
      <c r="T7045" s="71" t="str">
        <f t="shared" si="333"/>
        <v/>
      </c>
    </row>
    <row r="7046" spans="16:20">
      <c r="P7046" s="70" t="str">
        <f t="shared" si="331"/>
        <v/>
      </c>
      <c r="Q7046" s="70" t="str">
        <f t="shared" si="332"/>
        <v/>
      </c>
      <c r="R7046" s="70" t="str">
        <f>IFERROR(IF(K7046="handling and wharfage",SUM(P7046:Q7046),IF(OR(K7046="tank",K7046="Boat",K7046="car"),INDEX(Rate!$B$4:$M$25,MATCH(Gilbert!N7046,Rate!$A$4:$A$25,0),MATCH(Gilbert!L7046,Rate!$B$3:$M$3,0))*O7046*0.8,INDEX(Rate!$B$4:$M$25,MATCH(Gilbert!N7046,Rate!$A$4:$A$25,0),MATCH(Gilbert!L7046,Rate!$B$3:$M$3,0))*O7046)),"")</f>
        <v/>
      </c>
      <c r="T7046" s="71" t="str">
        <f t="shared" si="333"/>
        <v/>
      </c>
    </row>
    <row r="7047" spans="16:20">
      <c r="P7047" s="70" t="str">
        <f t="shared" si="331"/>
        <v/>
      </c>
      <c r="Q7047" s="70" t="str">
        <f t="shared" si="332"/>
        <v/>
      </c>
      <c r="R7047" s="70" t="str">
        <f>IFERROR(IF(K7047="handling and wharfage",SUM(P7047:Q7047),IF(OR(K7047="tank",K7047="Boat",K7047="car"),INDEX(Rate!$B$4:$M$25,MATCH(Gilbert!N7047,Rate!$A$4:$A$25,0),MATCH(Gilbert!L7047,Rate!$B$3:$M$3,0))*O7047*0.8,INDEX(Rate!$B$4:$M$25,MATCH(Gilbert!N7047,Rate!$A$4:$A$25,0),MATCH(Gilbert!L7047,Rate!$B$3:$M$3,0))*O7047)),"")</f>
        <v/>
      </c>
      <c r="T7047" s="71" t="str">
        <f t="shared" si="333"/>
        <v/>
      </c>
    </row>
    <row r="7048" spans="16:20">
      <c r="P7048" s="70" t="str">
        <f t="shared" si="331"/>
        <v/>
      </c>
      <c r="Q7048" s="70" t="str">
        <f t="shared" si="332"/>
        <v/>
      </c>
      <c r="R7048" s="70" t="str">
        <f>IFERROR(IF(K7048="handling and wharfage",SUM(P7048:Q7048),IF(OR(K7048="tank",K7048="Boat",K7048="car"),INDEX(Rate!$B$4:$M$25,MATCH(Gilbert!N7048,Rate!$A$4:$A$25,0),MATCH(Gilbert!L7048,Rate!$B$3:$M$3,0))*O7048*0.8,INDEX(Rate!$B$4:$M$25,MATCH(Gilbert!N7048,Rate!$A$4:$A$25,0),MATCH(Gilbert!L7048,Rate!$B$3:$M$3,0))*O7048)),"")</f>
        <v/>
      </c>
      <c r="T7048" s="71" t="str">
        <f t="shared" si="333"/>
        <v/>
      </c>
    </row>
    <row r="7049" spans="16:20">
      <c r="P7049" s="70" t="str">
        <f t="shared" si="331"/>
        <v/>
      </c>
      <c r="Q7049" s="70" t="str">
        <f t="shared" si="332"/>
        <v/>
      </c>
      <c r="R7049" s="70" t="str">
        <f>IFERROR(IF(K7049="handling and wharfage",SUM(P7049:Q7049),IF(OR(K7049="tank",K7049="Boat",K7049="car"),INDEX(Rate!$B$4:$M$25,MATCH(Gilbert!N7049,Rate!$A$4:$A$25,0),MATCH(Gilbert!L7049,Rate!$B$3:$M$3,0))*O7049*0.8,INDEX(Rate!$B$4:$M$25,MATCH(Gilbert!N7049,Rate!$A$4:$A$25,0),MATCH(Gilbert!L7049,Rate!$B$3:$M$3,0))*O7049)),"")</f>
        <v/>
      </c>
      <c r="T7049" s="71" t="str">
        <f t="shared" si="333"/>
        <v/>
      </c>
    </row>
    <row r="7050" spans="16:20">
      <c r="P7050" s="70" t="str">
        <f t="shared" si="331"/>
        <v/>
      </c>
      <c r="Q7050" s="70" t="str">
        <f t="shared" si="332"/>
        <v/>
      </c>
      <c r="R7050" s="70" t="str">
        <f>IFERROR(IF(K7050="handling and wharfage",SUM(P7050:Q7050),IF(OR(K7050="tank",K7050="Boat",K7050="car"),INDEX(Rate!$B$4:$M$25,MATCH(Gilbert!N7050,Rate!$A$4:$A$25,0),MATCH(Gilbert!L7050,Rate!$B$3:$M$3,0))*O7050*0.8,INDEX(Rate!$B$4:$M$25,MATCH(Gilbert!N7050,Rate!$A$4:$A$25,0),MATCH(Gilbert!L7050,Rate!$B$3:$M$3,0))*O7050)),"")</f>
        <v/>
      </c>
      <c r="T7050" s="71" t="str">
        <f t="shared" si="333"/>
        <v/>
      </c>
    </row>
    <row r="7051" spans="16:20">
      <c r="P7051" s="70" t="str">
        <f t="shared" si="331"/>
        <v/>
      </c>
      <c r="Q7051" s="70" t="str">
        <f t="shared" si="332"/>
        <v/>
      </c>
      <c r="R7051" s="70" t="str">
        <f>IFERROR(IF(K7051="handling and wharfage",SUM(P7051:Q7051),IF(OR(K7051="tank",K7051="Boat",K7051="car"),INDEX(Rate!$B$4:$M$25,MATCH(Gilbert!N7051,Rate!$A$4:$A$25,0),MATCH(Gilbert!L7051,Rate!$B$3:$M$3,0))*O7051*0.8,INDEX(Rate!$B$4:$M$25,MATCH(Gilbert!N7051,Rate!$A$4:$A$25,0),MATCH(Gilbert!L7051,Rate!$B$3:$M$3,0))*O7051)),"")</f>
        <v/>
      </c>
      <c r="T7051" s="71" t="str">
        <f t="shared" si="333"/>
        <v/>
      </c>
    </row>
    <row r="7052" spans="16:20">
      <c r="P7052" s="70" t="str">
        <f t="shared" si="331"/>
        <v/>
      </c>
      <c r="Q7052" s="70" t="str">
        <f t="shared" si="332"/>
        <v/>
      </c>
      <c r="R7052" s="70" t="str">
        <f>IFERROR(IF(K7052="handling and wharfage",SUM(P7052:Q7052),IF(OR(K7052="tank",K7052="Boat",K7052="car"),INDEX(Rate!$B$4:$M$25,MATCH(Gilbert!N7052,Rate!$A$4:$A$25,0),MATCH(Gilbert!L7052,Rate!$B$3:$M$3,0))*O7052*0.8,INDEX(Rate!$B$4:$M$25,MATCH(Gilbert!N7052,Rate!$A$4:$A$25,0),MATCH(Gilbert!L7052,Rate!$B$3:$M$3,0))*O7052)),"")</f>
        <v/>
      </c>
      <c r="T7052" s="71" t="str">
        <f t="shared" si="333"/>
        <v/>
      </c>
    </row>
    <row r="7053" spans="16:20">
      <c r="P7053" s="70" t="str">
        <f t="shared" si="331"/>
        <v/>
      </c>
      <c r="Q7053" s="70" t="str">
        <f t="shared" si="332"/>
        <v/>
      </c>
      <c r="R7053" s="70" t="str">
        <f>IFERROR(IF(K7053="handling and wharfage",SUM(P7053:Q7053),IF(OR(K7053="tank",K7053="Boat",K7053="car"),INDEX(Rate!$B$4:$M$25,MATCH(Gilbert!N7053,Rate!$A$4:$A$25,0),MATCH(Gilbert!L7053,Rate!$B$3:$M$3,0))*O7053*0.8,INDEX(Rate!$B$4:$M$25,MATCH(Gilbert!N7053,Rate!$A$4:$A$25,0),MATCH(Gilbert!L7053,Rate!$B$3:$M$3,0))*O7053)),"")</f>
        <v/>
      </c>
      <c r="T7053" s="71" t="str">
        <f t="shared" si="333"/>
        <v/>
      </c>
    </row>
    <row r="7054" spans="16:20">
      <c r="P7054" s="70" t="str">
        <f t="shared" si="331"/>
        <v/>
      </c>
      <c r="Q7054" s="70" t="str">
        <f t="shared" si="332"/>
        <v/>
      </c>
      <c r="R7054" s="70" t="str">
        <f>IFERROR(IF(K7054="handling and wharfage",SUM(P7054:Q7054),IF(OR(K7054="tank",K7054="Boat",K7054="car"),INDEX(Rate!$B$4:$M$25,MATCH(Gilbert!N7054,Rate!$A$4:$A$25,0),MATCH(Gilbert!L7054,Rate!$B$3:$M$3,0))*O7054*0.8,INDEX(Rate!$B$4:$M$25,MATCH(Gilbert!N7054,Rate!$A$4:$A$25,0),MATCH(Gilbert!L7054,Rate!$B$3:$M$3,0))*O7054)),"")</f>
        <v/>
      </c>
      <c r="T7054" s="71" t="str">
        <f t="shared" si="333"/>
        <v/>
      </c>
    </row>
    <row r="7055" spans="16:20">
      <c r="P7055" s="70" t="str">
        <f t="shared" si="331"/>
        <v/>
      </c>
      <c r="Q7055" s="70" t="str">
        <f t="shared" si="332"/>
        <v/>
      </c>
      <c r="R7055" s="70" t="str">
        <f>IFERROR(IF(K7055="handling and wharfage",SUM(P7055:Q7055),IF(OR(K7055="tank",K7055="Boat",K7055="car"),INDEX(Rate!$B$4:$M$25,MATCH(Gilbert!N7055,Rate!$A$4:$A$25,0),MATCH(Gilbert!L7055,Rate!$B$3:$M$3,0))*O7055*0.8,INDEX(Rate!$B$4:$M$25,MATCH(Gilbert!N7055,Rate!$A$4:$A$25,0),MATCH(Gilbert!L7055,Rate!$B$3:$M$3,0))*O7055)),"")</f>
        <v/>
      </c>
      <c r="T7055" s="71" t="str">
        <f t="shared" si="333"/>
        <v/>
      </c>
    </row>
    <row r="7056" spans="16:20">
      <c r="P7056" s="70" t="str">
        <f t="shared" si="331"/>
        <v/>
      </c>
      <c r="Q7056" s="70" t="str">
        <f t="shared" si="332"/>
        <v/>
      </c>
      <c r="R7056" s="70" t="str">
        <f>IFERROR(IF(K7056="handling and wharfage",SUM(P7056:Q7056),IF(OR(K7056="tank",K7056="Boat",K7056="car"),INDEX(Rate!$B$4:$M$25,MATCH(Gilbert!N7056,Rate!$A$4:$A$25,0),MATCH(Gilbert!L7056,Rate!$B$3:$M$3,0))*O7056*0.8,INDEX(Rate!$B$4:$M$25,MATCH(Gilbert!N7056,Rate!$A$4:$A$25,0),MATCH(Gilbert!L7056,Rate!$B$3:$M$3,0))*O7056)),"")</f>
        <v/>
      </c>
      <c r="T7056" s="71" t="str">
        <f t="shared" si="333"/>
        <v/>
      </c>
    </row>
    <row r="7057" spans="16:20">
      <c r="P7057" s="70" t="str">
        <f t="shared" si="331"/>
        <v/>
      </c>
      <c r="Q7057" s="70" t="str">
        <f t="shared" si="332"/>
        <v/>
      </c>
      <c r="R7057" s="70" t="str">
        <f>IFERROR(IF(K7057="handling and wharfage",SUM(P7057:Q7057),IF(OR(K7057="tank",K7057="Boat",K7057="car"),INDEX(Rate!$B$4:$M$25,MATCH(Gilbert!N7057,Rate!$A$4:$A$25,0),MATCH(Gilbert!L7057,Rate!$B$3:$M$3,0))*O7057*0.8,INDEX(Rate!$B$4:$M$25,MATCH(Gilbert!N7057,Rate!$A$4:$A$25,0),MATCH(Gilbert!L7057,Rate!$B$3:$M$3,0))*O7057)),"")</f>
        <v/>
      </c>
      <c r="T7057" s="71" t="str">
        <f t="shared" si="333"/>
        <v/>
      </c>
    </row>
    <row r="7058" spans="16:20">
      <c r="P7058" s="70" t="str">
        <f t="shared" si="331"/>
        <v/>
      </c>
      <c r="Q7058" s="70" t="str">
        <f t="shared" si="332"/>
        <v/>
      </c>
      <c r="R7058" s="70" t="str">
        <f>IFERROR(IF(K7058="handling and wharfage",SUM(P7058:Q7058),IF(OR(K7058="tank",K7058="Boat",K7058="car"),INDEX(Rate!$B$4:$M$25,MATCH(Gilbert!N7058,Rate!$A$4:$A$25,0),MATCH(Gilbert!L7058,Rate!$B$3:$M$3,0))*O7058*0.8,INDEX(Rate!$B$4:$M$25,MATCH(Gilbert!N7058,Rate!$A$4:$A$25,0),MATCH(Gilbert!L7058,Rate!$B$3:$M$3,0))*O7058)),"")</f>
        <v/>
      </c>
      <c r="T7058" s="71" t="str">
        <f t="shared" si="333"/>
        <v/>
      </c>
    </row>
    <row r="7059" spans="16:20">
      <c r="P7059" s="70" t="str">
        <f t="shared" si="331"/>
        <v/>
      </c>
      <c r="Q7059" s="70" t="str">
        <f t="shared" si="332"/>
        <v/>
      </c>
      <c r="R7059" s="70" t="str">
        <f>IFERROR(IF(K7059="handling and wharfage",SUM(P7059:Q7059),IF(OR(K7059="tank",K7059="Boat",K7059="car"),INDEX(Rate!$B$4:$M$25,MATCH(Gilbert!N7059,Rate!$A$4:$A$25,0),MATCH(Gilbert!L7059,Rate!$B$3:$M$3,0))*O7059*0.8,INDEX(Rate!$B$4:$M$25,MATCH(Gilbert!N7059,Rate!$A$4:$A$25,0),MATCH(Gilbert!L7059,Rate!$B$3:$M$3,0))*O7059)),"")</f>
        <v/>
      </c>
      <c r="T7059" s="71" t="str">
        <f t="shared" si="333"/>
        <v/>
      </c>
    </row>
    <row r="7060" spans="16:20">
      <c r="P7060" s="70" t="str">
        <f t="shared" si="331"/>
        <v/>
      </c>
      <c r="Q7060" s="70" t="str">
        <f t="shared" si="332"/>
        <v/>
      </c>
      <c r="R7060" s="70" t="str">
        <f>IFERROR(IF(K7060="handling and wharfage",SUM(P7060:Q7060),IF(OR(K7060="tank",K7060="Boat",K7060="car"),INDEX(Rate!$B$4:$M$25,MATCH(Gilbert!N7060,Rate!$A$4:$A$25,0),MATCH(Gilbert!L7060,Rate!$B$3:$M$3,0))*O7060*0.8,INDEX(Rate!$B$4:$M$25,MATCH(Gilbert!N7060,Rate!$A$4:$A$25,0),MATCH(Gilbert!L7060,Rate!$B$3:$M$3,0))*O7060)),"")</f>
        <v/>
      </c>
      <c r="T7060" s="71" t="str">
        <f t="shared" si="333"/>
        <v/>
      </c>
    </row>
    <row r="7061" spans="16:20">
      <c r="P7061" s="70" t="str">
        <f t="shared" si="331"/>
        <v/>
      </c>
      <c r="Q7061" s="70" t="str">
        <f t="shared" si="332"/>
        <v/>
      </c>
      <c r="R7061" s="70" t="str">
        <f>IFERROR(IF(K7061="handling and wharfage",SUM(P7061:Q7061),IF(OR(K7061="tank",K7061="Boat",K7061="car"),INDEX(Rate!$B$4:$M$25,MATCH(Gilbert!N7061,Rate!$A$4:$A$25,0),MATCH(Gilbert!L7061,Rate!$B$3:$M$3,0))*O7061*0.8,INDEX(Rate!$B$4:$M$25,MATCH(Gilbert!N7061,Rate!$A$4:$A$25,0),MATCH(Gilbert!L7061,Rate!$B$3:$M$3,0))*O7061)),"")</f>
        <v/>
      </c>
      <c r="T7061" s="71" t="str">
        <f t="shared" si="333"/>
        <v/>
      </c>
    </row>
    <row r="7062" spans="16:20">
      <c r="P7062" s="70" t="str">
        <f t="shared" si="331"/>
        <v/>
      </c>
      <c r="Q7062" s="70" t="str">
        <f t="shared" si="332"/>
        <v/>
      </c>
      <c r="R7062" s="70" t="str">
        <f>IFERROR(IF(K7062="handling and wharfage",SUM(P7062:Q7062),IF(OR(K7062="tank",K7062="Boat",K7062="car"),INDEX(Rate!$B$4:$M$25,MATCH(Gilbert!N7062,Rate!$A$4:$A$25,0),MATCH(Gilbert!L7062,Rate!$B$3:$M$3,0))*O7062*0.8,INDEX(Rate!$B$4:$M$25,MATCH(Gilbert!N7062,Rate!$A$4:$A$25,0),MATCH(Gilbert!L7062,Rate!$B$3:$M$3,0))*O7062)),"")</f>
        <v/>
      </c>
      <c r="T7062" s="71" t="str">
        <f t="shared" si="333"/>
        <v/>
      </c>
    </row>
    <row r="7063" spans="16:20">
      <c r="P7063" s="70" t="str">
        <f t="shared" si="331"/>
        <v/>
      </c>
      <c r="Q7063" s="70" t="str">
        <f t="shared" si="332"/>
        <v/>
      </c>
      <c r="R7063" s="70" t="str">
        <f>IFERROR(IF(K7063="handling and wharfage",SUM(P7063:Q7063),IF(OR(K7063="tank",K7063="Boat",K7063="car"),INDEX(Rate!$B$4:$M$25,MATCH(Gilbert!N7063,Rate!$A$4:$A$25,0),MATCH(Gilbert!L7063,Rate!$B$3:$M$3,0))*O7063*0.8,INDEX(Rate!$B$4:$M$25,MATCH(Gilbert!N7063,Rate!$A$4:$A$25,0),MATCH(Gilbert!L7063,Rate!$B$3:$M$3,0))*O7063)),"")</f>
        <v/>
      </c>
      <c r="T7063" s="71" t="str">
        <f t="shared" si="333"/>
        <v/>
      </c>
    </row>
    <row r="7064" spans="16:20">
      <c r="P7064" s="70" t="str">
        <f t="shared" si="331"/>
        <v/>
      </c>
      <c r="Q7064" s="70" t="str">
        <f t="shared" si="332"/>
        <v/>
      </c>
      <c r="R7064" s="70" t="str">
        <f>IFERROR(IF(K7064="handling and wharfage",SUM(P7064:Q7064),IF(OR(K7064="tank",K7064="Boat",K7064="car"),INDEX(Rate!$B$4:$M$25,MATCH(Gilbert!N7064,Rate!$A$4:$A$25,0),MATCH(Gilbert!L7064,Rate!$B$3:$M$3,0))*O7064*0.8,INDEX(Rate!$B$4:$M$25,MATCH(Gilbert!N7064,Rate!$A$4:$A$25,0),MATCH(Gilbert!L7064,Rate!$B$3:$M$3,0))*O7064)),"")</f>
        <v/>
      </c>
      <c r="T7064" s="71" t="str">
        <f t="shared" si="333"/>
        <v/>
      </c>
    </row>
    <row r="7065" spans="16:20">
      <c r="P7065" s="70" t="str">
        <f t="shared" si="331"/>
        <v/>
      </c>
      <c r="Q7065" s="70" t="str">
        <f t="shared" si="332"/>
        <v/>
      </c>
      <c r="R7065" s="70" t="str">
        <f>IFERROR(IF(K7065="handling and wharfage",SUM(P7065:Q7065),IF(OR(K7065="tank",K7065="Boat",K7065="car"),INDEX(Rate!$B$4:$M$25,MATCH(Gilbert!N7065,Rate!$A$4:$A$25,0),MATCH(Gilbert!L7065,Rate!$B$3:$M$3,0))*O7065*0.8,INDEX(Rate!$B$4:$M$25,MATCH(Gilbert!N7065,Rate!$A$4:$A$25,0),MATCH(Gilbert!L7065,Rate!$B$3:$M$3,0))*O7065)),"")</f>
        <v/>
      </c>
      <c r="T7065" s="71" t="str">
        <f t="shared" si="333"/>
        <v/>
      </c>
    </row>
    <row r="7066" spans="16:20">
      <c r="P7066" s="70" t="str">
        <f t="shared" si="331"/>
        <v/>
      </c>
      <c r="Q7066" s="70" t="str">
        <f t="shared" si="332"/>
        <v/>
      </c>
      <c r="R7066" s="70" t="str">
        <f>IFERROR(IF(K7066="handling and wharfage",SUM(P7066:Q7066),IF(OR(K7066="tank",K7066="Boat",K7066="car"),INDEX(Rate!$B$4:$M$25,MATCH(Gilbert!N7066,Rate!$A$4:$A$25,0),MATCH(Gilbert!L7066,Rate!$B$3:$M$3,0))*O7066*0.8,INDEX(Rate!$B$4:$M$25,MATCH(Gilbert!N7066,Rate!$A$4:$A$25,0),MATCH(Gilbert!L7066,Rate!$B$3:$M$3,0))*O7066)),"")</f>
        <v/>
      </c>
      <c r="T7066" s="71" t="str">
        <f t="shared" si="333"/>
        <v/>
      </c>
    </row>
    <row r="7067" spans="16:20">
      <c r="P7067" s="70" t="str">
        <f t="shared" si="331"/>
        <v/>
      </c>
      <c r="Q7067" s="70" t="str">
        <f t="shared" si="332"/>
        <v/>
      </c>
      <c r="R7067" s="70" t="str">
        <f>IFERROR(IF(K7067="handling and wharfage",SUM(P7067:Q7067),IF(OR(K7067="tank",K7067="Boat",K7067="car"),INDEX(Rate!$B$4:$M$25,MATCH(Gilbert!N7067,Rate!$A$4:$A$25,0),MATCH(Gilbert!L7067,Rate!$B$3:$M$3,0))*O7067*0.8,INDEX(Rate!$B$4:$M$25,MATCH(Gilbert!N7067,Rate!$A$4:$A$25,0),MATCH(Gilbert!L7067,Rate!$B$3:$M$3,0))*O7067)),"")</f>
        <v/>
      </c>
      <c r="T7067" s="71" t="str">
        <f t="shared" si="333"/>
        <v/>
      </c>
    </row>
    <row r="7068" spans="16:20">
      <c r="P7068" s="70" t="str">
        <f t="shared" si="331"/>
        <v/>
      </c>
      <c r="Q7068" s="70" t="str">
        <f t="shared" si="332"/>
        <v/>
      </c>
      <c r="R7068" s="70" t="str">
        <f>IFERROR(IF(K7068="handling and wharfage",SUM(P7068:Q7068),IF(OR(K7068="tank",K7068="Boat",K7068="car"),INDEX(Rate!$B$4:$M$25,MATCH(Gilbert!N7068,Rate!$A$4:$A$25,0),MATCH(Gilbert!L7068,Rate!$B$3:$M$3,0))*O7068*0.8,INDEX(Rate!$B$4:$M$25,MATCH(Gilbert!N7068,Rate!$A$4:$A$25,0),MATCH(Gilbert!L7068,Rate!$B$3:$M$3,0))*O7068)),"")</f>
        <v/>
      </c>
      <c r="T7068" s="71" t="str">
        <f t="shared" si="333"/>
        <v/>
      </c>
    </row>
    <row r="7069" spans="16:20">
      <c r="P7069" s="70" t="str">
        <f t="shared" si="331"/>
        <v/>
      </c>
      <c r="Q7069" s="70" t="str">
        <f t="shared" si="332"/>
        <v/>
      </c>
      <c r="R7069" s="70" t="str">
        <f>IFERROR(IF(K7069="handling and wharfage",SUM(P7069:Q7069),IF(OR(K7069="tank",K7069="Boat",K7069="car"),INDEX(Rate!$B$4:$M$25,MATCH(Gilbert!N7069,Rate!$A$4:$A$25,0),MATCH(Gilbert!L7069,Rate!$B$3:$M$3,0))*O7069*0.8,INDEX(Rate!$B$4:$M$25,MATCH(Gilbert!N7069,Rate!$A$4:$A$25,0),MATCH(Gilbert!L7069,Rate!$B$3:$M$3,0))*O7069)),"")</f>
        <v/>
      </c>
      <c r="T7069" s="71" t="str">
        <f t="shared" si="333"/>
        <v/>
      </c>
    </row>
    <row r="7070" spans="16:20">
      <c r="P7070" s="70" t="str">
        <f t="shared" si="331"/>
        <v/>
      </c>
      <c r="Q7070" s="70" t="str">
        <f t="shared" si="332"/>
        <v/>
      </c>
      <c r="R7070" s="70" t="str">
        <f>IFERROR(IF(K7070="handling and wharfage",SUM(P7070:Q7070),IF(OR(K7070="tank",K7070="Boat",K7070="car"),INDEX(Rate!$B$4:$M$25,MATCH(Gilbert!N7070,Rate!$A$4:$A$25,0),MATCH(Gilbert!L7070,Rate!$B$3:$M$3,0))*O7070*0.8,INDEX(Rate!$B$4:$M$25,MATCH(Gilbert!N7070,Rate!$A$4:$A$25,0),MATCH(Gilbert!L7070,Rate!$B$3:$M$3,0))*O7070)),"")</f>
        <v/>
      </c>
      <c r="T7070" s="71" t="str">
        <f t="shared" si="333"/>
        <v/>
      </c>
    </row>
    <row r="7071" spans="16:20">
      <c r="P7071" s="70" t="str">
        <f t="shared" si="331"/>
        <v/>
      </c>
      <c r="Q7071" s="70" t="str">
        <f t="shared" si="332"/>
        <v/>
      </c>
      <c r="R7071" s="70" t="str">
        <f>IFERROR(IF(K7071="handling and wharfage",SUM(P7071:Q7071),IF(OR(K7071="tank",K7071="Boat",K7071="car"),INDEX(Rate!$B$4:$M$25,MATCH(Gilbert!N7071,Rate!$A$4:$A$25,0),MATCH(Gilbert!L7071,Rate!$B$3:$M$3,0))*O7071*0.8,INDEX(Rate!$B$4:$M$25,MATCH(Gilbert!N7071,Rate!$A$4:$A$25,0),MATCH(Gilbert!L7071,Rate!$B$3:$M$3,0))*O7071)),"")</f>
        <v/>
      </c>
      <c r="T7071" s="71" t="str">
        <f t="shared" si="333"/>
        <v/>
      </c>
    </row>
    <row r="7072" spans="16:20">
      <c r="P7072" s="70" t="str">
        <f t="shared" si="331"/>
        <v/>
      </c>
      <c r="Q7072" s="70" t="str">
        <f t="shared" si="332"/>
        <v/>
      </c>
      <c r="R7072" s="70" t="str">
        <f>IFERROR(IF(K7072="handling and wharfage",SUM(P7072:Q7072),IF(OR(K7072="tank",K7072="Boat",K7072="car"),INDEX(Rate!$B$4:$M$25,MATCH(Gilbert!N7072,Rate!$A$4:$A$25,0),MATCH(Gilbert!L7072,Rate!$B$3:$M$3,0))*O7072*0.8,INDEX(Rate!$B$4:$M$25,MATCH(Gilbert!N7072,Rate!$A$4:$A$25,0),MATCH(Gilbert!L7072,Rate!$B$3:$M$3,0))*O7072)),"")</f>
        <v/>
      </c>
      <c r="T7072" s="71" t="str">
        <f t="shared" si="333"/>
        <v/>
      </c>
    </row>
    <row r="7073" spans="16:20">
      <c r="P7073" s="70" t="str">
        <f t="shared" si="331"/>
        <v/>
      </c>
      <c r="Q7073" s="70" t="str">
        <f t="shared" si="332"/>
        <v/>
      </c>
      <c r="R7073" s="70" t="str">
        <f>IFERROR(IF(K7073="handling and wharfage",SUM(P7073:Q7073),IF(OR(K7073="tank",K7073="Boat",K7073="car"),INDEX(Rate!$B$4:$M$25,MATCH(Gilbert!N7073,Rate!$A$4:$A$25,0),MATCH(Gilbert!L7073,Rate!$B$3:$M$3,0))*O7073*0.8,INDEX(Rate!$B$4:$M$25,MATCH(Gilbert!N7073,Rate!$A$4:$A$25,0),MATCH(Gilbert!L7073,Rate!$B$3:$M$3,0))*O7073)),"")</f>
        <v/>
      </c>
      <c r="T7073" s="71" t="str">
        <f t="shared" si="333"/>
        <v/>
      </c>
    </row>
    <row r="7074" spans="16:20">
      <c r="P7074" s="70" t="str">
        <f t="shared" si="331"/>
        <v/>
      </c>
      <c r="Q7074" s="70" t="str">
        <f t="shared" si="332"/>
        <v/>
      </c>
      <c r="R7074" s="70" t="str">
        <f>IFERROR(IF(K7074="handling and wharfage",SUM(P7074:Q7074),IF(OR(K7074="tank",K7074="Boat",K7074="car"),INDEX(Rate!$B$4:$M$25,MATCH(Gilbert!N7074,Rate!$A$4:$A$25,0),MATCH(Gilbert!L7074,Rate!$B$3:$M$3,0))*O7074*0.8,INDEX(Rate!$B$4:$M$25,MATCH(Gilbert!N7074,Rate!$A$4:$A$25,0),MATCH(Gilbert!L7074,Rate!$B$3:$M$3,0))*O7074)),"")</f>
        <v/>
      </c>
      <c r="T7074" s="71" t="str">
        <f t="shared" si="333"/>
        <v/>
      </c>
    </row>
    <row r="7075" spans="16:20">
      <c r="P7075" s="70" t="str">
        <f t="shared" si="331"/>
        <v/>
      </c>
      <c r="Q7075" s="70" t="str">
        <f t="shared" si="332"/>
        <v/>
      </c>
      <c r="R7075" s="70" t="str">
        <f>IFERROR(IF(K7075="handling and wharfage",SUM(P7075:Q7075),IF(OR(K7075="tank",K7075="Boat",K7075="car"),INDEX(Rate!$B$4:$M$25,MATCH(Gilbert!N7075,Rate!$A$4:$A$25,0),MATCH(Gilbert!L7075,Rate!$B$3:$M$3,0))*O7075*0.8,INDEX(Rate!$B$4:$M$25,MATCH(Gilbert!N7075,Rate!$A$4:$A$25,0),MATCH(Gilbert!L7075,Rate!$B$3:$M$3,0))*O7075)),"")</f>
        <v/>
      </c>
      <c r="T7075" s="71" t="str">
        <f t="shared" si="333"/>
        <v/>
      </c>
    </row>
    <row r="7076" spans="16:20">
      <c r="P7076" s="70" t="str">
        <f t="shared" si="331"/>
        <v/>
      </c>
      <c r="Q7076" s="70" t="str">
        <f t="shared" si="332"/>
        <v/>
      </c>
      <c r="R7076" s="70" t="str">
        <f>IFERROR(IF(K7076="handling and wharfage",SUM(P7076:Q7076),IF(OR(K7076="tank",K7076="Boat",K7076="car"),INDEX(Rate!$B$4:$M$25,MATCH(Gilbert!N7076,Rate!$A$4:$A$25,0),MATCH(Gilbert!L7076,Rate!$B$3:$M$3,0))*O7076*0.8,INDEX(Rate!$B$4:$M$25,MATCH(Gilbert!N7076,Rate!$A$4:$A$25,0),MATCH(Gilbert!L7076,Rate!$B$3:$M$3,0))*O7076)),"")</f>
        <v/>
      </c>
      <c r="T7076" s="71" t="str">
        <f t="shared" si="333"/>
        <v/>
      </c>
    </row>
    <row r="7077" spans="16:20">
      <c r="P7077" s="70" t="str">
        <f t="shared" si="331"/>
        <v/>
      </c>
      <c r="Q7077" s="70" t="str">
        <f t="shared" si="332"/>
        <v/>
      </c>
      <c r="R7077" s="70" t="str">
        <f>IFERROR(IF(K7077="handling and wharfage",SUM(P7077:Q7077),IF(OR(K7077="tank",K7077="Boat",K7077="car"),INDEX(Rate!$B$4:$M$25,MATCH(Gilbert!N7077,Rate!$A$4:$A$25,0),MATCH(Gilbert!L7077,Rate!$B$3:$M$3,0))*O7077*0.8,INDEX(Rate!$B$4:$M$25,MATCH(Gilbert!N7077,Rate!$A$4:$A$25,0),MATCH(Gilbert!L7077,Rate!$B$3:$M$3,0))*O7077)),"")</f>
        <v/>
      </c>
      <c r="T7077" s="71" t="str">
        <f t="shared" si="333"/>
        <v/>
      </c>
    </row>
    <row r="7078" spans="16:20">
      <c r="P7078" s="70" t="str">
        <f t="shared" si="331"/>
        <v/>
      </c>
      <c r="Q7078" s="70" t="str">
        <f t="shared" si="332"/>
        <v/>
      </c>
      <c r="R7078" s="70" t="str">
        <f>IFERROR(IF(K7078="handling and wharfage",SUM(P7078:Q7078),IF(OR(K7078="tank",K7078="Boat",K7078="car"),INDEX(Rate!$B$4:$M$25,MATCH(Gilbert!N7078,Rate!$A$4:$A$25,0),MATCH(Gilbert!L7078,Rate!$B$3:$M$3,0))*O7078*0.8,INDEX(Rate!$B$4:$M$25,MATCH(Gilbert!N7078,Rate!$A$4:$A$25,0),MATCH(Gilbert!L7078,Rate!$B$3:$M$3,0))*O7078)),"")</f>
        <v/>
      </c>
      <c r="T7078" s="71" t="str">
        <f t="shared" si="333"/>
        <v/>
      </c>
    </row>
    <row r="7079" spans="16:20">
      <c r="P7079" s="70" t="str">
        <f t="shared" si="331"/>
        <v/>
      </c>
      <c r="Q7079" s="70" t="str">
        <f t="shared" si="332"/>
        <v/>
      </c>
      <c r="R7079" s="70" t="str">
        <f>IFERROR(IF(K7079="handling and wharfage",SUM(P7079:Q7079),IF(OR(K7079="tank",K7079="Boat",K7079="car"),INDEX(Rate!$B$4:$M$25,MATCH(Gilbert!N7079,Rate!$A$4:$A$25,0),MATCH(Gilbert!L7079,Rate!$B$3:$M$3,0))*O7079*0.8,INDEX(Rate!$B$4:$M$25,MATCH(Gilbert!N7079,Rate!$A$4:$A$25,0),MATCH(Gilbert!L7079,Rate!$B$3:$M$3,0))*O7079)),"")</f>
        <v/>
      </c>
      <c r="T7079" s="71" t="str">
        <f t="shared" si="333"/>
        <v/>
      </c>
    </row>
    <row r="7080" spans="16:20">
      <c r="P7080" s="70" t="str">
        <f t="shared" si="331"/>
        <v/>
      </c>
      <c r="Q7080" s="70" t="str">
        <f t="shared" si="332"/>
        <v/>
      </c>
      <c r="R7080" s="70" t="str">
        <f>IFERROR(IF(K7080="handling and wharfage",SUM(P7080:Q7080),IF(OR(K7080="tank",K7080="Boat",K7080="car"),INDEX(Rate!$B$4:$M$25,MATCH(Gilbert!N7080,Rate!$A$4:$A$25,0),MATCH(Gilbert!L7080,Rate!$B$3:$M$3,0))*O7080*0.8,INDEX(Rate!$B$4:$M$25,MATCH(Gilbert!N7080,Rate!$A$4:$A$25,0),MATCH(Gilbert!L7080,Rate!$B$3:$M$3,0))*O7080)),"")</f>
        <v/>
      </c>
      <c r="T7080" s="71" t="str">
        <f t="shared" si="333"/>
        <v/>
      </c>
    </row>
    <row r="7081" spans="16:20">
      <c r="P7081" s="70" t="str">
        <f t="shared" si="331"/>
        <v/>
      </c>
      <c r="Q7081" s="70" t="str">
        <f t="shared" si="332"/>
        <v/>
      </c>
      <c r="R7081" s="70" t="str">
        <f>IFERROR(IF(K7081="handling and wharfage",SUM(P7081:Q7081),IF(OR(K7081="tank",K7081="Boat",K7081="car"),INDEX(Rate!$B$4:$M$25,MATCH(Gilbert!N7081,Rate!$A$4:$A$25,0),MATCH(Gilbert!L7081,Rate!$B$3:$M$3,0))*O7081*0.8,INDEX(Rate!$B$4:$M$25,MATCH(Gilbert!N7081,Rate!$A$4:$A$25,0),MATCH(Gilbert!L7081,Rate!$B$3:$M$3,0))*O7081)),"")</f>
        <v/>
      </c>
      <c r="T7081" s="71" t="str">
        <f t="shared" si="333"/>
        <v/>
      </c>
    </row>
    <row r="7082" spans="16:20">
      <c r="P7082" s="70" t="str">
        <f t="shared" si="331"/>
        <v/>
      </c>
      <c r="Q7082" s="70" t="str">
        <f t="shared" si="332"/>
        <v/>
      </c>
      <c r="R7082" s="70" t="str">
        <f>IFERROR(IF(K7082="handling and wharfage",SUM(P7082:Q7082),IF(OR(K7082="tank",K7082="Boat",K7082="car"),INDEX(Rate!$B$4:$M$25,MATCH(Gilbert!N7082,Rate!$A$4:$A$25,0),MATCH(Gilbert!L7082,Rate!$B$3:$M$3,0))*O7082*0.8,INDEX(Rate!$B$4:$M$25,MATCH(Gilbert!N7082,Rate!$A$4:$A$25,0),MATCH(Gilbert!L7082,Rate!$B$3:$M$3,0))*O7082)),"")</f>
        <v/>
      </c>
      <c r="T7082" s="71" t="str">
        <f t="shared" si="333"/>
        <v/>
      </c>
    </row>
    <row r="7083" spans="16:20">
      <c r="P7083" s="70" t="str">
        <f t="shared" si="331"/>
        <v/>
      </c>
      <c r="Q7083" s="70" t="str">
        <f t="shared" si="332"/>
        <v/>
      </c>
      <c r="R7083" s="70" t="str">
        <f>IFERROR(IF(K7083="handling and wharfage",SUM(P7083:Q7083),IF(OR(K7083="tank",K7083="Boat",K7083="car"),INDEX(Rate!$B$4:$M$25,MATCH(Gilbert!N7083,Rate!$A$4:$A$25,0),MATCH(Gilbert!L7083,Rate!$B$3:$M$3,0))*O7083*0.8,INDEX(Rate!$B$4:$M$25,MATCH(Gilbert!N7083,Rate!$A$4:$A$25,0),MATCH(Gilbert!L7083,Rate!$B$3:$M$3,0))*O7083)),"")</f>
        <v/>
      </c>
      <c r="T7083" s="71" t="str">
        <f t="shared" si="333"/>
        <v/>
      </c>
    </row>
    <row r="7084" spans="16:20">
      <c r="P7084" s="70" t="str">
        <f t="shared" si="331"/>
        <v/>
      </c>
      <c r="Q7084" s="70" t="str">
        <f t="shared" si="332"/>
        <v/>
      </c>
      <c r="R7084" s="70" t="str">
        <f>IFERROR(IF(K7084="handling and wharfage",SUM(P7084:Q7084),IF(OR(K7084="tank",K7084="Boat",K7084="car"),INDEX(Rate!$B$4:$M$25,MATCH(Gilbert!N7084,Rate!$A$4:$A$25,0),MATCH(Gilbert!L7084,Rate!$B$3:$M$3,0))*O7084*0.8,INDEX(Rate!$B$4:$M$25,MATCH(Gilbert!N7084,Rate!$A$4:$A$25,0),MATCH(Gilbert!L7084,Rate!$B$3:$M$3,0))*O7084)),"")</f>
        <v/>
      </c>
      <c r="T7084" s="71" t="str">
        <f t="shared" si="333"/>
        <v/>
      </c>
    </row>
    <row r="7085" spans="16:20">
      <c r="P7085" s="70" t="str">
        <f t="shared" si="331"/>
        <v/>
      </c>
      <c r="Q7085" s="70" t="str">
        <f t="shared" si="332"/>
        <v/>
      </c>
      <c r="R7085" s="70" t="str">
        <f>IFERROR(IF(K7085="handling and wharfage",SUM(P7085:Q7085),IF(OR(K7085="tank",K7085="Boat",K7085="car"),INDEX(Rate!$B$4:$M$25,MATCH(Gilbert!N7085,Rate!$A$4:$A$25,0),MATCH(Gilbert!L7085,Rate!$B$3:$M$3,0))*O7085*0.8,INDEX(Rate!$B$4:$M$25,MATCH(Gilbert!N7085,Rate!$A$4:$A$25,0),MATCH(Gilbert!L7085,Rate!$B$3:$M$3,0))*O7085)),"")</f>
        <v/>
      </c>
      <c r="T7085" s="71" t="str">
        <f t="shared" si="333"/>
        <v/>
      </c>
    </row>
    <row r="7086" spans="16:20">
      <c r="P7086" s="70" t="str">
        <f t="shared" si="331"/>
        <v/>
      </c>
      <c r="Q7086" s="70" t="str">
        <f t="shared" si="332"/>
        <v/>
      </c>
      <c r="R7086" s="70" t="str">
        <f>IFERROR(IF(K7086="handling and wharfage",SUM(P7086:Q7086),IF(OR(K7086="tank",K7086="Boat",K7086="car"),INDEX(Rate!$B$4:$M$25,MATCH(Gilbert!N7086,Rate!$A$4:$A$25,0),MATCH(Gilbert!L7086,Rate!$B$3:$M$3,0))*O7086*0.8,INDEX(Rate!$B$4:$M$25,MATCH(Gilbert!N7086,Rate!$A$4:$A$25,0),MATCH(Gilbert!L7086,Rate!$B$3:$M$3,0))*O7086)),"")</f>
        <v/>
      </c>
      <c r="T7086" s="71" t="str">
        <f t="shared" si="333"/>
        <v/>
      </c>
    </row>
    <row r="7087" spans="16:20">
      <c r="P7087" s="70" t="str">
        <f t="shared" si="331"/>
        <v/>
      </c>
      <c r="Q7087" s="70" t="str">
        <f t="shared" si="332"/>
        <v/>
      </c>
      <c r="R7087" s="70" t="str">
        <f>IFERROR(IF(K7087="handling and wharfage",SUM(P7087:Q7087),IF(OR(K7087="tank",K7087="Boat",K7087="car"),INDEX(Rate!$B$4:$M$25,MATCH(Gilbert!N7087,Rate!$A$4:$A$25,0),MATCH(Gilbert!L7087,Rate!$B$3:$M$3,0))*O7087*0.8,INDEX(Rate!$B$4:$M$25,MATCH(Gilbert!N7087,Rate!$A$4:$A$25,0),MATCH(Gilbert!L7087,Rate!$B$3:$M$3,0))*O7087)),"")</f>
        <v/>
      </c>
      <c r="T7087" s="71" t="str">
        <f t="shared" si="333"/>
        <v/>
      </c>
    </row>
    <row r="7088" spans="16:20">
      <c r="P7088" s="70" t="str">
        <f t="shared" si="331"/>
        <v/>
      </c>
      <c r="Q7088" s="70" t="str">
        <f t="shared" si="332"/>
        <v/>
      </c>
      <c r="R7088" s="70" t="str">
        <f>IFERROR(IF(K7088="handling and wharfage",SUM(P7088:Q7088),IF(OR(K7088="tank",K7088="Boat",K7088="car"),INDEX(Rate!$B$4:$M$25,MATCH(Gilbert!N7088,Rate!$A$4:$A$25,0),MATCH(Gilbert!L7088,Rate!$B$3:$M$3,0))*O7088*0.8,INDEX(Rate!$B$4:$M$25,MATCH(Gilbert!N7088,Rate!$A$4:$A$25,0),MATCH(Gilbert!L7088,Rate!$B$3:$M$3,0))*O7088)),"")</f>
        <v/>
      </c>
      <c r="T7088" s="71" t="str">
        <f t="shared" si="333"/>
        <v/>
      </c>
    </row>
    <row r="7089" spans="16:20">
      <c r="P7089" s="70" t="str">
        <f t="shared" si="331"/>
        <v/>
      </c>
      <c r="Q7089" s="70" t="str">
        <f t="shared" si="332"/>
        <v/>
      </c>
      <c r="R7089" s="70" t="str">
        <f>IFERROR(IF(K7089="handling and wharfage",SUM(P7089:Q7089),IF(OR(K7089="tank",K7089="Boat",K7089="car"),INDEX(Rate!$B$4:$M$25,MATCH(Gilbert!N7089,Rate!$A$4:$A$25,0),MATCH(Gilbert!L7089,Rate!$B$3:$M$3,0))*O7089*0.8,INDEX(Rate!$B$4:$M$25,MATCH(Gilbert!N7089,Rate!$A$4:$A$25,0),MATCH(Gilbert!L7089,Rate!$B$3:$M$3,0))*O7089)),"")</f>
        <v/>
      </c>
      <c r="T7089" s="71" t="str">
        <f t="shared" si="333"/>
        <v/>
      </c>
    </row>
    <row r="7090" spans="16:20">
      <c r="P7090" s="70" t="str">
        <f t="shared" si="331"/>
        <v/>
      </c>
      <c r="Q7090" s="70" t="str">
        <f t="shared" si="332"/>
        <v/>
      </c>
      <c r="R7090" s="70" t="str">
        <f>IFERROR(IF(K7090="handling and wharfage",SUM(P7090:Q7090),IF(OR(K7090="tank",K7090="Boat",K7090="car"),INDEX(Rate!$B$4:$M$25,MATCH(Gilbert!N7090,Rate!$A$4:$A$25,0),MATCH(Gilbert!L7090,Rate!$B$3:$M$3,0))*O7090*0.8,INDEX(Rate!$B$4:$M$25,MATCH(Gilbert!N7090,Rate!$A$4:$A$25,0),MATCH(Gilbert!L7090,Rate!$B$3:$M$3,0))*O7090)),"")</f>
        <v/>
      </c>
      <c r="T7090" s="71" t="str">
        <f t="shared" si="333"/>
        <v/>
      </c>
    </row>
    <row r="7091" spans="16:20">
      <c r="P7091" s="70" t="str">
        <f t="shared" si="331"/>
        <v/>
      </c>
      <c r="Q7091" s="70" t="str">
        <f t="shared" si="332"/>
        <v/>
      </c>
      <c r="R7091" s="70" t="str">
        <f>IFERROR(IF(K7091="handling and wharfage",SUM(P7091:Q7091),IF(OR(K7091="tank",K7091="Boat",K7091="car"),INDEX(Rate!$B$4:$M$25,MATCH(Gilbert!N7091,Rate!$A$4:$A$25,0),MATCH(Gilbert!L7091,Rate!$B$3:$M$3,0))*O7091*0.8,INDEX(Rate!$B$4:$M$25,MATCH(Gilbert!N7091,Rate!$A$4:$A$25,0),MATCH(Gilbert!L7091,Rate!$B$3:$M$3,0))*O7091)),"")</f>
        <v/>
      </c>
      <c r="T7091" s="71" t="str">
        <f t="shared" si="333"/>
        <v/>
      </c>
    </row>
    <row r="7092" spans="16:20">
      <c r="P7092" s="70" t="str">
        <f t="shared" si="331"/>
        <v/>
      </c>
      <c r="Q7092" s="70" t="str">
        <f t="shared" si="332"/>
        <v/>
      </c>
      <c r="R7092" s="70" t="str">
        <f>IFERROR(IF(K7092="handling and wharfage",SUM(P7092:Q7092),IF(OR(K7092="tank",K7092="Boat",K7092="car"),INDEX(Rate!$B$4:$M$25,MATCH(Gilbert!N7092,Rate!$A$4:$A$25,0),MATCH(Gilbert!L7092,Rate!$B$3:$M$3,0))*O7092*0.8,INDEX(Rate!$B$4:$M$25,MATCH(Gilbert!N7092,Rate!$A$4:$A$25,0),MATCH(Gilbert!L7092,Rate!$B$3:$M$3,0))*O7092)),"")</f>
        <v/>
      </c>
      <c r="T7092" s="71" t="str">
        <f t="shared" si="333"/>
        <v/>
      </c>
    </row>
    <row r="7093" spans="16:20">
      <c r="P7093" s="70" t="str">
        <f t="shared" si="331"/>
        <v/>
      </c>
      <c r="Q7093" s="70" t="str">
        <f t="shared" si="332"/>
        <v/>
      </c>
      <c r="R7093" s="70" t="str">
        <f>IFERROR(IF(K7093="handling and wharfage",SUM(P7093:Q7093),IF(OR(K7093="tank",K7093="Boat",K7093="car"),INDEX(Rate!$B$4:$M$25,MATCH(Gilbert!N7093,Rate!$A$4:$A$25,0),MATCH(Gilbert!L7093,Rate!$B$3:$M$3,0))*O7093*0.8,INDEX(Rate!$B$4:$M$25,MATCH(Gilbert!N7093,Rate!$A$4:$A$25,0),MATCH(Gilbert!L7093,Rate!$B$3:$M$3,0))*O7093)),"")</f>
        <v/>
      </c>
      <c r="T7093" s="71" t="str">
        <f t="shared" si="333"/>
        <v/>
      </c>
    </row>
    <row r="7094" spans="16:20">
      <c r="P7094" s="70" t="str">
        <f t="shared" si="331"/>
        <v/>
      </c>
      <c r="Q7094" s="70" t="str">
        <f t="shared" si="332"/>
        <v/>
      </c>
      <c r="R7094" s="70" t="str">
        <f>IFERROR(IF(K7094="handling and wharfage",SUM(P7094:Q7094),IF(OR(K7094="tank",K7094="Boat",K7094="car"),INDEX(Rate!$B$4:$M$25,MATCH(Gilbert!N7094,Rate!$A$4:$A$25,0),MATCH(Gilbert!L7094,Rate!$B$3:$M$3,0))*O7094*0.8,INDEX(Rate!$B$4:$M$25,MATCH(Gilbert!N7094,Rate!$A$4:$A$25,0),MATCH(Gilbert!L7094,Rate!$B$3:$M$3,0))*O7094)),"")</f>
        <v/>
      </c>
      <c r="T7094" s="71" t="str">
        <f t="shared" si="333"/>
        <v/>
      </c>
    </row>
    <row r="7095" spans="16:20">
      <c r="P7095" s="70" t="str">
        <f t="shared" si="331"/>
        <v/>
      </c>
      <c r="Q7095" s="70" t="str">
        <f t="shared" si="332"/>
        <v/>
      </c>
      <c r="R7095" s="70" t="str">
        <f>IFERROR(IF(K7095="handling and wharfage",SUM(P7095:Q7095),IF(OR(K7095="tank",K7095="Boat",K7095="car"),INDEX(Rate!$B$4:$M$25,MATCH(Gilbert!N7095,Rate!$A$4:$A$25,0),MATCH(Gilbert!L7095,Rate!$B$3:$M$3,0))*O7095*0.8,INDEX(Rate!$B$4:$M$25,MATCH(Gilbert!N7095,Rate!$A$4:$A$25,0),MATCH(Gilbert!L7095,Rate!$B$3:$M$3,0))*O7095)),"")</f>
        <v/>
      </c>
      <c r="T7095" s="71" t="str">
        <f t="shared" si="333"/>
        <v/>
      </c>
    </row>
    <row r="7096" spans="16:20">
      <c r="P7096" s="70" t="str">
        <f t="shared" si="331"/>
        <v/>
      </c>
      <c r="Q7096" s="70" t="str">
        <f t="shared" si="332"/>
        <v/>
      </c>
      <c r="R7096" s="70" t="str">
        <f>IFERROR(IF(K7096="handling and wharfage",SUM(P7096:Q7096),IF(OR(K7096="tank",K7096="Boat",K7096="car"),INDEX(Rate!$B$4:$M$25,MATCH(Gilbert!N7096,Rate!$A$4:$A$25,0),MATCH(Gilbert!L7096,Rate!$B$3:$M$3,0))*O7096*0.8,INDEX(Rate!$B$4:$M$25,MATCH(Gilbert!N7096,Rate!$A$4:$A$25,0),MATCH(Gilbert!L7096,Rate!$B$3:$M$3,0))*O7096)),"")</f>
        <v/>
      </c>
      <c r="T7096" s="71" t="str">
        <f t="shared" si="333"/>
        <v/>
      </c>
    </row>
    <row r="7097" spans="16:20">
      <c r="P7097" s="70" t="str">
        <f t="shared" si="331"/>
        <v/>
      </c>
      <c r="Q7097" s="70" t="str">
        <f t="shared" si="332"/>
        <v/>
      </c>
      <c r="R7097" s="70" t="str">
        <f>IFERROR(IF(K7097="handling and wharfage",SUM(P7097:Q7097),IF(OR(K7097="tank",K7097="Boat",K7097="car"),INDEX(Rate!$B$4:$M$25,MATCH(Gilbert!N7097,Rate!$A$4:$A$25,0),MATCH(Gilbert!L7097,Rate!$B$3:$M$3,0))*O7097*0.8,INDEX(Rate!$B$4:$M$25,MATCH(Gilbert!N7097,Rate!$A$4:$A$25,0),MATCH(Gilbert!L7097,Rate!$B$3:$M$3,0))*O7097)),"")</f>
        <v/>
      </c>
      <c r="T7097" s="71" t="str">
        <f t="shared" si="333"/>
        <v/>
      </c>
    </row>
    <row r="7098" spans="16:20">
      <c r="P7098" s="70" t="str">
        <f t="shared" si="331"/>
        <v/>
      </c>
      <c r="Q7098" s="70" t="str">
        <f t="shared" si="332"/>
        <v/>
      </c>
      <c r="R7098" s="70" t="str">
        <f>IFERROR(IF(K7098="handling and wharfage",SUM(P7098:Q7098),IF(OR(K7098="tank",K7098="Boat",K7098="car"),INDEX(Rate!$B$4:$M$25,MATCH(Gilbert!N7098,Rate!$A$4:$A$25,0),MATCH(Gilbert!L7098,Rate!$B$3:$M$3,0))*O7098*0.8,INDEX(Rate!$B$4:$M$25,MATCH(Gilbert!N7098,Rate!$A$4:$A$25,0),MATCH(Gilbert!L7098,Rate!$B$3:$M$3,0))*O7098)),"")</f>
        <v/>
      </c>
      <c r="T7098" s="71" t="str">
        <f t="shared" si="333"/>
        <v/>
      </c>
    </row>
    <row r="7099" spans="16:20">
      <c r="P7099" s="70" t="str">
        <f t="shared" si="331"/>
        <v/>
      </c>
      <c r="Q7099" s="70" t="str">
        <f t="shared" si="332"/>
        <v/>
      </c>
      <c r="R7099" s="70" t="str">
        <f>IFERROR(IF(K7099="handling and wharfage",SUM(P7099:Q7099),IF(OR(K7099="tank",K7099="Boat",K7099="car"),INDEX(Rate!$B$4:$M$25,MATCH(Gilbert!N7099,Rate!$A$4:$A$25,0),MATCH(Gilbert!L7099,Rate!$B$3:$M$3,0))*O7099*0.8,INDEX(Rate!$B$4:$M$25,MATCH(Gilbert!N7099,Rate!$A$4:$A$25,0),MATCH(Gilbert!L7099,Rate!$B$3:$M$3,0))*O7099)),"")</f>
        <v/>
      </c>
      <c r="T7099" s="71" t="str">
        <f t="shared" si="333"/>
        <v/>
      </c>
    </row>
    <row r="7100" spans="16:20">
      <c r="P7100" s="70" t="str">
        <f t="shared" si="331"/>
        <v/>
      </c>
      <c r="Q7100" s="70" t="str">
        <f t="shared" si="332"/>
        <v/>
      </c>
      <c r="R7100" s="70" t="str">
        <f>IFERROR(IF(K7100="handling and wharfage",SUM(P7100:Q7100),IF(OR(K7100="tank",K7100="Boat",K7100="car"),INDEX(Rate!$B$4:$M$25,MATCH(Gilbert!N7100,Rate!$A$4:$A$25,0),MATCH(Gilbert!L7100,Rate!$B$3:$M$3,0))*O7100*0.8,INDEX(Rate!$B$4:$M$25,MATCH(Gilbert!N7100,Rate!$A$4:$A$25,0),MATCH(Gilbert!L7100,Rate!$B$3:$M$3,0))*O7100)),"")</f>
        <v/>
      </c>
      <c r="T7100" s="71" t="str">
        <f t="shared" si="333"/>
        <v/>
      </c>
    </row>
    <row r="7101" spans="16:20">
      <c r="P7101" s="70" t="str">
        <f t="shared" si="331"/>
        <v/>
      </c>
      <c r="Q7101" s="70" t="str">
        <f t="shared" si="332"/>
        <v/>
      </c>
      <c r="R7101" s="70" t="str">
        <f>IFERROR(IF(K7101="handling and wharfage",SUM(P7101:Q7101),IF(OR(K7101="tank",K7101="Boat",K7101="car"),INDEX(Rate!$B$4:$M$25,MATCH(Gilbert!N7101,Rate!$A$4:$A$25,0),MATCH(Gilbert!L7101,Rate!$B$3:$M$3,0))*O7101*0.8,INDEX(Rate!$B$4:$M$25,MATCH(Gilbert!N7101,Rate!$A$4:$A$25,0),MATCH(Gilbert!L7101,Rate!$B$3:$M$3,0))*O7101)),"")</f>
        <v/>
      </c>
      <c r="T7101" s="71" t="str">
        <f t="shared" si="333"/>
        <v/>
      </c>
    </row>
    <row r="7102" spans="16:20">
      <c r="P7102" s="70" t="str">
        <f t="shared" si="331"/>
        <v/>
      </c>
      <c r="Q7102" s="70" t="str">
        <f t="shared" si="332"/>
        <v/>
      </c>
      <c r="R7102" s="70" t="str">
        <f>IFERROR(IF(K7102="handling and wharfage",SUM(P7102:Q7102),IF(OR(K7102="tank",K7102="Boat",K7102="car"),INDEX(Rate!$B$4:$M$25,MATCH(Gilbert!N7102,Rate!$A$4:$A$25,0),MATCH(Gilbert!L7102,Rate!$B$3:$M$3,0))*O7102*0.8,INDEX(Rate!$B$4:$M$25,MATCH(Gilbert!N7102,Rate!$A$4:$A$25,0),MATCH(Gilbert!L7102,Rate!$B$3:$M$3,0))*O7102)),"")</f>
        <v/>
      </c>
      <c r="T7102" s="71" t="str">
        <f t="shared" si="333"/>
        <v/>
      </c>
    </row>
    <row r="7103" spans="16:20">
      <c r="P7103" s="70" t="str">
        <f t="shared" si="331"/>
        <v/>
      </c>
      <c r="Q7103" s="70" t="str">
        <f t="shared" si="332"/>
        <v/>
      </c>
      <c r="R7103" s="70" t="str">
        <f>IFERROR(IF(K7103="handling and wharfage",SUM(P7103:Q7103),IF(OR(K7103="tank",K7103="Boat",K7103="car"),INDEX(Rate!$B$4:$M$25,MATCH(Gilbert!N7103,Rate!$A$4:$A$25,0),MATCH(Gilbert!L7103,Rate!$B$3:$M$3,0))*O7103*0.8,INDEX(Rate!$B$4:$M$25,MATCH(Gilbert!N7103,Rate!$A$4:$A$25,0),MATCH(Gilbert!L7103,Rate!$B$3:$M$3,0))*O7103)),"")</f>
        <v/>
      </c>
      <c r="T7103" s="71" t="str">
        <f t="shared" si="333"/>
        <v/>
      </c>
    </row>
    <row r="7104" spans="16:20">
      <c r="P7104" s="70" t="str">
        <f t="shared" si="331"/>
        <v/>
      </c>
      <c r="Q7104" s="70" t="str">
        <f t="shared" si="332"/>
        <v/>
      </c>
      <c r="R7104" s="70" t="str">
        <f>IFERROR(IF(K7104="handling and wharfage",SUM(P7104:Q7104),IF(OR(K7104="tank",K7104="Boat",K7104="car"),INDEX(Rate!$B$4:$M$25,MATCH(Gilbert!N7104,Rate!$A$4:$A$25,0),MATCH(Gilbert!L7104,Rate!$B$3:$M$3,0))*O7104*0.8,INDEX(Rate!$B$4:$M$25,MATCH(Gilbert!N7104,Rate!$A$4:$A$25,0),MATCH(Gilbert!L7104,Rate!$B$3:$M$3,0))*O7104)),"")</f>
        <v/>
      </c>
      <c r="T7104" s="71" t="str">
        <f t="shared" si="333"/>
        <v/>
      </c>
    </row>
    <row r="7105" spans="16:20">
      <c r="P7105" s="70" t="str">
        <f t="shared" si="331"/>
        <v/>
      </c>
      <c r="Q7105" s="70" t="str">
        <f t="shared" si="332"/>
        <v/>
      </c>
      <c r="R7105" s="70" t="str">
        <f>IFERROR(IF(K7105="handling and wharfage",SUM(P7105:Q7105),IF(OR(K7105="tank",K7105="Boat",K7105="car"),INDEX(Rate!$B$4:$M$25,MATCH(Gilbert!N7105,Rate!$A$4:$A$25,0),MATCH(Gilbert!L7105,Rate!$B$3:$M$3,0))*O7105*0.8,INDEX(Rate!$B$4:$M$25,MATCH(Gilbert!N7105,Rate!$A$4:$A$25,0),MATCH(Gilbert!L7105,Rate!$B$3:$M$3,0))*O7105)),"")</f>
        <v/>
      </c>
      <c r="T7105" s="71" t="str">
        <f t="shared" si="333"/>
        <v/>
      </c>
    </row>
    <row r="7106" spans="16:20">
      <c r="P7106" s="70" t="str">
        <f t="shared" si="331"/>
        <v/>
      </c>
      <c r="Q7106" s="70" t="str">
        <f t="shared" si="332"/>
        <v/>
      </c>
      <c r="R7106" s="70" t="str">
        <f>IFERROR(IF(K7106="handling and wharfage",SUM(P7106:Q7106),IF(OR(K7106="tank",K7106="Boat",K7106="car"),INDEX(Rate!$B$4:$M$25,MATCH(Gilbert!N7106,Rate!$A$4:$A$25,0),MATCH(Gilbert!L7106,Rate!$B$3:$M$3,0))*O7106*0.8,INDEX(Rate!$B$4:$M$25,MATCH(Gilbert!N7106,Rate!$A$4:$A$25,0),MATCH(Gilbert!L7106,Rate!$B$3:$M$3,0))*O7106)),"")</f>
        <v/>
      </c>
      <c r="T7106" s="71" t="str">
        <f t="shared" si="333"/>
        <v/>
      </c>
    </row>
    <row r="7107" spans="16:20">
      <c r="P7107" s="70" t="str">
        <f t="shared" ref="P7107:P7170" si="334">IF(OR(K7107="handling and wharfage",K7107="rau handling and wharfage"),O7107*30,"")</f>
        <v/>
      </c>
      <c r="Q7107" s="70" t="str">
        <f t="shared" ref="Q7107:Q7170" si="335">IF(K7107&lt;&gt;"handling and wharfage","",O7107*3.5)</f>
        <v/>
      </c>
      <c r="R7107" s="70" t="str">
        <f>IFERROR(IF(K7107="handling and wharfage",SUM(P7107:Q7107),IF(OR(K7107="tank",K7107="Boat",K7107="car"),INDEX(Rate!$B$4:$M$25,MATCH(Gilbert!N7107,Rate!$A$4:$A$25,0),MATCH(Gilbert!L7107,Rate!$B$3:$M$3,0))*O7107*0.8,INDEX(Rate!$B$4:$M$25,MATCH(Gilbert!N7107,Rate!$A$4:$A$25,0),MATCH(Gilbert!L7107,Rate!$B$3:$M$3,0))*O7107)),"")</f>
        <v/>
      </c>
      <c r="T7107" s="71" t="str">
        <f t="shared" ref="T7107:T7170" si="336">IF(L7107="","",IF(L7107="General2","F0070000061A","E31250000331"))</f>
        <v/>
      </c>
    </row>
    <row r="7108" spans="16:20">
      <c r="P7108" s="70" t="str">
        <f t="shared" si="334"/>
        <v/>
      </c>
      <c r="Q7108" s="70" t="str">
        <f t="shared" si="335"/>
        <v/>
      </c>
      <c r="R7108" s="70" t="str">
        <f>IFERROR(IF(K7108="handling and wharfage",SUM(P7108:Q7108),IF(OR(K7108="tank",K7108="Boat",K7108="car"),INDEX(Rate!$B$4:$M$25,MATCH(Gilbert!N7108,Rate!$A$4:$A$25,0),MATCH(Gilbert!L7108,Rate!$B$3:$M$3,0))*O7108*0.8,INDEX(Rate!$B$4:$M$25,MATCH(Gilbert!N7108,Rate!$A$4:$A$25,0),MATCH(Gilbert!L7108,Rate!$B$3:$M$3,0))*O7108)),"")</f>
        <v/>
      </c>
      <c r="T7108" s="71" t="str">
        <f t="shared" si="336"/>
        <v/>
      </c>
    </row>
    <row r="7109" spans="16:20">
      <c r="P7109" s="70" t="str">
        <f t="shared" si="334"/>
        <v/>
      </c>
      <c r="Q7109" s="70" t="str">
        <f t="shared" si="335"/>
        <v/>
      </c>
      <c r="R7109" s="70" t="str">
        <f>IFERROR(IF(K7109="handling and wharfage",SUM(P7109:Q7109),IF(OR(K7109="tank",K7109="Boat",K7109="car"),INDEX(Rate!$B$4:$M$25,MATCH(Gilbert!N7109,Rate!$A$4:$A$25,0),MATCH(Gilbert!L7109,Rate!$B$3:$M$3,0))*O7109*0.8,INDEX(Rate!$B$4:$M$25,MATCH(Gilbert!N7109,Rate!$A$4:$A$25,0),MATCH(Gilbert!L7109,Rate!$B$3:$M$3,0))*O7109)),"")</f>
        <v/>
      </c>
      <c r="T7109" s="71" t="str">
        <f t="shared" si="336"/>
        <v/>
      </c>
    </row>
    <row r="7110" spans="16:20">
      <c r="P7110" s="70" t="str">
        <f t="shared" si="334"/>
        <v/>
      </c>
      <c r="Q7110" s="70" t="str">
        <f t="shared" si="335"/>
        <v/>
      </c>
      <c r="R7110" s="70" t="str">
        <f>IFERROR(IF(K7110="handling and wharfage",SUM(P7110:Q7110),IF(OR(K7110="tank",K7110="Boat",K7110="car"),INDEX(Rate!$B$4:$M$25,MATCH(Gilbert!N7110,Rate!$A$4:$A$25,0),MATCH(Gilbert!L7110,Rate!$B$3:$M$3,0))*O7110*0.8,INDEX(Rate!$B$4:$M$25,MATCH(Gilbert!N7110,Rate!$A$4:$A$25,0),MATCH(Gilbert!L7110,Rate!$B$3:$M$3,0))*O7110)),"")</f>
        <v/>
      </c>
      <c r="T7110" s="71" t="str">
        <f t="shared" si="336"/>
        <v/>
      </c>
    </row>
    <row r="7111" spans="16:20">
      <c r="P7111" s="70" t="str">
        <f t="shared" si="334"/>
        <v/>
      </c>
      <c r="Q7111" s="70" t="str">
        <f t="shared" si="335"/>
        <v/>
      </c>
      <c r="R7111" s="70" t="str">
        <f>IFERROR(IF(K7111="handling and wharfage",SUM(P7111:Q7111),IF(OR(K7111="tank",K7111="Boat",K7111="car"),INDEX(Rate!$B$4:$M$25,MATCH(Gilbert!N7111,Rate!$A$4:$A$25,0),MATCH(Gilbert!L7111,Rate!$B$3:$M$3,0))*O7111*0.8,INDEX(Rate!$B$4:$M$25,MATCH(Gilbert!N7111,Rate!$A$4:$A$25,0),MATCH(Gilbert!L7111,Rate!$B$3:$M$3,0))*O7111)),"")</f>
        <v/>
      </c>
      <c r="T7111" s="71" t="str">
        <f t="shared" si="336"/>
        <v/>
      </c>
    </row>
    <row r="7112" spans="16:20">
      <c r="P7112" s="70" t="str">
        <f t="shared" si="334"/>
        <v/>
      </c>
      <c r="Q7112" s="70" t="str">
        <f t="shared" si="335"/>
        <v/>
      </c>
      <c r="R7112" s="70" t="str">
        <f>IFERROR(IF(K7112="handling and wharfage",SUM(P7112:Q7112),IF(OR(K7112="tank",K7112="Boat",K7112="car"),INDEX(Rate!$B$4:$M$25,MATCH(Gilbert!N7112,Rate!$A$4:$A$25,0),MATCH(Gilbert!L7112,Rate!$B$3:$M$3,0))*O7112*0.8,INDEX(Rate!$B$4:$M$25,MATCH(Gilbert!N7112,Rate!$A$4:$A$25,0),MATCH(Gilbert!L7112,Rate!$B$3:$M$3,0))*O7112)),"")</f>
        <v/>
      </c>
      <c r="T7112" s="71" t="str">
        <f t="shared" si="336"/>
        <v/>
      </c>
    </row>
    <row r="7113" spans="16:20">
      <c r="P7113" s="70" t="str">
        <f t="shared" si="334"/>
        <v/>
      </c>
      <c r="Q7113" s="70" t="str">
        <f t="shared" si="335"/>
        <v/>
      </c>
      <c r="R7113" s="70" t="str">
        <f>IFERROR(IF(K7113="handling and wharfage",SUM(P7113:Q7113),IF(OR(K7113="tank",K7113="Boat",K7113="car"),INDEX(Rate!$B$4:$M$25,MATCH(Gilbert!N7113,Rate!$A$4:$A$25,0),MATCH(Gilbert!L7113,Rate!$B$3:$M$3,0))*O7113*0.8,INDEX(Rate!$B$4:$M$25,MATCH(Gilbert!N7113,Rate!$A$4:$A$25,0),MATCH(Gilbert!L7113,Rate!$B$3:$M$3,0))*O7113)),"")</f>
        <v/>
      </c>
      <c r="T7113" s="71" t="str">
        <f t="shared" si="336"/>
        <v/>
      </c>
    </row>
    <row r="7114" spans="16:20">
      <c r="P7114" s="70" t="str">
        <f t="shared" si="334"/>
        <v/>
      </c>
      <c r="Q7114" s="70" t="str">
        <f t="shared" si="335"/>
        <v/>
      </c>
      <c r="R7114" s="70" t="str">
        <f>IFERROR(IF(K7114="handling and wharfage",SUM(P7114:Q7114),IF(OR(K7114="tank",K7114="Boat",K7114="car"),INDEX(Rate!$B$4:$M$25,MATCH(Gilbert!N7114,Rate!$A$4:$A$25,0),MATCH(Gilbert!L7114,Rate!$B$3:$M$3,0))*O7114*0.8,INDEX(Rate!$B$4:$M$25,MATCH(Gilbert!N7114,Rate!$A$4:$A$25,0),MATCH(Gilbert!L7114,Rate!$B$3:$M$3,0))*O7114)),"")</f>
        <v/>
      </c>
      <c r="T7114" s="71" t="str">
        <f t="shared" si="336"/>
        <v/>
      </c>
    </row>
    <row r="7115" spans="16:20">
      <c r="P7115" s="70" t="str">
        <f t="shared" si="334"/>
        <v/>
      </c>
      <c r="Q7115" s="70" t="str">
        <f t="shared" si="335"/>
        <v/>
      </c>
      <c r="R7115" s="70" t="str">
        <f>IFERROR(IF(K7115="handling and wharfage",SUM(P7115:Q7115),IF(OR(K7115="tank",K7115="Boat",K7115="car"),INDEX(Rate!$B$4:$M$25,MATCH(Gilbert!N7115,Rate!$A$4:$A$25,0),MATCH(Gilbert!L7115,Rate!$B$3:$M$3,0))*O7115*0.8,INDEX(Rate!$B$4:$M$25,MATCH(Gilbert!N7115,Rate!$A$4:$A$25,0),MATCH(Gilbert!L7115,Rate!$B$3:$M$3,0))*O7115)),"")</f>
        <v/>
      </c>
      <c r="T7115" s="71" t="str">
        <f t="shared" si="336"/>
        <v/>
      </c>
    </row>
    <row r="7116" spans="16:20">
      <c r="P7116" s="70" t="str">
        <f t="shared" si="334"/>
        <v/>
      </c>
      <c r="Q7116" s="70" t="str">
        <f t="shared" si="335"/>
        <v/>
      </c>
      <c r="R7116" s="70" t="str">
        <f>IFERROR(IF(K7116="handling and wharfage",SUM(P7116:Q7116),IF(OR(K7116="tank",K7116="Boat",K7116="car"),INDEX(Rate!$B$4:$M$25,MATCH(Gilbert!N7116,Rate!$A$4:$A$25,0),MATCH(Gilbert!L7116,Rate!$B$3:$M$3,0))*O7116*0.8,INDEX(Rate!$B$4:$M$25,MATCH(Gilbert!N7116,Rate!$A$4:$A$25,0),MATCH(Gilbert!L7116,Rate!$B$3:$M$3,0))*O7116)),"")</f>
        <v/>
      </c>
      <c r="T7116" s="71" t="str">
        <f t="shared" si="336"/>
        <v/>
      </c>
    </row>
    <row r="7117" spans="16:20">
      <c r="P7117" s="70" t="str">
        <f t="shared" si="334"/>
        <v/>
      </c>
      <c r="Q7117" s="70" t="str">
        <f t="shared" si="335"/>
        <v/>
      </c>
      <c r="R7117" s="70" t="str">
        <f>IFERROR(IF(K7117="handling and wharfage",SUM(P7117:Q7117),IF(OR(K7117="tank",K7117="Boat",K7117="car"),INDEX(Rate!$B$4:$M$25,MATCH(Gilbert!N7117,Rate!$A$4:$A$25,0),MATCH(Gilbert!L7117,Rate!$B$3:$M$3,0))*O7117*0.8,INDEX(Rate!$B$4:$M$25,MATCH(Gilbert!N7117,Rate!$A$4:$A$25,0),MATCH(Gilbert!L7117,Rate!$B$3:$M$3,0))*O7117)),"")</f>
        <v/>
      </c>
      <c r="T7117" s="71" t="str">
        <f t="shared" si="336"/>
        <v/>
      </c>
    </row>
    <row r="7118" spans="16:20">
      <c r="P7118" s="70" t="str">
        <f t="shared" si="334"/>
        <v/>
      </c>
      <c r="Q7118" s="70" t="str">
        <f t="shared" si="335"/>
        <v/>
      </c>
      <c r="R7118" s="70" t="str">
        <f>IFERROR(IF(K7118="handling and wharfage",SUM(P7118:Q7118),IF(OR(K7118="tank",K7118="Boat",K7118="car"),INDEX(Rate!$B$4:$M$25,MATCH(Gilbert!N7118,Rate!$A$4:$A$25,0),MATCH(Gilbert!L7118,Rate!$B$3:$M$3,0))*O7118*0.8,INDEX(Rate!$B$4:$M$25,MATCH(Gilbert!N7118,Rate!$A$4:$A$25,0),MATCH(Gilbert!L7118,Rate!$B$3:$M$3,0))*O7118)),"")</f>
        <v/>
      </c>
      <c r="T7118" s="71" t="str">
        <f t="shared" si="336"/>
        <v/>
      </c>
    </row>
    <row r="7119" spans="16:20">
      <c r="P7119" s="70" t="str">
        <f t="shared" si="334"/>
        <v/>
      </c>
      <c r="Q7119" s="70" t="str">
        <f t="shared" si="335"/>
        <v/>
      </c>
      <c r="R7119" s="70" t="str">
        <f>IFERROR(IF(K7119="handling and wharfage",SUM(P7119:Q7119),IF(OR(K7119="tank",K7119="Boat",K7119="car"),INDEX(Rate!$B$4:$M$25,MATCH(Gilbert!N7119,Rate!$A$4:$A$25,0),MATCH(Gilbert!L7119,Rate!$B$3:$M$3,0))*O7119*0.8,INDEX(Rate!$B$4:$M$25,MATCH(Gilbert!N7119,Rate!$A$4:$A$25,0),MATCH(Gilbert!L7119,Rate!$B$3:$M$3,0))*O7119)),"")</f>
        <v/>
      </c>
      <c r="T7119" s="71" t="str">
        <f t="shared" si="336"/>
        <v/>
      </c>
    </row>
    <row r="7120" spans="16:20">
      <c r="P7120" s="70" t="str">
        <f t="shared" si="334"/>
        <v/>
      </c>
      <c r="Q7120" s="70" t="str">
        <f t="shared" si="335"/>
        <v/>
      </c>
      <c r="R7120" s="70" t="str">
        <f>IFERROR(IF(K7120="handling and wharfage",SUM(P7120:Q7120),IF(OR(K7120="tank",K7120="Boat",K7120="car"),INDEX(Rate!$B$4:$M$25,MATCH(Gilbert!N7120,Rate!$A$4:$A$25,0),MATCH(Gilbert!L7120,Rate!$B$3:$M$3,0))*O7120*0.8,INDEX(Rate!$B$4:$M$25,MATCH(Gilbert!N7120,Rate!$A$4:$A$25,0),MATCH(Gilbert!L7120,Rate!$B$3:$M$3,0))*O7120)),"")</f>
        <v/>
      </c>
      <c r="T7120" s="71" t="str">
        <f t="shared" si="336"/>
        <v/>
      </c>
    </row>
    <row r="7121" spans="16:20">
      <c r="P7121" s="70" t="str">
        <f t="shared" si="334"/>
        <v/>
      </c>
      <c r="Q7121" s="70" t="str">
        <f t="shared" si="335"/>
        <v/>
      </c>
      <c r="R7121" s="70" t="str">
        <f>IFERROR(IF(K7121="handling and wharfage",SUM(P7121:Q7121),IF(OR(K7121="tank",K7121="Boat",K7121="car"),INDEX(Rate!$B$4:$M$25,MATCH(Gilbert!N7121,Rate!$A$4:$A$25,0),MATCH(Gilbert!L7121,Rate!$B$3:$M$3,0))*O7121*0.8,INDEX(Rate!$B$4:$M$25,MATCH(Gilbert!N7121,Rate!$A$4:$A$25,0),MATCH(Gilbert!L7121,Rate!$B$3:$M$3,0))*O7121)),"")</f>
        <v/>
      </c>
      <c r="T7121" s="71" t="str">
        <f t="shared" si="336"/>
        <v/>
      </c>
    </row>
    <row r="7122" spans="16:20">
      <c r="P7122" s="70" t="str">
        <f t="shared" si="334"/>
        <v/>
      </c>
      <c r="Q7122" s="70" t="str">
        <f t="shared" si="335"/>
        <v/>
      </c>
      <c r="R7122" s="70" t="str">
        <f>IFERROR(IF(K7122="handling and wharfage",SUM(P7122:Q7122),IF(OR(K7122="tank",K7122="Boat",K7122="car"),INDEX(Rate!$B$4:$M$25,MATCH(Gilbert!N7122,Rate!$A$4:$A$25,0),MATCH(Gilbert!L7122,Rate!$B$3:$M$3,0))*O7122*0.8,INDEX(Rate!$B$4:$M$25,MATCH(Gilbert!N7122,Rate!$A$4:$A$25,0),MATCH(Gilbert!L7122,Rate!$B$3:$M$3,0))*O7122)),"")</f>
        <v/>
      </c>
      <c r="T7122" s="71" t="str">
        <f t="shared" si="336"/>
        <v/>
      </c>
    </row>
    <row r="7123" spans="16:20">
      <c r="P7123" s="70" t="str">
        <f t="shared" si="334"/>
        <v/>
      </c>
      <c r="Q7123" s="70" t="str">
        <f t="shared" si="335"/>
        <v/>
      </c>
      <c r="R7123" s="70" t="str">
        <f>IFERROR(IF(K7123="handling and wharfage",SUM(P7123:Q7123),IF(OR(K7123="tank",K7123="Boat",K7123="car"),INDEX(Rate!$B$4:$M$25,MATCH(Gilbert!N7123,Rate!$A$4:$A$25,0),MATCH(Gilbert!L7123,Rate!$B$3:$M$3,0))*O7123*0.8,INDEX(Rate!$B$4:$M$25,MATCH(Gilbert!N7123,Rate!$A$4:$A$25,0),MATCH(Gilbert!L7123,Rate!$B$3:$M$3,0))*O7123)),"")</f>
        <v/>
      </c>
      <c r="T7123" s="71" t="str">
        <f t="shared" si="336"/>
        <v/>
      </c>
    </row>
    <row r="7124" spans="16:20">
      <c r="P7124" s="70" t="str">
        <f t="shared" si="334"/>
        <v/>
      </c>
      <c r="Q7124" s="70" t="str">
        <f t="shared" si="335"/>
        <v/>
      </c>
      <c r="R7124" s="70" t="str">
        <f>IFERROR(IF(K7124="handling and wharfage",SUM(P7124:Q7124),IF(OR(K7124="tank",K7124="Boat",K7124="car"),INDEX(Rate!$B$4:$M$25,MATCH(Gilbert!N7124,Rate!$A$4:$A$25,0),MATCH(Gilbert!L7124,Rate!$B$3:$M$3,0))*O7124*0.8,INDEX(Rate!$B$4:$M$25,MATCH(Gilbert!N7124,Rate!$A$4:$A$25,0),MATCH(Gilbert!L7124,Rate!$B$3:$M$3,0))*O7124)),"")</f>
        <v/>
      </c>
      <c r="T7124" s="71" t="str">
        <f t="shared" si="336"/>
        <v/>
      </c>
    </row>
    <row r="7125" spans="16:20">
      <c r="P7125" s="70" t="str">
        <f t="shared" si="334"/>
        <v/>
      </c>
      <c r="Q7125" s="70" t="str">
        <f t="shared" si="335"/>
        <v/>
      </c>
      <c r="R7125" s="70" t="str">
        <f>IFERROR(IF(K7125="handling and wharfage",SUM(P7125:Q7125),IF(OR(K7125="tank",K7125="Boat",K7125="car"),INDEX(Rate!$B$4:$M$25,MATCH(Gilbert!N7125,Rate!$A$4:$A$25,0),MATCH(Gilbert!L7125,Rate!$B$3:$M$3,0))*O7125*0.8,INDEX(Rate!$B$4:$M$25,MATCH(Gilbert!N7125,Rate!$A$4:$A$25,0),MATCH(Gilbert!L7125,Rate!$B$3:$M$3,0))*O7125)),"")</f>
        <v/>
      </c>
      <c r="T7125" s="71" t="str">
        <f t="shared" si="336"/>
        <v/>
      </c>
    </row>
    <row r="7126" spans="16:20">
      <c r="P7126" s="70" t="str">
        <f t="shared" si="334"/>
        <v/>
      </c>
      <c r="Q7126" s="70" t="str">
        <f t="shared" si="335"/>
        <v/>
      </c>
      <c r="R7126" s="70" t="str">
        <f>IFERROR(IF(K7126="handling and wharfage",SUM(P7126:Q7126),IF(OR(K7126="tank",K7126="Boat",K7126="car"),INDEX(Rate!$B$4:$M$25,MATCH(Gilbert!N7126,Rate!$A$4:$A$25,0),MATCH(Gilbert!L7126,Rate!$B$3:$M$3,0))*O7126*0.8,INDEX(Rate!$B$4:$M$25,MATCH(Gilbert!N7126,Rate!$A$4:$A$25,0),MATCH(Gilbert!L7126,Rate!$B$3:$M$3,0))*O7126)),"")</f>
        <v/>
      </c>
      <c r="T7126" s="71" t="str">
        <f t="shared" si="336"/>
        <v/>
      </c>
    </row>
    <row r="7127" spans="16:20">
      <c r="P7127" s="70" t="str">
        <f t="shared" si="334"/>
        <v/>
      </c>
      <c r="Q7127" s="70" t="str">
        <f t="shared" si="335"/>
        <v/>
      </c>
      <c r="R7127" s="70" t="str">
        <f>IFERROR(IF(K7127="handling and wharfage",SUM(P7127:Q7127),IF(OR(K7127="tank",K7127="Boat",K7127="car"),INDEX(Rate!$B$4:$M$25,MATCH(Gilbert!N7127,Rate!$A$4:$A$25,0),MATCH(Gilbert!L7127,Rate!$B$3:$M$3,0))*O7127*0.8,INDEX(Rate!$B$4:$M$25,MATCH(Gilbert!N7127,Rate!$A$4:$A$25,0),MATCH(Gilbert!L7127,Rate!$B$3:$M$3,0))*O7127)),"")</f>
        <v/>
      </c>
      <c r="T7127" s="71" t="str">
        <f t="shared" si="336"/>
        <v/>
      </c>
    </row>
    <row r="7128" spans="16:20">
      <c r="P7128" s="70" t="str">
        <f t="shared" si="334"/>
        <v/>
      </c>
      <c r="Q7128" s="70" t="str">
        <f t="shared" si="335"/>
        <v/>
      </c>
      <c r="R7128" s="70" t="str">
        <f>IFERROR(IF(K7128="handling and wharfage",SUM(P7128:Q7128),IF(OR(K7128="tank",K7128="Boat",K7128="car"),INDEX(Rate!$B$4:$M$25,MATCH(Gilbert!N7128,Rate!$A$4:$A$25,0),MATCH(Gilbert!L7128,Rate!$B$3:$M$3,0))*O7128*0.8,INDEX(Rate!$B$4:$M$25,MATCH(Gilbert!N7128,Rate!$A$4:$A$25,0),MATCH(Gilbert!L7128,Rate!$B$3:$M$3,0))*O7128)),"")</f>
        <v/>
      </c>
      <c r="T7128" s="71" t="str">
        <f t="shared" si="336"/>
        <v/>
      </c>
    </row>
    <row r="7129" spans="16:20">
      <c r="P7129" s="70" t="str">
        <f t="shared" si="334"/>
        <v/>
      </c>
      <c r="Q7129" s="70" t="str">
        <f t="shared" si="335"/>
        <v/>
      </c>
      <c r="R7129" s="70" t="str">
        <f>IFERROR(IF(K7129="handling and wharfage",SUM(P7129:Q7129),IF(OR(K7129="tank",K7129="Boat",K7129="car"),INDEX(Rate!$B$4:$M$25,MATCH(Gilbert!N7129,Rate!$A$4:$A$25,0),MATCH(Gilbert!L7129,Rate!$B$3:$M$3,0))*O7129*0.8,INDEX(Rate!$B$4:$M$25,MATCH(Gilbert!N7129,Rate!$A$4:$A$25,0),MATCH(Gilbert!L7129,Rate!$B$3:$M$3,0))*O7129)),"")</f>
        <v/>
      </c>
      <c r="T7129" s="71" t="str">
        <f t="shared" si="336"/>
        <v/>
      </c>
    </row>
    <row r="7130" spans="16:20">
      <c r="P7130" s="70" t="str">
        <f t="shared" si="334"/>
        <v/>
      </c>
      <c r="Q7130" s="70" t="str">
        <f t="shared" si="335"/>
        <v/>
      </c>
      <c r="R7130" s="70" t="str">
        <f>IFERROR(IF(K7130="handling and wharfage",SUM(P7130:Q7130),IF(OR(K7130="tank",K7130="Boat",K7130="car"),INDEX(Rate!$B$4:$M$25,MATCH(Gilbert!N7130,Rate!$A$4:$A$25,0),MATCH(Gilbert!L7130,Rate!$B$3:$M$3,0))*O7130*0.8,INDEX(Rate!$B$4:$M$25,MATCH(Gilbert!N7130,Rate!$A$4:$A$25,0),MATCH(Gilbert!L7130,Rate!$B$3:$M$3,0))*O7130)),"")</f>
        <v/>
      </c>
      <c r="T7130" s="71" t="str">
        <f t="shared" si="336"/>
        <v/>
      </c>
    </row>
    <row r="7131" spans="16:20">
      <c r="P7131" s="70" t="str">
        <f t="shared" si="334"/>
        <v/>
      </c>
      <c r="Q7131" s="70" t="str">
        <f t="shared" si="335"/>
        <v/>
      </c>
      <c r="R7131" s="70" t="str">
        <f>IFERROR(IF(K7131="handling and wharfage",SUM(P7131:Q7131),IF(OR(K7131="tank",K7131="Boat",K7131="car"),INDEX(Rate!$B$4:$M$25,MATCH(Gilbert!N7131,Rate!$A$4:$A$25,0),MATCH(Gilbert!L7131,Rate!$B$3:$M$3,0))*O7131*0.8,INDEX(Rate!$B$4:$M$25,MATCH(Gilbert!N7131,Rate!$A$4:$A$25,0),MATCH(Gilbert!L7131,Rate!$B$3:$M$3,0))*O7131)),"")</f>
        <v/>
      </c>
      <c r="T7131" s="71" t="str">
        <f t="shared" si="336"/>
        <v/>
      </c>
    </row>
    <row r="7132" spans="16:20">
      <c r="P7132" s="70" t="str">
        <f t="shared" si="334"/>
        <v/>
      </c>
      <c r="Q7132" s="70" t="str">
        <f t="shared" si="335"/>
        <v/>
      </c>
      <c r="R7132" s="70" t="str">
        <f>IFERROR(IF(K7132="handling and wharfage",SUM(P7132:Q7132),IF(OR(K7132="tank",K7132="Boat",K7132="car"),INDEX(Rate!$B$4:$M$25,MATCH(Gilbert!N7132,Rate!$A$4:$A$25,0),MATCH(Gilbert!L7132,Rate!$B$3:$M$3,0))*O7132*0.8,INDEX(Rate!$B$4:$M$25,MATCH(Gilbert!N7132,Rate!$A$4:$A$25,0),MATCH(Gilbert!L7132,Rate!$B$3:$M$3,0))*O7132)),"")</f>
        <v/>
      </c>
      <c r="T7132" s="71" t="str">
        <f t="shared" si="336"/>
        <v/>
      </c>
    </row>
    <row r="7133" spans="16:20">
      <c r="P7133" s="70" t="str">
        <f t="shared" si="334"/>
        <v/>
      </c>
      <c r="Q7133" s="70" t="str">
        <f t="shared" si="335"/>
        <v/>
      </c>
      <c r="R7133" s="70" t="str">
        <f>IFERROR(IF(K7133="handling and wharfage",SUM(P7133:Q7133),IF(OR(K7133="tank",K7133="Boat",K7133="car"),INDEX(Rate!$B$4:$M$25,MATCH(Gilbert!N7133,Rate!$A$4:$A$25,0),MATCH(Gilbert!L7133,Rate!$B$3:$M$3,0))*O7133*0.8,INDEX(Rate!$B$4:$M$25,MATCH(Gilbert!N7133,Rate!$A$4:$A$25,0),MATCH(Gilbert!L7133,Rate!$B$3:$M$3,0))*O7133)),"")</f>
        <v/>
      </c>
      <c r="T7133" s="71" t="str">
        <f t="shared" si="336"/>
        <v/>
      </c>
    </row>
    <row r="7134" spans="16:20">
      <c r="P7134" s="70" t="str">
        <f t="shared" si="334"/>
        <v/>
      </c>
      <c r="Q7134" s="70" t="str">
        <f t="shared" si="335"/>
        <v/>
      </c>
      <c r="R7134" s="70" t="str">
        <f>IFERROR(IF(K7134="handling and wharfage",SUM(P7134:Q7134),IF(OR(K7134="tank",K7134="Boat",K7134="car"),INDEX(Rate!$B$4:$M$25,MATCH(Gilbert!N7134,Rate!$A$4:$A$25,0),MATCH(Gilbert!L7134,Rate!$B$3:$M$3,0))*O7134*0.8,INDEX(Rate!$B$4:$M$25,MATCH(Gilbert!N7134,Rate!$A$4:$A$25,0),MATCH(Gilbert!L7134,Rate!$B$3:$M$3,0))*O7134)),"")</f>
        <v/>
      </c>
      <c r="T7134" s="71" t="str">
        <f t="shared" si="336"/>
        <v/>
      </c>
    </row>
    <row r="7135" spans="16:20">
      <c r="P7135" s="70" t="str">
        <f t="shared" si="334"/>
        <v/>
      </c>
      <c r="Q7135" s="70" t="str">
        <f t="shared" si="335"/>
        <v/>
      </c>
      <c r="R7135" s="70" t="str">
        <f>IFERROR(IF(K7135="handling and wharfage",SUM(P7135:Q7135),IF(OR(K7135="tank",K7135="Boat",K7135="car"),INDEX(Rate!$B$4:$M$25,MATCH(Gilbert!N7135,Rate!$A$4:$A$25,0),MATCH(Gilbert!L7135,Rate!$B$3:$M$3,0))*O7135*0.8,INDEX(Rate!$B$4:$M$25,MATCH(Gilbert!N7135,Rate!$A$4:$A$25,0),MATCH(Gilbert!L7135,Rate!$B$3:$M$3,0))*O7135)),"")</f>
        <v/>
      </c>
      <c r="T7135" s="71" t="str">
        <f t="shared" si="336"/>
        <v/>
      </c>
    </row>
    <row r="7136" spans="16:20">
      <c r="P7136" s="70" t="str">
        <f t="shared" si="334"/>
        <v/>
      </c>
      <c r="Q7136" s="70" t="str">
        <f t="shared" si="335"/>
        <v/>
      </c>
      <c r="R7136" s="70" t="str">
        <f>IFERROR(IF(K7136="handling and wharfage",SUM(P7136:Q7136),IF(OR(K7136="tank",K7136="Boat",K7136="car"),INDEX(Rate!$B$4:$M$25,MATCH(Gilbert!N7136,Rate!$A$4:$A$25,0),MATCH(Gilbert!L7136,Rate!$B$3:$M$3,0))*O7136*0.8,INDEX(Rate!$B$4:$M$25,MATCH(Gilbert!N7136,Rate!$A$4:$A$25,0),MATCH(Gilbert!L7136,Rate!$B$3:$M$3,0))*O7136)),"")</f>
        <v/>
      </c>
      <c r="T7136" s="71" t="str">
        <f t="shared" si="336"/>
        <v/>
      </c>
    </row>
    <row r="7137" spans="16:20">
      <c r="P7137" s="70" t="str">
        <f t="shared" si="334"/>
        <v/>
      </c>
      <c r="Q7137" s="70" t="str">
        <f t="shared" si="335"/>
        <v/>
      </c>
      <c r="R7137" s="70" t="str">
        <f>IFERROR(IF(K7137="handling and wharfage",SUM(P7137:Q7137),IF(OR(K7137="tank",K7137="Boat",K7137="car"),INDEX(Rate!$B$4:$M$25,MATCH(Gilbert!N7137,Rate!$A$4:$A$25,0),MATCH(Gilbert!L7137,Rate!$B$3:$M$3,0))*O7137*0.8,INDEX(Rate!$B$4:$M$25,MATCH(Gilbert!N7137,Rate!$A$4:$A$25,0),MATCH(Gilbert!L7137,Rate!$B$3:$M$3,0))*O7137)),"")</f>
        <v/>
      </c>
      <c r="T7137" s="71" t="str">
        <f t="shared" si="336"/>
        <v/>
      </c>
    </row>
    <row r="7138" spans="16:20">
      <c r="P7138" s="70" t="str">
        <f t="shared" si="334"/>
        <v/>
      </c>
      <c r="Q7138" s="70" t="str">
        <f t="shared" si="335"/>
        <v/>
      </c>
      <c r="R7138" s="70" t="str">
        <f>IFERROR(IF(K7138="handling and wharfage",SUM(P7138:Q7138),IF(OR(K7138="tank",K7138="Boat",K7138="car"),INDEX(Rate!$B$4:$M$25,MATCH(Gilbert!N7138,Rate!$A$4:$A$25,0),MATCH(Gilbert!L7138,Rate!$B$3:$M$3,0))*O7138*0.8,INDEX(Rate!$B$4:$M$25,MATCH(Gilbert!N7138,Rate!$A$4:$A$25,0),MATCH(Gilbert!L7138,Rate!$B$3:$M$3,0))*O7138)),"")</f>
        <v/>
      </c>
      <c r="T7138" s="71" t="str">
        <f t="shared" si="336"/>
        <v/>
      </c>
    </row>
    <row r="7139" spans="16:20">
      <c r="P7139" s="70" t="str">
        <f t="shared" si="334"/>
        <v/>
      </c>
      <c r="Q7139" s="70" t="str">
        <f t="shared" si="335"/>
        <v/>
      </c>
      <c r="R7139" s="70" t="str">
        <f>IFERROR(IF(K7139="handling and wharfage",SUM(P7139:Q7139),IF(OR(K7139="tank",K7139="Boat",K7139="car"),INDEX(Rate!$B$4:$M$25,MATCH(Gilbert!N7139,Rate!$A$4:$A$25,0),MATCH(Gilbert!L7139,Rate!$B$3:$M$3,0))*O7139*0.8,INDEX(Rate!$B$4:$M$25,MATCH(Gilbert!N7139,Rate!$A$4:$A$25,0),MATCH(Gilbert!L7139,Rate!$B$3:$M$3,0))*O7139)),"")</f>
        <v/>
      </c>
      <c r="T7139" s="71" t="str">
        <f t="shared" si="336"/>
        <v/>
      </c>
    </row>
    <row r="7140" spans="16:20">
      <c r="P7140" s="70" t="str">
        <f t="shared" si="334"/>
        <v/>
      </c>
      <c r="Q7140" s="70" t="str">
        <f t="shared" si="335"/>
        <v/>
      </c>
      <c r="R7140" s="70" t="str">
        <f>IFERROR(IF(K7140="handling and wharfage",SUM(P7140:Q7140),IF(OR(K7140="tank",K7140="Boat",K7140="car"),INDEX(Rate!$B$4:$M$25,MATCH(Gilbert!N7140,Rate!$A$4:$A$25,0),MATCH(Gilbert!L7140,Rate!$B$3:$M$3,0))*O7140*0.8,INDEX(Rate!$B$4:$M$25,MATCH(Gilbert!N7140,Rate!$A$4:$A$25,0),MATCH(Gilbert!L7140,Rate!$B$3:$M$3,0))*O7140)),"")</f>
        <v/>
      </c>
      <c r="T7140" s="71" t="str">
        <f t="shared" si="336"/>
        <v/>
      </c>
    </row>
    <row r="7141" spans="16:20">
      <c r="P7141" s="70" t="str">
        <f t="shared" si="334"/>
        <v/>
      </c>
      <c r="Q7141" s="70" t="str">
        <f t="shared" si="335"/>
        <v/>
      </c>
      <c r="R7141" s="70" t="str">
        <f>IFERROR(IF(K7141="handling and wharfage",SUM(P7141:Q7141),IF(OR(K7141="tank",K7141="Boat",K7141="car"),INDEX(Rate!$B$4:$M$25,MATCH(Gilbert!N7141,Rate!$A$4:$A$25,0),MATCH(Gilbert!L7141,Rate!$B$3:$M$3,0))*O7141*0.8,INDEX(Rate!$B$4:$M$25,MATCH(Gilbert!N7141,Rate!$A$4:$A$25,0),MATCH(Gilbert!L7141,Rate!$B$3:$M$3,0))*O7141)),"")</f>
        <v/>
      </c>
      <c r="T7141" s="71" t="str">
        <f t="shared" si="336"/>
        <v/>
      </c>
    </row>
    <row r="7142" spans="16:20">
      <c r="P7142" s="70" t="str">
        <f t="shared" si="334"/>
        <v/>
      </c>
      <c r="Q7142" s="70" t="str">
        <f t="shared" si="335"/>
        <v/>
      </c>
      <c r="R7142" s="70" t="str">
        <f>IFERROR(IF(K7142="handling and wharfage",SUM(P7142:Q7142),IF(OR(K7142="tank",K7142="Boat",K7142="car"),INDEX(Rate!$B$4:$M$25,MATCH(Gilbert!N7142,Rate!$A$4:$A$25,0),MATCH(Gilbert!L7142,Rate!$B$3:$M$3,0))*O7142*0.8,INDEX(Rate!$B$4:$M$25,MATCH(Gilbert!N7142,Rate!$A$4:$A$25,0),MATCH(Gilbert!L7142,Rate!$B$3:$M$3,0))*O7142)),"")</f>
        <v/>
      </c>
      <c r="T7142" s="71" t="str">
        <f t="shared" si="336"/>
        <v/>
      </c>
    </row>
    <row r="7143" spans="16:20">
      <c r="P7143" s="70" t="str">
        <f t="shared" si="334"/>
        <v/>
      </c>
      <c r="Q7143" s="70" t="str">
        <f t="shared" si="335"/>
        <v/>
      </c>
      <c r="R7143" s="70" t="str">
        <f>IFERROR(IF(K7143="handling and wharfage",SUM(P7143:Q7143),IF(OR(K7143="tank",K7143="Boat",K7143="car"),INDEX(Rate!$B$4:$M$25,MATCH(Gilbert!N7143,Rate!$A$4:$A$25,0),MATCH(Gilbert!L7143,Rate!$B$3:$M$3,0))*O7143*0.8,INDEX(Rate!$B$4:$M$25,MATCH(Gilbert!N7143,Rate!$A$4:$A$25,0),MATCH(Gilbert!L7143,Rate!$B$3:$M$3,0))*O7143)),"")</f>
        <v/>
      </c>
      <c r="T7143" s="71" t="str">
        <f t="shared" si="336"/>
        <v/>
      </c>
    </row>
    <row r="7144" spans="16:20">
      <c r="P7144" s="70" t="str">
        <f t="shared" si="334"/>
        <v/>
      </c>
      <c r="Q7144" s="70" t="str">
        <f t="shared" si="335"/>
        <v/>
      </c>
      <c r="R7144" s="70" t="str">
        <f>IFERROR(IF(K7144="handling and wharfage",SUM(P7144:Q7144),IF(OR(K7144="tank",K7144="Boat",K7144="car"),INDEX(Rate!$B$4:$M$25,MATCH(Gilbert!N7144,Rate!$A$4:$A$25,0),MATCH(Gilbert!L7144,Rate!$B$3:$M$3,0))*O7144*0.8,INDEX(Rate!$B$4:$M$25,MATCH(Gilbert!N7144,Rate!$A$4:$A$25,0),MATCH(Gilbert!L7144,Rate!$B$3:$M$3,0))*O7144)),"")</f>
        <v/>
      </c>
      <c r="T7144" s="71" t="str">
        <f t="shared" si="336"/>
        <v/>
      </c>
    </row>
    <row r="7145" spans="16:20">
      <c r="P7145" s="70" t="str">
        <f t="shared" si="334"/>
        <v/>
      </c>
      <c r="Q7145" s="70" t="str">
        <f t="shared" si="335"/>
        <v/>
      </c>
      <c r="R7145" s="70" t="str">
        <f>IFERROR(IF(K7145="handling and wharfage",SUM(P7145:Q7145),IF(OR(K7145="tank",K7145="Boat",K7145="car"),INDEX(Rate!$B$4:$M$25,MATCH(Gilbert!N7145,Rate!$A$4:$A$25,0),MATCH(Gilbert!L7145,Rate!$B$3:$M$3,0))*O7145*0.8,INDEX(Rate!$B$4:$M$25,MATCH(Gilbert!N7145,Rate!$A$4:$A$25,0),MATCH(Gilbert!L7145,Rate!$B$3:$M$3,0))*O7145)),"")</f>
        <v/>
      </c>
      <c r="T7145" s="71" t="str">
        <f t="shared" si="336"/>
        <v/>
      </c>
    </row>
    <row r="7146" spans="16:20">
      <c r="P7146" s="70" t="str">
        <f t="shared" si="334"/>
        <v/>
      </c>
      <c r="Q7146" s="70" t="str">
        <f t="shared" si="335"/>
        <v/>
      </c>
      <c r="R7146" s="70" t="str">
        <f>IFERROR(IF(K7146="handling and wharfage",SUM(P7146:Q7146),IF(OR(K7146="tank",K7146="Boat",K7146="car"),INDEX(Rate!$B$4:$M$25,MATCH(Gilbert!N7146,Rate!$A$4:$A$25,0),MATCH(Gilbert!L7146,Rate!$B$3:$M$3,0))*O7146*0.8,INDEX(Rate!$B$4:$M$25,MATCH(Gilbert!N7146,Rate!$A$4:$A$25,0),MATCH(Gilbert!L7146,Rate!$B$3:$M$3,0))*O7146)),"")</f>
        <v/>
      </c>
      <c r="T7146" s="71" t="str">
        <f t="shared" si="336"/>
        <v/>
      </c>
    </row>
    <row r="7147" spans="16:20">
      <c r="P7147" s="70" t="str">
        <f t="shared" si="334"/>
        <v/>
      </c>
      <c r="Q7147" s="70" t="str">
        <f t="shared" si="335"/>
        <v/>
      </c>
      <c r="R7147" s="70" t="str">
        <f>IFERROR(IF(K7147="handling and wharfage",SUM(P7147:Q7147),IF(OR(K7147="tank",K7147="Boat",K7147="car"),INDEX(Rate!$B$4:$M$25,MATCH(Gilbert!N7147,Rate!$A$4:$A$25,0),MATCH(Gilbert!L7147,Rate!$B$3:$M$3,0))*O7147*0.8,INDEX(Rate!$B$4:$M$25,MATCH(Gilbert!N7147,Rate!$A$4:$A$25,0),MATCH(Gilbert!L7147,Rate!$B$3:$M$3,0))*O7147)),"")</f>
        <v/>
      </c>
      <c r="T7147" s="71" t="str">
        <f t="shared" si="336"/>
        <v/>
      </c>
    </row>
    <row r="7148" spans="16:20">
      <c r="P7148" s="70" t="str">
        <f t="shared" si="334"/>
        <v/>
      </c>
      <c r="Q7148" s="70" t="str">
        <f t="shared" si="335"/>
        <v/>
      </c>
      <c r="R7148" s="70" t="str">
        <f>IFERROR(IF(K7148="handling and wharfage",SUM(P7148:Q7148),IF(OR(K7148="tank",K7148="Boat",K7148="car"),INDEX(Rate!$B$4:$M$25,MATCH(Gilbert!N7148,Rate!$A$4:$A$25,0),MATCH(Gilbert!L7148,Rate!$B$3:$M$3,0))*O7148*0.8,INDEX(Rate!$B$4:$M$25,MATCH(Gilbert!N7148,Rate!$A$4:$A$25,0),MATCH(Gilbert!L7148,Rate!$B$3:$M$3,0))*O7148)),"")</f>
        <v/>
      </c>
      <c r="T7148" s="71" t="str">
        <f t="shared" si="336"/>
        <v/>
      </c>
    </row>
    <row r="7149" spans="16:20">
      <c r="P7149" s="70" t="str">
        <f t="shared" si="334"/>
        <v/>
      </c>
      <c r="Q7149" s="70" t="str">
        <f t="shared" si="335"/>
        <v/>
      </c>
      <c r="R7149" s="70" t="str">
        <f>IFERROR(IF(K7149="handling and wharfage",SUM(P7149:Q7149),IF(OR(K7149="tank",K7149="Boat",K7149="car"),INDEX(Rate!$B$4:$M$25,MATCH(Gilbert!N7149,Rate!$A$4:$A$25,0),MATCH(Gilbert!L7149,Rate!$B$3:$M$3,0))*O7149*0.8,INDEX(Rate!$B$4:$M$25,MATCH(Gilbert!N7149,Rate!$A$4:$A$25,0),MATCH(Gilbert!L7149,Rate!$B$3:$M$3,0))*O7149)),"")</f>
        <v/>
      </c>
      <c r="T7149" s="71" t="str">
        <f t="shared" si="336"/>
        <v/>
      </c>
    </row>
    <row r="7150" spans="16:20">
      <c r="P7150" s="70" t="str">
        <f t="shared" si="334"/>
        <v/>
      </c>
      <c r="Q7150" s="70" t="str">
        <f t="shared" si="335"/>
        <v/>
      </c>
      <c r="R7150" s="70" t="str">
        <f>IFERROR(IF(K7150="handling and wharfage",SUM(P7150:Q7150),IF(OR(K7150="tank",K7150="Boat",K7150="car"),INDEX(Rate!$B$4:$M$25,MATCH(Gilbert!N7150,Rate!$A$4:$A$25,0),MATCH(Gilbert!L7150,Rate!$B$3:$M$3,0))*O7150*0.8,INDEX(Rate!$B$4:$M$25,MATCH(Gilbert!N7150,Rate!$A$4:$A$25,0),MATCH(Gilbert!L7150,Rate!$B$3:$M$3,0))*O7150)),"")</f>
        <v/>
      </c>
      <c r="T7150" s="71" t="str">
        <f t="shared" si="336"/>
        <v/>
      </c>
    </row>
    <row r="7151" spans="16:20">
      <c r="P7151" s="70" t="str">
        <f t="shared" si="334"/>
        <v/>
      </c>
      <c r="Q7151" s="70" t="str">
        <f t="shared" si="335"/>
        <v/>
      </c>
      <c r="R7151" s="70" t="str">
        <f>IFERROR(IF(K7151="handling and wharfage",SUM(P7151:Q7151),IF(OR(K7151="tank",K7151="Boat",K7151="car"),INDEX(Rate!$B$4:$M$25,MATCH(Gilbert!N7151,Rate!$A$4:$A$25,0),MATCH(Gilbert!L7151,Rate!$B$3:$M$3,0))*O7151*0.8,INDEX(Rate!$B$4:$M$25,MATCH(Gilbert!N7151,Rate!$A$4:$A$25,0),MATCH(Gilbert!L7151,Rate!$B$3:$M$3,0))*O7151)),"")</f>
        <v/>
      </c>
      <c r="T7151" s="71" t="str">
        <f t="shared" si="336"/>
        <v/>
      </c>
    </row>
    <row r="7152" spans="16:20">
      <c r="P7152" s="70" t="str">
        <f t="shared" si="334"/>
        <v/>
      </c>
      <c r="Q7152" s="70" t="str">
        <f t="shared" si="335"/>
        <v/>
      </c>
      <c r="R7152" s="70" t="str">
        <f>IFERROR(IF(K7152="handling and wharfage",SUM(P7152:Q7152),IF(OR(K7152="tank",K7152="Boat",K7152="car"),INDEX(Rate!$B$4:$M$25,MATCH(Gilbert!N7152,Rate!$A$4:$A$25,0),MATCH(Gilbert!L7152,Rate!$B$3:$M$3,0))*O7152*0.8,INDEX(Rate!$B$4:$M$25,MATCH(Gilbert!N7152,Rate!$A$4:$A$25,0),MATCH(Gilbert!L7152,Rate!$B$3:$M$3,0))*O7152)),"")</f>
        <v/>
      </c>
      <c r="T7152" s="71" t="str">
        <f t="shared" si="336"/>
        <v/>
      </c>
    </row>
    <row r="7153" spans="16:20">
      <c r="P7153" s="70" t="str">
        <f t="shared" si="334"/>
        <v/>
      </c>
      <c r="Q7153" s="70" t="str">
        <f t="shared" si="335"/>
        <v/>
      </c>
      <c r="R7153" s="70" t="str">
        <f>IFERROR(IF(K7153="handling and wharfage",SUM(P7153:Q7153),IF(OR(K7153="tank",K7153="Boat",K7153="car"),INDEX(Rate!$B$4:$M$25,MATCH(Gilbert!N7153,Rate!$A$4:$A$25,0),MATCH(Gilbert!L7153,Rate!$B$3:$M$3,0))*O7153*0.8,INDEX(Rate!$B$4:$M$25,MATCH(Gilbert!N7153,Rate!$A$4:$A$25,0),MATCH(Gilbert!L7153,Rate!$B$3:$M$3,0))*O7153)),"")</f>
        <v/>
      </c>
      <c r="T7153" s="71" t="str">
        <f t="shared" si="336"/>
        <v/>
      </c>
    </row>
    <row r="7154" spans="16:20">
      <c r="P7154" s="70" t="str">
        <f t="shared" si="334"/>
        <v/>
      </c>
      <c r="Q7154" s="70" t="str">
        <f t="shared" si="335"/>
        <v/>
      </c>
      <c r="R7154" s="70" t="str">
        <f>IFERROR(IF(K7154="handling and wharfage",SUM(P7154:Q7154),IF(OR(K7154="tank",K7154="Boat",K7154="car"),INDEX(Rate!$B$4:$M$25,MATCH(Gilbert!N7154,Rate!$A$4:$A$25,0),MATCH(Gilbert!L7154,Rate!$B$3:$M$3,0))*O7154*0.8,INDEX(Rate!$B$4:$M$25,MATCH(Gilbert!N7154,Rate!$A$4:$A$25,0),MATCH(Gilbert!L7154,Rate!$B$3:$M$3,0))*O7154)),"")</f>
        <v/>
      </c>
      <c r="T7154" s="71" t="str">
        <f t="shared" si="336"/>
        <v/>
      </c>
    </row>
    <row r="7155" spans="16:20">
      <c r="P7155" s="70" t="str">
        <f t="shared" si="334"/>
        <v/>
      </c>
      <c r="Q7155" s="70" t="str">
        <f t="shared" si="335"/>
        <v/>
      </c>
      <c r="R7155" s="70" t="str">
        <f>IFERROR(IF(K7155="handling and wharfage",SUM(P7155:Q7155),IF(OR(K7155="tank",K7155="Boat",K7155="car"),INDEX(Rate!$B$4:$M$25,MATCH(Gilbert!N7155,Rate!$A$4:$A$25,0),MATCH(Gilbert!L7155,Rate!$B$3:$M$3,0))*O7155*0.8,INDEX(Rate!$B$4:$M$25,MATCH(Gilbert!N7155,Rate!$A$4:$A$25,0),MATCH(Gilbert!L7155,Rate!$B$3:$M$3,0))*O7155)),"")</f>
        <v/>
      </c>
      <c r="T7155" s="71" t="str">
        <f t="shared" si="336"/>
        <v/>
      </c>
    </row>
    <row r="7156" spans="16:20">
      <c r="P7156" s="70" t="str">
        <f t="shared" si="334"/>
        <v/>
      </c>
      <c r="Q7156" s="70" t="str">
        <f t="shared" si="335"/>
        <v/>
      </c>
      <c r="R7156" s="70" t="str">
        <f>IFERROR(IF(K7156="handling and wharfage",SUM(P7156:Q7156),IF(OR(K7156="tank",K7156="Boat",K7156="car"),INDEX(Rate!$B$4:$M$25,MATCH(Gilbert!N7156,Rate!$A$4:$A$25,0),MATCH(Gilbert!L7156,Rate!$B$3:$M$3,0))*O7156*0.8,INDEX(Rate!$B$4:$M$25,MATCH(Gilbert!N7156,Rate!$A$4:$A$25,0),MATCH(Gilbert!L7156,Rate!$B$3:$M$3,0))*O7156)),"")</f>
        <v/>
      </c>
      <c r="T7156" s="71" t="str">
        <f t="shared" si="336"/>
        <v/>
      </c>
    </row>
    <row r="7157" spans="16:20">
      <c r="P7157" s="70" t="str">
        <f t="shared" si="334"/>
        <v/>
      </c>
      <c r="Q7157" s="70" t="str">
        <f t="shared" si="335"/>
        <v/>
      </c>
      <c r="R7157" s="70" t="str">
        <f>IFERROR(IF(K7157="handling and wharfage",SUM(P7157:Q7157),IF(OR(K7157="tank",K7157="Boat",K7157="car"),INDEX(Rate!$B$4:$M$25,MATCH(Gilbert!N7157,Rate!$A$4:$A$25,0),MATCH(Gilbert!L7157,Rate!$B$3:$M$3,0))*O7157*0.8,INDEX(Rate!$B$4:$M$25,MATCH(Gilbert!N7157,Rate!$A$4:$A$25,0),MATCH(Gilbert!L7157,Rate!$B$3:$M$3,0))*O7157)),"")</f>
        <v/>
      </c>
      <c r="T7157" s="71" t="str">
        <f t="shared" si="336"/>
        <v/>
      </c>
    </row>
    <row r="7158" spans="16:20">
      <c r="P7158" s="70" t="str">
        <f t="shared" si="334"/>
        <v/>
      </c>
      <c r="Q7158" s="70" t="str">
        <f t="shared" si="335"/>
        <v/>
      </c>
      <c r="R7158" s="70" t="str">
        <f>IFERROR(IF(K7158="handling and wharfage",SUM(P7158:Q7158),IF(OR(K7158="tank",K7158="Boat",K7158="car"),INDEX(Rate!$B$4:$M$25,MATCH(Gilbert!N7158,Rate!$A$4:$A$25,0),MATCH(Gilbert!L7158,Rate!$B$3:$M$3,0))*O7158*0.8,INDEX(Rate!$B$4:$M$25,MATCH(Gilbert!N7158,Rate!$A$4:$A$25,0),MATCH(Gilbert!L7158,Rate!$B$3:$M$3,0))*O7158)),"")</f>
        <v/>
      </c>
      <c r="T7158" s="71" t="str">
        <f t="shared" si="336"/>
        <v/>
      </c>
    </row>
    <row r="7159" spans="16:20">
      <c r="P7159" s="70" t="str">
        <f t="shared" si="334"/>
        <v/>
      </c>
      <c r="Q7159" s="70" t="str">
        <f t="shared" si="335"/>
        <v/>
      </c>
      <c r="R7159" s="70" t="str">
        <f>IFERROR(IF(K7159="handling and wharfage",SUM(P7159:Q7159),IF(OR(K7159="tank",K7159="Boat",K7159="car"),INDEX(Rate!$B$4:$M$25,MATCH(Gilbert!N7159,Rate!$A$4:$A$25,0),MATCH(Gilbert!L7159,Rate!$B$3:$M$3,0))*O7159*0.8,INDEX(Rate!$B$4:$M$25,MATCH(Gilbert!N7159,Rate!$A$4:$A$25,0),MATCH(Gilbert!L7159,Rate!$B$3:$M$3,0))*O7159)),"")</f>
        <v/>
      </c>
      <c r="T7159" s="71" t="str">
        <f t="shared" si="336"/>
        <v/>
      </c>
    </row>
    <row r="7160" spans="16:20">
      <c r="P7160" s="70" t="str">
        <f t="shared" si="334"/>
        <v/>
      </c>
      <c r="Q7160" s="70" t="str">
        <f t="shared" si="335"/>
        <v/>
      </c>
      <c r="R7160" s="70" t="str">
        <f>IFERROR(IF(K7160="handling and wharfage",SUM(P7160:Q7160),IF(OR(K7160="tank",K7160="Boat",K7160="car"),INDEX(Rate!$B$4:$M$25,MATCH(Gilbert!N7160,Rate!$A$4:$A$25,0),MATCH(Gilbert!L7160,Rate!$B$3:$M$3,0))*O7160*0.8,INDEX(Rate!$B$4:$M$25,MATCH(Gilbert!N7160,Rate!$A$4:$A$25,0),MATCH(Gilbert!L7160,Rate!$B$3:$M$3,0))*O7160)),"")</f>
        <v/>
      </c>
      <c r="T7160" s="71" t="str">
        <f t="shared" si="336"/>
        <v/>
      </c>
    </row>
    <row r="7161" spans="16:20">
      <c r="P7161" s="70" t="str">
        <f t="shared" si="334"/>
        <v/>
      </c>
      <c r="Q7161" s="70" t="str">
        <f t="shared" si="335"/>
        <v/>
      </c>
      <c r="R7161" s="70" t="str">
        <f>IFERROR(IF(K7161="handling and wharfage",SUM(P7161:Q7161),IF(OR(K7161="tank",K7161="Boat",K7161="car"),INDEX(Rate!$B$4:$M$25,MATCH(Gilbert!N7161,Rate!$A$4:$A$25,0),MATCH(Gilbert!L7161,Rate!$B$3:$M$3,0))*O7161*0.8,INDEX(Rate!$B$4:$M$25,MATCH(Gilbert!N7161,Rate!$A$4:$A$25,0),MATCH(Gilbert!L7161,Rate!$B$3:$M$3,0))*O7161)),"")</f>
        <v/>
      </c>
      <c r="T7161" s="71" t="str">
        <f t="shared" si="336"/>
        <v/>
      </c>
    </row>
    <row r="7162" spans="16:20">
      <c r="P7162" s="70" t="str">
        <f t="shared" si="334"/>
        <v/>
      </c>
      <c r="Q7162" s="70" t="str">
        <f t="shared" si="335"/>
        <v/>
      </c>
      <c r="R7162" s="70" t="str">
        <f>IFERROR(IF(K7162="handling and wharfage",SUM(P7162:Q7162),IF(OR(K7162="tank",K7162="Boat",K7162="car"),INDEX(Rate!$B$4:$M$25,MATCH(Gilbert!N7162,Rate!$A$4:$A$25,0),MATCH(Gilbert!L7162,Rate!$B$3:$M$3,0))*O7162*0.8,INDEX(Rate!$B$4:$M$25,MATCH(Gilbert!N7162,Rate!$A$4:$A$25,0),MATCH(Gilbert!L7162,Rate!$B$3:$M$3,0))*O7162)),"")</f>
        <v/>
      </c>
      <c r="T7162" s="71" t="str">
        <f t="shared" si="336"/>
        <v/>
      </c>
    </row>
    <row r="7163" spans="16:20">
      <c r="P7163" s="70" t="str">
        <f t="shared" si="334"/>
        <v/>
      </c>
      <c r="Q7163" s="70" t="str">
        <f t="shared" si="335"/>
        <v/>
      </c>
      <c r="R7163" s="70" t="str">
        <f>IFERROR(IF(K7163="handling and wharfage",SUM(P7163:Q7163),IF(OR(K7163="tank",K7163="Boat",K7163="car"),INDEX(Rate!$B$4:$M$25,MATCH(Gilbert!N7163,Rate!$A$4:$A$25,0),MATCH(Gilbert!L7163,Rate!$B$3:$M$3,0))*O7163*0.8,INDEX(Rate!$B$4:$M$25,MATCH(Gilbert!N7163,Rate!$A$4:$A$25,0),MATCH(Gilbert!L7163,Rate!$B$3:$M$3,0))*O7163)),"")</f>
        <v/>
      </c>
      <c r="T7163" s="71" t="str">
        <f t="shared" si="336"/>
        <v/>
      </c>
    </row>
    <row r="7164" spans="16:20">
      <c r="P7164" s="70" t="str">
        <f t="shared" si="334"/>
        <v/>
      </c>
      <c r="Q7164" s="70" t="str">
        <f t="shared" si="335"/>
        <v/>
      </c>
      <c r="R7164" s="70" t="str">
        <f>IFERROR(IF(K7164="handling and wharfage",SUM(P7164:Q7164),IF(OR(K7164="tank",K7164="Boat",K7164="car"),INDEX(Rate!$B$4:$M$25,MATCH(Gilbert!N7164,Rate!$A$4:$A$25,0),MATCH(Gilbert!L7164,Rate!$B$3:$M$3,0))*O7164*0.8,INDEX(Rate!$B$4:$M$25,MATCH(Gilbert!N7164,Rate!$A$4:$A$25,0),MATCH(Gilbert!L7164,Rate!$B$3:$M$3,0))*O7164)),"")</f>
        <v/>
      </c>
      <c r="T7164" s="71" t="str">
        <f t="shared" si="336"/>
        <v/>
      </c>
    </row>
    <row r="7165" spans="16:20">
      <c r="P7165" s="70" t="str">
        <f t="shared" si="334"/>
        <v/>
      </c>
      <c r="Q7165" s="70" t="str">
        <f t="shared" si="335"/>
        <v/>
      </c>
      <c r="R7165" s="70" t="str">
        <f>IFERROR(IF(K7165="handling and wharfage",SUM(P7165:Q7165),IF(OR(K7165="tank",K7165="Boat",K7165="car"),INDEX(Rate!$B$4:$M$25,MATCH(Gilbert!N7165,Rate!$A$4:$A$25,0),MATCH(Gilbert!L7165,Rate!$B$3:$M$3,0))*O7165*0.8,INDEX(Rate!$B$4:$M$25,MATCH(Gilbert!N7165,Rate!$A$4:$A$25,0),MATCH(Gilbert!L7165,Rate!$B$3:$M$3,0))*O7165)),"")</f>
        <v/>
      </c>
      <c r="T7165" s="71" t="str">
        <f t="shared" si="336"/>
        <v/>
      </c>
    </row>
    <row r="7166" spans="16:20">
      <c r="P7166" s="70" t="str">
        <f t="shared" si="334"/>
        <v/>
      </c>
      <c r="Q7166" s="70" t="str">
        <f t="shared" si="335"/>
        <v/>
      </c>
      <c r="R7166" s="70" t="str">
        <f>IFERROR(IF(K7166="handling and wharfage",SUM(P7166:Q7166),IF(OR(K7166="tank",K7166="Boat",K7166="car"),INDEX(Rate!$B$4:$M$25,MATCH(Gilbert!N7166,Rate!$A$4:$A$25,0),MATCH(Gilbert!L7166,Rate!$B$3:$M$3,0))*O7166*0.8,INDEX(Rate!$B$4:$M$25,MATCH(Gilbert!N7166,Rate!$A$4:$A$25,0),MATCH(Gilbert!L7166,Rate!$B$3:$M$3,0))*O7166)),"")</f>
        <v/>
      </c>
      <c r="T7166" s="71" t="str">
        <f t="shared" si="336"/>
        <v/>
      </c>
    </row>
    <row r="7167" spans="16:20">
      <c r="P7167" s="70" t="str">
        <f t="shared" si="334"/>
        <v/>
      </c>
      <c r="Q7167" s="70" t="str">
        <f t="shared" si="335"/>
        <v/>
      </c>
      <c r="R7167" s="70" t="str">
        <f>IFERROR(IF(K7167="handling and wharfage",SUM(P7167:Q7167),IF(OR(K7167="tank",K7167="Boat",K7167="car"),INDEX(Rate!$B$4:$M$25,MATCH(Gilbert!N7167,Rate!$A$4:$A$25,0),MATCH(Gilbert!L7167,Rate!$B$3:$M$3,0))*O7167*0.8,INDEX(Rate!$B$4:$M$25,MATCH(Gilbert!N7167,Rate!$A$4:$A$25,0),MATCH(Gilbert!L7167,Rate!$B$3:$M$3,0))*O7167)),"")</f>
        <v/>
      </c>
      <c r="T7167" s="71" t="str">
        <f t="shared" si="336"/>
        <v/>
      </c>
    </row>
    <row r="7168" spans="16:20">
      <c r="P7168" s="70" t="str">
        <f t="shared" si="334"/>
        <v/>
      </c>
      <c r="Q7168" s="70" t="str">
        <f t="shared" si="335"/>
        <v/>
      </c>
      <c r="R7168" s="70" t="str">
        <f>IFERROR(IF(K7168="handling and wharfage",SUM(P7168:Q7168),IF(OR(K7168="tank",K7168="Boat",K7168="car"),INDEX(Rate!$B$4:$M$25,MATCH(Gilbert!N7168,Rate!$A$4:$A$25,0),MATCH(Gilbert!L7168,Rate!$B$3:$M$3,0))*O7168*0.8,INDEX(Rate!$B$4:$M$25,MATCH(Gilbert!N7168,Rate!$A$4:$A$25,0),MATCH(Gilbert!L7168,Rate!$B$3:$M$3,0))*O7168)),"")</f>
        <v/>
      </c>
      <c r="T7168" s="71" t="str">
        <f t="shared" si="336"/>
        <v/>
      </c>
    </row>
    <row r="7169" spans="16:20">
      <c r="P7169" s="70" t="str">
        <f t="shared" si="334"/>
        <v/>
      </c>
      <c r="Q7169" s="70" t="str">
        <f t="shared" si="335"/>
        <v/>
      </c>
      <c r="R7169" s="70" t="str">
        <f>IFERROR(IF(K7169="handling and wharfage",SUM(P7169:Q7169),IF(OR(K7169="tank",K7169="Boat",K7169="car"),INDEX(Rate!$B$4:$M$25,MATCH(Gilbert!N7169,Rate!$A$4:$A$25,0),MATCH(Gilbert!L7169,Rate!$B$3:$M$3,0))*O7169*0.8,INDEX(Rate!$B$4:$M$25,MATCH(Gilbert!N7169,Rate!$A$4:$A$25,0),MATCH(Gilbert!L7169,Rate!$B$3:$M$3,0))*O7169)),"")</f>
        <v/>
      </c>
      <c r="T7169" s="71" t="str">
        <f t="shared" si="336"/>
        <v/>
      </c>
    </row>
    <row r="7170" ht="16.5" customHeight="1" spans="16:20">
      <c r="P7170" s="70" t="str">
        <f t="shared" si="334"/>
        <v/>
      </c>
      <c r="Q7170" s="70" t="str">
        <f t="shared" si="335"/>
        <v/>
      </c>
      <c r="R7170" s="70" t="str">
        <f>IFERROR(IF(K7170="handling and wharfage",SUM(P7170:Q7170),IF(OR(K7170="tank",K7170="Boat",K7170="car"),INDEX(Rate!$B$4:$M$25,MATCH(Gilbert!N7170,Rate!$A$4:$A$25,0),MATCH(Gilbert!L7170,Rate!$B$3:$M$3,0))*O7170*0.8,INDEX(Rate!$B$4:$M$25,MATCH(Gilbert!N7170,Rate!$A$4:$A$25,0),MATCH(Gilbert!L7170,Rate!$B$3:$M$3,0))*O7170)),"")</f>
        <v/>
      </c>
      <c r="T7170" s="71" t="str">
        <f t="shared" si="336"/>
        <v/>
      </c>
    </row>
    <row r="7171" ht="16.5" customHeight="1" spans="16:20">
      <c r="P7171" s="70" t="str">
        <f t="shared" ref="P7171:P7234" si="337">IF(OR(K7171="handling and wharfage",K7171="rau handling and wharfage"),O7171*30,"")</f>
        <v/>
      </c>
      <c r="Q7171" s="70" t="str">
        <f t="shared" ref="Q7171:Q7234" si="338">IF(K7171&lt;&gt;"handling and wharfage","",O7171*3.5)</f>
        <v/>
      </c>
      <c r="R7171" s="70" t="str">
        <f>IFERROR(IF(K7171="handling and wharfage",SUM(P7171:Q7171),IF(OR(K7171="tank",K7171="Boat",K7171="car"),INDEX(Rate!$B$4:$M$25,MATCH(Gilbert!N7171,Rate!$A$4:$A$25,0),MATCH(Gilbert!L7171,Rate!$B$3:$M$3,0))*O7171*0.8,INDEX(Rate!$B$4:$M$25,MATCH(Gilbert!N7171,Rate!$A$4:$A$25,0),MATCH(Gilbert!L7171,Rate!$B$3:$M$3,0))*O7171)),"")</f>
        <v/>
      </c>
      <c r="T7171" s="71" t="str">
        <f t="shared" ref="T7171:T7234" si="339">IF(L7171="","",IF(L7171="General2","F0070000061A","E31250000331"))</f>
        <v/>
      </c>
    </row>
    <row r="7172" ht="16.5" customHeight="1" spans="16:20">
      <c r="P7172" s="70" t="str">
        <f t="shared" si="337"/>
        <v/>
      </c>
      <c r="Q7172" s="70" t="str">
        <f t="shared" si="338"/>
        <v/>
      </c>
      <c r="R7172" s="70" t="str">
        <f>IFERROR(IF(K7172="handling and wharfage",SUM(P7172:Q7172),IF(OR(K7172="tank",K7172="Boat",K7172="car"),INDEX(Rate!$B$4:$M$25,MATCH(Gilbert!N7172,Rate!$A$4:$A$25,0),MATCH(Gilbert!L7172,Rate!$B$3:$M$3,0))*O7172*0.8,INDEX(Rate!$B$4:$M$25,MATCH(Gilbert!N7172,Rate!$A$4:$A$25,0),MATCH(Gilbert!L7172,Rate!$B$3:$M$3,0))*O7172)),"")</f>
        <v/>
      </c>
      <c r="T7172" s="71" t="str">
        <f t="shared" si="339"/>
        <v/>
      </c>
    </row>
    <row r="7173" spans="16:20">
      <c r="P7173" s="70" t="str">
        <f t="shared" si="337"/>
        <v/>
      </c>
      <c r="Q7173" s="70" t="str">
        <f t="shared" si="338"/>
        <v/>
      </c>
      <c r="R7173" s="70" t="str">
        <f>IFERROR(IF(K7173="handling and wharfage",SUM(P7173:Q7173),IF(OR(K7173="tank",K7173="Boat",K7173="car"),INDEX(Rate!$B$4:$M$25,MATCH(Gilbert!N7173,Rate!$A$4:$A$25,0),MATCH(Gilbert!L7173,Rate!$B$3:$M$3,0))*O7173*0.8,INDEX(Rate!$B$4:$M$25,MATCH(Gilbert!N7173,Rate!$A$4:$A$25,0),MATCH(Gilbert!L7173,Rate!$B$3:$M$3,0))*O7173)),"")</f>
        <v/>
      </c>
      <c r="T7173" s="71" t="str">
        <f t="shared" si="339"/>
        <v/>
      </c>
    </row>
    <row r="7174" spans="16:20">
      <c r="P7174" s="70" t="str">
        <f t="shared" si="337"/>
        <v/>
      </c>
      <c r="Q7174" s="70" t="str">
        <f t="shared" si="338"/>
        <v/>
      </c>
      <c r="R7174" s="70" t="str">
        <f>IFERROR(IF(K7174="handling and wharfage",SUM(P7174:Q7174),IF(OR(K7174="tank",K7174="Boat",K7174="car"),INDEX(Rate!$B$4:$M$25,MATCH(Gilbert!N7174,Rate!$A$4:$A$25,0),MATCH(Gilbert!L7174,Rate!$B$3:$M$3,0))*O7174*0.8,INDEX(Rate!$B$4:$M$25,MATCH(Gilbert!N7174,Rate!$A$4:$A$25,0),MATCH(Gilbert!L7174,Rate!$B$3:$M$3,0))*O7174)),"")</f>
        <v/>
      </c>
      <c r="T7174" s="71" t="str">
        <f t="shared" si="339"/>
        <v/>
      </c>
    </row>
    <row r="7175" spans="16:20">
      <c r="P7175" s="70" t="str">
        <f t="shared" si="337"/>
        <v/>
      </c>
      <c r="Q7175" s="70" t="str">
        <f t="shared" si="338"/>
        <v/>
      </c>
      <c r="R7175" s="70" t="str">
        <f>IFERROR(IF(K7175="handling and wharfage",SUM(P7175:Q7175),IF(OR(K7175="tank",K7175="Boat",K7175="car"),INDEX(Rate!$B$4:$M$25,MATCH(Gilbert!N7175,Rate!$A$4:$A$25,0),MATCH(Gilbert!L7175,Rate!$B$3:$M$3,0))*O7175*0.8,INDEX(Rate!$B$4:$M$25,MATCH(Gilbert!N7175,Rate!$A$4:$A$25,0),MATCH(Gilbert!L7175,Rate!$B$3:$M$3,0))*O7175)),"")</f>
        <v/>
      </c>
      <c r="T7175" s="71" t="str">
        <f t="shared" si="339"/>
        <v/>
      </c>
    </row>
    <row r="7176" spans="16:20">
      <c r="P7176" s="70" t="str">
        <f t="shared" si="337"/>
        <v/>
      </c>
      <c r="Q7176" s="70" t="str">
        <f t="shared" si="338"/>
        <v/>
      </c>
      <c r="R7176" s="70" t="str">
        <f>IFERROR(IF(K7176="handling and wharfage",SUM(P7176:Q7176),IF(OR(K7176="tank",K7176="Boat",K7176="car"),INDEX(Rate!$B$4:$M$25,MATCH(Gilbert!N7176,Rate!$A$4:$A$25,0),MATCH(Gilbert!L7176,Rate!$B$3:$M$3,0))*O7176*0.8,INDEX(Rate!$B$4:$M$25,MATCH(Gilbert!N7176,Rate!$A$4:$A$25,0),MATCH(Gilbert!L7176,Rate!$B$3:$M$3,0))*O7176)),"")</f>
        <v/>
      </c>
      <c r="T7176" s="71" t="str">
        <f t="shared" si="339"/>
        <v/>
      </c>
    </row>
    <row r="7177" spans="16:20">
      <c r="P7177" s="70" t="str">
        <f t="shared" si="337"/>
        <v/>
      </c>
      <c r="Q7177" s="70" t="str">
        <f t="shared" si="338"/>
        <v/>
      </c>
      <c r="R7177" s="70" t="str">
        <f>IFERROR(IF(K7177="handling and wharfage",SUM(P7177:Q7177),IF(OR(K7177="tank",K7177="Boat",K7177="car"),INDEX(Rate!$B$4:$M$25,MATCH(Gilbert!N7177,Rate!$A$4:$A$25,0),MATCH(Gilbert!L7177,Rate!$B$3:$M$3,0))*O7177*0.8,INDEX(Rate!$B$4:$M$25,MATCH(Gilbert!N7177,Rate!$A$4:$A$25,0),MATCH(Gilbert!L7177,Rate!$B$3:$M$3,0))*O7177)),"")</f>
        <v/>
      </c>
      <c r="T7177" s="71" t="str">
        <f t="shared" si="339"/>
        <v/>
      </c>
    </row>
    <row r="7178" spans="16:20">
      <c r="P7178" s="70" t="str">
        <f t="shared" si="337"/>
        <v/>
      </c>
      <c r="Q7178" s="70" t="str">
        <f t="shared" si="338"/>
        <v/>
      </c>
      <c r="R7178" s="70" t="str">
        <f>IFERROR(IF(K7178="handling and wharfage",SUM(P7178:Q7178),IF(OR(K7178="tank",K7178="Boat",K7178="car"),INDEX(Rate!$B$4:$M$25,MATCH(Gilbert!N7178,Rate!$A$4:$A$25,0),MATCH(Gilbert!L7178,Rate!$B$3:$M$3,0))*O7178*0.8,INDEX(Rate!$B$4:$M$25,MATCH(Gilbert!N7178,Rate!$A$4:$A$25,0),MATCH(Gilbert!L7178,Rate!$B$3:$M$3,0))*O7178)),"")</f>
        <v/>
      </c>
      <c r="T7178" s="71" t="str">
        <f t="shared" si="339"/>
        <v/>
      </c>
    </row>
    <row r="7179" spans="16:20">
      <c r="P7179" s="70" t="str">
        <f t="shared" si="337"/>
        <v/>
      </c>
      <c r="Q7179" s="70" t="str">
        <f t="shared" si="338"/>
        <v/>
      </c>
      <c r="R7179" s="70" t="str">
        <f>IFERROR(IF(K7179="handling and wharfage",SUM(P7179:Q7179),IF(OR(K7179="tank",K7179="Boat",K7179="car"),INDEX(Rate!$B$4:$M$25,MATCH(Gilbert!N7179,Rate!$A$4:$A$25,0),MATCH(Gilbert!L7179,Rate!$B$3:$M$3,0))*O7179*0.8,INDEX(Rate!$B$4:$M$25,MATCH(Gilbert!N7179,Rate!$A$4:$A$25,0),MATCH(Gilbert!L7179,Rate!$B$3:$M$3,0))*O7179)),"")</f>
        <v/>
      </c>
      <c r="T7179" s="71" t="str">
        <f t="shared" si="339"/>
        <v/>
      </c>
    </row>
    <row r="7180" spans="16:20">
      <c r="P7180" s="70" t="str">
        <f t="shared" si="337"/>
        <v/>
      </c>
      <c r="Q7180" s="70" t="str">
        <f t="shared" si="338"/>
        <v/>
      </c>
      <c r="R7180" s="70" t="str">
        <f>IFERROR(IF(K7180="handling and wharfage",SUM(P7180:Q7180),IF(OR(K7180="tank",K7180="Boat",K7180="car"),INDEX(Rate!$B$4:$M$25,MATCH(Gilbert!N7180,Rate!$A$4:$A$25,0),MATCH(Gilbert!L7180,Rate!$B$3:$M$3,0))*O7180*0.8,INDEX(Rate!$B$4:$M$25,MATCH(Gilbert!N7180,Rate!$A$4:$A$25,0),MATCH(Gilbert!L7180,Rate!$B$3:$M$3,0))*O7180)),"")</f>
        <v/>
      </c>
      <c r="T7180" s="71" t="str">
        <f t="shared" si="339"/>
        <v/>
      </c>
    </row>
    <row r="7181" spans="16:20">
      <c r="P7181" s="70" t="str">
        <f t="shared" si="337"/>
        <v/>
      </c>
      <c r="Q7181" s="70" t="str">
        <f t="shared" si="338"/>
        <v/>
      </c>
      <c r="R7181" s="70" t="str">
        <f>IFERROR(IF(K7181="handling and wharfage",SUM(P7181:Q7181),IF(OR(K7181="tank",K7181="Boat",K7181="car"),INDEX(Rate!$B$4:$M$25,MATCH(Gilbert!N7181,Rate!$A$4:$A$25,0),MATCH(Gilbert!L7181,Rate!$B$3:$M$3,0))*O7181*0.8,INDEX(Rate!$B$4:$M$25,MATCH(Gilbert!N7181,Rate!$A$4:$A$25,0),MATCH(Gilbert!L7181,Rate!$B$3:$M$3,0))*O7181)),"")</f>
        <v/>
      </c>
      <c r="T7181" s="71" t="str">
        <f t="shared" si="339"/>
        <v/>
      </c>
    </row>
    <row r="7182" spans="16:20">
      <c r="P7182" s="70" t="str">
        <f t="shared" si="337"/>
        <v/>
      </c>
      <c r="Q7182" s="70" t="str">
        <f t="shared" si="338"/>
        <v/>
      </c>
      <c r="R7182" s="70" t="str">
        <f>IFERROR(IF(K7182="handling and wharfage",SUM(P7182:Q7182),IF(OR(K7182="tank",K7182="Boat",K7182="car"),INDEX(Rate!$B$4:$M$25,MATCH(Gilbert!N7182,Rate!$A$4:$A$25,0),MATCH(Gilbert!L7182,Rate!$B$3:$M$3,0))*O7182*0.8,INDEX(Rate!$B$4:$M$25,MATCH(Gilbert!N7182,Rate!$A$4:$A$25,0),MATCH(Gilbert!L7182,Rate!$B$3:$M$3,0))*O7182)),"")</f>
        <v/>
      </c>
      <c r="T7182" s="71" t="str">
        <f t="shared" si="339"/>
        <v/>
      </c>
    </row>
    <row r="7183" spans="16:20">
      <c r="P7183" s="70" t="str">
        <f t="shared" si="337"/>
        <v/>
      </c>
      <c r="Q7183" s="70" t="str">
        <f t="shared" si="338"/>
        <v/>
      </c>
      <c r="R7183" s="70" t="str">
        <f>IFERROR(IF(K7183="handling and wharfage",SUM(P7183:Q7183),IF(OR(K7183="tank",K7183="Boat",K7183="car"),INDEX(Rate!$B$4:$M$25,MATCH(Gilbert!N7183,Rate!$A$4:$A$25,0),MATCH(Gilbert!L7183,Rate!$B$3:$M$3,0))*O7183*0.8,INDEX(Rate!$B$4:$M$25,MATCH(Gilbert!N7183,Rate!$A$4:$A$25,0),MATCH(Gilbert!L7183,Rate!$B$3:$M$3,0))*O7183)),"")</f>
        <v/>
      </c>
      <c r="T7183" s="71" t="str">
        <f t="shared" si="339"/>
        <v/>
      </c>
    </row>
    <row r="7184" spans="16:20">
      <c r="P7184" s="70" t="str">
        <f t="shared" si="337"/>
        <v/>
      </c>
      <c r="Q7184" s="70" t="str">
        <f t="shared" si="338"/>
        <v/>
      </c>
      <c r="R7184" s="70" t="str">
        <f>IFERROR(IF(K7184="handling and wharfage",SUM(P7184:Q7184),IF(OR(K7184="tank",K7184="Boat",K7184="car"),INDEX(Rate!$B$4:$M$25,MATCH(Gilbert!N7184,Rate!$A$4:$A$25,0),MATCH(Gilbert!L7184,Rate!$B$3:$M$3,0))*O7184*0.8,INDEX(Rate!$B$4:$M$25,MATCH(Gilbert!N7184,Rate!$A$4:$A$25,0),MATCH(Gilbert!L7184,Rate!$B$3:$M$3,0))*O7184)),"")</f>
        <v/>
      </c>
      <c r="T7184" s="71" t="str">
        <f t="shared" si="339"/>
        <v/>
      </c>
    </row>
    <row r="7185" spans="16:20">
      <c r="P7185" s="70" t="str">
        <f t="shared" si="337"/>
        <v/>
      </c>
      <c r="Q7185" s="70" t="str">
        <f t="shared" si="338"/>
        <v/>
      </c>
      <c r="R7185" s="70" t="str">
        <f>IFERROR(IF(K7185="handling and wharfage",SUM(P7185:Q7185),IF(OR(K7185="tank",K7185="Boat",K7185="car"),INDEX(Rate!$B$4:$M$25,MATCH(Gilbert!N7185,Rate!$A$4:$A$25,0),MATCH(Gilbert!L7185,Rate!$B$3:$M$3,0))*O7185*0.8,INDEX(Rate!$B$4:$M$25,MATCH(Gilbert!N7185,Rate!$A$4:$A$25,0),MATCH(Gilbert!L7185,Rate!$B$3:$M$3,0))*O7185)),"")</f>
        <v/>
      </c>
      <c r="T7185" s="71" t="str">
        <f t="shared" si="339"/>
        <v/>
      </c>
    </row>
    <row r="7186" spans="16:20">
      <c r="P7186" s="70" t="str">
        <f t="shared" si="337"/>
        <v/>
      </c>
      <c r="Q7186" s="70" t="str">
        <f t="shared" si="338"/>
        <v/>
      </c>
      <c r="R7186" s="70" t="str">
        <f>IFERROR(IF(K7186="handling and wharfage",SUM(P7186:Q7186),IF(OR(K7186="tank",K7186="Boat",K7186="car"),INDEX(Rate!$B$4:$M$25,MATCH(Gilbert!N7186,Rate!$A$4:$A$25,0),MATCH(Gilbert!L7186,Rate!$B$3:$M$3,0))*O7186*0.8,INDEX(Rate!$B$4:$M$25,MATCH(Gilbert!N7186,Rate!$A$4:$A$25,0),MATCH(Gilbert!L7186,Rate!$B$3:$M$3,0))*O7186)),"")</f>
        <v/>
      </c>
      <c r="T7186" s="71" t="str">
        <f t="shared" si="339"/>
        <v/>
      </c>
    </row>
    <row r="7187" spans="16:20">
      <c r="P7187" s="70" t="str">
        <f t="shared" si="337"/>
        <v/>
      </c>
      <c r="Q7187" s="70" t="str">
        <f t="shared" si="338"/>
        <v/>
      </c>
      <c r="R7187" s="70" t="str">
        <f>IFERROR(IF(K7187="handling and wharfage",SUM(P7187:Q7187),IF(OR(K7187="tank",K7187="Boat",K7187="car"),INDEX(Rate!$B$4:$M$25,MATCH(Gilbert!N7187,Rate!$A$4:$A$25,0),MATCH(Gilbert!L7187,Rate!$B$3:$M$3,0))*O7187*0.8,INDEX(Rate!$B$4:$M$25,MATCH(Gilbert!N7187,Rate!$A$4:$A$25,0),MATCH(Gilbert!L7187,Rate!$B$3:$M$3,0))*O7187)),"")</f>
        <v/>
      </c>
      <c r="T7187" s="71" t="str">
        <f t="shared" si="339"/>
        <v/>
      </c>
    </row>
    <row r="7188" spans="16:20">
      <c r="P7188" s="70" t="str">
        <f t="shared" si="337"/>
        <v/>
      </c>
      <c r="Q7188" s="70" t="str">
        <f t="shared" si="338"/>
        <v/>
      </c>
      <c r="R7188" s="70" t="str">
        <f>IFERROR(IF(K7188="handling and wharfage",SUM(P7188:Q7188),IF(OR(K7188="tank",K7188="Boat",K7188="car"),INDEX(Rate!$B$4:$M$25,MATCH(Gilbert!N7188,Rate!$A$4:$A$25,0),MATCH(Gilbert!L7188,Rate!$B$3:$M$3,0))*O7188*0.8,INDEX(Rate!$B$4:$M$25,MATCH(Gilbert!N7188,Rate!$A$4:$A$25,0),MATCH(Gilbert!L7188,Rate!$B$3:$M$3,0))*O7188)),"")</f>
        <v/>
      </c>
      <c r="T7188" s="71" t="str">
        <f t="shared" si="339"/>
        <v/>
      </c>
    </row>
    <row r="7189" spans="16:20">
      <c r="P7189" s="70" t="str">
        <f t="shared" si="337"/>
        <v/>
      </c>
      <c r="Q7189" s="70" t="str">
        <f t="shared" si="338"/>
        <v/>
      </c>
      <c r="R7189" s="70" t="str">
        <f>IFERROR(IF(K7189="handling and wharfage",SUM(P7189:Q7189),IF(OR(K7189="tank",K7189="Boat",K7189="car"),INDEX(Rate!$B$4:$M$25,MATCH(Gilbert!N7189,Rate!$A$4:$A$25,0),MATCH(Gilbert!L7189,Rate!$B$3:$M$3,0))*O7189*0.8,INDEX(Rate!$B$4:$M$25,MATCH(Gilbert!N7189,Rate!$A$4:$A$25,0),MATCH(Gilbert!L7189,Rate!$B$3:$M$3,0))*O7189)),"")</f>
        <v/>
      </c>
      <c r="T7189" s="71" t="str">
        <f t="shared" si="339"/>
        <v/>
      </c>
    </row>
    <row r="7190" spans="16:20">
      <c r="P7190" s="70" t="str">
        <f t="shared" si="337"/>
        <v/>
      </c>
      <c r="Q7190" s="70" t="str">
        <f t="shared" si="338"/>
        <v/>
      </c>
      <c r="R7190" s="70" t="str">
        <f>IFERROR(IF(K7190="handling and wharfage",SUM(P7190:Q7190),IF(OR(K7190="tank",K7190="Boat",K7190="car"),INDEX(Rate!$B$4:$M$25,MATCH(Gilbert!N7190,Rate!$A$4:$A$25,0),MATCH(Gilbert!L7190,Rate!$B$3:$M$3,0))*O7190*0.8,INDEX(Rate!$B$4:$M$25,MATCH(Gilbert!N7190,Rate!$A$4:$A$25,0),MATCH(Gilbert!L7190,Rate!$B$3:$M$3,0))*O7190)),"")</f>
        <v/>
      </c>
      <c r="T7190" s="71" t="str">
        <f t="shared" si="339"/>
        <v/>
      </c>
    </row>
    <row r="7191" spans="16:20">
      <c r="P7191" s="70" t="str">
        <f t="shared" si="337"/>
        <v/>
      </c>
      <c r="Q7191" s="70" t="str">
        <f t="shared" si="338"/>
        <v/>
      </c>
      <c r="R7191" s="70" t="str">
        <f>IFERROR(IF(K7191="handling and wharfage",SUM(P7191:Q7191),IF(OR(K7191="tank",K7191="Boat",K7191="car"),INDEX(Rate!$B$4:$M$25,MATCH(Gilbert!N7191,Rate!$A$4:$A$25,0),MATCH(Gilbert!L7191,Rate!$B$3:$M$3,0))*O7191*0.8,INDEX(Rate!$B$4:$M$25,MATCH(Gilbert!N7191,Rate!$A$4:$A$25,0),MATCH(Gilbert!L7191,Rate!$B$3:$M$3,0))*O7191)),"")</f>
        <v/>
      </c>
      <c r="T7191" s="71" t="str">
        <f t="shared" si="339"/>
        <v/>
      </c>
    </row>
    <row r="7192" spans="16:20">
      <c r="P7192" s="70" t="str">
        <f t="shared" si="337"/>
        <v/>
      </c>
      <c r="Q7192" s="70" t="str">
        <f t="shared" si="338"/>
        <v/>
      </c>
      <c r="R7192" s="70" t="str">
        <f>IFERROR(IF(K7192="handling and wharfage",SUM(P7192:Q7192),IF(OR(K7192="tank",K7192="Boat",K7192="car"),INDEX(Rate!$B$4:$M$25,MATCH(Gilbert!N7192,Rate!$A$4:$A$25,0),MATCH(Gilbert!L7192,Rate!$B$3:$M$3,0))*O7192*0.8,INDEX(Rate!$B$4:$M$25,MATCH(Gilbert!N7192,Rate!$A$4:$A$25,0),MATCH(Gilbert!L7192,Rate!$B$3:$M$3,0))*O7192)),"")</f>
        <v/>
      </c>
      <c r="T7192" s="71" t="str">
        <f t="shared" si="339"/>
        <v/>
      </c>
    </row>
    <row r="7193" spans="16:20">
      <c r="P7193" s="70" t="str">
        <f t="shared" si="337"/>
        <v/>
      </c>
      <c r="Q7193" s="70" t="str">
        <f t="shared" si="338"/>
        <v/>
      </c>
      <c r="R7193" s="70" t="str">
        <f>IFERROR(IF(K7193="handling and wharfage",SUM(P7193:Q7193),IF(OR(K7193="tank",K7193="Boat",K7193="car"),INDEX(Rate!$B$4:$M$25,MATCH(Gilbert!N7193,Rate!$A$4:$A$25,0),MATCH(Gilbert!L7193,Rate!$B$3:$M$3,0))*O7193*0.8,INDEX(Rate!$B$4:$M$25,MATCH(Gilbert!N7193,Rate!$A$4:$A$25,0),MATCH(Gilbert!L7193,Rate!$B$3:$M$3,0))*O7193)),"")</f>
        <v/>
      </c>
      <c r="T7193" s="71" t="str">
        <f t="shared" si="339"/>
        <v/>
      </c>
    </row>
    <row r="7194" spans="16:20">
      <c r="P7194" s="70" t="str">
        <f t="shared" si="337"/>
        <v/>
      </c>
      <c r="Q7194" s="70" t="str">
        <f t="shared" si="338"/>
        <v/>
      </c>
      <c r="R7194" s="70" t="str">
        <f>IFERROR(IF(K7194="handling and wharfage",SUM(P7194:Q7194),IF(OR(K7194="tank",K7194="Boat",K7194="car"),INDEX(Rate!$B$4:$M$25,MATCH(Gilbert!N7194,Rate!$A$4:$A$25,0),MATCH(Gilbert!L7194,Rate!$B$3:$M$3,0))*O7194*0.8,INDEX(Rate!$B$4:$M$25,MATCH(Gilbert!N7194,Rate!$A$4:$A$25,0),MATCH(Gilbert!L7194,Rate!$B$3:$M$3,0))*O7194)),"")</f>
        <v/>
      </c>
      <c r="T7194" s="71" t="str">
        <f t="shared" si="339"/>
        <v/>
      </c>
    </row>
    <row r="7195" spans="16:20">
      <c r="P7195" s="70" t="str">
        <f t="shared" si="337"/>
        <v/>
      </c>
      <c r="Q7195" s="70" t="str">
        <f t="shared" si="338"/>
        <v/>
      </c>
      <c r="R7195" s="70" t="str">
        <f>IFERROR(IF(K7195="handling and wharfage",SUM(P7195:Q7195),IF(OR(K7195="tank",K7195="Boat",K7195="car"),INDEX(Rate!$B$4:$M$25,MATCH(Gilbert!N7195,Rate!$A$4:$A$25,0),MATCH(Gilbert!L7195,Rate!$B$3:$M$3,0))*O7195*0.8,INDEX(Rate!$B$4:$M$25,MATCH(Gilbert!N7195,Rate!$A$4:$A$25,0),MATCH(Gilbert!L7195,Rate!$B$3:$M$3,0))*O7195)),"")</f>
        <v/>
      </c>
      <c r="T7195" s="71" t="str">
        <f t="shared" si="339"/>
        <v/>
      </c>
    </row>
    <row r="7196" spans="16:20">
      <c r="P7196" s="70" t="str">
        <f t="shared" si="337"/>
        <v/>
      </c>
      <c r="Q7196" s="70" t="str">
        <f t="shared" si="338"/>
        <v/>
      </c>
      <c r="R7196" s="70" t="str">
        <f>IFERROR(IF(K7196="handling and wharfage",SUM(P7196:Q7196),IF(OR(K7196="tank",K7196="Boat",K7196="car"),INDEX(Rate!$B$4:$M$25,MATCH(Gilbert!N7196,Rate!$A$4:$A$25,0),MATCH(Gilbert!L7196,Rate!$B$3:$M$3,0))*O7196*0.8,INDEX(Rate!$B$4:$M$25,MATCH(Gilbert!N7196,Rate!$A$4:$A$25,0),MATCH(Gilbert!L7196,Rate!$B$3:$M$3,0))*O7196)),"")</f>
        <v/>
      </c>
      <c r="T7196" s="71" t="str">
        <f t="shared" si="339"/>
        <v/>
      </c>
    </row>
    <row r="7197" spans="16:20">
      <c r="P7197" s="70" t="str">
        <f t="shared" si="337"/>
        <v/>
      </c>
      <c r="Q7197" s="70" t="str">
        <f t="shared" si="338"/>
        <v/>
      </c>
      <c r="R7197" s="70" t="str">
        <f>IFERROR(IF(K7197="handling and wharfage",SUM(P7197:Q7197),IF(OR(K7197="tank",K7197="Boat",K7197="car"),INDEX(Rate!$B$4:$M$25,MATCH(Gilbert!N7197,Rate!$A$4:$A$25,0),MATCH(Gilbert!L7197,Rate!$B$3:$M$3,0))*O7197*0.8,INDEX(Rate!$B$4:$M$25,MATCH(Gilbert!N7197,Rate!$A$4:$A$25,0),MATCH(Gilbert!L7197,Rate!$B$3:$M$3,0))*O7197)),"")</f>
        <v/>
      </c>
      <c r="T7197" s="71" t="str">
        <f t="shared" si="339"/>
        <v/>
      </c>
    </row>
    <row r="7198" spans="16:20">
      <c r="P7198" s="70" t="str">
        <f t="shared" si="337"/>
        <v/>
      </c>
      <c r="Q7198" s="70" t="str">
        <f t="shared" si="338"/>
        <v/>
      </c>
      <c r="R7198" s="70" t="str">
        <f>IFERROR(IF(K7198="handling and wharfage",SUM(P7198:Q7198),IF(OR(K7198="tank",K7198="Boat",K7198="car"),INDEX(Rate!$B$4:$M$25,MATCH(Gilbert!N7198,Rate!$A$4:$A$25,0),MATCH(Gilbert!L7198,Rate!$B$3:$M$3,0))*O7198*0.8,INDEX(Rate!$B$4:$M$25,MATCH(Gilbert!N7198,Rate!$A$4:$A$25,0),MATCH(Gilbert!L7198,Rate!$B$3:$M$3,0))*O7198)),"")</f>
        <v/>
      </c>
      <c r="T7198" s="71" t="str">
        <f t="shared" si="339"/>
        <v/>
      </c>
    </row>
    <row r="7199" spans="16:20">
      <c r="P7199" s="70" t="str">
        <f t="shared" si="337"/>
        <v/>
      </c>
      <c r="Q7199" s="70" t="str">
        <f t="shared" si="338"/>
        <v/>
      </c>
      <c r="R7199" s="70" t="str">
        <f>IFERROR(IF(K7199="handling and wharfage",SUM(P7199:Q7199),IF(OR(K7199="tank",K7199="Boat",K7199="car"),INDEX(Rate!$B$4:$M$25,MATCH(Gilbert!N7199,Rate!$A$4:$A$25,0),MATCH(Gilbert!L7199,Rate!$B$3:$M$3,0))*O7199*0.8,INDEX(Rate!$B$4:$M$25,MATCH(Gilbert!N7199,Rate!$A$4:$A$25,0),MATCH(Gilbert!L7199,Rate!$B$3:$M$3,0))*O7199)),"")</f>
        <v/>
      </c>
      <c r="T7199" s="71" t="str">
        <f t="shared" si="339"/>
        <v/>
      </c>
    </row>
    <row r="7200" spans="16:20">
      <c r="P7200" s="70" t="str">
        <f t="shared" si="337"/>
        <v/>
      </c>
      <c r="Q7200" s="70" t="str">
        <f t="shared" si="338"/>
        <v/>
      </c>
      <c r="R7200" s="70" t="str">
        <f>IFERROR(IF(K7200="handling and wharfage",SUM(P7200:Q7200),IF(OR(K7200="tank",K7200="Boat",K7200="car"),INDEX(Rate!$B$4:$M$25,MATCH(Gilbert!N7200,Rate!$A$4:$A$25,0),MATCH(Gilbert!L7200,Rate!$B$3:$M$3,0))*O7200*0.8,INDEX(Rate!$B$4:$M$25,MATCH(Gilbert!N7200,Rate!$A$4:$A$25,0),MATCH(Gilbert!L7200,Rate!$B$3:$M$3,0))*O7200)),"")</f>
        <v/>
      </c>
      <c r="T7200" s="71" t="str">
        <f t="shared" si="339"/>
        <v/>
      </c>
    </row>
    <row r="7201" spans="16:20">
      <c r="P7201" s="70" t="str">
        <f t="shared" si="337"/>
        <v/>
      </c>
      <c r="Q7201" s="70" t="str">
        <f t="shared" si="338"/>
        <v/>
      </c>
      <c r="R7201" s="70" t="str">
        <f>IFERROR(IF(K7201="handling and wharfage",SUM(P7201:Q7201),IF(OR(K7201="tank",K7201="Boat",K7201="car"),INDEX(Rate!$B$4:$M$25,MATCH(Gilbert!N7201,Rate!$A$4:$A$25,0),MATCH(Gilbert!L7201,Rate!$B$3:$M$3,0))*O7201*0.8,INDEX(Rate!$B$4:$M$25,MATCH(Gilbert!N7201,Rate!$A$4:$A$25,0),MATCH(Gilbert!L7201,Rate!$B$3:$M$3,0))*O7201)),"")</f>
        <v/>
      </c>
      <c r="T7201" s="71" t="str">
        <f t="shared" si="339"/>
        <v/>
      </c>
    </row>
    <row r="7202" spans="16:20">
      <c r="P7202" s="70" t="str">
        <f t="shared" si="337"/>
        <v/>
      </c>
      <c r="Q7202" s="70" t="str">
        <f t="shared" si="338"/>
        <v/>
      </c>
      <c r="R7202" s="70" t="str">
        <f>IFERROR(IF(K7202="handling and wharfage",SUM(P7202:Q7202),IF(OR(K7202="tank",K7202="Boat",K7202="car"),INDEX(Rate!$B$4:$M$25,MATCH(Gilbert!N7202,Rate!$A$4:$A$25,0),MATCH(Gilbert!L7202,Rate!$B$3:$M$3,0))*O7202*0.8,INDEX(Rate!$B$4:$M$25,MATCH(Gilbert!N7202,Rate!$A$4:$A$25,0),MATCH(Gilbert!L7202,Rate!$B$3:$M$3,0))*O7202)),"")</f>
        <v/>
      </c>
      <c r="T7202" s="71" t="str">
        <f t="shared" si="339"/>
        <v/>
      </c>
    </row>
    <row r="7203" spans="16:20">
      <c r="P7203" s="70" t="str">
        <f t="shared" si="337"/>
        <v/>
      </c>
      <c r="Q7203" s="70" t="str">
        <f t="shared" si="338"/>
        <v/>
      </c>
      <c r="R7203" s="70" t="str">
        <f>IFERROR(IF(K7203="handling and wharfage",SUM(P7203:Q7203),IF(OR(K7203="tank",K7203="Boat",K7203="car"),INDEX(Rate!$B$4:$M$25,MATCH(Gilbert!N7203,Rate!$A$4:$A$25,0),MATCH(Gilbert!L7203,Rate!$B$3:$M$3,0))*O7203*0.8,INDEX(Rate!$B$4:$M$25,MATCH(Gilbert!N7203,Rate!$A$4:$A$25,0),MATCH(Gilbert!L7203,Rate!$B$3:$M$3,0))*O7203)),"")</f>
        <v/>
      </c>
      <c r="T7203" s="71" t="str">
        <f t="shared" si="339"/>
        <v/>
      </c>
    </row>
    <row r="7204" spans="16:20">
      <c r="P7204" s="70" t="str">
        <f t="shared" si="337"/>
        <v/>
      </c>
      <c r="Q7204" s="70" t="str">
        <f t="shared" si="338"/>
        <v/>
      </c>
      <c r="R7204" s="70" t="str">
        <f>IFERROR(IF(K7204="handling and wharfage",SUM(P7204:Q7204),IF(OR(K7204="tank",K7204="Boat",K7204="car"),INDEX(Rate!$B$4:$M$25,MATCH(Gilbert!N7204,Rate!$A$4:$A$25,0),MATCH(Gilbert!L7204,Rate!$B$3:$M$3,0))*O7204*0.8,INDEX(Rate!$B$4:$M$25,MATCH(Gilbert!N7204,Rate!$A$4:$A$25,0),MATCH(Gilbert!L7204,Rate!$B$3:$M$3,0))*O7204)),"")</f>
        <v/>
      </c>
      <c r="T7204" s="71" t="str">
        <f t="shared" si="339"/>
        <v/>
      </c>
    </row>
    <row r="7205" spans="16:20">
      <c r="P7205" s="70" t="str">
        <f t="shared" si="337"/>
        <v/>
      </c>
      <c r="Q7205" s="70" t="str">
        <f t="shared" si="338"/>
        <v/>
      </c>
      <c r="R7205" s="70" t="str">
        <f>IFERROR(IF(K7205="handling and wharfage",SUM(P7205:Q7205),IF(OR(K7205="tank",K7205="Boat",K7205="car"),INDEX(Rate!$B$4:$M$25,MATCH(Gilbert!N7205,Rate!$A$4:$A$25,0),MATCH(Gilbert!L7205,Rate!$B$3:$M$3,0))*O7205*0.8,INDEX(Rate!$B$4:$M$25,MATCH(Gilbert!N7205,Rate!$A$4:$A$25,0),MATCH(Gilbert!L7205,Rate!$B$3:$M$3,0))*O7205)),"")</f>
        <v/>
      </c>
      <c r="T7205" s="71" t="str">
        <f t="shared" si="339"/>
        <v/>
      </c>
    </row>
    <row r="7206" spans="16:20">
      <c r="P7206" s="70" t="str">
        <f t="shared" si="337"/>
        <v/>
      </c>
      <c r="Q7206" s="70" t="str">
        <f t="shared" si="338"/>
        <v/>
      </c>
      <c r="R7206" s="70" t="str">
        <f>IFERROR(IF(K7206="handling and wharfage",SUM(P7206:Q7206),IF(OR(K7206="tank",K7206="Boat",K7206="car"),INDEX(Rate!$B$4:$M$25,MATCH(Gilbert!N7206,Rate!$A$4:$A$25,0),MATCH(Gilbert!L7206,Rate!$B$3:$M$3,0))*O7206*0.8,INDEX(Rate!$B$4:$M$25,MATCH(Gilbert!N7206,Rate!$A$4:$A$25,0),MATCH(Gilbert!L7206,Rate!$B$3:$M$3,0))*O7206)),"")</f>
        <v/>
      </c>
      <c r="T7206" s="71" t="str">
        <f t="shared" si="339"/>
        <v/>
      </c>
    </row>
    <row r="7207" spans="16:20">
      <c r="P7207" s="70" t="str">
        <f t="shared" si="337"/>
        <v/>
      </c>
      <c r="Q7207" s="70" t="str">
        <f t="shared" si="338"/>
        <v/>
      </c>
      <c r="R7207" s="70" t="str">
        <f>IFERROR(IF(K7207="handling and wharfage",SUM(P7207:Q7207),IF(OR(K7207="tank",K7207="Boat",K7207="car"),INDEX(Rate!$B$4:$M$25,MATCH(Gilbert!N7207,Rate!$A$4:$A$25,0),MATCH(Gilbert!L7207,Rate!$B$3:$M$3,0))*O7207*0.8,INDEX(Rate!$B$4:$M$25,MATCH(Gilbert!N7207,Rate!$A$4:$A$25,0),MATCH(Gilbert!L7207,Rate!$B$3:$M$3,0))*O7207)),"")</f>
        <v/>
      </c>
      <c r="T7207" s="71" t="str">
        <f t="shared" si="339"/>
        <v/>
      </c>
    </row>
    <row r="7208" spans="16:20">
      <c r="P7208" s="70" t="str">
        <f t="shared" si="337"/>
        <v/>
      </c>
      <c r="Q7208" s="70" t="str">
        <f t="shared" si="338"/>
        <v/>
      </c>
      <c r="R7208" s="70" t="str">
        <f>IFERROR(IF(K7208="handling and wharfage",SUM(P7208:Q7208),IF(OR(K7208="tank",K7208="Boat",K7208="car"),INDEX(Rate!$B$4:$M$25,MATCH(Gilbert!N7208,Rate!$A$4:$A$25,0),MATCH(Gilbert!L7208,Rate!$B$3:$M$3,0))*O7208*0.8,INDEX(Rate!$B$4:$M$25,MATCH(Gilbert!N7208,Rate!$A$4:$A$25,0),MATCH(Gilbert!L7208,Rate!$B$3:$M$3,0))*O7208)),"")</f>
        <v/>
      </c>
      <c r="T7208" s="71" t="str">
        <f t="shared" si="339"/>
        <v/>
      </c>
    </row>
    <row r="7209" spans="16:20">
      <c r="P7209" s="70" t="str">
        <f t="shared" si="337"/>
        <v/>
      </c>
      <c r="Q7209" s="70" t="str">
        <f t="shared" si="338"/>
        <v/>
      </c>
      <c r="R7209" s="70" t="str">
        <f>IFERROR(IF(K7209="handling and wharfage",SUM(P7209:Q7209),IF(OR(K7209="tank",K7209="Boat",K7209="car"),INDEX(Rate!$B$4:$M$25,MATCH(Gilbert!N7209,Rate!$A$4:$A$25,0),MATCH(Gilbert!L7209,Rate!$B$3:$M$3,0))*O7209*0.8,INDEX(Rate!$B$4:$M$25,MATCH(Gilbert!N7209,Rate!$A$4:$A$25,0),MATCH(Gilbert!L7209,Rate!$B$3:$M$3,0))*O7209)),"")</f>
        <v/>
      </c>
      <c r="T7209" s="71" t="str">
        <f t="shared" si="339"/>
        <v/>
      </c>
    </row>
    <row r="7210" spans="16:20">
      <c r="P7210" s="70" t="str">
        <f t="shared" si="337"/>
        <v/>
      </c>
      <c r="Q7210" s="70" t="str">
        <f t="shared" si="338"/>
        <v/>
      </c>
      <c r="R7210" s="70" t="str">
        <f>IFERROR(IF(K7210="handling and wharfage",SUM(P7210:Q7210),IF(OR(K7210="tank",K7210="Boat",K7210="car"),INDEX(Rate!$B$4:$M$25,MATCH(Gilbert!N7210,Rate!$A$4:$A$25,0),MATCH(Gilbert!L7210,Rate!$B$3:$M$3,0))*O7210*0.8,INDEX(Rate!$B$4:$M$25,MATCH(Gilbert!N7210,Rate!$A$4:$A$25,0),MATCH(Gilbert!L7210,Rate!$B$3:$M$3,0))*O7210)),"")</f>
        <v/>
      </c>
      <c r="T7210" s="71" t="str">
        <f t="shared" si="339"/>
        <v/>
      </c>
    </row>
    <row r="7211" spans="16:20">
      <c r="P7211" s="70" t="str">
        <f t="shared" si="337"/>
        <v/>
      </c>
      <c r="Q7211" s="70" t="str">
        <f t="shared" si="338"/>
        <v/>
      </c>
      <c r="R7211" s="70" t="str">
        <f>IFERROR(IF(K7211="handling and wharfage",SUM(P7211:Q7211),IF(OR(K7211="tank",K7211="Boat",K7211="car"),INDEX(Rate!$B$4:$M$25,MATCH(Gilbert!N7211,Rate!$A$4:$A$25,0),MATCH(Gilbert!L7211,Rate!$B$3:$M$3,0))*O7211*0.8,INDEX(Rate!$B$4:$M$25,MATCH(Gilbert!N7211,Rate!$A$4:$A$25,0),MATCH(Gilbert!L7211,Rate!$B$3:$M$3,0))*O7211)),"")</f>
        <v/>
      </c>
      <c r="T7211" s="71" t="str">
        <f t="shared" si="339"/>
        <v/>
      </c>
    </row>
    <row r="7212" spans="16:20">
      <c r="P7212" s="70" t="str">
        <f t="shared" si="337"/>
        <v/>
      </c>
      <c r="Q7212" s="70" t="str">
        <f t="shared" si="338"/>
        <v/>
      </c>
      <c r="R7212" s="70" t="str">
        <f>IFERROR(IF(K7212="handling and wharfage",SUM(P7212:Q7212),IF(OR(K7212="tank",K7212="Boat",K7212="car"),INDEX(Rate!$B$4:$M$25,MATCH(Gilbert!N7212,Rate!$A$4:$A$25,0),MATCH(Gilbert!L7212,Rate!$B$3:$M$3,0))*O7212*0.8,INDEX(Rate!$B$4:$M$25,MATCH(Gilbert!N7212,Rate!$A$4:$A$25,0),MATCH(Gilbert!L7212,Rate!$B$3:$M$3,0))*O7212)),"")</f>
        <v/>
      </c>
      <c r="T7212" s="71" t="str">
        <f t="shared" si="339"/>
        <v/>
      </c>
    </row>
    <row r="7213" spans="16:20">
      <c r="P7213" s="70" t="str">
        <f t="shared" si="337"/>
        <v/>
      </c>
      <c r="Q7213" s="70" t="str">
        <f t="shared" si="338"/>
        <v/>
      </c>
      <c r="R7213" s="70" t="str">
        <f>IFERROR(IF(K7213="handling and wharfage",SUM(P7213:Q7213),IF(OR(K7213="tank",K7213="Boat",K7213="car"),INDEX(Rate!$B$4:$M$25,MATCH(Gilbert!N7213,Rate!$A$4:$A$25,0),MATCH(Gilbert!L7213,Rate!$B$3:$M$3,0))*O7213*0.8,INDEX(Rate!$B$4:$M$25,MATCH(Gilbert!N7213,Rate!$A$4:$A$25,0),MATCH(Gilbert!L7213,Rate!$B$3:$M$3,0))*O7213)),"")</f>
        <v/>
      </c>
      <c r="T7213" s="71" t="str">
        <f t="shared" si="339"/>
        <v/>
      </c>
    </row>
    <row r="7214" spans="16:20">
      <c r="P7214" s="70" t="str">
        <f t="shared" si="337"/>
        <v/>
      </c>
      <c r="Q7214" s="70" t="str">
        <f t="shared" si="338"/>
        <v/>
      </c>
      <c r="R7214" s="70" t="str">
        <f>IFERROR(IF(K7214="handling and wharfage",SUM(P7214:Q7214),IF(OR(K7214="tank",K7214="Boat",K7214="car"),INDEX(Rate!$B$4:$M$25,MATCH(Gilbert!N7214,Rate!$A$4:$A$25,0),MATCH(Gilbert!L7214,Rate!$B$3:$M$3,0))*O7214*0.8,INDEX(Rate!$B$4:$M$25,MATCH(Gilbert!N7214,Rate!$A$4:$A$25,0),MATCH(Gilbert!L7214,Rate!$B$3:$M$3,0))*O7214)),"")</f>
        <v/>
      </c>
      <c r="T7214" s="71" t="str">
        <f t="shared" si="339"/>
        <v/>
      </c>
    </row>
    <row r="7215" spans="16:20">
      <c r="P7215" s="70" t="str">
        <f t="shared" si="337"/>
        <v/>
      </c>
      <c r="Q7215" s="70" t="str">
        <f t="shared" si="338"/>
        <v/>
      </c>
      <c r="R7215" s="70" t="str">
        <f>IFERROR(IF(K7215="handling and wharfage",SUM(P7215:Q7215),IF(OR(K7215="tank",K7215="Boat",K7215="car"),INDEX(Rate!$B$4:$M$25,MATCH(Gilbert!N7215,Rate!$A$4:$A$25,0),MATCH(Gilbert!L7215,Rate!$B$3:$M$3,0))*O7215*0.8,INDEX(Rate!$B$4:$M$25,MATCH(Gilbert!N7215,Rate!$A$4:$A$25,0),MATCH(Gilbert!L7215,Rate!$B$3:$M$3,0))*O7215)),"")</f>
        <v/>
      </c>
      <c r="T7215" s="71" t="str">
        <f t="shared" si="339"/>
        <v/>
      </c>
    </row>
    <row r="7216" spans="16:20">
      <c r="P7216" s="70" t="str">
        <f t="shared" si="337"/>
        <v/>
      </c>
      <c r="Q7216" s="70" t="str">
        <f t="shared" si="338"/>
        <v/>
      </c>
      <c r="R7216" s="70" t="str">
        <f>IFERROR(IF(K7216="handling and wharfage",SUM(P7216:Q7216),IF(OR(K7216="tank",K7216="Boat",K7216="car"),INDEX(Rate!$B$4:$M$25,MATCH(Gilbert!N7216,Rate!$A$4:$A$25,0),MATCH(Gilbert!L7216,Rate!$B$3:$M$3,0))*O7216*0.8,INDEX(Rate!$B$4:$M$25,MATCH(Gilbert!N7216,Rate!$A$4:$A$25,0),MATCH(Gilbert!L7216,Rate!$B$3:$M$3,0))*O7216)),"")</f>
        <v/>
      </c>
      <c r="T7216" s="71" t="str">
        <f t="shared" si="339"/>
        <v/>
      </c>
    </row>
    <row r="7217" spans="16:20">
      <c r="P7217" s="70" t="str">
        <f t="shared" si="337"/>
        <v/>
      </c>
      <c r="Q7217" s="70" t="str">
        <f t="shared" si="338"/>
        <v/>
      </c>
      <c r="R7217" s="70" t="str">
        <f>IFERROR(IF(K7217="handling and wharfage",SUM(P7217:Q7217),IF(OR(K7217="tank",K7217="Boat",K7217="car"),INDEX(Rate!$B$4:$M$25,MATCH(Gilbert!N7217,Rate!$A$4:$A$25,0),MATCH(Gilbert!L7217,Rate!$B$3:$M$3,0))*O7217*0.8,INDEX(Rate!$B$4:$M$25,MATCH(Gilbert!N7217,Rate!$A$4:$A$25,0),MATCH(Gilbert!L7217,Rate!$B$3:$M$3,0))*O7217)),"")</f>
        <v/>
      </c>
      <c r="T7217" s="71" t="str">
        <f t="shared" si="339"/>
        <v/>
      </c>
    </row>
    <row r="7218" spans="16:20">
      <c r="P7218" s="70" t="str">
        <f t="shared" si="337"/>
        <v/>
      </c>
      <c r="Q7218" s="70" t="str">
        <f t="shared" si="338"/>
        <v/>
      </c>
      <c r="R7218" s="70" t="str">
        <f>IFERROR(IF(K7218="handling and wharfage",SUM(P7218:Q7218),IF(OR(K7218="tank",K7218="Boat",K7218="car"),INDEX(Rate!$B$4:$M$25,MATCH(Gilbert!N7218,Rate!$A$4:$A$25,0),MATCH(Gilbert!L7218,Rate!$B$3:$M$3,0))*O7218*0.8,INDEX(Rate!$B$4:$M$25,MATCH(Gilbert!N7218,Rate!$A$4:$A$25,0),MATCH(Gilbert!L7218,Rate!$B$3:$M$3,0))*O7218)),"")</f>
        <v/>
      </c>
      <c r="T7218" s="71" t="str">
        <f t="shared" si="339"/>
        <v/>
      </c>
    </row>
    <row r="7219" spans="16:20">
      <c r="P7219" s="70" t="str">
        <f t="shared" si="337"/>
        <v/>
      </c>
      <c r="Q7219" s="70" t="str">
        <f t="shared" si="338"/>
        <v/>
      </c>
      <c r="R7219" s="70" t="str">
        <f>IFERROR(IF(K7219="handling and wharfage",SUM(P7219:Q7219),IF(OR(K7219="tank",K7219="Boat",K7219="car"),INDEX(Rate!$B$4:$M$25,MATCH(Gilbert!N7219,Rate!$A$4:$A$25,0),MATCH(Gilbert!L7219,Rate!$B$3:$M$3,0))*O7219*0.8,INDEX(Rate!$B$4:$M$25,MATCH(Gilbert!N7219,Rate!$A$4:$A$25,0),MATCH(Gilbert!L7219,Rate!$B$3:$M$3,0))*O7219)),"")</f>
        <v/>
      </c>
      <c r="T7219" s="71" t="str">
        <f t="shared" si="339"/>
        <v/>
      </c>
    </row>
    <row r="7220" spans="16:20">
      <c r="P7220" s="70" t="str">
        <f t="shared" si="337"/>
        <v/>
      </c>
      <c r="Q7220" s="70" t="str">
        <f t="shared" si="338"/>
        <v/>
      </c>
      <c r="R7220" s="70" t="str">
        <f>IFERROR(IF(K7220="handling and wharfage",SUM(P7220:Q7220),IF(OR(K7220="tank",K7220="Boat",K7220="car"),INDEX(Rate!$B$4:$M$25,MATCH(Gilbert!N7220,Rate!$A$4:$A$25,0),MATCH(Gilbert!L7220,Rate!$B$3:$M$3,0))*O7220*0.8,INDEX(Rate!$B$4:$M$25,MATCH(Gilbert!N7220,Rate!$A$4:$A$25,0),MATCH(Gilbert!L7220,Rate!$B$3:$M$3,0))*O7220)),"")</f>
        <v/>
      </c>
      <c r="T7220" s="71" t="str">
        <f t="shared" si="339"/>
        <v/>
      </c>
    </row>
    <row r="7221" spans="16:20">
      <c r="P7221" s="70" t="str">
        <f t="shared" si="337"/>
        <v/>
      </c>
      <c r="Q7221" s="70" t="str">
        <f t="shared" si="338"/>
        <v/>
      </c>
      <c r="R7221" s="70" t="str">
        <f>IFERROR(IF(K7221="handling and wharfage",SUM(P7221:Q7221),IF(OR(K7221="tank",K7221="Boat",K7221="car"),INDEX(Rate!$B$4:$M$25,MATCH(Gilbert!N7221,Rate!$A$4:$A$25,0),MATCH(Gilbert!L7221,Rate!$B$3:$M$3,0))*O7221*0.8,INDEX(Rate!$B$4:$M$25,MATCH(Gilbert!N7221,Rate!$A$4:$A$25,0),MATCH(Gilbert!L7221,Rate!$B$3:$M$3,0))*O7221)),"")</f>
        <v/>
      </c>
      <c r="T7221" s="71" t="str">
        <f t="shared" si="339"/>
        <v/>
      </c>
    </row>
    <row r="7222" spans="16:20">
      <c r="P7222" s="70" t="str">
        <f t="shared" si="337"/>
        <v/>
      </c>
      <c r="Q7222" s="70" t="str">
        <f t="shared" si="338"/>
        <v/>
      </c>
      <c r="R7222" s="70" t="str">
        <f>IFERROR(IF(K7222="handling and wharfage",SUM(P7222:Q7222),IF(OR(K7222="tank",K7222="Boat",K7222="car"),INDEX(Rate!$B$4:$M$25,MATCH(Gilbert!N7222,Rate!$A$4:$A$25,0),MATCH(Gilbert!L7222,Rate!$B$3:$M$3,0))*O7222*0.8,INDEX(Rate!$B$4:$M$25,MATCH(Gilbert!N7222,Rate!$A$4:$A$25,0),MATCH(Gilbert!L7222,Rate!$B$3:$M$3,0))*O7222)),"")</f>
        <v/>
      </c>
      <c r="T7222" s="71" t="str">
        <f t="shared" si="339"/>
        <v/>
      </c>
    </row>
    <row r="7223" spans="16:20">
      <c r="P7223" s="70" t="str">
        <f t="shared" si="337"/>
        <v/>
      </c>
      <c r="Q7223" s="70" t="str">
        <f t="shared" si="338"/>
        <v/>
      </c>
      <c r="R7223" s="70" t="str">
        <f>IFERROR(IF(K7223="handling and wharfage",SUM(P7223:Q7223),IF(OR(K7223="tank",K7223="Boat",K7223="car"),INDEX(Rate!$B$4:$M$25,MATCH(Gilbert!N7223,Rate!$A$4:$A$25,0),MATCH(Gilbert!L7223,Rate!$B$3:$M$3,0))*O7223*0.8,INDEX(Rate!$B$4:$M$25,MATCH(Gilbert!N7223,Rate!$A$4:$A$25,0),MATCH(Gilbert!L7223,Rate!$B$3:$M$3,0))*O7223)),"")</f>
        <v/>
      </c>
      <c r="T7223" s="71" t="str">
        <f t="shared" si="339"/>
        <v/>
      </c>
    </row>
    <row r="7224" spans="16:20">
      <c r="P7224" s="70" t="str">
        <f t="shared" si="337"/>
        <v/>
      </c>
      <c r="Q7224" s="70" t="str">
        <f t="shared" si="338"/>
        <v/>
      </c>
      <c r="R7224" s="70" t="str">
        <f>IFERROR(IF(K7224="handling and wharfage",SUM(P7224:Q7224),IF(OR(K7224="tank",K7224="Boat",K7224="car"),INDEX(Rate!$B$4:$M$25,MATCH(Gilbert!N7224,Rate!$A$4:$A$25,0),MATCH(Gilbert!L7224,Rate!$B$3:$M$3,0))*O7224*0.8,INDEX(Rate!$B$4:$M$25,MATCH(Gilbert!N7224,Rate!$A$4:$A$25,0),MATCH(Gilbert!L7224,Rate!$B$3:$M$3,0))*O7224)),"")</f>
        <v/>
      </c>
      <c r="T7224" s="71" t="str">
        <f t="shared" si="339"/>
        <v/>
      </c>
    </row>
    <row r="7225" spans="16:20">
      <c r="P7225" s="70" t="str">
        <f t="shared" si="337"/>
        <v/>
      </c>
      <c r="Q7225" s="70" t="str">
        <f t="shared" si="338"/>
        <v/>
      </c>
      <c r="R7225" s="70" t="str">
        <f>IFERROR(IF(K7225="handling and wharfage",SUM(P7225:Q7225),IF(OR(K7225="tank",K7225="Boat",K7225="car"),INDEX(Rate!$B$4:$M$25,MATCH(Gilbert!N7225,Rate!$A$4:$A$25,0),MATCH(Gilbert!L7225,Rate!$B$3:$M$3,0))*O7225*0.8,INDEX(Rate!$B$4:$M$25,MATCH(Gilbert!N7225,Rate!$A$4:$A$25,0),MATCH(Gilbert!L7225,Rate!$B$3:$M$3,0))*O7225)),"")</f>
        <v/>
      </c>
      <c r="T7225" s="71" t="str">
        <f t="shared" si="339"/>
        <v/>
      </c>
    </row>
    <row r="7226" spans="16:20">
      <c r="P7226" s="70" t="str">
        <f t="shared" si="337"/>
        <v/>
      </c>
      <c r="Q7226" s="70" t="str">
        <f t="shared" si="338"/>
        <v/>
      </c>
      <c r="R7226" s="70" t="str">
        <f>IFERROR(IF(K7226="handling and wharfage",SUM(P7226:Q7226),IF(OR(K7226="tank",K7226="Boat",K7226="car"),INDEX(Rate!$B$4:$M$25,MATCH(Gilbert!N7226,Rate!$A$4:$A$25,0),MATCH(Gilbert!L7226,Rate!$B$3:$M$3,0))*O7226*0.8,INDEX(Rate!$B$4:$M$25,MATCH(Gilbert!N7226,Rate!$A$4:$A$25,0),MATCH(Gilbert!L7226,Rate!$B$3:$M$3,0))*O7226)),"")</f>
        <v/>
      </c>
      <c r="T7226" s="71" t="str">
        <f t="shared" si="339"/>
        <v/>
      </c>
    </row>
    <row r="7227" spans="16:20">
      <c r="P7227" s="70" t="str">
        <f t="shared" si="337"/>
        <v/>
      </c>
      <c r="Q7227" s="70" t="str">
        <f t="shared" si="338"/>
        <v/>
      </c>
      <c r="R7227" s="70" t="str">
        <f>IFERROR(IF(K7227="handling and wharfage",SUM(P7227:Q7227),IF(OR(K7227="tank",K7227="Boat",K7227="car"),INDEX(Rate!$B$4:$M$25,MATCH(Gilbert!N7227,Rate!$A$4:$A$25,0),MATCH(Gilbert!L7227,Rate!$B$3:$M$3,0))*O7227*0.8,INDEX(Rate!$B$4:$M$25,MATCH(Gilbert!N7227,Rate!$A$4:$A$25,0),MATCH(Gilbert!L7227,Rate!$B$3:$M$3,0))*O7227)),"")</f>
        <v/>
      </c>
      <c r="T7227" s="71" t="str">
        <f t="shared" si="339"/>
        <v/>
      </c>
    </row>
    <row r="7228" spans="16:20">
      <c r="P7228" s="70" t="str">
        <f t="shared" si="337"/>
        <v/>
      </c>
      <c r="Q7228" s="70" t="str">
        <f t="shared" si="338"/>
        <v/>
      </c>
      <c r="R7228" s="70" t="str">
        <f>IFERROR(IF(K7228="handling and wharfage",SUM(P7228:Q7228),IF(OR(K7228="tank",K7228="Boat",K7228="car"),INDEX(Rate!$B$4:$M$25,MATCH(Gilbert!N7228,Rate!$A$4:$A$25,0),MATCH(Gilbert!L7228,Rate!$B$3:$M$3,0))*O7228*0.8,INDEX(Rate!$B$4:$M$25,MATCH(Gilbert!N7228,Rate!$A$4:$A$25,0),MATCH(Gilbert!L7228,Rate!$B$3:$M$3,0))*O7228)),"")</f>
        <v/>
      </c>
      <c r="T7228" s="71" t="str">
        <f t="shared" si="339"/>
        <v/>
      </c>
    </row>
    <row r="7229" s="59" customFormat="1" spans="1:23">
      <c r="A7229" s="74"/>
      <c r="B7229" s="74"/>
      <c r="D7229" s="98"/>
      <c r="G7229" s="99"/>
      <c r="H7229" s="98"/>
      <c r="J7229" s="101"/>
      <c r="P7229" s="70" t="str">
        <f t="shared" si="337"/>
        <v/>
      </c>
      <c r="Q7229" s="70" t="str">
        <f t="shared" si="338"/>
        <v/>
      </c>
      <c r="R7229" s="70" t="str">
        <f>IFERROR(IF(K7229="handling and wharfage",SUM(P7229:Q7229),IF(OR(K7229="tank",K7229="Boat",K7229="car"),INDEX(Rate!$B$4:$M$25,MATCH(Gilbert!N7229,Rate!$A$4:$A$25,0),MATCH(Gilbert!L7229,Rate!$B$3:$M$3,0))*O7229*0.8,INDEX(Rate!$B$4:$M$25,MATCH(Gilbert!N7229,Rate!$A$4:$A$25,0),MATCH(Gilbert!L7229,Rate!$B$3:$M$3,0))*O7229)),"")</f>
        <v/>
      </c>
      <c r="S7229" s="71"/>
      <c r="T7229" s="71" t="str">
        <f t="shared" si="339"/>
        <v/>
      </c>
      <c r="V7229" s="98"/>
      <c r="W7229" s="98"/>
    </row>
    <row r="7230" s="59" customFormat="1" spans="1:23">
      <c r="A7230" s="74"/>
      <c r="B7230" s="74"/>
      <c r="D7230" s="98"/>
      <c r="G7230" s="99"/>
      <c r="H7230" s="98"/>
      <c r="J7230" s="101"/>
      <c r="P7230" s="70" t="str">
        <f t="shared" si="337"/>
        <v/>
      </c>
      <c r="Q7230" s="70" t="str">
        <f t="shared" si="338"/>
        <v/>
      </c>
      <c r="R7230" s="70" t="str">
        <f>IFERROR(IF(K7230="handling and wharfage",SUM(P7230:Q7230),IF(OR(K7230="tank",K7230="Boat",K7230="car"),INDEX(Rate!$B$4:$M$25,MATCH(Gilbert!N7230,Rate!$A$4:$A$25,0),MATCH(Gilbert!L7230,Rate!$B$3:$M$3,0))*O7230*0.8,INDEX(Rate!$B$4:$M$25,MATCH(Gilbert!N7230,Rate!$A$4:$A$25,0),MATCH(Gilbert!L7230,Rate!$B$3:$M$3,0))*O7230)),"")</f>
        <v/>
      </c>
      <c r="S7230" s="71"/>
      <c r="T7230" s="71" t="str">
        <f t="shared" si="339"/>
        <v/>
      </c>
      <c r="V7230" s="98"/>
      <c r="W7230" s="98"/>
    </row>
    <row r="7231" s="59" customFormat="1" spans="1:23">
      <c r="A7231" s="74"/>
      <c r="B7231" s="74"/>
      <c r="D7231" s="98"/>
      <c r="G7231" s="99"/>
      <c r="H7231" s="98"/>
      <c r="J7231" s="101"/>
      <c r="P7231" s="70" t="str">
        <f t="shared" si="337"/>
        <v/>
      </c>
      <c r="Q7231" s="70" t="str">
        <f t="shared" si="338"/>
        <v/>
      </c>
      <c r="R7231" s="70" t="str">
        <f>IFERROR(IF(K7231="handling and wharfage",SUM(P7231:Q7231),IF(OR(K7231="tank",K7231="Boat",K7231="car"),INDEX(Rate!$B$4:$M$25,MATCH(Gilbert!N7231,Rate!$A$4:$A$25,0),MATCH(Gilbert!L7231,Rate!$B$3:$M$3,0))*O7231*0.8,INDEX(Rate!$B$4:$M$25,MATCH(Gilbert!N7231,Rate!$A$4:$A$25,0),MATCH(Gilbert!L7231,Rate!$B$3:$M$3,0))*O7231)),"")</f>
        <v/>
      </c>
      <c r="S7231" s="71"/>
      <c r="T7231" s="71" t="str">
        <f t="shared" si="339"/>
        <v/>
      </c>
      <c r="V7231" s="98"/>
      <c r="W7231" s="98"/>
    </row>
    <row r="7232" s="59" customFormat="1" spans="1:23">
      <c r="A7232" s="74"/>
      <c r="B7232" s="74"/>
      <c r="D7232" s="98"/>
      <c r="G7232" s="99"/>
      <c r="H7232" s="98"/>
      <c r="J7232" s="101"/>
      <c r="P7232" s="70" t="str">
        <f t="shared" si="337"/>
        <v/>
      </c>
      <c r="Q7232" s="70" t="str">
        <f t="shared" si="338"/>
        <v/>
      </c>
      <c r="R7232" s="70" t="str">
        <f>IFERROR(IF(K7232="handling and wharfage",SUM(P7232:Q7232),IF(OR(K7232="tank",K7232="Boat",K7232="car"),INDEX(Rate!$B$4:$M$25,MATCH(Gilbert!N7232,Rate!$A$4:$A$25,0),MATCH(Gilbert!L7232,Rate!$B$3:$M$3,0))*O7232*0.8,INDEX(Rate!$B$4:$M$25,MATCH(Gilbert!N7232,Rate!$A$4:$A$25,0),MATCH(Gilbert!L7232,Rate!$B$3:$M$3,0))*O7232)),"")</f>
        <v/>
      </c>
      <c r="S7232" s="71"/>
      <c r="T7232" s="71" t="str">
        <f t="shared" si="339"/>
        <v/>
      </c>
      <c r="V7232" s="98"/>
      <c r="W7232" s="98"/>
    </row>
    <row r="7233" s="59" customFormat="1" spans="1:23">
      <c r="A7233" s="74"/>
      <c r="B7233" s="74"/>
      <c r="D7233" s="98"/>
      <c r="G7233" s="99"/>
      <c r="H7233" s="98"/>
      <c r="J7233" s="101"/>
      <c r="P7233" s="70" t="str">
        <f t="shared" si="337"/>
        <v/>
      </c>
      <c r="Q7233" s="70" t="str">
        <f t="shared" si="338"/>
        <v/>
      </c>
      <c r="R7233" s="70" t="str">
        <f>IFERROR(IF(K7233="handling and wharfage",SUM(P7233:Q7233),IF(OR(K7233="tank",K7233="Boat",K7233="car"),INDEX(Rate!$B$4:$M$25,MATCH(Gilbert!N7233,Rate!$A$4:$A$25,0),MATCH(Gilbert!L7233,Rate!$B$3:$M$3,0))*O7233*0.8,INDEX(Rate!$B$4:$M$25,MATCH(Gilbert!N7233,Rate!$A$4:$A$25,0),MATCH(Gilbert!L7233,Rate!$B$3:$M$3,0))*O7233)),"")</f>
        <v/>
      </c>
      <c r="S7233" s="71"/>
      <c r="T7233" s="71" t="str">
        <f t="shared" si="339"/>
        <v/>
      </c>
      <c r="V7233" s="98"/>
      <c r="W7233" s="98"/>
    </row>
    <row r="7234" s="59" customFormat="1" spans="1:23">
      <c r="A7234" s="74"/>
      <c r="B7234" s="74"/>
      <c r="D7234" s="98"/>
      <c r="G7234" s="99"/>
      <c r="H7234" s="98"/>
      <c r="J7234" s="101"/>
      <c r="P7234" s="70" t="str">
        <f t="shared" si="337"/>
        <v/>
      </c>
      <c r="Q7234" s="70" t="str">
        <f t="shared" si="338"/>
        <v/>
      </c>
      <c r="R7234" s="70" t="str">
        <f>IFERROR(IF(K7234="handling and wharfage",SUM(P7234:Q7234),IF(OR(K7234="tank",K7234="Boat",K7234="car"),INDEX(Rate!$B$4:$M$25,MATCH(Gilbert!N7234,Rate!$A$4:$A$25,0),MATCH(Gilbert!L7234,Rate!$B$3:$M$3,0))*O7234*0.8,INDEX(Rate!$B$4:$M$25,MATCH(Gilbert!N7234,Rate!$A$4:$A$25,0),MATCH(Gilbert!L7234,Rate!$B$3:$M$3,0))*O7234)),"")</f>
        <v/>
      </c>
      <c r="S7234" s="71"/>
      <c r="T7234" s="71" t="str">
        <f t="shared" si="339"/>
        <v/>
      </c>
      <c r="V7234" s="98"/>
      <c r="W7234" s="98"/>
    </row>
    <row r="7235" s="59" customFormat="1" spans="1:23">
      <c r="A7235" s="74"/>
      <c r="B7235" s="74"/>
      <c r="D7235" s="98"/>
      <c r="G7235" s="99"/>
      <c r="H7235" s="98"/>
      <c r="J7235" s="101"/>
      <c r="P7235" s="70" t="str">
        <f t="shared" ref="P7235:P7298" si="340">IF(OR(K7235="handling and wharfage",K7235="rau handling and wharfage"),O7235*30,"")</f>
        <v/>
      </c>
      <c r="Q7235" s="70" t="str">
        <f t="shared" ref="Q7235:Q7298" si="341">IF(K7235&lt;&gt;"handling and wharfage","",O7235*3.5)</f>
        <v/>
      </c>
      <c r="R7235" s="70" t="str">
        <f>IFERROR(IF(K7235="handling and wharfage",SUM(P7235:Q7235),IF(OR(K7235="tank",K7235="Boat",K7235="car"),INDEX(Rate!$B$4:$M$25,MATCH(Gilbert!N7235,Rate!$A$4:$A$25,0),MATCH(Gilbert!L7235,Rate!$B$3:$M$3,0))*O7235*0.8,INDEX(Rate!$B$4:$M$25,MATCH(Gilbert!N7235,Rate!$A$4:$A$25,0),MATCH(Gilbert!L7235,Rate!$B$3:$M$3,0))*O7235)),"")</f>
        <v/>
      </c>
      <c r="S7235" s="71"/>
      <c r="T7235" s="71" t="str">
        <f t="shared" ref="T7235:T7298" si="342">IF(L7235="","",IF(L7235="General2","F0070000061A","E31250000331"))</f>
        <v/>
      </c>
      <c r="V7235" s="98"/>
      <c r="W7235" s="98"/>
    </row>
    <row r="7236" s="59" customFormat="1" spans="1:23">
      <c r="A7236" s="74"/>
      <c r="B7236" s="74"/>
      <c r="D7236" s="98"/>
      <c r="G7236" s="99"/>
      <c r="H7236" s="98"/>
      <c r="J7236" s="101"/>
      <c r="P7236" s="70" t="str">
        <f t="shared" si="340"/>
        <v/>
      </c>
      <c r="Q7236" s="70" t="str">
        <f t="shared" si="341"/>
        <v/>
      </c>
      <c r="R7236" s="70" t="str">
        <f>IFERROR(IF(K7236="handling and wharfage",SUM(P7236:Q7236),IF(OR(K7236="tank",K7236="Boat",K7236="car"),INDEX(Rate!$B$4:$M$25,MATCH(Gilbert!N7236,Rate!$A$4:$A$25,0),MATCH(Gilbert!L7236,Rate!$B$3:$M$3,0))*O7236*0.8,INDEX(Rate!$B$4:$M$25,MATCH(Gilbert!N7236,Rate!$A$4:$A$25,0),MATCH(Gilbert!L7236,Rate!$B$3:$M$3,0))*O7236)),"")</f>
        <v/>
      </c>
      <c r="S7236" s="71"/>
      <c r="T7236" s="71" t="str">
        <f t="shared" si="342"/>
        <v/>
      </c>
      <c r="V7236" s="98"/>
      <c r="W7236" s="98"/>
    </row>
    <row r="7237" s="59" customFormat="1" spans="1:23">
      <c r="A7237" s="74"/>
      <c r="B7237" s="74"/>
      <c r="D7237" s="98"/>
      <c r="G7237" s="99"/>
      <c r="H7237" s="98"/>
      <c r="J7237" s="101"/>
      <c r="P7237" s="70" t="str">
        <f t="shared" si="340"/>
        <v/>
      </c>
      <c r="Q7237" s="70" t="str">
        <f t="shared" si="341"/>
        <v/>
      </c>
      <c r="R7237" s="70" t="str">
        <f>IFERROR(IF(K7237="handling and wharfage",SUM(P7237:Q7237),IF(OR(K7237="tank",K7237="Boat",K7237="car"),INDEX(Rate!$B$4:$M$25,MATCH(Gilbert!N7237,Rate!$A$4:$A$25,0),MATCH(Gilbert!L7237,Rate!$B$3:$M$3,0))*O7237*0.8,INDEX(Rate!$B$4:$M$25,MATCH(Gilbert!N7237,Rate!$A$4:$A$25,0),MATCH(Gilbert!L7237,Rate!$B$3:$M$3,0))*O7237)),"")</f>
        <v/>
      </c>
      <c r="S7237" s="71"/>
      <c r="T7237" s="71" t="str">
        <f t="shared" si="342"/>
        <v/>
      </c>
      <c r="V7237" s="98"/>
      <c r="W7237" s="98"/>
    </row>
    <row r="7238" s="59" customFormat="1" spans="1:23">
      <c r="A7238" s="74"/>
      <c r="B7238" s="74"/>
      <c r="D7238" s="98"/>
      <c r="G7238" s="99"/>
      <c r="H7238" s="98"/>
      <c r="J7238" s="101"/>
      <c r="P7238" s="70" t="str">
        <f t="shared" si="340"/>
        <v/>
      </c>
      <c r="Q7238" s="70" t="str">
        <f t="shared" si="341"/>
        <v/>
      </c>
      <c r="R7238" s="70" t="str">
        <f>IFERROR(IF(K7238="handling and wharfage",SUM(P7238:Q7238),IF(OR(K7238="tank",K7238="Boat",K7238="car"),INDEX(Rate!$B$4:$M$25,MATCH(Gilbert!N7238,Rate!$A$4:$A$25,0),MATCH(Gilbert!L7238,Rate!$B$3:$M$3,0))*O7238*0.8,INDEX(Rate!$B$4:$M$25,MATCH(Gilbert!N7238,Rate!$A$4:$A$25,0),MATCH(Gilbert!L7238,Rate!$B$3:$M$3,0))*O7238)),"")</f>
        <v/>
      </c>
      <c r="S7238" s="71"/>
      <c r="T7238" s="71" t="str">
        <f t="shared" si="342"/>
        <v/>
      </c>
      <c r="V7238" s="98"/>
      <c r="W7238" s="98"/>
    </row>
    <row r="7239" s="59" customFormat="1" spans="1:23">
      <c r="A7239" s="74"/>
      <c r="B7239" s="74"/>
      <c r="D7239" s="98"/>
      <c r="G7239" s="99"/>
      <c r="H7239" s="98"/>
      <c r="J7239" s="101"/>
      <c r="P7239" s="70" t="str">
        <f t="shared" si="340"/>
        <v/>
      </c>
      <c r="Q7239" s="70" t="str">
        <f t="shared" si="341"/>
        <v/>
      </c>
      <c r="R7239" s="70" t="str">
        <f>IFERROR(IF(K7239="handling and wharfage",SUM(P7239:Q7239),IF(OR(K7239="tank",K7239="Boat",K7239="car"),INDEX(Rate!$B$4:$M$25,MATCH(Gilbert!N7239,Rate!$A$4:$A$25,0),MATCH(Gilbert!L7239,Rate!$B$3:$M$3,0))*O7239*0.8,INDEX(Rate!$B$4:$M$25,MATCH(Gilbert!N7239,Rate!$A$4:$A$25,0),MATCH(Gilbert!L7239,Rate!$B$3:$M$3,0))*O7239)),"")</f>
        <v/>
      </c>
      <c r="S7239" s="71"/>
      <c r="T7239" s="71" t="str">
        <f t="shared" si="342"/>
        <v/>
      </c>
      <c r="V7239" s="98"/>
      <c r="W7239" s="98"/>
    </row>
    <row r="7240" s="59" customFormat="1" spans="1:23">
      <c r="A7240" s="74"/>
      <c r="B7240" s="74"/>
      <c r="D7240" s="98"/>
      <c r="G7240" s="99"/>
      <c r="H7240" s="98"/>
      <c r="J7240" s="101"/>
      <c r="P7240" s="70" t="str">
        <f t="shared" si="340"/>
        <v/>
      </c>
      <c r="Q7240" s="70" t="str">
        <f t="shared" si="341"/>
        <v/>
      </c>
      <c r="R7240" s="70" t="str">
        <f>IFERROR(IF(K7240="handling and wharfage",SUM(P7240:Q7240),IF(OR(K7240="tank",K7240="Boat",K7240="car"),INDEX(Rate!$B$4:$M$25,MATCH(Gilbert!N7240,Rate!$A$4:$A$25,0),MATCH(Gilbert!L7240,Rate!$B$3:$M$3,0))*O7240*0.8,INDEX(Rate!$B$4:$M$25,MATCH(Gilbert!N7240,Rate!$A$4:$A$25,0),MATCH(Gilbert!L7240,Rate!$B$3:$M$3,0))*O7240)),"")</f>
        <v/>
      </c>
      <c r="S7240" s="71"/>
      <c r="T7240" s="71" t="str">
        <f t="shared" si="342"/>
        <v/>
      </c>
      <c r="V7240" s="98"/>
      <c r="W7240" s="98"/>
    </row>
    <row r="7241" s="59" customFormat="1" spans="1:23">
      <c r="A7241" s="74"/>
      <c r="B7241" s="74"/>
      <c r="D7241" s="98"/>
      <c r="G7241" s="99"/>
      <c r="H7241" s="98"/>
      <c r="J7241" s="101"/>
      <c r="P7241" s="70" t="str">
        <f t="shared" si="340"/>
        <v/>
      </c>
      <c r="Q7241" s="70" t="str">
        <f t="shared" si="341"/>
        <v/>
      </c>
      <c r="R7241" s="70" t="str">
        <f>IFERROR(IF(K7241="handling and wharfage",SUM(P7241:Q7241),IF(OR(K7241="tank",K7241="Boat",K7241="car"),INDEX(Rate!$B$4:$M$25,MATCH(Gilbert!N7241,Rate!$A$4:$A$25,0),MATCH(Gilbert!L7241,Rate!$B$3:$M$3,0))*O7241*0.8,INDEX(Rate!$B$4:$M$25,MATCH(Gilbert!N7241,Rate!$A$4:$A$25,0),MATCH(Gilbert!L7241,Rate!$B$3:$M$3,0))*O7241)),"")</f>
        <v/>
      </c>
      <c r="S7241" s="71"/>
      <c r="T7241" s="71" t="str">
        <f t="shared" si="342"/>
        <v/>
      </c>
      <c r="V7241" s="98"/>
      <c r="W7241" s="98"/>
    </row>
    <row r="7242" s="59" customFormat="1" spans="1:23">
      <c r="A7242" s="74"/>
      <c r="B7242" s="74"/>
      <c r="D7242" s="98"/>
      <c r="G7242" s="99"/>
      <c r="H7242" s="98"/>
      <c r="J7242" s="101"/>
      <c r="P7242" s="70" t="str">
        <f t="shared" si="340"/>
        <v/>
      </c>
      <c r="Q7242" s="70" t="str">
        <f t="shared" si="341"/>
        <v/>
      </c>
      <c r="R7242" s="70" t="str">
        <f>IFERROR(IF(K7242="handling and wharfage",SUM(P7242:Q7242),IF(OR(K7242="tank",K7242="Boat",K7242="car"),INDEX(Rate!$B$4:$M$25,MATCH(Gilbert!N7242,Rate!$A$4:$A$25,0),MATCH(Gilbert!L7242,Rate!$B$3:$M$3,0))*O7242*0.8,INDEX(Rate!$B$4:$M$25,MATCH(Gilbert!N7242,Rate!$A$4:$A$25,0),MATCH(Gilbert!L7242,Rate!$B$3:$M$3,0))*O7242)),"")</f>
        <v/>
      </c>
      <c r="S7242" s="71"/>
      <c r="T7242" s="71" t="str">
        <f t="shared" si="342"/>
        <v/>
      </c>
      <c r="V7242" s="98"/>
      <c r="W7242" s="98"/>
    </row>
    <row r="7243" s="59" customFormat="1" spans="1:23">
      <c r="A7243" s="74"/>
      <c r="B7243" s="74"/>
      <c r="D7243" s="98"/>
      <c r="G7243" s="99"/>
      <c r="H7243" s="98"/>
      <c r="J7243" s="101"/>
      <c r="P7243" s="70" t="str">
        <f t="shared" si="340"/>
        <v/>
      </c>
      <c r="Q7243" s="70" t="str">
        <f t="shared" si="341"/>
        <v/>
      </c>
      <c r="R7243" s="70" t="str">
        <f>IFERROR(IF(K7243="handling and wharfage",SUM(P7243:Q7243),IF(OR(K7243="tank",K7243="Boat",K7243="car"),INDEX(Rate!$B$4:$M$25,MATCH(Gilbert!N7243,Rate!$A$4:$A$25,0),MATCH(Gilbert!L7243,Rate!$B$3:$M$3,0))*O7243*0.8,INDEX(Rate!$B$4:$M$25,MATCH(Gilbert!N7243,Rate!$A$4:$A$25,0),MATCH(Gilbert!L7243,Rate!$B$3:$M$3,0))*O7243)),"")</f>
        <v/>
      </c>
      <c r="S7243" s="71"/>
      <c r="T7243" s="71" t="str">
        <f t="shared" si="342"/>
        <v/>
      </c>
      <c r="V7243" s="98"/>
      <c r="W7243" s="98"/>
    </row>
    <row r="7244" s="59" customFormat="1" spans="1:23">
      <c r="A7244" s="74"/>
      <c r="B7244" s="74"/>
      <c r="D7244" s="98"/>
      <c r="G7244" s="99"/>
      <c r="H7244" s="98"/>
      <c r="J7244" s="101"/>
      <c r="P7244" s="70" t="str">
        <f t="shared" si="340"/>
        <v/>
      </c>
      <c r="Q7244" s="70" t="str">
        <f t="shared" si="341"/>
        <v/>
      </c>
      <c r="R7244" s="70" t="str">
        <f>IFERROR(IF(K7244="handling and wharfage",SUM(P7244:Q7244),IF(OR(K7244="tank",K7244="Boat",K7244="car"),INDEX(Rate!$B$4:$M$25,MATCH(Gilbert!N7244,Rate!$A$4:$A$25,0),MATCH(Gilbert!L7244,Rate!$B$3:$M$3,0))*O7244*0.8,INDEX(Rate!$B$4:$M$25,MATCH(Gilbert!N7244,Rate!$A$4:$A$25,0),MATCH(Gilbert!L7244,Rate!$B$3:$M$3,0))*O7244)),"")</f>
        <v/>
      </c>
      <c r="S7244" s="71"/>
      <c r="T7244" s="71" t="str">
        <f t="shared" si="342"/>
        <v/>
      </c>
      <c r="V7244" s="98"/>
      <c r="W7244" s="98"/>
    </row>
    <row r="7245" s="59" customFormat="1" spans="1:23">
      <c r="A7245" s="74"/>
      <c r="B7245" s="74"/>
      <c r="D7245" s="98"/>
      <c r="G7245" s="99"/>
      <c r="H7245" s="98"/>
      <c r="J7245" s="101"/>
      <c r="P7245" s="70" t="str">
        <f t="shared" si="340"/>
        <v/>
      </c>
      <c r="Q7245" s="70" t="str">
        <f t="shared" si="341"/>
        <v/>
      </c>
      <c r="R7245" s="70" t="str">
        <f>IFERROR(IF(K7245="handling and wharfage",SUM(P7245:Q7245),IF(OR(K7245="tank",K7245="Boat",K7245="car"),INDEX(Rate!$B$4:$M$25,MATCH(Gilbert!N7245,Rate!$A$4:$A$25,0),MATCH(Gilbert!L7245,Rate!$B$3:$M$3,0))*O7245*0.8,INDEX(Rate!$B$4:$M$25,MATCH(Gilbert!N7245,Rate!$A$4:$A$25,0),MATCH(Gilbert!L7245,Rate!$B$3:$M$3,0))*O7245)),"")</f>
        <v/>
      </c>
      <c r="S7245" s="71"/>
      <c r="T7245" s="71" t="str">
        <f t="shared" si="342"/>
        <v/>
      </c>
      <c r="V7245" s="98"/>
      <c r="W7245" s="98"/>
    </row>
    <row r="7246" s="59" customFormat="1" spans="1:23">
      <c r="A7246" s="74"/>
      <c r="B7246" s="74"/>
      <c r="D7246" s="98"/>
      <c r="G7246" s="99"/>
      <c r="H7246" s="98"/>
      <c r="J7246" s="101"/>
      <c r="P7246" s="70" t="str">
        <f t="shared" si="340"/>
        <v/>
      </c>
      <c r="Q7246" s="70" t="str">
        <f t="shared" si="341"/>
        <v/>
      </c>
      <c r="R7246" s="70" t="str">
        <f>IFERROR(IF(K7246="handling and wharfage",SUM(P7246:Q7246),IF(OR(K7246="tank",K7246="Boat",K7246="car"),INDEX(Rate!$B$4:$M$25,MATCH(Gilbert!N7246,Rate!$A$4:$A$25,0),MATCH(Gilbert!L7246,Rate!$B$3:$M$3,0))*O7246*0.8,INDEX(Rate!$B$4:$M$25,MATCH(Gilbert!N7246,Rate!$A$4:$A$25,0),MATCH(Gilbert!L7246,Rate!$B$3:$M$3,0))*O7246)),"")</f>
        <v/>
      </c>
      <c r="S7246" s="71"/>
      <c r="T7246" s="71" t="str">
        <f t="shared" si="342"/>
        <v/>
      </c>
      <c r="V7246" s="98"/>
      <c r="W7246" s="98"/>
    </row>
    <row r="7247" s="59" customFormat="1" spans="1:23">
      <c r="A7247" s="74"/>
      <c r="B7247" s="74"/>
      <c r="D7247" s="98"/>
      <c r="G7247" s="99"/>
      <c r="H7247" s="98"/>
      <c r="J7247" s="101"/>
      <c r="P7247" s="70" t="str">
        <f t="shared" si="340"/>
        <v/>
      </c>
      <c r="Q7247" s="70" t="str">
        <f t="shared" si="341"/>
        <v/>
      </c>
      <c r="R7247" s="70" t="str">
        <f>IFERROR(IF(K7247="handling and wharfage",SUM(P7247:Q7247),IF(OR(K7247="tank",K7247="Boat",K7247="car"),INDEX(Rate!$B$4:$M$25,MATCH(Gilbert!N7247,Rate!$A$4:$A$25,0),MATCH(Gilbert!L7247,Rate!$B$3:$M$3,0))*O7247*0.8,INDEX(Rate!$B$4:$M$25,MATCH(Gilbert!N7247,Rate!$A$4:$A$25,0),MATCH(Gilbert!L7247,Rate!$B$3:$M$3,0))*O7247)),"")</f>
        <v/>
      </c>
      <c r="S7247" s="71"/>
      <c r="T7247" s="71" t="str">
        <f t="shared" si="342"/>
        <v/>
      </c>
      <c r="V7247" s="98"/>
      <c r="W7247" s="98"/>
    </row>
    <row r="7248" s="59" customFormat="1" spans="1:23">
      <c r="A7248" s="74"/>
      <c r="B7248" s="74"/>
      <c r="D7248" s="98"/>
      <c r="G7248" s="99"/>
      <c r="H7248" s="98"/>
      <c r="J7248" s="101"/>
      <c r="P7248" s="70" t="str">
        <f t="shared" si="340"/>
        <v/>
      </c>
      <c r="Q7248" s="70" t="str">
        <f t="shared" si="341"/>
        <v/>
      </c>
      <c r="R7248" s="70" t="str">
        <f>IFERROR(IF(K7248="handling and wharfage",SUM(P7248:Q7248),IF(OR(K7248="tank",K7248="Boat",K7248="car"),INDEX(Rate!$B$4:$M$25,MATCH(Gilbert!N7248,Rate!$A$4:$A$25,0),MATCH(Gilbert!L7248,Rate!$B$3:$M$3,0))*O7248*0.8,INDEX(Rate!$B$4:$M$25,MATCH(Gilbert!N7248,Rate!$A$4:$A$25,0),MATCH(Gilbert!L7248,Rate!$B$3:$M$3,0))*O7248)),"")</f>
        <v/>
      </c>
      <c r="S7248" s="71"/>
      <c r="T7248" s="71" t="str">
        <f t="shared" si="342"/>
        <v/>
      </c>
      <c r="V7248" s="98"/>
      <c r="W7248" s="98"/>
    </row>
    <row r="7249" s="59" customFormat="1" spans="1:23">
      <c r="A7249" s="74"/>
      <c r="B7249" s="74"/>
      <c r="D7249" s="98"/>
      <c r="G7249" s="99"/>
      <c r="H7249" s="98"/>
      <c r="J7249" s="101"/>
      <c r="P7249" s="70" t="str">
        <f t="shared" si="340"/>
        <v/>
      </c>
      <c r="Q7249" s="70" t="str">
        <f t="shared" si="341"/>
        <v/>
      </c>
      <c r="R7249" s="70" t="str">
        <f>IFERROR(IF(K7249="handling and wharfage",SUM(P7249:Q7249),IF(OR(K7249="tank",K7249="Boat",K7249="car"),INDEX(Rate!$B$4:$M$25,MATCH(Gilbert!N7249,Rate!$A$4:$A$25,0),MATCH(Gilbert!L7249,Rate!$B$3:$M$3,0))*O7249*0.8,INDEX(Rate!$B$4:$M$25,MATCH(Gilbert!N7249,Rate!$A$4:$A$25,0),MATCH(Gilbert!L7249,Rate!$B$3:$M$3,0))*O7249)),"")</f>
        <v/>
      </c>
      <c r="S7249" s="71"/>
      <c r="T7249" s="71" t="str">
        <f t="shared" si="342"/>
        <v/>
      </c>
      <c r="V7249" s="98"/>
      <c r="W7249" s="98"/>
    </row>
    <row r="7250" s="59" customFormat="1" spans="1:23">
      <c r="A7250" s="74"/>
      <c r="B7250" s="74"/>
      <c r="D7250" s="98"/>
      <c r="G7250" s="99"/>
      <c r="H7250" s="98"/>
      <c r="J7250" s="101"/>
      <c r="P7250" s="70" t="str">
        <f t="shared" si="340"/>
        <v/>
      </c>
      <c r="Q7250" s="70" t="str">
        <f t="shared" si="341"/>
        <v/>
      </c>
      <c r="R7250" s="70" t="str">
        <f>IFERROR(IF(K7250="handling and wharfage",SUM(P7250:Q7250),IF(OR(K7250="tank",K7250="Boat",K7250="car"),INDEX(Rate!$B$4:$M$25,MATCH(Gilbert!N7250,Rate!$A$4:$A$25,0),MATCH(Gilbert!L7250,Rate!$B$3:$M$3,0))*O7250*0.8,INDEX(Rate!$B$4:$M$25,MATCH(Gilbert!N7250,Rate!$A$4:$A$25,0),MATCH(Gilbert!L7250,Rate!$B$3:$M$3,0))*O7250)),"")</f>
        <v/>
      </c>
      <c r="S7250" s="71"/>
      <c r="T7250" s="71" t="str">
        <f t="shared" si="342"/>
        <v/>
      </c>
      <c r="V7250" s="98"/>
      <c r="W7250" s="98"/>
    </row>
    <row r="7251" s="59" customFormat="1" spans="1:23">
      <c r="A7251" s="74"/>
      <c r="B7251" s="74"/>
      <c r="D7251" s="98"/>
      <c r="G7251" s="99"/>
      <c r="H7251" s="98"/>
      <c r="J7251" s="101"/>
      <c r="P7251" s="70" t="str">
        <f t="shared" si="340"/>
        <v/>
      </c>
      <c r="Q7251" s="70" t="str">
        <f t="shared" si="341"/>
        <v/>
      </c>
      <c r="R7251" s="70" t="str">
        <f>IFERROR(IF(K7251="handling and wharfage",SUM(P7251:Q7251),IF(OR(K7251="tank",K7251="Boat",K7251="car"),INDEX(Rate!$B$4:$M$25,MATCH(Gilbert!N7251,Rate!$A$4:$A$25,0),MATCH(Gilbert!L7251,Rate!$B$3:$M$3,0))*O7251*0.8,INDEX(Rate!$B$4:$M$25,MATCH(Gilbert!N7251,Rate!$A$4:$A$25,0),MATCH(Gilbert!L7251,Rate!$B$3:$M$3,0))*O7251)),"")</f>
        <v/>
      </c>
      <c r="S7251" s="71"/>
      <c r="T7251" s="71" t="str">
        <f t="shared" si="342"/>
        <v/>
      </c>
      <c r="V7251" s="98"/>
      <c r="W7251" s="98"/>
    </row>
    <row r="7252" s="59" customFormat="1" spans="1:23">
      <c r="A7252" s="74"/>
      <c r="B7252" s="74"/>
      <c r="D7252" s="98"/>
      <c r="G7252" s="99"/>
      <c r="H7252" s="98"/>
      <c r="J7252" s="101"/>
      <c r="P7252" s="70" t="str">
        <f t="shared" si="340"/>
        <v/>
      </c>
      <c r="Q7252" s="70" t="str">
        <f t="shared" si="341"/>
        <v/>
      </c>
      <c r="R7252" s="70" t="str">
        <f>IFERROR(IF(K7252="handling and wharfage",SUM(P7252:Q7252),IF(OR(K7252="tank",K7252="Boat",K7252="car"),INDEX(Rate!$B$4:$M$25,MATCH(Gilbert!N7252,Rate!$A$4:$A$25,0),MATCH(Gilbert!L7252,Rate!$B$3:$M$3,0))*O7252*0.8,INDEX(Rate!$B$4:$M$25,MATCH(Gilbert!N7252,Rate!$A$4:$A$25,0),MATCH(Gilbert!L7252,Rate!$B$3:$M$3,0))*O7252)),"")</f>
        <v/>
      </c>
      <c r="S7252" s="71"/>
      <c r="T7252" s="71" t="str">
        <f t="shared" si="342"/>
        <v/>
      </c>
      <c r="V7252" s="98"/>
      <c r="W7252" s="98"/>
    </row>
    <row r="7253" s="59" customFormat="1" spans="1:23">
      <c r="A7253" s="74"/>
      <c r="B7253" s="74"/>
      <c r="D7253" s="98"/>
      <c r="G7253" s="99"/>
      <c r="H7253" s="98"/>
      <c r="J7253" s="101"/>
      <c r="P7253" s="70" t="str">
        <f t="shared" si="340"/>
        <v/>
      </c>
      <c r="Q7253" s="70" t="str">
        <f t="shared" si="341"/>
        <v/>
      </c>
      <c r="R7253" s="70" t="str">
        <f>IFERROR(IF(K7253="handling and wharfage",SUM(P7253:Q7253),IF(OR(K7253="tank",K7253="Boat",K7253="car"),INDEX(Rate!$B$4:$M$25,MATCH(Gilbert!N7253,Rate!$A$4:$A$25,0),MATCH(Gilbert!L7253,Rate!$B$3:$M$3,0))*O7253*0.8,INDEX(Rate!$B$4:$M$25,MATCH(Gilbert!N7253,Rate!$A$4:$A$25,0),MATCH(Gilbert!L7253,Rate!$B$3:$M$3,0))*O7253)),"")</f>
        <v/>
      </c>
      <c r="S7253" s="71"/>
      <c r="T7253" s="71" t="str">
        <f t="shared" si="342"/>
        <v/>
      </c>
      <c r="V7253" s="98"/>
      <c r="W7253" s="98"/>
    </row>
    <row r="7254" s="59" customFormat="1" spans="1:23">
      <c r="A7254" s="74"/>
      <c r="B7254" s="74"/>
      <c r="D7254" s="98"/>
      <c r="G7254" s="99"/>
      <c r="H7254" s="98"/>
      <c r="J7254" s="101"/>
      <c r="P7254" s="70" t="str">
        <f t="shared" si="340"/>
        <v/>
      </c>
      <c r="Q7254" s="70" t="str">
        <f t="shared" si="341"/>
        <v/>
      </c>
      <c r="R7254" s="70" t="str">
        <f>IFERROR(IF(K7254="handling and wharfage",SUM(P7254:Q7254),IF(OR(K7254="tank",K7254="Boat",K7254="car"),INDEX(Rate!$B$4:$M$25,MATCH(Gilbert!N7254,Rate!$A$4:$A$25,0),MATCH(Gilbert!L7254,Rate!$B$3:$M$3,0))*O7254*0.8,INDEX(Rate!$B$4:$M$25,MATCH(Gilbert!N7254,Rate!$A$4:$A$25,0),MATCH(Gilbert!L7254,Rate!$B$3:$M$3,0))*O7254)),"")</f>
        <v/>
      </c>
      <c r="S7254" s="71"/>
      <c r="T7254" s="71" t="str">
        <f t="shared" si="342"/>
        <v/>
      </c>
      <c r="V7254" s="98"/>
      <c r="W7254" s="98"/>
    </row>
    <row r="7255" s="59" customFormat="1" spans="1:23">
      <c r="A7255" s="74"/>
      <c r="B7255" s="74"/>
      <c r="D7255" s="98"/>
      <c r="G7255" s="99"/>
      <c r="H7255" s="98"/>
      <c r="J7255" s="101"/>
      <c r="P7255" s="70" t="str">
        <f t="shared" si="340"/>
        <v/>
      </c>
      <c r="Q7255" s="70" t="str">
        <f t="shared" si="341"/>
        <v/>
      </c>
      <c r="R7255" s="70" t="str">
        <f>IFERROR(IF(K7255="handling and wharfage",SUM(P7255:Q7255),IF(OR(K7255="tank",K7255="Boat",K7255="car"),INDEX(Rate!$B$4:$M$25,MATCH(Gilbert!N7255,Rate!$A$4:$A$25,0),MATCH(Gilbert!L7255,Rate!$B$3:$M$3,0))*O7255*0.8,INDEX(Rate!$B$4:$M$25,MATCH(Gilbert!N7255,Rate!$A$4:$A$25,0),MATCH(Gilbert!L7255,Rate!$B$3:$M$3,0))*O7255)),"")</f>
        <v/>
      </c>
      <c r="S7255" s="71"/>
      <c r="T7255" s="71" t="str">
        <f t="shared" si="342"/>
        <v/>
      </c>
      <c r="V7255" s="98"/>
      <c r="W7255" s="98"/>
    </row>
    <row r="7256" s="59" customFormat="1" spans="1:23">
      <c r="A7256" s="74"/>
      <c r="B7256" s="74"/>
      <c r="D7256" s="98"/>
      <c r="G7256" s="99"/>
      <c r="H7256" s="98"/>
      <c r="J7256" s="101"/>
      <c r="P7256" s="70" t="str">
        <f t="shared" si="340"/>
        <v/>
      </c>
      <c r="Q7256" s="70" t="str">
        <f t="shared" si="341"/>
        <v/>
      </c>
      <c r="R7256" s="70" t="str">
        <f>IFERROR(IF(K7256="handling and wharfage",SUM(P7256:Q7256),IF(OR(K7256="tank",K7256="Boat",K7256="car"),INDEX(Rate!$B$4:$M$25,MATCH(Gilbert!N7256,Rate!$A$4:$A$25,0),MATCH(Gilbert!L7256,Rate!$B$3:$M$3,0))*O7256*0.8,INDEX(Rate!$B$4:$M$25,MATCH(Gilbert!N7256,Rate!$A$4:$A$25,0),MATCH(Gilbert!L7256,Rate!$B$3:$M$3,0))*O7256)),"")</f>
        <v/>
      </c>
      <c r="S7256" s="71"/>
      <c r="T7256" s="71" t="str">
        <f t="shared" si="342"/>
        <v/>
      </c>
      <c r="V7256" s="98"/>
      <c r="W7256" s="98"/>
    </row>
    <row r="7257" s="59" customFormat="1" spans="1:23">
      <c r="A7257" s="74"/>
      <c r="B7257" s="74"/>
      <c r="D7257" s="98"/>
      <c r="G7257" s="99"/>
      <c r="H7257" s="98"/>
      <c r="J7257" s="101"/>
      <c r="P7257" s="70" t="str">
        <f t="shared" si="340"/>
        <v/>
      </c>
      <c r="Q7257" s="70" t="str">
        <f t="shared" si="341"/>
        <v/>
      </c>
      <c r="R7257" s="70" t="str">
        <f>IFERROR(IF(K7257="handling and wharfage",SUM(P7257:Q7257),IF(OR(K7257="tank",K7257="Boat",K7257="car"),INDEX(Rate!$B$4:$M$25,MATCH(Gilbert!N7257,Rate!$A$4:$A$25,0),MATCH(Gilbert!L7257,Rate!$B$3:$M$3,0))*O7257*0.8,INDEX(Rate!$B$4:$M$25,MATCH(Gilbert!N7257,Rate!$A$4:$A$25,0),MATCH(Gilbert!L7257,Rate!$B$3:$M$3,0))*O7257)),"")</f>
        <v/>
      </c>
      <c r="S7257" s="71"/>
      <c r="T7257" s="71" t="str">
        <f t="shared" si="342"/>
        <v/>
      </c>
      <c r="V7257" s="98"/>
      <c r="W7257" s="98"/>
    </row>
    <row r="7258" s="59" customFormat="1" spans="1:23">
      <c r="A7258" s="74"/>
      <c r="B7258" s="74"/>
      <c r="D7258" s="98"/>
      <c r="G7258" s="99"/>
      <c r="H7258" s="98"/>
      <c r="J7258" s="101"/>
      <c r="P7258" s="70" t="str">
        <f t="shared" si="340"/>
        <v/>
      </c>
      <c r="Q7258" s="70" t="str">
        <f t="shared" si="341"/>
        <v/>
      </c>
      <c r="R7258" s="70" t="str">
        <f>IFERROR(IF(K7258="handling and wharfage",SUM(P7258:Q7258),IF(OR(K7258="tank",K7258="Boat",K7258="car"),INDEX(Rate!$B$4:$M$25,MATCH(Gilbert!N7258,Rate!$A$4:$A$25,0),MATCH(Gilbert!L7258,Rate!$B$3:$M$3,0))*O7258*0.8,INDEX(Rate!$B$4:$M$25,MATCH(Gilbert!N7258,Rate!$A$4:$A$25,0),MATCH(Gilbert!L7258,Rate!$B$3:$M$3,0))*O7258)),"")</f>
        <v/>
      </c>
      <c r="S7258" s="71"/>
      <c r="T7258" s="71" t="str">
        <f t="shared" si="342"/>
        <v/>
      </c>
      <c r="V7258" s="98"/>
      <c r="W7258" s="98"/>
    </row>
    <row r="7259" s="59" customFormat="1" spans="1:23">
      <c r="A7259" s="74"/>
      <c r="B7259" s="74"/>
      <c r="D7259" s="98"/>
      <c r="G7259" s="99"/>
      <c r="H7259" s="98"/>
      <c r="J7259" s="101"/>
      <c r="P7259" s="70" t="str">
        <f t="shared" si="340"/>
        <v/>
      </c>
      <c r="Q7259" s="70" t="str">
        <f t="shared" si="341"/>
        <v/>
      </c>
      <c r="R7259" s="70" t="str">
        <f>IFERROR(IF(K7259="handling and wharfage",SUM(P7259:Q7259),IF(OR(K7259="tank",K7259="Boat",K7259="car"),INDEX(Rate!$B$4:$M$25,MATCH(Gilbert!N7259,Rate!$A$4:$A$25,0),MATCH(Gilbert!L7259,Rate!$B$3:$M$3,0))*O7259*0.8,INDEX(Rate!$B$4:$M$25,MATCH(Gilbert!N7259,Rate!$A$4:$A$25,0),MATCH(Gilbert!L7259,Rate!$B$3:$M$3,0))*O7259)),"")</f>
        <v/>
      </c>
      <c r="S7259" s="71"/>
      <c r="T7259" s="71" t="str">
        <f t="shared" si="342"/>
        <v/>
      </c>
      <c r="V7259" s="98"/>
      <c r="W7259" s="98"/>
    </row>
    <row r="7260" spans="16:20">
      <c r="P7260" s="70" t="str">
        <f t="shared" si="340"/>
        <v/>
      </c>
      <c r="Q7260" s="70" t="str">
        <f t="shared" si="341"/>
        <v/>
      </c>
      <c r="R7260" s="70" t="str">
        <f>IFERROR(IF(K7260="handling and wharfage",SUM(P7260:Q7260),IF(OR(K7260="tank",K7260="Boat",K7260="car"),INDEX(Rate!$B$4:$M$25,MATCH(Gilbert!N7260,Rate!$A$4:$A$25,0),MATCH(Gilbert!L7260,Rate!$B$3:$M$3,0))*O7260*0.8,INDEX(Rate!$B$4:$M$25,MATCH(Gilbert!N7260,Rate!$A$4:$A$25,0),MATCH(Gilbert!L7260,Rate!$B$3:$M$3,0))*O7260)),"")</f>
        <v/>
      </c>
      <c r="T7260" s="71" t="str">
        <f t="shared" si="342"/>
        <v/>
      </c>
    </row>
    <row r="7261" spans="16:20">
      <c r="P7261" s="70" t="str">
        <f t="shared" si="340"/>
        <v/>
      </c>
      <c r="Q7261" s="70" t="str">
        <f t="shared" si="341"/>
        <v/>
      </c>
      <c r="R7261" s="70" t="str">
        <f>IFERROR(IF(K7261="handling and wharfage",SUM(P7261:Q7261),IF(OR(K7261="tank",K7261="Boat",K7261="car"),INDEX(Rate!$B$4:$M$25,MATCH(Gilbert!N7261,Rate!$A$4:$A$25,0),MATCH(Gilbert!L7261,Rate!$B$3:$M$3,0))*O7261*0.8,INDEX(Rate!$B$4:$M$25,MATCH(Gilbert!N7261,Rate!$A$4:$A$25,0),MATCH(Gilbert!L7261,Rate!$B$3:$M$3,0))*O7261)),"")</f>
        <v/>
      </c>
      <c r="T7261" s="71" t="str">
        <f t="shared" si="342"/>
        <v/>
      </c>
    </row>
    <row r="7262" spans="16:20">
      <c r="P7262" s="70" t="str">
        <f t="shared" si="340"/>
        <v/>
      </c>
      <c r="Q7262" s="70" t="str">
        <f t="shared" si="341"/>
        <v/>
      </c>
      <c r="R7262" s="70" t="str">
        <f>IFERROR(IF(K7262="handling and wharfage",SUM(P7262:Q7262),IF(OR(K7262="tank",K7262="Boat",K7262="car"),INDEX(Rate!$B$4:$M$25,MATCH(Gilbert!N7262,Rate!$A$4:$A$25,0),MATCH(Gilbert!L7262,Rate!$B$3:$M$3,0))*O7262*0.8,INDEX(Rate!$B$4:$M$25,MATCH(Gilbert!N7262,Rate!$A$4:$A$25,0),MATCH(Gilbert!L7262,Rate!$B$3:$M$3,0))*O7262)),"")</f>
        <v/>
      </c>
      <c r="T7262" s="71" t="str">
        <f t="shared" si="342"/>
        <v/>
      </c>
    </row>
    <row r="7263" spans="16:20">
      <c r="P7263" s="70" t="str">
        <f t="shared" si="340"/>
        <v/>
      </c>
      <c r="Q7263" s="70" t="str">
        <f t="shared" si="341"/>
        <v/>
      </c>
      <c r="R7263" s="70" t="str">
        <f>IFERROR(IF(K7263="handling and wharfage",SUM(P7263:Q7263),IF(OR(K7263="tank",K7263="Boat",K7263="car"),INDEX(Rate!$B$4:$M$25,MATCH(Gilbert!N7263,Rate!$A$4:$A$25,0),MATCH(Gilbert!L7263,Rate!$B$3:$M$3,0))*O7263*0.8,INDEX(Rate!$B$4:$M$25,MATCH(Gilbert!N7263,Rate!$A$4:$A$25,0),MATCH(Gilbert!L7263,Rate!$B$3:$M$3,0))*O7263)),"")</f>
        <v/>
      </c>
      <c r="T7263" s="71" t="str">
        <f t="shared" si="342"/>
        <v/>
      </c>
    </row>
    <row r="7264" spans="16:20">
      <c r="P7264" s="70" t="str">
        <f t="shared" si="340"/>
        <v/>
      </c>
      <c r="Q7264" s="70" t="str">
        <f t="shared" si="341"/>
        <v/>
      </c>
      <c r="R7264" s="70" t="str">
        <f>IFERROR(IF(K7264="handling and wharfage",SUM(P7264:Q7264),IF(OR(K7264="tank",K7264="Boat",K7264="car"),INDEX(Rate!$B$4:$M$25,MATCH(Gilbert!N7264,Rate!$A$4:$A$25,0),MATCH(Gilbert!L7264,Rate!$B$3:$M$3,0))*O7264*0.8,INDEX(Rate!$B$4:$M$25,MATCH(Gilbert!N7264,Rate!$A$4:$A$25,0),MATCH(Gilbert!L7264,Rate!$B$3:$M$3,0))*O7264)),"")</f>
        <v/>
      </c>
      <c r="T7264" s="71" t="str">
        <f t="shared" si="342"/>
        <v/>
      </c>
    </row>
    <row r="7265" spans="16:20">
      <c r="P7265" s="70" t="str">
        <f t="shared" si="340"/>
        <v/>
      </c>
      <c r="Q7265" s="70" t="str">
        <f t="shared" si="341"/>
        <v/>
      </c>
      <c r="R7265" s="70" t="str">
        <f>IFERROR(IF(K7265="handling and wharfage",SUM(P7265:Q7265),IF(OR(K7265="tank",K7265="Boat",K7265="car"),INDEX(Rate!$B$4:$M$25,MATCH(Gilbert!N7265,Rate!$A$4:$A$25,0),MATCH(Gilbert!L7265,Rate!$B$3:$M$3,0))*O7265*0.8,INDEX(Rate!$B$4:$M$25,MATCH(Gilbert!N7265,Rate!$A$4:$A$25,0),MATCH(Gilbert!L7265,Rate!$B$3:$M$3,0))*O7265)),"")</f>
        <v/>
      </c>
      <c r="T7265" s="71" t="str">
        <f t="shared" si="342"/>
        <v/>
      </c>
    </row>
    <row r="7266" spans="16:20">
      <c r="P7266" s="70" t="str">
        <f t="shared" si="340"/>
        <v/>
      </c>
      <c r="Q7266" s="70" t="str">
        <f t="shared" si="341"/>
        <v/>
      </c>
      <c r="R7266" s="70" t="str">
        <f>IFERROR(IF(K7266="handling and wharfage",SUM(P7266:Q7266),IF(OR(K7266="tank",K7266="Boat",K7266="car"),INDEX(Rate!$B$4:$M$25,MATCH(Gilbert!N7266,Rate!$A$4:$A$25,0),MATCH(Gilbert!L7266,Rate!$B$3:$M$3,0))*O7266*0.8,INDEX(Rate!$B$4:$M$25,MATCH(Gilbert!N7266,Rate!$A$4:$A$25,0),MATCH(Gilbert!L7266,Rate!$B$3:$M$3,0))*O7266)),"")</f>
        <v/>
      </c>
      <c r="T7266" s="71" t="str">
        <f t="shared" si="342"/>
        <v/>
      </c>
    </row>
    <row r="7267" spans="16:20">
      <c r="P7267" s="70" t="str">
        <f t="shared" si="340"/>
        <v/>
      </c>
      <c r="Q7267" s="70" t="str">
        <f t="shared" si="341"/>
        <v/>
      </c>
      <c r="R7267" s="70" t="str">
        <f>IFERROR(IF(K7267="handling and wharfage",SUM(P7267:Q7267),IF(OR(K7267="tank",K7267="Boat",K7267="car"),INDEX(Rate!$B$4:$M$25,MATCH(Gilbert!N7267,Rate!$A$4:$A$25,0),MATCH(Gilbert!L7267,Rate!$B$3:$M$3,0))*O7267*0.8,INDEX(Rate!$B$4:$M$25,MATCH(Gilbert!N7267,Rate!$A$4:$A$25,0),MATCH(Gilbert!L7267,Rate!$B$3:$M$3,0))*O7267)),"")</f>
        <v/>
      </c>
      <c r="T7267" s="71" t="str">
        <f t="shared" si="342"/>
        <v/>
      </c>
    </row>
    <row r="7268" spans="16:20">
      <c r="P7268" s="70" t="str">
        <f t="shared" si="340"/>
        <v/>
      </c>
      <c r="Q7268" s="70" t="str">
        <f t="shared" si="341"/>
        <v/>
      </c>
      <c r="R7268" s="70" t="str">
        <f>IFERROR(IF(K7268="handling and wharfage",SUM(P7268:Q7268),IF(OR(K7268="tank",K7268="Boat",K7268="car"),INDEX(Rate!$B$4:$M$25,MATCH(Gilbert!N7268,Rate!$A$4:$A$25,0),MATCH(Gilbert!L7268,Rate!$B$3:$M$3,0))*O7268*0.8,INDEX(Rate!$B$4:$M$25,MATCH(Gilbert!N7268,Rate!$A$4:$A$25,0),MATCH(Gilbert!L7268,Rate!$B$3:$M$3,0))*O7268)),"")</f>
        <v/>
      </c>
      <c r="T7268" s="71" t="str">
        <f t="shared" si="342"/>
        <v/>
      </c>
    </row>
    <row r="7269" spans="16:20">
      <c r="P7269" s="70" t="str">
        <f t="shared" si="340"/>
        <v/>
      </c>
      <c r="Q7269" s="70" t="str">
        <f t="shared" si="341"/>
        <v/>
      </c>
      <c r="R7269" s="70" t="str">
        <f>IFERROR(IF(K7269="handling and wharfage",SUM(P7269:Q7269),IF(OR(K7269="tank",K7269="Boat",K7269="car"),INDEX(Rate!$B$4:$M$25,MATCH(Gilbert!N7269,Rate!$A$4:$A$25,0),MATCH(Gilbert!L7269,Rate!$B$3:$M$3,0))*O7269*0.8,INDEX(Rate!$B$4:$M$25,MATCH(Gilbert!N7269,Rate!$A$4:$A$25,0),MATCH(Gilbert!L7269,Rate!$B$3:$M$3,0))*O7269)),"")</f>
        <v/>
      </c>
      <c r="T7269" s="71" t="str">
        <f t="shared" si="342"/>
        <v/>
      </c>
    </row>
    <row r="7270" spans="16:20">
      <c r="P7270" s="70" t="str">
        <f t="shared" si="340"/>
        <v/>
      </c>
      <c r="Q7270" s="70" t="str">
        <f t="shared" si="341"/>
        <v/>
      </c>
      <c r="R7270" s="70" t="str">
        <f>IFERROR(IF(K7270="handling and wharfage",SUM(P7270:Q7270),IF(OR(K7270="tank",K7270="Boat",K7270="car"),INDEX(Rate!$B$4:$M$25,MATCH(Gilbert!N7270,Rate!$A$4:$A$25,0),MATCH(Gilbert!L7270,Rate!$B$3:$M$3,0))*O7270*0.8,INDEX(Rate!$B$4:$M$25,MATCH(Gilbert!N7270,Rate!$A$4:$A$25,0),MATCH(Gilbert!L7270,Rate!$B$3:$M$3,0))*O7270)),"")</f>
        <v/>
      </c>
      <c r="T7270" s="71" t="str">
        <f t="shared" si="342"/>
        <v/>
      </c>
    </row>
    <row r="7271" spans="16:20">
      <c r="P7271" s="70" t="str">
        <f t="shared" si="340"/>
        <v/>
      </c>
      <c r="Q7271" s="70" t="str">
        <f t="shared" si="341"/>
        <v/>
      </c>
      <c r="R7271" s="70" t="str">
        <f>IFERROR(IF(K7271="handling and wharfage",SUM(P7271:Q7271),IF(OR(K7271="tank",K7271="Boat",K7271="car"),INDEX(Rate!$B$4:$M$25,MATCH(Gilbert!N7271,Rate!$A$4:$A$25,0),MATCH(Gilbert!L7271,Rate!$B$3:$M$3,0))*O7271*0.8,INDEX(Rate!$B$4:$M$25,MATCH(Gilbert!N7271,Rate!$A$4:$A$25,0),MATCH(Gilbert!L7271,Rate!$B$3:$M$3,0))*O7271)),"")</f>
        <v/>
      </c>
      <c r="T7271" s="71" t="str">
        <f t="shared" si="342"/>
        <v/>
      </c>
    </row>
    <row r="7272" spans="16:20">
      <c r="P7272" s="70" t="str">
        <f t="shared" si="340"/>
        <v/>
      </c>
      <c r="Q7272" s="70" t="str">
        <f t="shared" si="341"/>
        <v/>
      </c>
      <c r="R7272" s="70" t="str">
        <f>IFERROR(IF(K7272="handling and wharfage",SUM(P7272:Q7272),IF(OR(K7272="tank",K7272="Boat",K7272="car"),INDEX(Rate!$B$4:$M$25,MATCH(Gilbert!N7272,Rate!$A$4:$A$25,0),MATCH(Gilbert!L7272,Rate!$B$3:$M$3,0))*O7272*0.8,INDEX(Rate!$B$4:$M$25,MATCH(Gilbert!N7272,Rate!$A$4:$A$25,0),MATCH(Gilbert!L7272,Rate!$B$3:$M$3,0))*O7272)),"")</f>
        <v/>
      </c>
      <c r="T7272" s="71" t="str">
        <f t="shared" si="342"/>
        <v/>
      </c>
    </row>
    <row r="7273" spans="16:20">
      <c r="P7273" s="70" t="str">
        <f t="shared" si="340"/>
        <v/>
      </c>
      <c r="Q7273" s="70" t="str">
        <f t="shared" si="341"/>
        <v/>
      </c>
      <c r="R7273" s="70" t="str">
        <f>IFERROR(IF(K7273="handling and wharfage",SUM(P7273:Q7273),IF(OR(K7273="tank",K7273="Boat",K7273="car"),INDEX(Rate!$B$4:$M$25,MATCH(Gilbert!N7273,Rate!$A$4:$A$25,0),MATCH(Gilbert!L7273,Rate!$B$3:$M$3,0))*O7273*0.8,INDEX(Rate!$B$4:$M$25,MATCH(Gilbert!N7273,Rate!$A$4:$A$25,0),MATCH(Gilbert!L7273,Rate!$B$3:$M$3,0))*O7273)),"")</f>
        <v/>
      </c>
      <c r="T7273" s="71" t="str">
        <f t="shared" si="342"/>
        <v/>
      </c>
    </row>
    <row r="7274" spans="16:20">
      <c r="P7274" s="70" t="str">
        <f t="shared" si="340"/>
        <v/>
      </c>
      <c r="Q7274" s="70" t="str">
        <f t="shared" si="341"/>
        <v/>
      </c>
      <c r="R7274" s="70" t="str">
        <f>IFERROR(IF(K7274="handling and wharfage",SUM(P7274:Q7274),IF(OR(K7274="tank",K7274="Boat",K7274="car"),INDEX(Rate!$B$4:$M$25,MATCH(Gilbert!N7274,Rate!$A$4:$A$25,0),MATCH(Gilbert!L7274,Rate!$B$3:$M$3,0))*O7274*0.8,INDEX(Rate!$B$4:$M$25,MATCH(Gilbert!N7274,Rate!$A$4:$A$25,0),MATCH(Gilbert!L7274,Rate!$B$3:$M$3,0))*O7274)),"")</f>
        <v/>
      </c>
      <c r="T7274" s="71" t="str">
        <f t="shared" si="342"/>
        <v/>
      </c>
    </row>
    <row r="7275" spans="16:20">
      <c r="P7275" s="70" t="str">
        <f t="shared" si="340"/>
        <v/>
      </c>
      <c r="Q7275" s="70" t="str">
        <f t="shared" si="341"/>
        <v/>
      </c>
      <c r="R7275" s="70" t="str">
        <f>IFERROR(IF(K7275="handling and wharfage",SUM(P7275:Q7275),IF(OR(K7275="tank",K7275="Boat",K7275="car"),INDEX(Rate!$B$4:$M$25,MATCH(Gilbert!N7275,Rate!$A$4:$A$25,0),MATCH(Gilbert!L7275,Rate!$B$3:$M$3,0))*O7275*0.8,INDEX(Rate!$B$4:$M$25,MATCH(Gilbert!N7275,Rate!$A$4:$A$25,0),MATCH(Gilbert!L7275,Rate!$B$3:$M$3,0))*O7275)),"")</f>
        <v/>
      </c>
      <c r="T7275" s="71" t="str">
        <f t="shared" si="342"/>
        <v/>
      </c>
    </row>
    <row r="7276" spans="16:20">
      <c r="P7276" s="70" t="str">
        <f t="shared" si="340"/>
        <v/>
      </c>
      <c r="Q7276" s="70" t="str">
        <f t="shared" si="341"/>
        <v/>
      </c>
      <c r="R7276" s="70" t="str">
        <f>IFERROR(IF(K7276="handling and wharfage",SUM(P7276:Q7276),IF(OR(K7276="tank",K7276="Boat",K7276="car"),INDEX(Rate!$B$4:$M$25,MATCH(Gilbert!N7276,Rate!$A$4:$A$25,0),MATCH(Gilbert!L7276,Rate!$B$3:$M$3,0))*O7276*0.8,INDEX(Rate!$B$4:$M$25,MATCH(Gilbert!N7276,Rate!$A$4:$A$25,0),MATCH(Gilbert!L7276,Rate!$B$3:$M$3,0))*O7276)),"")</f>
        <v/>
      </c>
      <c r="T7276" s="71" t="str">
        <f t="shared" si="342"/>
        <v/>
      </c>
    </row>
    <row r="7277" spans="16:20">
      <c r="P7277" s="70" t="str">
        <f t="shared" si="340"/>
        <v/>
      </c>
      <c r="Q7277" s="70" t="str">
        <f t="shared" si="341"/>
        <v/>
      </c>
      <c r="R7277" s="70" t="str">
        <f>IFERROR(IF(K7277="handling and wharfage",SUM(P7277:Q7277),IF(OR(K7277="tank",K7277="Boat",K7277="car"),INDEX(Rate!$B$4:$M$25,MATCH(Gilbert!N7277,Rate!$A$4:$A$25,0),MATCH(Gilbert!L7277,Rate!$B$3:$M$3,0))*O7277*0.8,INDEX(Rate!$B$4:$M$25,MATCH(Gilbert!N7277,Rate!$A$4:$A$25,0),MATCH(Gilbert!L7277,Rate!$B$3:$M$3,0))*O7277)),"")</f>
        <v/>
      </c>
      <c r="T7277" s="71" t="str">
        <f t="shared" si="342"/>
        <v/>
      </c>
    </row>
    <row r="7278" spans="16:20">
      <c r="P7278" s="70" t="str">
        <f t="shared" si="340"/>
        <v/>
      </c>
      <c r="Q7278" s="70" t="str">
        <f t="shared" si="341"/>
        <v/>
      </c>
      <c r="R7278" s="70" t="str">
        <f>IFERROR(IF(K7278="handling and wharfage",SUM(P7278:Q7278),IF(OR(K7278="tank",K7278="Boat",K7278="car"),INDEX(Rate!$B$4:$M$25,MATCH(Gilbert!N7278,Rate!$A$4:$A$25,0),MATCH(Gilbert!L7278,Rate!$B$3:$M$3,0))*O7278*0.8,INDEX(Rate!$B$4:$M$25,MATCH(Gilbert!N7278,Rate!$A$4:$A$25,0),MATCH(Gilbert!L7278,Rate!$B$3:$M$3,0))*O7278)),"")</f>
        <v/>
      </c>
      <c r="T7278" s="71" t="str">
        <f t="shared" si="342"/>
        <v/>
      </c>
    </row>
    <row r="7279" spans="16:20">
      <c r="P7279" s="70" t="str">
        <f t="shared" si="340"/>
        <v/>
      </c>
      <c r="Q7279" s="70" t="str">
        <f t="shared" si="341"/>
        <v/>
      </c>
      <c r="R7279" s="70" t="str">
        <f>IFERROR(IF(K7279="handling and wharfage",SUM(P7279:Q7279),IF(OR(K7279="tank",K7279="Boat",K7279="car"),INDEX(Rate!$B$4:$M$25,MATCH(Gilbert!N7279,Rate!$A$4:$A$25,0),MATCH(Gilbert!L7279,Rate!$B$3:$M$3,0))*O7279*0.8,INDEX(Rate!$B$4:$M$25,MATCH(Gilbert!N7279,Rate!$A$4:$A$25,0),MATCH(Gilbert!L7279,Rate!$B$3:$M$3,0))*O7279)),"")</f>
        <v/>
      </c>
      <c r="T7279" s="71" t="str">
        <f t="shared" si="342"/>
        <v/>
      </c>
    </row>
    <row r="7280" s="59" customFormat="1" spans="1:23">
      <c r="A7280" s="74"/>
      <c r="B7280" s="74"/>
      <c r="D7280" s="98"/>
      <c r="G7280" s="99"/>
      <c r="H7280" s="98"/>
      <c r="J7280" s="101"/>
      <c r="P7280" s="70" t="str">
        <f t="shared" si="340"/>
        <v/>
      </c>
      <c r="Q7280" s="70" t="str">
        <f t="shared" si="341"/>
        <v/>
      </c>
      <c r="R7280" s="70" t="str">
        <f>IFERROR(IF(K7280="handling and wharfage",SUM(P7280:Q7280),IF(OR(K7280="tank",K7280="Boat",K7280="car"),INDEX(Rate!$B$4:$M$25,MATCH(Gilbert!N7280,Rate!$A$4:$A$25,0),MATCH(Gilbert!L7280,Rate!$B$3:$M$3,0))*O7280*0.8,INDEX(Rate!$B$4:$M$25,MATCH(Gilbert!N7280,Rate!$A$4:$A$25,0),MATCH(Gilbert!L7280,Rate!$B$3:$M$3,0))*O7280)),"")</f>
        <v/>
      </c>
      <c r="S7280" s="71"/>
      <c r="T7280" s="71" t="str">
        <f t="shared" si="342"/>
        <v/>
      </c>
      <c r="V7280" s="98"/>
      <c r="W7280" s="98"/>
    </row>
    <row r="7281" s="59" customFormat="1" spans="1:23">
      <c r="A7281" s="74"/>
      <c r="B7281" s="74"/>
      <c r="D7281" s="98"/>
      <c r="G7281" s="99"/>
      <c r="H7281" s="98"/>
      <c r="J7281" s="101"/>
      <c r="P7281" s="70" t="str">
        <f t="shared" si="340"/>
        <v/>
      </c>
      <c r="Q7281" s="70" t="str">
        <f t="shared" si="341"/>
        <v/>
      </c>
      <c r="R7281" s="70" t="str">
        <f>IFERROR(IF(K7281="handling and wharfage",SUM(P7281:Q7281),IF(OR(K7281="tank",K7281="Boat",K7281="car"),INDEX(Rate!$B$4:$M$25,MATCH(Gilbert!N7281,Rate!$A$4:$A$25,0),MATCH(Gilbert!L7281,Rate!$B$3:$M$3,0))*O7281*0.8,INDEX(Rate!$B$4:$M$25,MATCH(Gilbert!N7281,Rate!$A$4:$A$25,0),MATCH(Gilbert!L7281,Rate!$B$3:$M$3,0))*O7281)),"")</f>
        <v/>
      </c>
      <c r="S7281" s="71"/>
      <c r="T7281" s="71" t="str">
        <f t="shared" si="342"/>
        <v/>
      </c>
      <c r="V7281" s="98"/>
      <c r="W7281" s="98"/>
    </row>
    <row r="7282" s="59" customFormat="1" spans="1:23">
      <c r="A7282" s="74"/>
      <c r="B7282" s="74"/>
      <c r="D7282" s="98"/>
      <c r="G7282" s="99"/>
      <c r="H7282" s="98"/>
      <c r="J7282" s="101"/>
      <c r="P7282" s="70" t="str">
        <f t="shared" si="340"/>
        <v/>
      </c>
      <c r="Q7282" s="70" t="str">
        <f t="shared" si="341"/>
        <v/>
      </c>
      <c r="R7282" s="70" t="str">
        <f>IFERROR(IF(K7282="handling and wharfage",SUM(P7282:Q7282),IF(OR(K7282="tank",K7282="Boat",K7282="car"),INDEX(Rate!$B$4:$M$25,MATCH(Gilbert!N7282,Rate!$A$4:$A$25,0),MATCH(Gilbert!L7282,Rate!$B$3:$M$3,0))*O7282*0.8,INDEX(Rate!$B$4:$M$25,MATCH(Gilbert!N7282,Rate!$A$4:$A$25,0),MATCH(Gilbert!L7282,Rate!$B$3:$M$3,0))*O7282)),"")</f>
        <v/>
      </c>
      <c r="S7282" s="71"/>
      <c r="T7282" s="71" t="str">
        <f t="shared" si="342"/>
        <v/>
      </c>
      <c r="V7282" s="98"/>
      <c r="W7282" s="98"/>
    </row>
    <row r="7283" s="59" customFormat="1" spans="1:23">
      <c r="A7283" s="74"/>
      <c r="B7283" s="74"/>
      <c r="D7283" s="98"/>
      <c r="G7283" s="99"/>
      <c r="H7283" s="98"/>
      <c r="J7283" s="101"/>
      <c r="P7283" s="70" t="str">
        <f t="shared" si="340"/>
        <v/>
      </c>
      <c r="Q7283" s="70" t="str">
        <f t="shared" si="341"/>
        <v/>
      </c>
      <c r="R7283" s="70" t="str">
        <f>IFERROR(IF(K7283="handling and wharfage",SUM(P7283:Q7283),IF(OR(K7283="tank",K7283="Boat",K7283="car"),INDEX(Rate!$B$4:$M$25,MATCH(Gilbert!N7283,Rate!$A$4:$A$25,0),MATCH(Gilbert!L7283,Rate!$B$3:$M$3,0))*O7283*0.8,INDEX(Rate!$B$4:$M$25,MATCH(Gilbert!N7283,Rate!$A$4:$A$25,0),MATCH(Gilbert!L7283,Rate!$B$3:$M$3,0))*O7283)),"")</f>
        <v/>
      </c>
      <c r="S7283" s="71"/>
      <c r="T7283" s="71" t="str">
        <f t="shared" si="342"/>
        <v/>
      </c>
      <c r="V7283" s="98"/>
      <c r="W7283" s="98"/>
    </row>
    <row r="7284" s="59" customFormat="1" spans="1:23">
      <c r="A7284" s="74"/>
      <c r="B7284" s="74"/>
      <c r="D7284" s="98"/>
      <c r="G7284" s="99"/>
      <c r="H7284" s="98"/>
      <c r="J7284" s="101"/>
      <c r="P7284" s="70" t="str">
        <f t="shared" si="340"/>
        <v/>
      </c>
      <c r="Q7284" s="70" t="str">
        <f t="shared" si="341"/>
        <v/>
      </c>
      <c r="R7284" s="70" t="str">
        <f>IFERROR(IF(K7284="handling and wharfage",SUM(P7284:Q7284),IF(OR(K7284="tank",K7284="Boat",K7284="car"),INDEX(Rate!$B$4:$M$25,MATCH(Gilbert!N7284,Rate!$A$4:$A$25,0),MATCH(Gilbert!L7284,Rate!$B$3:$M$3,0))*O7284*0.8,INDEX(Rate!$B$4:$M$25,MATCH(Gilbert!N7284,Rate!$A$4:$A$25,0),MATCH(Gilbert!L7284,Rate!$B$3:$M$3,0))*O7284)),"")</f>
        <v/>
      </c>
      <c r="S7284" s="71"/>
      <c r="T7284" s="71" t="str">
        <f t="shared" si="342"/>
        <v/>
      </c>
      <c r="V7284" s="98"/>
      <c r="W7284" s="98"/>
    </row>
    <row r="7285" s="59" customFormat="1" spans="1:23">
      <c r="A7285" s="74"/>
      <c r="B7285" s="74"/>
      <c r="D7285" s="98"/>
      <c r="G7285" s="99"/>
      <c r="H7285" s="98"/>
      <c r="J7285" s="101"/>
      <c r="P7285" s="70" t="str">
        <f t="shared" si="340"/>
        <v/>
      </c>
      <c r="Q7285" s="70" t="str">
        <f t="shared" si="341"/>
        <v/>
      </c>
      <c r="R7285" s="70" t="str">
        <f>IFERROR(IF(K7285="handling and wharfage",SUM(P7285:Q7285),IF(OR(K7285="tank",K7285="Boat",K7285="car"),INDEX(Rate!$B$4:$M$25,MATCH(Gilbert!N7285,Rate!$A$4:$A$25,0),MATCH(Gilbert!L7285,Rate!$B$3:$M$3,0))*O7285*0.8,INDEX(Rate!$B$4:$M$25,MATCH(Gilbert!N7285,Rate!$A$4:$A$25,0),MATCH(Gilbert!L7285,Rate!$B$3:$M$3,0))*O7285)),"")</f>
        <v/>
      </c>
      <c r="S7285" s="71"/>
      <c r="T7285" s="71" t="str">
        <f t="shared" si="342"/>
        <v/>
      </c>
      <c r="V7285" s="98"/>
      <c r="W7285" s="98"/>
    </row>
    <row r="7286" s="59" customFormat="1" spans="1:23">
      <c r="A7286" s="74"/>
      <c r="B7286" s="74"/>
      <c r="D7286" s="98"/>
      <c r="G7286" s="99"/>
      <c r="H7286" s="98"/>
      <c r="J7286" s="101"/>
      <c r="P7286" s="70" t="str">
        <f t="shared" si="340"/>
        <v/>
      </c>
      <c r="Q7286" s="70" t="str">
        <f t="shared" si="341"/>
        <v/>
      </c>
      <c r="R7286" s="70" t="str">
        <f>IFERROR(IF(K7286="handling and wharfage",SUM(P7286:Q7286),IF(OR(K7286="tank",K7286="Boat",K7286="car"),INDEX(Rate!$B$4:$M$25,MATCH(Gilbert!N7286,Rate!$A$4:$A$25,0),MATCH(Gilbert!L7286,Rate!$B$3:$M$3,0))*O7286*0.8,INDEX(Rate!$B$4:$M$25,MATCH(Gilbert!N7286,Rate!$A$4:$A$25,0),MATCH(Gilbert!L7286,Rate!$B$3:$M$3,0))*O7286)),"")</f>
        <v/>
      </c>
      <c r="S7286" s="71"/>
      <c r="T7286" s="71" t="str">
        <f t="shared" si="342"/>
        <v/>
      </c>
      <c r="V7286" s="98"/>
      <c r="W7286" s="98"/>
    </row>
    <row r="7287" s="59" customFormat="1" spans="1:23">
      <c r="A7287" s="74"/>
      <c r="B7287" s="74"/>
      <c r="D7287" s="98"/>
      <c r="G7287" s="99"/>
      <c r="H7287" s="98"/>
      <c r="J7287" s="101"/>
      <c r="P7287" s="70" t="str">
        <f t="shared" si="340"/>
        <v/>
      </c>
      <c r="Q7287" s="70" t="str">
        <f t="shared" si="341"/>
        <v/>
      </c>
      <c r="R7287" s="70" t="str">
        <f>IFERROR(IF(K7287="handling and wharfage",SUM(P7287:Q7287),IF(OR(K7287="tank",K7287="Boat",K7287="car"),INDEX(Rate!$B$4:$M$25,MATCH(Gilbert!N7287,Rate!$A$4:$A$25,0),MATCH(Gilbert!L7287,Rate!$B$3:$M$3,0))*O7287*0.8,INDEX(Rate!$B$4:$M$25,MATCH(Gilbert!N7287,Rate!$A$4:$A$25,0),MATCH(Gilbert!L7287,Rate!$B$3:$M$3,0))*O7287)),"")</f>
        <v/>
      </c>
      <c r="S7287" s="71"/>
      <c r="T7287" s="71" t="str">
        <f t="shared" si="342"/>
        <v/>
      </c>
      <c r="V7287" s="98"/>
      <c r="W7287" s="98"/>
    </row>
    <row r="7288" s="59" customFormat="1" spans="1:23">
      <c r="A7288" s="74"/>
      <c r="B7288" s="74"/>
      <c r="D7288" s="98"/>
      <c r="G7288" s="99"/>
      <c r="H7288" s="98"/>
      <c r="J7288" s="101"/>
      <c r="P7288" s="70" t="str">
        <f t="shared" si="340"/>
        <v/>
      </c>
      <c r="Q7288" s="70" t="str">
        <f t="shared" si="341"/>
        <v/>
      </c>
      <c r="R7288" s="70" t="str">
        <f>IFERROR(IF(K7288="handling and wharfage",SUM(P7288:Q7288),IF(OR(K7288="tank",K7288="Boat",K7288="car"),INDEX(Rate!$B$4:$M$25,MATCH(Gilbert!N7288,Rate!$A$4:$A$25,0),MATCH(Gilbert!L7288,Rate!$B$3:$M$3,0))*O7288*0.8,INDEX(Rate!$B$4:$M$25,MATCH(Gilbert!N7288,Rate!$A$4:$A$25,0),MATCH(Gilbert!L7288,Rate!$B$3:$M$3,0))*O7288)),"")</f>
        <v/>
      </c>
      <c r="S7288" s="71"/>
      <c r="T7288" s="71" t="str">
        <f t="shared" si="342"/>
        <v/>
      </c>
      <c r="V7288" s="98"/>
      <c r="W7288" s="98"/>
    </row>
    <row r="7289" s="59" customFormat="1" spans="1:23">
      <c r="A7289" s="74"/>
      <c r="B7289" s="74"/>
      <c r="D7289" s="98"/>
      <c r="G7289" s="99"/>
      <c r="H7289" s="98"/>
      <c r="J7289" s="101"/>
      <c r="P7289" s="70" t="str">
        <f t="shared" si="340"/>
        <v/>
      </c>
      <c r="Q7289" s="70" t="str">
        <f t="shared" si="341"/>
        <v/>
      </c>
      <c r="R7289" s="70" t="str">
        <f>IFERROR(IF(K7289="handling and wharfage",SUM(P7289:Q7289),IF(OR(K7289="tank",K7289="Boat",K7289="car"),INDEX(Rate!$B$4:$M$25,MATCH(Gilbert!N7289,Rate!$A$4:$A$25,0),MATCH(Gilbert!L7289,Rate!$B$3:$M$3,0))*O7289*0.8,INDEX(Rate!$B$4:$M$25,MATCH(Gilbert!N7289,Rate!$A$4:$A$25,0),MATCH(Gilbert!L7289,Rate!$B$3:$M$3,0))*O7289)),"")</f>
        <v/>
      </c>
      <c r="S7289" s="71"/>
      <c r="T7289" s="71" t="str">
        <f t="shared" si="342"/>
        <v/>
      </c>
      <c r="V7289" s="98"/>
      <c r="W7289" s="98"/>
    </row>
    <row r="7290" s="59" customFormat="1" spans="1:23">
      <c r="A7290" s="74"/>
      <c r="B7290" s="74"/>
      <c r="D7290" s="98"/>
      <c r="G7290" s="99"/>
      <c r="H7290" s="98"/>
      <c r="J7290" s="101"/>
      <c r="P7290" s="70" t="str">
        <f t="shared" si="340"/>
        <v/>
      </c>
      <c r="Q7290" s="70" t="str">
        <f t="shared" si="341"/>
        <v/>
      </c>
      <c r="R7290" s="70" t="str">
        <f>IFERROR(IF(K7290="handling and wharfage",SUM(P7290:Q7290),IF(OR(K7290="tank",K7290="Boat",K7290="car"),INDEX(Rate!$B$4:$M$25,MATCH(Gilbert!N7290,Rate!$A$4:$A$25,0),MATCH(Gilbert!L7290,Rate!$B$3:$M$3,0))*O7290*0.8,INDEX(Rate!$B$4:$M$25,MATCH(Gilbert!N7290,Rate!$A$4:$A$25,0),MATCH(Gilbert!L7290,Rate!$B$3:$M$3,0))*O7290)),"")</f>
        <v/>
      </c>
      <c r="S7290" s="71"/>
      <c r="T7290" s="71" t="str">
        <f t="shared" si="342"/>
        <v/>
      </c>
      <c r="V7290" s="98"/>
      <c r="W7290" s="98"/>
    </row>
    <row r="7291" s="59" customFormat="1" spans="1:23">
      <c r="A7291" s="74"/>
      <c r="B7291" s="74"/>
      <c r="D7291" s="98"/>
      <c r="G7291" s="99"/>
      <c r="H7291" s="98"/>
      <c r="J7291" s="101"/>
      <c r="P7291" s="70" t="str">
        <f t="shared" si="340"/>
        <v/>
      </c>
      <c r="Q7291" s="70" t="str">
        <f t="shared" si="341"/>
        <v/>
      </c>
      <c r="R7291" s="70" t="str">
        <f>IFERROR(IF(K7291="handling and wharfage",SUM(P7291:Q7291),IF(OR(K7291="tank",K7291="Boat",K7291="car"),INDEX(Rate!$B$4:$M$25,MATCH(Gilbert!N7291,Rate!$A$4:$A$25,0),MATCH(Gilbert!L7291,Rate!$B$3:$M$3,0))*O7291*0.8,INDEX(Rate!$B$4:$M$25,MATCH(Gilbert!N7291,Rate!$A$4:$A$25,0),MATCH(Gilbert!L7291,Rate!$B$3:$M$3,0))*O7291)),"")</f>
        <v/>
      </c>
      <c r="S7291" s="71"/>
      <c r="T7291" s="71" t="str">
        <f t="shared" si="342"/>
        <v/>
      </c>
      <c r="V7291" s="98"/>
      <c r="W7291" s="98"/>
    </row>
    <row r="7292" s="59" customFormat="1" spans="1:23">
      <c r="A7292" s="74"/>
      <c r="B7292" s="74"/>
      <c r="D7292" s="98"/>
      <c r="G7292" s="99"/>
      <c r="H7292" s="98"/>
      <c r="J7292" s="101"/>
      <c r="P7292" s="70" t="str">
        <f t="shared" si="340"/>
        <v/>
      </c>
      <c r="Q7292" s="70" t="str">
        <f t="shared" si="341"/>
        <v/>
      </c>
      <c r="R7292" s="70" t="str">
        <f>IFERROR(IF(K7292="handling and wharfage",SUM(P7292:Q7292),IF(OR(K7292="tank",K7292="Boat",K7292="car"),INDEX(Rate!$B$4:$M$25,MATCH(Gilbert!N7292,Rate!$A$4:$A$25,0),MATCH(Gilbert!L7292,Rate!$B$3:$M$3,0))*O7292*0.8,INDEX(Rate!$B$4:$M$25,MATCH(Gilbert!N7292,Rate!$A$4:$A$25,0),MATCH(Gilbert!L7292,Rate!$B$3:$M$3,0))*O7292)),"")</f>
        <v/>
      </c>
      <c r="S7292" s="71"/>
      <c r="T7292" s="71" t="str">
        <f t="shared" si="342"/>
        <v/>
      </c>
      <c r="V7292" s="98"/>
      <c r="W7292" s="98"/>
    </row>
    <row r="7293" s="59" customFormat="1" spans="1:23">
      <c r="A7293" s="74"/>
      <c r="B7293" s="74"/>
      <c r="D7293" s="98"/>
      <c r="G7293" s="99"/>
      <c r="H7293" s="98"/>
      <c r="J7293" s="101"/>
      <c r="P7293" s="70" t="str">
        <f t="shared" si="340"/>
        <v/>
      </c>
      <c r="Q7293" s="70" t="str">
        <f t="shared" si="341"/>
        <v/>
      </c>
      <c r="R7293" s="70" t="str">
        <f>IFERROR(IF(K7293="handling and wharfage",SUM(P7293:Q7293),IF(OR(K7293="tank",K7293="Boat",K7293="car"),INDEX(Rate!$B$4:$M$25,MATCH(Gilbert!N7293,Rate!$A$4:$A$25,0),MATCH(Gilbert!L7293,Rate!$B$3:$M$3,0))*O7293*0.8,INDEX(Rate!$B$4:$M$25,MATCH(Gilbert!N7293,Rate!$A$4:$A$25,0),MATCH(Gilbert!L7293,Rate!$B$3:$M$3,0))*O7293)),"")</f>
        <v/>
      </c>
      <c r="S7293" s="71"/>
      <c r="T7293" s="71" t="str">
        <f t="shared" si="342"/>
        <v/>
      </c>
      <c r="V7293" s="98"/>
      <c r="W7293" s="98"/>
    </row>
    <row r="7294" s="59" customFormat="1" spans="1:23">
      <c r="A7294" s="74"/>
      <c r="B7294" s="74"/>
      <c r="D7294" s="98"/>
      <c r="G7294" s="99"/>
      <c r="H7294" s="98"/>
      <c r="J7294" s="101"/>
      <c r="P7294" s="70" t="str">
        <f t="shared" si="340"/>
        <v/>
      </c>
      <c r="Q7294" s="70" t="str">
        <f t="shared" si="341"/>
        <v/>
      </c>
      <c r="R7294" s="70" t="str">
        <f>IFERROR(IF(K7294="handling and wharfage",SUM(P7294:Q7294),IF(OR(K7294="tank",K7294="Boat",K7294="car"),INDEX(Rate!$B$4:$M$25,MATCH(Gilbert!N7294,Rate!$A$4:$A$25,0),MATCH(Gilbert!L7294,Rate!$B$3:$M$3,0))*O7294*0.8,INDEX(Rate!$B$4:$M$25,MATCH(Gilbert!N7294,Rate!$A$4:$A$25,0),MATCH(Gilbert!L7294,Rate!$B$3:$M$3,0))*O7294)),"")</f>
        <v/>
      </c>
      <c r="S7294" s="71"/>
      <c r="T7294" s="71" t="str">
        <f t="shared" si="342"/>
        <v/>
      </c>
      <c r="V7294" s="98"/>
      <c r="W7294" s="98"/>
    </row>
    <row r="7295" s="59" customFormat="1" spans="1:23">
      <c r="A7295" s="74"/>
      <c r="B7295" s="74"/>
      <c r="D7295" s="98"/>
      <c r="G7295" s="99"/>
      <c r="H7295" s="98"/>
      <c r="J7295" s="101"/>
      <c r="P7295" s="70" t="str">
        <f t="shared" si="340"/>
        <v/>
      </c>
      <c r="Q7295" s="70" t="str">
        <f t="shared" si="341"/>
        <v/>
      </c>
      <c r="R7295" s="70" t="str">
        <f>IFERROR(IF(K7295="handling and wharfage",SUM(P7295:Q7295),IF(OR(K7295="tank",K7295="Boat",K7295="car"),INDEX(Rate!$B$4:$M$25,MATCH(Gilbert!N7295,Rate!$A$4:$A$25,0),MATCH(Gilbert!L7295,Rate!$B$3:$M$3,0))*O7295*0.8,INDEX(Rate!$B$4:$M$25,MATCH(Gilbert!N7295,Rate!$A$4:$A$25,0),MATCH(Gilbert!L7295,Rate!$B$3:$M$3,0))*O7295)),"")</f>
        <v/>
      </c>
      <c r="S7295" s="71"/>
      <c r="T7295" s="71" t="str">
        <f t="shared" si="342"/>
        <v/>
      </c>
      <c r="V7295" s="98"/>
      <c r="W7295" s="98"/>
    </row>
    <row r="7296" s="59" customFormat="1" spans="1:23">
      <c r="A7296" s="74"/>
      <c r="B7296" s="74"/>
      <c r="D7296" s="98"/>
      <c r="G7296" s="99"/>
      <c r="H7296" s="98"/>
      <c r="J7296" s="101"/>
      <c r="P7296" s="70" t="str">
        <f t="shared" si="340"/>
        <v/>
      </c>
      <c r="Q7296" s="70" t="str">
        <f t="shared" si="341"/>
        <v/>
      </c>
      <c r="R7296" s="70" t="str">
        <f>IFERROR(IF(K7296="handling and wharfage",SUM(P7296:Q7296),IF(OR(K7296="tank",K7296="Boat",K7296="car"),INDEX(Rate!$B$4:$M$25,MATCH(Gilbert!N7296,Rate!$A$4:$A$25,0),MATCH(Gilbert!L7296,Rate!$B$3:$M$3,0))*O7296*0.8,INDEX(Rate!$B$4:$M$25,MATCH(Gilbert!N7296,Rate!$A$4:$A$25,0),MATCH(Gilbert!L7296,Rate!$B$3:$M$3,0))*O7296)),"")</f>
        <v/>
      </c>
      <c r="S7296" s="71"/>
      <c r="T7296" s="71" t="str">
        <f t="shared" si="342"/>
        <v/>
      </c>
      <c r="V7296" s="98"/>
      <c r="W7296" s="98"/>
    </row>
    <row r="7297" s="59" customFormat="1" spans="1:23">
      <c r="A7297" s="74"/>
      <c r="B7297" s="74"/>
      <c r="D7297" s="98"/>
      <c r="G7297" s="99"/>
      <c r="H7297" s="98"/>
      <c r="J7297" s="101"/>
      <c r="P7297" s="70" t="str">
        <f t="shared" si="340"/>
        <v/>
      </c>
      <c r="Q7297" s="70" t="str">
        <f t="shared" si="341"/>
        <v/>
      </c>
      <c r="R7297" s="70" t="str">
        <f>IFERROR(IF(K7297="handling and wharfage",SUM(P7297:Q7297),IF(OR(K7297="tank",K7297="Boat",K7297="car"),INDEX(Rate!$B$4:$M$25,MATCH(Gilbert!N7297,Rate!$A$4:$A$25,0),MATCH(Gilbert!L7297,Rate!$B$3:$M$3,0))*O7297*0.8,INDEX(Rate!$B$4:$M$25,MATCH(Gilbert!N7297,Rate!$A$4:$A$25,0),MATCH(Gilbert!L7297,Rate!$B$3:$M$3,0))*O7297)),"")</f>
        <v/>
      </c>
      <c r="S7297" s="71"/>
      <c r="T7297" s="71" t="str">
        <f t="shared" si="342"/>
        <v/>
      </c>
      <c r="V7297" s="98"/>
      <c r="W7297" s="98"/>
    </row>
    <row r="7298" s="59" customFormat="1" spans="1:23">
      <c r="A7298" s="74"/>
      <c r="B7298" s="74"/>
      <c r="D7298" s="98"/>
      <c r="G7298" s="99"/>
      <c r="H7298" s="98"/>
      <c r="J7298" s="101"/>
      <c r="P7298" s="70" t="str">
        <f t="shared" si="340"/>
        <v/>
      </c>
      <c r="Q7298" s="70" t="str">
        <f t="shared" si="341"/>
        <v/>
      </c>
      <c r="R7298" s="70" t="str">
        <f>IFERROR(IF(K7298="handling and wharfage",SUM(P7298:Q7298),IF(OR(K7298="tank",K7298="Boat",K7298="car"),INDEX(Rate!$B$4:$M$25,MATCH(Gilbert!N7298,Rate!$A$4:$A$25,0),MATCH(Gilbert!L7298,Rate!$B$3:$M$3,0))*O7298*0.8,INDEX(Rate!$B$4:$M$25,MATCH(Gilbert!N7298,Rate!$A$4:$A$25,0),MATCH(Gilbert!L7298,Rate!$B$3:$M$3,0))*O7298)),"")</f>
        <v/>
      </c>
      <c r="S7298" s="71"/>
      <c r="T7298" s="71" t="str">
        <f t="shared" si="342"/>
        <v/>
      </c>
      <c r="V7298" s="98"/>
      <c r="W7298" s="98"/>
    </row>
    <row r="7299" s="59" customFormat="1" spans="1:23">
      <c r="A7299" s="74"/>
      <c r="B7299" s="74"/>
      <c r="D7299" s="98"/>
      <c r="G7299" s="99"/>
      <c r="H7299" s="98"/>
      <c r="J7299" s="101"/>
      <c r="P7299" s="70" t="str">
        <f t="shared" ref="P7299:P7362" si="343">IF(OR(K7299="handling and wharfage",K7299="rau handling and wharfage"),O7299*30,"")</f>
        <v/>
      </c>
      <c r="Q7299" s="70" t="str">
        <f t="shared" ref="Q7299:Q7362" si="344">IF(K7299&lt;&gt;"handling and wharfage","",O7299*3.5)</f>
        <v/>
      </c>
      <c r="R7299" s="70" t="str">
        <f>IFERROR(IF(K7299="handling and wharfage",SUM(P7299:Q7299),IF(OR(K7299="tank",K7299="Boat",K7299="car"),INDEX(Rate!$B$4:$M$25,MATCH(Gilbert!N7299,Rate!$A$4:$A$25,0),MATCH(Gilbert!L7299,Rate!$B$3:$M$3,0))*O7299*0.8,INDEX(Rate!$B$4:$M$25,MATCH(Gilbert!N7299,Rate!$A$4:$A$25,0),MATCH(Gilbert!L7299,Rate!$B$3:$M$3,0))*O7299)),"")</f>
        <v/>
      </c>
      <c r="S7299" s="71"/>
      <c r="T7299" s="71" t="str">
        <f t="shared" ref="T7299:T7362" si="345">IF(L7299="","",IF(L7299="General2","F0070000061A","E31250000331"))</f>
        <v/>
      </c>
      <c r="V7299" s="98"/>
      <c r="W7299" s="98"/>
    </row>
    <row r="7300" s="59" customFormat="1" spans="1:23">
      <c r="A7300" s="74"/>
      <c r="B7300" s="74"/>
      <c r="D7300" s="98"/>
      <c r="G7300" s="99"/>
      <c r="H7300" s="98"/>
      <c r="J7300" s="101"/>
      <c r="P7300" s="70" t="str">
        <f t="shared" si="343"/>
        <v/>
      </c>
      <c r="Q7300" s="70" t="str">
        <f t="shared" si="344"/>
        <v/>
      </c>
      <c r="R7300" s="70" t="str">
        <f>IFERROR(IF(K7300="handling and wharfage",SUM(P7300:Q7300),IF(OR(K7300="tank",K7300="Boat",K7300="car"),INDEX(Rate!$B$4:$M$25,MATCH(Gilbert!N7300,Rate!$A$4:$A$25,0),MATCH(Gilbert!L7300,Rate!$B$3:$M$3,0))*O7300*0.8,INDEX(Rate!$B$4:$M$25,MATCH(Gilbert!N7300,Rate!$A$4:$A$25,0),MATCH(Gilbert!L7300,Rate!$B$3:$M$3,0))*O7300)),"")</f>
        <v/>
      </c>
      <c r="S7300" s="71"/>
      <c r="T7300" s="71" t="str">
        <f t="shared" si="345"/>
        <v/>
      </c>
      <c r="V7300" s="98"/>
      <c r="W7300" s="98"/>
    </row>
    <row r="7301" s="59" customFormat="1" spans="1:23">
      <c r="A7301" s="74"/>
      <c r="B7301" s="74"/>
      <c r="D7301" s="98"/>
      <c r="G7301" s="99"/>
      <c r="H7301" s="98"/>
      <c r="J7301" s="101"/>
      <c r="P7301" s="70" t="str">
        <f t="shared" si="343"/>
        <v/>
      </c>
      <c r="Q7301" s="70" t="str">
        <f t="shared" si="344"/>
        <v/>
      </c>
      <c r="R7301" s="70" t="str">
        <f>IFERROR(IF(K7301="handling and wharfage",SUM(P7301:Q7301),IF(OR(K7301="tank",K7301="Boat",K7301="car"),INDEX(Rate!$B$4:$M$25,MATCH(Gilbert!N7301,Rate!$A$4:$A$25,0),MATCH(Gilbert!L7301,Rate!$B$3:$M$3,0))*O7301*0.8,INDEX(Rate!$B$4:$M$25,MATCH(Gilbert!N7301,Rate!$A$4:$A$25,0),MATCH(Gilbert!L7301,Rate!$B$3:$M$3,0))*O7301)),"")</f>
        <v/>
      </c>
      <c r="S7301" s="71"/>
      <c r="T7301" s="71" t="str">
        <f t="shared" si="345"/>
        <v/>
      </c>
      <c r="V7301" s="98"/>
      <c r="W7301" s="98"/>
    </row>
    <row r="7302" s="59" customFormat="1" spans="1:23">
      <c r="A7302" s="74"/>
      <c r="B7302" s="74"/>
      <c r="D7302" s="98"/>
      <c r="G7302" s="99"/>
      <c r="H7302" s="98"/>
      <c r="J7302" s="101"/>
      <c r="P7302" s="70" t="str">
        <f t="shared" si="343"/>
        <v/>
      </c>
      <c r="Q7302" s="70" t="str">
        <f t="shared" si="344"/>
        <v/>
      </c>
      <c r="R7302" s="70" t="str">
        <f>IFERROR(IF(K7302="handling and wharfage",SUM(P7302:Q7302),IF(OR(K7302="tank",K7302="Boat",K7302="car"),INDEX(Rate!$B$4:$M$25,MATCH(Gilbert!N7302,Rate!$A$4:$A$25,0),MATCH(Gilbert!L7302,Rate!$B$3:$M$3,0))*O7302*0.8,INDEX(Rate!$B$4:$M$25,MATCH(Gilbert!N7302,Rate!$A$4:$A$25,0),MATCH(Gilbert!L7302,Rate!$B$3:$M$3,0))*O7302)),"")</f>
        <v/>
      </c>
      <c r="S7302" s="71"/>
      <c r="T7302" s="71" t="str">
        <f t="shared" si="345"/>
        <v/>
      </c>
      <c r="V7302" s="98"/>
      <c r="W7302" s="98"/>
    </row>
    <row r="7303" s="59" customFormat="1" spans="1:23">
      <c r="A7303" s="74"/>
      <c r="B7303" s="74"/>
      <c r="D7303" s="98"/>
      <c r="G7303" s="99"/>
      <c r="H7303" s="98"/>
      <c r="J7303" s="101"/>
      <c r="P7303" s="70" t="str">
        <f t="shared" si="343"/>
        <v/>
      </c>
      <c r="Q7303" s="70" t="str">
        <f t="shared" si="344"/>
        <v/>
      </c>
      <c r="R7303" s="70" t="str">
        <f>IFERROR(IF(K7303="handling and wharfage",SUM(P7303:Q7303),IF(OR(K7303="tank",K7303="Boat",K7303="car"),INDEX(Rate!$B$4:$M$25,MATCH(Gilbert!N7303,Rate!$A$4:$A$25,0),MATCH(Gilbert!L7303,Rate!$B$3:$M$3,0))*O7303*0.8,INDEX(Rate!$B$4:$M$25,MATCH(Gilbert!N7303,Rate!$A$4:$A$25,0),MATCH(Gilbert!L7303,Rate!$B$3:$M$3,0))*O7303)),"")</f>
        <v/>
      </c>
      <c r="S7303" s="71"/>
      <c r="T7303" s="71" t="str">
        <f t="shared" si="345"/>
        <v/>
      </c>
      <c r="V7303" s="98"/>
      <c r="W7303" s="98"/>
    </row>
    <row r="7304" s="59" customFormat="1" spans="1:23">
      <c r="A7304" s="74"/>
      <c r="B7304" s="74"/>
      <c r="D7304" s="98"/>
      <c r="G7304" s="99"/>
      <c r="H7304" s="98"/>
      <c r="J7304" s="101"/>
      <c r="P7304" s="70" t="str">
        <f t="shared" si="343"/>
        <v/>
      </c>
      <c r="Q7304" s="70" t="str">
        <f t="shared" si="344"/>
        <v/>
      </c>
      <c r="R7304" s="70" t="str">
        <f>IFERROR(IF(K7304="handling and wharfage",SUM(P7304:Q7304),IF(OR(K7304="tank",K7304="Boat",K7304="car"),INDEX(Rate!$B$4:$M$25,MATCH(Gilbert!N7304,Rate!$A$4:$A$25,0),MATCH(Gilbert!L7304,Rate!$B$3:$M$3,0))*O7304*0.8,INDEX(Rate!$B$4:$M$25,MATCH(Gilbert!N7304,Rate!$A$4:$A$25,0),MATCH(Gilbert!L7304,Rate!$B$3:$M$3,0))*O7304)),"")</f>
        <v/>
      </c>
      <c r="S7304" s="71"/>
      <c r="T7304" s="71" t="str">
        <f t="shared" si="345"/>
        <v/>
      </c>
      <c r="V7304" s="98"/>
      <c r="W7304" s="98"/>
    </row>
    <row r="7305" s="59" customFormat="1" spans="1:23">
      <c r="A7305" s="74"/>
      <c r="B7305" s="74"/>
      <c r="D7305" s="98"/>
      <c r="G7305" s="99"/>
      <c r="H7305" s="98"/>
      <c r="J7305" s="101"/>
      <c r="P7305" s="70" t="str">
        <f t="shared" si="343"/>
        <v/>
      </c>
      <c r="Q7305" s="70" t="str">
        <f t="shared" si="344"/>
        <v/>
      </c>
      <c r="R7305" s="70" t="str">
        <f>IFERROR(IF(K7305="handling and wharfage",SUM(P7305:Q7305),IF(OR(K7305="tank",K7305="Boat",K7305="car"),INDEX(Rate!$B$4:$M$25,MATCH(Gilbert!N7305,Rate!$A$4:$A$25,0),MATCH(Gilbert!L7305,Rate!$B$3:$M$3,0))*O7305*0.8,INDEX(Rate!$B$4:$M$25,MATCH(Gilbert!N7305,Rate!$A$4:$A$25,0),MATCH(Gilbert!L7305,Rate!$B$3:$M$3,0))*O7305)),"")</f>
        <v/>
      </c>
      <c r="S7305" s="71"/>
      <c r="T7305" s="71" t="str">
        <f t="shared" si="345"/>
        <v/>
      </c>
      <c r="V7305" s="98"/>
      <c r="W7305" s="98"/>
    </row>
    <row r="7306" s="59" customFormat="1" spans="1:23">
      <c r="A7306" s="74"/>
      <c r="B7306" s="74"/>
      <c r="D7306" s="98"/>
      <c r="G7306" s="99"/>
      <c r="H7306" s="98"/>
      <c r="J7306" s="101"/>
      <c r="P7306" s="70" t="str">
        <f t="shared" si="343"/>
        <v/>
      </c>
      <c r="Q7306" s="70" t="str">
        <f t="shared" si="344"/>
        <v/>
      </c>
      <c r="R7306" s="70" t="str">
        <f>IFERROR(IF(K7306="handling and wharfage",SUM(P7306:Q7306),IF(OR(K7306="tank",K7306="Boat",K7306="car"),INDEX(Rate!$B$4:$M$25,MATCH(Gilbert!N7306,Rate!$A$4:$A$25,0),MATCH(Gilbert!L7306,Rate!$B$3:$M$3,0))*O7306*0.8,INDEX(Rate!$B$4:$M$25,MATCH(Gilbert!N7306,Rate!$A$4:$A$25,0),MATCH(Gilbert!L7306,Rate!$B$3:$M$3,0))*O7306)),"")</f>
        <v/>
      </c>
      <c r="S7306" s="71"/>
      <c r="T7306" s="71" t="str">
        <f t="shared" si="345"/>
        <v/>
      </c>
      <c r="V7306" s="98"/>
      <c r="W7306" s="98"/>
    </row>
    <row r="7307" s="59" customFormat="1" spans="1:23">
      <c r="A7307" s="74"/>
      <c r="B7307" s="74"/>
      <c r="D7307" s="98"/>
      <c r="G7307" s="99"/>
      <c r="H7307" s="98"/>
      <c r="J7307" s="101"/>
      <c r="P7307" s="70" t="str">
        <f t="shared" si="343"/>
        <v/>
      </c>
      <c r="Q7307" s="70" t="str">
        <f t="shared" si="344"/>
        <v/>
      </c>
      <c r="R7307" s="70" t="str">
        <f>IFERROR(IF(K7307="handling and wharfage",SUM(P7307:Q7307),IF(OR(K7307="tank",K7307="Boat",K7307="car"),INDEX(Rate!$B$4:$M$25,MATCH(Gilbert!N7307,Rate!$A$4:$A$25,0),MATCH(Gilbert!L7307,Rate!$B$3:$M$3,0))*O7307*0.8,INDEX(Rate!$B$4:$M$25,MATCH(Gilbert!N7307,Rate!$A$4:$A$25,0),MATCH(Gilbert!L7307,Rate!$B$3:$M$3,0))*O7307)),"")</f>
        <v/>
      </c>
      <c r="S7307" s="71"/>
      <c r="T7307" s="71" t="str">
        <f t="shared" si="345"/>
        <v/>
      </c>
      <c r="V7307" s="98"/>
      <c r="W7307" s="98"/>
    </row>
    <row r="7308" s="59" customFormat="1" spans="1:23">
      <c r="A7308" s="74"/>
      <c r="B7308" s="74"/>
      <c r="D7308" s="98"/>
      <c r="G7308" s="99"/>
      <c r="H7308" s="98"/>
      <c r="J7308" s="101"/>
      <c r="P7308" s="70" t="str">
        <f t="shared" si="343"/>
        <v/>
      </c>
      <c r="Q7308" s="70" t="str">
        <f t="shared" si="344"/>
        <v/>
      </c>
      <c r="R7308" s="70" t="str">
        <f>IFERROR(IF(K7308="handling and wharfage",SUM(P7308:Q7308),IF(OR(K7308="tank",K7308="Boat",K7308="car"),INDEX(Rate!$B$4:$M$25,MATCH(Gilbert!N7308,Rate!$A$4:$A$25,0),MATCH(Gilbert!L7308,Rate!$B$3:$M$3,0))*O7308*0.8,INDEX(Rate!$B$4:$M$25,MATCH(Gilbert!N7308,Rate!$A$4:$A$25,0),MATCH(Gilbert!L7308,Rate!$B$3:$M$3,0))*O7308)),"")</f>
        <v/>
      </c>
      <c r="S7308" s="71"/>
      <c r="T7308" s="71" t="str">
        <f t="shared" si="345"/>
        <v/>
      </c>
      <c r="V7308" s="98"/>
      <c r="W7308" s="98"/>
    </row>
    <row r="7309" s="59" customFormat="1" spans="1:23">
      <c r="A7309" s="74"/>
      <c r="B7309" s="74"/>
      <c r="D7309" s="98"/>
      <c r="G7309" s="99"/>
      <c r="H7309" s="98"/>
      <c r="J7309" s="101"/>
      <c r="P7309" s="70" t="str">
        <f t="shared" si="343"/>
        <v/>
      </c>
      <c r="Q7309" s="70" t="str">
        <f t="shared" si="344"/>
        <v/>
      </c>
      <c r="R7309" s="70" t="str">
        <f>IFERROR(IF(K7309="handling and wharfage",SUM(P7309:Q7309),IF(OR(K7309="tank",K7309="Boat",K7309="car"),INDEX(Rate!$B$4:$M$25,MATCH(Gilbert!N7309,Rate!$A$4:$A$25,0),MATCH(Gilbert!L7309,Rate!$B$3:$M$3,0))*O7309*0.8,INDEX(Rate!$B$4:$M$25,MATCH(Gilbert!N7309,Rate!$A$4:$A$25,0),MATCH(Gilbert!L7309,Rate!$B$3:$M$3,0))*O7309)),"")</f>
        <v/>
      </c>
      <c r="S7309" s="71"/>
      <c r="T7309" s="71" t="str">
        <f t="shared" si="345"/>
        <v/>
      </c>
      <c r="V7309" s="98"/>
      <c r="W7309" s="98"/>
    </row>
    <row r="7310" s="59" customFormat="1" spans="1:23">
      <c r="A7310" s="74"/>
      <c r="B7310" s="74"/>
      <c r="D7310" s="98"/>
      <c r="G7310" s="99"/>
      <c r="H7310" s="98"/>
      <c r="J7310" s="101"/>
      <c r="P7310" s="70" t="str">
        <f t="shared" si="343"/>
        <v/>
      </c>
      <c r="Q7310" s="70" t="str">
        <f t="shared" si="344"/>
        <v/>
      </c>
      <c r="R7310" s="70" t="str">
        <f>IFERROR(IF(K7310="handling and wharfage",SUM(P7310:Q7310),IF(OR(K7310="tank",K7310="Boat",K7310="car"),INDEX(Rate!$B$4:$M$25,MATCH(Gilbert!N7310,Rate!$A$4:$A$25,0),MATCH(Gilbert!L7310,Rate!$B$3:$M$3,0))*O7310*0.8,INDEX(Rate!$B$4:$M$25,MATCH(Gilbert!N7310,Rate!$A$4:$A$25,0),MATCH(Gilbert!L7310,Rate!$B$3:$M$3,0))*O7310)),"")</f>
        <v/>
      </c>
      <c r="S7310" s="71"/>
      <c r="T7310" s="71" t="str">
        <f t="shared" si="345"/>
        <v/>
      </c>
      <c r="V7310" s="98"/>
      <c r="W7310" s="98"/>
    </row>
    <row r="7311" s="59" customFormat="1" spans="1:23">
      <c r="A7311" s="74"/>
      <c r="B7311" s="74"/>
      <c r="D7311" s="98"/>
      <c r="G7311" s="99"/>
      <c r="H7311" s="98"/>
      <c r="J7311" s="101"/>
      <c r="P7311" s="70" t="str">
        <f t="shared" si="343"/>
        <v/>
      </c>
      <c r="Q7311" s="70" t="str">
        <f t="shared" si="344"/>
        <v/>
      </c>
      <c r="R7311" s="70" t="str">
        <f>IFERROR(IF(K7311="handling and wharfage",SUM(P7311:Q7311),IF(OR(K7311="tank",K7311="Boat",K7311="car"),INDEX(Rate!$B$4:$M$25,MATCH(Gilbert!N7311,Rate!$A$4:$A$25,0),MATCH(Gilbert!L7311,Rate!$B$3:$M$3,0))*O7311*0.8,INDEX(Rate!$B$4:$M$25,MATCH(Gilbert!N7311,Rate!$A$4:$A$25,0),MATCH(Gilbert!L7311,Rate!$B$3:$M$3,0))*O7311)),"")</f>
        <v/>
      </c>
      <c r="S7311" s="71"/>
      <c r="T7311" s="71" t="str">
        <f t="shared" si="345"/>
        <v/>
      </c>
      <c r="V7311" s="98"/>
      <c r="W7311" s="98"/>
    </row>
    <row r="7312" s="59" customFormat="1" spans="1:23">
      <c r="A7312" s="74"/>
      <c r="B7312" s="74"/>
      <c r="D7312" s="98"/>
      <c r="G7312" s="99"/>
      <c r="H7312" s="98"/>
      <c r="J7312" s="101"/>
      <c r="P7312" s="70" t="str">
        <f t="shared" si="343"/>
        <v/>
      </c>
      <c r="Q7312" s="70" t="str">
        <f t="shared" si="344"/>
        <v/>
      </c>
      <c r="R7312" s="70" t="str">
        <f>IFERROR(IF(K7312="handling and wharfage",SUM(P7312:Q7312),IF(OR(K7312="tank",K7312="Boat",K7312="car"),INDEX(Rate!$B$4:$M$25,MATCH(Gilbert!N7312,Rate!$A$4:$A$25,0),MATCH(Gilbert!L7312,Rate!$B$3:$M$3,0))*O7312*0.8,INDEX(Rate!$B$4:$M$25,MATCH(Gilbert!N7312,Rate!$A$4:$A$25,0),MATCH(Gilbert!L7312,Rate!$B$3:$M$3,0))*O7312)),"")</f>
        <v/>
      </c>
      <c r="S7312" s="71"/>
      <c r="T7312" s="71" t="str">
        <f t="shared" si="345"/>
        <v/>
      </c>
      <c r="V7312" s="98"/>
      <c r="W7312" s="98"/>
    </row>
    <row r="7313" s="59" customFormat="1" spans="1:23">
      <c r="A7313" s="74"/>
      <c r="B7313" s="74"/>
      <c r="D7313" s="98"/>
      <c r="G7313" s="99"/>
      <c r="H7313" s="98"/>
      <c r="J7313" s="101"/>
      <c r="P7313" s="70" t="str">
        <f t="shared" si="343"/>
        <v/>
      </c>
      <c r="Q7313" s="70" t="str">
        <f t="shared" si="344"/>
        <v/>
      </c>
      <c r="R7313" s="70" t="str">
        <f>IFERROR(IF(K7313="handling and wharfage",SUM(P7313:Q7313),IF(OR(K7313="tank",K7313="Boat",K7313="car"),INDEX(Rate!$B$4:$M$25,MATCH(Gilbert!N7313,Rate!$A$4:$A$25,0),MATCH(Gilbert!L7313,Rate!$B$3:$M$3,0))*O7313*0.8,INDEX(Rate!$B$4:$M$25,MATCH(Gilbert!N7313,Rate!$A$4:$A$25,0),MATCH(Gilbert!L7313,Rate!$B$3:$M$3,0))*O7313)),"")</f>
        <v/>
      </c>
      <c r="S7313" s="71"/>
      <c r="T7313" s="71" t="str">
        <f t="shared" si="345"/>
        <v/>
      </c>
      <c r="V7313" s="98"/>
      <c r="W7313" s="98"/>
    </row>
    <row r="7314" s="59" customFormat="1" spans="1:23">
      <c r="A7314" s="74"/>
      <c r="B7314" s="74"/>
      <c r="D7314" s="98"/>
      <c r="G7314" s="99"/>
      <c r="H7314" s="98"/>
      <c r="J7314" s="101"/>
      <c r="P7314" s="70" t="str">
        <f t="shared" si="343"/>
        <v/>
      </c>
      <c r="Q7314" s="70" t="str">
        <f t="shared" si="344"/>
        <v/>
      </c>
      <c r="R7314" s="70" t="str">
        <f>IFERROR(IF(K7314="handling and wharfage",SUM(P7314:Q7314),IF(OR(K7314="tank",K7314="Boat",K7314="car"),INDEX(Rate!$B$4:$M$25,MATCH(Gilbert!N7314,Rate!$A$4:$A$25,0),MATCH(Gilbert!L7314,Rate!$B$3:$M$3,0))*O7314*0.8,INDEX(Rate!$B$4:$M$25,MATCH(Gilbert!N7314,Rate!$A$4:$A$25,0),MATCH(Gilbert!L7314,Rate!$B$3:$M$3,0))*O7314)),"")</f>
        <v/>
      </c>
      <c r="S7314" s="71"/>
      <c r="T7314" s="71" t="str">
        <f t="shared" si="345"/>
        <v/>
      </c>
      <c r="V7314" s="98"/>
      <c r="W7314" s="98"/>
    </row>
    <row r="7315" s="59" customFormat="1" spans="1:23">
      <c r="A7315" s="74"/>
      <c r="B7315" s="74"/>
      <c r="D7315" s="98"/>
      <c r="G7315" s="99"/>
      <c r="H7315" s="98"/>
      <c r="J7315" s="101"/>
      <c r="P7315" s="70" t="str">
        <f t="shared" si="343"/>
        <v/>
      </c>
      <c r="Q7315" s="70" t="str">
        <f t="shared" si="344"/>
        <v/>
      </c>
      <c r="R7315" s="70" t="str">
        <f>IFERROR(IF(K7315="handling and wharfage",SUM(P7315:Q7315),IF(OR(K7315="tank",K7315="Boat",K7315="car"),INDEX(Rate!$B$4:$M$25,MATCH(Gilbert!N7315,Rate!$A$4:$A$25,0),MATCH(Gilbert!L7315,Rate!$B$3:$M$3,0))*O7315*0.8,INDEX(Rate!$B$4:$M$25,MATCH(Gilbert!N7315,Rate!$A$4:$A$25,0),MATCH(Gilbert!L7315,Rate!$B$3:$M$3,0))*O7315)),"")</f>
        <v/>
      </c>
      <c r="S7315" s="71"/>
      <c r="T7315" s="71" t="str">
        <f t="shared" si="345"/>
        <v/>
      </c>
      <c r="V7315" s="98"/>
      <c r="W7315" s="98"/>
    </row>
    <row r="7316" spans="16:20">
      <c r="P7316" s="70" t="str">
        <f t="shared" si="343"/>
        <v/>
      </c>
      <c r="Q7316" s="70" t="str">
        <f t="shared" si="344"/>
        <v/>
      </c>
      <c r="R7316" s="70" t="str">
        <f>IFERROR(IF(K7316="handling and wharfage",SUM(P7316:Q7316),IF(OR(K7316="tank",K7316="Boat",K7316="car"),INDEX(Rate!$B$4:$M$25,MATCH(Gilbert!N7316,Rate!$A$4:$A$25,0),MATCH(Gilbert!L7316,Rate!$B$3:$M$3,0))*O7316*0.8,INDEX(Rate!$B$4:$M$25,MATCH(Gilbert!N7316,Rate!$A$4:$A$25,0),MATCH(Gilbert!L7316,Rate!$B$3:$M$3,0))*O7316)),"")</f>
        <v/>
      </c>
      <c r="T7316" s="71" t="str">
        <f t="shared" si="345"/>
        <v/>
      </c>
    </row>
    <row r="7317" spans="16:20">
      <c r="P7317" s="70" t="str">
        <f t="shared" si="343"/>
        <v/>
      </c>
      <c r="Q7317" s="70" t="str">
        <f t="shared" si="344"/>
        <v/>
      </c>
      <c r="R7317" s="70" t="str">
        <f>IFERROR(IF(K7317="handling and wharfage",SUM(P7317:Q7317),IF(OR(K7317="tank",K7317="Boat",K7317="car"),INDEX(Rate!$B$4:$M$25,MATCH(Gilbert!N7317,Rate!$A$4:$A$25,0),MATCH(Gilbert!L7317,Rate!$B$3:$M$3,0))*O7317*0.8,INDEX(Rate!$B$4:$M$25,MATCH(Gilbert!N7317,Rate!$A$4:$A$25,0),MATCH(Gilbert!L7317,Rate!$B$3:$M$3,0))*O7317)),"")</f>
        <v/>
      </c>
      <c r="T7317" s="71" t="str">
        <f t="shared" si="345"/>
        <v/>
      </c>
    </row>
    <row r="7318" spans="16:20">
      <c r="P7318" s="70" t="str">
        <f t="shared" si="343"/>
        <v/>
      </c>
      <c r="Q7318" s="70" t="str">
        <f t="shared" si="344"/>
        <v/>
      </c>
      <c r="R7318" s="70" t="str">
        <f>IFERROR(IF(K7318="handling and wharfage",SUM(P7318:Q7318),IF(OR(K7318="tank",K7318="Boat",K7318="car"),INDEX(Rate!$B$4:$M$25,MATCH(Gilbert!N7318,Rate!$A$4:$A$25,0),MATCH(Gilbert!L7318,Rate!$B$3:$M$3,0))*O7318*0.8,INDEX(Rate!$B$4:$M$25,MATCH(Gilbert!N7318,Rate!$A$4:$A$25,0),MATCH(Gilbert!L7318,Rate!$B$3:$M$3,0))*O7318)),"")</f>
        <v/>
      </c>
      <c r="T7318" s="71" t="str">
        <f t="shared" si="345"/>
        <v/>
      </c>
    </row>
    <row r="7319" spans="16:20">
      <c r="P7319" s="70" t="str">
        <f t="shared" si="343"/>
        <v/>
      </c>
      <c r="Q7319" s="70" t="str">
        <f t="shared" si="344"/>
        <v/>
      </c>
      <c r="R7319" s="70" t="str">
        <f>IFERROR(IF(K7319="handling and wharfage",SUM(P7319:Q7319),IF(OR(K7319="tank",K7319="Boat",K7319="car"),INDEX(Rate!$B$4:$M$25,MATCH(Gilbert!N7319,Rate!$A$4:$A$25,0),MATCH(Gilbert!L7319,Rate!$B$3:$M$3,0))*O7319*0.8,INDEX(Rate!$B$4:$M$25,MATCH(Gilbert!N7319,Rate!$A$4:$A$25,0),MATCH(Gilbert!L7319,Rate!$B$3:$M$3,0))*O7319)),"")</f>
        <v/>
      </c>
      <c r="T7319" s="71" t="str">
        <f t="shared" si="345"/>
        <v/>
      </c>
    </row>
    <row r="7320" spans="16:20">
      <c r="P7320" s="70" t="str">
        <f t="shared" si="343"/>
        <v/>
      </c>
      <c r="Q7320" s="70" t="str">
        <f t="shared" si="344"/>
        <v/>
      </c>
      <c r="R7320" s="70" t="str">
        <f>IFERROR(IF(K7320="handling and wharfage",SUM(P7320:Q7320),IF(OR(K7320="tank",K7320="Boat",K7320="car"),INDEX(Rate!$B$4:$M$25,MATCH(Gilbert!N7320,Rate!$A$4:$A$25,0),MATCH(Gilbert!L7320,Rate!$B$3:$M$3,0))*O7320*0.8,INDEX(Rate!$B$4:$M$25,MATCH(Gilbert!N7320,Rate!$A$4:$A$25,0),MATCH(Gilbert!L7320,Rate!$B$3:$M$3,0))*O7320)),"")</f>
        <v/>
      </c>
      <c r="T7320" s="71" t="str">
        <f t="shared" si="345"/>
        <v/>
      </c>
    </row>
    <row r="7321" spans="16:20">
      <c r="P7321" s="70" t="str">
        <f t="shared" si="343"/>
        <v/>
      </c>
      <c r="Q7321" s="70" t="str">
        <f t="shared" si="344"/>
        <v/>
      </c>
      <c r="R7321" s="70" t="str">
        <f>IFERROR(IF(K7321="handling and wharfage",SUM(P7321:Q7321),IF(OR(K7321="tank",K7321="Boat",K7321="car"),INDEX(Rate!$B$4:$M$25,MATCH(Gilbert!N7321,Rate!$A$4:$A$25,0),MATCH(Gilbert!L7321,Rate!$B$3:$M$3,0))*O7321*0.8,INDEX(Rate!$B$4:$M$25,MATCH(Gilbert!N7321,Rate!$A$4:$A$25,0),MATCH(Gilbert!L7321,Rate!$B$3:$M$3,0))*O7321)),"")</f>
        <v/>
      </c>
      <c r="T7321" s="71" t="str">
        <f t="shared" si="345"/>
        <v/>
      </c>
    </row>
    <row r="7322" spans="16:20">
      <c r="P7322" s="70" t="str">
        <f t="shared" si="343"/>
        <v/>
      </c>
      <c r="Q7322" s="70" t="str">
        <f t="shared" si="344"/>
        <v/>
      </c>
      <c r="R7322" s="70" t="str">
        <f>IFERROR(IF(K7322="handling and wharfage",SUM(P7322:Q7322),IF(OR(K7322="tank",K7322="Boat",K7322="car"),INDEX(Rate!$B$4:$M$25,MATCH(Gilbert!N7322,Rate!$A$4:$A$25,0),MATCH(Gilbert!L7322,Rate!$B$3:$M$3,0))*O7322*0.8,INDEX(Rate!$B$4:$M$25,MATCH(Gilbert!N7322,Rate!$A$4:$A$25,0),MATCH(Gilbert!L7322,Rate!$B$3:$M$3,0))*O7322)),"")</f>
        <v/>
      </c>
      <c r="T7322" s="71" t="str">
        <f t="shared" si="345"/>
        <v/>
      </c>
    </row>
    <row r="7323" spans="16:20">
      <c r="P7323" s="70" t="str">
        <f t="shared" si="343"/>
        <v/>
      </c>
      <c r="Q7323" s="70" t="str">
        <f t="shared" si="344"/>
        <v/>
      </c>
      <c r="R7323" s="70" t="str">
        <f>IFERROR(IF(K7323="handling and wharfage",SUM(P7323:Q7323),IF(OR(K7323="tank",K7323="Boat",K7323="car"),INDEX(Rate!$B$4:$M$25,MATCH(Gilbert!N7323,Rate!$A$4:$A$25,0),MATCH(Gilbert!L7323,Rate!$B$3:$M$3,0))*O7323*0.8,INDEX(Rate!$B$4:$M$25,MATCH(Gilbert!N7323,Rate!$A$4:$A$25,0),MATCH(Gilbert!L7323,Rate!$B$3:$M$3,0))*O7323)),"")</f>
        <v/>
      </c>
      <c r="T7323" s="71" t="str">
        <f t="shared" si="345"/>
        <v/>
      </c>
    </row>
    <row r="7324" spans="16:20">
      <c r="P7324" s="70" t="str">
        <f t="shared" si="343"/>
        <v/>
      </c>
      <c r="Q7324" s="70" t="str">
        <f t="shared" si="344"/>
        <v/>
      </c>
      <c r="R7324" s="70" t="str">
        <f>IFERROR(IF(K7324="handling and wharfage",SUM(P7324:Q7324),IF(OR(K7324="tank",K7324="Boat",K7324="car"),INDEX(Rate!$B$4:$M$25,MATCH(Gilbert!N7324,Rate!$A$4:$A$25,0),MATCH(Gilbert!L7324,Rate!$B$3:$M$3,0))*O7324*0.8,INDEX(Rate!$B$4:$M$25,MATCH(Gilbert!N7324,Rate!$A$4:$A$25,0),MATCH(Gilbert!L7324,Rate!$B$3:$M$3,0))*O7324)),"")</f>
        <v/>
      </c>
      <c r="T7324" s="71" t="str">
        <f t="shared" si="345"/>
        <v/>
      </c>
    </row>
    <row r="7325" spans="16:20">
      <c r="P7325" s="70" t="str">
        <f t="shared" si="343"/>
        <v/>
      </c>
      <c r="Q7325" s="70" t="str">
        <f t="shared" si="344"/>
        <v/>
      </c>
      <c r="R7325" s="70" t="str">
        <f>IFERROR(IF(K7325="handling and wharfage",SUM(P7325:Q7325),IF(OR(K7325="tank",K7325="Boat",K7325="car"),INDEX(Rate!$B$4:$M$25,MATCH(Gilbert!N7325,Rate!$A$4:$A$25,0),MATCH(Gilbert!L7325,Rate!$B$3:$M$3,0))*O7325*0.8,INDEX(Rate!$B$4:$M$25,MATCH(Gilbert!N7325,Rate!$A$4:$A$25,0),MATCH(Gilbert!L7325,Rate!$B$3:$M$3,0))*O7325)),"")</f>
        <v/>
      </c>
      <c r="T7325" s="71" t="str">
        <f t="shared" si="345"/>
        <v/>
      </c>
    </row>
    <row r="7326" spans="16:20">
      <c r="P7326" s="70" t="str">
        <f t="shared" si="343"/>
        <v/>
      </c>
      <c r="Q7326" s="70" t="str">
        <f t="shared" si="344"/>
        <v/>
      </c>
      <c r="R7326" s="70" t="str">
        <f>IFERROR(IF(K7326="handling and wharfage",SUM(P7326:Q7326),IF(OR(K7326="tank",K7326="Boat",K7326="car"),INDEX(Rate!$B$4:$M$25,MATCH(Gilbert!N7326,Rate!$A$4:$A$25,0),MATCH(Gilbert!L7326,Rate!$B$3:$M$3,0))*O7326*0.8,INDEX(Rate!$B$4:$M$25,MATCH(Gilbert!N7326,Rate!$A$4:$A$25,0),MATCH(Gilbert!L7326,Rate!$B$3:$M$3,0))*O7326)),"")</f>
        <v/>
      </c>
      <c r="T7326" s="71" t="str">
        <f t="shared" si="345"/>
        <v/>
      </c>
    </row>
    <row r="7327" spans="16:20">
      <c r="P7327" s="70" t="str">
        <f t="shared" si="343"/>
        <v/>
      </c>
      <c r="Q7327" s="70" t="str">
        <f t="shared" si="344"/>
        <v/>
      </c>
      <c r="R7327" s="70" t="str">
        <f>IFERROR(IF(K7327="handling and wharfage",SUM(P7327:Q7327),IF(OR(K7327="tank",K7327="Boat",K7327="car"),INDEX(Rate!$B$4:$M$25,MATCH(Gilbert!N7327,Rate!$A$4:$A$25,0),MATCH(Gilbert!L7327,Rate!$B$3:$M$3,0))*O7327*0.8,INDEX(Rate!$B$4:$M$25,MATCH(Gilbert!N7327,Rate!$A$4:$A$25,0),MATCH(Gilbert!L7327,Rate!$B$3:$M$3,0))*O7327)),"")</f>
        <v/>
      </c>
      <c r="T7327" s="71" t="str">
        <f t="shared" si="345"/>
        <v/>
      </c>
    </row>
    <row r="7328" spans="16:20">
      <c r="P7328" s="70" t="str">
        <f t="shared" si="343"/>
        <v/>
      </c>
      <c r="Q7328" s="70" t="str">
        <f t="shared" si="344"/>
        <v/>
      </c>
      <c r="R7328" s="70" t="str">
        <f>IFERROR(IF(K7328="handling and wharfage",SUM(P7328:Q7328),IF(OR(K7328="tank",K7328="Boat",K7328="car"),INDEX(Rate!$B$4:$M$25,MATCH(Gilbert!N7328,Rate!$A$4:$A$25,0),MATCH(Gilbert!L7328,Rate!$B$3:$M$3,0))*O7328*0.8,INDEX(Rate!$B$4:$M$25,MATCH(Gilbert!N7328,Rate!$A$4:$A$25,0),MATCH(Gilbert!L7328,Rate!$B$3:$M$3,0))*O7328)),"")</f>
        <v/>
      </c>
      <c r="T7328" s="71" t="str">
        <f t="shared" si="345"/>
        <v/>
      </c>
    </row>
    <row r="7329" spans="16:20">
      <c r="P7329" s="70" t="str">
        <f t="shared" si="343"/>
        <v/>
      </c>
      <c r="Q7329" s="70" t="str">
        <f t="shared" si="344"/>
        <v/>
      </c>
      <c r="R7329" s="70" t="str">
        <f>IFERROR(IF(K7329="handling and wharfage",SUM(P7329:Q7329),IF(OR(K7329="tank",K7329="Boat",K7329="car"),INDEX(Rate!$B$4:$M$25,MATCH(Gilbert!N7329,Rate!$A$4:$A$25,0),MATCH(Gilbert!L7329,Rate!$B$3:$M$3,0))*O7329*0.8,INDEX(Rate!$B$4:$M$25,MATCH(Gilbert!N7329,Rate!$A$4:$A$25,0),MATCH(Gilbert!L7329,Rate!$B$3:$M$3,0))*O7329)),"")</f>
        <v/>
      </c>
      <c r="T7329" s="71" t="str">
        <f t="shared" si="345"/>
        <v/>
      </c>
    </row>
    <row r="7330" spans="16:20">
      <c r="P7330" s="70" t="str">
        <f t="shared" si="343"/>
        <v/>
      </c>
      <c r="Q7330" s="70" t="str">
        <f t="shared" si="344"/>
        <v/>
      </c>
      <c r="R7330" s="70" t="str">
        <f>IFERROR(IF(K7330="handling and wharfage",SUM(P7330:Q7330),IF(OR(K7330="tank",K7330="Boat",K7330="car"),INDEX(Rate!$B$4:$M$25,MATCH(Gilbert!N7330,Rate!$A$4:$A$25,0),MATCH(Gilbert!L7330,Rate!$B$3:$M$3,0))*O7330*0.8,INDEX(Rate!$B$4:$M$25,MATCH(Gilbert!N7330,Rate!$A$4:$A$25,0),MATCH(Gilbert!L7330,Rate!$B$3:$M$3,0))*O7330)),"")</f>
        <v/>
      </c>
      <c r="T7330" s="71" t="str">
        <f t="shared" si="345"/>
        <v/>
      </c>
    </row>
    <row r="7331" spans="16:20">
      <c r="P7331" s="70" t="str">
        <f t="shared" si="343"/>
        <v/>
      </c>
      <c r="Q7331" s="70" t="str">
        <f t="shared" si="344"/>
        <v/>
      </c>
      <c r="R7331" s="70" t="str">
        <f>IFERROR(IF(K7331="handling and wharfage",SUM(P7331:Q7331),IF(OR(K7331="tank",K7331="Boat",K7331="car"),INDEX(Rate!$B$4:$M$25,MATCH(Gilbert!N7331,Rate!$A$4:$A$25,0),MATCH(Gilbert!L7331,Rate!$B$3:$M$3,0))*O7331*0.8,INDEX(Rate!$B$4:$M$25,MATCH(Gilbert!N7331,Rate!$A$4:$A$25,0),MATCH(Gilbert!L7331,Rate!$B$3:$M$3,0))*O7331)),"")</f>
        <v/>
      </c>
      <c r="T7331" s="71" t="str">
        <f t="shared" si="345"/>
        <v/>
      </c>
    </row>
    <row r="7332" spans="16:20">
      <c r="P7332" s="70" t="str">
        <f t="shared" si="343"/>
        <v/>
      </c>
      <c r="Q7332" s="70" t="str">
        <f t="shared" si="344"/>
        <v/>
      </c>
      <c r="R7332" s="70" t="str">
        <f>IFERROR(IF(K7332="handling and wharfage",SUM(P7332:Q7332),IF(OR(K7332="tank",K7332="Boat",K7332="car"),INDEX(Rate!$B$4:$M$25,MATCH(Gilbert!N7332,Rate!$A$4:$A$25,0),MATCH(Gilbert!L7332,Rate!$B$3:$M$3,0))*O7332*0.8,INDEX(Rate!$B$4:$M$25,MATCH(Gilbert!N7332,Rate!$A$4:$A$25,0),MATCH(Gilbert!L7332,Rate!$B$3:$M$3,0))*O7332)),"")</f>
        <v/>
      </c>
      <c r="T7332" s="71" t="str">
        <f t="shared" si="345"/>
        <v/>
      </c>
    </row>
    <row r="7333" spans="16:20">
      <c r="P7333" s="70" t="str">
        <f t="shared" si="343"/>
        <v/>
      </c>
      <c r="Q7333" s="70" t="str">
        <f t="shared" si="344"/>
        <v/>
      </c>
      <c r="R7333" s="70" t="str">
        <f>IFERROR(IF(K7333="handling and wharfage",SUM(P7333:Q7333),IF(OR(K7333="tank",K7333="Boat",K7333="car"),INDEX(Rate!$B$4:$M$25,MATCH(Gilbert!N7333,Rate!$A$4:$A$25,0),MATCH(Gilbert!L7333,Rate!$B$3:$M$3,0))*O7333*0.8,INDEX(Rate!$B$4:$M$25,MATCH(Gilbert!N7333,Rate!$A$4:$A$25,0),MATCH(Gilbert!L7333,Rate!$B$3:$M$3,0))*O7333)),"")</f>
        <v/>
      </c>
      <c r="T7333" s="71" t="str">
        <f t="shared" si="345"/>
        <v/>
      </c>
    </row>
    <row r="7334" spans="16:20">
      <c r="P7334" s="70" t="str">
        <f t="shared" si="343"/>
        <v/>
      </c>
      <c r="Q7334" s="70" t="str">
        <f t="shared" si="344"/>
        <v/>
      </c>
      <c r="R7334" s="70" t="str">
        <f>IFERROR(IF(K7334="handling and wharfage",SUM(P7334:Q7334),IF(OR(K7334="tank",K7334="Boat",K7334="car"),INDEX(Rate!$B$4:$M$25,MATCH(Gilbert!N7334,Rate!$A$4:$A$25,0),MATCH(Gilbert!L7334,Rate!$B$3:$M$3,0))*O7334*0.8,INDEX(Rate!$B$4:$M$25,MATCH(Gilbert!N7334,Rate!$A$4:$A$25,0),MATCH(Gilbert!L7334,Rate!$B$3:$M$3,0))*O7334)),"")</f>
        <v/>
      </c>
      <c r="T7334" s="71" t="str">
        <f t="shared" si="345"/>
        <v/>
      </c>
    </row>
    <row r="7335" spans="16:20">
      <c r="P7335" s="70" t="str">
        <f t="shared" si="343"/>
        <v/>
      </c>
      <c r="Q7335" s="70" t="str">
        <f t="shared" si="344"/>
        <v/>
      </c>
      <c r="R7335" s="70" t="str">
        <f>IFERROR(IF(K7335="handling and wharfage",SUM(P7335:Q7335),IF(OR(K7335="tank",K7335="Boat",K7335="car"),INDEX(Rate!$B$4:$M$25,MATCH(Gilbert!N7335,Rate!$A$4:$A$25,0),MATCH(Gilbert!L7335,Rate!$B$3:$M$3,0))*O7335*0.8,INDEX(Rate!$B$4:$M$25,MATCH(Gilbert!N7335,Rate!$A$4:$A$25,0),MATCH(Gilbert!L7335,Rate!$B$3:$M$3,0))*O7335)),"")</f>
        <v/>
      </c>
      <c r="T7335" s="71" t="str">
        <f t="shared" si="345"/>
        <v/>
      </c>
    </row>
    <row r="7336" spans="16:20">
      <c r="P7336" s="70" t="str">
        <f t="shared" si="343"/>
        <v/>
      </c>
      <c r="Q7336" s="70" t="str">
        <f t="shared" si="344"/>
        <v/>
      </c>
      <c r="R7336" s="70" t="str">
        <f>IFERROR(IF(K7336="handling and wharfage",SUM(P7336:Q7336),IF(OR(K7336="tank",K7336="Boat",K7336="car"),INDEX(Rate!$B$4:$M$25,MATCH(Gilbert!N7336,Rate!$A$4:$A$25,0),MATCH(Gilbert!L7336,Rate!$B$3:$M$3,0))*O7336*0.8,INDEX(Rate!$B$4:$M$25,MATCH(Gilbert!N7336,Rate!$A$4:$A$25,0),MATCH(Gilbert!L7336,Rate!$B$3:$M$3,0))*O7336)),"")</f>
        <v/>
      </c>
      <c r="T7336" s="71" t="str">
        <f t="shared" si="345"/>
        <v/>
      </c>
    </row>
    <row r="7337" spans="16:20">
      <c r="P7337" s="70" t="str">
        <f t="shared" si="343"/>
        <v/>
      </c>
      <c r="Q7337" s="70" t="str">
        <f t="shared" si="344"/>
        <v/>
      </c>
      <c r="R7337" s="70" t="str">
        <f>IFERROR(IF(K7337="handling and wharfage",SUM(P7337:Q7337),IF(OR(K7337="tank",K7337="Boat",K7337="car"),INDEX(Rate!$B$4:$M$25,MATCH(Gilbert!N7337,Rate!$A$4:$A$25,0),MATCH(Gilbert!L7337,Rate!$B$3:$M$3,0))*O7337*0.8,INDEX(Rate!$B$4:$M$25,MATCH(Gilbert!N7337,Rate!$A$4:$A$25,0),MATCH(Gilbert!L7337,Rate!$B$3:$M$3,0))*O7337)),"")</f>
        <v/>
      </c>
      <c r="T7337" s="71" t="str">
        <f t="shared" si="345"/>
        <v/>
      </c>
    </row>
    <row r="7338" spans="16:20">
      <c r="P7338" s="70" t="str">
        <f t="shared" si="343"/>
        <v/>
      </c>
      <c r="Q7338" s="70" t="str">
        <f t="shared" si="344"/>
        <v/>
      </c>
      <c r="R7338" s="70" t="str">
        <f>IFERROR(IF(K7338="handling and wharfage",SUM(P7338:Q7338),IF(OR(K7338="tank",K7338="Boat",K7338="car"),INDEX(Rate!$B$4:$M$25,MATCH(Gilbert!N7338,Rate!$A$4:$A$25,0),MATCH(Gilbert!L7338,Rate!$B$3:$M$3,0))*O7338*0.8,INDEX(Rate!$B$4:$M$25,MATCH(Gilbert!N7338,Rate!$A$4:$A$25,0),MATCH(Gilbert!L7338,Rate!$B$3:$M$3,0))*O7338)),"")</f>
        <v/>
      </c>
      <c r="T7338" s="71" t="str">
        <f t="shared" si="345"/>
        <v/>
      </c>
    </row>
    <row r="7339" spans="16:20">
      <c r="P7339" s="70" t="str">
        <f t="shared" si="343"/>
        <v/>
      </c>
      <c r="Q7339" s="70" t="str">
        <f t="shared" si="344"/>
        <v/>
      </c>
      <c r="R7339" s="70" t="str">
        <f>IFERROR(IF(K7339="handling and wharfage",SUM(P7339:Q7339),IF(OR(K7339="tank",K7339="Boat",K7339="car"),INDEX(Rate!$B$4:$M$25,MATCH(Gilbert!N7339,Rate!$A$4:$A$25,0),MATCH(Gilbert!L7339,Rate!$B$3:$M$3,0))*O7339*0.8,INDEX(Rate!$B$4:$M$25,MATCH(Gilbert!N7339,Rate!$A$4:$A$25,0),MATCH(Gilbert!L7339,Rate!$B$3:$M$3,0))*O7339)),"")</f>
        <v/>
      </c>
      <c r="T7339" s="71" t="str">
        <f t="shared" si="345"/>
        <v/>
      </c>
    </row>
    <row r="7340" spans="16:20">
      <c r="P7340" s="70" t="str">
        <f t="shared" si="343"/>
        <v/>
      </c>
      <c r="Q7340" s="70" t="str">
        <f t="shared" si="344"/>
        <v/>
      </c>
      <c r="R7340" s="70" t="str">
        <f>IFERROR(IF(K7340="handling and wharfage",SUM(P7340:Q7340),IF(OR(K7340="tank",K7340="Boat",K7340="car"),INDEX(Rate!$B$4:$M$25,MATCH(Gilbert!N7340,Rate!$A$4:$A$25,0),MATCH(Gilbert!L7340,Rate!$B$3:$M$3,0))*O7340*0.8,INDEX(Rate!$B$4:$M$25,MATCH(Gilbert!N7340,Rate!$A$4:$A$25,0),MATCH(Gilbert!L7340,Rate!$B$3:$M$3,0))*O7340)),"")</f>
        <v/>
      </c>
      <c r="T7340" s="71" t="str">
        <f t="shared" si="345"/>
        <v/>
      </c>
    </row>
    <row r="7341" spans="16:20">
      <c r="P7341" s="70" t="str">
        <f t="shared" si="343"/>
        <v/>
      </c>
      <c r="Q7341" s="70" t="str">
        <f t="shared" si="344"/>
        <v/>
      </c>
      <c r="R7341" s="70" t="str">
        <f>IFERROR(IF(K7341="handling and wharfage",SUM(P7341:Q7341),IF(OR(K7341="tank",K7341="Boat",K7341="car"),INDEX(Rate!$B$4:$M$25,MATCH(Gilbert!N7341,Rate!$A$4:$A$25,0),MATCH(Gilbert!L7341,Rate!$B$3:$M$3,0))*O7341*0.8,INDEX(Rate!$B$4:$M$25,MATCH(Gilbert!N7341,Rate!$A$4:$A$25,0),MATCH(Gilbert!L7341,Rate!$B$3:$M$3,0))*O7341)),"")</f>
        <v/>
      </c>
      <c r="T7341" s="71" t="str">
        <f t="shared" si="345"/>
        <v/>
      </c>
    </row>
    <row r="7342" spans="16:20">
      <c r="P7342" s="70" t="str">
        <f t="shared" si="343"/>
        <v/>
      </c>
      <c r="Q7342" s="70" t="str">
        <f t="shared" si="344"/>
        <v/>
      </c>
      <c r="R7342" s="70" t="str">
        <f>IFERROR(IF(K7342="handling and wharfage",SUM(P7342:Q7342),IF(OR(K7342="tank",K7342="Boat",K7342="car"),INDEX(Rate!$B$4:$M$25,MATCH(Gilbert!N7342,Rate!$A$4:$A$25,0),MATCH(Gilbert!L7342,Rate!$B$3:$M$3,0))*O7342*0.8,INDEX(Rate!$B$4:$M$25,MATCH(Gilbert!N7342,Rate!$A$4:$A$25,0),MATCH(Gilbert!L7342,Rate!$B$3:$M$3,0))*O7342)),"")</f>
        <v/>
      </c>
      <c r="T7342" s="71" t="str">
        <f t="shared" si="345"/>
        <v/>
      </c>
    </row>
    <row r="7343" spans="16:20">
      <c r="P7343" s="70" t="str">
        <f t="shared" si="343"/>
        <v/>
      </c>
      <c r="Q7343" s="70" t="str">
        <f t="shared" si="344"/>
        <v/>
      </c>
      <c r="R7343" s="70" t="str">
        <f>IFERROR(IF(K7343="handling and wharfage",SUM(P7343:Q7343),IF(OR(K7343="tank",K7343="Boat",K7343="car"),INDEX(Rate!$B$4:$M$25,MATCH(Gilbert!N7343,Rate!$A$4:$A$25,0),MATCH(Gilbert!L7343,Rate!$B$3:$M$3,0))*O7343*0.8,INDEX(Rate!$B$4:$M$25,MATCH(Gilbert!N7343,Rate!$A$4:$A$25,0),MATCH(Gilbert!L7343,Rate!$B$3:$M$3,0))*O7343)),"")</f>
        <v/>
      </c>
      <c r="T7343" s="71" t="str">
        <f t="shared" si="345"/>
        <v/>
      </c>
    </row>
    <row r="7344" spans="16:20">
      <c r="P7344" s="70" t="str">
        <f t="shared" si="343"/>
        <v/>
      </c>
      <c r="Q7344" s="70" t="str">
        <f t="shared" si="344"/>
        <v/>
      </c>
      <c r="R7344" s="70" t="str">
        <f>IFERROR(IF(K7344="handling and wharfage",SUM(P7344:Q7344),IF(OR(K7344="tank",K7344="Boat",K7344="car"),INDEX(Rate!$B$4:$M$25,MATCH(Gilbert!N7344,Rate!$A$4:$A$25,0),MATCH(Gilbert!L7344,Rate!$B$3:$M$3,0))*O7344*0.8,INDEX(Rate!$B$4:$M$25,MATCH(Gilbert!N7344,Rate!$A$4:$A$25,0),MATCH(Gilbert!L7344,Rate!$B$3:$M$3,0))*O7344)),"")</f>
        <v/>
      </c>
      <c r="T7344" s="71" t="str">
        <f t="shared" si="345"/>
        <v/>
      </c>
    </row>
    <row r="7345" spans="16:20">
      <c r="P7345" s="70" t="str">
        <f t="shared" si="343"/>
        <v/>
      </c>
      <c r="Q7345" s="70" t="str">
        <f t="shared" si="344"/>
        <v/>
      </c>
      <c r="R7345" s="70" t="str">
        <f>IFERROR(IF(K7345="handling and wharfage",SUM(P7345:Q7345),IF(OR(K7345="tank",K7345="Boat",K7345="car"),INDEX(Rate!$B$4:$M$25,MATCH(Gilbert!N7345,Rate!$A$4:$A$25,0),MATCH(Gilbert!L7345,Rate!$B$3:$M$3,0))*O7345*0.8,INDEX(Rate!$B$4:$M$25,MATCH(Gilbert!N7345,Rate!$A$4:$A$25,0),MATCH(Gilbert!L7345,Rate!$B$3:$M$3,0))*O7345)),"")</f>
        <v/>
      </c>
      <c r="T7345" s="71" t="str">
        <f t="shared" si="345"/>
        <v/>
      </c>
    </row>
    <row r="7346" spans="16:20">
      <c r="P7346" s="70" t="str">
        <f t="shared" si="343"/>
        <v/>
      </c>
      <c r="Q7346" s="70" t="str">
        <f t="shared" si="344"/>
        <v/>
      </c>
      <c r="R7346" s="70" t="str">
        <f>IFERROR(IF(K7346="handling and wharfage",SUM(P7346:Q7346),IF(OR(K7346="tank",K7346="Boat",K7346="car"),INDEX(Rate!$B$4:$M$25,MATCH(Gilbert!N7346,Rate!$A$4:$A$25,0),MATCH(Gilbert!L7346,Rate!$B$3:$M$3,0))*O7346*0.8,INDEX(Rate!$B$4:$M$25,MATCH(Gilbert!N7346,Rate!$A$4:$A$25,0),MATCH(Gilbert!L7346,Rate!$B$3:$M$3,0))*O7346)),"")</f>
        <v/>
      </c>
      <c r="T7346" s="71" t="str">
        <f t="shared" si="345"/>
        <v/>
      </c>
    </row>
    <row r="7347" spans="16:20">
      <c r="P7347" s="70" t="str">
        <f t="shared" si="343"/>
        <v/>
      </c>
      <c r="Q7347" s="70" t="str">
        <f t="shared" si="344"/>
        <v/>
      </c>
      <c r="R7347" s="70" t="str">
        <f>IFERROR(IF(K7347="handling and wharfage",SUM(P7347:Q7347),IF(OR(K7347="tank",K7347="Boat",K7347="car"),INDEX(Rate!$B$4:$M$25,MATCH(Gilbert!N7347,Rate!$A$4:$A$25,0),MATCH(Gilbert!L7347,Rate!$B$3:$M$3,0))*O7347*0.8,INDEX(Rate!$B$4:$M$25,MATCH(Gilbert!N7347,Rate!$A$4:$A$25,0),MATCH(Gilbert!L7347,Rate!$B$3:$M$3,0))*O7347)),"")</f>
        <v/>
      </c>
      <c r="T7347" s="71" t="str">
        <f t="shared" si="345"/>
        <v/>
      </c>
    </row>
    <row r="7348" spans="16:20">
      <c r="P7348" s="70" t="str">
        <f t="shared" si="343"/>
        <v/>
      </c>
      <c r="Q7348" s="70" t="str">
        <f t="shared" si="344"/>
        <v/>
      </c>
      <c r="R7348" s="70" t="str">
        <f>IFERROR(IF(K7348="handling and wharfage",SUM(P7348:Q7348),IF(OR(K7348="tank",K7348="Boat",K7348="car"),INDEX(Rate!$B$4:$M$25,MATCH(Gilbert!N7348,Rate!$A$4:$A$25,0),MATCH(Gilbert!L7348,Rate!$B$3:$M$3,0))*O7348*0.8,INDEX(Rate!$B$4:$M$25,MATCH(Gilbert!N7348,Rate!$A$4:$A$25,0),MATCH(Gilbert!L7348,Rate!$B$3:$M$3,0))*O7348)),"")</f>
        <v/>
      </c>
      <c r="T7348" s="71" t="str">
        <f t="shared" si="345"/>
        <v/>
      </c>
    </row>
    <row r="7349" spans="16:20">
      <c r="P7349" s="70" t="str">
        <f t="shared" si="343"/>
        <v/>
      </c>
      <c r="Q7349" s="70" t="str">
        <f t="shared" si="344"/>
        <v/>
      </c>
      <c r="R7349" s="70" t="str">
        <f>IFERROR(IF(K7349="handling and wharfage",SUM(P7349:Q7349),IF(OR(K7349="tank",K7349="Boat",K7349="car"),INDEX(Rate!$B$4:$M$25,MATCH(Gilbert!N7349,Rate!$A$4:$A$25,0),MATCH(Gilbert!L7349,Rate!$B$3:$M$3,0))*O7349*0.8,INDEX(Rate!$B$4:$M$25,MATCH(Gilbert!N7349,Rate!$A$4:$A$25,0),MATCH(Gilbert!L7349,Rate!$B$3:$M$3,0))*O7349)),"")</f>
        <v/>
      </c>
      <c r="T7349" s="71" t="str">
        <f t="shared" si="345"/>
        <v/>
      </c>
    </row>
    <row r="7350" spans="16:20">
      <c r="P7350" s="70" t="str">
        <f t="shared" si="343"/>
        <v/>
      </c>
      <c r="Q7350" s="70" t="str">
        <f t="shared" si="344"/>
        <v/>
      </c>
      <c r="R7350" s="70" t="str">
        <f>IFERROR(IF(K7350="handling and wharfage",SUM(P7350:Q7350),IF(OR(K7350="tank",K7350="Boat",K7350="car"),INDEX(Rate!$B$4:$M$25,MATCH(Gilbert!N7350,Rate!$A$4:$A$25,0),MATCH(Gilbert!L7350,Rate!$B$3:$M$3,0))*O7350*0.8,INDEX(Rate!$B$4:$M$25,MATCH(Gilbert!N7350,Rate!$A$4:$A$25,0),MATCH(Gilbert!L7350,Rate!$B$3:$M$3,0))*O7350)),"")</f>
        <v/>
      </c>
      <c r="T7350" s="71" t="str">
        <f t="shared" si="345"/>
        <v/>
      </c>
    </row>
    <row r="7351" spans="16:20">
      <c r="P7351" s="70" t="str">
        <f t="shared" si="343"/>
        <v/>
      </c>
      <c r="Q7351" s="70" t="str">
        <f t="shared" si="344"/>
        <v/>
      </c>
      <c r="R7351" s="70" t="str">
        <f>IFERROR(IF(K7351="handling and wharfage",SUM(P7351:Q7351),IF(OR(K7351="tank",K7351="Boat",K7351="car"),INDEX(Rate!$B$4:$M$25,MATCH(Gilbert!N7351,Rate!$A$4:$A$25,0),MATCH(Gilbert!L7351,Rate!$B$3:$M$3,0))*O7351*0.8,INDEX(Rate!$B$4:$M$25,MATCH(Gilbert!N7351,Rate!$A$4:$A$25,0),MATCH(Gilbert!L7351,Rate!$B$3:$M$3,0))*O7351)),"")</f>
        <v/>
      </c>
      <c r="T7351" s="71" t="str">
        <f t="shared" si="345"/>
        <v/>
      </c>
    </row>
    <row r="7352" spans="16:20">
      <c r="P7352" s="70" t="str">
        <f t="shared" si="343"/>
        <v/>
      </c>
      <c r="Q7352" s="70" t="str">
        <f t="shared" si="344"/>
        <v/>
      </c>
      <c r="R7352" s="70" t="str">
        <f>IFERROR(IF(K7352="handling and wharfage",SUM(P7352:Q7352),IF(OR(K7352="tank",K7352="Boat",K7352="car"),INDEX(Rate!$B$4:$M$25,MATCH(Gilbert!N7352,Rate!$A$4:$A$25,0),MATCH(Gilbert!L7352,Rate!$B$3:$M$3,0))*O7352*0.8,INDEX(Rate!$B$4:$M$25,MATCH(Gilbert!N7352,Rate!$A$4:$A$25,0),MATCH(Gilbert!L7352,Rate!$B$3:$M$3,0))*O7352)),"")</f>
        <v/>
      </c>
      <c r="T7352" s="71" t="str">
        <f t="shared" si="345"/>
        <v/>
      </c>
    </row>
    <row r="7353" spans="16:20">
      <c r="P7353" s="70" t="str">
        <f t="shared" si="343"/>
        <v/>
      </c>
      <c r="Q7353" s="70" t="str">
        <f t="shared" si="344"/>
        <v/>
      </c>
      <c r="R7353" s="70" t="str">
        <f>IFERROR(IF(K7353="handling and wharfage",SUM(P7353:Q7353),IF(OR(K7353="tank",K7353="Boat",K7353="car"),INDEX(Rate!$B$4:$M$25,MATCH(Gilbert!N7353,Rate!$A$4:$A$25,0),MATCH(Gilbert!L7353,Rate!$B$3:$M$3,0))*O7353*0.8,INDEX(Rate!$B$4:$M$25,MATCH(Gilbert!N7353,Rate!$A$4:$A$25,0),MATCH(Gilbert!L7353,Rate!$B$3:$M$3,0))*O7353)),"")</f>
        <v/>
      </c>
      <c r="T7353" s="71" t="str">
        <f t="shared" si="345"/>
        <v/>
      </c>
    </row>
    <row r="7354" spans="16:20">
      <c r="P7354" s="70" t="str">
        <f t="shared" si="343"/>
        <v/>
      </c>
      <c r="Q7354" s="70" t="str">
        <f t="shared" si="344"/>
        <v/>
      </c>
      <c r="R7354" s="70" t="str">
        <f>IFERROR(IF(K7354="handling and wharfage",SUM(P7354:Q7354),IF(OR(K7354="tank",K7354="Boat",K7354="car"),INDEX(Rate!$B$4:$M$25,MATCH(Gilbert!N7354,Rate!$A$4:$A$25,0),MATCH(Gilbert!L7354,Rate!$B$3:$M$3,0))*O7354*0.8,INDEX(Rate!$B$4:$M$25,MATCH(Gilbert!N7354,Rate!$A$4:$A$25,0),MATCH(Gilbert!L7354,Rate!$B$3:$M$3,0))*O7354)),"")</f>
        <v/>
      </c>
      <c r="T7354" s="71" t="str">
        <f t="shared" si="345"/>
        <v/>
      </c>
    </row>
    <row r="7355" spans="16:20">
      <c r="P7355" s="70" t="str">
        <f t="shared" si="343"/>
        <v/>
      </c>
      <c r="Q7355" s="70" t="str">
        <f t="shared" si="344"/>
        <v/>
      </c>
      <c r="R7355" s="70" t="str">
        <f>IFERROR(IF(K7355="handling and wharfage",SUM(P7355:Q7355),IF(OR(K7355="tank",K7355="Boat",K7355="car"),INDEX(Rate!$B$4:$M$25,MATCH(Gilbert!N7355,Rate!$A$4:$A$25,0),MATCH(Gilbert!L7355,Rate!$B$3:$M$3,0))*O7355*0.8,INDEX(Rate!$B$4:$M$25,MATCH(Gilbert!N7355,Rate!$A$4:$A$25,0),MATCH(Gilbert!L7355,Rate!$B$3:$M$3,0))*O7355)),"")</f>
        <v/>
      </c>
      <c r="T7355" s="71" t="str">
        <f t="shared" si="345"/>
        <v/>
      </c>
    </row>
    <row r="7356" spans="16:20">
      <c r="P7356" s="70" t="str">
        <f t="shared" si="343"/>
        <v/>
      </c>
      <c r="Q7356" s="70" t="str">
        <f t="shared" si="344"/>
        <v/>
      </c>
      <c r="R7356" s="70" t="str">
        <f>IFERROR(IF(K7356="handling and wharfage",SUM(P7356:Q7356),IF(OR(K7356="tank",K7356="Boat",K7356="car"),INDEX(Rate!$B$4:$M$25,MATCH(Gilbert!N7356,Rate!$A$4:$A$25,0),MATCH(Gilbert!L7356,Rate!$B$3:$M$3,0))*O7356*0.8,INDEX(Rate!$B$4:$M$25,MATCH(Gilbert!N7356,Rate!$A$4:$A$25,0),MATCH(Gilbert!L7356,Rate!$B$3:$M$3,0))*O7356)),"")</f>
        <v/>
      </c>
      <c r="T7356" s="71" t="str">
        <f t="shared" si="345"/>
        <v/>
      </c>
    </row>
    <row r="7357" spans="16:20">
      <c r="P7357" s="70" t="str">
        <f t="shared" si="343"/>
        <v/>
      </c>
      <c r="Q7357" s="70" t="str">
        <f t="shared" si="344"/>
        <v/>
      </c>
      <c r="R7357" s="70" t="str">
        <f>IFERROR(IF(K7357="handling and wharfage",SUM(P7357:Q7357),IF(OR(K7357="tank",K7357="Boat",K7357="car"),INDEX(Rate!$B$4:$M$25,MATCH(Gilbert!N7357,Rate!$A$4:$A$25,0),MATCH(Gilbert!L7357,Rate!$B$3:$M$3,0))*O7357*0.8,INDEX(Rate!$B$4:$M$25,MATCH(Gilbert!N7357,Rate!$A$4:$A$25,0),MATCH(Gilbert!L7357,Rate!$B$3:$M$3,0))*O7357)),"")</f>
        <v/>
      </c>
      <c r="T7357" s="71" t="str">
        <f t="shared" si="345"/>
        <v/>
      </c>
    </row>
    <row r="7358" spans="16:20">
      <c r="P7358" s="70" t="str">
        <f t="shared" si="343"/>
        <v/>
      </c>
      <c r="Q7358" s="70" t="str">
        <f t="shared" si="344"/>
        <v/>
      </c>
      <c r="R7358" s="70" t="str">
        <f>IFERROR(IF(K7358="handling and wharfage",SUM(P7358:Q7358),IF(OR(K7358="tank",K7358="Boat",K7358="car"),INDEX(Rate!$B$4:$M$25,MATCH(Gilbert!N7358,Rate!$A$4:$A$25,0),MATCH(Gilbert!L7358,Rate!$B$3:$M$3,0))*O7358*0.8,INDEX(Rate!$B$4:$M$25,MATCH(Gilbert!N7358,Rate!$A$4:$A$25,0),MATCH(Gilbert!L7358,Rate!$B$3:$M$3,0))*O7358)),"")</f>
        <v/>
      </c>
      <c r="T7358" s="71" t="str">
        <f t="shared" si="345"/>
        <v/>
      </c>
    </row>
    <row r="7359" spans="16:20">
      <c r="P7359" s="70" t="str">
        <f t="shared" si="343"/>
        <v/>
      </c>
      <c r="Q7359" s="70" t="str">
        <f t="shared" si="344"/>
        <v/>
      </c>
      <c r="R7359" s="70" t="str">
        <f>IFERROR(IF(K7359="handling and wharfage",SUM(P7359:Q7359),IF(OR(K7359="tank",K7359="Boat",K7359="car"),INDEX(Rate!$B$4:$M$25,MATCH(Gilbert!N7359,Rate!$A$4:$A$25,0),MATCH(Gilbert!L7359,Rate!$B$3:$M$3,0))*O7359*0.8,INDEX(Rate!$B$4:$M$25,MATCH(Gilbert!N7359,Rate!$A$4:$A$25,0),MATCH(Gilbert!L7359,Rate!$B$3:$M$3,0))*O7359)),"")</f>
        <v/>
      </c>
      <c r="T7359" s="71" t="str">
        <f t="shared" si="345"/>
        <v/>
      </c>
    </row>
    <row r="7360" spans="16:20">
      <c r="P7360" s="70" t="str">
        <f t="shared" si="343"/>
        <v/>
      </c>
      <c r="Q7360" s="70" t="str">
        <f t="shared" si="344"/>
        <v/>
      </c>
      <c r="R7360" s="70" t="str">
        <f>IFERROR(IF(K7360="handling and wharfage",SUM(P7360:Q7360),IF(OR(K7360="tank",K7360="Boat",K7360="car"),INDEX(Rate!$B$4:$M$25,MATCH(Gilbert!N7360,Rate!$A$4:$A$25,0),MATCH(Gilbert!L7360,Rate!$B$3:$M$3,0))*O7360*0.8,INDEX(Rate!$B$4:$M$25,MATCH(Gilbert!N7360,Rate!$A$4:$A$25,0),MATCH(Gilbert!L7360,Rate!$B$3:$M$3,0))*O7360)),"")</f>
        <v/>
      </c>
      <c r="T7360" s="71" t="str">
        <f t="shared" si="345"/>
        <v/>
      </c>
    </row>
    <row r="7361" spans="16:20">
      <c r="P7361" s="70" t="str">
        <f t="shared" si="343"/>
        <v/>
      </c>
      <c r="Q7361" s="70" t="str">
        <f t="shared" si="344"/>
        <v/>
      </c>
      <c r="R7361" s="70" t="str">
        <f>IFERROR(IF(K7361="handling and wharfage",SUM(P7361:Q7361),IF(OR(K7361="tank",K7361="Boat",K7361="car"),INDEX(Rate!$B$4:$M$25,MATCH(Gilbert!N7361,Rate!$A$4:$A$25,0),MATCH(Gilbert!L7361,Rate!$B$3:$M$3,0))*O7361*0.8,INDEX(Rate!$B$4:$M$25,MATCH(Gilbert!N7361,Rate!$A$4:$A$25,0),MATCH(Gilbert!L7361,Rate!$B$3:$M$3,0))*O7361)),"")</f>
        <v/>
      </c>
      <c r="T7361" s="71" t="str">
        <f t="shared" si="345"/>
        <v/>
      </c>
    </row>
    <row r="7362" spans="16:20">
      <c r="P7362" s="70" t="str">
        <f t="shared" si="343"/>
        <v/>
      </c>
      <c r="Q7362" s="70" t="str">
        <f t="shared" si="344"/>
        <v/>
      </c>
      <c r="R7362" s="70" t="str">
        <f>IFERROR(IF(K7362="handling and wharfage",SUM(P7362:Q7362),IF(OR(K7362="tank",K7362="Boat",K7362="car"),INDEX(Rate!$B$4:$M$25,MATCH(Gilbert!N7362,Rate!$A$4:$A$25,0),MATCH(Gilbert!L7362,Rate!$B$3:$M$3,0))*O7362*0.8,INDEX(Rate!$B$4:$M$25,MATCH(Gilbert!N7362,Rate!$A$4:$A$25,0),MATCH(Gilbert!L7362,Rate!$B$3:$M$3,0))*O7362)),"")</f>
        <v/>
      </c>
      <c r="T7362" s="71" t="str">
        <f t="shared" si="345"/>
        <v/>
      </c>
    </row>
    <row r="7363" spans="16:20">
      <c r="P7363" s="70" t="str">
        <f t="shared" ref="P7363:P7426" si="346">IF(OR(K7363="handling and wharfage",K7363="rau handling and wharfage"),O7363*30,"")</f>
        <v/>
      </c>
      <c r="Q7363" s="70" t="str">
        <f t="shared" ref="Q7363:Q7426" si="347">IF(K7363&lt;&gt;"handling and wharfage","",O7363*3.5)</f>
        <v/>
      </c>
      <c r="R7363" s="70" t="str">
        <f>IFERROR(IF(K7363="handling and wharfage",SUM(P7363:Q7363),IF(OR(K7363="tank",K7363="Boat",K7363="car"),INDEX(Rate!$B$4:$M$25,MATCH(Gilbert!N7363,Rate!$A$4:$A$25,0),MATCH(Gilbert!L7363,Rate!$B$3:$M$3,0))*O7363*0.8,INDEX(Rate!$B$4:$M$25,MATCH(Gilbert!N7363,Rate!$A$4:$A$25,0),MATCH(Gilbert!L7363,Rate!$B$3:$M$3,0))*O7363)),"")</f>
        <v/>
      </c>
      <c r="T7363" s="71" t="str">
        <f t="shared" ref="T7363:T7426" si="348">IF(L7363="","",IF(L7363="General2","F0070000061A","E31250000331"))</f>
        <v/>
      </c>
    </row>
    <row r="7364" spans="16:20">
      <c r="P7364" s="70" t="str">
        <f t="shared" si="346"/>
        <v/>
      </c>
      <c r="Q7364" s="70" t="str">
        <f t="shared" si="347"/>
        <v/>
      </c>
      <c r="R7364" s="70" t="str">
        <f>IFERROR(IF(K7364="handling and wharfage",SUM(P7364:Q7364),IF(OR(K7364="tank",K7364="Boat",K7364="car"),INDEX(Rate!$B$4:$M$25,MATCH(Gilbert!N7364,Rate!$A$4:$A$25,0),MATCH(Gilbert!L7364,Rate!$B$3:$M$3,0))*O7364*0.8,INDEX(Rate!$B$4:$M$25,MATCH(Gilbert!N7364,Rate!$A$4:$A$25,0),MATCH(Gilbert!L7364,Rate!$B$3:$M$3,0))*O7364)),"")</f>
        <v/>
      </c>
      <c r="T7364" s="71" t="str">
        <f t="shared" si="348"/>
        <v/>
      </c>
    </row>
    <row r="7365" spans="16:20">
      <c r="P7365" s="70" t="str">
        <f t="shared" si="346"/>
        <v/>
      </c>
      <c r="Q7365" s="70" t="str">
        <f t="shared" si="347"/>
        <v/>
      </c>
      <c r="R7365" s="70" t="str">
        <f>IFERROR(IF(K7365="handling and wharfage",SUM(P7365:Q7365),IF(OR(K7365="tank",K7365="Boat",K7365="car"),INDEX(Rate!$B$4:$M$25,MATCH(Gilbert!N7365,Rate!$A$4:$A$25,0),MATCH(Gilbert!L7365,Rate!$B$3:$M$3,0))*O7365*0.8,INDEX(Rate!$B$4:$M$25,MATCH(Gilbert!N7365,Rate!$A$4:$A$25,0),MATCH(Gilbert!L7365,Rate!$B$3:$M$3,0))*O7365)),"")</f>
        <v/>
      </c>
      <c r="T7365" s="71" t="str">
        <f t="shared" si="348"/>
        <v/>
      </c>
    </row>
    <row r="7366" spans="16:20">
      <c r="P7366" s="70" t="str">
        <f t="shared" si="346"/>
        <v/>
      </c>
      <c r="Q7366" s="70" t="str">
        <f t="shared" si="347"/>
        <v/>
      </c>
      <c r="R7366" s="70" t="str">
        <f>IFERROR(IF(K7366="handling and wharfage",SUM(P7366:Q7366),IF(OR(K7366="tank",K7366="Boat",K7366="car"),INDEX(Rate!$B$4:$M$25,MATCH(Gilbert!N7366,Rate!$A$4:$A$25,0),MATCH(Gilbert!L7366,Rate!$B$3:$M$3,0))*O7366*0.8,INDEX(Rate!$B$4:$M$25,MATCH(Gilbert!N7366,Rate!$A$4:$A$25,0),MATCH(Gilbert!L7366,Rate!$B$3:$M$3,0))*O7366)),"")</f>
        <v/>
      </c>
      <c r="T7366" s="71" t="str">
        <f t="shared" si="348"/>
        <v/>
      </c>
    </row>
    <row r="7367" spans="16:20">
      <c r="P7367" s="70" t="str">
        <f t="shared" si="346"/>
        <v/>
      </c>
      <c r="Q7367" s="70" t="str">
        <f t="shared" si="347"/>
        <v/>
      </c>
      <c r="R7367" s="70" t="str">
        <f>IFERROR(IF(K7367="handling and wharfage",SUM(P7367:Q7367),IF(OR(K7367="tank",K7367="Boat",K7367="car"),INDEX(Rate!$B$4:$M$25,MATCH(Gilbert!N7367,Rate!$A$4:$A$25,0),MATCH(Gilbert!L7367,Rate!$B$3:$M$3,0))*O7367*0.8,INDEX(Rate!$B$4:$M$25,MATCH(Gilbert!N7367,Rate!$A$4:$A$25,0),MATCH(Gilbert!L7367,Rate!$B$3:$M$3,0))*O7367)),"")</f>
        <v/>
      </c>
      <c r="T7367" s="71" t="str">
        <f t="shared" si="348"/>
        <v/>
      </c>
    </row>
    <row r="7368" spans="16:20">
      <c r="P7368" s="70" t="str">
        <f t="shared" si="346"/>
        <v/>
      </c>
      <c r="Q7368" s="70" t="str">
        <f t="shared" si="347"/>
        <v/>
      </c>
      <c r="R7368" s="70" t="str">
        <f>IFERROR(IF(K7368="handling and wharfage",SUM(P7368:Q7368),IF(OR(K7368="tank",K7368="Boat",K7368="car"),INDEX(Rate!$B$4:$M$25,MATCH(Gilbert!N7368,Rate!$A$4:$A$25,0),MATCH(Gilbert!L7368,Rate!$B$3:$M$3,0))*O7368*0.8,INDEX(Rate!$B$4:$M$25,MATCH(Gilbert!N7368,Rate!$A$4:$A$25,0),MATCH(Gilbert!L7368,Rate!$B$3:$M$3,0))*O7368)),"")</f>
        <v/>
      </c>
      <c r="T7368" s="71" t="str">
        <f t="shared" si="348"/>
        <v/>
      </c>
    </row>
    <row r="7369" spans="16:20">
      <c r="P7369" s="70" t="str">
        <f t="shared" si="346"/>
        <v/>
      </c>
      <c r="Q7369" s="70" t="str">
        <f t="shared" si="347"/>
        <v/>
      </c>
      <c r="R7369" s="70" t="str">
        <f>IFERROR(IF(K7369="handling and wharfage",SUM(P7369:Q7369),IF(OR(K7369="tank",K7369="Boat",K7369="car"),INDEX(Rate!$B$4:$M$25,MATCH(Gilbert!N7369,Rate!$A$4:$A$25,0),MATCH(Gilbert!L7369,Rate!$B$3:$M$3,0))*O7369*0.8,INDEX(Rate!$B$4:$M$25,MATCH(Gilbert!N7369,Rate!$A$4:$A$25,0),MATCH(Gilbert!L7369,Rate!$B$3:$M$3,0))*O7369)),"")</f>
        <v/>
      </c>
      <c r="T7369" s="71" t="str">
        <f t="shared" si="348"/>
        <v/>
      </c>
    </row>
    <row r="7370" spans="16:20">
      <c r="P7370" s="70" t="str">
        <f t="shared" si="346"/>
        <v/>
      </c>
      <c r="Q7370" s="70" t="str">
        <f t="shared" si="347"/>
        <v/>
      </c>
      <c r="R7370" s="70" t="str">
        <f>IFERROR(IF(K7370="handling and wharfage",SUM(P7370:Q7370),IF(OR(K7370="tank",K7370="Boat",K7370="car"),INDEX(Rate!$B$4:$M$25,MATCH(Gilbert!N7370,Rate!$A$4:$A$25,0),MATCH(Gilbert!L7370,Rate!$B$3:$M$3,0))*O7370*0.8,INDEX(Rate!$B$4:$M$25,MATCH(Gilbert!N7370,Rate!$A$4:$A$25,0),MATCH(Gilbert!L7370,Rate!$B$3:$M$3,0))*O7370)),"")</f>
        <v/>
      </c>
      <c r="T7370" s="71" t="str">
        <f t="shared" si="348"/>
        <v/>
      </c>
    </row>
    <row r="7371" spans="16:20">
      <c r="P7371" s="70" t="str">
        <f t="shared" si="346"/>
        <v/>
      </c>
      <c r="Q7371" s="70" t="str">
        <f t="shared" si="347"/>
        <v/>
      </c>
      <c r="R7371" s="70" t="str">
        <f>IFERROR(IF(K7371="handling and wharfage",SUM(P7371:Q7371),IF(OR(K7371="tank",K7371="Boat",K7371="car"),INDEX(Rate!$B$4:$M$25,MATCH(Gilbert!N7371,Rate!$A$4:$A$25,0),MATCH(Gilbert!L7371,Rate!$B$3:$M$3,0))*O7371*0.8,INDEX(Rate!$B$4:$M$25,MATCH(Gilbert!N7371,Rate!$A$4:$A$25,0),MATCH(Gilbert!L7371,Rate!$B$3:$M$3,0))*O7371)),"")</f>
        <v/>
      </c>
      <c r="T7371" s="71" t="str">
        <f t="shared" si="348"/>
        <v/>
      </c>
    </row>
    <row r="7372" spans="16:20">
      <c r="P7372" s="70" t="str">
        <f t="shared" si="346"/>
        <v/>
      </c>
      <c r="Q7372" s="70" t="str">
        <f t="shared" si="347"/>
        <v/>
      </c>
      <c r="R7372" s="70" t="str">
        <f>IFERROR(IF(K7372="handling and wharfage",SUM(P7372:Q7372),IF(OR(K7372="tank",K7372="Boat",K7372="car"),INDEX(Rate!$B$4:$M$25,MATCH(Gilbert!N7372,Rate!$A$4:$A$25,0),MATCH(Gilbert!L7372,Rate!$B$3:$M$3,0))*O7372*0.8,INDEX(Rate!$B$4:$M$25,MATCH(Gilbert!N7372,Rate!$A$4:$A$25,0),MATCH(Gilbert!L7372,Rate!$B$3:$M$3,0))*O7372)),"")</f>
        <v/>
      </c>
      <c r="T7372" s="71" t="str">
        <f t="shared" si="348"/>
        <v/>
      </c>
    </row>
    <row r="7373" spans="16:20">
      <c r="P7373" s="70" t="str">
        <f t="shared" si="346"/>
        <v/>
      </c>
      <c r="Q7373" s="70" t="str">
        <f t="shared" si="347"/>
        <v/>
      </c>
      <c r="R7373" s="70" t="str">
        <f>IFERROR(IF(K7373="handling and wharfage",SUM(P7373:Q7373),IF(OR(K7373="tank",K7373="Boat",K7373="car"),INDEX(Rate!$B$4:$M$25,MATCH(Gilbert!N7373,Rate!$A$4:$A$25,0),MATCH(Gilbert!L7373,Rate!$B$3:$M$3,0))*O7373*0.8,INDEX(Rate!$B$4:$M$25,MATCH(Gilbert!N7373,Rate!$A$4:$A$25,0),MATCH(Gilbert!L7373,Rate!$B$3:$M$3,0))*O7373)),"")</f>
        <v/>
      </c>
      <c r="T7373" s="71" t="str">
        <f t="shared" si="348"/>
        <v/>
      </c>
    </row>
    <row r="7374" spans="16:20">
      <c r="P7374" s="70" t="str">
        <f t="shared" si="346"/>
        <v/>
      </c>
      <c r="Q7374" s="70" t="str">
        <f t="shared" si="347"/>
        <v/>
      </c>
      <c r="R7374" s="70" t="str">
        <f>IFERROR(IF(K7374="handling and wharfage",SUM(P7374:Q7374),IF(OR(K7374="tank",K7374="Boat",K7374="car"),INDEX(Rate!$B$4:$M$25,MATCH(Gilbert!N7374,Rate!$A$4:$A$25,0),MATCH(Gilbert!L7374,Rate!$B$3:$M$3,0))*O7374*0.8,INDEX(Rate!$B$4:$M$25,MATCH(Gilbert!N7374,Rate!$A$4:$A$25,0),MATCH(Gilbert!L7374,Rate!$B$3:$M$3,0))*O7374)),"")</f>
        <v/>
      </c>
      <c r="T7374" s="71" t="str">
        <f t="shared" si="348"/>
        <v/>
      </c>
    </row>
    <row r="7375" spans="16:20">
      <c r="P7375" s="70" t="str">
        <f t="shared" si="346"/>
        <v/>
      </c>
      <c r="Q7375" s="70" t="str">
        <f t="shared" si="347"/>
        <v/>
      </c>
      <c r="R7375" s="70" t="str">
        <f>IFERROR(IF(K7375="handling and wharfage",SUM(P7375:Q7375),IF(OR(K7375="tank",K7375="Boat",K7375="car"),INDEX(Rate!$B$4:$M$25,MATCH(Gilbert!N7375,Rate!$A$4:$A$25,0),MATCH(Gilbert!L7375,Rate!$B$3:$M$3,0))*O7375*0.8,INDEX(Rate!$B$4:$M$25,MATCH(Gilbert!N7375,Rate!$A$4:$A$25,0),MATCH(Gilbert!L7375,Rate!$B$3:$M$3,0))*O7375)),"")</f>
        <v/>
      </c>
      <c r="T7375" s="71" t="str">
        <f t="shared" si="348"/>
        <v/>
      </c>
    </row>
    <row r="7376" s="59" customFormat="1" spans="1:23">
      <c r="A7376" s="74"/>
      <c r="B7376" s="74"/>
      <c r="D7376" s="98"/>
      <c r="G7376" s="99"/>
      <c r="H7376" s="98"/>
      <c r="J7376" s="101"/>
      <c r="P7376" s="70" t="str">
        <f t="shared" si="346"/>
        <v/>
      </c>
      <c r="Q7376" s="70" t="str">
        <f t="shared" si="347"/>
        <v/>
      </c>
      <c r="R7376" s="70" t="str">
        <f>IFERROR(IF(K7376="handling and wharfage",SUM(P7376:Q7376),IF(OR(K7376="tank",K7376="Boat",K7376="car"),INDEX(Rate!$B$4:$M$25,MATCH(Gilbert!N7376,Rate!$A$4:$A$25,0),MATCH(Gilbert!L7376,Rate!$B$3:$M$3,0))*O7376*0.8,INDEX(Rate!$B$4:$M$25,MATCH(Gilbert!N7376,Rate!$A$4:$A$25,0),MATCH(Gilbert!L7376,Rate!$B$3:$M$3,0))*O7376)),"")</f>
        <v/>
      </c>
      <c r="S7376" s="71"/>
      <c r="T7376" s="71" t="str">
        <f t="shared" si="348"/>
        <v/>
      </c>
      <c r="V7376" s="98"/>
      <c r="W7376" s="98"/>
    </row>
    <row r="7377" s="59" customFormat="1" spans="1:23">
      <c r="A7377" s="74"/>
      <c r="B7377" s="74"/>
      <c r="D7377" s="98"/>
      <c r="G7377" s="99"/>
      <c r="H7377" s="98"/>
      <c r="J7377" s="101"/>
      <c r="P7377" s="70" t="str">
        <f t="shared" si="346"/>
        <v/>
      </c>
      <c r="Q7377" s="70" t="str">
        <f t="shared" si="347"/>
        <v/>
      </c>
      <c r="R7377" s="70" t="str">
        <f>IFERROR(IF(K7377="handling and wharfage",SUM(P7377:Q7377),IF(OR(K7377="tank",K7377="Boat",K7377="car"),INDEX(Rate!$B$4:$M$25,MATCH(Gilbert!N7377,Rate!$A$4:$A$25,0),MATCH(Gilbert!L7377,Rate!$B$3:$M$3,0))*O7377*0.8,INDEX(Rate!$B$4:$M$25,MATCH(Gilbert!N7377,Rate!$A$4:$A$25,0),MATCH(Gilbert!L7377,Rate!$B$3:$M$3,0))*O7377)),"")</f>
        <v/>
      </c>
      <c r="S7377" s="71"/>
      <c r="T7377" s="71" t="str">
        <f t="shared" si="348"/>
        <v/>
      </c>
      <c r="V7377" s="98"/>
      <c r="W7377" s="98"/>
    </row>
    <row r="7378" s="59" customFormat="1" spans="1:23">
      <c r="A7378" s="74"/>
      <c r="B7378" s="74"/>
      <c r="D7378" s="98"/>
      <c r="G7378" s="99"/>
      <c r="H7378" s="98"/>
      <c r="J7378" s="101"/>
      <c r="P7378" s="70" t="str">
        <f t="shared" si="346"/>
        <v/>
      </c>
      <c r="Q7378" s="70" t="str">
        <f t="shared" si="347"/>
        <v/>
      </c>
      <c r="R7378" s="70" t="str">
        <f>IFERROR(IF(K7378="handling and wharfage",SUM(P7378:Q7378),IF(OR(K7378="tank",K7378="Boat",K7378="car"),INDEX(Rate!$B$4:$M$25,MATCH(Gilbert!N7378,Rate!$A$4:$A$25,0),MATCH(Gilbert!L7378,Rate!$B$3:$M$3,0))*O7378*0.8,INDEX(Rate!$B$4:$M$25,MATCH(Gilbert!N7378,Rate!$A$4:$A$25,0),MATCH(Gilbert!L7378,Rate!$B$3:$M$3,0))*O7378)),"")</f>
        <v/>
      </c>
      <c r="S7378" s="71"/>
      <c r="T7378" s="71" t="str">
        <f t="shared" si="348"/>
        <v/>
      </c>
      <c r="V7378" s="98"/>
      <c r="W7378" s="98"/>
    </row>
    <row r="7379" s="59" customFormat="1" spans="1:23">
      <c r="A7379" s="74"/>
      <c r="B7379" s="74"/>
      <c r="D7379" s="98"/>
      <c r="G7379" s="99"/>
      <c r="H7379" s="98"/>
      <c r="J7379" s="101"/>
      <c r="P7379" s="70" t="str">
        <f t="shared" si="346"/>
        <v/>
      </c>
      <c r="Q7379" s="70" t="str">
        <f t="shared" si="347"/>
        <v/>
      </c>
      <c r="R7379" s="70" t="str">
        <f>IFERROR(IF(K7379="handling and wharfage",SUM(P7379:Q7379),IF(OR(K7379="tank",K7379="Boat",K7379="car"),INDEX(Rate!$B$4:$M$25,MATCH(Gilbert!N7379,Rate!$A$4:$A$25,0),MATCH(Gilbert!L7379,Rate!$B$3:$M$3,0))*O7379*0.8,INDEX(Rate!$B$4:$M$25,MATCH(Gilbert!N7379,Rate!$A$4:$A$25,0),MATCH(Gilbert!L7379,Rate!$B$3:$M$3,0))*O7379)),"")</f>
        <v/>
      </c>
      <c r="S7379" s="71"/>
      <c r="T7379" s="71" t="str">
        <f t="shared" si="348"/>
        <v/>
      </c>
      <c r="V7379" s="98"/>
      <c r="W7379" s="98"/>
    </row>
    <row r="7380" s="59" customFormat="1" spans="1:23">
      <c r="A7380" s="74"/>
      <c r="B7380" s="74"/>
      <c r="D7380" s="98"/>
      <c r="G7380" s="99"/>
      <c r="H7380" s="98"/>
      <c r="J7380" s="101"/>
      <c r="P7380" s="70" t="str">
        <f t="shared" si="346"/>
        <v/>
      </c>
      <c r="Q7380" s="70" t="str">
        <f t="shared" si="347"/>
        <v/>
      </c>
      <c r="R7380" s="70" t="str">
        <f>IFERROR(IF(K7380="handling and wharfage",SUM(P7380:Q7380),IF(OR(K7380="tank",K7380="Boat",K7380="car"),INDEX(Rate!$B$4:$M$25,MATCH(Gilbert!N7380,Rate!$A$4:$A$25,0),MATCH(Gilbert!L7380,Rate!$B$3:$M$3,0))*O7380*0.8,INDEX(Rate!$B$4:$M$25,MATCH(Gilbert!N7380,Rate!$A$4:$A$25,0),MATCH(Gilbert!L7380,Rate!$B$3:$M$3,0))*O7380)),"")</f>
        <v/>
      </c>
      <c r="S7380" s="71"/>
      <c r="T7380" s="71" t="str">
        <f t="shared" si="348"/>
        <v/>
      </c>
      <c r="V7380" s="98"/>
      <c r="W7380" s="98"/>
    </row>
    <row r="7381" s="59" customFormat="1" spans="1:23">
      <c r="A7381" s="74"/>
      <c r="B7381" s="74"/>
      <c r="D7381" s="98"/>
      <c r="G7381" s="99"/>
      <c r="H7381" s="98"/>
      <c r="J7381" s="101"/>
      <c r="P7381" s="70" t="str">
        <f t="shared" si="346"/>
        <v/>
      </c>
      <c r="Q7381" s="70" t="str">
        <f t="shared" si="347"/>
        <v/>
      </c>
      <c r="R7381" s="70" t="str">
        <f>IFERROR(IF(K7381="handling and wharfage",SUM(P7381:Q7381),IF(OR(K7381="tank",K7381="Boat",K7381="car"),INDEX(Rate!$B$4:$M$25,MATCH(Gilbert!N7381,Rate!$A$4:$A$25,0),MATCH(Gilbert!L7381,Rate!$B$3:$M$3,0))*O7381*0.8,INDEX(Rate!$B$4:$M$25,MATCH(Gilbert!N7381,Rate!$A$4:$A$25,0),MATCH(Gilbert!L7381,Rate!$B$3:$M$3,0))*O7381)),"")</f>
        <v/>
      </c>
      <c r="S7381" s="71"/>
      <c r="T7381" s="71" t="str">
        <f t="shared" si="348"/>
        <v/>
      </c>
      <c r="V7381" s="98"/>
      <c r="W7381" s="98"/>
    </row>
    <row r="7382" s="59" customFormat="1" spans="1:23">
      <c r="A7382" s="74"/>
      <c r="B7382" s="74"/>
      <c r="D7382" s="98"/>
      <c r="G7382" s="99"/>
      <c r="H7382" s="98"/>
      <c r="J7382" s="101"/>
      <c r="P7382" s="70" t="str">
        <f t="shared" si="346"/>
        <v/>
      </c>
      <c r="Q7382" s="70" t="str">
        <f t="shared" si="347"/>
        <v/>
      </c>
      <c r="R7382" s="70" t="str">
        <f>IFERROR(IF(K7382="handling and wharfage",SUM(P7382:Q7382),IF(OR(K7382="tank",K7382="Boat",K7382="car"),INDEX(Rate!$B$4:$M$25,MATCH(Gilbert!N7382,Rate!$A$4:$A$25,0),MATCH(Gilbert!L7382,Rate!$B$3:$M$3,0))*O7382*0.8,INDEX(Rate!$B$4:$M$25,MATCH(Gilbert!N7382,Rate!$A$4:$A$25,0),MATCH(Gilbert!L7382,Rate!$B$3:$M$3,0))*O7382)),"")</f>
        <v/>
      </c>
      <c r="S7382" s="71"/>
      <c r="T7382" s="71" t="str">
        <f t="shared" si="348"/>
        <v/>
      </c>
      <c r="V7382" s="98"/>
      <c r="W7382" s="98"/>
    </row>
    <row r="7383" s="59" customFormat="1" spans="1:23">
      <c r="A7383" s="74"/>
      <c r="B7383" s="74"/>
      <c r="D7383" s="98"/>
      <c r="G7383" s="99"/>
      <c r="H7383" s="98"/>
      <c r="J7383" s="101"/>
      <c r="P7383" s="70" t="str">
        <f t="shared" si="346"/>
        <v/>
      </c>
      <c r="Q7383" s="70" t="str">
        <f t="shared" si="347"/>
        <v/>
      </c>
      <c r="R7383" s="70" t="str">
        <f>IFERROR(IF(K7383="handling and wharfage",SUM(P7383:Q7383),IF(OR(K7383="tank",K7383="Boat",K7383="car"),INDEX(Rate!$B$4:$M$25,MATCH(Gilbert!N7383,Rate!$A$4:$A$25,0),MATCH(Gilbert!L7383,Rate!$B$3:$M$3,0))*O7383*0.8,INDEX(Rate!$B$4:$M$25,MATCH(Gilbert!N7383,Rate!$A$4:$A$25,0),MATCH(Gilbert!L7383,Rate!$B$3:$M$3,0))*O7383)),"")</f>
        <v/>
      </c>
      <c r="S7383" s="71"/>
      <c r="T7383" s="71" t="str">
        <f t="shared" si="348"/>
        <v/>
      </c>
      <c r="V7383" s="98"/>
      <c r="W7383" s="98"/>
    </row>
    <row r="7384" s="59" customFormat="1" spans="1:23">
      <c r="A7384" s="74"/>
      <c r="B7384" s="74"/>
      <c r="D7384" s="98"/>
      <c r="G7384" s="99"/>
      <c r="H7384" s="98"/>
      <c r="J7384" s="101"/>
      <c r="P7384" s="70" t="str">
        <f t="shared" si="346"/>
        <v/>
      </c>
      <c r="Q7384" s="70" t="str">
        <f t="shared" si="347"/>
        <v/>
      </c>
      <c r="R7384" s="70" t="str">
        <f>IFERROR(IF(K7384="handling and wharfage",SUM(P7384:Q7384),IF(OR(K7384="tank",K7384="Boat",K7384="car"),INDEX(Rate!$B$4:$M$25,MATCH(Gilbert!N7384,Rate!$A$4:$A$25,0),MATCH(Gilbert!L7384,Rate!$B$3:$M$3,0))*O7384*0.8,INDEX(Rate!$B$4:$M$25,MATCH(Gilbert!N7384,Rate!$A$4:$A$25,0),MATCH(Gilbert!L7384,Rate!$B$3:$M$3,0))*O7384)),"")</f>
        <v/>
      </c>
      <c r="S7384" s="71"/>
      <c r="T7384" s="71" t="str">
        <f t="shared" si="348"/>
        <v/>
      </c>
      <c r="V7384" s="98"/>
      <c r="W7384" s="98"/>
    </row>
    <row r="7385" s="59" customFormat="1" spans="1:23">
      <c r="A7385" s="74"/>
      <c r="B7385" s="74"/>
      <c r="D7385" s="98"/>
      <c r="G7385" s="99"/>
      <c r="H7385" s="98"/>
      <c r="J7385" s="101"/>
      <c r="P7385" s="70" t="str">
        <f t="shared" si="346"/>
        <v/>
      </c>
      <c r="Q7385" s="70" t="str">
        <f t="shared" si="347"/>
        <v/>
      </c>
      <c r="R7385" s="70" t="str">
        <f>IFERROR(IF(K7385="handling and wharfage",SUM(P7385:Q7385),IF(OR(K7385="tank",K7385="Boat",K7385="car"),INDEX(Rate!$B$4:$M$25,MATCH(Gilbert!N7385,Rate!$A$4:$A$25,0),MATCH(Gilbert!L7385,Rate!$B$3:$M$3,0))*O7385*0.8,INDEX(Rate!$B$4:$M$25,MATCH(Gilbert!N7385,Rate!$A$4:$A$25,0),MATCH(Gilbert!L7385,Rate!$B$3:$M$3,0))*O7385)),"")</f>
        <v/>
      </c>
      <c r="S7385" s="71"/>
      <c r="T7385" s="71" t="str">
        <f t="shared" si="348"/>
        <v/>
      </c>
      <c r="V7385" s="98"/>
      <c r="W7385" s="98"/>
    </row>
    <row r="7386" s="38" customFormat="1" spans="1:23">
      <c r="A7386" s="52"/>
      <c r="B7386" s="52"/>
      <c r="D7386" s="53"/>
      <c r="G7386" s="76"/>
      <c r="H7386" s="53"/>
      <c r="J7386" s="78"/>
      <c r="P7386" s="70" t="str">
        <f t="shared" si="346"/>
        <v/>
      </c>
      <c r="Q7386" s="70" t="str">
        <f t="shared" si="347"/>
        <v/>
      </c>
      <c r="R7386" s="70" t="str">
        <f>IFERROR(IF(K7386="handling and wharfage",SUM(P7386:Q7386),IF(OR(K7386="tank",K7386="Boat",K7386="car"),INDEX(Rate!$B$4:$M$25,MATCH(Gilbert!N7386,Rate!$A$4:$A$25,0),MATCH(Gilbert!L7386,Rate!$B$3:$M$3,0))*O7386*0.8,INDEX(Rate!$B$4:$M$25,MATCH(Gilbert!N7386,Rate!$A$4:$A$25,0),MATCH(Gilbert!L7386,Rate!$B$3:$M$3,0))*O7386)),"")</f>
        <v/>
      </c>
      <c r="S7386" s="71"/>
      <c r="T7386" s="71" t="str">
        <f t="shared" si="348"/>
        <v/>
      </c>
      <c r="V7386" s="53"/>
      <c r="W7386" s="53"/>
    </row>
    <row r="7387" s="38" customFormat="1" spans="1:23">
      <c r="A7387" s="52"/>
      <c r="B7387" s="52"/>
      <c r="D7387" s="53"/>
      <c r="G7387" s="76"/>
      <c r="H7387" s="53"/>
      <c r="J7387" s="78"/>
      <c r="P7387" s="70" t="str">
        <f t="shared" si="346"/>
        <v/>
      </c>
      <c r="Q7387" s="70" t="str">
        <f t="shared" si="347"/>
        <v/>
      </c>
      <c r="R7387" s="70" t="str">
        <f>IFERROR(IF(K7387="handling and wharfage",SUM(P7387:Q7387),IF(OR(K7387="tank",K7387="Boat",K7387="car"),INDEX(Rate!$B$4:$M$25,MATCH(Gilbert!N7387,Rate!$A$4:$A$25,0),MATCH(Gilbert!L7387,Rate!$B$3:$M$3,0))*O7387*0.8,INDEX(Rate!$B$4:$M$25,MATCH(Gilbert!N7387,Rate!$A$4:$A$25,0),MATCH(Gilbert!L7387,Rate!$B$3:$M$3,0))*O7387)),"")</f>
        <v/>
      </c>
      <c r="S7387" s="71"/>
      <c r="T7387" s="71" t="str">
        <f t="shared" si="348"/>
        <v/>
      </c>
      <c r="V7387" s="53"/>
      <c r="W7387" s="53"/>
    </row>
    <row r="7388" s="38" customFormat="1" spans="1:23">
      <c r="A7388" s="52"/>
      <c r="B7388" s="52"/>
      <c r="D7388" s="53"/>
      <c r="G7388" s="76"/>
      <c r="H7388" s="53"/>
      <c r="J7388" s="78"/>
      <c r="P7388" s="70" t="str">
        <f t="shared" si="346"/>
        <v/>
      </c>
      <c r="Q7388" s="70" t="str">
        <f t="shared" si="347"/>
        <v/>
      </c>
      <c r="R7388" s="70" t="str">
        <f>IFERROR(IF(K7388="handling and wharfage",SUM(P7388:Q7388),IF(OR(K7388="tank",K7388="Boat",K7388="car"),INDEX(Rate!$B$4:$M$25,MATCH(Gilbert!N7388,Rate!$A$4:$A$25,0),MATCH(Gilbert!L7388,Rate!$B$3:$M$3,0))*O7388*0.8,INDEX(Rate!$B$4:$M$25,MATCH(Gilbert!N7388,Rate!$A$4:$A$25,0),MATCH(Gilbert!L7388,Rate!$B$3:$M$3,0))*O7388)),"")</f>
        <v/>
      </c>
      <c r="S7388" s="71"/>
      <c r="T7388" s="71" t="str">
        <f t="shared" si="348"/>
        <v/>
      </c>
      <c r="V7388" s="53"/>
      <c r="W7388" s="53"/>
    </row>
    <row r="7389" s="38" customFormat="1" spans="1:23">
      <c r="A7389" s="52"/>
      <c r="B7389" s="52"/>
      <c r="D7389" s="53"/>
      <c r="G7389" s="76"/>
      <c r="H7389" s="53"/>
      <c r="J7389" s="78"/>
      <c r="P7389" s="70" t="str">
        <f t="shared" si="346"/>
        <v/>
      </c>
      <c r="Q7389" s="70" t="str">
        <f t="shared" si="347"/>
        <v/>
      </c>
      <c r="R7389" s="70" t="str">
        <f>IFERROR(IF(K7389="handling and wharfage",SUM(P7389:Q7389),IF(OR(K7389="tank",K7389="Boat",K7389="car"),INDEX(Rate!$B$4:$M$25,MATCH(Gilbert!N7389,Rate!$A$4:$A$25,0),MATCH(Gilbert!L7389,Rate!$B$3:$M$3,0))*O7389*0.8,INDEX(Rate!$B$4:$M$25,MATCH(Gilbert!N7389,Rate!$A$4:$A$25,0),MATCH(Gilbert!L7389,Rate!$B$3:$M$3,0))*O7389)),"")</f>
        <v/>
      </c>
      <c r="S7389" s="71"/>
      <c r="T7389" s="71" t="str">
        <f t="shared" si="348"/>
        <v/>
      </c>
      <c r="V7389" s="53"/>
      <c r="W7389" s="53"/>
    </row>
    <row r="7390" s="59" customFormat="1" spans="1:23">
      <c r="A7390" s="74"/>
      <c r="B7390" s="74"/>
      <c r="D7390" s="98"/>
      <c r="G7390" s="99"/>
      <c r="H7390" s="98"/>
      <c r="J7390" s="101"/>
      <c r="P7390" s="70" t="str">
        <f t="shared" si="346"/>
        <v/>
      </c>
      <c r="Q7390" s="70" t="str">
        <f t="shared" si="347"/>
        <v/>
      </c>
      <c r="R7390" s="70" t="str">
        <f>IFERROR(IF(K7390="handling and wharfage",SUM(P7390:Q7390),IF(OR(K7390="tank",K7390="Boat",K7390="car"),INDEX(Rate!$B$4:$M$25,MATCH(Gilbert!N7390,Rate!$A$4:$A$25,0),MATCH(Gilbert!L7390,Rate!$B$3:$M$3,0))*O7390*0.8,INDEX(Rate!$B$4:$M$25,MATCH(Gilbert!N7390,Rate!$A$4:$A$25,0),MATCH(Gilbert!L7390,Rate!$B$3:$M$3,0))*O7390)),"")</f>
        <v/>
      </c>
      <c r="S7390" s="71"/>
      <c r="T7390" s="71" t="str">
        <f t="shared" si="348"/>
        <v/>
      </c>
      <c r="V7390" s="98"/>
      <c r="W7390" s="98"/>
    </row>
    <row r="7391" s="59" customFormat="1" spans="1:23">
      <c r="A7391" s="74"/>
      <c r="B7391" s="74"/>
      <c r="D7391" s="98"/>
      <c r="G7391" s="99"/>
      <c r="H7391" s="98"/>
      <c r="J7391" s="101"/>
      <c r="P7391" s="70" t="str">
        <f t="shared" si="346"/>
        <v/>
      </c>
      <c r="Q7391" s="70" t="str">
        <f t="shared" si="347"/>
        <v/>
      </c>
      <c r="R7391" s="70" t="str">
        <f>IFERROR(IF(K7391="handling and wharfage",SUM(P7391:Q7391),IF(OR(K7391="tank",K7391="Boat",K7391="car"),INDEX(Rate!$B$4:$M$25,MATCH(Gilbert!N7391,Rate!$A$4:$A$25,0),MATCH(Gilbert!L7391,Rate!$B$3:$M$3,0))*O7391*0.8,INDEX(Rate!$B$4:$M$25,MATCH(Gilbert!N7391,Rate!$A$4:$A$25,0),MATCH(Gilbert!L7391,Rate!$B$3:$M$3,0))*O7391)),"")</f>
        <v/>
      </c>
      <c r="S7391" s="71"/>
      <c r="T7391" s="71" t="str">
        <f t="shared" si="348"/>
        <v/>
      </c>
      <c r="V7391" s="98"/>
      <c r="W7391" s="98"/>
    </row>
    <row r="7392" spans="16:20">
      <c r="P7392" s="70" t="str">
        <f t="shared" si="346"/>
        <v/>
      </c>
      <c r="Q7392" s="70" t="str">
        <f t="shared" si="347"/>
        <v/>
      </c>
      <c r="R7392" s="70" t="str">
        <f>IFERROR(IF(K7392="handling and wharfage",SUM(P7392:Q7392),IF(OR(K7392="tank",K7392="Boat",K7392="car"),INDEX(Rate!$B$4:$M$25,MATCH(Gilbert!N7392,Rate!$A$4:$A$25,0),MATCH(Gilbert!L7392,Rate!$B$3:$M$3,0))*O7392*0.8,INDEX(Rate!$B$4:$M$25,MATCH(Gilbert!N7392,Rate!$A$4:$A$25,0),MATCH(Gilbert!L7392,Rate!$B$3:$M$3,0))*O7392)),"")</f>
        <v/>
      </c>
      <c r="T7392" s="71" t="str">
        <f t="shared" si="348"/>
        <v/>
      </c>
    </row>
    <row r="7393" spans="16:20">
      <c r="P7393" s="70" t="str">
        <f t="shared" si="346"/>
        <v/>
      </c>
      <c r="Q7393" s="70" t="str">
        <f t="shared" si="347"/>
        <v/>
      </c>
      <c r="R7393" s="70" t="str">
        <f>IFERROR(IF(K7393="handling and wharfage",SUM(P7393:Q7393),IF(OR(K7393="tank",K7393="Boat",K7393="car"),INDEX(Rate!$B$4:$M$25,MATCH(Gilbert!N7393,Rate!$A$4:$A$25,0),MATCH(Gilbert!L7393,Rate!$B$3:$M$3,0))*O7393*0.8,INDEX(Rate!$B$4:$M$25,MATCH(Gilbert!N7393,Rate!$A$4:$A$25,0),MATCH(Gilbert!L7393,Rate!$B$3:$M$3,0))*O7393)),"")</f>
        <v/>
      </c>
      <c r="T7393" s="71" t="str">
        <f t="shared" si="348"/>
        <v/>
      </c>
    </row>
    <row r="7394" spans="16:20">
      <c r="P7394" s="70" t="str">
        <f t="shared" si="346"/>
        <v/>
      </c>
      <c r="Q7394" s="70" t="str">
        <f t="shared" si="347"/>
        <v/>
      </c>
      <c r="R7394" s="70" t="str">
        <f>IFERROR(IF(K7394="handling and wharfage",SUM(P7394:Q7394),IF(OR(K7394="tank",K7394="Boat",K7394="car"),INDEX(Rate!$B$4:$M$25,MATCH(Gilbert!N7394,Rate!$A$4:$A$25,0),MATCH(Gilbert!L7394,Rate!$B$3:$M$3,0))*O7394*0.8,INDEX(Rate!$B$4:$M$25,MATCH(Gilbert!N7394,Rate!$A$4:$A$25,0),MATCH(Gilbert!L7394,Rate!$B$3:$M$3,0))*O7394)),"")</f>
        <v/>
      </c>
      <c r="T7394" s="71" t="str">
        <f t="shared" si="348"/>
        <v/>
      </c>
    </row>
    <row r="7395" spans="16:20">
      <c r="P7395" s="70" t="str">
        <f t="shared" si="346"/>
        <v/>
      </c>
      <c r="Q7395" s="70" t="str">
        <f t="shared" si="347"/>
        <v/>
      </c>
      <c r="R7395" s="70" t="str">
        <f>IFERROR(IF(K7395="handling and wharfage",SUM(P7395:Q7395),IF(OR(K7395="tank",K7395="Boat",K7395="car"),INDEX(Rate!$B$4:$M$25,MATCH(Gilbert!N7395,Rate!$A$4:$A$25,0),MATCH(Gilbert!L7395,Rate!$B$3:$M$3,0))*O7395*0.8,INDEX(Rate!$B$4:$M$25,MATCH(Gilbert!N7395,Rate!$A$4:$A$25,0),MATCH(Gilbert!L7395,Rate!$B$3:$M$3,0))*O7395)),"")</f>
        <v/>
      </c>
      <c r="T7395" s="71" t="str">
        <f t="shared" si="348"/>
        <v/>
      </c>
    </row>
    <row r="7396" spans="16:20">
      <c r="P7396" s="70" t="str">
        <f t="shared" si="346"/>
        <v/>
      </c>
      <c r="Q7396" s="70" t="str">
        <f t="shared" si="347"/>
        <v/>
      </c>
      <c r="R7396" s="70" t="str">
        <f>IFERROR(IF(K7396="handling and wharfage",SUM(P7396:Q7396),IF(OR(K7396="tank",K7396="Boat",K7396="car"),INDEX(Rate!$B$4:$M$25,MATCH(Gilbert!N7396,Rate!$A$4:$A$25,0),MATCH(Gilbert!L7396,Rate!$B$3:$M$3,0))*O7396*0.8,INDEX(Rate!$B$4:$M$25,MATCH(Gilbert!N7396,Rate!$A$4:$A$25,0),MATCH(Gilbert!L7396,Rate!$B$3:$M$3,0))*O7396)),"")</f>
        <v/>
      </c>
      <c r="T7396" s="71" t="str">
        <f t="shared" si="348"/>
        <v/>
      </c>
    </row>
    <row r="7397" spans="16:20">
      <c r="P7397" s="70" t="str">
        <f t="shared" si="346"/>
        <v/>
      </c>
      <c r="Q7397" s="70" t="str">
        <f t="shared" si="347"/>
        <v/>
      </c>
      <c r="R7397" s="70" t="str">
        <f>IFERROR(IF(K7397="handling and wharfage",SUM(P7397:Q7397),IF(OR(K7397="tank",K7397="Boat",K7397="car"),INDEX(Rate!$B$4:$M$25,MATCH(Gilbert!N7397,Rate!$A$4:$A$25,0),MATCH(Gilbert!L7397,Rate!$B$3:$M$3,0))*O7397*0.8,INDEX(Rate!$B$4:$M$25,MATCH(Gilbert!N7397,Rate!$A$4:$A$25,0),MATCH(Gilbert!L7397,Rate!$B$3:$M$3,0))*O7397)),"")</f>
        <v/>
      </c>
      <c r="T7397" s="71" t="str">
        <f t="shared" si="348"/>
        <v/>
      </c>
    </row>
    <row r="7398" spans="16:20">
      <c r="P7398" s="70" t="str">
        <f t="shared" si="346"/>
        <v/>
      </c>
      <c r="Q7398" s="70" t="str">
        <f t="shared" si="347"/>
        <v/>
      </c>
      <c r="R7398" s="70" t="str">
        <f>IFERROR(IF(K7398="handling and wharfage",SUM(P7398:Q7398),IF(OR(K7398="tank",K7398="Boat",K7398="car"),INDEX(Rate!$B$4:$M$25,MATCH(Gilbert!N7398,Rate!$A$4:$A$25,0),MATCH(Gilbert!L7398,Rate!$B$3:$M$3,0))*O7398*0.8,INDEX(Rate!$B$4:$M$25,MATCH(Gilbert!N7398,Rate!$A$4:$A$25,0),MATCH(Gilbert!L7398,Rate!$B$3:$M$3,0))*O7398)),"")</f>
        <v/>
      </c>
      <c r="T7398" s="71" t="str">
        <f t="shared" si="348"/>
        <v/>
      </c>
    </row>
    <row r="7399" spans="16:20">
      <c r="P7399" s="70" t="str">
        <f t="shared" si="346"/>
        <v/>
      </c>
      <c r="Q7399" s="70" t="str">
        <f t="shared" si="347"/>
        <v/>
      </c>
      <c r="R7399" s="70" t="str">
        <f>IFERROR(IF(K7399="handling and wharfage",SUM(P7399:Q7399),IF(OR(K7399="tank",K7399="Boat",K7399="car"),INDEX(Rate!$B$4:$M$25,MATCH(Gilbert!N7399,Rate!$A$4:$A$25,0),MATCH(Gilbert!L7399,Rate!$B$3:$M$3,0))*O7399*0.8,INDEX(Rate!$B$4:$M$25,MATCH(Gilbert!N7399,Rate!$A$4:$A$25,0),MATCH(Gilbert!L7399,Rate!$B$3:$M$3,0))*O7399)),"")</f>
        <v/>
      </c>
      <c r="T7399" s="71" t="str">
        <f t="shared" si="348"/>
        <v/>
      </c>
    </row>
    <row r="7400" spans="16:20">
      <c r="P7400" s="70" t="str">
        <f t="shared" si="346"/>
        <v/>
      </c>
      <c r="Q7400" s="70" t="str">
        <f t="shared" si="347"/>
        <v/>
      </c>
      <c r="R7400" s="70" t="str">
        <f>IFERROR(IF(K7400="handling and wharfage",SUM(P7400:Q7400),IF(OR(K7400="tank",K7400="Boat",K7400="car"),INDEX(Rate!$B$4:$M$25,MATCH(Gilbert!N7400,Rate!$A$4:$A$25,0),MATCH(Gilbert!L7400,Rate!$B$3:$M$3,0))*O7400*0.8,INDEX(Rate!$B$4:$M$25,MATCH(Gilbert!N7400,Rate!$A$4:$A$25,0),MATCH(Gilbert!L7400,Rate!$B$3:$M$3,0))*O7400)),"")</f>
        <v/>
      </c>
      <c r="T7400" s="71" t="str">
        <f t="shared" si="348"/>
        <v/>
      </c>
    </row>
    <row r="7401" spans="16:20">
      <c r="P7401" s="70" t="str">
        <f t="shared" si="346"/>
        <v/>
      </c>
      <c r="Q7401" s="70" t="str">
        <f t="shared" si="347"/>
        <v/>
      </c>
      <c r="R7401" s="70" t="str">
        <f>IFERROR(IF(K7401="handling and wharfage",SUM(P7401:Q7401),IF(OR(K7401="tank",K7401="Boat",K7401="car"),INDEX(Rate!$B$4:$M$25,MATCH(Gilbert!N7401,Rate!$A$4:$A$25,0),MATCH(Gilbert!L7401,Rate!$B$3:$M$3,0))*O7401*0.8,INDEX(Rate!$B$4:$M$25,MATCH(Gilbert!N7401,Rate!$A$4:$A$25,0),MATCH(Gilbert!L7401,Rate!$B$3:$M$3,0))*O7401)),"")</f>
        <v/>
      </c>
      <c r="T7401" s="71" t="str">
        <f t="shared" si="348"/>
        <v/>
      </c>
    </row>
    <row r="7402" spans="16:20">
      <c r="P7402" s="70" t="str">
        <f t="shared" si="346"/>
        <v/>
      </c>
      <c r="Q7402" s="70" t="str">
        <f t="shared" si="347"/>
        <v/>
      </c>
      <c r="R7402" s="70" t="str">
        <f>IFERROR(IF(K7402="handling and wharfage",SUM(P7402:Q7402),IF(OR(K7402="tank",K7402="Boat",K7402="car"),INDEX(Rate!$B$4:$M$25,MATCH(Gilbert!N7402,Rate!$A$4:$A$25,0),MATCH(Gilbert!L7402,Rate!$B$3:$M$3,0))*O7402*0.8,INDEX(Rate!$B$4:$M$25,MATCH(Gilbert!N7402,Rate!$A$4:$A$25,0),MATCH(Gilbert!L7402,Rate!$B$3:$M$3,0))*O7402)),"")</f>
        <v/>
      </c>
      <c r="T7402" s="71" t="str">
        <f t="shared" si="348"/>
        <v/>
      </c>
    </row>
    <row r="7403" spans="16:20">
      <c r="P7403" s="70" t="str">
        <f t="shared" si="346"/>
        <v/>
      </c>
      <c r="Q7403" s="70" t="str">
        <f t="shared" si="347"/>
        <v/>
      </c>
      <c r="R7403" s="70" t="str">
        <f>IFERROR(IF(K7403="handling and wharfage",SUM(P7403:Q7403),IF(OR(K7403="tank",K7403="Boat",K7403="car"),INDEX(Rate!$B$4:$M$25,MATCH(Gilbert!N7403,Rate!$A$4:$A$25,0),MATCH(Gilbert!L7403,Rate!$B$3:$M$3,0))*O7403*0.8,INDEX(Rate!$B$4:$M$25,MATCH(Gilbert!N7403,Rate!$A$4:$A$25,0),MATCH(Gilbert!L7403,Rate!$B$3:$M$3,0))*O7403)),"")</f>
        <v/>
      </c>
      <c r="T7403" s="71" t="str">
        <f t="shared" si="348"/>
        <v/>
      </c>
    </row>
    <row r="7404" spans="16:20">
      <c r="P7404" s="70" t="str">
        <f t="shared" si="346"/>
        <v/>
      </c>
      <c r="Q7404" s="70" t="str">
        <f t="shared" si="347"/>
        <v/>
      </c>
      <c r="R7404" s="70" t="str">
        <f>IFERROR(IF(K7404="handling and wharfage",SUM(P7404:Q7404),IF(OR(K7404="tank",K7404="Boat",K7404="car"),INDEX(Rate!$B$4:$M$25,MATCH(Gilbert!N7404,Rate!$A$4:$A$25,0),MATCH(Gilbert!L7404,Rate!$B$3:$M$3,0))*O7404*0.8,INDEX(Rate!$B$4:$M$25,MATCH(Gilbert!N7404,Rate!$A$4:$A$25,0),MATCH(Gilbert!L7404,Rate!$B$3:$M$3,0))*O7404)),"")</f>
        <v/>
      </c>
      <c r="T7404" s="71" t="str">
        <f t="shared" si="348"/>
        <v/>
      </c>
    </row>
    <row r="7405" spans="16:20">
      <c r="P7405" s="70" t="str">
        <f t="shared" si="346"/>
        <v/>
      </c>
      <c r="Q7405" s="70" t="str">
        <f t="shared" si="347"/>
        <v/>
      </c>
      <c r="R7405" s="70" t="str">
        <f>IFERROR(IF(K7405="handling and wharfage",SUM(P7405:Q7405),IF(OR(K7405="tank",K7405="Boat",K7405="car"),INDEX(Rate!$B$4:$M$25,MATCH(Gilbert!N7405,Rate!$A$4:$A$25,0),MATCH(Gilbert!L7405,Rate!$B$3:$M$3,0))*O7405*0.8,INDEX(Rate!$B$4:$M$25,MATCH(Gilbert!N7405,Rate!$A$4:$A$25,0),MATCH(Gilbert!L7405,Rate!$B$3:$M$3,0))*O7405)),"")</f>
        <v/>
      </c>
      <c r="T7405" s="71" t="str">
        <f t="shared" si="348"/>
        <v/>
      </c>
    </row>
    <row r="7406" spans="16:20">
      <c r="P7406" s="70" t="str">
        <f t="shared" si="346"/>
        <v/>
      </c>
      <c r="Q7406" s="70" t="str">
        <f t="shared" si="347"/>
        <v/>
      </c>
      <c r="R7406" s="70" t="str">
        <f>IFERROR(IF(K7406="handling and wharfage",SUM(P7406:Q7406),IF(OR(K7406="tank",K7406="Boat",K7406="car"),INDEX(Rate!$B$4:$M$25,MATCH(Gilbert!N7406,Rate!$A$4:$A$25,0),MATCH(Gilbert!L7406,Rate!$B$3:$M$3,0))*O7406*0.8,INDEX(Rate!$B$4:$M$25,MATCH(Gilbert!N7406,Rate!$A$4:$A$25,0),MATCH(Gilbert!L7406,Rate!$B$3:$M$3,0))*O7406)),"")</f>
        <v/>
      </c>
      <c r="T7406" s="71" t="str">
        <f t="shared" si="348"/>
        <v/>
      </c>
    </row>
    <row r="7407" spans="16:20">
      <c r="P7407" s="70" t="str">
        <f t="shared" si="346"/>
        <v/>
      </c>
      <c r="Q7407" s="70" t="str">
        <f t="shared" si="347"/>
        <v/>
      </c>
      <c r="R7407" s="70" t="str">
        <f>IFERROR(IF(K7407="handling and wharfage",SUM(P7407:Q7407),IF(OR(K7407="tank",K7407="Boat",K7407="car"),INDEX(Rate!$B$4:$M$25,MATCH(Gilbert!N7407,Rate!$A$4:$A$25,0),MATCH(Gilbert!L7407,Rate!$B$3:$M$3,0))*O7407*0.8,INDEX(Rate!$B$4:$M$25,MATCH(Gilbert!N7407,Rate!$A$4:$A$25,0),MATCH(Gilbert!L7407,Rate!$B$3:$M$3,0))*O7407)),"")</f>
        <v/>
      </c>
      <c r="T7407" s="71" t="str">
        <f t="shared" si="348"/>
        <v/>
      </c>
    </row>
    <row r="7408" spans="16:20">
      <c r="P7408" s="70" t="str">
        <f t="shared" si="346"/>
        <v/>
      </c>
      <c r="Q7408" s="70" t="str">
        <f t="shared" si="347"/>
        <v/>
      </c>
      <c r="R7408" s="70" t="str">
        <f>IFERROR(IF(K7408="handling and wharfage",SUM(P7408:Q7408),IF(OR(K7408="tank",K7408="Boat",K7408="car"),INDEX(Rate!$B$4:$M$25,MATCH(Gilbert!N7408,Rate!$A$4:$A$25,0),MATCH(Gilbert!L7408,Rate!$B$3:$M$3,0))*O7408*0.8,INDEX(Rate!$B$4:$M$25,MATCH(Gilbert!N7408,Rate!$A$4:$A$25,0),MATCH(Gilbert!L7408,Rate!$B$3:$M$3,0))*O7408)),"")</f>
        <v/>
      </c>
      <c r="T7408" s="71" t="str">
        <f t="shared" si="348"/>
        <v/>
      </c>
    </row>
    <row r="7409" spans="16:20">
      <c r="P7409" s="70" t="str">
        <f t="shared" si="346"/>
        <v/>
      </c>
      <c r="Q7409" s="70" t="str">
        <f t="shared" si="347"/>
        <v/>
      </c>
      <c r="R7409" s="70" t="str">
        <f>IFERROR(IF(K7409="handling and wharfage",SUM(P7409:Q7409),IF(OR(K7409="tank",K7409="Boat",K7409="car"),INDEX(Rate!$B$4:$M$25,MATCH(Gilbert!N7409,Rate!$A$4:$A$25,0),MATCH(Gilbert!L7409,Rate!$B$3:$M$3,0))*O7409*0.8,INDEX(Rate!$B$4:$M$25,MATCH(Gilbert!N7409,Rate!$A$4:$A$25,0),MATCH(Gilbert!L7409,Rate!$B$3:$M$3,0))*O7409)),"")</f>
        <v/>
      </c>
      <c r="T7409" s="71" t="str">
        <f t="shared" si="348"/>
        <v/>
      </c>
    </row>
    <row r="7410" spans="16:20">
      <c r="P7410" s="70" t="str">
        <f t="shared" si="346"/>
        <v/>
      </c>
      <c r="Q7410" s="70" t="str">
        <f t="shared" si="347"/>
        <v/>
      </c>
      <c r="R7410" s="70" t="str">
        <f>IFERROR(IF(K7410="handling and wharfage",SUM(P7410:Q7410),IF(OR(K7410="tank",K7410="Boat",K7410="car"),INDEX(Rate!$B$4:$M$25,MATCH(Gilbert!N7410,Rate!$A$4:$A$25,0),MATCH(Gilbert!L7410,Rate!$B$3:$M$3,0))*O7410*0.8,INDEX(Rate!$B$4:$M$25,MATCH(Gilbert!N7410,Rate!$A$4:$A$25,0),MATCH(Gilbert!L7410,Rate!$B$3:$M$3,0))*O7410)),"")</f>
        <v/>
      </c>
      <c r="T7410" s="71" t="str">
        <f t="shared" si="348"/>
        <v/>
      </c>
    </row>
    <row r="7411" spans="16:20">
      <c r="P7411" s="70" t="str">
        <f t="shared" si="346"/>
        <v/>
      </c>
      <c r="Q7411" s="70" t="str">
        <f t="shared" si="347"/>
        <v/>
      </c>
      <c r="R7411" s="70" t="str">
        <f>IFERROR(IF(K7411="handling and wharfage",SUM(P7411:Q7411),IF(OR(K7411="tank",K7411="Boat",K7411="car"),INDEX(Rate!$B$4:$M$25,MATCH(Gilbert!N7411,Rate!$A$4:$A$25,0),MATCH(Gilbert!L7411,Rate!$B$3:$M$3,0))*O7411*0.8,INDEX(Rate!$B$4:$M$25,MATCH(Gilbert!N7411,Rate!$A$4:$A$25,0),MATCH(Gilbert!L7411,Rate!$B$3:$M$3,0))*O7411)),"")</f>
        <v/>
      </c>
      <c r="T7411" s="71" t="str">
        <f t="shared" si="348"/>
        <v/>
      </c>
    </row>
    <row r="7412" spans="16:20">
      <c r="P7412" s="70" t="str">
        <f t="shared" si="346"/>
        <v/>
      </c>
      <c r="Q7412" s="70" t="str">
        <f t="shared" si="347"/>
        <v/>
      </c>
      <c r="R7412" s="70" t="str">
        <f>IFERROR(IF(K7412="handling and wharfage",SUM(P7412:Q7412),IF(OR(K7412="tank",K7412="Boat",K7412="car"),INDEX(Rate!$B$4:$M$25,MATCH(Gilbert!N7412,Rate!$A$4:$A$25,0),MATCH(Gilbert!L7412,Rate!$B$3:$M$3,0))*O7412*0.8,INDEX(Rate!$B$4:$M$25,MATCH(Gilbert!N7412,Rate!$A$4:$A$25,0),MATCH(Gilbert!L7412,Rate!$B$3:$M$3,0))*O7412)),"")</f>
        <v/>
      </c>
      <c r="T7412" s="71" t="str">
        <f t="shared" si="348"/>
        <v/>
      </c>
    </row>
    <row r="7413" spans="16:20">
      <c r="P7413" s="70" t="str">
        <f t="shared" si="346"/>
        <v/>
      </c>
      <c r="Q7413" s="70" t="str">
        <f t="shared" si="347"/>
        <v/>
      </c>
      <c r="R7413" s="70" t="str">
        <f>IFERROR(IF(K7413="handling and wharfage",SUM(P7413:Q7413),IF(OR(K7413="tank",K7413="Boat",K7413="car"),INDEX(Rate!$B$4:$M$25,MATCH(Gilbert!N7413,Rate!$A$4:$A$25,0),MATCH(Gilbert!L7413,Rate!$B$3:$M$3,0))*O7413*0.8,INDEX(Rate!$B$4:$M$25,MATCH(Gilbert!N7413,Rate!$A$4:$A$25,0),MATCH(Gilbert!L7413,Rate!$B$3:$M$3,0))*O7413)),"")</f>
        <v/>
      </c>
      <c r="T7413" s="71" t="str">
        <f t="shared" si="348"/>
        <v/>
      </c>
    </row>
    <row r="7414" spans="16:20">
      <c r="P7414" s="70" t="str">
        <f t="shared" si="346"/>
        <v/>
      </c>
      <c r="Q7414" s="70" t="str">
        <f t="shared" si="347"/>
        <v/>
      </c>
      <c r="R7414" s="70" t="str">
        <f>IFERROR(IF(K7414="handling and wharfage",SUM(P7414:Q7414),IF(OR(K7414="tank",K7414="Boat",K7414="car"),INDEX(Rate!$B$4:$M$25,MATCH(Gilbert!N7414,Rate!$A$4:$A$25,0),MATCH(Gilbert!L7414,Rate!$B$3:$M$3,0))*O7414*0.8,INDEX(Rate!$B$4:$M$25,MATCH(Gilbert!N7414,Rate!$A$4:$A$25,0),MATCH(Gilbert!L7414,Rate!$B$3:$M$3,0))*O7414)),"")</f>
        <v/>
      </c>
      <c r="T7414" s="71" t="str">
        <f t="shared" si="348"/>
        <v/>
      </c>
    </row>
    <row r="7415" spans="16:20">
      <c r="P7415" s="70" t="str">
        <f t="shared" si="346"/>
        <v/>
      </c>
      <c r="Q7415" s="70" t="str">
        <f t="shared" si="347"/>
        <v/>
      </c>
      <c r="R7415" s="70" t="str">
        <f>IFERROR(IF(K7415="handling and wharfage",SUM(P7415:Q7415),IF(OR(K7415="tank",K7415="Boat",K7415="car"),INDEX(Rate!$B$4:$M$25,MATCH(Gilbert!N7415,Rate!$A$4:$A$25,0),MATCH(Gilbert!L7415,Rate!$B$3:$M$3,0))*O7415*0.8,INDEX(Rate!$B$4:$M$25,MATCH(Gilbert!N7415,Rate!$A$4:$A$25,0),MATCH(Gilbert!L7415,Rate!$B$3:$M$3,0))*O7415)),"")</f>
        <v/>
      </c>
      <c r="T7415" s="71" t="str">
        <f t="shared" si="348"/>
        <v/>
      </c>
    </row>
    <row r="7416" spans="16:20">
      <c r="P7416" s="70" t="str">
        <f t="shared" si="346"/>
        <v/>
      </c>
      <c r="Q7416" s="70" t="str">
        <f t="shared" si="347"/>
        <v/>
      </c>
      <c r="R7416" s="70" t="str">
        <f>IFERROR(IF(K7416="handling and wharfage",SUM(P7416:Q7416),IF(OR(K7416="tank",K7416="Boat",K7416="car"),INDEX(Rate!$B$4:$M$25,MATCH(Gilbert!N7416,Rate!$A$4:$A$25,0),MATCH(Gilbert!L7416,Rate!$B$3:$M$3,0))*O7416*0.8,INDEX(Rate!$B$4:$M$25,MATCH(Gilbert!N7416,Rate!$A$4:$A$25,0),MATCH(Gilbert!L7416,Rate!$B$3:$M$3,0))*O7416)),"")</f>
        <v/>
      </c>
      <c r="T7416" s="71" t="str">
        <f t="shared" si="348"/>
        <v/>
      </c>
    </row>
    <row r="7417" spans="16:20">
      <c r="P7417" s="70" t="str">
        <f t="shared" si="346"/>
        <v/>
      </c>
      <c r="Q7417" s="70" t="str">
        <f t="shared" si="347"/>
        <v/>
      </c>
      <c r="R7417" s="70" t="str">
        <f>IFERROR(IF(K7417="handling and wharfage",SUM(P7417:Q7417),IF(OR(K7417="tank",K7417="Boat",K7417="car"),INDEX(Rate!$B$4:$M$25,MATCH(Gilbert!N7417,Rate!$A$4:$A$25,0),MATCH(Gilbert!L7417,Rate!$B$3:$M$3,0))*O7417*0.8,INDEX(Rate!$B$4:$M$25,MATCH(Gilbert!N7417,Rate!$A$4:$A$25,0),MATCH(Gilbert!L7417,Rate!$B$3:$M$3,0))*O7417)),"")</f>
        <v/>
      </c>
      <c r="T7417" s="71" t="str">
        <f t="shared" si="348"/>
        <v/>
      </c>
    </row>
    <row r="7418" spans="16:20">
      <c r="P7418" s="70" t="str">
        <f t="shared" si="346"/>
        <v/>
      </c>
      <c r="Q7418" s="70" t="str">
        <f t="shared" si="347"/>
        <v/>
      </c>
      <c r="R7418" s="70" t="str">
        <f>IFERROR(IF(K7418="handling and wharfage",SUM(P7418:Q7418),IF(OR(K7418="tank",K7418="Boat",K7418="car"),INDEX(Rate!$B$4:$M$25,MATCH(Gilbert!N7418,Rate!$A$4:$A$25,0),MATCH(Gilbert!L7418,Rate!$B$3:$M$3,0))*O7418*0.8,INDEX(Rate!$B$4:$M$25,MATCH(Gilbert!N7418,Rate!$A$4:$A$25,0),MATCH(Gilbert!L7418,Rate!$B$3:$M$3,0))*O7418)),"")</f>
        <v/>
      </c>
      <c r="T7418" s="71" t="str">
        <f t="shared" si="348"/>
        <v/>
      </c>
    </row>
    <row r="7419" spans="16:20">
      <c r="P7419" s="70" t="str">
        <f t="shared" si="346"/>
        <v/>
      </c>
      <c r="Q7419" s="70" t="str">
        <f t="shared" si="347"/>
        <v/>
      </c>
      <c r="R7419" s="70" t="str">
        <f>IFERROR(IF(K7419="handling and wharfage",SUM(P7419:Q7419),IF(OR(K7419="tank",K7419="Boat",K7419="car"),INDEX(Rate!$B$4:$M$25,MATCH(Gilbert!N7419,Rate!$A$4:$A$25,0),MATCH(Gilbert!L7419,Rate!$B$3:$M$3,0))*O7419*0.8,INDEX(Rate!$B$4:$M$25,MATCH(Gilbert!N7419,Rate!$A$4:$A$25,0),MATCH(Gilbert!L7419,Rate!$B$3:$M$3,0))*O7419)),"")</f>
        <v/>
      </c>
      <c r="T7419" s="71" t="str">
        <f t="shared" si="348"/>
        <v/>
      </c>
    </row>
    <row r="7420" spans="16:20">
      <c r="P7420" s="70" t="str">
        <f t="shared" si="346"/>
        <v/>
      </c>
      <c r="Q7420" s="70" t="str">
        <f t="shared" si="347"/>
        <v/>
      </c>
      <c r="R7420" s="70" t="str">
        <f>IFERROR(IF(K7420="handling and wharfage",SUM(P7420:Q7420),IF(OR(K7420="tank",K7420="Boat",K7420="car"),INDEX(Rate!$B$4:$M$25,MATCH(Gilbert!N7420,Rate!$A$4:$A$25,0),MATCH(Gilbert!L7420,Rate!$B$3:$M$3,0))*O7420*0.8,INDEX(Rate!$B$4:$M$25,MATCH(Gilbert!N7420,Rate!$A$4:$A$25,0),MATCH(Gilbert!L7420,Rate!$B$3:$M$3,0))*O7420)),"")</f>
        <v/>
      </c>
      <c r="T7420" s="71" t="str">
        <f t="shared" si="348"/>
        <v/>
      </c>
    </row>
    <row r="7421" spans="16:20">
      <c r="P7421" s="70" t="str">
        <f t="shared" si="346"/>
        <v/>
      </c>
      <c r="Q7421" s="70" t="str">
        <f t="shared" si="347"/>
        <v/>
      </c>
      <c r="R7421" s="70" t="str">
        <f>IFERROR(IF(K7421="handling and wharfage",SUM(P7421:Q7421),IF(OR(K7421="tank",K7421="Boat",K7421="car"),INDEX(Rate!$B$4:$M$25,MATCH(Gilbert!N7421,Rate!$A$4:$A$25,0),MATCH(Gilbert!L7421,Rate!$B$3:$M$3,0))*O7421*0.8,INDEX(Rate!$B$4:$M$25,MATCH(Gilbert!N7421,Rate!$A$4:$A$25,0),MATCH(Gilbert!L7421,Rate!$B$3:$M$3,0))*O7421)),"")</f>
        <v/>
      </c>
      <c r="T7421" s="71" t="str">
        <f t="shared" si="348"/>
        <v/>
      </c>
    </row>
    <row r="7422" spans="16:20">
      <c r="P7422" s="70" t="str">
        <f t="shared" si="346"/>
        <v/>
      </c>
      <c r="Q7422" s="70" t="str">
        <f t="shared" si="347"/>
        <v/>
      </c>
      <c r="R7422" s="70" t="str">
        <f>IFERROR(IF(K7422="handling and wharfage",SUM(P7422:Q7422),IF(OR(K7422="tank",K7422="Boat",K7422="car"),INDEX(Rate!$B$4:$M$25,MATCH(Gilbert!N7422,Rate!$A$4:$A$25,0),MATCH(Gilbert!L7422,Rate!$B$3:$M$3,0))*O7422*0.8,INDEX(Rate!$B$4:$M$25,MATCH(Gilbert!N7422,Rate!$A$4:$A$25,0),MATCH(Gilbert!L7422,Rate!$B$3:$M$3,0))*O7422)),"")</f>
        <v/>
      </c>
      <c r="T7422" s="71" t="str">
        <f t="shared" si="348"/>
        <v/>
      </c>
    </row>
    <row r="7423" spans="16:20">
      <c r="P7423" s="70" t="str">
        <f t="shared" si="346"/>
        <v/>
      </c>
      <c r="Q7423" s="70" t="str">
        <f t="shared" si="347"/>
        <v/>
      </c>
      <c r="R7423" s="70" t="str">
        <f>IFERROR(IF(K7423="handling and wharfage",SUM(P7423:Q7423),IF(OR(K7423="tank",K7423="Boat",K7423="car"),INDEX(Rate!$B$4:$M$25,MATCH(Gilbert!N7423,Rate!$A$4:$A$25,0),MATCH(Gilbert!L7423,Rate!$B$3:$M$3,0))*O7423*0.8,INDEX(Rate!$B$4:$M$25,MATCH(Gilbert!N7423,Rate!$A$4:$A$25,0),MATCH(Gilbert!L7423,Rate!$B$3:$M$3,0))*O7423)),"")</f>
        <v/>
      </c>
      <c r="T7423" s="71" t="str">
        <f t="shared" si="348"/>
        <v/>
      </c>
    </row>
    <row r="7424" spans="16:20">
      <c r="P7424" s="70" t="str">
        <f t="shared" si="346"/>
        <v/>
      </c>
      <c r="Q7424" s="70" t="str">
        <f t="shared" si="347"/>
        <v/>
      </c>
      <c r="R7424" s="70" t="str">
        <f>IFERROR(IF(K7424="handling and wharfage",SUM(P7424:Q7424),IF(OR(K7424="tank",K7424="Boat",K7424="car"),INDEX(Rate!$B$4:$M$25,MATCH(Gilbert!N7424,Rate!$A$4:$A$25,0),MATCH(Gilbert!L7424,Rate!$B$3:$M$3,0))*O7424*0.8,INDEX(Rate!$B$4:$M$25,MATCH(Gilbert!N7424,Rate!$A$4:$A$25,0),MATCH(Gilbert!L7424,Rate!$B$3:$M$3,0))*O7424)),"")</f>
        <v/>
      </c>
      <c r="T7424" s="71" t="str">
        <f t="shared" si="348"/>
        <v/>
      </c>
    </row>
    <row r="7425" spans="16:20">
      <c r="P7425" s="70" t="str">
        <f t="shared" si="346"/>
        <v/>
      </c>
      <c r="Q7425" s="70" t="str">
        <f t="shared" si="347"/>
        <v/>
      </c>
      <c r="R7425" s="70" t="str">
        <f>IFERROR(IF(K7425="handling and wharfage",SUM(P7425:Q7425),IF(OR(K7425="tank",K7425="Boat",K7425="car"),INDEX(Rate!$B$4:$M$25,MATCH(Gilbert!N7425,Rate!$A$4:$A$25,0),MATCH(Gilbert!L7425,Rate!$B$3:$M$3,0))*O7425*0.8,INDEX(Rate!$B$4:$M$25,MATCH(Gilbert!N7425,Rate!$A$4:$A$25,0),MATCH(Gilbert!L7425,Rate!$B$3:$M$3,0))*O7425)),"")</f>
        <v/>
      </c>
      <c r="T7425" s="71" t="str">
        <f t="shared" si="348"/>
        <v/>
      </c>
    </row>
    <row r="7426" spans="16:20">
      <c r="P7426" s="70" t="str">
        <f t="shared" si="346"/>
        <v/>
      </c>
      <c r="Q7426" s="70" t="str">
        <f t="shared" si="347"/>
        <v/>
      </c>
      <c r="R7426" s="70" t="str">
        <f>IFERROR(IF(K7426="handling and wharfage",SUM(P7426:Q7426),IF(OR(K7426="tank",K7426="Boat",K7426="car"),INDEX(Rate!$B$4:$M$25,MATCH(Gilbert!N7426,Rate!$A$4:$A$25,0),MATCH(Gilbert!L7426,Rate!$B$3:$M$3,0))*O7426*0.8,INDEX(Rate!$B$4:$M$25,MATCH(Gilbert!N7426,Rate!$A$4:$A$25,0),MATCH(Gilbert!L7426,Rate!$B$3:$M$3,0))*O7426)),"")</f>
        <v/>
      </c>
      <c r="T7426" s="71" t="str">
        <f t="shared" si="348"/>
        <v/>
      </c>
    </row>
    <row r="7427" spans="16:20">
      <c r="P7427" s="70" t="str">
        <f t="shared" ref="P7427:P7490" si="349">IF(OR(K7427="handling and wharfage",K7427="rau handling and wharfage"),O7427*30,"")</f>
        <v/>
      </c>
      <c r="Q7427" s="70" t="str">
        <f t="shared" ref="Q7427:Q7490" si="350">IF(K7427&lt;&gt;"handling and wharfage","",O7427*3.5)</f>
        <v/>
      </c>
      <c r="R7427" s="70" t="str">
        <f>IFERROR(IF(K7427="handling and wharfage",SUM(P7427:Q7427),IF(OR(K7427="tank",K7427="Boat",K7427="car"),INDEX(Rate!$B$4:$M$25,MATCH(Gilbert!N7427,Rate!$A$4:$A$25,0),MATCH(Gilbert!L7427,Rate!$B$3:$M$3,0))*O7427*0.8,INDEX(Rate!$B$4:$M$25,MATCH(Gilbert!N7427,Rate!$A$4:$A$25,0),MATCH(Gilbert!L7427,Rate!$B$3:$M$3,0))*O7427)),"")</f>
        <v/>
      </c>
      <c r="T7427" s="71" t="str">
        <f t="shared" ref="T7427:T7490" si="351">IF(L7427="","",IF(L7427="General2","F0070000061A","E31250000331"))</f>
        <v/>
      </c>
    </row>
    <row r="7428" spans="16:20">
      <c r="P7428" s="70" t="str">
        <f t="shared" si="349"/>
        <v/>
      </c>
      <c r="Q7428" s="70" t="str">
        <f t="shared" si="350"/>
        <v/>
      </c>
      <c r="R7428" s="70" t="str">
        <f>IFERROR(IF(K7428="handling and wharfage",SUM(P7428:Q7428),IF(OR(K7428="tank",K7428="Boat",K7428="car"),INDEX(Rate!$B$4:$M$25,MATCH(Gilbert!N7428,Rate!$A$4:$A$25,0),MATCH(Gilbert!L7428,Rate!$B$3:$M$3,0))*O7428*0.8,INDEX(Rate!$B$4:$M$25,MATCH(Gilbert!N7428,Rate!$A$4:$A$25,0),MATCH(Gilbert!L7428,Rate!$B$3:$M$3,0))*O7428)),"")</f>
        <v/>
      </c>
      <c r="T7428" s="71" t="str">
        <f t="shared" si="351"/>
        <v/>
      </c>
    </row>
    <row r="7429" spans="16:20">
      <c r="P7429" s="70" t="str">
        <f t="shared" si="349"/>
        <v/>
      </c>
      <c r="Q7429" s="70" t="str">
        <f t="shared" si="350"/>
        <v/>
      </c>
      <c r="R7429" s="70" t="str">
        <f>IFERROR(IF(K7429="handling and wharfage",SUM(P7429:Q7429),IF(OR(K7429="tank",K7429="Boat",K7429="car"),INDEX(Rate!$B$4:$M$25,MATCH(Gilbert!N7429,Rate!$A$4:$A$25,0),MATCH(Gilbert!L7429,Rate!$B$3:$M$3,0))*O7429*0.8,INDEX(Rate!$B$4:$M$25,MATCH(Gilbert!N7429,Rate!$A$4:$A$25,0),MATCH(Gilbert!L7429,Rate!$B$3:$M$3,0))*O7429)),"")</f>
        <v/>
      </c>
      <c r="T7429" s="71" t="str">
        <f t="shared" si="351"/>
        <v/>
      </c>
    </row>
    <row r="7430" spans="16:20">
      <c r="P7430" s="70" t="str">
        <f t="shared" si="349"/>
        <v/>
      </c>
      <c r="Q7430" s="70" t="str">
        <f t="shared" si="350"/>
        <v/>
      </c>
      <c r="R7430" s="70" t="str">
        <f>IFERROR(IF(K7430="handling and wharfage",SUM(P7430:Q7430),IF(OR(K7430="tank",K7430="Boat",K7430="car"),INDEX(Rate!$B$4:$M$25,MATCH(Gilbert!N7430,Rate!$A$4:$A$25,0),MATCH(Gilbert!L7430,Rate!$B$3:$M$3,0))*O7430*0.8,INDEX(Rate!$B$4:$M$25,MATCH(Gilbert!N7430,Rate!$A$4:$A$25,0),MATCH(Gilbert!L7430,Rate!$B$3:$M$3,0))*O7430)),"")</f>
        <v/>
      </c>
      <c r="T7430" s="71" t="str">
        <f t="shared" si="351"/>
        <v/>
      </c>
    </row>
    <row r="7431" spans="16:20">
      <c r="P7431" s="70" t="str">
        <f t="shared" si="349"/>
        <v/>
      </c>
      <c r="Q7431" s="70" t="str">
        <f t="shared" si="350"/>
        <v/>
      </c>
      <c r="R7431" s="70" t="str">
        <f>IFERROR(IF(K7431="handling and wharfage",SUM(P7431:Q7431),IF(OR(K7431="tank",K7431="Boat",K7431="car"),INDEX(Rate!$B$4:$M$25,MATCH(Gilbert!N7431,Rate!$A$4:$A$25,0),MATCH(Gilbert!L7431,Rate!$B$3:$M$3,0))*O7431*0.8,INDEX(Rate!$B$4:$M$25,MATCH(Gilbert!N7431,Rate!$A$4:$A$25,0),MATCH(Gilbert!L7431,Rate!$B$3:$M$3,0))*O7431)),"")</f>
        <v/>
      </c>
      <c r="T7431" s="71" t="str">
        <f t="shared" si="351"/>
        <v/>
      </c>
    </row>
    <row r="7432" spans="16:20">
      <c r="P7432" s="70" t="str">
        <f t="shared" si="349"/>
        <v/>
      </c>
      <c r="Q7432" s="70" t="str">
        <f t="shared" si="350"/>
        <v/>
      </c>
      <c r="R7432" s="70" t="str">
        <f>IFERROR(IF(K7432="handling and wharfage",SUM(P7432:Q7432),IF(OR(K7432="tank",K7432="Boat",K7432="car"),INDEX(Rate!$B$4:$M$25,MATCH(Gilbert!N7432,Rate!$A$4:$A$25,0),MATCH(Gilbert!L7432,Rate!$B$3:$M$3,0))*O7432*0.8,INDEX(Rate!$B$4:$M$25,MATCH(Gilbert!N7432,Rate!$A$4:$A$25,0),MATCH(Gilbert!L7432,Rate!$B$3:$M$3,0))*O7432)),"")</f>
        <v/>
      </c>
      <c r="T7432" s="71" t="str">
        <f t="shared" si="351"/>
        <v/>
      </c>
    </row>
    <row r="7433" spans="16:20">
      <c r="P7433" s="70" t="str">
        <f t="shared" si="349"/>
        <v/>
      </c>
      <c r="Q7433" s="70" t="str">
        <f t="shared" si="350"/>
        <v/>
      </c>
      <c r="R7433" s="70" t="str">
        <f>IFERROR(IF(K7433="handling and wharfage",SUM(P7433:Q7433),IF(OR(K7433="tank",K7433="Boat",K7433="car"),INDEX(Rate!$B$4:$M$25,MATCH(Gilbert!N7433,Rate!$A$4:$A$25,0),MATCH(Gilbert!L7433,Rate!$B$3:$M$3,0))*O7433*0.8,INDEX(Rate!$B$4:$M$25,MATCH(Gilbert!N7433,Rate!$A$4:$A$25,0),MATCH(Gilbert!L7433,Rate!$B$3:$M$3,0))*O7433)),"")</f>
        <v/>
      </c>
      <c r="T7433" s="71" t="str">
        <f t="shared" si="351"/>
        <v/>
      </c>
    </row>
    <row r="7434" spans="16:20">
      <c r="P7434" s="70" t="str">
        <f t="shared" si="349"/>
        <v/>
      </c>
      <c r="Q7434" s="70" t="str">
        <f t="shared" si="350"/>
        <v/>
      </c>
      <c r="R7434" s="70" t="str">
        <f>IFERROR(IF(K7434="handling and wharfage",SUM(P7434:Q7434),IF(OR(K7434="tank",K7434="Boat",K7434="car"),INDEX(Rate!$B$4:$M$25,MATCH(Gilbert!N7434,Rate!$A$4:$A$25,0),MATCH(Gilbert!L7434,Rate!$B$3:$M$3,0))*O7434*0.8,INDEX(Rate!$B$4:$M$25,MATCH(Gilbert!N7434,Rate!$A$4:$A$25,0),MATCH(Gilbert!L7434,Rate!$B$3:$M$3,0))*O7434)),"")</f>
        <v/>
      </c>
      <c r="T7434" s="71" t="str">
        <f t="shared" si="351"/>
        <v/>
      </c>
    </row>
    <row r="7435" spans="16:20">
      <c r="P7435" s="70" t="str">
        <f t="shared" si="349"/>
        <v/>
      </c>
      <c r="Q7435" s="70" t="str">
        <f t="shared" si="350"/>
        <v/>
      </c>
      <c r="R7435" s="70" t="str">
        <f>IFERROR(IF(K7435="handling and wharfage",SUM(P7435:Q7435),IF(OR(K7435="tank",K7435="Boat",K7435="car"),INDEX(Rate!$B$4:$M$25,MATCH(Gilbert!N7435,Rate!$A$4:$A$25,0),MATCH(Gilbert!L7435,Rate!$B$3:$M$3,0))*O7435*0.8,INDEX(Rate!$B$4:$M$25,MATCH(Gilbert!N7435,Rate!$A$4:$A$25,0),MATCH(Gilbert!L7435,Rate!$B$3:$M$3,0))*O7435)),"")</f>
        <v/>
      </c>
      <c r="T7435" s="71" t="str">
        <f t="shared" si="351"/>
        <v/>
      </c>
    </row>
    <row r="7436" spans="16:20">
      <c r="P7436" s="70" t="str">
        <f t="shared" si="349"/>
        <v/>
      </c>
      <c r="Q7436" s="70" t="str">
        <f t="shared" si="350"/>
        <v/>
      </c>
      <c r="R7436" s="70" t="str">
        <f>IFERROR(IF(K7436="handling and wharfage",SUM(P7436:Q7436),IF(OR(K7436="tank",K7436="Boat",K7436="car"),INDEX(Rate!$B$4:$M$25,MATCH(Gilbert!N7436,Rate!$A$4:$A$25,0),MATCH(Gilbert!L7436,Rate!$B$3:$M$3,0))*O7436*0.8,INDEX(Rate!$B$4:$M$25,MATCH(Gilbert!N7436,Rate!$A$4:$A$25,0),MATCH(Gilbert!L7436,Rate!$B$3:$M$3,0))*O7436)),"")</f>
        <v/>
      </c>
      <c r="T7436" s="71" t="str">
        <f t="shared" si="351"/>
        <v/>
      </c>
    </row>
    <row r="7437" spans="16:20">
      <c r="P7437" s="70" t="str">
        <f t="shared" si="349"/>
        <v/>
      </c>
      <c r="Q7437" s="70" t="str">
        <f t="shared" si="350"/>
        <v/>
      </c>
      <c r="R7437" s="70" t="str">
        <f>IFERROR(IF(K7437="handling and wharfage",SUM(P7437:Q7437),IF(OR(K7437="tank",K7437="Boat",K7437="car"),INDEX(Rate!$B$4:$M$25,MATCH(Gilbert!N7437,Rate!$A$4:$A$25,0),MATCH(Gilbert!L7437,Rate!$B$3:$M$3,0))*O7437*0.8,INDEX(Rate!$B$4:$M$25,MATCH(Gilbert!N7437,Rate!$A$4:$A$25,0),MATCH(Gilbert!L7437,Rate!$B$3:$M$3,0))*O7437)),"")</f>
        <v/>
      </c>
      <c r="T7437" s="71" t="str">
        <f t="shared" si="351"/>
        <v/>
      </c>
    </row>
    <row r="7438" spans="16:20">
      <c r="P7438" s="70" t="str">
        <f t="shared" si="349"/>
        <v/>
      </c>
      <c r="Q7438" s="70" t="str">
        <f t="shared" si="350"/>
        <v/>
      </c>
      <c r="R7438" s="70" t="str">
        <f>IFERROR(IF(K7438="handling and wharfage",SUM(P7438:Q7438),IF(OR(K7438="tank",K7438="Boat",K7438="car"),INDEX(Rate!$B$4:$M$25,MATCH(Gilbert!N7438,Rate!$A$4:$A$25,0),MATCH(Gilbert!L7438,Rate!$B$3:$M$3,0))*O7438*0.8,INDEX(Rate!$B$4:$M$25,MATCH(Gilbert!N7438,Rate!$A$4:$A$25,0),MATCH(Gilbert!L7438,Rate!$B$3:$M$3,0))*O7438)),"")</f>
        <v/>
      </c>
      <c r="T7438" s="71" t="str">
        <f t="shared" si="351"/>
        <v/>
      </c>
    </row>
    <row r="7439" spans="16:20">
      <c r="P7439" s="70" t="str">
        <f t="shared" si="349"/>
        <v/>
      </c>
      <c r="Q7439" s="70" t="str">
        <f t="shared" si="350"/>
        <v/>
      </c>
      <c r="R7439" s="70" t="str">
        <f>IFERROR(IF(K7439="handling and wharfage",SUM(P7439:Q7439),IF(OR(K7439="tank",K7439="Boat",K7439="car"),INDEX(Rate!$B$4:$M$25,MATCH(Gilbert!N7439,Rate!$A$4:$A$25,0),MATCH(Gilbert!L7439,Rate!$B$3:$M$3,0))*O7439*0.8,INDEX(Rate!$B$4:$M$25,MATCH(Gilbert!N7439,Rate!$A$4:$A$25,0),MATCH(Gilbert!L7439,Rate!$B$3:$M$3,0))*O7439)),"")</f>
        <v/>
      </c>
      <c r="T7439" s="71" t="str">
        <f t="shared" si="351"/>
        <v/>
      </c>
    </row>
    <row r="7440" spans="16:20">
      <c r="P7440" s="70" t="str">
        <f t="shared" si="349"/>
        <v/>
      </c>
      <c r="Q7440" s="70" t="str">
        <f t="shared" si="350"/>
        <v/>
      </c>
      <c r="R7440" s="70" t="str">
        <f>IFERROR(IF(K7440="handling and wharfage",SUM(P7440:Q7440),IF(OR(K7440="tank",K7440="Boat",K7440="car"),INDEX(Rate!$B$4:$M$25,MATCH(Gilbert!N7440,Rate!$A$4:$A$25,0),MATCH(Gilbert!L7440,Rate!$B$3:$M$3,0))*O7440*0.8,INDEX(Rate!$B$4:$M$25,MATCH(Gilbert!N7440,Rate!$A$4:$A$25,0),MATCH(Gilbert!L7440,Rate!$B$3:$M$3,0))*O7440)),"")</f>
        <v/>
      </c>
      <c r="T7440" s="71" t="str">
        <f t="shared" si="351"/>
        <v/>
      </c>
    </row>
    <row r="7441" spans="16:20">
      <c r="P7441" s="70" t="str">
        <f t="shared" si="349"/>
        <v/>
      </c>
      <c r="Q7441" s="70" t="str">
        <f t="shared" si="350"/>
        <v/>
      </c>
      <c r="R7441" s="70" t="str">
        <f>IFERROR(IF(K7441="handling and wharfage",SUM(P7441:Q7441),IF(OR(K7441="tank",K7441="Boat",K7441="car"),INDEX(Rate!$B$4:$M$25,MATCH(Gilbert!N7441,Rate!$A$4:$A$25,0),MATCH(Gilbert!L7441,Rate!$B$3:$M$3,0))*O7441*0.8,INDEX(Rate!$B$4:$M$25,MATCH(Gilbert!N7441,Rate!$A$4:$A$25,0),MATCH(Gilbert!L7441,Rate!$B$3:$M$3,0))*O7441)),"")</f>
        <v/>
      </c>
      <c r="T7441" s="71" t="str">
        <f t="shared" si="351"/>
        <v/>
      </c>
    </row>
    <row r="7442" spans="16:20">
      <c r="P7442" s="70" t="str">
        <f t="shared" si="349"/>
        <v/>
      </c>
      <c r="Q7442" s="70" t="str">
        <f t="shared" si="350"/>
        <v/>
      </c>
      <c r="R7442" s="70" t="str">
        <f>IFERROR(IF(K7442="handling and wharfage",SUM(P7442:Q7442),IF(OR(K7442="tank",K7442="Boat",K7442="car"),INDEX(Rate!$B$4:$M$25,MATCH(Gilbert!N7442,Rate!$A$4:$A$25,0),MATCH(Gilbert!L7442,Rate!$B$3:$M$3,0))*O7442*0.8,INDEX(Rate!$B$4:$M$25,MATCH(Gilbert!N7442,Rate!$A$4:$A$25,0),MATCH(Gilbert!L7442,Rate!$B$3:$M$3,0))*O7442)),"")</f>
        <v/>
      </c>
      <c r="T7442" s="71" t="str">
        <f t="shared" si="351"/>
        <v/>
      </c>
    </row>
    <row r="7443" spans="16:20">
      <c r="P7443" s="70" t="str">
        <f t="shared" si="349"/>
        <v/>
      </c>
      <c r="Q7443" s="70" t="str">
        <f t="shared" si="350"/>
        <v/>
      </c>
      <c r="R7443" s="70" t="str">
        <f>IFERROR(IF(K7443="handling and wharfage",SUM(P7443:Q7443),IF(OR(K7443="tank",K7443="Boat",K7443="car"),INDEX(Rate!$B$4:$M$25,MATCH(Gilbert!N7443,Rate!$A$4:$A$25,0),MATCH(Gilbert!L7443,Rate!$B$3:$M$3,0))*O7443*0.8,INDEX(Rate!$B$4:$M$25,MATCH(Gilbert!N7443,Rate!$A$4:$A$25,0),MATCH(Gilbert!L7443,Rate!$B$3:$M$3,0))*O7443)),"")</f>
        <v/>
      </c>
      <c r="T7443" s="71" t="str">
        <f t="shared" si="351"/>
        <v/>
      </c>
    </row>
    <row r="7444" spans="16:20">
      <c r="P7444" s="70" t="str">
        <f t="shared" si="349"/>
        <v/>
      </c>
      <c r="Q7444" s="70" t="str">
        <f t="shared" si="350"/>
        <v/>
      </c>
      <c r="R7444" s="70" t="str">
        <f>IFERROR(IF(K7444="handling and wharfage",SUM(P7444:Q7444),IF(OR(K7444="tank",K7444="Boat",K7444="car"),INDEX(Rate!$B$4:$M$25,MATCH(Gilbert!N7444,Rate!$A$4:$A$25,0),MATCH(Gilbert!L7444,Rate!$B$3:$M$3,0))*O7444*0.8,INDEX(Rate!$B$4:$M$25,MATCH(Gilbert!N7444,Rate!$A$4:$A$25,0),MATCH(Gilbert!L7444,Rate!$B$3:$M$3,0))*O7444)),"")</f>
        <v/>
      </c>
      <c r="T7444" s="71" t="str">
        <f t="shared" si="351"/>
        <v/>
      </c>
    </row>
    <row r="7445" spans="16:20">
      <c r="P7445" s="70" t="str">
        <f t="shared" si="349"/>
        <v/>
      </c>
      <c r="Q7445" s="70" t="str">
        <f t="shared" si="350"/>
        <v/>
      </c>
      <c r="R7445" s="70" t="str">
        <f>IFERROR(IF(K7445="handling and wharfage",SUM(P7445:Q7445),IF(OR(K7445="tank",K7445="Boat",K7445="car"),INDEX(Rate!$B$4:$M$25,MATCH(Gilbert!N7445,Rate!$A$4:$A$25,0),MATCH(Gilbert!L7445,Rate!$B$3:$M$3,0))*O7445*0.8,INDEX(Rate!$B$4:$M$25,MATCH(Gilbert!N7445,Rate!$A$4:$A$25,0),MATCH(Gilbert!L7445,Rate!$B$3:$M$3,0))*O7445)),"")</f>
        <v/>
      </c>
      <c r="T7445" s="71" t="str">
        <f t="shared" si="351"/>
        <v/>
      </c>
    </row>
    <row r="7446" spans="16:20">
      <c r="P7446" s="70" t="str">
        <f t="shared" si="349"/>
        <v/>
      </c>
      <c r="Q7446" s="70" t="str">
        <f t="shared" si="350"/>
        <v/>
      </c>
      <c r="R7446" s="70" t="str">
        <f>IFERROR(IF(K7446="handling and wharfage",SUM(P7446:Q7446),IF(OR(K7446="tank",K7446="Boat",K7446="car"),INDEX(Rate!$B$4:$M$25,MATCH(Gilbert!N7446,Rate!$A$4:$A$25,0),MATCH(Gilbert!L7446,Rate!$B$3:$M$3,0))*O7446*0.8,INDEX(Rate!$B$4:$M$25,MATCH(Gilbert!N7446,Rate!$A$4:$A$25,0),MATCH(Gilbert!L7446,Rate!$B$3:$M$3,0))*O7446)),"")</f>
        <v/>
      </c>
      <c r="T7446" s="71" t="str">
        <f t="shared" si="351"/>
        <v/>
      </c>
    </row>
    <row r="7447" spans="16:20">
      <c r="P7447" s="70" t="str">
        <f t="shared" si="349"/>
        <v/>
      </c>
      <c r="Q7447" s="70" t="str">
        <f t="shared" si="350"/>
        <v/>
      </c>
      <c r="R7447" s="70" t="str">
        <f>IFERROR(IF(K7447="handling and wharfage",SUM(P7447:Q7447),IF(OR(K7447="tank",K7447="Boat",K7447="car"),INDEX(Rate!$B$4:$M$25,MATCH(Gilbert!N7447,Rate!$A$4:$A$25,0),MATCH(Gilbert!L7447,Rate!$B$3:$M$3,0))*O7447*0.8,INDEX(Rate!$B$4:$M$25,MATCH(Gilbert!N7447,Rate!$A$4:$A$25,0),MATCH(Gilbert!L7447,Rate!$B$3:$M$3,0))*O7447)),"")</f>
        <v/>
      </c>
      <c r="T7447" s="71" t="str">
        <f t="shared" si="351"/>
        <v/>
      </c>
    </row>
    <row r="7448" s="59" customFormat="1" spans="1:23">
      <c r="A7448" s="74"/>
      <c r="B7448" s="74"/>
      <c r="D7448" s="98"/>
      <c r="G7448" s="99"/>
      <c r="H7448" s="98"/>
      <c r="J7448" s="101"/>
      <c r="P7448" s="70" t="str">
        <f t="shared" si="349"/>
        <v/>
      </c>
      <c r="Q7448" s="70" t="str">
        <f t="shared" si="350"/>
        <v/>
      </c>
      <c r="R7448" s="70" t="str">
        <f>IFERROR(IF(K7448="handling and wharfage",SUM(P7448:Q7448),IF(OR(K7448="tank",K7448="Boat",K7448="car"),INDEX(Rate!$B$4:$M$25,MATCH(Gilbert!N7448,Rate!$A$4:$A$25,0),MATCH(Gilbert!L7448,Rate!$B$3:$M$3,0))*O7448*0.8,INDEX(Rate!$B$4:$M$25,MATCH(Gilbert!N7448,Rate!$A$4:$A$25,0),MATCH(Gilbert!L7448,Rate!$B$3:$M$3,0))*O7448)),"")</f>
        <v/>
      </c>
      <c r="S7448" s="71"/>
      <c r="T7448" s="71" t="str">
        <f t="shared" si="351"/>
        <v/>
      </c>
      <c r="V7448" s="98"/>
      <c r="W7448" s="98"/>
    </row>
    <row r="7449" s="59" customFormat="1" spans="1:23">
      <c r="A7449" s="74"/>
      <c r="B7449" s="74"/>
      <c r="D7449" s="98"/>
      <c r="G7449" s="99"/>
      <c r="H7449" s="98"/>
      <c r="J7449" s="101"/>
      <c r="P7449" s="70" t="str">
        <f t="shared" si="349"/>
        <v/>
      </c>
      <c r="Q7449" s="70" t="str">
        <f t="shared" si="350"/>
        <v/>
      </c>
      <c r="R7449" s="70" t="str">
        <f>IFERROR(IF(K7449="handling and wharfage",SUM(P7449:Q7449),IF(OR(K7449="tank",K7449="Boat",K7449="car"),INDEX(Rate!$B$4:$M$25,MATCH(Gilbert!N7449,Rate!$A$4:$A$25,0),MATCH(Gilbert!L7449,Rate!$B$3:$M$3,0))*O7449*0.8,INDEX(Rate!$B$4:$M$25,MATCH(Gilbert!N7449,Rate!$A$4:$A$25,0),MATCH(Gilbert!L7449,Rate!$B$3:$M$3,0))*O7449)),"")</f>
        <v/>
      </c>
      <c r="S7449" s="71"/>
      <c r="T7449" s="71" t="str">
        <f t="shared" si="351"/>
        <v/>
      </c>
      <c r="V7449" s="98"/>
      <c r="W7449" s="98"/>
    </row>
    <row r="7450" s="59" customFormat="1" spans="1:23">
      <c r="A7450" s="74"/>
      <c r="B7450" s="74"/>
      <c r="D7450" s="98"/>
      <c r="G7450" s="99"/>
      <c r="H7450" s="98"/>
      <c r="J7450" s="101"/>
      <c r="P7450" s="70" t="str">
        <f t="shared" si="349"/>
        <v/>
      </c>
      <c r="Q7450" s="70" t="str">
        <f t="shared" si="350"/>
        <v/>
      </c>
      <c r="R7450" s="70" t="str">
        <f>IFERROR(IF(K7450="handling and wharfage",SUM(P7450:Q7450),IF(OR(K7450="tank",K7450="Boat",K7450="car"),INDEX(Rate!$B$4:$M$25,MATCH(Gilbert!N7450,Rate!$A$4:$A$25,0),MATCH(Gilbert!L7450,Rate!$B$3:$M$3,0))*O7450*0.8,INDEX(Rate!$B$4:$M$25,MATCH(Gilbert!N7450,Rate!$A$4:$A$25,0),MATCH(Gilbert!L7450,Rate!$B$3:$M$3,0))*O7450)),"")</f>
        <v/>
      </c>
      <c r="S7450" s="71"/>
      <c r="T7450" s="71" t="str">
        <f t="shared" si="351"/>
        <v/>
      </c>
      <c r="V7450" s="98"/>
      <c r="W7450" s="98"/>
    </row>
    <row r="7451" s="59" customFormat="1" spans="1:23">
      <c r="A7451" s="74"/>
      <c r="B7451" s="74"/>
      <c r="D7451" s="98"/>
      <c r="G7451" s="99"/>
      <c r="H7451" s="98"/>
      <c r="J7451" s="101"/>
      <c r="P7451" s="70" t="str">
        <f t="shared" si="349"/>
        <v/>
      </c>
      <c r="Q7451" s="70" t="str">
        <f t="shared" si="350"/>
        <v/>
      </c>
      <c r="R7451" s="70" t="str">
        <f>IFERROR(IF(K7451="handling and wharfage",SUM(P7451:Q7451),IF(OR(K7451="tank",K7451="Boat",K7451="car"),INDEX(Rate!$B$4:$M$25,MATCH(Gilbert!N7451,Rate!$A$4:$A$25,0),MATCH(Gilbert!L7451,Rate!$B$3:$M$3,0))*O7451*0.8,INDEX(Rate!$B$4:$M$25,MATCH(Gilbert!N7451,Rate!$A$4:$A$25,0),MATCH(Gilbert!L7451,Rate!$B$3:$M$3,0))*O7451)),"")</f>
        <v/>
      </c>
      <c r="S7451" s="71"/>
      <c r="T7451" s="71" t="str">
        <f t="shared" si="351"/>
        <v/>
      </c>
      <c r="V7451" s="98"/>
      <c r="W7451" s="98"/>
    </row>
    <row r="7452" s="59" customFormat="1" spans="1:23">
      <c r="A7452" s="74"/>
      <c r="B7452" s="74"/>
      <c r="D7452" s="98"/>
      <c r="G7452" s="99"/>
      <c r="H7452" s="98"/>
      <c r="J7452" s="101"/>
      <c r="P7452" s="70" t="str">
        <f t="shared" si="349"/>
        <v/>
      </c>
      <c r="Q7452" s="70" t="str">
        <f t="shared" si="350"/>
        <v/>
      </c>
      <c r="R7452" s="70" t="str">
        <f>IFERROR(IF(K7452="handling and wharfage",SUM(P7452:Q7452),IF(OR(K7452="tank",K7452="Boat",K7452="car"),INDEX(Rate!$B$4:$M$25,MATCH(Gilbert!N7452,Rate!$A$4:$A$25,0),MATCH(Gilbert!L7452,Rate!$B$3:$M$3,0))*O7452*0.8,INDEX(Rate!$B$4:$M$25,MATCH(Gilbert!N7452,Rate!$A$4:$A$25,0),MATCH(Gilbert!L7452,Rate!$B$3:$M$3,0))*O7452)),"")</f>
        <v/>
      </c>
      <c r="S7452" s="71"/>
      <c r="T7452" s="71" t="str">
        <f t="shared" si="351"/>
        <v/>
      </c>
      <c r="V7452" s="98"/>
      <c r="W7452" s="98"/>
    </row>
    <row r="7453" s="59" customFormat="1" spans="1:23">
      <c r="A7453" s="74"/>
      <c r="B7453" s="74"/>
      <c r="D7453" s="98"/>
      <c r="G7453" s="99"/>
      <c r="H7453" s="98"/>
      <c r="J7453" s="101"/>
      <c r="P7453" s="70" t="str">
        <f t="shared" si="349"/>
        <v/>
      </c>
      <c r="Q7453" s="70" t="str">
        <f t="shared" si="350"/>
        <v/>
      </c>
      <c r="R7453" s="70" t="str">
        <f>IFERROR(IF(K7453="handling and wharfage",SUM(P7453:Q7453),IF(OR(K7453="tank",K7453="Boat",K7453="car"),INDEX(Rate!$B$4:$M$25,MATCH(Gilbert!N7453,Rate!$A$4:$A$25,0),MATCH(Gilbert!L7453,Rate!$B$3:$M$3,0))*O7453*0.8,INDEX(Rate!$B$4:$M$25,MATCH(Gilbert!N7453,Rate!$A$4:$A$25,0),MATCH(Gilbert!L7453,Rate!$B$3:$M$3,0))*O7453)),"")</f>
        <v/>
      </c>
      <c r="S7453" s="71"/>
      <c r="T7453" s="71" t="str">
        <f t="shared" si="351"/>
        <v/>
      </c>
      <c r="V7453" s="98"/>
      <c r="W7453" s="98"/>
    </row>
    <row r="7454" s="59" customFormat="1" spans="1:23">
      <c r="A7454" s="74"/>
      <c r="B7454" s="74"/>
      <c r="D7454" s="98"/>
      <c r="G7454" s="99"/>
      <c r="H7454" s="98"/>
      <c r="J7454" s="101"/>
      <c r="P7454" s="70" t="str">
        <f t="shared" si="349"/>
        <v/>
      </c>
      <c r="Q7454" s="70" t="str">
        <f t="shared" si="350"/>
        <v/>
      </c>
      <c r="R7454" s="70" t="str">
        <f>IFERROR(IF(K7454="handling and wharfage",SUM(P7454:Q7454),IF(OR(K7454="tank",K7454="Boat",K7454="car"),INDEX(Rate!$B$4:$M$25,MATCH(Gilbert!N7454,Rate!$A$4:$A$25,0),MATCH(Gilbert!L7454,Rate!$B$3:$M$3,0))*O7454*0.8,INDEX(Rate!$B$4:$M$25,MATCH(Gilbert!N7454,Rate!$A$4:$A$25,0),MATCH(Gilbert!L7454,Rate!$B$3:$M$3,0))*O7454)),"")</f>
        <v/>
      </c>
      <c r="S7454" s="71"/>
      <c r="T7454" s="71" t="str">
        <f t="shared" si="351"/>
        <v/>
      </c>
      <c r="V7454" s="98"/>
      <c r="W7454" s="98"/>
    </row>
    <row r="7455" s="59" customFormat="1" spans="1:23">
      <c r="A7455" s="74"/>
      <c r="B7455" s="74"/>
      <c r="D7455" s="98"/>
      <c r="G7455" s="99"/>
      <c r="H7455" s="98"/>
      <c r="J7455" s="101"/>
      <c r="P7455" s="70" t="str">
        <f t="shared" si="349"/>
        <v/>
      </c>
      <c r="Q7455" s="70" t="str">
        <f t="shared" si="350"/>
        <v/>
      </c>
      <c r="R7455" s="70" t="str">
        <f>IFERROR(IF(K7455="handling and wharfage",SUM(P7455:Q7455),IF(OR(K7455="tank",K7455="Boat",K7455="car"),INDEX(Rate!$B$4:$M$25,MATCH(Gilbert!N7455,Rate!$A$4:$A$25,0),MATCH(Gilbert!L7455,Rate!$B$3:$M$3,0))*O7455*0.8,INDEX(Rate!$B$4:$M$25,MATCH(Gilbert!N7455,Rate!$A$4:$A$25,0),MATCH(Gilbert!L7455,Rate!$B$3:$M$3,0))*O7455)),"")</f>
        <v/>
      </c>
      <c r="S7455" s="71"/>
      <c r="T7455" s="71" t="str">
        <f t="shared" si="351"/>
        <v/>
      </c>
      <c r="V7455" s="98"/>
      <c r="W7455" s="98"/>
    </row>
    <row r="7456" s="59" customFormat="1" spans="1:23">
      <c r="A7456" s="74"/>
      <c r="B7456" s="74"/>
      <c r="D7456" s="98"/>
      <c r="G7456" s="99"/>
      <c r="H7456" s="98"/>
      <c r="J7456" s="101"/>
      <c r="P7456" s="70" t="str">
        <f t="shared" si="349"/>
        <v/>
      </c>
      <c r="Q7456" s="70" t="str">
        <f t="shared" si="350"/>
        <v/>
      </c>
      <c r="R7456" s="70" t="str">
        <f>IFERROR(IF(K7456="handling and wharfage",SUM(P7456:Q7456),IF(OR(K7456="tank",K7456="Boat",K7456="car"),INDEX(Rate!$B$4:$M$25,MATCH(Gilbert!N7456,Rate!$A$4:$A$25,0),MATCH(Gilbert!L7456,Rate!$B$3:$M$3,0))*O7456*0.8,INDEX(Rate!$B$4:$M$25,MATCH(Gilbert!N7456,Rate!$A$4:$A$25,0),MATCH(Gilbert!L7456,Rate!$B$3:$M$3,0))*O7456)),"")</f>
        <v/>
      </c>
      <c r="S7456" s="71"/>
      <c r="T7456" s="71" t="str">
        <f t="shared" si="351"/>
        <v/>
      </c>
      <c r="V7456" s="98"/>
      <c r="W7456" s="98"/>
    </row>
    <row r="7457" spans="16:20">
      <c r="P7457" s="70" t="str">
        <f t="shared" si="349"/>
        <v/>
      </c>
      <c r="Q7457" s="70" t="str">
        <f t="shared" si="350"/>
        <v/>
      </c>
      <c r="R7457" s="70" t="str">
        <f>IFERROR(IF(K7457="handling and wharfage",SUM(P7457:Q7457),IF(OR(K7457="tank",K7457="Boat",K7457="car"),INDEX(Rate!$B$4:$M$25,MATCH(Gilbert!N7457,Rate!$A$4:$A$25,0),MATCH(Gilbert!L7457,Rate!$B$3:$M$3,0))*O7457*0.8,INDEX(Rate!$B$4:$M$25,MATCH(Gilbert!N7457,Rate!$A$4:$A$25,0),MATCH(Gilbert!L7457,Rate!$B$3:$M$3,0))*O7457)),"")</f>
        <v/>
      </c>
      <c r="T7457" s="71" t="str">
        <f t="shared" si="351"/>
        <v/>
      </c>
    </row>
    <row r="7458" spans="16:20">
      <c r="P7458" s="70" t="str">
        <f t="shared" si="349"/>
        <v/>
      </c>
      <c r="Q7458" s="70" t="str">
        <f t="shared" si="350"/>
        <v/>
      </c>
      <c r="R7458" s="70" t="str">
        <f>IFERROR(IF(K7458="handling and wharfage",SUM(P7458:Q7458),IF(OR(K7458="tank",K7458="Boat",K7458="car"),INDEX(Rate!$B$4:$M$25,MATCH(Gilbert!N7458,Rate!$A$4:$A$25,0),MATCH(Gilbert!L7458,Rate!$B$3:$M$3,0))*O7458*0.8,INDEX(Rate!$B$4:$M$25,MATCH(Gilbert!N7458,Rate!$A$4:$A$25,0),MATCH(Gilbert!L7458,Rate!$B$3:$M$3,0))*O7458)),"")</f>
        <v/>
      </c>
      <c r="T7458" s="71" t="str">
        <f t="shared" si="351"/>
        <v/>
      </c>
    </row>
    <row r="7459" spans="16:20">
      <c r="P7459" s="70" t="str">
        <f t="shared" si="349"/>
        <v/>
      </c>
      <c r="Q7459" s="70" t="str">
        <f t="shared" si="350"/>
        <v/>
      </c>
      <c r="R7459" s="70" t="str">
        <f>IFERROR(IF(K7459="handling and wharfage",SUM(P7459:Q7459),IF(OR(K7459="tank",K7459="Boat",K7459="car"),INDEX(Rate!$B$4:$M$25,MATCH(Gilbert!N7459,Rate!$A$4:$A$25,0),MATCH(Gilbert!L7459,Rate!$B$3:$M$3,0))*O7459*0.8,INDEX(Rate!$B$4:$M$25,MATCH(Gilbert!N7459,Rate!$A$4:$A$25,0),MATCH(Gilbert!L7459,Rate!$B$3:$M$3,0))*O7459)),"")</f>
        <v/>
      </c>
      <c r="T7459" s="71" t="str">
        <f t="shared" si="351"/>
        <v/>
      </c>
    </row>
    <row r="7460" spans="16:20">
      <c r="P7460" s="70" t="str">
        <f t="shared" si="349"/>
        <v/>
      </c>
      <c r="Q7460" s="70" t="str">
        <f t="shared" si="350"/>
        <v/>
      </c>
      <c r="R7460" s="70" t="str">
        <f>IFERROR(IF(K7460="handling and wharfage",SUM(P7460:Q7460),IF(OR(K7460="tank",K7460="Boat",K7460="car"),INDEX(Rate!$B$4:$M$25,MATCH(Gilbert!N7460,Rate!$A$4:$A$25,0),MATCH(Gilbert!L7460,Rate!$B$3:$M$3,0))*O7460*0.8,INDEX(Rate!$B$4:$M$25,MATCH(Gilbert!N7460,Rate!$A$4:$A$25,0),MATCH(Gilbert!L7460,Rate!$B$3:$M$3,0))*O7460)),"")</f>
        <v/>
      </c>
      <c r="T7460" s="71" t="str">
        <f t="shared" si="351"/>
        <v/>
      </c>
    </row>
    <row r="7461" spans="16:20">
      <c r="P7461" s="70" t="str">
        <f t="shared" si="349"/>
        <v/>
      </c>
      <c r="Q7461" s="70" t="str">
        <f t="shared" si="350"/>
        <v/>
      </c>
      <c r="R7461" s="70" t="str">
        <f>IFERROR(IF(K7461="handling and wharfage",SUM(P7461:Q7461),IF(OR(K7461="tank",K7461="Boat",K7461="car"),INDEX(Rate!$B$4:$M$25,MATCH(Gilbert!N7461,Rate!$A$4:$A$25,0),MATCH(Gilbert!L7461,Rate!$B$3:$M$3,0))*O7461*0.8,INDEX(Rate!$B$4:$M$25,MATCH(Gilbert!N7461,Rate!$A$4:$A$25,0),MATCH(Gilbert!L7461,Rate!$B$3:$M$3,0))*O7461)),"")</f>
        <v/>
      </c>
      <c r="T7461" s="71" t="str">
        <f t="shared" si="351"/>
        <v/>
      </c>
    </row>
    <row r="7462" spans="16:20">
      <c r="P7462" s="70" t="str">
        <f t="shared" si="349"/>
        <v/>
      </c>
      <c r="Q7462" s="70" t="str">
        <f t="shared" si="350"/>
        <v/>
      </c>
      <c r="R7462" s="70" t="str">
        <f>IFERROR(IF(K7462="handling and wharfage",SUM(P7462:Q7462),IF(OR(K7462="tank",K7462="Boat",K7462="car"),INDEX(Rate!$B$4:$M$25,MATCH(Gilbert!N7462,Rate!$A$4:$A$25,0),MATCH(Gilbert!L7462,Rate!$B$3:$M$3,0))*O7462*0.8,INDEX(Rate!$B$4:$M$25,MATCH(Gilbert!N7462,Rate!$A$4:$A$25,0),MATCH(Gilbert!L7462,Rate!$B$3:$M$3,0))*O7462)),"")</f>
        <v/>
      </c>
      <c r="T7462" s="71" t="str">
        <f t="shared" si="351"/>
        <v/>
      </c>
    </row>
    <row r="7463" spans="16:20">
      <c r="P7463" s="70" t="str">
        <f t="shared" si="349"/>
        <v/>
      </c>
      <c r="Q7463" s="70" t="str">
        <f t="shared" si="350"/>
        <v/>
      </c>
      <c r="R7463" s="70" t="str">
        <f>IFERROR(IF(K7463="handling and wharfage",SUM(P7463:Q7463),IF(OR(K7463="tank",K7463="Boat",K7463="car"),INDEX(Rate!$B$4:$M$25,MATCH(Gilbert!N7463,Rate!$A$4:$A$25,0),MATCH(Gilbert!L7463,Rate!$B$3:$M$3,0))*O7463*0.8,INDEX(Rate!$B$4:$M$25,MATCH(Gilbert!N7463,Rate!$A$4:$A$25,0),MATCH(Gilbert!L7463,Rate!$B$3:$M$3,0))*O7463)),"")</f>
        <v/>
      </c>
      <c r="T7463" s="71" t="str">
        <f t="shared" si="351"/>
        <v/>
      </c>
    </row>
    <row r="7464" spans="16:20">
      <c r="P7464" s="70" t="str">
        <f t="shared" si="349"/>
        <v/>
      </c>
      <c r="Q7464" s="70" t="str">
        <f t="shared" si="350"/>
        <v/>
      </c>
      <c r="R7464" s="70" t="str">
        <f>IFERROR(IF(K7464="handling and wharfage",SUM(P7464:Q7464),IF(OR(K7464="tank",K7464="Boat",K7464="car"),INDEX(Rate!$B$4:$M$25,MATCH(Gilbert!N7464,Rate!$A$4:$A$25,0),MATCH(Gilbert!L7464,Rate!$B$3:$M$3,0))*O7464*0.8,INDEX(Rate!$B$4:$M$25,MATCH(Gilbert!N7464,Rate!$A$4:$A$25,0),MATCH(Gilbert!L7464,Rate!$B$3:$M$3,0))*O7464)),"")</f>
        <v/>
      </c>
      <c r="T7464" s="71" t="str">
        <f t="shared" si="351"/>
        <v/>
      </c>
    </row>
    <row r="7465" spans="16:20">
      <c r="P7465" s="70" t="str">
        <f t="shared" si="349"/>
        <v/>
      </c>
      <c r="Q7465" s="70" t="str">
        <f t="shared" si="350"/>
        <v/>
      </c>
      <c r="R7465" s="70" t="str">
        <f>IFERROR(IF(K7465="handling and wharfage",SUM(P7465:Q7465),IF(OR(K7465="tank",K7465="Boat",K7465="car"),INDEX(Rate!$B$4:$M$25,MATCH(Gilbert!N7465,Rate!$A$4:$A$25,0),MATCH(Gilbert!L7465,Rate!$B$3:$M$3,0))*O7465*0.8,INDEX(Rate!$B$4:$M$25,MATCH(Gilbert!N7465,Rate!$A$4:$A$25,0),MATCH(Gilbert!L7465,Rate!$B$3:$M$3,0))*O7465)),"")</f>
        <v/>
      </c>
      <c r="T7465" s="71" t="str">
        <f t="shared" si="351"/>
        <v/>
      </c>
    </row>
    <row r="7466" spans="16:20">
      <c r="P7466" s="70" t="str">
        <f t="shared" si="349"/>
        <v/>
      </c>
      <c r="Q7466" s="70" t="str">
        <f t="shared" si="350"/>
        <v/>
      </c>
      <c r="R7466" s="70" t="str">
        <f>IFERROR(IF(K7466="handling and wharfage",SUM(P7466:Q7466),IF(OR(K7466="tank",K7466="Boat",K7466="car"),INDEX(Rate!$B$4:$M$25,MATCH(Gilbert!N7466,Rate!$A$4:$A$25,0),MATCH(Gilbert!L7466,Rate!$B$3:$M$3,0))*O7466*0.8,INDEX(Rate!$B$4:$M$25,MATCH(Gilbert!N7466,Rate!$A$4:$A$25,0),MATCH(Gilbert!L7466,Rate!$B$3:$M$3,0))*O7466)),"")</f>
        <v/>
      </c>
      <c r="T7466" s="71" t="str">
        <f t="shared" si="351"/>
        <v/>
      </c>
    </row>
    <row r="7467" spans="16:20">
      <c r="P7467" s="70" t="str">
        <f t="shared" si="349"/>
        <v/>
      </c>
      <c r="Q7467" s="70" t="str">
        <f t="shared" si="350"/>
        <v/>
      </c>
      <c r="R7467" s="70" t="str">
        <f>IFERROR(IF(K7467="handling and wharfage",SUM(P7467:Q7467),IF(OR(K7467="tank",K7467="Boat",K7467="car"),INDEX(Rate!$B$4:$M$25,MATCH(Gilbert!N7467,Rate!$A$4:$A$25,0),MATCH(Gilbert!L7467,Rate!$B$3:$M$3,0))*O7467*0.8,INDEX(Rate!$B$4:$M$25,MATCH(Gilbert!N7467,Rate!$A$4:$A$25,0),MATCH(Gilbert!L7467,Rate!$B$3:$M$3,0))*O7467)),"")</f>
        <v/>
      </c>
      <c r="T7467" s="71" t="str">
        <f t="shared" si="351"/>
        <v/>
      </c>
    </row>
    <row r="7468" spans="16:20">
      <c r="P7468" s="70" t="str">
        <f t="shared" si="349"/>
        <v/>
      </c>
      <c r="Q7468" s="70" t="str">
        <f t="shared" si="350"/>
        <v/>
      </c>
      <c r="R7468" s="70" t="str">
        <f>IFERROR(IF(K7468="handling and wharfage",SUM(P7468:Q7468),IF(OR(K7468="tank",K7468="Boat",K7468="car"),INDEX(Rate!$B$4:$M$25,MATCH(Gilbert!N7468,Rate!$A$4:$A$25,0),MATCH(Gilbert!L7468,Rate!$B$3:$M$3,0))*O7468*0.8,INDEX(Rate!$B$4:$M$25,MATCH(Gilbert!N7468,Rate!$A$4:$A$25,0),MATCH(Gilbert!L7468,Rate!$B$3:$M$3,0))*O7468)),"")</f>
        <v/>
      </c>
      <c r="T7468" s="71" t="str">
        <f t="shared" si="351"/>
        <v/>
      </c>
    </row>
    <row r="7469" spans="16:20">
      <c r="P7469" s="70" t="str">
        <f t="shared" si="349"/>
        <v/>
      </c>
      <c r="Q7469" s="70" t="str">
        <f t="shared" si="350"/>
        <v/>
      </c>
      <c r="R7469" s="70" t="str">
        <f>IFERROR(IF(K7469="handling and wharfage",SUM(P7469:Q7469),IF(OR(K7469="tank",K7469="Boat",K7469="car"),INDEX(Rate!$B$4:$M$25,MATCH(Gilbert!N7469,Rate!$A$4:$A$25,0),MATCH(Gilbert!L7469,Rate!$B$3:$M$3,0))*O7469*0.8,INDEX(Rate!$B$4:$M$25,MATCH(Gilbert!N7469,Rate!$A$4:$A$25,0),MATCH(Gilbert!L7469,Rate!$B$3:$M$3,0))*O7469)),"")</f>
        <v/>
      </c>
      <c r="T7469" s="71" t="str">
        <f t="shared" si="351"/>
        <v/>
      </c>
    </row>
    <row r="7470" spans="16:20">
      <c r="P7470" s="70" t="str">
        <f t="shared" si="349"/>
        <v/>
      </c>
      <c r="Q7470" s="70" t="str">
        <f t="shared" si="350"/>
        <v/>
      </c>
      <c r="R7470" s="70" t="str">
        <f>IFERROR(IF(K7470="handling and wharfage",SUM(P7470:Q7470),IF(OR(K7470="tank",K7470="Boat",K7470="car"),INDEX(Rate!$B$4:$M$25,MATCH(Gilbert!N7470,Rate!$A$4:$A$25,0),MATCH(Gilbert!L7470,Rate!$B$3:$M$3,0))*O7470*0.8,INDEX(Rate!$B$4:$M$25,MATCH(Gilbert!N7470,Rate!$A$4:$A$25,0),MATCH(Gilbert!L7470,Rate!$B$3:$M$3,0))*O7470)),"")</f>
        <v/>
      </c>
      <c r="T7470" s="71" t="str">
        <f t="shared" si="351"/>
        <v/>
      </c>
    </row>
    <row r="7471" spans="16:20">
      <c r="P7471" s="70" t="str">
        <f t="shared" si="349"/>
        <v/>
      </c>
      <c r="Q7471" s="70" t="str">
        <f t="shared" si="350"/>
        <v/>
      </c>
      <c r="R7471" s="70" t="str">
        <f>IFERROR(IF(K7471="handling and wharfage",SUM(P7471:Q7471),IF(OR(K7471="tank",K7471="Boat",K7471="car"),INDEX(Rate!$B$4:$M$25,MATCH(Gilbert!N7471,Rate!$A$4:$A$25,0),MATCH(Gilbert!L7471,Rate!$B$3:$M$3,0))*O7471*0.8,INDEX(Rate!$B$4:$M$25,MATCH(Gilbert!N7471,Rate!$A$4:$A$25,0),MATCH(Gilbert!L7471,Rate!$B$3:$M$3,0))*O7471)),"")</f>
        <v/>
      </c>
      <c r="T7471" s="71" t="str">
        <f t="shared" si="351"/>
        <v/>
      </c>
    </row>
    <row r="7472" spans="16:20">
      <c r="P7472" s="70" t="str">
        <f t="shared" si="349"/>
        <v/>
      </c>
      <c r="Q7472" s="70" t="str">
        <f t="shared" si="350"/>
        <v/>
      </c>
      <c r="R7472" s="70" t="str">
        <f>IFERROR(IF(K7472="handling and wharfage",SUM(P7472:Q7472),IF(OR(K7472="tank",K7472="Boat",K7472="car"),INDEX(Rate!$B$4:$M$25,MATCH(Gilbert!N7472,Rate!$A$4:$A$25,0),MATCH(Gilbert!L7472,Rate!$B$3:$M$3,0))*O7472*0.8,INDEX(Rate!$B$4:$M$25,MATCH(Gilbert!N7472,Rate!$A$4:$A$25,0),MATCH(Gilbert!L7472,Rate!$B$3:$M$3,0))*O7472)),"")</f>
        <v/>
      </c>
      <c r="T7472" s="71" t="str">
        <f t="shared" si="351"/>
        <v/>
      </c>
    </row>
    <row r="7473" spans="16:20">
      <c r="P7473" s="70" t="str">
        <f t="shared" si="349"/>
        <v/>
      </c>
      <c r="Q7473" s="70" t="str">
        <f t="shared" si="350"/>
        <v/>
      </c>
      <c r="R7473" s="70" t="str">
        <f>IFERROR(IF(K7473="handling and wharfage",SUM(P7473:Q7473),IF(OR(K7473="tank",K7473="Boat",K7473="car"),INDEX(Rate!$B$4:$M$25,MATCH(Gilbert!N7473,Rate!$A$4:$A$25,0),MATCH(Gilbert!L7473,Rate!$B$3:$M$3,0))*O7473*0.8,INDEX(Rate!$B$4:$M$25,MATCH(Gilbert!N7473,Rate!$A$4:$A$25,0),MATCH(Gilbert!L7473,Rate!$B$3:$M$3,0))*O7473)),"")</f>
        <v/>
      </c>
      <c r="T7473" s="71" t="str">
        <f t="shared" si="351"/>
        <v/>
      </c>
    </row>
    <row r="7474" spans="16:20">
      <c r="P7474" s="70" t="str">
        <f t="shared" si="349"/>
        <v/>
      </c>
      <c r="Q7474" s="70" t="str">
        <f t="shared" si="350"/>
        <v/>
      </c>
      <c r="R7474" s="70" t="str">
        <f>IFERROR(IF(K7474="handling and wharfage",SUM(P7474:Q7474),IF(OR(K7474="tank",K7474="Boat",K7474="car"),INDEX(Rate!$B$4:$M$25,MATCH(Gilbert!N7474,Rate!$A$4:$A$25,0),MATCH(Gilbert!L7474,Rate!$B$3:$M$3,0))*O7474*0.8,INDEX(Rate!$B$4:$M$25,MATCH(Gilbert!N7474,Rate!$A$4:$A$25,0),MATCH(Gilbert!L7474,Rate!$B$3:$M$3,0))*O7474)),"")</f>
        <v/>
      </c>
      <c r="T7474" s="71" t="str">
        <f t="shared" si="351"/>
        <v/>
      </c>
    </row>
    <row r="7475" spans="16:20">
      <c r="P7475" s="70" t="str">
        <f t="shared" si="349"/>
        <v/>
      </c>
      <c r="Q7475" s="70" t="str">
        <f t="shared" si="350"/>
        <v/>
      </c>
      <c r="R7475" s="70" t="str">
        <f>IFERROR(IF(K7475="handling and wharfage",SUM(P7475:Q7475),IF(OR(K7475="tank",K7475="Boat",K7475="car"),INDEX(Rate!$B$4:$M$25,MATCH(Gilbert!N7475,Rate!$A$4:$A$25,0),MATCH(Gilbert!L7475,Rate!$B$3:$M$3,0))*O7475*0.8,INDEX(Rate!$B$4:$M$25,MATCH(Gilbert!N7475,Rate!$A$4:$A$25,0),MATCH(Gilbert!L7475,Rate!$B$3:$M$3,0))*O7475)),"")</f>
        <v/>
      </c>
      <c r="T7475" s="71" t="str">
        <f t="shared" si="351"/>
        <v/>
      </c>
    </row>
    <row r="7476" spans="16:20">
      <c r="P7476" s="70" t="str">
        <f t="shared" si="349"/>
        <v/>
      </c>
      <c r="Q7476" s="70" t="str">
        <f t="shared" si="350"/>
        <v/>
      </c>
      <c r="R7476" s="70" t="str">
        <f>IFERROR(IF(K7476="handling and wharfage",SUM(P7476:Q7476),IF(OR(K7476="tank",K7476="Boat",K7476="car"),INDEX(Rate!$B$4:$M$25,MATCH(Gilbert!N7476,Rate!$A$4:$A$25,0),MATCH(Gilbert!L7476,Rate!$B$3:$M$3,0))*O7476*0.8,INDEX(Rate!$B$4:$M$25,MATCH(Gilbert!N7476,Rate!$A$4:$A$25,0),MATCH(Gilbert!L7476,Rate!$B$3:$M$3,0))*O7476)),"")</f>
        <v/>
      </c>
      <c r="T7476" s="71" t="str">
        <f t="shared" si="351"/>
        <v/>
      </c>
    </row>
    <row r="7477" spans="16:20">
      <c r="P7477" s="70" t="str">
        <f t="shared" si="349"/>
        <v/>
      </c>
      <c r="Q7477" s="70" t="str">
        <f t="shared" si="350"/>
        <v/>
      </c>
      <c r="R7477" s="70" t="str">
        <f>IFERROR(IF(K7477="handling and wharfage",SUM(P7477:Q7477),IF(OR(K7477="tank",K7477="Boat",K7477="car"),INDEX(Rate!$B$4:$M$25,MATCH(Gilbert!N7477,Rate!$A$4:$A$25,0),MATCH(Gilbert!L7477,Rate!$B$3:$M$3,0))*O7477*0.8,INDEX(Rate!$B$4:$M$25,MATCH(Gilbert!N7477,Rate!$A$4:$A$25,0),MATCH(Gilbert!L7477,Rate!$B$3:$M$3,0))*O7477)),"")</f>
        <v/>
      </c>
      <c r="T7477" s="71" t="str">
        <f t="shared" si="351"/>
        <v/>
      </c>
    </row>
    <row r="7478" spans="16:20">
      <c r="P7478" s="70" t="str">
        <f t="shared" si="349"/>
        <v/>
      </c>
      <c r="Q7478" s="70" t="str">
        <f t="shared" si="350"/>
        <v/>
      </c>
      <c r="R7478" s="70" t="str">
        <f>IFERROR(IF(K7478="handling and wharfage",SUM(P7478:Q7478),IF(OR(K7478="tank",K7478="Boat",K7478="car"),INDEX(Rate!$B$4:$M$25,MATCH(Gilbert!N7478,Rate!$A$4:$A$25,0),MATCH(Gilbert!L7478,Rate!$B$3:$M$3,0))*O7478*0.8,INDEX(Rate!$B$4:$M$25,MATCH(Gilbert!N7478,Rate!$A$4:$A$25,0),MATCH(Gilbert!L7478,Rate!$B$3:$M$3,0))*O7478)),"")</f>
        <v/>
      </c>
      <c r="T7478" s="71" t="str">
        <f t="shared" si="351"/>
        <v/>
      </c>
    </row>
    <row r="7479" spans="16:20">
      <c r="P7479" s="70" t="str">
        <f t="shared" si="349"/>
        <v/>
      </c>
      <c r="Q7479" s="70" t="str">
        <f t="shared" si="350"/>
        <v/>
      </c>
      <c r="R7479" s="70" t="str">
        <f>IFERROR(IF(K7479="handling and wharfage",SUM(P7479:Q7479),IF(OR(K7479="tank",K7479="Boat",K7479="car"),INDEX(Rate!$B$4:$M$25,MATCH(Gilbert!N7479,Rate!$A$4:$A$25,0),MATCH(Gilbert!L7479,Rate!$B$3:$M$3,0))*O7479*0.8,INDEX(Rate!$B$4:$M$25,MATCH(Gilbert!N7479,Rate!$A$4:$A$25,0),MATCH(Gilbert!L7479,Rate!$B$3:$M$3,0))*O7479)),"")</f>
        <v/>
      </c>
      <c r="T7479" s="71" t="str">
        <f t="shared" si="351"/>
        <v/>
      </c>
    </row>
    <row r="7480" spans="16:20">
      <c r="P7480" s="70" t="str">
        <f t="shared" si="349"/>
        <v/>
      </c>
      <c r="Q7480" s="70" t="str">
        <f t="shared" si="350"/>
        <v/>
      </c>
      <c r="R7480" s="70" t="str">
        <f>IFERROR(IF(K7480="handling and wharfage",SUM(P7480:Q7480),IF(OR(K7480="tank",K7480="Boat",K7480="car"),INDEX(Rate!$B$4:$M$25,MATCH(Gilbert!N7480,Rate!$A$4:$A$25,0),MATCH(Gilbert!L7480,Rate!$B$3:$M$3,0))*O7480*0.8,INDEX(Rate!$B$4:$M$25,MATCH(Gilbert!N7480,Rate!$A$4:$A$25,0),MATCH(Gilbert!L7480,Rate!$B$3:$M$3,0))*O7480)),"")</f>
        <v/>
      </c>
      <c r="T7480" s="71" t="str">
        <f t="shared" si="351"/>
        <v/>
      </c>
    </row>
    <row r="7481" spans="16:20">
      <c r="P7481" s="70" t="str">
        <f t="shared" si="349"/>
        <v/>
      </c>
      <c r="Q7481" s="70" t="str">
        <f t="shared" si="350"/>
        <v/>
      </c>
      <c r="R7481" s="70" t="str">
        <f>IFERROR(IF(K7481="handling and wharfage",SUM(P7481:Q7481),IF(OR(K7481="tank",K7481="Boat",K7481="car"),INDEX(Rate!$B$4:$M$25,MATCH(Gilbert!N7481,Rate!$A$4:$A$25,0),MATCH(Gilbert!L7481,Rate!$B$3:$M$3,0))*O7481*0.8,INDEX(Rate!$B$4:$M$25,MATCH(Gilbert!N7481,Rate!$A$4:$A$25,0),MATCH(Gilbert!L7481,Rate!$B$3:$M$3,0))*O7481)),"")</f>
        <v/>
      </c>
      <c r="T7481" s="71" t="str">
        <f t="shared" si="351"/>
        <v/>
      </c>
    </row>
    <row r="7482" spans="16:20">
      <c r="P7482" s="70" t="str">
        <f t="shared" si="349"/>
        <v/>
      </c>
      <c r="Q7482" s="70" t="str">
        <f t="shared" si="350"/>
        <v/>
      </c>
      <c r="R7482" s="70" t="str">
        <f>IFERROR(IF(K7482="handling and wharfage",SUM(P7482:Q7482),IF(OR(K7482="tank",K7482="Boat",K7482="car"),INDEX(Rate!$B$4:$M$25,MATCH(Gilbert!N7482,Rate!$A$4:$A$25,0),MATCH(Gilbert!L7482,Rate!$B$3:$M$3,0))*O7482*0.8,INDEX(Rate!$B$4:$M$25,MATCH(Gilbert!N7482,Rate!$A$4:$A$25,0),MATCH(Gilbert!L7482,Rate!$B$3:$M$3,0))*O7482)),"")</f>
        <v/>
      </c>
      <c r="T7482" s="71" t="str">
        <f t="shared" si="351"/>
        <v/>
      </c>
    </row>
    <row r="7483" spans="16:20">
      <c r="P7483" s="70" t="str">
        <f t="shared" si="349"/>
        <v/>
      </c>
      <c r="Q7483" s="70" t="str">
        <f t="shared" si="350"/>
        <v/>
      </c>
      <c r="R7483" s="70" t="str">
        <f>IFERROR(IF(K7483="handling and wharfage",SUM(P7483:Q7483),IF(OR(K7483="tank",K7483="Boat",K7483="car"),INDEX(Rate!$B$4:$M$25,MATCH(Gilbert!N7483,Rate!$A$4:$A$25,0),MATCH(Gilbert!L7483,Rate!$B$3:$M$3,0))*O7483*0.8,INDEX(Rate!$B$4:$M$25,MATCH(Gilbert!N7483,Rate!$A$4:$A$25,0),MATCH(Gilbert!L7483,Rate!$B$3:$M$3,0))*O7483)),"")</f>
        <v/>
      </c>
      <c r="T7483" s="71" t="str">
        <f t="shared" si="351"/>
        <v/>
      </c>
    </row>
    <row r="7484" spans="16:20">
      <c r="P7484" s="70" t="str">
        <f t="shared" si="349"/>
        <v/>
      </c>
      <c r="Q7484" s="70" t="str">
        <f t="shared" si="350"/>
        <v/>
      </c>
      <c r="R7484" s="70" t="str">
        <f>IFERROR(IF(K7484="handling and wharfage",SUM(P7484:Q7484),IF(OR(K7484="tank",K7484="Boat",K7484="car"),INDEX(Rate!$B$4:$M$25,MATCH(Gilbert!N7484,Rate!$A$4:$A$25,0),MATCH(Gilbert!L7484,Rate!$B$3:$M$3,0))*O7484*0.8,INDEX(Rate!$B$4:$M$25,MATCH(Gilbert!N7484,Rate!$A$4:$A$25,0),MATCH(Gilbert!L7484,Rate!$B$3:$M$3,0))*O7484)),"")</f>
        <v/>
      </c>
      <c r="T7484" s="71" t="str">
        <f t="shared" si="351"/>
        <v/>
      </c>
    </row>
    <row r="7485" spans="16:20">
      <c r="P7485" s="70" t="str">
        <f t="shared" si="349"/>
        <v/>
      </c>
      <c r="Q7485" s="70" t="str">
        <f t="shared" si="350"/>
        <v/>
      </c>
      <c r="R7485" s="70" t="str">
        <f>IFERROR(IF(K7485="handling and wharfage",SUM(P7485:Q7485),IF(OR(K7485="tank",K7485="Boat",K7485="car"),INDEX(Rate!$B$4:$M$25,MATCH(Gilbert!N7485,Rate!$A$4:$A$25,0),MATCH(Gilbert!L7485,Rate!$B$3:$M$3,0))*O7485*0.8,INDEX(Rate!$B$4:$M$25,MATCH(Gilbert!N7485,Rate!$A$4:$A$25,0),MATCH(Gilbert!L7485,Rate!$B$3:$M$3,0))*O7485)),"")</f>
        <v/>
      </c>
      <c r="T7485" s="71" t="str">
        <f t="shared" si="351"/>
        <v/>
      </c>
    </row>
    <row r="7486" spans="16:20">
      <c r="P7486" s="70" t="str">
        <f t="shared" si="349"/>
        <v/>
      </c>
      <c r="Q7486" s="70" t="str">
        <f t="shared" si="350"/>
        <v/>
      </c>
      <c r="R7486" s="70" t="str">
        <f>IFERROR(IF(K7486="handling and wharfage",SUM(P7486:Q7486),IF(OR(K7486="tank",K7486="Boat",K7486="car"),INDEX(Rate!$B$4:$M$25,MATCH(Gilbert!N7486,Rate!$A$4:$A$25,0),MATCH(Gilbert!L7486,Rate!$B$3:$M$3,0))*O7486*0.8,INDEX(Rate!$B$4:$M$25,MATCH(Gilbert!N7486,Rate!$A$4:$A$25,0),MATCH(Gilbert!L7486,Rate!$B$3:$M$3,0))*O7486)),"")</f>
        <v/>
      </c>
      <c r="T7486" s="71" t="str">
        <f t="shared" si="351"/>
        <v/>
      </c>
    </row>
    <row r="7487" spans="16:20">
      <c r="P7487" s="70" t="str">
        <f t="shared" si="349"/>
        <v/>
      </c>
      <c r="Q7487" s="70" t="str">
        <f t="shared" si="350"/>
        <v/>
      </c>
      <c r="R7487" s="70" t="str">
        <f>IFERROR(IF(K7487="handling and wharfage",SUM(P7487:Q7487),IF(OR(K7487="tank",K7487="Boat",K7487="car"),INDEX(Rate!$B$4:$M$25,MATCH(Gilbert!N7487,Rate!$A$4:$A$25,0),MATCH(Gilbert!L7487,Rate!$B$3:$M$3,0))*O7487*0.8,INDEX(Rate!$B$4:$M$25,MATCH(Gilbert!N7487,Rate!$A$4:$A$25,0),MATCH(Gilbert!L7487,Rate!$B$3:$M$3,0))*O7487)),"")</f>
        <v/>
      </c>
      <c r="T7487" s="71" t="str">
        <f t="shared" si="351"/>
        <v/>
      </c>
    </row>
    <row r="7488" spans="16:20">
      <c r="P7488" s="70" t="str">
        <f t="shared" si="349"/>
        <v/>
      </c>
      <c r="Q7488" s="70" t="str">
        <f t="shared" si="350"/>
        <v/>
      </c>
      <c r="R7488" s="70" t="str">
        <f>IFERROR(IF(K7488="handling and wharfage",SUM(P7488:Q7488),IF(OR(K7488="tank",K7488="Boat",K7488="car"),INDEX(Rate!$B$4:$M$25,MATCH(Gilbert!N7488,Rate!$A$4:$A$25,0),MATCH(Gilbert!L7488,Rate!$B$3:$M$3,0))*O7488*0.8,INDEX(Rate!$B$4:$M$25,MATCH(Gilbert!N7488,Rate!$A$4:$A$25,0),MATCH(Gilbert!L7488,Rate!$B$3:$M$3,0))*O7488)),"")</f>
        <v/>
      </c>
      <c r="T7488" s="71" t="str">
        <f t="shared" si="351"/>
        <v/>
      </c>
    </row>
    <row r="7489" spans="16:20">
      <c r="P7489" s="70" t="str">
        <f t="shared" si="349"/>
        <v/>
      </c>
      <c r="Q7489" s="70" t="str">
        <f t="shared" si="350"/>
        <v/>
      </c>
      <c r="R7489" s="70" t="str">
        <f>IFERROR(IF(K7489="handling and wharfage",SUM(P7489:Q7489),IF(OR(K7489="tank",K7489="Boat",K7489="car"),INDEX(Rate!$B$4:$M$25,MATCH(Gilbert!N7489,Rate!$A$4:$A$25,0),MATCH(Gilbert!L7489,Rate!$B$3:$M$3,0))*O7489*0.8,INDEX(Rate!$B$4:$M$25,MATCH(Gilbert!N7489,Rate!$A$4:$A$25,0),MATCH(Gilbert!L7489,Rate!$B$3:$M$3,0))*O7489)),"")</f>
        <v/>
      </c>
      <c r="T7489" s="71" t="str">
        <f t="shared" si="351"/>
        <v/>
      </c>
    </row>
    <row r="7490" spans="16:20">
      <c r="P7490" s="70" t="str">
        <f t="shared" si="349"/>
        <v/>
      </c>
      <c r="Q7490" s="70" t="str">
        <f t="shared" si="350"/>
        <v/>
      </c>
      <c r="R7490" s="70" t="str">
        <f>IFERROR(IF(K7490="handling and wharfage",SUM(P7490:Q7490),IF(OR(K7490="tank",K7490="Boat",K7490="car"),INDEX(Rate!$B$4:$M$25,MATCH(Gilbert!N7490,Rate!$A$4:$A$25,0),MATCH(Gilbert!L7490,Rate!$B$3:$M$3,0))*O7490*0.8,INDEX(Rate!$B$4:$M$25,MATCH(Gilbert!N7490,Rate!$A$4:$A$25,0),MATCH(Gilbert!L7490,Rate!$B$3:$M$3,0))*O7490)),"")</f>
        <v/>
      </c>
      <c r="T7490" s="71" t="str">
        <f t="shared" si="351"/>
        <v/>
      </c>
    </row>
    <row r="7491" spans="16:20">
      <c r="P7491" s="70" t="str">
        <f t="shared" ref="P7491:P7554" si="352">IF(OR(K7491="handling and wharfage",K7491="rau handling and wharfage"),O7491*30,"")</f>
        <v/>
      </c>
      <c r="Q7491" s="70" t="str">
        <f t="shared" ref="Q7491:Q7554" si="353">IF(K7491&lt;&gt;"handling and wharfage","",O7491*3.5)</f>
        <v/>
      </c>
      <c r="R7491" s="70" t="str">
        <f>IFERROR(IF(K7491="handling and wharfage",SUM(P7491:Q7491),IF(OR(K7491="tank",K7491="Boat",K7491="car"),INDEX(Rate!$B$4:$M$25,MATCH(Gilbert!N7491,Rate!$A$4:$A$25,0),MATCH(Gilbert!L7491,Rate!$B$3:$M$3,0))*O7491*0.8,INDEX(Rate!$B$4:$M$25,MATCH(Gilbert!N7491,Rate!$A$4:$A$25,0),MATCH(Gilbert!L7491,Rate!$B$3:$M$3,0))*O7491)),"")</f>
        <v/>
      </c>
      <c r="T7491" s="71" t="str">
        <f t="shared" ref="T7491:T7554" si="354">IF(L7491="","",IF(L7491="General2","F0070000061A","E31250000331"))</f>
        <v/>
      </c>
    </row>
    <row r="7492" spans="16:20">
      <c r="P7492" s="70" t="str">
        <f t="shared" si="352"/>
        <v/>
      </c>
      <c r="Q7492" s="70" t="str">
        <f t="shared" si="353"/>
        <v/>
      </c>
      <c r="R7492" s="70" t="str">
        <f>IFERROR(IF(K7492="handling and wharfage",SUM(P7492:Q7492),IF(OR(K7492="tank",K7492="Boat",K7492="car"),INDEX(Rate!$B$4:$M$25,MATCH(Gilbert!N7492,Rate!$A$4:$A$25,0),MATCH(Gilbert!L7492,Rate!$B$3:$M$3,0))*O7492*0.8,INDEX(Rate!$B$4:$M$25,MATCH(Gilbert!N7492,Rate!$A$4:$A$25,0),MATCH(Gilbert!L7492,Rate!$B$3:$M$3,0))*O7492)),"")</f>
        <v/>
      </c>
      <c r="T7492" s="71" t="str">
        <f t="shared" si="354"/>
        <v/>
      </c>
    </row>
    <row r="7493" spans="16:20">
      <c r="P7493" s="70" t="str">
        <f t="shared" si="352"/>
        <v/>
      </c>
      <c r="Q7493" s="70" t="str">
        <f t="shared" si="353"/>
        <v/>
      </c>
      <c r="R7493" s="70" t="str">
        <f>IFERROR(IF(K7493="handling and wharfage",SUM(P7493:Q7493),IF(OR(K7493="tank",K7493="Boat",K7493="car"),INDEX(Rate!$B$4:$M$25,MATCH(Gilbert!N7493,Rate!$A$4:$A$25,0),MATCH(Gilbert!L7493,Rate!$B$3:$M$3,0))*O7493*0.8,INDEX(Rate!$B$4:$M$25,MATCH(Gilbert!N7493,Rate!$A$4:$A$25,0),MATCH(Gilbert!L7493,Rate!$B$3:$M$3,0))*O7493)),"")</f>
        <v/>
      </c>
      <c r="T7493" s="71" t="str">
        <f t="shared" si="354"/>
        <v/>
      </c>
    </row>
    <row r="7494" spans="16:20">
      <c r="P7494" s="70" t="str">
        <f t="shared" si="352"/>
        <v/>
      </c>
      <c r="Q7494" s="70" t="str">
        <f t="shared" si="353"/>
        <v/>
      </c>
      <c r="R7494" s="70" t="str">
        <f>IFERROR(IF(K7494="handling and wharfage",SUM(P7494:Q7494),IF(OR(K7494="tank",K7494="Boat",K7494="car"),INDEX(Rate!$B$4:$M$25,MATCH(Gilbert!N7494,Rate!$A$4:$A$25,0),MATCH(Gilbert!L7494,Rate!$B$3:$M$3,0))*O7494*0.8,INDEX(Rate!$B$4:$M$25,MATCH(Gilbert!N7494,Rate!$A$4:$A$25,0),MATCH(Gilbert!L7494,Rate!$B$3:$M$3,0))*O7494)),"")</f>
        <v/>
      </c>
      <c r="T7494" s="71" t="str">
        <f t="shared" si="354"/>
        <v/>
      </c>
    </row>
    <row r="7495" s="59" customFormat="1" spans="1:23">
      <c r="A7495" s="74"/>
      <c r="B7495" s="74"/>
      <c r="D7495" s="98"/>
      <c r="G7495" s="99"/>
      <c r="H7495" s="98"/>
      <c r="J7495" s="101"/>
      <c r="P7495" s="70" t="str">
        <f t="shared" si="352"/>
        <v/>
      </c>
      <c r="Q7495" s="70" t="str">
        <f t="shared" si="353"/>
        <v/>
      </c>
      <c r="R7495" s="70" t="str">
        <f>IFERROR(IF(K7495="handling and wharfage",SUM(P7495:Q7495),IF(OR(K7495="tank",K7495="Boat",K7495="car"),INDEX(Rate!$B$4:$M$25,MATCH(Gilbert!N7495,Rate!$A$4:$A$25,0),MATCH(Gilbert!L7495,Rate!$B$3:$M$3,0))*O7495*0.8,INDEX(Rate!$B$4:$M$25,MATCH(Gilbert!N7495,Rate!$A$4:$A$25,0),MATCH(Gilbert!L7495,Rate!$B$3:$M$3,0))*O7495)),"")</f>
        <v/>
      </c>
      <c r="S7495" s="71"/>
      <c r="T7495" s="71" t="str">
        <f t="shared" si="354"/>
        <v/>
      </c>
      <c r="V7495" s="98"/>
      <c r="W7495" s="98"/>
    </row>
    <row r="7496" s="59" customFormat="1" spans="1:23">
      <c r="A7496" s="74"/>
      <c r="B7496" s="74"/>
      <c r="D7496" s="98"/>
      <c r="G7496" s="99"/>
      <c r="H7496" s="98"/>
      <c r="J7496" s="101"/>
      <c r="P7496" s="70" t="str">
        <f t="shared" si="352"/>
        <v/>
      </c>
      <c r="Q7496" s="70" t="str">
        <f t="shared" si="353"/>
        <v/>
      </c>
      <c r="R7496" s="70" t="str">
        <f>IFERROR(IF(K7496="handling and wharfage",SUM(P7496:Q7496),IF(OR(K7496="tank",K7496="Boat",K7496="car"),INDEX(Rate!$B$4:$M$25,MATCH(Gilbert!N7496,Rate!$A$4:$A$25,0),MATCH(Gilbert!L7496,Rate!$B$3:$M$3,0))*O7496*0.8,INDEX(Rate!$B$4:$M$25,MATCH(Gilbert!N7496,Rate!$A$4:$A$25,0),MATCH(Gilbert!L7496,Rate!$B$3:$M$3,0))*O7496)),"")</f>
        <v/>
      </c>
      <c r="S7496" s="71"/>
      <c r="T7496" s="71" t="str">
        <f t="shared" si="354"/>
        <v/>
      </c>
      <c r="V7496" s="98"/>
      <c r="W7496" s="98"/>
    </row>
    <row r="7497" s="59" customFormat="1" spans="1:23">
      <c r="A7497" s="74"/>
      <c r="B7497" s="74"/>
      <c r="D7497" s="98"/>
      <c r="G7497" s="99"/>
      <c r="H7497" s="98"/>
      <c r="J7497" s="101"/>
      <c r="P7497" s="70" t="str">
        <f t="shared" si="352"/>
        <v/>
      </c>
      <c r="Q7497" s="70" t="str">
        <f t="shared" si="353"/>
        <v/>
      </c>
      <c r="R7497" s="70" t="str">
        <f>IFERROR(IF(K7497="handling and wharfage",SUM(P7497:Q7497),IF(OR(K7497="tank",K7497="Boat",K7497="car"),INDEX(Rate!$B$4:$M$25,MATCH(Gilbert!N7497,Rate!$A$4:$A$25,0),MATCH(Gilbert!L7497,Rate!$B$3:$M$3,0))*O7497*0.8,INDEX(Rate!$B$4:$M$25,MATCH(Gilbert!N7497,Rate!$A$4:$A$25,0),MATCH(Gilbert!L7497,Rate!$B$3:$M$3,0))*O7497)),"")</f>
        <v/>
      </c>
      <c r="S7497" s="71"/>
      <c r="T7497" s="71" t="str">
        <f t="shared" si="354"/>
        <v/>
      </c>
      <c r="V7497" s="98"/>
      <c r="W7497" s="98"/>
    </row>
    <row r="7498" s="59" customFormat="1" spans="1:23">
      <c r="A7498" s="74"/>
      <c r="B7498" s="74"/>
      <c r="D7498" s="98"/>
      <c r="G7498" s="99"/>
      <c r="H7498" s="98"/>
      <c r="J7498" s="101"/>
      <c r="P7498" s="70" t="str">
        <f t="shared" si="352"/>
        <v/>
      </c>
      <c r="Q7498" s="70" t="str">
        <f t="shared" si="353"/>
        <v/>
      </c>
      <c r="R7498" s="70" t="str">
        <f>IFERROR(IF(K7498="handling and wharfage",SUM(P7498:Q7498),IF(OR(K7498="tank",K7498="Boat",K7498="car"),INDEX(Rate!$B$4:$M$25,MATCH(Gilbert!N7498,Rate!$A$4:$A$25,0),MATCH(Gilbert!L7498,Rate!$B$3:$M$3,0))*O7498*0.8,INDEX(Rate!$B$4:$M$25,MATCH(Gilbert!N7498,Rate!$A$4:$A$25,0),MATCH(Gilbert!L7498,Rate!$B$3:$M$3,0))*O7498)),"")</f>
        <v/>
      </c>
      <c r="S7498" s="71"/>
      <c r="T7498" s="71" t="str">
        <f t="shared" si="354"/>
        <v/>
      </c>
      <c r="V7498" s="98"/>
      <c r="W7498" s="98"/>
    </row>
    <row r="7499" s="59" customFormat="1" spans="1:23">
      <c r="A7499" s="74"/>
      <c r="B7499" s="74"/>
      <c r="D7499" s="98"/>
      <c r="G7499" s="99"/>
      <c r="H7499" s="98"/>
      <c r="J7499" s="101"/>
      <c r="P7499" s="70" t="str">
        <f t="shared" si="352"/>
        <v/>
      </c>
      <c r="Q7499" s="70" t="str">
        <f t="shared" si="353"/>
        <v/>
      </c>
      <c r="R7499" s="70" t="str">
        <f>IFERROR(IF(K7499="handling and wharfage",SUM(P7499:Q7499),IF(OR(K7499="tank",K7499="Boat",K7499="car"),INDEX(Rate!$B$4:$M$25,MATCH(Gilbert!N7499,Rate!$A$4:$A$25,0),MATCH(Gilbert!L7499,Rate!$B$3:$M$3,0))*O7499*0.8,INDEX(Rate!$B$4:$M$25,MATCH(Gilbert!N7499,Rate!$A$4:$A$25,0),MATCH(Gilbert!L7499,Rate!$B$3:$M$3,0))*O7499)),"")</f>
        <v/>
      </c>
      <c r="S7499" s="71"/>
      <c r="T7499" s="71" t="str">
        <f t="shared" si="354"/>
        <v/>
      </c>
      <c r="V7499" s="98"/>
      <c r="W7499" s="98"/>
    </row>
    <row r="7500" s="59" customFormat="1" spans="1:23">
      <c r="A7500" s="74"/>
      <c r="B7500" s="74"/>
      <c r="D7500" s="98"/>
      <c r="G7500" s="99"/>
      <c r="H7500" s="98"/>
      <c r="J7500" s="101"/>
      <c r="P7500" s="70" t="str">
        <f t="shared" si="352"/>
        <v/>
      </c>
      <c r="Q7500" s="70" t="str">
        <f t="shared" si="353"/>
        <v/>
      </c>
      <c r="R7500" s="70" t="str">
        <f>IFERROR(IF(K7500="handling and wharfage",SUM(P7500:Q7500),IF(OR(K7500="tank",K7500="Boat",K7500="car"),INDEX(Rate!$B$4:$M$25,MATCH(Gilbert!N7500,Rate!$A$4:$A$25,0),MATCH(Gilbert!L7500,Rate!$B$3:$M$3,0))*O7500*0.8,INDEX(Rate!$B$4:$M$25,MATCH(Gilbert!N7500,Rate!$A$4:$A$25,0),MATCH(Gilbert!L7500,Rate!$B$3:$M$3,0))*O7500)),"")</f>
        <v/>
      </c>
      <c r="S7500" s="71"/>
      <c r="T7500" s="71" t="str">
        <f t="shared" si="354"/>
        <v/>
      </c>
      <c r="V7500" s="98"/>
      <c r="W7500" s="98"/>
    </row>
    <row r="7501" s="59" customFormat="1" spans="1:23">
      <c r="A7501" s="74"/>
      <c r="B7501" s="74"/>
      <c r="D7501" s="98"/>
      <c r="G7501" s="99"/>
      <c r="H7501" s="98"/>
      <c r="J7501" s="101"/>
      <c r="P7501" s="70" t="str">
        <f t="shared" si="352"/>
        <v/>
      </c>
      <c r="Q7501" s="70" t="str">
        <f t="shared" si="353"/>
        <v/>
      </c>
      <c r="R7501" s="70" t="str">
        <f>IFERROR(IF(K7501="handling and wharfage",SUM(P7501:Q7501),IF(OR(K7501="tank",K7501="Boat",K7501="car"),INDEX(Rate!$B$4:$M$25,MATCH(Gilbert!N7501,Rate!$A$4:$A$25,0),MATCH(Gilbert!L7501,Rate!$B$3:$M$3,0))*O7501*0.8,INDEX(Rate!$B$4:$M$25,MATCH(Gilbert!N7501,Rate!$A$4:$A$25,0),MATCH(Gilbert!L7501,Rate!$B$3:$M$3,0))*O7501)),"")</f>
        <v/>
      </c>
      <c r="S7501" s="71"/>
      <c r="T7501" s="71" t="str">
        <f t="shared" si="354"/>
        <v/>
      </c>
      <c r="V7501" s="98"/>
      <c r="W7501" s="98"/>
    </row>
    <row r="7502" s="59" customFormat="1" spans="1:23">
      <c r="A7502" s="74"/>
      <c r="B7502" s="74"/>
      <c r="D7502" s="98"/>
      <c r="G7502" s="99"/>
      <c r="H7502" s="98"/>
      <c r="J7502" s="101"/>
      <c r="P7502" s="70" t="str">
        <f t="shared" si="352"/>
        <v/>
      </c>
      <c r="Q7502" s="70" t="str">
        <f t="shared" si="353"/>
        <v/>
      </c>
      <c r="R7502" s="70" t="str">
        <f>IFERROR(IF(K7502="handling and wharfage",SUM(P7502:Q7502),IF(OR(K7502="tank",K7502="Boat",K7502="car"),INDEX(Rate!$B$4:$M$25,MATCH(Gilbert!N7502,Rate!$A$4:$A$25,0),MATCH(Gilbert!L7502,Rate!$B$3:$M$3,0))*O7502*0.8,INDEX(Rate!$B$4:$M$25,MATCH(Gilbert!N7502,Rate!$A$4:$A$25,0),MATCH(Gilbert!L7502,Rate!$B$3:$M$3,0))*O7502)),"")</f>
        <v/>
      </c>
      <c r="S7502" s="71"/>
      <c r="T7502" s="71" t="str">
        <f t="shared" si="354"/>
        <v/>
      </c>
      <c r="V7502" s="98"/>
      <c r="W7502" s="98"/>
    </row>
    <row r="7503" s="59" customFormat="1" spans="1:23">
      <c r="A7503" s="74"/>
      <c r="B7503" s="74"/>
      <c r="D7503" s="98"/>
      <c r="G7503" s="99"/>
      <c r="H7503" s="98"/>
      <c r="J7503" s="101"/>
      <c r="P7503" s="70" t="str">
        <f t="shared" si="352"/>
        <v/>
      </c>
      <c r="Q7503" s="70" t="str">
        <f t="shared" si="353"/>
        <v/>
      </c>
      <c r="R7503" s="70" t="str">
        <f>IFERROR(IF(K7503="handling and wharfage",SUM(P7503:Q7503),IF(OR(K7503="tank",K7503="Boat",K7503="car"),INDEX(Rate!$B$4:$M$25,MATCH(Gilbert!N7503,Rate!$A$4:$A$25,0),MATCH(Gilbert!L7503,Rate!$B$3:$M$3,0))*O7503*0.8,INDEX(Rate!$B$4:$M$25,MATCH(Gilbert!N7503,Rate!$A$4:$A$25,0),MATCH(Gilbert!L7503,Rate!$B$3:$M$3,0))*O7503)),"")</f>
        <v/>
      </c>
      <c r="S7503" s="71"/>
      <c r="T7503" s="71" t="str">
        <f t="shared" si="354"/>
        <v/>
      </c>
      <c r="V7503" s="98"/>
      <c r="W7503" s="98"/>
    </row>
    <row r="7504" s="59" customFormat="1" spans="1:23">
      <c r="A7504" s="74"/>
      <c r="B7504" s="74"/>
      <c r="D7504" s="98"/>
      <c r="G7504" s="99"/>
      <c r="H7504" s="98"/>
      <c r="J7504" s="101"/>
      <c r="P7504" s="70" t="str">
        <f t="shared" si="352"/>
        <v/>
      </c>
      <c r="Q7504" s="70" t="str">
        <f t="shared" si="353"/>
        <v/>
      </c>
      <c r="R7504" s="70" t="str">
        <f>IFERROR(IF(K7504="handling and wharfage",SUM(P7504:Q7504),IF(OR(K7504="tank",K7504="Boat",K7504="car"),INDEX(Rate!$B$4:$M$25,MATCH(Gilbert!N7504,Rate!$A$4:$A$25,0),MATCH(Gilbert!L7504,Rate!$B$3:$M$3,0))*O7504*0.8,INDEX(Rate!$B$4:$M$25,MATCH(Gilbert!N7504,Rate!$A$4:$A$25,0),MATCH(Gilbert!L7504,Rate!$B$3:$M$3,0))*O7504)),"")</f>
        <v/>
      </c>
      <c r="S7504" s="71"/>
      <c r="T7504" s="71" t="str">
        <f t="shared" si="354"/>
        <v/>
      </c>
      <c r="V7504" s="98"/>
      <c r="W7504" s="98"/>
    </row>
    <row r="7505" s="59" customFormat="1" spans="1:23">
      <c r="A7505" s="74"/>
      <c r="B7505" s="74"/>
      <c r="D7505" s="98"/>
      <c r="G7505" s="99"/>
      <c r="H7505" s="98"/>
      <c r="J7505" s="101"/>
      <c r="P7505" s="70" t="str">
        <f t="shared" si="352"/>
        <v/>
      </c>
      <c r="Q7505" s="70" t="str">
        <f t="shared" si="353"/>
        <v/>
      </c>
      <c r="R7505" s="70" t="str">
        <f>IFERROR(IF(K7505="handling and wharfage",SUM(P7505:Q7505),IF(OR(K7505="tank",K7505="Boat",K7505="car"),INDEX(Rate!$B$4:$M$25,MATCH(Gilbert!N7505,Rate!$A$4:$A$25,0),MATCH(Gilbert!L7505,Rate!$B$3:$M$3,0))*O7505*0.8,INDEX(Rate!$B$4:$M$25,MATCH(Gilbert!N7505,Rate!$A$4:$A$25,0),MATCH(Gilbert!L7505,Rate!$B$3:$M$3,0))*O7505)),"")</f>
        <v/>
      </c>
      <c r="S7505" s="71"/>
      <c r="T7505" s="71" t="str">
        <f t="shared" si="354"/>
        <v/>
      </c>
      <c r="V7505" s="98"/>
      <c r="W7505" s="98"/>
    </row>
    <row r="7506" s="59" customFormat="1" spans="1:23">
      <c r="A7506" s="74"/>
      <c r="B7506" s="74"/>
      <c r="D7506" s="98"/>
      <c r="G7506" s="99"/>
      <c r="H7506" s="98"/>
      <c r="J7506" s="101"/>
      <c r="P7506" s="70" t="str">
        <f t="shared" si="352"/>
        <v/>
      </c>
      <c r="Q7506" s="70" t="str">
        <f t="shared" si="353"/>
        <v/>
      </c>
      <c r="R7506" s="70" t="str">
        <f>IFERROR(IF(K7506="handling and wharfage",SUM(P7506:Q7506),IF(OR(K7506="tank",K7506="Boat",K7506="car"),INDEX(Rate!$B$4:$M$25,MATCH(Gilbert!N7506,Rate!$A$4:$A$25,0),MATCH(Gilbert!L7506,Rate!$B$3:$M$3,0))*O7506*0.8,INDEX(Rate!$B$4:$M$25,MATCH(Gilbert!N7506,Rate!$A$4:$A$25,0),MATCH(Gilbert!L7506,Rate!$B$3:$M$3,0))*O7506)),"")</f>
        <v/>
      </c>
      <c r="S7506" s="71"/>
      <c r="T7506" s="71" t="str">
        <f t="shared" si="354"/>
        <v/>
      </c>
      <c r="V7506" s="98"/>
      <c r="W7506" s="98"/>
    </row>
    <row r="7507" s="59" customFormat="1" spans="1:23">
      <c r="A7507" s="74"/>
      <c r="B7507" s="74"/>
      <c r="D7507" s="98"/>
      <c r="G7507" s="99"/>
      <c r="H7507" s="98"/>
      <c r="J7507" s="101"/>
      <c r="P7507" s="70" t="str">
        <f t="shared" si="352"/>
        <v/>
      </c>
      <c r="Q7507" s="70" t="str">
        <f t="shared" si="353"/>
        <v/>
      </c>
      <c r="R7507" s="70" t="str">
        <f>IFERROR(IF(K7507="handling and wharfage",SUM(P7507:Q7507),IF(OR(K7507="tank",K7507="Boat",K7507="car"),INDEX(Rate!$B$4:$M$25,MATCH(Gilbert!N7507,Rate!$A$4:$A$25,0),MATCH(Gilbert!L7507,Rate!$B$3:$M$3,0))*O7507*0.8,INDEX(Rate!$B$4:$M$25,MATCH(Gilbert!N7507,Rate!$A$4:$A$25,0),MATCH(Gilbert!L7507,Rate!$B$3:$M$3,0))*O7507)),"")</f>
        <v/>
      </c>
      <c r="S7507" s="71"/>
      <c r="T7507" s="71" t="str">
        <f t="shared" si="354"/>
        <v/>
      </c>
      <c r="V7507" s="98"/>
      <c r="W7507" s="98"/>
    </row>
    <row r="7508" s="59" customFormat="1" spans="1:23">
      <c r="A7508" s="74"/>
      <c r="B7508" s="74"/>
      <c r="D7508" s="98"/>
      <c r="G7508" s="99"/>
      <c r="H7508" s="98"/>
      <c r="J7508" s="101"/>
      <c r="P7508" s="70" t="str">
        <f t="shared" si="352"/>
        <v/>
      </c>
      <c r="Q7508" s="70" t="str">
        <f t="shared" si="353"/>
        <v/>
      </c>
      <c r="R7508" s="70" t="str">
        <f>IFERROR(IF(K7508="handling and wharfage",SUM(P7508:Q7508),IF(OR(K7508="tank",K7508="Boat",K7508="car"),INDEX(Rate!$B$4:$M$25,MATCH(Gilbert!N7508,Rate!$A$4:$A$25,0),MATCH(Gilbert!L7508,Rate!$B$3:$M$3,0))*O7508*0.8,INDEX(Rate!$B$4:$M$25,MATCH(Gilbert!N7508,Rate!$A$4:$A$25,0),MATCH(Gilbert!L7508,Rate!$B$3:$M$3,0))*O7508)),"")</f>
        <v/>
      </c>
      <c r="S7508" s="71"/>
      <c r="T7508" s="71" t="str">
        <f t="shared" si="354"/>
        <v/>
      </c>
      <c r="V7508" s="98"/>
      <c r="W7508" s="98"/>
    </row>
    <row r="7509" s="59" customFormat="1" spans="1:23">
      <c r="A7509" s="74"/>
      <c r="B7509" s="74"/>
      <c r="D7509" s="98"/>
      <c r="G7509" s="99"/>
      <c r="H7509" s="98"/>
      <c r="J7509" s="101"/>
      <c r="P7509" s="70" t="str">
        <f t="shared" si="352"/>
        <v/>
      </c>
      <c r="Q7509" s="70" t="str">
        <f t="shared" si="353"/>
        <v/>
      </c>
      <c r="R7509" s="70" t="str">
        <f>IFERROR(IF(K7509="handling and wharfage",SUM(P7509:Q7509),IF(OR(K7509="tank",K7509="Boat",K7509="car"),INDEX(Rate!$B$4:$M$25,MATCH(Gilbert!N7509,Rate!$A$4:$A$25,0),MATCH(Gilbert!L7509,Rate!$B$3:$M$3,0))*O7509*0.8,INDEX(Rate!$B$4:$M$25,MATCH(Gilbert!N7509,Rate!$A$4:$A$25,0),MATCH(Gilbert!L7509,Rate!$B$3:$M$3,0))*O7509)),"")</f>
        <v/>
      </c>
      <c r="S7509" s="71"/>
      <c r="T7509" s="71" t="str">
        <f t="shared" si="354"/>
        <v/>
      </c>
      <c r="V7509" s="98"/>
      <c r="W7509" s="98"/>
    </row>
    <row r="7510" s="59" customFormat="1" spans="1:23">
      <c r="A7510" s="74"/>
      <c r="B7510" s="74"/>
      <c r="D7510" s="98"/>
      <c r="G7510" s="99"/>
      <c r="H7510" s="98"/>
      <c r="J7510" s="101"/>
      <c r="P7510" s="70" t="str">
        <f t="shared" si="352"/>
        <v/>
      </c>
      <c r="Q7510" s="70" t="str">
        <f t="shared" si="353"/>
        <v/>
      </c>
      <c r="R7510" s="70" t="str">
        <f>IFERROR(IF(K7510="handling and wharfage",SUM(P7510:Q7510),IF(OR(K7510="tank",K7510="Boat",K7510="car"),INDEX(Rate!$B$4:$M$25,MATCH(Gilbert!N7510,Rate!$A$4:$A$25,0),MATCH(Gilbert!L7510,Rate!$B$3:$M$3,0))*O7510*0.8,INDEX(Rate!$B$4:$M$25,MATCH(Gilbert!N7510,Rate!$A$4:$A$25,0),MATCH(Gilbert!L7510,Rate!$B$3:$M$3,0))*O7510)),"")</f>
        <v/>
      </c>
      <c r="S7510" s="71"/>
      <c r="T7510" s="71" t="str">
        <f t="shared" si="354"/>
        <v/>
      </c>
      <c r="V7510" s="98"/>
      <c r="W7510" s="98"/>
    </row>
    <row r="7511" s="59" customFormat="1" spans="1:23">
      <c r="A7511" s="74"/>
      <c r="B7511" s="74"/>
      <c r="D7511" s="98"/>
      <c r="G7511" s="99"/>
      <c r="H7511" s="98"/>
      <c r="J7511" s="101"/>
      <c r="P7511" s="70" t="str">
        <f t="shared" si="352"/>
        <v/>
      </c>
      <c r="Q7511" s="70" t="str">
        <f t="shared" si="353"/>
        <v/>
      </c>
      <c r="R7511" s="70" t="str">
        <f>IFERROR(IF(K7511="handling and wharfage",SUM(P7511:Q7511),IF(OR(K7511="tank",K7511="Boat",K7511="car"),INDEX(Rate!$B$4:$M$25,MATCH(Gilbert!N7511,Rate!$A$4:$A$25,0),MATCH(Gilbert!L7511,Rate!$B$3:$M$3,0))*O7511*0.8,INDEX(Rate!$B$4:$M$25,MATCH(Gilbert!N7511,Rate!$A$4:$A$25,0),MATCH(Gilbert!L7511,Rate!$B$3:$M$3,0))*O7511)),"")</f>
        <v/>
      </c>
      <c r="S7511" s="71"/>
      <c r="T7511" s="71" t="str">
        <f t="shared" si="354"/>
        <v/>
      </c>
      <c r="V7511" s="98"/>
      <c r="W7511" s="98"/>
    </row>
    <row r="7512" s="59" customFormat="1" spans="1:23">
      <c r="A7512" s="74"/>
      <c r="B7512" s="74"/>
      <c r="D7512" s="98"/>
      <c r="G7512" s="99"/>
      <c r="H7512" s="98"/>
      <c r="J7512" s="101"/>
      <c r="P7512" s="70" t="str">
        <f t="shared" si="352"/>
        <v/>
      </c>
      <c r="Q7512" s="70" t="str">
        <f t="shared" si="353"/>
        <v/>
      </c>
      <c r="R7512" s="70" t="str">
        <f>IFERROR(IF(K7512="handling and wharfage",SUM(P7512:Q7512),IF(OR(K7512="tank",K7512="Boat",K7512="car"),INDEX(Rate!$B$4:$M$25,MATCH(Gilbert!N7512,Rate!$A$4:$A$25,0),MATCH(Gilbert!L7512,Rate!$B$3:$M$3,0))*O7512*0.8,INDEX(Rate!$B$4:$M$25,MATCH(Gilbert!N7512,Rate!$A$4:$A$25,0),MATCH(Gilbert!L7512,Rate!$B$3:$M$3,0))*O7512)),"")</f>
        <v/>
      </c>
      <c r="S7512" s="71"/>
      <c r="T7512" s="71" t="str">
        <f t="shared" si="354"/>
        <v/>
      </c>
      <c r="V7512" s="98"/>
      <c r="W7512" s="98"/>
    </row>
    <row r="7513" s="59" customFormat="1" spans="1:23">
      <c r="A7513" s="74"/>
      <c r="B7513" s="74"/>
      <c r="D7513" s="98"/>
      <c r="G7513" s="99"/>
      <c r="H7513" s="98"/>
      <c r="J7513" s="101"/>
      <c r="P7513" s="70" t="str">
        <f t="shared" si="352"/>
        <v/>
      </c>
      <c r="Q7513" s="70" t="str">
        <f t="shared" si="353"/>
        <v/>
      </c>
      <c r="R7513" s="70" t="str">
        <f>IFERROR(IF(K7513="handling and wharfage",SUM(P7513:Q7513),IF(OR(K7513="tank",K7513="Boat",K7513="car"),INDEX(Rate!$B$4:$M$25,MATCH(Gilbert!N7513,Rate!$A$4:$A$25,0),MATCH(Gilbert!L7513,Rate!$B$3:$M$3,0))*O7513*0.8,INDEX(Rate!$B$4:$M$25,MATCH(Gilbert!N7513,Rate!$A$4:$A$25,0),MATCH(Gilbert!L7513,Rate!$B$3:$M$3,0))*O7513)),"")</f>
        <v/>
      </c>
      <c r="S7513" s="71"/>
      <c r="T7513" s="71" t="str">
        <f t="shared" si="354"/>
        <v/>
      </c>
      <c r="V7513" s="98"/>
      <c r="W7513" s="98"/>
    </row>
    <row r="7514" s="59" customFormat="1" spans="1:23">
      <c r="A7514" s="74"/>
      <c r="B7514" s="74"/>
      <c r="D7514" s="98"/>
      <c r="G7514" s="99"/>
      <c r="H7514" s="98"/>
      <c r="J7514" s="101"/>
      <c r="P7514" s="70" t="str">
        <f t="shared" si="352"/>
        <v/>
      </c>
      <c r="Q7514" s="70" t="str">
        <f t="shared" si="353"/>
        <v/>
      </c>
      <c r="R7514" s="70" t="str">
        <f>IFERROR(IF(K7514="handling and wharfage",SUM(P7514:Q7514),IF(OR(K7514="tank",K7514="Boat",K7514="car"),INDEX(Rate!$B$4:$M$25,MATCH(Gilbert!N7514,Rate!$A$4:$A$25,0),MATCH(Gilbert!L7514,Rate!$B$3:$M$3,0))*O7514*0.8,INDEX(Rate!$B$4:$M$25,MATCH(Gilbert!N7514,Rate!$A$4:$A$25,0),MATCH(Gilbert!L7514,Rate!$B$3:$M$3,0))*O7514)),"")</f>
        <v/>
      </c>
      <c r="S7514" s="71"/>
      <c r="T7514" s="71" t="str">
        <f t="shared" si="354"/>
        <v/>
      </c>
      <c r="V7514" s="98"/>
      <c r="W7514" s="98"/>
    </row>
    <row r="7515" s="59" customFormat="1" spans="1:23">
      <c r="A7515" s="74"/>
      <c r="B7515" s="74"/>
      <c r="D7515" s="98"/>
      <c r="G7515" s="99"/>
      <c r="H7515" s="98"/>
      <c r="J7515" s="101"/>
      <c r="P7515" s="70" t="str">
        <f t="shared" si="352"/>
        <v/>
      </c>
      <c r="Q7515" s="70" t="str">
        <f t="shared" si="353"/>
        <v/>
      </c>
      <c r="R7515" s="70" t="str">
        <f>IFERROR(IF(K7515="handling and wharfage",SUM(P7515:Q7515),IF(OR(K7515="tank",K7515="Boat",K7515="car"),INDEX(Rate!$B$4:$M$25,MATCH(Gilbert!N7515,Rate!$A$4:$A$25,0),MATCH(Gilbert!L7515,Rate!$B$3:$M$3,0))*O7515*0.8,INDEX(Rate!$B$4:$M$25,MATCH(Gilbert!N7515,Rate!$A$4:$A$25,0),MATCH(Gilbert!L7515,Rate!$B$3:$M$3,0))*O7515)),"")</f>
        <v/>
      </c>
      <c r="S7515" s="71"/>
      <c r="T7515" s="71" t="str">
        <f t="shared" si="354"/>
        <v/>
      </c>
      <c r="V7515" s="98"/>
      <c r="W7515" s="98"/>
    </row>
    <row r="7516" s="59" customFormat="1" spans="1:23">
      <c r="A7516" s="74"/>
      <c r="B7516" s="74"/>
      <c r="D7516" s="98"/>
      <c r="G7516" s="99"/>
      <c r="H7516" s="98"/>
      <c r="J7516" s="101"/>
      <c r="P7516" s="70" t="str">
        <f t="shared" si="352"/>
        <v/>
      </c>
      <c r="Q7516" s="70" t="str">
        <f t="shared" si="353"/>
        <v/>
      </c>
      <c r="R7516" s="70" t="str">
        <f>IFERROR(IF(K7516="handling and wharfage",SUM(P7516:Q7516),IF(OR(K7516="tank",K7516="Boat",K7516="car"),INDEX(Rate!$B$4:$M$25,MATCH(Gilbert!N7516,Rate!$A$4:$A$25,0),MATCH(Gilbert!L7516,Rate!$B$3:$M$3,0))*O7516*0.8,INDEX(Rate!$B$4:$M$25,MATCH(Gilbert!N7516,Rate!$A$4:$A$25,0),MATCH(Gilbert!L7516,Rate!$B$3:$M$3,0))*O7516)),"")</f>
        <v/>
      </c>
      <c r="S7516" s="71"/>
      <c r="T7516" s="71" t="str">
        <f t="shared" si="354"/>
        <v/>
      </c>
      <c r="V7516" s="98"/>
      <c r="W7516" s="98"/>
    </row>
    <row r="7517" s="59" customFormat="1" spans="1:23">
      <c r="A7517" s="74"/>
      <c r="B7517" s="74"/>
      <c r="D7517" s="98"/>
      <c r="G7517" s="99"/>
      <c r="H7517" s="98"/>
      <c r="J7517" s="101"/>
      <c r="P7517" s="70" t="str">
        <f t="shared" si="352"/>
        <v/>
      </c>
      <c r="Q7517" s="70" t="str">
        <f t="shared" si="353"/>
        <v/>
      </c>
      <c r="R7517" s="70" t="str">
        <f>IFERROR(IF(K7517="handling and wharfage",SUM(P7517:Q7517),IF(OR(K7517="tank",K7517="Boat",K7517="car"),INDEX(Rate!$B$4:$M$25,MATCH(Gilbert!N7517,Rate!$A$4:$A$25,0),MATCH(Gilbert!L7517,Rate!$B$3:$M$3,0))*O7517*0.8,INDEX(Rate!$B$4:$M$25,MATCH(Gilbert!N7517,Rate!$A$4:$A$25,0),MATCH(Gilbert!L7517,Rate!$B$3:$M$3,0))*O7517)),"")</f>
        <v/>
      </c>
      <c r="S7517" s="71"/>
      <c r="T7517" s="71" t="str">
        <f t="shared" si="354"/>
        <v/>
      </c>
      <c r="V7517" s="98"/>
      <c r="W7517" s="98"/>
    </row>
    <row r="7518" s="59" customFormat="1" spans="1:23">
      <c r="A7518" s="74"/>
      <c r="B7518" s="74"/>
      <c r="D7518" s="98"/>
      <c r="G7518" s="99"/>
      <c r="H7518" s="98"/>
      <c r="J7518" s="101"/>
      <c r="P7518" s="70" t="str">
        <f t="shared" si="352"/>
        <v/>
      </c>
      <c r="Q7518" s="70" t="str">
        <f t="shared" si="353"/>
        <v/>
      </c>
      <c r="R7518" s="70" t="str">
        <f>IFERROR(IF(K7518="handling and wharfage",SUM(P7518:Q7518),IF(OR(K7518="tank",K7518="Boat",K7518="car"),INDEX(Rate!$B$4:$M$25,MATCH(Gilbert!N7518,Rate!$A$4:$A$25,0),MATCH(Gilbert!L7518,Rate!$B$3:$M$3,0))*O7518*0.8,INDEX(Rate!$B$4:$M$25,MATCH(Gilbert!N7518,Rate!$A$4:$A$25,0),MATCH(Gilbert!L7518,Rate!$B$3:$M$3,0))*O7518)),"")</f>
        <v/>
      </c>
      <c r="S7518" s="71"/>
      <c r="T7518" s="71" t="str">
        <f t="shared" si="354"/>
        <v/>
      </c>
      <c r="V7518" s="98"/>
      <c r="W7518" s="98"/>
    </row>
    <row r="7519" s="59" customFormat="1" spans="1:23">
      <c r="A7519" s="74"/>
      <c r="B7519" s="74"/>
      <c r="D7519" s="98"/>
      <c r="G7519" s="99"/>
      <c r="H7519" s="98"/>
      <c r="J7519" s="101"/>
      <c r="P7519" s="70" t="str">
        <f t="shared" si="352"/>
        <v/>
      </c>
      <c r="Q7519" s="70" t="str">
        <f t="shared" si="353"/>
        <v/>
      </c>
      <c r="R7519" s="70" t="str">
        <f>IFERROR(IF(K7519="handling and wharfage",SUM(P7519:Q7519),IF(OR(K7519="tank",K7519="Boat",K7519="car"),INDEX(Rate!$B$4:$M$25,MATCH(Gilbert!N7519,Rate!$A$4:$A$25,0),MATCH(Gilbert!L7519,Rate!$B$3:$M$3,0))*O7519*0.8,INDEX(Rate!$B$4:$M$25,MATCH(Gilbert!N7519,Rate!$A$4:$A$25,0),MATCH(Gilbert!L7519,Rate!$B$3:$M$3,0))*O7519)),"")</f>
        <v/>
      </c>
      <c r="S7519" s="71"/>
      <c r="T7519" s="71" t="str">
        <f t="shared" si="354"/>
        <v/>
      </c>
      <c r="V7519" s="98"/>
      <c r="W7519" s="98"/>
    </row>
    <row r="7520" s="59" customFormat="1" spans="1:23">
      <c r="A7520" s="74"/>
      <c r="B7520" s="74"/>
      <c r="D7520" s="98"/>
      <c r="G7520" s="99"/>
      <c r="H7520" s="98"/>
      <c r="J7520" s="101"/>
      <c r="P7520" s="70" t="str">
        <f t="shared" si="352"/>
        <v/>
      </c>
      <c r="Q7520" s="70" t="str">
        <f t="shared" si="353"/>
        <v/>
      </c>
      <c r="R7520" s="70" t="str">
        <f>IFERROR(IF(K7520="handling and wharfage",SUM(P7520:Q7520),IF(OR(K7520="tank",K7520="Boat",K7520="car"),INDEX(Rate!$B$4:$M$25,MATCH(Gilbert!N7520,Rate!$A$4:$A$25,0),MATCH(Gilbert!L7520,Rate!$B$3:$M$3,0))*O7520*0.8,INDEX(Rate!$B$4:$M$25,MATCH(Gilbert!N7520,Rate!$A$4:$A$25,0),MATCH(Gilbert!L7520,Rate!$B$3:$M$3,0))*O7520)),"")</f>
        <v/>
      </c>
      <c r="S7520" s="71"/>
      <c r="T7520" s="71" t="str">
        <f t="shared" si="354"/>
        <v/>
      </c>
      <c r="V7520" s="98"/>
      <c r="W7520" s="98"/>
    </row>
    <row r="7521" s="59" customFormat="1" spans="1:23">
      <c r="A7521" s="74"/>
      <c r="B7521" s="74"/>
      <c r="D7521" s="98"/>
      <c r="G7521" s="99"/>
      <c r="H7521" s="98"/>
      <c r="J7521" s="101"/>
      <c r="P7521" s="70" t="str">
        <f t="shared" si="352"/>
        <v/>
      </c>
      <c r="Q7521" s="70" t="str">
        <f t="shared" si="353"/>
        <v/>
      </c>
      <c r="R7521" s="70" t="str">
        <f>IFERROR(IF(K7521="handling and wharfage",SUM(P7521:Q7521),IF(OR(K7521="tank",K7521="Boat",K7521="car"),INDEX(Rate!$B$4:$M$25,MATCH(Gilbert!N7521,Rate!$A$4:$A$25,0),MATCH(Gilbert!L7521,Rate!$B$3:$M$3,0))*O7521*0.8,INDEX(Rate!$B$4:$M$25,MATCH(Gilbert!N7521,Rate!$A$4:$A$25,0),MATCH(Gilbert!L7521,Rate!$B$3:$M$3,0))*O7521)),"")</f>
        <v/>
      </c>
      <c r="S7521" s="71"/>
      <c r="T7521" s="71" t="str">
        <f t="shared" si="354"/>
        <v/>
      </c>
      <c r="V7521" s="98"/>
      <c r="W7521" s="98"/>
    </row>
    <row r="7522" s="59" customFormat="1" spans="1:23">
      <c r="A7522" s="74"/>
      <c r="B7522" s="74"/>
      <c r="D7522" s="98"/>
      <c r="G7522" s="99"/>
      <c r="H7522" s="98"/>
      <c r="J7522" s="101"/>
      <c r="P7522" s="70" t="str">
        <f t="shared" si="352"/>
        <v/>
      </c>
      <c r="Q7522" s="70" t="str">
        <f t="shared" si="353"/>
        <v/>
      </c>
      <c r="R7522" s="70" t="str">
        <f>IFERROR(IF(K7522="handling and wharfage",SUM(P7522:Q7522),IF(OR(K7522="tank",K7522="Boat",K7522="car"),INDEX(Rate!$B$4:$M$25,MATCH(Gilbert!N7522,Rate!$A$4:$A$25,0),MATCH(Gilbert!L7522,Rate!$B$3:$M$3,0))*O7522*0.8,INDEX(Rate!$B$4:$M$25,MATCH(Gilbert!N7522,Rate!$A$4:$A$25,0),MATCH(Gilbert!L7522,Rate!$B$3:$M$3,0))*O7522)),"")</f>
        <v/>
      </c>
      <c r="S7522" s="71"/>
      <c r="T7522" s="71" t="str">
        <f t="shared" si="354"/>
        <v/>
      </c>
      <c r="V7522" s="98"/>
      <c r="W7522" s="98"/>
    </row>
    <row r="7523" s="59" customFormat="1" spans="1:23">
      <c r="A7523" s="74"/>
      <c r="B7523" s="74"/>
      <c r="D7523" s="98"/>
      <c r="G7523" s="99"/>
      <c r="H7523" s="98"/>
      <c r="J7523" s="101"/>
      <c r="P7523" s="70" t="str">
        <f t="shared" si="352"/>
        <v/>
      </c>
      <c r="Q7523" s="70" t="str">
        <f t="shared" si="353"/>
        <v/>
      </c>
      <c r="R7523" s="70" t="str">
        <f>IFERROR(IF(K7523="handling and wharfage",SUM(P7523:Q7523),IF(OR(K7523="tank",K7523="Boat",K7523="car"),INDEX(Rate!$B$4:$M$25,MATCH(Gilbert!N7523,Rate!$A$4:$A$25,0),MATCH(Gilbert!L7523,Rate!$B$3:$M$3,0))*O7523*0.8,INDEX(Rate!$B$4:$M$25,MATCH(Gilbert!N7523,Rate!$A$4:$A$25,0),MATCH(Gilbert!L7523,Rate!$B$3:$M$3,0))*O7523)),"")</f>
        <v/>
      </c>
      <c r="S7523" s="71"/>
      <c r="T7523" s="71" t="str">
        <f t="shared" si="354"/>
        <v/>
      </c>
      <c r="V7523" s="98"/>
      <c r="W7523" s="98"/>
    </row>
    <row r="7524" s="59" customFormat="1" spans="1:23">
      <c r="A7524" s="74"/>
      <c r="B7524" s="74"/>
      <c r="D7524" s="98"/>
      <c r="G7524" s="99"/>
      <c r="H7524" s="98"/>
      <c r="J7524" s="101"/>
      <c r="P7524" s="70" t="str">
        <f t="shared" si="352"/>
        <v/>
      </c>
      <c r="Q7524" s="70" t="str">
        <f t="shared" si="353"/>
        <v/>
      </c>
      <c r="R7524" s="70" t="str">
        <f>IFERROR(IF(K7524="handling and wharfage",SUM(P7524:Q7524),IF(OR(K7524="tank",K7524="Boat",K7524="car"),INDEX(Rate!$B$4:$M$25,MATCH(Gilbert!N7524,Rate!$A$4:$A$25,0),MATCH(Gilbert!L7524,Rate!$B$3:$M$3,0))*O7524*0.8,INDEX(Rate!$B$4:$M$25,MATCH(Gilbert!N7524,Rate!$A$4:$A$25,0),MATCH(Gilbert!L7524,Rate!$B$3:$M$3,0))*O7524)),"")</f>
        <v/>
      </c>
      <c r="S7524" s="71"/>
      <c r="T7524" s="71" t="str">
        <f t="shared" si="354"/>
        <v/>
      </c>
      <c r="V7524" s="98"/>
      <c r="W7524" s="98"/>
    </row>
    <row r="7525" s="59" customFormat="1" spans="1:23">
      <c r="A7525" s="74"/>
      <c r="B7525" s="74"/>
      <c r="D7525" s="98"/>
      <c r="G7525" s="99"/>
      <c r="H7525" s="98"/>
      <c r="J7525" s="101"/>
      <c r="P7525" s="70" t="str">
        <f t="shared" si="352"/>
        <v/>
      </c>
      <c r="Q7525" s="70" t="str">
        <f t="shared" si="353"/>
        <v/>
      </c>
      <c r="R7525" s="70" t="str">
        <f>IFERROR(IF(K7525="handling and wharfage",SUM(P7525:Q7525),IF(OR(K7525="tank",K7525="Boat",K7525="car"),INDEX(Rate!$B$4:$M$25,MATCH(Gilbert!N7525,Rate!$A$4:$A$25,0),MATCH(Gilbert!L7525,Rate!$B$3:$M$3,0))*O7525*0.8,INDEX(Rate!$B$4:$M$25,MATCH(Gilbert!N7525,Rate!$A$4:$A$25,0),MATCH(Gilbert!L7525,Rate!$B$3:$M$3,0))*O7525)),"")</f>
        <v/>
      </c>
      <c r="S7525" s="71"/>
      <c r="T7525" s="71" t="str">
        <f t="shared" si="354"/>
        <v/>
      </c>
      <c r="V7525" s="98"/>
      <c r="W7525" s="98"/>
    </row>
    <row r="7526" spans="16:20">
      <c r="P7526" s="70" t="str">
        <f t="shared" si="352"/>
        <v/>
      </c>
      <c r="Q7526" s="70" t="str">
        <f t="shared" si="353"/>
        <v/>
      </c>
      <c r="R7526" s="70" t="str">
        <f>IFERROR(IF(K7526="handling and wharfage",SUM(P7526:Q7526),IF(OR(K7526="tank",K7526="Boat",K7526="car"),INDEX(Rate!$B$4:$M$25,MATCH(Gilbert!N7526,Rate!$A$4:$A$25,0),MATCH(Gilbert!L7526,Rate!$B$3:$M$3,0))*O7526*0.8,INDEX(Rate!$B$4:$M$25,MATCH(Gilbert!N7526,Rate!$A$4:$A$25,0),MATCH(Gilbert!L7526,Rate!$B$3:$M$3,0))*O7526)),"")</f>
        <v/>
      </c>
      <c r="T7526" s="71" t="str">
        <f t="shared" si="354"/>
        <v/>
      </c>
    </row>
    <row r="7527" spans="16:20">
      <c r="P7527" s="70" t="str">
        <f t="shared" si="352"/>
        <v/>
      </c>
      <c r="Q7527" s="70" t="str">
        <f t="shared" si="353"/>
        <v/>
      </c>
      <c r="R7527" s="70" t="str">
        <f>IFERROR(IF(K7527="handling and wharfage",SUM(P7527:Q7527),IF(OR(K7527="tank",K7527="Boat",K7527="car"),INDEX(Rate!$B$4:$M$25,MATCH(Gilbert!N7527,Rate!$A$4:$A$25,0),MATCH(Gilbert!L7527,Rate!$B$3:$M$3,0))*O7527*0.8,INDEX(Rate!$B$4:$M$25,MATCH(Gilbert!N7527,Rate!$A$4:$A$25,0),MATCH(Gilbert!L7527,Rate!$B$3:$M$3,0))*O7527)),"")</f>
        <v/>
      </c>
      <c r="T7527" s="71" t="str">
        <f t="shared" si="354"/>
        <v/>
      </c>
    </row>
    <row r="7528" spans="16:20">
      <c r="P7528" s="70" t="str">
        <f t="shared" si="352"/>
        <v/>
      </c>
      <c r="Q7528" s="70" t="str">
        <f t="shared" si="353"/>
        <v/>
      </c>
      <c r="R7528" s="70" t="str">
        <f>IFERROR(IF(K7528="handling and wharfage",SUM(P7528:Q7528),IF(OR(K7528="tank",K7528="Boat",K7528="car"),INDEX(Rate!$B$4:$M$25,MATCH(Gilbert!N7528,Rate!$A$4:$A$25,0),MATCH(Gilbert!L7528,Rate!$B$3:$M$3,0))*O7528*0.8,INDEX(Rate!$B$4:$M$25,MATCH(Gilbert!N7528,Rate!$A$4:$A$25,0),MATCH(Gilbert!L7528,Rate!$B$3:$M$3,0))*O7528)),"")</f>
        <v/>
      </c>
      <c r="T7528" s="71" t="str">
        <f t="shared" si="354"/>
        <v/>
      </c>
    </row>
    <row r="7529" spans="16:20">
      <c r="P7529" s="70" t="str">
        <f t="shared" si="352"/>
        <v/>
      </c>
      <c r="Q7529" s="70" t="str">
        <f t="shared" si="353"/>
        <v/>
      </c>
      <c r="R7529" s="70" t="str">
        <f>IFERROR(IF(K7529="handling and wharfage",SUM(P7529:Q7529),IF(OR(K7529="tank",K7529="Boat",K7529="car"),INDEX(Rate!$B$4:$M$25,MATCH(Gilbert!N7529,Rate!$A$4:$A$25,0),MATCH(Gilbert!L7529,Rate!$B$3:$M$3,0))*O7529*0.8,INDEX(Rate!$B$4:$M$25,MATCH(Gilbert!N7529,Rate!$A$4:$A$25,0),MATCH(Gilbert!L7529,Rate!$B$3:$M$3,0))*O7529)),"")</f>
        <v/>
      </c>
      <c r="T7529" s="71" t="str">
        <f t="shared" si="354"/>
        <v/>
      </c>
    </row>
    <row r="7530" spans="16:20">
      <c r="P7530" s="70" t="str">
        <f t="shared" si="352"/>
        <v/>
      </c>
      <c r="Q7530" s="70" t="str">
        <f t="shared" si="353"/>
        <v/>
      </c>
      <c r="R7530" s="70" t="str">
        <f>IFERROR(IF(K7530="handling and wharfage",SUM(P7530:Q7530),IF(OR(K7530="tank",K7530="Boat",K7530="car"),INDEX(Rate!$B$4:$M$25,MATCH(Gilbert!N7530,Rate!$A$4:$A$25,0),MATCH(Gilbert!L7530,Rate!$B$3:$M$3,0))*O7530*0.8,INDEX(Rate!$B$4:$M$25,MATCH(Gilbert!N7530,Rate!$A$4:$A$25,0),MATCH(Gilbert!L7530,Rate!$B$3:$M$3,0))*O7530)),"")</f>
        <v/>
      </c>
      <c r="T7530" s="71" t="str">
        <f t="shared" si="354"/>
        <v/>
      </c>
    </row>
    <row r="7531" spans="16:20">
      <c r="P7531" s="70" t="str">
        <f t="shared" si="352"/>
        <v/>
      </c>
      <c r="Q7531" s="70" t="str">
        <f t="shared" si="353"/>
        <v/>
      </c>
      <c r="R7531" s="70" t="str">
        <f>IFERROR(IF(K7531="handling and wharfage",SUM(P7531:Q7531),IF(OR(K7531="tank",K7531="Boat",K7531="car"),INDEX(Rate!$B$4:$M$25,MATCH(Gilbert!N7531,Rate!$A$4:$A$25,0),MATCH(Gilbert!L7531,Rate!$B$3:$M$3,0))*O7531*0.8,INDEX(Rate!$B$4:$M$25,MATCH(Gilbert!N7531,Rate!$A$4:$A$25,0),MATCH(Gilbert!L7531,Rate!$B$3:$M$3,0))*O7531)),"")</f>
        <v/>
      </c>
      <c r="T7531" s="71" t="str">
        <f t="shared" si="354"/>
        <v/>
      </c>
    </row>
    <row r="7532" spans="16:20">
      <c r="P7532" s="70" t="str">
        <f t="shared" si="352"/>
        <v/>
      </c>
      <c r="Q7532" s="70" t="str">
        <f t="shared" si="353"/>
        <v/>
      </c>
      <c r="R7532" s="70" t="str">
        <f>IFERROR(IF(K7532="handling and wharfage",SUM(P7532:Q7532),IF(OR(K7532="tank",K7532="Boat",K7532="car"),INDEX(Rate!$B$4:$M$25,MATCH(Gilbert!N7532,Rate!$A$4:$A$25,0),MATCH(Gilbert!L7532,Rate!$B$3:$M$3,0))*O7532*0.8,INDEX(Rate!$B$4:$M$25,MATCH(Gilbert!N7532,Rate!$A$4:$A$25,0),MATCH(Gilbert!L7532,Rate!$B$3:$M$3,0))*O7532)),"")</f>
        <v/>
      </c>
      <c r="T7532" s="71" t="str">
        <f t="shared" si="354"/>
        <v/>
      </c>
    </row>
    <row r="7533" spans="16:20">
      <c r="P7533" s="70" t="str">
        <f t="shared" si="352"/>
        <v/>
      </c>
      <c r="Q7533" s="70" t="str">
        <f t="shared" si="353"/>
        <v/>
      </c>
      <c r="R7533" s="70" t="str">
        <f>IFERROR(IF(K7533="handling and wharfage",SUM(P7533:Q7533),IF(OR(K7533="tank",K7533="Boat",K7533="car"),INDEX(Rate!$B$4:$M$25,MATCH(Gilbert!N7533,Rate!$A$4:$A$25,0),MATCH(Gilbert!L7533,Rate!$B$3:$M$3,0))*O7533*0.8,INDEX(Rate!$B$4:$M$25,MATCH(Gilbert!N7533,Rate!$A$4:$A$25,0),MATCH(Gilbert!L7533,Rate!$B$3:$M$3,0))*O7533)),"")</f>
        <v/>
      </c>
      <c r="T7533" s="71" t="str">
        <f t="shared" si="354"/>
        <v/>
      </c>
    </row>
    <row r="7534" spans="16:20">
      <c r="P7534" s="70" t="str">
        <f t="shared" si="352"/>
        <v/>
      </c>
      <c r="Q7534" s="70" t="str">
        <f t="shared" si="353"/>
        <v/>
      </c>
      <c r="R7534" s="70" t="str">
        <f>IFERROR(IF(K7534="handling and wharfage",SUM(P7534:Q7534),IF(OR(K7534="tank",K7534="Boat",K7534="car"),INDEX(Rate!$B$4:$M$25,MATCH(Gilbert!N7534,Rate!$A$4:$A$25,0),MATCH(Gilbert!L7534,Rate!$B$3:$M$3,0))*O7534*0.8,INDEX(Rate!$B$4:$M$25,MATCH(Gilbert!N7534,Rate!$A$4:$A$25,0),MATCH(Gilbert!L7534,Rate!$B$3:$M$3,0))*O7534)),"")</f>
        <v/>
      </c>
      <c r="T7534" s="71" t="str">
        <f t="shared" si="354"/>
        <v/>
      </c>
    </row>
    <row r="7535" spans="16:20">
      <c r="P7535" s="70" t="str">
        <f t="shared" si="352"/>
        <v/>
      </c>
      <c r="Q7535" s="70" t="str">
        <f t="shared" si="353"/>
        <v/>
      </c>
      <c r="R7535" s="70" t="str">
        <f>IFERROR(IF(K7535="handling and wharfage",SUM(P7535:Q7535),IF(OR(K7535="tank",K7535="Boat",K7535="car"),INDEX(Rate!$B$4:$M$25,MATCH(Gilbert!N7535,Rate!$A$4:$A$25,0),MATCH(Gilbert!L7535,Rate!$B$3:$M$3,0))*O7535*0.8,INDEX(Rate!$B$4:$M$25,MATCH(Gilbert!N7535,Rate!$A$4:$A$25,0),MATCH(Gilbert!L7535,Rate!$B$3:$M$3,0))*O7535)),"")</f>
        <v/>
      </c>
      <c r="T7535" s="71" t="str">
        <f t="shared" si="354"/>
        <v/>
      </c>
    </row>
    <row r="7536" spans="16:20">
      <c r="P7536" s="70" t="str">
        <f t="shared" si="352"/>
        <v/>
      </c>
      <c r="Q7536" s="70" t="str">
        <f t="shared" si="353"/>
        <v/>
      </c>
      <c r="R7536" s="70" t="str">
        <f>IFERROR(IF(K7536="handling and wharfage",SUM(P7536:Q7536),IF(OR(K7536="tank",K7536="Boat",K7536="car"),INDEX(Rate!$B$4:$M$25,MATCH(Gilbert!N7536,Rate!$A$4:$A$25,0),MATCH(Gilbert!L7536,Rate!$B$3:$M$3,0))*O7536*0.8,INDEX(Rate!$B$4:$M$25,MATCH(Gilbert!N7536,Rate!$A$4:$A$25,0),MATCH(Gilbert!L7536,Rate!$B$3:$M$3,0))*O7536)),"")</f>
        <v/>
      </c>
      <c r="T7536" s="71" t="str">
        <f t="shared" si="354"/>
        <v/>
      </c>
    </row>
    <row r="7537" spans="16:20">
      <c r="P7537" s="70" t="str">
        <f t="shared" si="352"/>
        <v/>
      </c>
      <c r="Q7537" s="70" t="str">
        <f t="shared" si="353"/>
        <v/>
      </c>
      <c r="R7537" s="70" t="str">
        <f>IFERROR(IF(K7537="handling and wharfage",SUM(P7537:Q7537),IF(OR(K7537="tank",K7537="Boat",K7537="car"),INDEX(Rate!$B$4:$M$25,MATCH(Gilbert!N7537,Rate!$A$4:$A$25,0),MATCH(Gilbert!L7537,Rate!$B$3:$M$3,0))*O7537*0.8,INDEX(Rate!$B$4:$M$25,MATCH(Gilbert!N7537,Rate!$A$4:$A$25,0),MATCH(Gilbert!L7537,Rate!$B$3:$M$3,0))*O7537)),"")</f>
        <v/>
      </c>
      <c r="T7537" s="71" t="str">
        <f t="shared" si="354"/>
        <v/>
      </c>
    </row>
    <row r="7538" spans="16:20">
      <c r="P7538" s="70" t="str">
        <f t="shared" si="352"/>
        <v/>
      </c>
      <c r="Q7538" s="70" t="str">
        <f t="shared" si="353"/>
        <v/>
      </c>
      <c r="R7538" s="70" t="str">
        <f>IFERROR(IF(K7538="handling and wharfage",SUM(P7538:Q7538),IF(OR(K7538="tank",K7538="Boat",K7538="car"),INDEX(Rate!$B$4:$M$25,MATCH(Gilbert!N7538,Rate!$A$4:$A$25,0),MATCH(Gilbert!L7538,Rate!$B$3:$M$3,0))*O7538*0.8,INDEX(Rate!$B$4:$M$25,MATCH(Gilbert!N7538,Rate!$A$4:$A$25,0),MATCH(Gilbert!L7538,Rate!$B$3:$M$3,0))*O7538)),"")</f>
        <v/>
      </c>
      <c r="T7538" s="71" t="str">
        <f t="shared" si="354"/>
        <v/>
      </c>
    </row>
    <row r="7539" spans="16:20">
      <c r="P7539" s="70" t="str">
        <f t="shared" si="352"/>
        <v/>
      </c>
      <c r="Q7539" s="70" t="str">
        <f t="shared" si="353"/>
        <v/>
      </c>
      <c r="R7539" s="70" t="str">
        <f>IFERROR(IF(K7539="handling and wharfage",SUM(P7539:Q7539),IF(OR(K7539="tank",K7539="Boat",K7539="car"),INDEX(Rate!$B$4:$M$25,MATCH(Gilbert!N7539,Rate!$A$4:$A$25,0),MATCH(Gilbert!L7539,Rate!$B$3:$M$3,0))*O7539*0.8,INDEX(Rate!$B$4:$M$25,MATCH(Gilbert!N7539,Rate!$A$4:$A$25,0),MATCH(Gilbert!L7539,Rate!$B$3:$M$3,0))*O7539)),"")</f>
        <v/>
      </c>
      <c r="T7539" s="71" t="str">
        <f t="shared" si="354"/>
        <v/>
      </c>
    </row>
    <row r="7540" spans="16:20">
      <c r="P7540" s="70" t="str">
        <f t="shared" si="352"/>
        <v/>
      </c>
      <c r="Q7540" s="70" t="str">
        <f t="shared" si="353"/>
        <v/>
      </c>
      <c r="R7540" s="70" t="str">
        <f>IFERROR(IF(K7540="handling and wharfage",SUM(P7540:Q7540),IF(OR(K7540="tank",K7540="Boat",K7540="car"),INDEX(Rate!$B$4:$M$25,MATCH(Gilbert!N7540,Rate!$A$4:$A$25,0),MATCH(Gilbert!L7540,Rate!$B$3:$M$3,0))*O7540*0.8,INDEX(Rate!$B$4:$M$25,MATCH(Gilbert!N7540,Rate!$A$4:$A$25,0),MATCH(Gilbert!L7540,Rate!$B$3:$M$3,0))*O7540)),"")</f>
        <v/>
      </c>
      <c r="T7540" s="71" t="str">
        <f t="shared" si="354"/>
        <v/>
      </c>
    </row>
    <row r="7541" spans="16:20">
      <c r="P7541" s="70" t="str">
        <f t="shared" si="352"/>
        <v/>
      </c>
      <c r="Q7541" s="70" t="str">
        <f t="shared" si="353"/>
        <v/>
      </c>
      <c r="R7541" s="70" t="str">
        <f>IFERROR(IF(K7541="handling and wharfage",SUM(P7541:Q7541),IF(OR(K7541="tank",K7541="Boat",K7541="car"),INDEX(Rate!$B$4:$M$25,MATCH(Gilbert!N7541,Rate!$A$4:$A$25,0),MATCH(Gilbert!L7541,Rate!$B$3:$M$3,0))*O7541*0.8,INDEX(Rate!$B$4:$M$25,MATCH(Gilbert!N7541,Rate!$A$4:$A$25,0),MATCH(Gilbert!L7541,Rate!$B$3:$M$3,0))*O7541)),"")</f>
        <v/>
      </c>
      <c r="T7541" s="71" t="str">
        <f t="shared" si="354"/>
        <v/>
      </c>
    </row>
    <row r="7542" spans="16:20">
      <c r="P7542" s="70" t="str">
        <f t="shared" si="352"/>
        <v/>
      </c>
      <c r="Q7542" s="70" t="str">
        <f t="shared" si="353"/>
        <v/>
      </c>
      <c r="R7542" s="70" t="str">
        <f>IFERROR(IF(K7542="handling and wharfage",SUM(P7542:Q7542),IF(OR(K7542="tank",K7542="Boat",K7542="car"),INDEX(Rate!$B$4:$M$25,MATCH(Gilbert!N7542,Rate!$A$4:$A$25,0),MATCH(Gilbert!L7542,Rate!$B$3:$M$3,0))*O7542*0.8,INDEX(Rate!$B$4:$M$25,MATCH(Gilbert!N7542,Rate!$A$4:$A$25,0),MATCH(Gilbert!L7542,Rate!$B$3:$M$3,0))*O7542)),"")</f>
        <v/>
      </c>
      <c r="T7542" s="71" t="str">
        <f t="shared" si="354"/>
        <v/>
      </c>
    </row>
    <row r="7543" spans="16:20">
      <c r="P7543" s="70" t="str">
        <f t="shared" si="352"/>
        <v/>
      </c>
      <c r="Q7543" s="70" t="str">
        <f t="shared" si="353"/>
        <v/>
      </c>
      <c r="R7543" s="70" t="str">
        <f>IFERROR(IF(K7543="handling and wharfage",SUM(P7543:Q7543),IF(OR(K7543="tank",K7543="Boat",K7543="car"),INDEX(Rate!$B$4:$M$25,MATCH(Gilbert!N7543,Rate!$A$4:$A$25,0),MATCH(Gilbert!L7543,Rate!$B$3:$M$3,0))*O7543*0.8,INDEX(Rate!$B$4:$M$25,MATCH(Gilbert!N7543,Rate!$A$4:$A$25,0),MATCH(Gilbert!L7543,Rate!$B$3:$M$3,0))*O7543)),"")</f>
        <v/>
      </c>
      <c r="T7543" s="71" t="str">
        <f t="shared" si="354"/>
        <v/>
      </c>
    </row>
    <row r="7544" spans="16:20">
      <c r="P7544" s="70" t="str">
        <f t="shared" si="352"/>
        <v/>
      </c>
      <c r="Q7544" s="70" t="str">
        <f t="shared" si="353"/>
        <v/>
      </c>
      <c r="R7544" s="70" t="str">
        <f>IFERROR(IF(K7544="handling and wharfage",SUM(P7544:Q7544),IF(OR(K7544="tank",K7544="Boat",K7544="car"),INDEX(Rate!$B$4:$M$25,MATCH(Gilbert!N7544,Rate!$A$4:$A$25,0),MATCH(Gilbert!L7544,Rate!$B$3:$M$3,0))*O7544*0.8,INDEX(Rate!$B$4:$M$25,MATCH(Gilbert!N7544,Rate!$A$4:$A$25,0),MATCH(Gilbert!L7544,Rate!$B$3:$M$3,0))*O7544)),"")</f>
        <v/>
      </c>
      <c r="T7544" s="71" t="str">
        <f t="shared" si="354"/>
        <v/>
      </c>
    </row>
    <row r="7545" spans="16:20">
      <c r="P7545" s="70" t="str">
        <f t="shared" si="352"/>
        <v/>
      </c>
      <c r="Q7545" s="70" t="str">
        <f t="shared" si="353"/>
        <v/>
      </c>
      <c r="R7545" s="70" t="str">
        <f>IFERROR(IF(K7545="handling and wharfage",SUM(P7545:Q7545),IF(OR(K7545="tank",K7545="Boat",K7545="car"),INDEX(Rate!$B$4:$M$25,MATCH(Gilbert!N7545,Rate!$A$4:$A$25,0),MATCH(Gilbert!L7545,Rate!$B$3:$M$3,0))*O7545*0.8,INDEX(Rate!$B$4:$M$25,MATCH(Gilbert!N7545,Rate!$A$4:$A$25,0),MATCH(Gilbert!L7545,Rate!$B$3:$M$3,0))*O7545)),"")</f>
        <v/>
      </c>
      <c r="T7545" s="71" t="str">
        <f t="shared" si="354"/>
        <v/>
      </c>
    </row>
    <row r="7546" spans="16:20">
      <c r="P7546" s="70" t="str">
        <f t="shared" si="352"/>
        <v/>
      </c>
      <c r="Q7546" s="70" t="str">
        <f t="shared" si="353"/>
        <v/>
      </c>
      <c r="R7546" s="70" t="str">
        <f>IFERROR(IF(K7546="handling and wharfage",SUM(P7546:Q7546),IF(OR(K7546="tank",K7546="Boat",K7546="car"),INDEX(Rate!$B$4:$M$25,MATCH(Gilbert!N7546,Rate!$A$4:$A$25,0),MATCH(Gilbert!L7546,Rate!$B$3:$M$3,0))*O7546*0.8,INDEX(Rate!$B$4:$M$25,MATCH(Gilbert!N7546,Rate!$A$4:$A$25,0),MATCH(Gilbert!L7546,Rate!$B$3:$M$3,0))*O7546)),"")</f>
        <v/>
      </c>
      <c r="T7546" s="71" t="str">
        <f t="shared" si="354"/>
        <v/>
      </c>
    </row>
    <row r="7547" spans="16:20">
      <c r="P7547" s="70" t="str">
        <f t="shared" si="352"/>
        <v/>
      </c>
      <c r="Q7547" s="70" t="str">
        <f t="shared" si="353"/>
        <v/>
      </c>
      <c r="R7547" s="70" t="str">
        <f>IFERROR(IF(K7547="handling and wharfage",SUM(P7547:Q7547),IF(OR(K7547="tank",K7547="Boat",K7547="car"),INDEX(Rate!$B$4:$M$25,MATCH(Gilbert!N7547,Rate!$A$4:$A$25,0),MATCH(Gilbert!L7547,Rate!$B$3:$M$3,0))*O7547*0.8,INDEX(Rate!$B$4:$M$25,MATCH(Gilbert!N7547,Rate!$A$4:$A$25,0),MATCH(Gilbert!L7547,Rate!$B$3:$M$3,0))*O7547)),"")</f>
        <v/>
      </c>
      <c r="T7547" s="71" t="str">
        <f t="shared" si="354"/>
        <v/>
      </c>
    </row>
    <row r="7548" spans="16:20">
      <c r="P7548" s="70" t="str">
        <f t="shared" si="352"/>
        <v/>
      </c>
      <c r="Q7548" s="70" t="str">
        <f t="shared" si="353"/>
        <v/>
      </c>
      <c r="R7548" s="70" t="str">
        <f>IFERROR(IF(K7548="handling and wharfage",SUM(P7548:Q7548),IF(OR(K7548="tank",K7548="Boat",K7548="car"),INDEX(Rate!$B$4:$M$25,MATCH(Gilbert!N7548,Rate!$A$4:$A$25,0),MATCH(Gilbert!L7548,Rate!$B$3:$M$3,0))*O7548*0.8,INDEX(Rate!$B$4:$M$25,MATCH(Gilbert!N7548,Rate!$A$4:$A$25,0),MATCH(Gilbert!L7548,Rate!$B$3:$M$3,0))*O7548)),"")</f>
        <v/>
      </c>
      <c r="T7548" s="71" t="str">
        <f t="shared" si="354"/>
        <v/>
      </c>
    </row>
    <row r="7549" spans="16:20">
      <c r="P7549" s="70" t="str">
        <f t="shared" si="352"/>
        <v/>
      </c>
      <c r="Q7549" s="70" t="str">
        <f t="shared" si="353"/>
        <v/>
      </c>
      <c r="R7549" s="70" t="str">
        <f>IFERROR(IF(K7549="handling and wharfage",SUM(P7549:Q7549),IF(OR(K7549="tank",K7549="Boat",K7549="car"),INDEX(Rate!$B$4:$M$25,MATCH(Gilbert!N7549,Rate!$A$4:$A$25,0),MATCH(Gilbert!L7549,Rate!$B$3:$M$3,0))*O7549*0.8,INDEX(Rate!$B$4:$M$25,MATCH(Gilbert!N7549,Rate!$A$4:$A$25,0),MATCH(Gilbert!L7549,Rate!$B$3:$M$3,0))*O7549)),"")</f>
        <v/>
      </c>
      <c r="T7549" s="71" t="str">
        <f t="shared" si="354"/>
        <v/>
      </c>
    </row>
    <row r="7550" spans="16:20">
      <c r="P7550" s="70" t="str">
        <f t="shared" si="352"/>
        <v/>
      </c>
      <c r="Q7550" s="70" t="str">
        <f t="shared" si="353"/>
        <v/>
      </c>
      <c r="R7550" s="70" t="str">
        <f>IFERROR(IF(K7550="handling and wharfage",SUM(P7550:Q7550),IF(OR(K7550="tank",K7550="Boat",K7550="car"),INDEX(Rate!$B$4:$M$25,MATCH(Gilbert!N7550,Rate!$A$4:$A$25,0),MATCH(Gilbert!L7550,Rate!$B$3:$M$3,0))*O7550*0.8,INDEX(Rate!$B$4:$M$25,MATCH(Gilbert!N7550,Rate!$A$4:$A$25,0),MATCH(Gilbert!L7550,Rate!$B$3:$M$3,0))*O7550)),"")</f>
        <v/>
      </c>
      <c r="T7550" s="71" t="str">
        <f t="shared" si="354"/>
        <v/>
      </c>
    </row>
    <row r="7551" spans="16:20">
      <c r="P7551" s="70" t="str">
        <f t="shared" si="352"/>
        <v/>
      </c>
      <c r="Q7551" s="70" t="str">
        <f t="shared" si="353"/>
        <v/>
      </c>
      <c r="R7551" s="70" t="str">
        <f>IFERROR(IF(K7551="handling and wharfage",SUM(P7551:Q7551),IF(OR(K7551="tank",K7551="Boat",K7551="car"),INDEX(Rate!$B$4:$M$25,MATCH(Gilbert!N7551,Rate!$A$4:$A$25,0),MATCH(Gilbert!L7551,Rate!$B$3:$M$3,0))*O7551*0.8,INDEX(Rate!$B$4:$M$25,MATCH(Gilbert!N7551,Rate!$A$4:$A$25,0),MATCH(Gilbert!L7551,Rate!$B$3:$M$3,0))*O7551)),"")</f>
        <v/>
      </c>
      <c r="T7551" s="71" t="str">
        <f t="shared" si="354"/>
        <v/>
      </c>
    </row>
    <row r="7552" spans="16:20">
      <c r="P7552" s="70" t="str">
        <f t="shared" si="352"/>
        <v/>
      </c>
      <c r="Q7552" s="70" t="str">
        <f t="shared" si="353"/>
        <v/>
      </c>
      <c r="R7552" s="70" t="str">
        <f>IFERROR(IF(K7552="handling and wharfage",SUM(P7552:Q7552),IF(OR(K7552="tank",K7552="Boat",K7552="car"),INDEX(Rate!$B$4:$M$25,MATCH(Gilbert!N7552,Rate!$A$4:$A$25,0),MATCH(Gilbert!L7552,Rate!$B$3:$M$3,0))*O7552*0.8,INDEX(Rate!$B$4:$M$25,MATCH(Gilbert!N7552,Rate!$A$4:$A$25,0),MATCH(Gilbert!L7552,Rate!$B$3:$M$3,0))*O7552)),"")</f>
        <v/>
      </c>
      <c r="T7552" s="71" t="str">
        <f t="shared" si="354"/>
        <v/>
      </c>
    </row>
    <row r="7553" spans="16:20">
      <c r="P7553" s="70" t="str">
        <f t="shared" si="352"/>
        <v/>
      </c>
      <c r="Q7553" s="70" t="str">
        <f t="shared" si="353"/>
        <v/>
      </c>
      <c r="R7553" s="70" t="str">
        <f>IFERROR(IF(K7553="handling and wharfage",SUM(P7553:Q7553),IF(OR(K7553="tank",K7553="Boat",K7553="car"),INDEX(Rate!$B$4:$M$25,MATCH(Gilbert!N7553,Rate!$A$4:$A$25,0),MATCH(Gilbert!L7553,Rate!$B$3:$M$3,0))*O7553*0.8,INDEX(Rate!$B$4:$M$25,MATCH(Gilbert!N7553,Rate!$A$4:$A$25,0),MATCH(Gilbert!L7553,Rate!$B$3:$M$3,0))*O7553)),"")</f>
        <v/>
      </c>
      <c r="T7553" s="71" t="str">
        <f t="shared" si="354"/>
        <v/>
      </c>
    </row>
    <row r="7554" spans="16:20">
      <c r="P7554" s="70" t="str">
        <f t="shared" si="352"/>
        <v/>
      </c>
      <c r="Q7554" s="70" t="str">
        <f t="shared" si="353"/>
        <v/>
      </c>
      <c r="R7554" s="70" t="str">
        <f>IFERROR(IF(K7554="handling and wharfage",SUM(P7554:Q7554),IF(OR(K7554="tank",K7554="Boat",K7554="car"),INDEX(Rate!$B$4:$M$25,MATCH(Gilbert!N7554,Rate!$A$4:$A$25,0),MATCH(Gilbert!L7554,Rate!$B$3:$M$3,0))*O7554*0.8,INDEX(Rate!$B$4:$M$25,MATCH(Gilbert!N7554,Rate!$A$4:$A$25,0),MATCH(Gilbert!L7554,Rate!$B$3:$M$3,0))*O7554)),"")</f>
        <v/>
      </c>
      <c r="T7554" s="71" t="str">
        <f t="shared" si="354"/>
        <v/>
      </c>
    </row>
    <row r="7555" spans="16:20">
      <c r="P7555" s="70" t="str">
        <f t="shared" ref="P7555:P7618" si="355">IF(OR(K7555="handling and wharfage",K7555="rau handling and wharfage"),O7555*30,"")</f>
        <v/>
      </c>
      <c r="Q7555" s="70" t="str">
        <f t="shared" ref="Q7555:Q7618" si="356">IF(K7555&lt;&gt;"handling and wharfage","",O7555*3.5)</f>
        <v/>
      </c>
      <c r="R7555" s="70" t="str">
        <f>IFERROR(IF(K7555="handling and wharfage",SUM(P7555:Q7555),IF(OR(K7555="tank",K7555="Boat",K7555="car"),INDEX(Rate!$B$4:$M$25,MATCH(Gilbert!N7555,Rate!$A$4:$A$25,0),MATCH(Gilbert!L7555,Rate!$B$3:$M$3,0))*O7555*0.8,INDEX(Rate!$B$4:$M$25,MATCH(Gilbert!N7555,Rate!$A$4:$A$25,0),MATCH(Gilbert!L7555,Rate!$B$3:$M$3,0))*O7555)),"")</f>
        <v/>
      </c>
      <c r="T7555" s="71" t="str">
        <f t="shared" ref="T7555:T7618" si="357">IF(L7555="","",IF(L7555="General2","F0070000061A","E31250000331"))</f>
        <v/>
      </c>
    </row>
    <row r="7556" spans="16:20">
      <c r="P7556" s="70" t="str">
        <f t="shared" si="355"/>
        <v/>
      </c>
      <c r="Q7556" s="70" t="str">
        <f t="shared" si="356"/>
        <v/>
      </c>
      <c r="R7556" s="70" t="str">
        <f>IFERROR(IF(K7556="handling and wharfage",SUM(P7556:Q7556),IF(OR(K7556="tank",K7556="Boat",K7556="car"),INDEX(Rate!$B$4:$M$25,MATCH(Gilbert!N7556,Rate!$A$4:$A$25,0),MATCH(Gilbert!L7556,Rate!$B$3:$M$3,0))*O7556*0.8,INDEX(Rate!$B$4:$M$25,MATCH(Gilbert!N7556,Rate!$A$4:$A$25,0),MATCH(Gilbert!L7556,Rate!$B$3:$M$3,0))*O7556)),"")</f>
        <v/>
      </c>
      <c r="T7556" s="71" t="str">
        <f t="shared" si="357"/>
        <v/>
      </c>
    </row>
    <row r="7557" spans="16:20">
      <c r="P7557" s="70" t="str">
        <f t="shared" si="355"/>
        <v/>
      </c>
      <c r="Q7557" s="70" t="str">
        <f t="shared" si="356"/>
        <v/>
      </c>
      <c r="R7557" s="70" t="str">
        <f>IFERROR(IF(K7557="handling and wharfage",SUM(P7557:Q7557),IF(OR(K7557="tank",K7557="Boat",K7557="car"),INDEX(Rate!$B$4:$M$25,MATCH(Gilbert!N7557,Rate!$A$4:$A$25,0),MATCH(Gilbert!L7557,Rate!$B$3:$M$3,0))*O7557*0.8,INDEX(Rate!$B$4:$M$25,MATCH(Gilbert!N7557,Rate!$A$4:$A$25,0),MATCH(Gilbert!L7557,Rate!$B$3:$M$3,0))*O7557)),"")</f>
        <v/>
      </c>
      <c r="T7557" s="71" t="str">
        <f t="shared" si="357"/>
        <v/>
      </c>
    </row>
    <row r="7558" spans="16:20">
      <c r="P7558" s="70" t="str">
        <f t="shared" si="355"/>
        <v/>
      </c>
      <c r="Q7558" s="70" t="str">
        <f t="shared" si="356"/>
        <v/>
      </c>
      <c r="R7558" s="70" t="str">
        <f>IFERROR(IF(K7558="handling and wharfage",SUM(P7558:Q7558),IF(OR(K7558="tank",K7558="Boat",K7558="car"),INDEX(Rate!$B$4:$M$25,MATCH(Gilbert!N7558,Rate!$A$4:$A$25,0),MATCH(Gilbert!L7558,Rate!$B$3:$M$3,0))*O7558*0.8,INDEX(Rate!$B$4:$M$25,MATCH(Gilbert!N7558,Rate!$A$4:$A$25,0),MATCH(Gilbert!L7558,Rate!$B$3:$M$3,0))*O7558)),"")</f>
        <v/>
      </c>
      <c r="T7558" s="71" t="str">
        <f t="shared" si="357"/>
        <v/>
      </c>
    </row>
    <row r="7559" spans="16:20">
      <c r="P7559" s="70" t="str">
        <f t="shared" si="355"/>
        <v/>
      </c>
      <c r="Q7559" s="70" t="str">
        <f t="shared" si="356"/>
        <v/>
      </c>
      <c r="R7559" s="70" t="str">
        <f>IFERROR(IF(K7559="handling and wharfage",SUM(P7559:Q7559),IF(OR(K7559="tank",K7559="Boat",K7559="car"),INDEX(Rate!$B$4:$M$25,MATCH(Gilbert!N7559,Rate!$A$4:$A$25,0),MATCH(Gilbert!L7559,Rate!$B$3:$M$3,0))*O7559*0.8,INDEX(Rate!$B$4:$M$25,MATCH(Gilbert!N7559,Rate!$A$4:$A$25,0),MATCH(Gilbert!L7559,Rate!$B$3:$M$3,0))*O7559)),"")</f>
        <v/>
      </c>
      <c r="T7559" s="71" t="str">
        <f t="shared" si="357"/>
        <v/>
      </c>
    </row>
    <row r="7560" spans="16:20">
      <c r="P7560" s="70" t="str">
        <f t="shared" si="355"/>
        <v/>
      </c>
      <c r="Q7560" s="70" t="str">
        <f t="shared" si="356"/>
        <v/>
      </c>
      <c r="R7560" s="70" t="str">
        <f>IFERROR(IF(K7560="handling and wharfage",SUM(P7560:Q7560),IF(OR(K7560="tank",K7560="Boat",K7560="car"),INDEX(Rate!$B$4:$M$25,MATCH(Gilbert!N7560,Rate!$A$4:$A$25,0),MATCH(Gilbert!L7560,Rate!$B$3:$M$3,0))*O7560*0.8,INDEX(Rate!$B$4:$M$25,MATCH(Gilbert!N7560,Rate!$A$4:$A$25,0),MATCH(Gilbert!L7560,Rate!$B$3:$M$3,0))*O7560)),"")</f>
        <v/>
      </c>
      <c r="T7560" s="71" t="str">
        <f t="shared" si="357"/>
        <v/>
      </c>
    </row>
    <row r="7561" spans="16:20">
      <c r="P7561" s="70" t="str">
        <f t="shared" si="355"/>
        <v/>
      </c>
      <c r="Q7561" s="70" t="str">
        <f t="shared" si="356"/>
        <v/>
      </c>
      <c r="R7561" s="70" t="str">
        <f>IFERROR(IF(K7561="handling and wharfage",SUM(P7561:Q7561),IF(OR(K7561="tank",K7561="Boat",K7561="car"),INDEX(Rate!$B$4:$M$25,MATCH(Gilbert!N7561,Rate!$A$4:$A$25,0),MATCH(Gilbert!L7561,Rate!$B$3:$M$3,0))*O7561*0.8,INDEX(Rate!$B$4:$M$25,MATCH(Gilbert!N7561,Rate!$A$4:$A$25,0),MATCH(Gilbert!L7561,Rate!$B$3:$M$3,0))*O7561)),"")</f>
        <v/>
      </c>
      <c r="T7561" s="71" t="str">
        <f t="shared" si="357"/>
        <v/>
      </c>
    </row>
    <row r="7562" spans="16:20">
      <c r="P7562" s="70" t="str">
        <f t="shared" si="355"/>
        <v/>
      </c>
      <c r="Q7562" s="70" t="str">
        <f t="shared" si="356"/>
        <v/>
      </c>
      <c r="R7562" s="70" t="str">
        <f>IFERROR(IF(K7562="handling and wharfage",SUM(P7562:Q7562),IF(OR(K7562="tank",K7562="Boat",K7562="car"),INDEX(Rate!$B$4:$M$25,MATCH(Gilbert!N7562,Rate!$A$4:$A$25,0),MATCH(Gilbert!L7562,Rate!$B$3:$M$3,0))*O7562*0.8,INDEX(Rate!$B$4:$M$25,MATCH(Gilbert!N7562,Rate!$A$4:$A$25,0),MATCH(Gilbert!L7562,Rate!$B$3:$M$3,0))*O7562)),"")</f>
        <v/>
      </c>
      <c r="T7562" s="71" t="str">
        <f t="shared" si="357"/>
        <v/>
      </c>
    </row>
    <row r="7563" spans="16:20">
      <c r="P7563" s="70" t="str">
        <f t="shared" si="355"/>
        <v/>
      </c>
      <c r="Q7563" s="70" t="str">
        <f t="shared" si="356"/>
        <v/>
      </c>
      <c r="R7563" s="70" t="str">
        <f>IFERROR(IF(K7563="handling and wharfage",SUM(P7563:Q7563),IF(OR(K7563="tank",K7563="Boat",K7563="car"),INDEX(Rate!$B$4:$M$25,MATCH(Gilbert!N7563,Rate!$A$4:$A$25,0),MATCH(Gilbert!L7563,Rate!$B$3:$M$3,0))*O7563*0.8,INDEX(Rate!$B$4:$M$25,MATCH(Gilbert!N7563,Rate!$A$4:$A$25,0),MATCH(Gilbert!L7563,Rate!$B$3:$M$3,0))*O7563)),"")</f>
        <v/>
      </c>
      <c r="T7563" s="71" t="str">
        <f t="shared" si="357"/>
        <v/>
      </c>
    </row>
    <row r="7564" spans="16:20">
      <c r="P7564" s="70" t="str">
        <f t="shared" si="355"/>
        <v/>
      </c>
      <c r="Q7564" s="70" t="str">
        <f t="shared" si="356"/>
        <v/>
      </c>
      <c r="R7564" s="70" t="str">
        <f>IFERROR(IF(K7564="handling and wharfage",SUM(P7564:Q7564),IF(OR(K7564="tank",K7564="Boat",K7564="car"),INDEX(Rate!$B$4:$M$25,MATCH(Gilbert!N7564,Rate!$A$4:$A$25,0),MATCH(Gilbert!L7564,Rate!$B$3:$M$3,0))*O7564*0.8,INDEX(Rate!$B$4:$M$25,MATCH(Gilbert!N7564,Rate!$A$4:$A$25,0),MATCH(Gilbert!L7564,Rate!$B$3:$M$3,0))*O7564)),"")</f>
        <v/>
      </c>
      <c r="T7564" s="71" t="str">
        <f t="shared" si="357"/>
        <v/>
      </c>
    </row>
    <row r="7565" spans="16:20">
      <c r="P7565" s="70" t="str">
        <f t="shared" si="355"/>
        <v/>
      </c>
      <c r="Q7565" s="70" t="str">
        <f t="shared" si="356"/>
        <v/>
      </c>
      <c r="R7565" s="70" t="str">
        <f>IFERROR(IF(K7565="handling and wharfage",SUM(P7565:Q7565),IF(OR(K7565="tank",K7565="Boat",K7565="car"),INDEX(Rate!$B$4:$M$25,MATCH(Gilbert!N7565,Rate!$A$4:$A$25,0),MATCH(Gilbert!L7565,Rate!$B$3:$M$3,0))*O7565*0.8,INDEX(Rate!$B$4:$M$25,MATCH(Gilbert!N7565,Rate!$A$4:$A$25,0),MATCH(Gilbert!L7565,Rate!$B$3:$M$3,0))*O7565)),"")</f>
        <v/>
      </c>
      <c r="T7565" s="71" t="str">
        <f t="shared" si="357"/>
        <v/>
      </c>
    </row>
    <row r="7566" spans="16:20">
      <c r="P7566" s="70" t="str">
        <f t="shared" si="355"/>
        <v/>
      </c>
      <c r="Q7566" s="70" t="str">
        <f t="shared" si="356"/>
        <v/>
      </c>
      <c r="R7566" s="70" t="str">
        <f>IFERROR(IF(K7566="handling and wharfage",SUM(P7566:Q7566),IF(OR(K7566="tank",K7566="Boat",K7566="car"),INDEX(Rate!$B$4:$M$25,MATCH(Gilbert!N7566,Rate!$A$4:$A$25,0),MATCH(Gilbert!L7566,Rate!$B$3:$M$3,0))*O7566*0.8,INDEX(Rate!$B$4:$M$25,MATCH(Gilbert!N7566,Rate!$A$4:$A$25,0),MATCH(Gilbert!L7566,Rate!$B$3:$M$3,0))*O7566)),"")</f>
        <v/>
      </c>
      <c r="T7566" s="71" t="str">
        <f t="shared" si="357"/>
        <v/>
      </c>
    </row>
    <row r="7567" spans="16:20">
      <c r="P7567" s="70" t="str">
        <f t="shared" si="355"/>
        <v/>
      </c>
      <c r="Q7567" s="70" t="str">
        <f t="shared" si="356"/>
        <v/>
      </c>
      <c r="R7567" s="70" t="str">
        <f>IFERROR(IF(K7567="handling and wharfage",SUM(P7567:Q7567),IF(OR(K7567="tank",K7567="Boat",K7567="car"),INDEX(Rate!$B$4:$M$25,MATCH(Gilbert!N7567,Rate!$A$4:$A$25,0),MATCH(Gilbert!L7567,Rate!$B$3:$M$3,0))*O7567*0.8,INDEX(Rate!$B$4:$M$25,MATCH(Gilbert!N7567,Rate!$A$4:$A$25,0),MATCH(Gilbert!L7567,Rate!$B$3:$M$3,0))*O7567)),"")</f>
        <v/>
      </c>
      <c r="T7567" s="71" t="str">
        <f t="shared" si="357"/>
        <v/>
      </c>
    </row>
    <row r="7568" spans="16:20">
      <c r="P7568" s="70" t="str">
        <f t="shared" si="355"/>
        <v/>
      </c>
      <c r="Q7568" s="70" t="str">
        <f t="shared" si="356"/>
        <v/>
      </c>
      <c r="R7568" s="70" t="str">
        <f>IFERROR(IF(K7568="handling and wharfage",SUM(P7568:Q7568),IF(OR(K7568="tank",K7568="Boat",K7568="car"),INDEX(Rate!$B$4:$M$25,MATCH(Gilbert!N7568,Rate!$A$4:$A$25,0),MATCH(Gilbert!L7568,Rate!$B$3:$M$3,0))*O7568*0.8,INDEX(Rate!$B$4:$M$25,MATCH(Gilbert!N7568,Rate!$A$4:$A$25,0),MATCH(Gilbert!L7568,Rate!$B$3:$M$3,0))*O7568)),"")</f>
        <v/>
      </c>
      <c r="T7568" s="71" t="str">
        <f t="shared" si="357"/>
        <v/>
      </c>
    </row>
    <row r="7569" spans="16:20">
      <c r="P7569" s="70" t="str">
        <f t="shared" si="355"/>
        <v/>
      </c>
      <c r="Q7569" s="70" t="str">
        <f t="shared" si="356"/>
        <v/>
      </c>
      <c r="R7569" s="70" t="str">
        <f>IFERROR(IF(K7569="handling and wharfage",SUM(P7569:Q7569),IF(OR(K7569="tank",K7569="Boat",K7569="car"),INDEX(Rate!$B$4:$M$25,MATCH(Gilbert!N7569,Rate!$A$4:$A$25,0),MATCH(Gilbert!L7569,Rate!$B$3:$M$3,0))*O7569*0.8,INDEX(Rate!$B$4:$M$25,MATCH(Gilbert!N7569,Rate!$A$4:$A$25,0),MATCH(Gilbert!L7569,Rate!$B$3:$M$3,0))*O7569)),"")</f>
        <v/>
      </c>
      <c r="T7569" s="71" t="str">
        <f t="shared" si="357"/>
        <v/>
      </c>
    </row>
    <row r="7570" spans="16:20">
      <c r="P7570" s="70" t="str">
        <f t="shared" si="355"/>
        <v/>
      </c>
      <c r="Q7570" s="70" t="str">
        <f t="shared" si="356"/>
        <v/>
      </c>
      <c r="R7570" s="70" t="str">
        <f>IFERROR(IF(K7570="handling and wharfage",SUM(P7570:Q7570),IF(OR(K7570="tank",K7570="Boat",K7570="car"),INDEX(Rate!$B$4:$M$25,MATCH(Gilbert!N7570,Rate!$A$4:$A$25,0),MATCH(Gilbert!L7570,Rate!$B$3:$M$3,0))*O7570*0.8,INDEX(Rate!$B$4:$M$25,MATCH(Gilbert!N7570,Rate!$A$4:$A$25,0),MATCH(Gilbert!L7570,Rate!$B$3:$M$3,0))*O7570)),"")</f>
        <v/>
      </c>
      <c r="T7570" s="71" t="str">
        <f t="shared" si="357"/>
        <v/>
      </c>
    </row>
    <row r="7571" spans="16:20">
      <c r="P7571" s="70" t="str">
        <f t="shared" si="355"/>
        <v/>
      </c>
      <c r="Q7571" s="70" t="str">
        <f t="shared" si="356"/>
        <v/>
      </c>
      <c r="R7571" s="70" t="str">
        <f>IFERROR(IF(K7571="handling and wharfage",SUM(P7571:Q7571),IF(OR(K7571="tank",K7571="Boat",K7571="car"),INDEX(Rate!$B$4:$M$25,MATCH(Gilbert!N7571,Rate!$A$4:$A$25,0),MATCH(Gilbert!L7571,Rate!$B$3:$M$3,0))*O7571*0.8,INDEX(Rate!$B$4:$M$25,MATCH(Gilbert!N7571,Rate!$A$4:$A$25,0),MATCH(Gilbert!L7571,Rate!$B$3:$M$3,0))*O7571)),"")</f>
        <v/>
      </c>
      <c r="T7571" s="71" t="str">
        <f t="shared" si="357"/>
        <v/>
      </c>
    </row>
    <row r="7572" spans="16:20">
      <c r="P7572" s="70" t="str">
        <f t="shared" si="355"/>
        <v/>
      </c>
      <c r="Q7572" s="70" t="str">
        <f t="shared" si="356"/>
        <v/>
      </c>
      <c r="R7572" s="70" t="str">
        <f>IFERROR(IF(K7572="handling and wharfage",SUM(P7572:Q7572),IF(OR(K7572="tank",K7572="Boat",K7572="car"),INDEX(Rate!$B$4:$M$25,MATCH(Gilbert!N7572,Rate!$A$4:$A$25,0),MATCH(Gilbert!L7572,Rate!$B$3:$M$3,0))*O7572*0.8,INDEX(Rate!$B$4:$M$25,MATCH(Gilbert!N7572,Rate!$A$4:$A$25,0),MATCH(Gilbert!L7572,Rate!$B$3:$M$3,0))*O7572)),"")</f>
        <v/>
      </c>
      <c r="T7572" s="71" t="str">
        <f t="shared" si="357"/>
        <v/>
      </c>
    </row>
    <row r="7573" spans="16:20">
      <c r="P7573" s="70" t="str">
        <f t="shared" si="355"/>
        <v/>
      </c>
      <c r="Q7573" s="70" t="str">
        <f t="shared" si="356"/>
        <v/>
      </c>
      <c r="R7573" s="70" t="str">
        <f>IFERROR(IF(K7573="handling and wharfage",SUM(P7573:Q7573),IF(OR(K7573="tank",K7573="Boat",K7573="car"),INDEX(Rate!$B$4:$M$25,MATCH(Gilbert!N7573,Rate!$A$4:$A$25,0),MATCH(Gilbert!L7573,Rate!$B$3:$M$3,0))*O7573*0.8,INDEX(Rate!$B$4:$M$25,MATCH(Gilbert!N7573,Rate!$A$4:$A$25,0),MATCH(Gilbert!L7573,Rate!$B$3:$M$3,0))*O7573)),"")</f>
        <v/>
      </c>
      <c r="T7573" s="71" t="str">
        <f t="shared" si="357"/>
        <v/>
      </c>
    </row>
    <row r="7574" spans="16:20">
      <c r="P7574" s="70" t="str">
        <f t="shared" si="355"/>
        <v/>
      </c>
      <c r="Q7574" s="70" t="str">
        <f t="shared" si="356"/>
        <v/>
      </c>
      <c r="R7574" s="70" t="str">
        <f>IFERROR(IF(K7574="handling and wharfage",SUM(P7574:Q7574),IF(OR(K7574="tank",K7574="Boat",K7574="car"),INDEX(Rate!$B$4:$M$25,MATCH(Gilbert!N7574,Rate!$A$4:$A$25,0),MATCH(Gilbert!L7574,Rate!$B$3:$M$3,0))*O7574*0.8,INDEX(Rate!$B$4:$M$25,MATCH(Gilbert!N7574,Rate!$A$4:$A$25,0),MATCH(Gilbert!L7574,Rate!$B$3:$M$3,0))*O7574)),"")</f>
        <v/>
      </c>
      <c r="T7574" s="71" t="str">
        <f t="shared" si="357"/>
        <v/>
      </c>
    </row>
    <row r="7575" spans="16:20">
      <c r="P7575" s="70" t="str">
        <f t="shared" si="355"/>
        <v/>
      </c>
      <c r="Q7575" s="70" t="str">
        <f t="shared" si="356"/>
        <v/>
      </c>
      <c r="R7575" s="70" t="str">
        <f>IFERROR(IF(K7575="handling and wharfage",SUM(P7575:Q7575),IF(OR(K7575="tank",K7575="Boat",K7575="car"),INDEX(Rate!$B$4:$M$25,MATCH(Gilbert!N7575,Rate!$A$4:$A$25,0),MATCH(Gilbert!L7575,Rate!$B$3:$M$3,0))*O7575*0.8,INDEX(Rate!$B$4:$M$25,MATCH(Gilbert!N7575,Rate!$A$4:$A$25,0),MATCH(Gilbert!L7575,Rate!$B$3:$M$3,0))*O7575)),"")</f>
        <v/>
      </c>
      <c r="T7575" s="71" t="str">
        <f t="shared" si="357"/>
        <v/>
      </c>
    </row>
    <row r="7576" spans="16:20">
      <c r="P7576" s="70" t="str">
        <f t="shared" si="355"/>
        <v/>
      </c>
      <c r="Q7576" s="70" t="str">
        <f t="shared" si="356"/>
        <v/>
      </c>
      <c r="R7576" s="70" t="str">
        <f>IFERROR(IF(K7576="handling and wharfage",SUM(P7576:Q7576),IF(OR(K7576="tank",K7576="Boat",K7576="car"),INDEX(Rate!$B$4:$M$25,MATCH(Gilbert!N7576,Rate!$A$4:$A$25,0),MATCH(Gilbert!L7576,Rate!$B$3:$M$3,0))*O7576*0.8,INDEX(Rate!$B$4:$M$25,MATCH(Gilbert!N7576,Rate!$A$4:$A$25,0),MATCH(Gilbert!L7576,Rate!$B$3:$M$3,0))*O7576)),"")</f>
        <v/>
      </c>
      <c r="T7576" s="71" t="str">
        <f t="shared" si="357"/>
        <v/>
      </c>
    </row>
    <row r="7577" spans="16:20">
      <c r="P7577" s="70" t="str">
        <f t="shared" si="355"/>
        <v/>
      </c>
      <c r="Q7577" s="70" t="str">
        <f t="shared" si="356"/>
        <v/>
      </c>
      <c r="R7577" s="70" t="str">
        <f>IFERROR(IF(K7577="handling and wharfage",SUM(P7577:Q7577),IF(OR(K7577="tank",K7577="Boat",K7577="car"),INDEX(Rate!$B$4:$M$25,MATCH(Gilbert!N7577,Rate!$A$4:$A$25,0),MATCH(Gilbert!L7577,Rate!$B$3:$M$3,0))*O7577*0.8,INDEX(Rate!$B$4:$M$25,MATCH(Gilbert!N7577,Rate!$A$4:$A$25,0),MATCH(Gilbert!L7577,Rate!$B$3:$M$3,0))*O7577)),"")</f>
        <v/>
      </c>
      <c r="T7577" s="71" t="str">
        <f t="shared" si="357"/>
        <v/>
      </c>
    </row>
    <row r="7578" spans="16:20">
      <c r="P7578" s="70" t="str">
        <f t="shared" si="355"/>
        <v/>
      </c>
      <c r="Q7578" s="70" t="str">
        <f t="shared" si="356"/>
        <v/>
      </c>
      <c r="R7578" s="70" t="str">
        <f>IFERROR(IF(K7578="handling and wharfage",SUM(P7578:Q7578),IF(OR(K7578="tank",K7578="Boat",K7578="car"),INDEX(Rate!$B$4:$M$25,MATCH(Gilbert!N7578,Rate!$A$4:$A$25,0),MATCH(Gilbert!L7578,Rate!$B$3:$M$3,0))*O7578*0.8,INDEX(Rate!$B$4:$M$25,MATCH(Gilbert!N7578,Rate!$A$4:$A$25,0),MATCH(Gilbert!L7578,Rate!$B$3:$M$3,0))*O7578)),"")</f>
        <v/>
      </c>
      <c r="T7578" s="71" t="str">
        <f t="shared" si="357"/>
        <v/>
      </c>
    </row>
    <row r="7579" spans="16:20">
      <c r="P7579" s="70" t="str">
        <f t="shared" si="355"/>
        <v/>
      </c>
      <c r="Q7579" s="70" t="str">
        <f t="shared" si="356"/>
        <v/>
      </c>
      <c r="R7579" s="70" t="str">
        <f>IFERROR(IF(K7579="handling and wharfage",SUM(P7579:Q7579),IF(OR(K7579="tank",K7579="Boat",K7579="car"),INDEX(Rate!$B$4:$M$25,MATCH(Gilbert!N7579,Rate!$A$4:$A$25,0),MATCH(Gilbert!L7579,Rate!$B$3:$M$3,0))*O7579*0.8,INDEX(Rate!$B$4:$M$25,MATCH(Gilbert!N7579,Rate!$A$4:$A$25,0),MATCH(Gilbert!L7579,Rate!$B$3:$M$3,0))*O7579)),"")</f>
        <v/>
      </c>
      <c r="T7579" s="71" t="str">
        <f t="shared" si="357"/>
        <v/>
      </c>
    </row>
    <row r="7580" spans="16:20">
      <c r="P7580" s="70" t="str">
        <f t="shared" si="355"/>
        <v/>
      </c>
      <c r="Q7580" s="70" t="str">
        <f t="shared" si="356"/>
        <v/>
      </c>
      <c r="R7580" s="70" t="str">
        <f>IFERROR(IF(K7580="handling and wharfage",SUM(P7580:Q7580),IF(OR(K7580="tank",K7580="Boat",K7580="car"),INDEX(Rate!$B$4:$M$25,MATCH(Gilbert!N7580,Rate!$A$4:$A$25,0),MATCH(Gilbert!L7580,Rate!$B$3:$M$3,0))*O7580*0.8,INDEX(Rate!$B$4:$M$25,MATCH(Gilbert!N7580,Rate!$A$4:$A$25,0),MATCH(Gilbert!L7580,Rate!$B$3:$M$3,0))*O7580)),"")</f>
        <v/>
      </c>
      <c r="T7580" s="71" t="str">
        <f t="shared" si="357"/>
        <v/>
      </c>
    </row>
    <row r="7581" spans="16:20">
      <c r="P7581" s="70" t="str">
        <f t="shared" si="355"/>
        <v/>
      </c>
      <c r="Q7581" s="70" t="str">
        <f t="shared" si="356"/>
        <v/>
      </c>
      <c r="R7581" s="70" t="str">
        <f>IFERROR(IF(K7581="handling and wharfage",SUM(P7581:Q7581),IF(OR(K7581="tank",K7581="Boat",K7581="car"),INDEX(Rate!$B$4:$M$25,MATCH(Gilbert!N7581,Rate!$A$4:$A$25,0),MATCH(Gilbert!L7581,Rate!$B$3:$M$3,0))*O7581*0.8,INDEX(Rate!$B$4:$M$25,MATCH(Gilbert!N7581,Rate!$A$4:$A$25,0),MATCH(Gilbert!L7581,Rate!$B$3:$M$3,0))*O7581)),"")</f>
        <v/>
      </c>
      <c r="T7581" s="71" t="str">
        <f t="shared" si="357"/>
        <v/>
      </c>
    </row>
    <row r="7582" spans="16:20">
      <c r="P7582" s="70" t="str">
        <f t="shared" si="355"/>
        <v/>
      </c>
      <c r="Q7582" s="70" t="str">
        <f t="shared" si="356"/>
        <v/>
      </c>
      <c r="R7582" s="70" t="str">
        <f>IFERROR(IF(K7582="handling and wharfage",SUM(P7582:Q7582),IF(OR(K7582="tank",K7582="Boat",K7582="car"),INDEX(Rate!$B$4:$M$25,MATCH(Gilbert!N7582,Rate!$A$4:$A$25,0),MATCH(Gilbert!L7582,Rate!$B$3:$M$3,0))*O7582*0.8,INDEX(Rate!$B$4:$M$25,MATCH(Gilbert!N7582,Rate!$A$4:$A$25,0),MATCH(Gilbert!L7582,Rate!$B$3:$M$3,0))*O7582)),"")</f>
        <v/>
      </c>
      <c r="T7582" s="71" t="str">
        <f t="shared" si="357"/>
        <v/>
      </c>
    </row>
    <row r="7583" spans="16:20">
      <c r="P7583" s="70" t="str">
        <f t="shared" si="355"/>
        <v/>
      </c>
      <c r="Q7583" s="70" t="str">
        <f t="shared" si="356"/>
        <v/>
      </c>
      <c r="R7583" s="70" t="str">
        <f>IFERROR(IF(K7583="handling and wharfage",SUM(P7583:Q7583),IF(OR(K7583="tank",K7583="Boat",K7583="car"),INDEX(Rate!$B$4:$M$25,MATCH(Gilbert!N7583,Rate!$A$4:$A$25,0),MATCH(Gilbert!L7583,Rate!$B$3:$M$3,0))*O7583*0.8,INDEX(Rate!$B$4:$M$25,MATCH(Gilbert!N7583,Rate!$A$4:$A$25,0),MATCH(Gilbert!L7583,Rate!$B$3:$M$3,0))*O7583)),"")</f>
        <v/>
      </c>
      <c r="T7583" s="71" t="str">
        <f t="shared" si="357"/>
        <v/>
      </c>
    </row>
    <row r="7584" spans="16:20">
      <c r="P7584" s="70" t="str">
        <f t="shared" si="355"/>
        <v/>
      </c>
      <c r="Q7584" s="70" t="str">
        <f t="shared" si="356"/>
        <v/>
      </c>
      <c r="R7584" s="70" t="str">
        <f>IFERROR(IF(K7584="handling and wharfage",SUM(P7584:Q7584),IF(OR(K7584="tank",K7584="Boat",K7584="car"),INDEX(Rate!$B$4:$M$25,MATCH(Gilbert!N7584,Rate!$A$4:$A$25,0),MATCH(Gilbert!L7584,Rate!$B$3:$M$3,0))*O7584*0.8,INDEX(Rate!$B$4:$M$25,MATCH(Gilbert!N7584,Rate!$A$4:$A$25,0),MATCH(Gilbert!L7584,Rate!$B$3:$M$3,0))*O7584)),"")</f>
        <v/>
      </c>
      <c r="T7584" s="71" t="str">
        <f t="shared" si="357"/>
        <v/>
      </c>
    </row>
    <row r="7585" spans="16:20">
      <c r="P7585" s="70" t="str">
        <f t="shared" si="355"/>
        <v/>
      </c>
      <c r="Q7585" s="70" t="str">
        <f t="shared" si="356"/>
        <v/>
      </c>
      <c r="R7585" s="70" t="str">
        <f>IFERROR(IF(K7585="handling and wharfage",SUM(P7585:Q7585),IF(OR(K7585="tank",K7585="Boat",K7585="car"),INDEX(Rate!$B$4:$M$25,MATCH(Gilbert!N7585,Rate!$A$4:$A$25,0),MATCH(Gilbert!L7585,Rate!$B$3:$M$3,0))*O7585*0.8,INDEX(Rate!$B$4:$M$25,MATCH(Gilbert!N7585,Rate!$A$4:$A$25,0),MATCH(Gilbert!L7585,Rate!$B$3:$M$3,0))*O7585)),"")</f>
        <v/>
      </c>
      <c r="T7585" s="71" t="str">
        <f t="shared" si="357"/>
        <v/>
      </c>
    </row>
    <row r="7586" spans="16:20">
      <c r="P7586" s="70" t="str">
        <f t="shared" si="355"/>
        <v/>
      </c>
      <c r="Q7586" s="70" t="str">
        <f t="shared" si="356"/>
        <v/>
      </c>
      <c r="R7586" s="70" t="str">
        <f>IFERROR(IF(K7586="handling and wharfage",SUM(P7586:Q7586),IF(OR(K7586="tank",K7586="Boat",K7586="car"),INDEX(Rate!$B$4:$M$25,MATCH(Gilbert!N7586,Rate!$A$4:$A$25,0),MATCH(Gilbert!L7586,Rate!$B$3:$M$3,0))*O7586*0.8,INDEX(Rate!$B$4:$M$25,MATCH(Gilbert!N7586,Rate!$A$4:$A$25,0),MATCH(Gilbert!L7586,Rate!$B$3:$M$3,0))*O7586)),"")</f>
        <v/>
      </c>
      <c r="T7586" s="71" t="str">
        <f t="shared" si="357"/>
        <v/>
      </c>
    </row>
    <row r="7587" spans="16:20">
      <c r="P7587" s="70" t="str">
        <f t="shared" si="355"/>
        <v/>
      </c>
      <c r="Q7587" s="70" t="str">
        <f t="shared" si="356"/>
        <v/>
      </c>
      <c r="R7587" s="70" t="str">
        <f>IFERROR(IF(K7587="handling and wharfage",SUM(P7587:Q7587),IF(OR(K7587="tank",K7587="Boat",K7587="car"),INDEX(Rate!$B$4:$M$25,MATCH(Gilbert!N7587,Rate!$A$4:$A$25,0),MATCH(Gilbert!L7587,Rate!$B$3:$M$3,0))*O7587*0.8,INDEX(Rate!$B$4:$M$25,MATCH(Gilbert!N7587,Rate!$A$4:$A$25,0),MATCH(Gilbert!L7587,Rate!$B$3:$M$3,0))*O7587)),"")</f>
        <v/>
      </c>
      <c r="T7587" s="71" t="str">
        <f t="shared" si="357"/>
        <v/>
      </c>
    </row>
    <row r="7588" spans="16:20">
      <c r="P7588" s="70" t="str">
        <f t="shared" si="355"/>
        <v/>
      </c>
      <c r="Q7588" s="70" t="str">
        <f t="shared" si="356"/>
        <v/>
      </c>
      <c r="R7588" s="70" t="str">
        <f>IFERROR(IF(K7588="handling and wharfage",SUM(P7588:Q7588),IF(OR(K7588="tank",K7588="Boat",K7588="car"),INDEX(Rate!$B$4:$M$25,MATCH(Gilbert!N7588,Rate!$A$4:$A$25,0),MATCH(Gilbert!L7588,Rate!$B$3:$M$3,0))*O7588*0.8,INDEX(Rate!$B$4:$M$25,MATCH(Gilbert!N7588,Rate!$A$4:$A$25,0),MATCH(Gilbert!L7588,Rate!$B$3:$M$3,0))*O7588)),"")</f>
        <v/>
      </c>
      <c r="T7588" s="71" t="str">
        <f t="shared" si="357"/>
        <v/>
      </c>
    </row>
    <row r="7589" spans="16:20">
      <c r="P7589" s="70" t="str">
        <f t="shared" si="355"/>
        <v/>
      </c>
      <c r="Q7589" s="70" t="str">
        <f t="shared" si="356"/>
        <v/>
      </c>
      <c r="R7589" s="70" t="str">
        <f>IFERROR(IF(K7589="handling and wharfage",SUM(P7589:Q7589),IF(OR(K7589="tank",K7589="Boat",K7589="car"),INDEX(Rate!$B$4:$M$25,MATCH(Gilbert!N7589,Rate!$A$4:$A$25,0),MATCH(Gilbert!L7589,Rate!$B$3:$M$3,0))*O7589*0.8,INDEX(Rate!$B$4:$M$25,MATCH(Gilbert!N7589,Rate!$A$4:$A$25,0),MATCH(Gilbert!L7589,Rate!$B$3:$M$3,0))*O7589)),"")</f>
        <v/>
      </c>
      <c r="T7589" s="71" t="str">
        <f t="shared" si="357"/>
        <v/>
      </c>
    </row>
    <row r="7590" spans="16:20">
      <c r="P7590" s="70" t="str">
        <f t="shared" si="355"/>
        <v/>
      </c>
      <c r="Q7590" s="70" t="str">
        <f t="shared" si="356"/>
        <v/>
      </c>
      <c r="R7590" s="70" t="str">
        <f>IFERROR(IF(K7590="handling and wharfage",SUM(P7590:Q7590),IF(OR(K7590="tank",K7590="Boat",K7590="car"),INDEX(Rate!$B$4:$M$25,MATCH(Gilbert!N7590,Rate!$A$4:$A$25,0),MATCH(Gilbert!L7590,Rate!$B$3:$M$3,0))*O7590*0.8,INDEX(Rate!$B$4:$M$25,MATCH(Gilbert!N7590,Rate!$A$4:$A$25,0),MATCH(Gilbert!L7590,Rate!$B$3:$M$3,0))*O7590)),"")</f>
        <v/>
      </c>
      <c r="T7590" s="71" t="str">
        <f t="shared" si="357"/>
        <v/>
      </c>
    </row>
    <row r="7591" spans="16:20">
      <c r="P7591" s="70" t="str">
        <f t="shared" si="355"/>
        <v/>
      </c>
      <c r="Q7591" s="70" t="str">
        <f t="shared" si="356"/>
        <v/>
      </c>
      <c r="R7591" s="70" t="str">
        <f>IFERROR(IF(K7591="handling and wharfage",SUM(P7591:Q7591),IF(OR(K7591="tank",K7591="Boat",K7591="car"),INDEX(Rate!$B$4:$M$25,MATCH(Gilbert!N7591,Rate!$A$4:$A$25,0),MATCH(Gilbert!L7591,Rate!$B$3:$M$3,0))*O7591*0.8,INDEX(Rate!$B$4:$M$25,MATCH(Gilbert!N7591,Rate!$A$4:$A$25,0),MATCH(Gilbert!L7591,Rate!$B$3:$M$3,0))*O7591)),"")</f>
        <v/>
      </c>
      <c r="T7591" s="71" t="str">
        <f t="shared" si="357"/>
        <v/>
      </c>
    </row>
    <row r="7592" spans="16:20">
      <c r="P7592" s="70" t="str">
        <f t="shared" si="355"/>
        <v/>
      </c>
      <c r="Q7592" s="70" t="str">
        <f t="shared" si="356"/>
        <v/>
      </c>
      <c r="R7592" s="70" t="str">
        <f>IFERROR(IF(K7592="handling and wharfage",SUM(P7592:Q7592),IF(OR(K7592="tank",K7592="Boat",K7592="car"),INDEX(Rate!$B$4:$M$25,MATCH(Gilbert!N7592,Rate!$A$4:$A$25,0),MATCH(Gilbert!L7592,Rate!$B$3:$M$3,0))*O7592*0.8,INDEX(Rate!$B$4:$M$25,MATCH(Gilbert!N7592,Rate!$A$4:$A$25,0),MATCH(Gilbert!L7592,Rate!$B$3:$M$3,0))*O7592)),"")</f>
        <v/>
      </c>
      <c r="T7592" s="71" t="str">
        <f t="shared" si="357"/>
        <v/>
      </c>
    </row>
    <row r="7593" spans="16:20">
      <c r="P7593" s="70" t="str">
        <f t="shared" si="355"/>
        <v/>
      </c>
      <c r="Q7593" s="70" t="str">
        <f t="shared" si="356"/>
        <v/>
      </c>
      <c r="R7593" s="70" t="str">
        <f>IFERROR(IF(K7593="handling and wharfage",SUM(P7593:Q7593),IF(OR(K7593="tank",K7593="Boat",K7593="car"),INDEX(Rate!$B$4:$M$25,MATCH(Gilbert!N7593,Rate!$A$4:$A$25,0),MATCH(Gilbert!L7593,Rate!$B$3:$M$3,0))*O7593*0.8,INDEX(Rate!$B$4:$M$25,MATCH(Gilbert!N7593,Rate!$A$4:$A$25,0),MATCH(Gilbert!L7593,Rate!$B$3:$M$3,0))*O7593)),"")</f>
        <v/>
      </c>
      <c r="T7593" s="71" t="str">
        <f t="shared" si="357"/>
        <v/>
      </c>
    </row>
    <row r="7594" spans="16:20">
      <c r="P7594" s="70" t="str">
        <f t="shared" si="355"/>
        <v/>
      </c>
      <c r="Q7594" s="70" t="str">
        <f t="shared" si="356"/>
        <v/>
      </c>
      <c r="R7594" s="70" t="str">
        <f>IFERROR(IF(K7594="handling and wharfage",SUM(P7594:Q7594),IF(OR(K7594="tank",K7594="Boat",K7594="car"),INDEX(Rate!$B$4:$M$25,MATCH(Gilbert!N7594,Rate!$A$4:$A$25,0),MATCH(Gilbert!L7594,Rate!$B$3:$M$3,0))*O7594*0.8,INDEX(Rate!$B$4:$M$25,MATCH(Gilbert!N7594,Rate!$A$4:$A$25,0),MATCH(Gilbert!L7594,Rate!$B$3:$M$3,0))*O7594)),"")</f>
        <v/>
      </c>
      <c r="T7594" s="71" t="str">
        <f t="shared" si="357"/>
        <v/>
      </c>
    </row>
    <row r="7595" spans="16:20">
      <c r="P7595" s="70" t="str">
        <f t="shared" si="355"/>
        <v/>
      </c>
      <c r="Q7595" s="70" t="str">
        <f t="shared" si="356"/>
        <v/>
      </c>
      <c r="R7595" s="70" t="str">
        <f>IFERROR(IF(K7595="handling and wharfage",SUM(P7595:Q7595),IF(OR(K7595="tank",K7595="Boat",K7595="car"),INDEX(Rate!$B$4:$M$25,MATCH(Gilbert!N7595,Rate!$A$4:$A$25,0),MATCH(Gilbert!L7595,Rate!$B$3:$M$3,0))*O7595*0.8,INDEX(Rate!$B$4:$M$25,MATCH(Gilbert!N7595,Rate!$A$4:$A$25,0),MATCH(Gilbert!L7595,Rate!$B$3:$M$3,0))*O7595)),"")</f>
        <v/>
      </c>
      <c r="T7595" s="71" t="str">
        <f t="shared" si="357"/>
        <v/>
      </c>
    </row>
    <row r="7596" spans="16:20">
      <c r="P7596" s="70" t="str">
        <f t="shared" si="355"/>
        <v/>
      </c>
      <c r="Q7596" s="70" t="str">
        <f t="shared" si="356"/>
        <v/>
      </c>
      <c r="R7596" s="70" t="str">
        <f>IFERROR(IF(K7596="handling and wharfage",SUM(P7596:Q7596),IF(OR(K7596="tank",K7596="Boat",K7596="car"),INDEX(Rate!$B$4:$M$25,MATCH(Gilbert!N7596,Rate!$A$4:$A$25,0),MATCH(Gilbert!L7596,Rate!$B$3:$M$3,0))*O7596*0.8,INDEX(Rate!$B$4:$M$25,MATCH(Gilbert!N7596,Rate!$A$4:$A$25,0),MATCH(Gilbert!L7596,Rate!$B$3:$M$3,0))*O7596)),"")</f>
        <v/>
      </c>
      <c r="T7596" s="71" t="str">
        <f t="shared" si="357"/>
        <v/>
      </c>
    </row>
    <row r="7597" spans="16:20">
      <c r="P7597" s="70" t="str">
        <f t="shared" si="355"/>
        <v/>
      </c>
      <c r="Q7597" s="70" t="str">
        <f t="shared" si="356"/>
        <v/>
      </c>
      <c r="R7597" s="70" t="str">
        <f>IFERROR(IF(K7597="handling and wharfage",SUM(P7597:Q7597),IF(OR(K7597="tank",K7597="Boat",K7597="car"),INDEX(Rate!$B$4:$M$25,MATCH(Gilbert!N7597,Rate!$A$4:$A$25,0),MATCH(Gilbert!L7597,Rate!$B$3:$M$3,0))*O7597*0.8,INDEX(Rate!$B$4:$M$25,MATCH(Gilbert!N7597,Rate!$A$4:$A$25,0),MATCH(Gilbert!L7597,Rate!$B$3:$M$3,0))*O7597)),"")</f>
        <v/>
      </c>
      <c r="T7597" s="71" t="str">
        <f t="shared" si="357"/>
        <v/>
      </c>
    </row>
    <row r="7598" spans="16:20">
      <c r="P7598" s="70" t="str">
        <f t="shared" si="355"/>
        <v/>
      </c>
      <c r="Q7598" s="70" t="str">
        <f t="shared" si="356"/>
        <v/>
      </c>
      <c r="R7598" s="70" t="str">
        <f>IFERROR(IF(K7598="handling and wharfage",SUM(P7598:Q7598),IF(OR(K7598="tank",K7598="Boat",K7598="car"),INDEX(Rate!$B$4:$M$25,MATCH(Gilbert!N7598,Rate!$A$4:$A$25,0),MATCH(Gilbert!L7598,Rate!$B$3:$M$3,0))*O7598*0.8,INDEX(Rate!$B$4:$M$25,MATCH(Gilbert!N7598,Rate!$A$4:$A$25,0),MATCH(Gilbert!L7598,Rate!$B$3:$M$3,0))*O7598)),"")</f>
        <v/>
      </c>
      <c r="T7598" s="71" t="str">
        <f t="shared" si="357"/>
        <v/>
      </c>
    </row>
    <row r="7599" spans="16:20">
      <c r="P7599" s="70" t="str">
        <f t="shared" si="355"/>
        <v/>
      </c>
      <c r="Q7599" s="70" t="str">
        <f t="shared" si="356"/>
        <v/>
      </c>
      <c r="R7599" s="70" t="str">
        <f>IFERROR(IF(K7599="handling and wharfage",SUM(P7599:Q7599),IF(OR(K7599="tank",K7599="Boat",K7599="car"),INDEX(Rate!$B$4:$M$25,MATCH(Gilbert!N7599,Rate!$A$4:$A$25,0),MATCH(Gilbert!L7599,Rate!$B$3:$M$3,0))*O7599*0.8,INDEX(Rate!$B$4:$M$25,MATCH(Gilbert!N7599,Rate!$A$4:$A$25,0),MATCH(Gilbert!L7599,Rate!$B$3:$M$3,0))*O7599)),"")</f>
        <v/>
      </c>
      <c r="T7599" s="71" t="str">
        <f t="shared" si="357"/>
        <v/>
      </c>
    </row>
    <row r="7600" spans="16:20">
      <c r="P7600" s="70" t="str">
        <f t="shared" si="355"/>
        <v/>
      </c>
      <c r="Q7600" s="70" t="str">
        <f t="shared" si="356"/>
        <v/>
      </c>
      <c r="R7600" s="70" t="str">
        <f>IFERROR(IF(K7600="handling and wharfage",SUM(P7600:Q7600),IF(OR(K7600="tank",K7600="Boat",K7600="car"),INDEX(Rate!$B$4:$M$25,MATCH(Gilbert!N7600,Rate!$A$4:$A$25,0),MATCH(Gilbert!L7600,Rate!$B$3:$M$3,0))*O7600*0.8,INDEX(Rate!$B$4:$M$25,MATCH(Gilbert!N7600,Rate!$A$4:$A$25,0),MATCH(Gilbert!L7600,Rate!$B$3:$M$3,0))*O7600)),"")</f>
        <v/>
      </c>
      <c r="T7600" s="71" t="str">
        <f t="shared" si="357"/>
        <v/>
      </c>
    </row>
    <row r="7601" spans="16:20">
      <c r="P7601" s="70" t="str">
        <f t="shared" si="355"/>
        <v/>
      </c>
      <c r="Q7601" s="70" t="str">
        <f t="shared" si="356"/>
        <v/>
      </c>
      <c r="R7601" s="70" t="str">
        <f>IFERROR(IF(K7601="handling and wharfage",SUM(P7601:Q7601),IF(OR(K7601="tank",K7601="Boat",K7601="car"),INDEX(Rate!$B$4:$M$25,MATCH(Gilbert!N7601,Rate!$A$4:$A$25,0),MATCH(Gilbert!L7601,Rate!$B$3:$M$3,0))*O7601*0.8,INDEX(Rate!$B$4:$M$25,MATCH(Gilbert!N7601,Rate!$A$4:$A$25,0),MATCH(Gilbert!L7601,Rate!$B$3:$M$3,0))*O7601)),"")</f>
        <v/>
      </c>
      <c r="T7601" s="71" t="str">
        <f t="shared" si="357"/>
        <v/>
      </c>
    </row>
    <row r="7602" spans="16:20">
      <c r="P7602" s="70" t="str">
        <f t="shared" si="355"/>
        <v/>
      </c>
      <c r="Q7602" s="70" t="str">
        <f t="shared" si="356"/>
        <v/>
      </c>
      <c r="R7602" s="70" t="str">
        <f>IFERROR(IF(K7602="handling and wharfage",SUM(P7602:Q7602),IF(OR(K7602="tank",K7602="Boat",K7602="car"),INDEX(Rate!$B$4:$M$25,MATCH(Gilbert!N7602,Rate!$A$4:$A$25,0),MATCH(Gilbert!L7602,Rate!$B$3:$M$3,0))*O7602*0.8,INDEX(Rate!$B$4:$M$25,MATCH(Gilbert!N7602,Rate!$A$4:$A$25,0),MATCH(Gilbert!L7602,Rate!$B$3:$M$3,0))*O7602)),"")</f>
        <v/>
      </c>
      <c r="T7602" s="71" t="str">
        <f t="shared" si="357"/>
        <v/>
      </c>
    </row>
    <row r="7603" spans="16:20">
      <c r="P7603" s="70" t="str">
        <f t="shared" si="355"/>
        <v/>
      </c>
      <c r="Q7603" s="70" t="str">
        <f t="shared" si="356"/>
        <v/>
      </c>
      <c r="R7603" s="70" t="str">
        <f>IFERROR(IF(K7603="handling and wharfage",SUM(P7603:Q7603),IF(OR(K7603="tank",K7603="Boat",K7603="car"),INDEX(Rate!$B$4:$M$25,MATCH(Gilbert!N7603,Rate!$A$4:$A$25,0),MATCH(Gilbert!L7603,Rate!$B$3:$M$3,0))*O7603*0.8,INDEX(Rate!$B$4:$M$25,MATCH(Gilbert!N7603,Rate!$A$4:$A$25,0),MATCH(Gilbert!L7603,Rate!$B$3:$M$3,0))*O7603)),"")</f>
        <v/>
      </c>
      <c r="T7603" s="71" t="str">
        <f t="shared" si="357"/>
        <v/>
      </c>
    </row>
    <row r="7604" spans="16:20">
      <c r="P7604" s="70" t="str">
        <f t="shared" si="355"/>
        <v/>
      </c>
      <c r="Q7604" s="70" t="str">
        <f t="shared" si="356"/>
        <v/>
      </c>
      <c r="R7604" s="70" t="str">
        <f>IFERROR(IF(K7604="handling and wharfage",SUM(P7604:Q7604),IF(OR(K7604="tank",K7604="Boat",K7604="car"),INDEX(Rate!$B$4:$M$25,MATCH(Gilbert!N7604,Rate!$A$4:$A$25,0),MATCH(Gilbert!L7604,Rate!$B$3:$M$3,0))*O7604*0.8,INDEX(Rate!$B$4:$M$25,MATCH(Gilbert!N7604,Rate!$A$4:$A$25,0),MATCH(Gilbert!L7604,Rate!$B$3:$M$3,0))*O7604)),"")</f>
        <v/>
      </c>
      <c r="T7604" s="71" t="str">
        <f t="shared" si="357"/>
        <v/>
      </c>
    </row>
    <row r="7605" spans="16:20">
      <c r="P7605" s="70" t="str">
        <f t="shared" si="355"/>
        <v/>
      </c>
      <c r="Q7605" s="70" t="str">
        <f t="shared" si="356"/>
        <v/>
      </c>
      <c r="R7605" s="70" t="str">
        <f>IFERROR(IF(K7605="handling and wharfage",SUM(P7605:Q7605),IF(OR(K7605="tank",K7605="Boat",K7605="car"),INDEX(Rate!$B$4:$M$25,MATCH(Gilbert!N7605,Rate!$A$4:$A$25,0),MATCH(Gilbert!L7605,Rate!$B$3:$M$3,0))*O7605*0.8,INDEX(Rate!$B$4:$M$25,MATCH(Gilbert!N7605,Rate!$A$4:$A$25,0),MATCH(Gilbert!L7605,Rate!$B$3:$M$3,0))*O7605)),"")</f>
        <v/>
      </c>
      <c r="T7605" s="71" t="str">
        <f t="shared" si="357"/>
        <v/>
      </c>
    </row>
    <row r="7606" spans="16:20">
      <c r="P7606" s="70" t="str">
        <f t="shared" si="355"/>
        <v/>
      </c>
      <c r="Q7606" s="70" t="str">
        <f t="shared" si="356"/>
        <v/>
      </c>
      <c r="R7606" s="70" t="str">
        <f>IFERROR(IF(K7606="handling and wharfage",SUM(P7606:Q7606),IF(OR(K7606="tank",K7606="Boat",K7606="car"),INDEX(Rate!$B$4:$M$25,MATCH(Gilbert!N7606,Rate!$A$4:$A$25,0),MATCH(Gilbert!L7606,Rate!$B$3:$M$3,0))*O7606*0.8,INDEX(Rate!$B$4:$M$25,MATCH(Gilbert!N7606,Rate!$A$4:$A$25,0),MATCH(Gilbert!L7606,Rate!$B$3:$M$3,0))*O7606)),"")</f>
        <v/>
      </c>
      <c r="T7606" s="71" t="str">
        <f t="shared" si="357"/>
        <v/>
      </c>
    </row>
    <row r="7607" spans="16:20">
      <c r="P7607" s="70" t="str">
        <f t="shared" si="355"/>
        <v/>
      </c>
      <c r="Q7607" s="70" t="str">
        <f t="shared" si="356"/>
        <v/>
      </c>
      <c r="R7607" s="70" t="str">
        <f>IFERROR(IF(K7607="handling and wharfage",SUM(P7607:Q7607),IF(OR(K7607="tank",K7607="Boat",K7607="car"),INDEX(Rate!$B$4:$M$25,MATCH(Gilbert!N7607,Rate!$A$4:$A$25,0),MATCH(Gilbert!L7607,Rate!$B$3:$M$3,0))*O7607*0.8,INDEX(Rate!$B$4:$M$25,MATCH(Gilbert!N7607,Rate!$A$4:$A$25,0),MATCH(Gilbert!L7607,Rate!$B$3:$M$3,0))*O7607)),"")</f>
        <v/>
      </c>
      <c r="T7607" s="71" t="str">
        <f t="shared" si="357"/>
        <v/>
      </c>
    </row>
    <row r="7608" spans="16:20">
      <c r="P7608" s="70" t="str">
        <f t="shared" si="355"/>
        <v/>
      </c>
      <c r="Q7608" s="70" t="str">
        <f t="shared" si="356"/>
        <v/>
      </c>
      <c r="R7608" s="70" t="str">
        <f>IFERROR(IF(K7608="handling and wharfage",SUM(P7608:Q7608),IF(OR(K7608="tank",K7608="Boat",K7608="car"),INDEX(Rate!$B$4:$M$25,MATCH(Gilbert!N7608,Rate!$A$4:$A$25,0),MATCH(Gilbert!L7608,Rate!$B$3:$M$3,0))*O7608*0.8,INDEX(Rate!$B$4:$M$25,MATCH(Gilbert!N7608,Rate!$A$4:$A$25,0),MATCH(Gilbert!L7608,Rate!$B$3:$M$3,0))*O7608)),"")</f>
        <v/>
      </c>
      <c r="T7608" s="71" t="str">
        <f t="shared" si="357"/>
        <v/>
      </c>
    </row>
    <row r="7609" spans="16:20">
      <c r="P7609" s="70" t="str">
        <f t="shared" si="355"/>
        <v/>
      </c>
      <c r="Q7609" s="70" t="str">
        <f t="shared" si="356"/>
        <v/>
      </c>
      <c r="R7609" s="70" t="str">
        <f>IFERROR(IF(K7609="handling and wharfage",SUM(P7609:Q7609),IF(OR(K7609="tank",K7609="Boat",K7609="car"),INDEX(Rate!$B$4:$M$25,MATCH(Gilbert!N7609,Rate!$A$4:$A$25,0),MATCH(Gilbert!L7609,Rate!$B$3:$M$3,0))*O7609*0.8,INDEX(Rate!$B$4:$M$25,MATCH(Gilbert!N7609,Rate!$A$4:$A$25,0),MATCH(Gilbert!L7609,Rate!$B$3:$M$3,0))*O7609)),"")</f>
        <v/>
      </c>
      <c r="T7609" s="71" t="str">
        <f t="shared" si="357"/>
        <v/>
      </c>
    </row>
    <row r="7610" spans="16:20">
      <c r="P7610" s="70" t="str">
        <f t="shared" si="355"/>
        <v/>
      </c>
      <c r="Q7610" s="70" t="str">
        <f t="shared" si="356"/>
        <v/>
      </c>
      <c r="R7610" s="70" t="str">
        <f>IFERROR(IF(K7610="handling and wharfage",SUM(P7610:Q7610),IF(OR(K7610="tank",K7610="Boat",K7610="car"),INDEX(Rate!$B$4:$M$25,MATCH(Gilbert!N7610,Rate!$A$4:$A$25,0),MATCH(Gilbert!L7610,Rate!$B$3:$M$3,0))*O7610*0.8,INDEX(Rate!$B$4:$M$25,MATCH(Gilbert!N7610,Rate!$A$4:$A$25,0),MATCH(Gilbert!L7610,Rate!$B$3:$M$3,0))*O7610)),"")</f>
        <v/>
      </c>
      <c r="T7610" s="71" t="str">
        <f t="shared" si="357"/>
        <v/>
      </c>
    </row>
    <row r="7611" spans="16:20">
      <c r="P7611" s="70" t="str">
        <f t="shared" si="355"/>
        <v/>
      </c>
      <c r="Q7611" s="70" t="str">
        <f t="shared" si="356"/>
        <v/>
      </c>
      <c r="R7611" s="70" t="str">
        <f>IFERROR(IF(K7611="handling and wharfage",SUM(P7611:Q7611),IF(OR(K7611="tank",K7611="Boat",K7611="car"),INDEX(Rate!$B$4:$M$25,MATCH(Gilbert!N7611,Rate!$A$4:$A$25,0),MATCH(Gilbert!L7611,Rate!$B$3:$M$3,0))*O7611*0.8,INDEX(Rate!$B$4:$M$25,MATCH(Gilbert!N7611,Rate!$A$4:$A$25,0),MATCH(Gilbert!L7611,Rate!$B$3:$M$3,0))*O7611)),"")</f>
        <v/>
      </c>
      <c r="T7611" s="71" t="str">
        <f t="shared" si="357"/>
        <v/>
      </c>
    </row>
    <row r="7612" spans="16:20">
      <c r="P7612" s="70" t="str">
        <f t="shared" si="355"/>
        <v/>
      </c>
      <c r="Q7612" s="70" t="str">
        <f t="shared" si="356"/>
        <v/>
      </c>
      <c r="R7612" s="70" t="str">
        <f>IFERROR(IF(K7612="handling and wharfage",SUM(P7612:Q7612),IF(OR(K7612="tank",K7612="Boat",K7612="car"),INDEX(Rate!$B$4:$M$25,MATCH(Gilbert!N7612,Rate!$A$4:$A$25,0),MATCH(Gilbert!L7612,Rate!$B$3:$M$3,0))*O7612*0.8,INDEX(Rate!$B$4:$M$25,MATCH(Gilbert!N7612,Rate!$A$4:$A$25,0),MATCH(Gilbert!L7612,Rate!$B$3:$M$3,0))*O7612)),"")</f>
        <v/>
      </c>
      <c r="T7612" s="71" t="str">
        <f t="shared" si="357"/>
        <v/>
      </c>
    </row>
    <row r="7613" spans="16:20">
      <c r="P7613" s="70" t="str">
        <f t="shared" si="355"/>
        <v/>
      </c>
      <c r="Q7613" s="70" t="str">
        <f t="shared" si="356"/>
        <v/>
      </c>
      <c r="R7613" s="70" t="str">
        <f>IFERROR(IF(K7613="handling and wharfage",SUM(P7613:Q7613),IF(OR(K7613="tank",K7613="Boat",K7613="car"),INDEX(Rate!$B$4:$M$25,MATCH(Gilbert!N7613,Rate!$A$4:$A$25,0),MATCH(Gilbert!L7613,Rate!$B$3:$M$3,0))*O7613*0.8,INDEX(Rate!$B$4:$M$25,MATCH(Gilbert!N7613,Rate!$A$4:$A$25,0),MATCH(Gilbert!L7613,Rate!$B$3:$M$3,0))*O7613)),"")</f>
        <v/>
      </c>
      <c r="T7613" s="71" t="str">
        <f t="shared" si="357"/>
        <v/>
      </c>
    </row>
    <row r="7614" spans="16:20">
      <c r="P7614" s="70" t="str">
        <f t="shared" si="355"/>
        <v/>
      </c>
      <c r="Q7614" s="70" t="str">
        <f t="shared" si="356"/>
        <v/>
      </c>
      <c r="R7614" s="70" t="str">
        <f>IFERROR(IF(K7614="handling and wharfage",SUM(P7614:Q7614),IF(OR(K7614="tank",K7614="Boat",K7614="car"),INDEX(Rate!$B$4:$M$25,MATCH(Gilbert!N7614,Rate!$A$4:$A$25,0),MATCH(Gilbert!L7614,Rate!$B$3:$M$3,0))*O7614*0.8,INDEX(Rate!$B$4:$M$25,MATCH(Gilbert!N7614,Rate!$A$4:$A$25,0),MATCH(Gilbert!L7614,Rate!$B$3:$M$3,0))*O7614)),"")</f>
        <v/>
      </c>
      <c r="T7614" s="71" t="str">
        <f t="shared" si="357"/>
        <v/>
      </c>
    </row>
    <row r="7615" spans="16:20">
      <c r="P7615" s="70" t="str">
        <f t="shared" si="355"/>
        <v/>
      </c>
      <c r="Q7615" s="70" t="str">
        <f t="shared" si="356"/>
        <v/>
      </c>
      <c r="R7615" s="70" t="str">
        <f>IFERROR(IF(K7615="handling and wharfage",SUM(P7615:Q7615),IF(OR(K7615="tank",K7615="Boat",K7615="car"),INDEX(Rate!$B$4:$M$25,MATCH(Gilbert!N7615,Rate!$A$4:$A$25,0),MATCH(Gilbert!L7615,Rate!$B$3:$M$3,0))*O7615*0.8,INDEX(Rate!$B$4:$M$25,MATCH(Gilbert!N7615,Rate!$A$4:$A$25,0),MATCH(Gilbert!L7615,Rate!$B$3:$M$3,0))*O7615)),"")</f>
        <v/>
      </c>
      <c r="T7615" s="71" t="str">
        <f t="shared" si="357"/>
        <v/>
      </c>
    </row>
    <row r="7616" spans="16:20">
      <c r="P7616" s="70" t="str">
        <f t="shared" si="355"/>
        <v/>
      </c>
      <c r="Q7616" s="70" t="str">
        <f t="shared" si="356"/>
        <v/>
      </c>
      <c r="R7616" s="70" t="str">
        <f>IFERROR(IF(K7616="handling and wharfage",SUM(P7616:Q7616),IF(OR(K7616="tank",K7616="Boat",K7616="car"),INDEX(Rate!$B$4:$M$25,MATCH(Gilbert!N7616,Rate!$A$4:$A$25,0),MATCH(Gilbert!L7616,Rate!$B$3:$M$3,0))*O7616*0.8,INDEX(Rate!$B$4:$M$25,MATCH(Gilbert!N7616,Rate!$A$4:$A$25,0),MATCH(Gilbert!L7616,Rate!$B$3:$M$3,0))*O7616)),"")</f>
        <v/>
      </c>
      <c r="T7616" s="71" t="str">
        <f t="shared" si="357"/>
        <v/>
      </c>
    </row>
    <row r="7617" spans="16:20">
      <c r="P7617" s="70" t="str">
        <f t="shared" si="355"/>
        <v/>
      </c>
      <c r="Q7617" s="70" t="str">
        <f t="shared" si="356"/>
        <v/>
      </c>
      <c r="R7617" s="70" t="str">
        <f>IFERROR(IF(K7617="handling and wharfage",SUM(P7617:Q7617),IF(OR(K7617="tank",K7617="Boat",K7617="car"),INDEX(Rate!$B$4:$M$25,MATCH(Gilbert!N7617,Rate!$A$4:$A$25,0),MATCH(Gilbert!L7617,Rate!$B$3:$M$3,0))*O7617*0.8,INDEX(Rate!$B$4:$M$25,MATCH(Gilbert!N7617,Rate!$A$4:$A$25,0),MATCH(Gilbert!L7617,Rate!$B$3:$M$3,0))*O7617)),"")</f>
        <v/>
      </c>
      <c r="T7617" s="71" t="str">
        <f t="shared" si="357"/>
        <v/>
      </c>
    </row>
    <row r="7618" spans="16:20">
      <c r="P7618" s="70" t="str">
        <f t="shared" si="355"/>
        <v/>
      </c>
      <c r="Q7618" s="70" t="str">
        <f t="shared" si="356"/>
        <v/>
      </c>
      <c r="R7618" s="70" t="str">
        <f>IFERROR(IF(K7618="handling and wharfage",SUM(P7618:Q7618),IF(OR(K7618="tank",K7618="Boat",K7618="car"),INDEX(Rate!$B$4:$M$25,MATCH(Gilbert!N7618,Rate!$A$4:$A$25,0),MATCH(Gilbert!L7618,Rate!$B$3:$M$3,0))*O7618*0.8,INDEX(Rate!$B$4:$M$25,MATCH(Gilbert!N7618,Rate!$A$4:$A$25,0),MATCH(Gilbert!L7618,Rate!$B$3:$M$3,0))*O7618)),"")</f>
        <v/>
      </c>
      <c r="T7618" s="71" t="str">
        <f t="shared" si="357"/>
        <v/>
      </c>
    </row>
    <row r="7619" spans="16:20">
      <c r="P7619" s="70" t="str">
        <f t="shared" ref="P7619:P7682" si="358">IF(OR(K7619="handling and wharfage",K7619="rau handling and wharfage"),O7619*30,"")</f>
        <v/>
      </c>
      <c r="Q7619" s="70" t="str">
        <f t="shared" ref="Q7619:Q7682" si="359">IF(K7619&lt;&gt;"handling and wharfage","",O7619*3.5)</f>
        <v/>
      </c>
      <c r="R7619" s="70" t="str">
        <f>IFERROR(IF(K7619="handling and wharfage",SUM(P7619:Q7619),IF(OR(K7619="tank",K7619="Boat",K7619="car"),INDEX(Rate!$B$4:$M$25,MATCH(Gilbert!N7619,Rate!$A$4:$A$25,0),MATCH(Gilbert!L7619,Rate!$B$3:$M$3,0))*O7619*0.8,INDEX(Rate!$B$4:$M$25,MATCH(Gilbert!N7619,Rate!$A$4:$A$25,0),MATCH(Gilbert!L7619,Rate!$B$3:$M$3,0))*O7619)),"")</f>
        <v/>
      </c>
      <c r="T7619" s="71" t="str">
        <f t="shared" ref="T7619:T7682" si="360">IF(L7619="","",IF(L7619="General2","F0070000061A","E31250000331"))</f>
        <v/>
      </c>
    </row>
    <row r="7620" spans="16:20">
      <c r="P7620" s="70" t="str">
        <f t="shared" si="358"/>
        <v/>
      </c>
      <c r="Q7620" s="70" t="str">
        <f t="shared" si="359"/>
        <v/>
      </c>
      <c r="R7620" s="70" t="str">
        <f>IFERROR(IF(K7620="handling and wharfage",SUM(P7620:Q7620),IF(OR(K7620="tank",K7620="Boat",K7620="car"),INDEX(Rate!$B$4:$M$25,MATCH(Gilbert!N7620,Rate!$A$4:$A$25,0),MATCH(Gilbert!L7620,Rate!$B$3:$M$3,0))*O7620*0.8,INDEX(Rate!$B$4:$M$25,MATCH(Gilbert!N7620,Rate!$A$4:$A$25,0),MATCH(Gilbert!L7620,Rate!$B$3:$M$3,0))*O7620)),"")</f>
        <v/>
      </c>
      <c r="T7620" s="71" t="str">
        <f t="shared" si="360"/>
        <v/>
      </c>
    </row>
    <row r="7621" spans="16:20">
      <c r="P7621" s="70" t="str">
        <f t="shared" si="358"/>
        <v/>
      </c>
      <c r="Q7621" s="70" t="str">
        <f t="shared" si="359"/>
        <v/>
      </c>
      <c r="R7621" s="70" t="str">
        <f>IFERROR(IF(K7621="handling and wharfage",SUM(P7621:Q7621),IF(OR(K7621="tank",K7621="Boat",K7621="car"),INDEX(Rate!$B$4:$M$25,MATCH(Gilbert!N7621,Rate!$A$4:$A$25,0),MATCH(Gilbert!L7621,Rate!$B$3:$M$3,0))*O7621*0.8,INDEX(Rate!$B$4:$M$25,MATCH(Gilbert!N7621,Rate!$A$4:$A$25,0),MATCH(Gilbert!L7621,Rate!$B$3:$M$3,0))*O7621)),"")</f>
        <v/>
      </c>
      <c r="T7621" s="71" t="str">
        <f t="shared" si="360"/>
        <v/>
      </c>
    </row>
    <row r="7622" spans="16:20">
      <c r="P7622" s="70" t="str">
        <f t="shared" si="358"/>
        <v/>
      </c>
      <c r="Q7622" s="70" t="str">
        <f t="shared" si="359"/>
        <v/>
      </c>
      <c r="R7622" s="70" t="str">
        <f>IFERROR(IF(K7622="handling and wharfage",SUM(P7622:Q7622),IF(OR(K7622="tank",K7622="Boat",K7622="car"),INDEX(Rate!$B$4:$M$25,MATCH(Gilbert!N7622,Rate!$A$4:$A$25,0),MATCH(Gilbert!L7622,Rate!$B$3:$M$3,0))*O7622*0.8,INDEX(Rate!$B$4:$M$25,MATCH(Gilbert!N7622,Rate!$A$4:$A$25,0),MATCH(Gilbert!L7622,Rate!$B$3:$M$3,0))*O7622)),"")</f>
        <v/>
      </c>
      <c r="T7622" s="71" t="str">
        <f t="shared" si="360"/>
        <v/>
      </c>
    </row>
    <row r="7623" spans="16:20">
      <c r="P7623" s="70" t="str">
        <f t="shared" si="358"/>
        <v/>
      </c>
      <c r="Q7623" s="70" t="str">
        <f t="shared" si="359"/>
        <v/>
      </c>
      <c r="R7623" s="70" t="str">
        <f>IFERROR(IF(K7623="handling and wharfage",SUM(P7623:Q7623),IF(OR(K7623="tank",K7623="Boat",K7623="car"),INDEX(Rate!$B$4:$M$25,MATCH(Gilbert!N7623,Rate!$A$4:$A$25,0),MATCH(Gilbert!L7623,Rate!$B$3:$M$3,0))*O7623*0.8,INDEX(Rate!$B$4:$M$25,MATCH(Gilbert!N7623,Rate!$A$4:$A$25,0),MATCH(Gilbert!L7623,Rate!$B$3:$M$3,0))*O7623)),"")</f>
        <v/>
      </c>
      <c r="T7623" s="71" t="str">
        <f t="shared" si="360"/>
        <v/>
      </c>
    </row>
    <row r="7624" spans="16:20">
      <c r="P7624" s="70" t="str">
        <f t="shared" si="358"/>
        <v/>
      </c>
      <c r="Q7624" s="70" t="str">
        <f t="shared" si="359"/>
        <v/>
      </c>
      <c r="R7624" s="70" t="str">
        <f>IFERROR(IF(K7624="handling and wharfage",SUM(P7624:Q7624),IF(OR(K7624="tank",K7624="Boat",K7624="car"),INDEX(Rate!$B$4:$M$25,MATCH(Gilbert!N7624,Rate!$A$4:$A$25,0),MATCH(Gilbert!L7624,Rate!$B$3:$M$3,0))*O7624*0.8,INDEX(Rate!$B$4:$M$25,MATCH(Gilbert!N7624,Rate!$A$4:$A$25,0),MATCH(Gilbert!L7624,Rate!$B$3:$M$3,0))*O7624)),"")</f>
        <v/>
      </c>
      <c r="T7624" s="71" t="str">
        <f t="shared" si="360"/>
        <v/>
      </c>
    </row>
    <row r="7625" spans="16:20">
      <c r="P7625" s="70" t="str">
        <f t="shared" si="358"/>
        <v/>
      </c>
      <c r="Q7625" s="70" t="str">
        <f t="shared" si="359"/>
        <v/>
      </c>
      <c r="R7625" s="70" t="str">
        <f>IFERROR(IF(K7625="handling and wharfage",SUM(P7625:Q7625),IF(OR(K7625="tank",K7625="Boat",K7625="car"),INDEX(Rate!$B$4:$M$25,MATCH(Gilbert!N7625,Rate!$A$4:$A$25,0),MATCH(Gilbert!L7625,Rate!$B$3:$M$3,0))*O7625*0.8,INDEX(Rate!$B$4:$M$25,MATCH(Gilbert!N7625,Rate!$A$4:$A$25,0),MATCH(Gilbert!L7625,Rate!$B$3:$M$3,0))*O7625)),"")</f>
        <v/>
      </c>
      <c r="T7625" s="71" t="str">
        <f t="shared" si="360"/>
        <v/>
      </c>
    </row>
    <row r="7626" spans="16:20">
      <c r="P7626" s="70" t="str">
        <f t="shared" si="358"/>
        <v/>
      </c>
      <c r="Q7626" s="70" t="str">
        <f t="shared" si="359"/>
        <v/>
      </c>
      <c r="R7626" s="70" t="str">
        <f>IFERROR(IF(K7626="handling and wharfage",SUM(P7626:Q7626),IF(OR(K7626="tank",K7626="Boat",K7626="car"),INDEX(Rate!$B$4:$M$25,MATCH(Gilbert!N7626,Rate!$A$4:$A$25,0),MATCH(Gilbert!L7626,Rate!$B$3:$M$3,0))*O7626*0.8,INDEX(Rate!$B$4:$M$25,MATCH(Gilbert!N7626,Rate!$A$4:$A$25,0),MATCH(Gilbert!L7626,Rate!$B$3:$M$3,0))*O7626)),"")</f>
        <v/>
      </c>
      <c r="T7626" s="71" t="str">
        <f t="shared" si="360"/>
        <v/>
      </c>
    </row>
    <row r="7627" spans="16:20">
      <c r="P7627" s="70" t="str">
        <f t="shared" si="358"/>
        <v/>
      </c>
      <c r="Q7627" s="70" t="str">
        <f t="shared" si="359"/>
        <v/>
      </c>
      <c r="R7627" s="70" t="str">
        <f>IFERROR(IF(K7627="handling and wharfage",SUM(P7627:Q7627),IF(OR(K7627="tank",K7627="Boat",K7627="car"),INDEX(Rate!$B$4:$M$25,MATCH(Gilbert!N7627,Rate!$A$4:$A$25,0),MATCH(Gilbert!L7627,Rate!$B$3:$M$3,0))*O7627*0.8,INDEX(Rate!$B$4:$M$25,MATCH(Gilbert!N7627,Rate!$A$4:$A$25,0),MATCH(Gilbert!L7627,Rate!$B$3:$M$3,0))*O7627)),"")</f>
        <v/>
      </c>
      <c r="T7627" s="71" t="str">
        <f t="shared" si="360"/>
        <v/>
      </c>
    </row>
    <row r="7628" spans="16:20">
      <c r="P7628" s="70" t="str">
        <f t="shared" si="358"/>
        <v/>
      </c>
      <c r="Q7628" s="70" t="str">
        <f t="shared" si="359"/>
        <v/>
      </c>
      <c r="R7628" s="70" t="str">
        <f>IFERROR(IF(K7628="handling and wharfage",SUM(P7628:Q7628),IF(OR(K7628="tank",K7628="Boat",K7628="car"),INDEX(Rate!$B$4:$M$25,MATCH(Gilbert!N7628,Rate!$A$4:$A$25,0),MATCH(Gilbert!L7628,Rate!$B$3:$M$3,0))*O7628*0.8,INDEX(Rate!$B$4:$M$25,MATCH(Gilbert!N7628,Rate!$A$4:$A$25,0),MATCH(Gilbert!L7628,Rate!$B$3:$M$3,0))*O7628)),"")</f>
        <v/>
      </c>
      <c r="T7628" s="71" t="str">
        <f t="shared" si="360"/>
        <v/>
      </c>
    </row>
    <row r="7629" spans="16:20">
      <c r="P7629" s="70" t="str">
        <f t="shared" si="358"/>
        <v/>
      </c>
      <c r="Q7629" s="70" t="str">
        <f t="shared" si="359"/>
        <v/>
      </c>
      <c r="R7629" s="70" t="str">
        <f>IFERROR(IF(K7629="handling and wharfage",SUM(P7629:Q7629),IF(OR(K7629="tank",K7629="Boat",K7629="car"),INDEX(Rate!$B$4:$M$25,MATCH(Gilbert!N7629,Rate!$A$4:$A$25,0),MATCH(Gilbert!L7629,Rate!$B$3:$M$3,0))*O7629*0.8,INDEX(Rate!$B$4:$M$25,MATCH(Gilbert!N7629,Rate!$A$4:$A$25,0),MATCH(Gilbert!L7629,Rate!$B$3:$M$3,0))*O7629)),"")</f>
        <v/>
      </c>
      <c r="T7629" s="71" t="str">
        <f t="shared" si="360"/>
        <v/>
      </c>
    </row>
    <row r="7630" spans="16:20">
      <c r="P7630" s="70" t="str">
        <f t="shared" si="358"/>
        <v/>
      </c>
      <c r="Q7630" s="70" t="str">
        <f t="shared" si="359"/>
        <v/>
      </c>
      <c r="R7630" s="70" t="str">
        <f>IFERROR(IF(K7630="handling and wharfage",SUM(P7630:Q7630),IF(OR(K7630="tank",K7630="Boat",K7630="car"),INDEX(Rate!$B$4:$M$25,MATCH(Gilbert!N7630,Rate!$A$4:$A$25,0),MATCH(Gilbert!L7630,Rate!$B$3:$M$3,0))*O7630*0.8,INDEX(Rate!$B$4:$M$25,MATCH(Gilbert!N7630,Rate!$A$4:$A$25,0),MATCH(Gilbert!L7630,Rate!$B$3:$M$3,0))*O7630)),"")</f>
        <v/>
      </c>
      <c r="T7630" s="71" t="str">
        <f t="shared" si="360"/>
        <v/>
      </c>
    </row>
    <row r="7631" spans="16:20">
      <c r="P7631" s="70" t="str">
        <f t="shared" si="358"/>
        <v/>
      </c>
      <c r="Q7631" s="70" t="str">
        <f t="shared" si="359"/>
        <v/>
      </c>
      <c r="R7631" s="70" t="str">
        <f>IFERROR(IF(K7631="handling and wharfage",SUM(P7631:Q7631),IF(OR(K7631="tank",K7631="Boat",K7631="car"),INDEX(Rate!$B$4:$M$25,MATCH(Gilbert!N7631,Rate!$A$4:$A$25,0),MATCH(Gilbert!L7631,Rate!$B$3:$M$3,0))*O7631*0.8,INDEX(Rate!$B$4:$M$25,MATCH(Gilbert!N7631,Rate!$A$4:$A$25,0),MATCH(Gilbert!L7631,Rate!$B$3:$M$3,0))*O7631)),"")</f>
        <v/>
      </c>
      <c r="T7631" s="71" t="str">
        <f t="shared" si="360"/>
        <v/>
      </c>
    </row>
    <row r="7632" spans="16:20">
      <c r="P7632" s="70" t="str">
        <f t="shared" si="358"/>
        <v/>
      </c>
      <c r="Q7632" s="70" t="str">
        <f t="shared" si="359"/>
        <v/>
      </c>
      <c r="R7632" s="70" t="str">
        <f>IFERROR(IF(K7632="handling and wharfage",SUM(P7632:Q7632),IF(OR(K7632="tank",K7632="Boat",K7632="car"),INDEX(Rate!$B$4:$M$25,MATCH(Gilbert!N7632,Rate!$A$4:$A$25,0),MATCH(Gilbert!L7632,Rate!$B$3:$M$3,0))*O7632*0.8,INDEX(Rate!$B$4:$M$25,MATCH(Gilbert!N7632,Rate!$A$4:$A$25,0),MATCH(Gilbert!L7632,Rate!$B$3:$M$3,0))*O7632)),"")</f>
        <v/>
      </c>
      <c r="T7632" s="71" t="str">
        <f t="shared" si="360"/>
        <v/>
      </c>
    </row>
    <row r="7633" spans="16:20">
      <c r="P7633" s="70" t="str">
        <f t="shared" si="358"/>
        <v/>
      </c>
      <c r="Q7633" s="70" t="str">
        <f t="shared" si="359"/>
        <v/>
      </c>
      <c r="R7633" s="70" t="str">
        <f>IFERROR(IF(K7633="handling and wharfage",SUM(P7633:Q7633),IF(OR(K7633="tank",K7633="Boat",K7633="car"),INDEX(Rate!$B$4:$M$25,MATCH(Gilbert!N7633,Rate!$A$4:$A$25,0),MATCH(Gilbert!L7633,Rate!$B$3:$M$3,0))*O7633*0.8,INDEX(Rate!$B$4:$M$25,MATCH(Gilbert!N7633,Rate!$A$4:$A$25,0),MATCH(Gilbert!L7633,Rate!$B$3:$M$3,0))*O7633)),"")</f>
        <v/>
      </c>
      <c r="T7633" s="71" t="str">
        <f t="shared" si="360"/>
        <v/>
      </c>
    </row>
    <row r="7634" spans="16:20">
      <c r="P7634" s="70" t="str">
        <f t="shared" si="358"/>
        <v/>
      </c>
      <c r="Q7634" s="70" t="str">
        <f t="shared" si="359"/>
        <v/>
      </c>
      <c r="R7634" s="70" t="str">
        <f>IFERROR(IF(K7634="handling and wharfage",SUM(P7634:Q7634),IF(OR(K7634="tank",K7634="Boat",K7634="car"),INDEX(Rate!$B$4:$M$25,MATCH(Gilbert!N7634,Rate!$A$4:$A$25,0),MATCH(Gilbert!L7634,Rate!$B$3:$M$3,0))*O7634*0.8,INDEX(Rate!$B$4:$M$25,MATCH(Gilbert!N7634,Rate!$A$4:$A$25,0),MATCH(Gilbert!L7634,Rate!$B$3:$M$3,0))*O7634)),"")</f>
        <v/>
      </c>
      <c r="T7634" s="71" t="str">
        <f t="shared" si="360"/>
        <v/>
      </c>
    </row>
    <row r="7635" spans="16:20">
      <c r="P7635" s="70" t="str">
        <f t="shared" si="358"/>
        <v/>
      </c>
      <c r="Q7635" s="70" t="str">
        <f t="shared" si="359"/>
        <v/>
      </c>
      <c r="R7635" s="70" t="str">
        <f>IFERROR(IF(K7635="handling and wharfage",SUM(P7635:Q7635),IF(OR(K7635="tank",K7635="Boat",K7635="car"),INDEX(Rate!$B$4:$M$25,MATCH(Gilbert!N7635,Rate!$A$4:$A$25,0),MATCH(Gilbert!L7635,Rate!$B$3:$M$3,0))*O7635*0.8,INDEX(Rate!$B$4:$M$25,MATCH(Gilbert!N7635,Rate!$A$4:$A$25,0),MATCH(Gilbert!L7635,Rate!$B$3:$M$3,0))*O7635)),"")</f>
        <v/>
      </c>
      <c r="T7635" s="71" t="str">
        <f t="shared" si="360"/>
        <v/>
      </c>
    </row>
    <row r="7636" spans="16:20">
      <c r="P7636" s="70" t="str">
        <f t="shared" si="358"/>
        <v/>
      </c>
      <c r="Q7636" s="70" t="str">
        <f t="shared" si="359"/>
        <v/>
      </c>
      <c r="R7636" s="70" t="str">
        <f>IFERROR(IF(K7636="handling and wharfage",SUM(P7636:Q7636),IF(OR(K7636="tank",K7636="Boat",K7636="car"),INDEX(Rate!$B$4:$M$25,MATCH(Gilbert!N7636,Rate!$A$4:$A$25,0),MATCH(Gilbert!L7636,Rate!$B$3:$M$3,0))*O7636*0.8,INDEX(Rate!$B$4:$M$25,MATCH(Gilbert!N7636,Rate!$A$4:$A$25,0),MATCH(Gilbert!L7636,Rate!$B$3:$M$3,0))*O7636)),"")</f>
        <v/>
      </c>
      <c r="T7636" s="71" t="str">
        <f t="shared" si="360"/>
        <v/>
      </c>
    </row>
    <row r="7637" spans="16:20">
      <c r="P7637" s="70" t="str">
        <f t="shared" si="358"/>
        <v/>
      </c>
      <c r="Q7637" s="70" t="str">
        <f t="shared" si="359"/>
        <v/>
      </c>
      <c r="R7637" s="70" t="str">
        <f>IFERROR(IF(K7637="handling and wharfage",SUM(P7637:Q7637),IF(OR(K7637="tank",K7637="Boat",K7637="car"),INDEX(Rate!$B$4:$M$25,MATCH(Gilbert!N7637,Rate!$A$4:$A$25,0),MATCH(Gilbert!L7637,Rate!$B$3:$M$3,0))*O7637*0.8,INDEX(Rate!$B$4:$M$25,MATCH(Gilbert!N7637,Rate!$A$4:$A$25,0),MATCH(Gilbert!L7637,Rate!$B$3:$M$3,0))*O7637)),"")</f>
        <v/>
      </c>
      <c r="T7637" s="71" t="str">
        <f t="shared" si="360"/>
        <v/>
      </c>
    </row>
    <row r="7638" spans="16:20">
      <c r="P7638" s="70" t="str">
        <f t="shared" si="358"/>
        <v/>
      </c>
      <c r="Q7638" s="70" t="str">
        <f t="shared" si="359"/>
        <v/>
      </c>
      <c r="R7638" s="70" t="str">
        <f>IFERROR(IF(K7638="handling and wharfage",SUM(P7638:Q7638),IF(OR(K7638="tank",K7638="Boat",K7638="car"),INDEX(Rate!$B$4:$M$25,MATCH(Gilbert!N7638,Rate!$A$4:$A$25,0),MATCH(Gilbert!L7638,Rate!$B$3:$M$3,0))*O7638*0.8,INDEX(Rate!$B$4:$M$25,MATCH(Gilbert!N7638,Rate!$A$4:$A$25,0),MATCH(Gilbert!L7638,Rate!$B$3:$M$3,0))*O7638)),"")</f>
        <v/>
      </c>
      <c r="T7638" s="71" t="str">
        <f t="shared" si="360"/>
        <v/>
      </c>
    </row>
    <row r="7639" spans="16:20">
      <c r="P7639" s="70" t="str">
        <f t="shared" si="358"/>
        <v/>
      </c>
      <c r="Q7639" s="70" t="str">
        <f t="shared" si="359"/>
        <v/>
      </c>
      <c r="R7639" s="70" t="str">
        <f>IFERROR(IF(K7639="handling and wharfage",SUM(P7639:Q7639),IF(OR(K7639="tank",K7639="Boat",K7639="car"),INDEX(Rate!$B$4:$M$25,MATCH(Gilbert!N7639,Rate!$A$4:$A$25,0),MATCH(Gilbert!L7639,Rate!$B$3:$M$3,0))*O7639*0.8,INDEX(Rate!$B$4:$M$25,MATCH(Gilbert!N7639,Rate!$A$4:$A$25,0),MATCH(Gilbert!L7639,Rate!$B$3:$M$3,0))*O7639)),"")</f>
        <v/>
      </c>
      <c r="T7639" s="71" t="str">
        <f t="shared" si="360"/>
        <v/>
      </c>
    </row>
    <row r="7640" spans="16:20">
      <c r="P7640" s="70" t="str">
        <f t="shared" si="358"/>
        <v/>
      </c>
      <c r="Q7640" s="70" t="str">
        <f t="shared" si="359"/>
        <v/>
      </c>
      <c r="R7640" s="70" t="str">
        <f>IFERROR(IF(K7640="handling and wharfage",SUM(P7640:Q7640),IF(OR(K7640="tank",K7640="Boat",K7640="car"),INDEX(Rate!$B$4:$M$25,MATCH(Gilbert!N7640,Rate!$A$4:$A$25,0),MATCH(Gilbert!L7640,Rate!$B$3:$M$3,0))*O7640*0.8,INDEX(Rate!$B$4:$M$25,MATCH(Gilbert!N7640,Rate!$A$4:$A$25,0),MATCH(Gilbert!L7640,Rate!$B$3:$M$3,0))*O7640)),"")</f>
        <v/>
      </c>
      <c r="T7640" s="71" t="str">
        <f t="shared" si="360"/>
        <v/>
      </c>
    </row>
    <row r="7641" spans="16:20">
      <c r="P7641" s="70" t="str">
        <f t="shared" si="358"/>
        <v/>
      </c>
      <c r="Q7641" s="70" t="str">
        <f t="shared" si="359"/>
        <v/>
      </c>
      <c r="R7641" s="70" t="str">
        <f>IFERROR(IF(K7641="handling and wharfage",SUM(P7641:Q7641),IF(OR(K7641="tank",K7641="Boat",K7641="car"),INDEX(Rate!$B$4:$M$25,MATCH(Gilbert!N7641,Rate!$A$4:$A$25,0),MATCH(Gilbert!L7641,Rate!$B$3:$M$3,0))*O7641*0.8,INDEX(Rate!$B$4:$M$25,MATCH(Gilbert!N7641,Rate!$A$4:$A$25,0),MATCH(Gilbert!L7641,Rate!$B$3:$M$3,0))*O7641)),"")</f>
        <v/>
      </c>
      <c r="T7641" s="71" t="str">
        <f t="shared" si="360"/>
        <v/>
      </c>
    </row>
    <row r="7642" spans="16:20">
      <c r="P7642" s="70" t="str">
        <f t="shared" si="358"/>
        <v/>
      </c>
      <c r="Q7642" s="70" t="str">
        <f t="shared" si="359"/>
        <v/>
      </c>
      <c r="R7642" s="70" t="str">
        <f>IFERROR(IF(K7642="handling and wharfage",SUM(P7642:Q7642),IF(OR(K7642="tank",K7642="Boat",K7642="car"),INDEX(Rate!$B$4:$M$25,MATCH(Gilbert!N7642,Rate!$A$4:$A$25,0),MATCH(Gilbert!L7642,Rate!$B$3:$M$3,0))*O7642*0.8,INDEX(Rate!$B$4:$M$25,MATCH(Gilbert!N7642,Rate!$A$4:$A$25,0),MATCH(Gilbert!L7642,Rate!$B$3:$M$3,0))*O7642)),"")</f>
        <v/>
      </c>
      <c r="T7642" s="71" t="str">
        <f t="shared" si="360"/>
        <v/>
      </c>
    </row>
    <row r="7643" spans="16:20">
      <c r="P7643" s="70" t="str">
        <f t="shared" si="358"/>
        <v/>
      </c>
      <c r="Q7643" s="70" t="str">
        <f t="shared" si="359"/>
        <v/>
      </c>
      <c r="R7643" s="70" t="str">
        <f>IFERROR(IF(K7643="handling and wharfage",SUM(P7643:Q7643),IF(OR(K7643="tank",K7643="Boat",K7643="car"),INDEX(Rate!$B$4:$M$25,MATCH(Gilbert!N7643,Rate!$A$4:$A$25,0),MATCH(Gilbert!L7643,Rate!$B$3:$M$3,0))*O7643*0.8,INDEX(Rate!$B$4:$M$25,MATCH(Gilbert!N7643,Rate!$A$4:$A$25,0),MATCH(Gilbert!L7643,Rate!$B$3:$M$3,0))*O7643)),"")</f>
        <v/>
      </c>
      <c r="T7643" s="71" t="str">
        <f t="shared" si="360"/>
        <v/>
      </c>
    </row>
    <row r="7644" spans="16:20">
      <c r="P7644" s="70" t="str">
        <f t="shared" si="358"/>
        <v/>
      </c>
      <c r="Q7644" s="70" t="str">
        <f t="shared" si="359"/>
        <v/>
      </c>
      <c r="R7644" s="70" t="str">
        <f>IFERROR(IF(K7644="handling and wharfage",SUM(P7644:Q7644),IF(OR(K7644="tank",K7644="Boat",K7644="car"),INDEX(Rate!$B$4:$M$25,MATCH(Gilbert!N7644,Rate!$A$4:$A$25,0),MATCH(Gilbert!L7644,Rate!$B$3:$M$3,0))*O7644*0.8,INDEX(Rate!$B$4:$M$25,MATCH(Gilbert!N7644,Rate!$A$4:$A$25,0),MATCH(Gilbert!L7644,Rate!$B$3:$M$3,0))*O7644)),"")</f>
        <v/>
      </c>
      <c r="T7644" s="71" t="str">
        <f t="shared" si="360"/>
        <v/>
      </c>
    </row>
    <row r="7645" spans="16:20">
      <c r="P7645" s="70" t="str">
        <f t="shared" si="358"/>
        <v/>
      </c>
      <c r="Q7645" s="70" t="str">
        <f t="shared" si="359"/>
        <v/>
      </c>
      <c r="R7645" s="70" t="str">
        <f>IFERROR(IF(K7645="handling and wharfage",SUM(P7645:Q7645),IF(OR(K7645="tank",K7645="Boat",K7645="car"),INDEX(Rate!$B$4:$M$25,MATCH(Gilbert!N7645,Rate!$A$4:$A$25,0),MATCH(Gilbert!L7645,Rate!$B$3:$M$3,0))*O7645*0.8,INDEX(Rate!$B$4:$M$25,MATCH(Gilbert!N7645,Rate!$A$4:$A$25,0),MATCH(Gilbert!L7645,Rate!$B$3:$M$3,0))*O7645)),"")</f>
        <v/>
      </c>
      <c r="T7645" s="71" t="str">
        <f t="shared" si="360"/>
        <v/>
      </c>
    </row>
    <row r="7646" spans="16:20">
      <c r="P7646" s="70" t="str">
        <f t="shared" si="358"/>
        <v/>
      </c>
      <c r="Q7646" s="70" t="str">
        <f t="shared" si="359"/>
        <v/>
      </c>
      <c r="R7646" s="70" t="str">
        <f>IFERROR(IF(K7646="handling and wharfage",SUM(P7646:Q7646),IF(OR(K7646="tank",K7646="Boat",K7646="car"),INDEX(Rate!$B$4:$M$25,MATCH(Gilbert!N7646,Rate!$A$4:$A$25,0),MATCH(Gilbert!L7646,Rate!$B$3:$M$3,0))*O7646*0.8,INDEX(Rate!$B$4:$M$25,MATCH(Gilbert!N7646,Rate!$A$4:$A$25,0),MATCH(Gilbert!L7646,Rate!$B$3:$M$3,0))*O7646)),"")</f>
        <v/>
      </c>
      <c r="T7646" s="71" t="str">
        <f t="shared" si="360"/>
        <v/>
      </c>
    </row>
    <row r="7647" spans="16:20">
      <c r="P7647" s="70" t="str">
        <f t="shared" si="358"/>
        <v/>
      </c>
      <c r="Q7647" s="70" t="str">
        <f t="shared" si="359"/>
        <v/>
      </c>
      <c r="R7647" s="70" t="str">
        <f>IFERROR(IF(K7647="handling and wharfage",SUM(P7647:Q7647),IF(OR(K7647="tank",K7647="Boat",K7647="car"),INDEX(Rate!$B$4:$M$25,MATCH(Gilbert!N7647,Rate!$A$4:$A$25,0),MATCH(Gilbert!L7647,Rate!$B$3:$M$3,0))*O7647*0.8,INDEX(Rate!$B$4:$M$25,MATCH(Gilbert!N7647,Rate!$A$4:$A$25,0),MATCH(Gilbert!L7647,Rate!$B$3:$M$3,0))*O7647)),"")</f>
        <v/>
      </c>
      <c r="T7647" s="71" t="str">
        <f t="shared" si="360"/>
        <v/>
      </c>
    </row>
    <row r="7648" spans="16:20">
      <c r="P7648" s="70" t="str">
        <f t="shared" si="358"/>
        <v/>
      </c>
      <c r="Q7648" s="70" t="str">
        <f t="shared" si="359"/>
        <v/>
      </c>
      <c r="R7648" s="70" t="str">
        <f>IFERROR(IF(K7648="handling and wharfage",SUM(P7648:Q7648),IF(OR(K7648="tank",K7648="Boat",K7648="car"),INDEX(Rate!$B$4:$M$25,MATCH(Gilbert!N7648,Rate!$A$4:$A$25,0),MATCH(Gilbert!L7648,Rate!$B$3:$M$3,0))*O7648*0.8,INDEX(Rate!$B$4:$M$25,MATCH(Gilbert!N7648,Rate!$A$4:$A$25,0),MATCH(Gilbert!L7648,Rate!$B$3:$M$3,0))*O7648)),"")</f>
        <v/>
      </c>
      <c r="T7648" s="71" t="str">
        <f t="shared" si="360"/>
        <v/>
      </c>
    </row>
    <row r="7649" spans="16:20">
      <c r="P7649" s="70" t="str">
        <f t="shared" si="358"/>
        <v/>
      </c>
      <c r="Q7649" s="70" t="str">
        <f t="shared" si="359"/>
        <v/>
      </c>
      <c r="R7649" s="70" t="str">
        <f>IFERROR(IF(K7649="handling and wharfage",SUM(P7649:Q7649),IF(OR(K7649="tank",K7649="Boat",K7649="car"),INDEX(Rate!$B$4:$M$25,MATCH(Gilbert!N7649,Rate!$A$4:$A$25,0),MATCH(Gilbert!L7649,Rate!$B$3:$M$3,0))*O7649*0.8,INDEX(Rate!$B$4:$M$25,MATCH(Gilbert!N7649,Rate!$A$4:$A$25,0),MATCH(Gilbert!L7649,Rate!$B$3:$M$3,0))*O7649)),"")</f>
        <v/>
      </c>
      <c r="T7649" s="71" t="str">
        <f t="shared" si="360"/>
        <v/>
      </c>
    </row>
    <row r="7650" spans="16:20">
      <c r="P7650" s="70" t="str">
        <f t="shared" si="358"/>
        <v/>
      </c>
      <c r="Q7650" s="70" t="str">
        <f t="shared" si="359"/>
        <v/>
      </c>
      <c r="R7650" s="70" t="str">
        <f>IFERROR(IF(K7650="handling and wharfage",SUM(P7650:Q7650),IF(OR(K7650="tank",K7650="Boat",K7650="car"),INDEX(Rate!$B$4:$M$25,MATCH(Gilbert!N7650,Rate!$A$4:$A$25,0),MATCH(Gilbert!L7650,Rate!$B$3:$M$3,0))*O7650*0.8,INDEX(Rate!$B$4:$M$25,MATCH(Gilbert!N7650,Rate!$A$4:$A$25,0),MATCH(Gilbert!L7650,Rate!$B$3:$M$3,0))*O7650)),"")</f>
        <v/>
      </c>
      <c r="T7650" s="71" t="str">
        <f t="shared" si="360"/>
        <v/>
      </c>
    </row>
    <row r="7651" spans="16:20">
      <c r="P7651" s="70" t="str">
        <f t="shared" si="358"/>
        <v/>
      </c>
      <c r="Q7651" s="70" t="str">
        <f t="shared" si="359"/>
        <v/>
      </c>
      <c r="R7651" s="70" t="str">
        <f>IFERROR(IF(K7651="handling and wharfage",SUM(P7651:Q7651),IF(OR(K7651="tank",K7651="Boat",K7651="car"),INDEX(Rate!$B$4:$M$25,MATCH(Gilbert!N7651,Rate!$A$4:$A$25,0),MATCH(Gilbert!L7651,Rate!$B$3:$M$3,0))*O7651*0.8,INDEX(Rate!$B$4:$M$25,MATCH(Gilbert!N7651,Rate!$A$4:$A$25,0),MATCH(Gilbert!L7651,Rate!$B$3:$M$3,0))*O7651)),"")</f>
        <v/>
      </c>
      <c r="T7651" s="71" t="str">
        <f t="shared" si="360"/>
        <v/>
      </c>
    </row>
    <row r="7652" spans="16:20">
      <c r="P7652" s="70" t="str">
        <f t="shared" si="358"/>
        <v/>
      </c>
      <c r="Q7652" s="70" t="str">
        <f t="shared" si="359"/>
        <v/>
      </c>
      <c r="R7652" s="70" t="str">
        <f>IFERROR(IF(K7652="handling and wharfage",SUM(P7652:Q7652),IF(OR(K7652="tank",K7652="Boat",K7652="car"),INDEX(Rate!$B$4:$M$25,MATCH(Gilbert!N7652,Rate!$A$4:$A$25,0),MATCH(Gilbert!L7652,Rate!$B$3:$M$3,0))*O7652*0.8,INDEX(Rate!$B$4:$M$25,MATCH(Gilbert!N7652,Rate!$A$4:$A$25,0),MATCH(Gilbert!L7652,Rate!$B$3:$M$3,0))*O7652)),"")</f>
        <v/>
      </c>
      <c r="T7652" s="71" t="str">
        <f t="shared" si="360"/>
        <v/>
      </c>
    </row>
    <row r="7653" spans="16:20">
      <c r="P7653" s="70" t="str">
        <f t="shared" si="358"/>
        <v/>
      </c>
      <c r="Q7653" s="70" t="str">
        <f t="shared" si="359"/>
        <v/>
      </c>
      <c r="R7653" s="70" t="str">
        <f>IFERROR(IF(K7653="handling and wharfage",SUM(P7653:Q7653),IF(OR(K7653="tank",K7653="Boat",K7653="car"),INDEX(Rate!$B$4:$M$25,MATCH(Gilbert!N7653,Rate!$A$4:$A$25,0),MATCH(Gilbert!L7653,Rate!$B$3:$M$3,0))*O7653*0.8,INDEX(Rate!$B$4:$M$25,MATCH(Gilbert!N7653,Rate!$A$4:$A$25,0),MATCH(Gilbert!L7653,Rate!$B$3:$M$3,0))*O7653)),"")</f>
        <v/>
      </c>
      <c r="T7653" s="71" t="str">
        <f t="shared" si="360"/>
        <v/>
      </c>
    </row>
    <row r="7654" spans="16:20">
      <c r="P7654" s="70" t="str">
        <f t="shared" si="358"/>
        <v/>
      </c>
      <c r="Q7654" s="70" t="str">
        <f t="shared" si="359"/>
        <v/>
      </c>
      <c r="R7654" s="70" t="str">
        <f>IFERROR(IF(K7654="handling and wharfage",SUM(P7654:Q7654),IF(OR(K7654="tank",K7654="Boat",K7654="car"),INDEX(Rate!$B$4:$M$25,MATCH(Gilbert!N7654,Rate!$A$4:$A$25,0),MATCH(Gilbert!L7654,Rate!$B$3:$M$3,0))*O7654*0.8,INDEX(Rate!$B$4:$M$25,MATCH(Gilbert!N7654,Rate!$A$4:$A$25,0),MATCH(Gilbert!L7654,Rate!$B$3:$M$3,0))*O7654)),"")</f>
        <v/>
      </c>
      <c r="T7654" s="71" t="str">
        <f t="shared" si="360"/>
        <v/>
      </c>
    </row>
    <row r="7655" spans="16:20">
      <c r="P7655" s="70" t="str">
        <f t="shared" si="358"/>
        <v/>
      </c>
      <c r="Q7655" s="70" t="str">
        <f t="shared" si="359"/>
        <v/>
      </c>
      <c r="R7655" s="70" t="str">
        <f>IFERROR(IF(K7655="handling and wharfage",SUM(P7655:Q7655),IF(OR(K7655="tank",K7655="Boat",K7655="car"),INDEX(Rate!$B$4:$M$25,MATCH(Gilbert!N7655,Rate!$A$4:$A$25,0),MATCH(Gilbert!L7655,Rate!$B$3:$M$3,0))*O7655*0.8,INDEX(Rate!$B$4:$M$25,MATCH(Gilbert!N7655,Rate!$A$4:$A$25,0),MATCH(Gilbert!L7655,Rate!$B$3:$M$3,0))*O7655)),"")</f>
        <v/>
      </c>
      <c r="T7655" s="71" t="str">
        <f t="shared" si="360"/>
        <v/>
      </c>
    </row>
    <row r="7656" spans="16:20">
      <c r="P7656" s="70" t="str">
        <f t="shared" si="358"/>
        <v/>
      </c>
      <c r="Q7656" s="70" t="str">
        <f t="shared" si="359"/>
        <v/>
      </c>
      <c r="R7656" s="70" t="str">
        <f>IFERROR(IF(K7656="handling and wharfage",SUM(P7656:Q7656),IF(OR(K7656="tank",K7656="Boat",K7656="car"),INDEX(Rate!$B$4:$M$25,MATCH(Gilbert!N7656,Rate!$A$4:$A$25,0),MATCH(Gilbert!L7656,Rate!$B$3:$M$3,0))*O7656*0.8,INDEX(Rate!$B$4:$M$25,MATCH(Gilbert!N7656,Rate!$A$4:$A$25,0),MATCH(Gilbert!L7656,Rate!$B$3:$M$3,0))*O7656)),"")</f>
        <v/>
      </c>
      <c r="T7656" s="71" t="str">
        <f t="shared" si="360"/>
        <v/>
      </c>
    </row>
    <row r="7657" spans="16:20">
      <c r="P7657" s="70" t="str">
        <f t="shared" si="358"/>
        <v/>
      </c>
      <c r="Q7657" s="70" t="str">
        <f t="shared" si="359"/>
        <v/>
      </c>
      <c r="R7657" s="70" t="str">
        <f>IFERROR(IF(K7657="handling and wharfage",SUM(P7657:Q7657),IF(OR(K7657="tank",K7657="Boat",K7657="car"),INDEX(Rate!$B$4:$M$25,MATCH(Gilbert!N7657,Rate!$A$4:$A$25,0),MATCH(Gilbert!L7657,Rate!$B$3:$M$3,0))*O7657*0.8,INDEX(Rate!$B$4:$M$25,MATCH(Gilbert!N7657,Rate!$A$4:$A$25,0),MATCH(Gilbert!L7657,Rate!$B$3:$M$3,0))*O7657)),"")</f>
        <v/>
      </c>
      <c r="T7657" s="71" t="str">
        <f t="shared" si="360"/>
        <v/>
      </c>
    </row>
    <row r="7658" spans="16:20">
      <c r="P7658" s="70" t="str">
        <f t="shared" si="358"/>
        <v/>
      </c>
      <c r="Q7658" s="70" t="str">
        <f t="shared" si="359"/>
        <v/>
      </c>
      <c r="R7658" s="70" t="str">
        <f>IFERROR(IF(K7658="handling and wharfage",SUM(P7658:Q7658),IF(OR(K7658="tank",K7658="Boat",K7658="car"),INDEX(Rate!$B$4:$M$25,MATCH(Gilbert!N7658,Rate!$A$4:$A$25,0),MATCH(Gilbert!L7658,Rate!$B$3:$M$3,0))*O7658*0.8,INDEX(Rate!$B$4:$M$25,MATCH(Gilbert!N7658,Rate!$A$4:$A$25,0),MATCH(Gilbert!L7658,Rate!$B$3:$M$3,0))*O7658)),"")</f>
        <v/>
      </c>
      <c r="T7658" s="71" t="str">
        <f t="shared" si="360"/>
        <v/>
      </c>
    </row>
    <row r="7659" spans="16:20">
      <c r="P7659" s="70" t="str">
        <f t="shared" si="358"/>
        <v/>
      </c>
      <c r="Q7659" s="70" t="str">
        <f t="shared" si="359"/>
        <v/>
      </c>
      <c r="R7659" s="70" t="str">
        <f>IFERROR(IF(K7659="handling and wharfage",SUM(P7659:Q7659),IF(OR(K7659="tank",K7659="Boat",K7659="car"),INDEX(Rate!$B$4:$M$25,MATCH(Gilbert!N7659,Rate!$A$4:$A$25,0),MATCH(Gilbert!L7659,Rate!$B$3:$M$3,0))*O7659*0.8,INDEX(Rate!$B$4:$M$25,MATCH(Gilbert!N7659,Rate!$A$4:$A$25,0),MATCH(Gilbert!L7659,Rate!$B$3:$M$3,0))*O7659)),"")</f>
        <v/>
      </c>
      <c r="T7659" s="71" t="str">
        <f t="shared" si="360"/>
        <v/>
      </c>
    </row>
    <row r="7660" spans="16:20">
      <c r="P7660" s="70" t="str">
        <f t="shared" si="358"/>
        <v/>
      </c>
      <c r="Q7660" s="70" t="str">
        <f t="shared" si="359"/>
        <v/>
      </c>
      <c r="R7660" s="70" t="str">
        <f>IFERROR(IF(K7660="handling and wharfage",SUM(P7660:Q7660),IF(OR(K7660="tank",K7660="Boat",K7660="car"),INDEX(Rate!$B$4:$M$25,MATCH(Gilbert!N7660,Rate!$A$4:$A$25,0),MATCH(Gilbert!L7660,Rate!$B$3:$M$3,0))*O7660*0.8,INDEX(Rate!$B$4:$M$25,MATCH(Gilbert!N7660,Rate!$A$4:$A$25,0),MATCH(Gilbert!L7660,Rate!$B$3:$M$3,0))*O7660)),"")</f>
        <v/>
      </c>
      <c r="T7660" s="71" t="str">
        <f t="shared" si="360"/>
        <v/>
      </c>
    </row>
    <row r="7661" spans="16:20">
      <c r="P7661" s="70" t="str">
        <f t="shared" si="358"/>
        <v/>
      </c>
      <c r="Q7661" s="70" t="str">
        <f t="shared" si="359"/>
        <v/>
      </c>
      <c r="R7661" s="70" t="str">
        <f>IFERROR(IF(K7661="handling and wharfage",SUM(P7661:Q7661),IF(OR(K7661="tank",K7661="Boat",K7661="car"),INDEX(Rate!$B$4:$M$25,MATCH(Gilbert!N7661,Rate!$A$4:$A$25,0),MATCH(Gilbert!L7661,Rate!$B$3:$M$3,0))*O7661*0.8,INDEX(Rate!$B$4:$M$25,MATCH(Gilbert!N7661,Rate!$A$4:$A$25,0),MATCH(Gilbert!L7661,Rate!$B$3:$M$3,0))*O7661)),"")</f>
        <v/>
      </c>
      <c r="T7661" s="71" t="str">
        <f t="shared" si="360"/>
        <v/>
      </c>
    </row>
    <row r="7662" spans="16:20">
      <c r="P7662" s="70" t="str">
        <f t="shared" si="358"/>
        <v/>
      </c>
      <c r="Q7662" s="70" t="str">
        <f t="shared" si="359"/>
        <v/>
      </c>
      <c r="R7662" s="70" t="str">
        <f>IFERROR(IF(K7662="handling and wharfage",SUM(P7662:Q7662),IF(OR(K7662="tank",K7662="Boat",K7662="car"),INDEX(Rate!$B$4:$M$25,MATCH(Gilbert!N7662,Rate!$A$4:$A$25,0),MATCH(Gilbert!L7662,Rate!$B$3:$M$3,0))*O7662*0.8,INDEX(Rate!$B$4:$M$25,MATCH(Gilbert!N7662,Rate!$A$4:$A$25,0),MATCH(Gilbert!L7662,Rate!$B$3:$M$3,0))*O7662)),"")</f>
        <v/>
      </c>
      <c r="T7662" s="71" t="str">
        <f t="shared" si="360"/>
        <v/>
      </c>
    </row>
    <row r="7663" spans="16:20">
      <c r="P7663" s="70" t="str">
        <f t="shared" si="358"/>
        <v/>
      </c>
      <c r="Q7663" s="70" t="str">
        <f t="shared" si="359"/>
        <v/>
      </c>
      <c r="R7663" s="70" t="str">
        <f>IFERROR(IF(K7663="handling and wharfage",SUM(P7663:Q7663),IF(OR(K7663="tank",K7663="Boat",K7663="car"),INDEX(Rate!$B$4:$M$25,MATCH(Gilbert!N7663,Rate!$A$4:$A$25,0),MATCH(Gilbert!L7663,Rate!$B$3:$M$3,0))*O7663*0.8,INDEX(Rate!$B$4:$M$25,MATCH(Gilbert!N7663,Rate!$A$4:$A$25,0),MATCH(Gilbert!L7663,Rate!$B$3:$M$3,0))*O7663)),"")</f>
        <v/>
      </c>
      <c r="T7663" s="71" t="str">
        <f t="shared" si="360"/>
        <v/>
      </c>
    </row>
    <row r="7664" spans="16:20">
      <c r="P7664" s="70" t="str">
        <f t="shared" si="358"/>
        <v/>
      </c>
      <c r="Q7664" s="70" t="str">
        <f t="shared" si="359"/>
        <v/>
      </c>
      <c r="R7664" s="70" t="str">
        <f>IFERROR(IF(K7664="handling and wharfage",SUM(P7664:Q7664),IF(OR(K7664="tank",K7664="Boat",K7664="car"),INDEX(Rate!$B$4:$M$25,MATCH(Gilbert!N7664,Rate!$A$4:$A$25,0),MATCH(Gilbert!L7664,Rate!$B$3:$M$3,0))*O7664*0.8,INDEX(Rate!$B$4:$M$25,MATCH(Gilbert!N7664,Rate!$A$4:$A$25,0),MATCH(Gilbert!L7664,Rate!$B$3:$M$3,0))*O7664)),"")</f>
        <v/>
      </c>
      <c r="T7664" s="71" t="str">
        <f t="shared" si="360"/>
        <v/>
      </c>
    </row>
    <row r="7665" spans="16:20">
      <c r="P7665" s="70" t="str">
        <f t="shared" si="358"/>
        <v/>
      </c>
      <c r="Q7665" s="70" t="str">
        <f t="shared" si="359"/>
        <v/>
      </c>
      <c r="R7665" s="70" t="str">
        <f>IFERROR(IF(K7665="handling and wharfage",SUM(P7665:Q7665),IF(OR(K7665="tank",K7665="Boat",K7665="car"),INDEX(Rate!$B$4:$M$25,MATCH(Gilbert!N7665,Rate!$A$4:$A$25,0),MATCH(Gilbert!L7665,Rate!$B$3:$M$3,0))*O7665*0.8,INDEX(Rate!$B$4:$M$25,MATCH(Gilbert!N7665,Rate!$A$4:$A$25,0),MATCH(Gilbert!L7665,Rate!$B$3:$M$3,0))*O7665)),"")</f>
        <v/>
      </c>
      <c r="T7665" s="71" t="str">
        <f t="shared" si="360"/>
        <v/>
      </c>
    </row>
    <row r="7666" spans="16:20">
      <c r="P7666" s="70" t="str">
        <f t="shared" si="358"/>
        <v/>
      </c>
      <c r="Q7666" s="70" t="str">
        <f t="shared" si="359"/>
        <v/>
      </c>
      <c r="R7666" s="70" t="str">
        <f>IFERROR(IF(K7666="handling and wharfage",SUM(P7666:Q7666),IF(OR(K7666="tank",K7666="Boat",K7666="car"),INDEX(Rate!$B$4:$M$25,MATCH(Gilbert!N7666,Rate!$A$4:$A$25,0),MATCH(Gilbert!L7666,Rate!$B$3:$M$3,0))*O7666*0.8,INDEX(Rate!$B$4:$M$25,MATCH(Gilbert!N7666,Rate!$A$4:$A$25,0),MATCH(Gilbert!L7666,Rate!$B$3:$M$3,0))*O7666)),"")</f>
        <v/>
      </c>
      <c r="T7666" s="71" t="str">
        <f t="shared" si="360"/>
        <v/>
      </c>
    </row>
    <row r="7667" spans="16:20">
      <c r="P7667" s="70" t="str">
        <f t="shared" si="358"/>
        <v/>
      </c>
      <c r="Q7667" s="70" t="str">
        <f t="shared" si="359"/>
        <v/>
      </c>
      <c r="R7667" s="70" t="str">
        <f>IFERROR(IF(K7667="handling and wharfage",SUM(P7667:Q7667),IF(OR(K7667="tank",K7667="Boat",K7667="car"),INDEX(Rate!$B$4:$M$25,MATCH(Gilbert!N7667,Rate!$A$4:$A$25,0),MATCH(Gilbert!L7667,Rate!$B$3:$M$3,0))*O7667*0.8,INDEX(Rate!$B$4:$M$25,MATCH(Gilbert!N7667,Rate!$A$4:$A$25,0),MATCH(Gilbert!L7667,Rate!$B$3:$M$3,0))*O7667)),"")</f>
        <v/>
      </c>
      <c r="T7667" s="71" t="str">
        <f t="shared" si="360"/>
        <v/>
      </c>
    </row>
    <row r="7668" spans="16:20">
      <c r="P7668" s="70" t="str">
        <f t="shared" si="358"/>
        <v/>
      </c>
      <c r="Q7668" s="70" t="str">
        <f t="shared" si="359"/>
        <v/>
      </c>
      <c r="R7668" s="70" t="str">
        <f>IFERROR(IF(K7668="handling and wharfage",SUM(P7668:Q7668),IF(OR(K7668="tank",K7668="Boat",K7668="car"),INDEX(Rate!$B$4:$M$25,MATCH(Gilbert!N7668,Rate!$A$4:$A$25,0),MATCH(Gilbert!L7668,Rate!$B$3:$M$3,0))*O7668*0.8,INDEX(Rate!$B$4:$M$25,MATCH(Gilbert!N7668,Rate!$A$4:$A$25,0),MATCH(Gilbert!L7668,Rate!$B$3:$M$3,0))*O7668)),"")</f>
        <v/>
      </c>
      <c r="T7668" s="71" t="str">
        <f t="shared" si="360"/>
        <v/>
      </c>
    </row>
    <row r="7669" spans="16:20">
      <c r="P7669" s="70" t="str">
        <f t="shared" si="358"/>
        <v/>
      </c>
      <c r="Q7669" s="70" t="str">
        <f t="shared" si="359"/>
        <v/>
      </c>
      <c r="R7669" s="70" t="str">
        <f>IFERROR(IF(K7669="handling and wharfage",SUM(P7669:Q7669),IF(OR(K7669="tank",K7669="Boat",K7669="car"),INDEX(Rate!$B$4:$M$25,MATCH(Gilbert!N7669,Rate!$A$4:$A$25,0),MATCH(Gilbert!L7669,Rate!$B$3:$M$3,0))*O7669*0.8,INDEX(Rate!$B$4:$M$25,MATCH(Gilbert!N7669,Rate!$A$4:$A$25,0),MATCH(Gilbert!L7669,Rate!$B$3:$M$3,0))*O7669)),"")</f>
        <v/>
      </c>
      <c r="T7669" s="71" t="str">
        <f t="shared" si="360"/>
        <v/>
      </c>
    </row>
    <row r="7670" spans="16:20">
      <c r="P7670" s="70" t="str">
        <f t="shared" si="358"/>
        <v/>
      </c>
      <c r="Q7670" s="70" t="str">
        <f t="shared" si="359"/>
        <v/>
      </c>
      <c r="R7670" s="70" t="str">
        <f>IFERROR(IF(K7670="handling and wharfage",SUM(P7670:Q7670),IF(OR(K7670="tank",K7670="Boat",K7670="car"),INDEX(Rate!$B$4:$M$25,MATCH(Gilbert!N7670,Rate!$A$4:$A$25,0),MATCH(Gilbert!L7670,Rate!$B$3:$M$3,0))*O7670*0.8,INDEX(Rate!$B$4:$M$25,MATCH(Gilbert!N7670,Rate!$A$4:$A$25,0),MATCH(Gilbert!L7670,Rate!$B$3:$M$3,0))*O7670)),"")</f>
        <v/>
      </c>
      <c r="T7670" s="71" t="str">
        <f t="shared" si="360"/>
        <v/>
      </c>
    </row>
    <row r="7671" spans="16:20">
      <c r="P7671" s="70" t="str">
        <f t="shared" si="358"/>
        <v/>
      </c>
      <c r="Q7671" s="70" t="str">
        <f t="shared" si="359"/>
        <v/>
      </c>
      <c r="R7671" s="70" t="str">
        <f>IFERROR(IF(K7671="handling and wharfage",SUM(P7671:Q7671),IF(OR(K7671="tank",K7671="Boat",K7671="car"),INDEX(Rate!$B$4:$M$25,MATCH(Gilbert!N7671,Rate!$A$4:$A$25,0),MATCH(Gilbert!L7671,Rate!$B$3:$M$3,0))*O7671*0.8,INDEX(Rate!$B$4:$M$25,MATCH(Gilbert!N7671,Rate!$A$4:$A$25,0),MATCH(Gilbert!L7671,Rate!$B$3:$M$3,0))*O7671)),"")</f>
        <v/>
      </c>
      <c r="T7671" s="71" t="str">
        <f t="shared" si="360"/>
        <v/>
      </c>
    </row>
    <row r="7672" spans="16:20">
      <c r="P7672" s="70" t="str">
        <f t="shared" si="358"/>
        <v/>
      </c>
      <c r="Q7672" s="70" t="str">
        <f t="shared" si="359"/>
        <v/>
      </c>
      <c r="R7672" s="70" t="str">
        <f>IFERROR(IF(K7672="handling and wharfage",SUM(P7672:Q7672),IF(OR(K7672="tank",K7672="Boat",K7672="car"),INDEX(Rate!$B$4:$M$25,MATCH(Gilbert!N7672,Rate!$A$4:$A$25,0),MATCH(Gilbert!L7672,Rate!$B$3:$M$3,0))*O7672*0.8,INDEX(Rate!$B$4:$M$25,MATCH(Gilbert!N7672,Rate!$A$4:$A$25,0),MATCH(Gilbert!L7672,Rate!$B$3:$M$3,0))*O7672)),"")</f>
        <v/>
      </c>
      <c r="T7672" s="71" t="str">
        <f t="shared" si="360"/>
        <v/>
      </c>
    </row>
    <row r="7673" spans="16:20">
      <c r="P7673" s="70" t="str">
        <f t="shared" si="358"/>
        <v/>
      </c>
      <c r="Q7673" s="70" t="str">
        <f t="shared" si="359"/>
        <v/>
      </c>
      <c r="R7673" s="70" t="str">
        <f>IFERROR(IF(K7673="handling and wharfage",SUM(P7673:Q7673),IF(OR(K7673="tank",K7673="Boat",K7673="car"),INDEX(Rate!$B$4:$M$25,MATCH(Gilbert!N7673,Rate!$A$4:$A$25,0),MATCH(Gilbert!L7673,Rate!$B$3:$M$3,0))*O7673*0.8,INDEX(Rate!$B$4:$M$25,MATCH(Gilbert!N7673,Rate!$A$4:$A$25,0),MATCH(Gilbert!L7673,Rate!$B$3:$M$3,0))*O7673)),"")</f>
        <v/>
      </c>
      <c r="T7673" s="71" t="str">
        <f t="shared" si="360"/>
        <v/>
      </c>
    </row>
    <row r="7674" spans="16:20">
      <c r="P7674" s="70" t="str">
        <f t="shared" si="358"/>
        <v/>
      </c>
      <c r="Q7674" s="70" t="str">
        <f t="shared" si="359"/>
        <v/>
      </c>
      <c r="R7674" s="70" t="str">
        <f>IFERROR(IF(K7674="handling and wharfage",SUM(P7674:Q7674),IF(OR(K7674="tank",K7674="Boat",K7674="car"),INDEX(Rate!$B$4:$M$25,MATCH(Gilbert!N7674,Rate!$A$4:$A$25,0),MATCH(Gilbert!L7674,Rate!$B$3:$M$3,0))*O7674*0.8,INDEX(Rate!$B$4:$M$25,MATCH(Gilbert!N7674,Rate!$A$4:$A$25,0),MATCH(Gilbert!L7674,Rate!$B$3:$M$3,0))*O7674)),"")</f>
        <v/>
      </c>
      <c r="T7674" s="71" t="str">
        <f t="shared" si="360"/>
        <v/>
      </c>
    </row>
    <row r="7675" spans="16:20">
      <c r="P7675" s="70" t="str">
        <f t="shared" si="358"/>
        <v/>
      </c>
      <c r="Q7675" s="70" t="str">
        <f t="shared" si="359"/>
        <v/>
      </c>
      <c r="R7675" s="70" t="str">
        <f>IFERROR(IF(K7675="handling and wharfage",SUM(P7675:Q7675),IF(OR(K7675="tank",K7675="Boat",K7675="car"),INDEX(Rate!$B$4:$M$25,MATCH(Gilbert!N7675,Rate!$A$4:$A$25,0),MATCH(Gilbert!L7675,Rate!$B$3:$M$3,0))*O7675*0.8,INDEX(Rate!$B$4:$M$25,MATCH(Gilbert!N7675,Rate!$A$4:$A$25,0),MATCH(Gilbert!L7675,Rate!$B$3:$M$3,0))*O7675)),"")</f>
        <v/>
      </c>
      <c r="T7675" s="71" t="str">
        <f t="shared" si="360"/>
        <v/>
      </c>
    </row>
    <row r="7676" spans="16:20">
      <c r="P7676" s="70" t="str">
        <f t="shared" si="358"/>
        <v/>
      </c>
      <c r="Q7676" s="70" t="str">
        <f t="shared" si="359"/>
        <v/>
      </c>
      <c r="R7676" s="70" t="str">
        <f>IFERROR(IF(K7676="handling and wharfage",SUM(P7676:Q7676),IF(OR(K7676="tank",K7676="Boat",K7676="car"),INDEX(Rate!$B$4:$M$25,MATCH(Gilbert!N7676,Rate!$A$4:$A$25,0),MATCH(Gilbert!L7676,Rate!$B$3:$M$3,0))*O7676*0.8,INDEX(Rate!$B$4:$M$25,MATCH(Gilbert!N7676,Rate!$A$4:$A$25,0),MATCH(Gilbert!L7676,Rate!$B$3:$M$3,0))*O7676)),"")</f>
        <v/>
      </c>
      <c r="T7676" s="71" t="str">
        <f t="shared" si="360"/>
        <v/>
      </c>
    </row>
    <row r="7677" spans="16:20">
      <c r="P7677" s="70" t="str">
        <f t="shared" si="358"/>
        <v/>
      </c>
      <c r="Q7677" s="70" t="str">
        <f t="shared" si="359"/>
        <v/>
      </c>
      <c r="R7677" s="70" t="str">
        <f>IFERROR(IF(K7677="handling and wharfage",SUM(P7677:Q7677),IF(OR(K7677="tank",K7677="Boat",K7677="car"),INDEX(Rate!$B$4:$M$25,MATCH(Gilbert!N7677,Rate!$A$4:$A$25,0),MATCH(Gilbert!L7677,Rate!$B$3:$M$3,0))*O7677*0.8,INDEX(Rate!$B$4:$M$25,MATCH(Gilbert!N7677,Rate!$A$4:$A$25,0),MATCH(Gilbert!L7677,Rate!$B$3:$M$3,0))*O7677)),"")</f>
        <v/>
      </c>
      <c r="T7677" s="71" t="str">
        <f t="shared" si="360"/>
        <v/>
      </c>
    </row>
    <row r="7678" spans="16:20">
      <c r="P7678" s="70" t="str">
        <f t="shared" si="358"/>
        <v/>
      </c>
      <c r="Q7678" s="70" t="str">
        <f t="shared" si="359"/>
        <v/>
      </c>
      <c r="R7678" s="70" t="str">
        <f>IFERROR(IF(K7678="handling and wharfage",SUM(P7678:Q7678),IF(OR(K7678="tank",K7678="Boat",K7678="car"),INDEX(Rate!$B$4:$M$25,MATCH(Gilbert!N7678,Rate!$A$4:$A$25,0),MATCH(Gilbert!L7678,Rate!$B$3:$M$3,0))*O7678*0.8,INDEX(Rate!$B$4:$M$25,MATCH(Gilbert!N7678,Rate!$A$4:$A$25,0),MATCH(Gilbert!L7678,Rate!$B$3:$M$3,0))*O7678)),"")</f>
        <v/>
      </c>
      <c r="T7678" s="71" t="str">
        <f t="shared" si="360"/>
        <v/>
      </c>
    </row>
    <row r="7679" spans="16:20">
      <c r="P7679" s="70" t="str">
        <f t="shared" si="358"/>
        <v/>
      </c>
      <c r="Q7679" s="70" t="str">
        <f t="shared" si="359"/>
        <v/>
      </c>
      <c r="R7679" s="70" t="str">
        <f>IFERROR(IF(K7679="handling and wharfage",SUM(P7679:Q7679),IF(OR(K7679="tank",K7679="Boat",K7679="car"),INDEX(Rate!$B$4:$M$25,MATCH(Gilbert!N7679,Rate!$A$4:$A$25,0),MATCH(Gilbert!L7679,Rate!$B$3:$M$3,0))*O7679*0.8,INDEX(Rate!$B$4:$M$25,MATCH(Gilbert!N7679,Rate!$A$4:$A$25,0),MATCH(Gilbert!L7679,Rate!$B$3:$M$3,0))*O7679)),"")</f>
        <v/>
      </c>
      <c r="T7679" s="71" t="str">
        <f t="shared" si="360"/>
        <v/>
      </c>
    </row>
    <row r="7680" spans="16:20">
      <c r="P7680" s="70" t="str">
        <f t="shared" si="358"/>
        <v/>
      </c>
      <c r="Q7680" s="70" t="str">
        <f t="shared" si="359"/>
        <v/>
      </c>
      <c r="R7680" s="70" t="str">
        <f>IFERROR(IF(K7680="handling and wharfage",SUM(P7680:Q7680),IF(OR(K7680="tank",K7680="Boat",K7680="car"),INDEX(Rate!$B$4:$M$25,MATCH(Gilbert!N7680,Rate!$A$4:$A$25,0),MATCH(Gilbert!L7680,Rate!$B$3:$M$3,0))*O7680*0.8,INDEX(Rate!$B$4:$M$25,MATCH(Gilbert!N7680,Rate!$A$4:$A$25,0),MATCH(Gilbert!L7680,Rate!$B$3:$M$3,0))*O7680)),"")</f>
        <v/>
      </c>
      <c r="T7680" s="71" t="str">
        <f t="shared" si="360"/>
        <v/>
      </c>
    </row>
    <row r="7681" spans="16:20">
      <c r="P7681" s="70" t="str">
        <f t="shared" si="358"/>
        <v/>
      </c>
      <c r="Q7681" s="70" t="str">
        <f t="shared" si="359"/>
        <v/>
      </c>
      <c r="R7681" s="70" t="str">
        <f>IFERROR(IF(K7681="handling and wharfage",SUM(P7681:Q7681),IF(OR(K7681="tank",K7681="Boat",K7681="car"),INDEX(Rate!$B$4:$M$25,MATCH(Gilbert!N7681,Rate!$A$4:$A$25,0),MATCH(Gilbert!L7681,Rate!$B$3:$M$3,0))*O7681*0.8,INDEX(Rate!$B$4:$M$25,MATCH(Gilbert!N7681,Rate!$A$4:$A$25,0),MATCH(Gilbert!L7681,Rate!$B$3:$M$3,0))*O7681)),"")</f>
        <v/>
      </c>
      <c r="T7681" s="71" t="str">
        <f t="shared" si="360"/>
        <v/>
      </c>
    </row>
    <row r="7682" spans="16:20">
      <c r="P7682" s="70" t="str">
        <f t="shared" si="358"/>
        <v/>
      </c>
      <c r="Q7682" s="70" t="str">
        <f t="shared" si="359"/>
        <v/>
      </c>
      <c r="R7682" s="70" t="str">
        <f>IFERROR(IF(K7682="handling and wharfage",SUM(P7682:Q7682),IF(OR(K7682="tank",K7682="Boat",K7682="car"),INDEX(Rate!$B$4:$M$25,MATCH(Gilbert!N7682,Rate!$A$4:$A$25,0),MATCH(Gilbert!L7682,Rate!$B$3:$M$3,0))*O7682*0.8,INDEX(Rate!$B$4:$M$25,MATCH(Gilbert!N7682,Rate!$A$4:$A$25,0),MATCH(Gilbert!L7682,Rate!$B$3:$M$3,0))*O7682)),"")</f>
        <v/>
      </c>
      <c r="T7682" s="71" t="str">
        <f t="shared" si="360"/>
        <v/>
      </c>
    </row>
    <row r="7683" spans="16:20">
      <c r="P7683" s="70" t="str">
        <f t="shared" ref="P7683:P7746" si="361">IF(OR(K7683="handling and wharfage",K7683="rau handling and wharfage"),O7683*30,"")</f>
        <v/>
      </c>
      <c r="Q7683" s="70" t="str">
        <f t="shared" ref="Q7683:Q7746" si="362">IF(K7683&lt;&gt;"handling and wharfage","",O7683*3.5)</f>
        <v/>
      </c>
      <c r="R7683" s="70" t="str">
        <f>IFERROR(IF(K7683="handling and wharfage",SUM(P7683:Q7683),IF(OR(K7683="tank",K7683="Boat",K7683="car"),INDEX(Rate!$B$4:$M$25,MATCH(Gilbert!N7683,Rate!$A$4:$A$25,0),MATCH(Gilbert!L7683,Rate!$B$3:$M$3,0))*O7683*0.8,INDEX(Rate!$B$4:$M$25,MATCH(Gilbert!N7683,Rate!$A$4:$A$25,0),MATCH(Gilbert!L7683,Rate!$B$3:$M$3,0))*O7683)),"")</f>
        <v/>
      </c>
      <c r="T7683" s="71" t="str">
        <f t="shared" ref="T7683:T7746" si="363">IF(L7683="","",IF(L7683="General2","F0070000061A","E31250000331"))</f>
        <v/>
      </c>
    </row>
    <row r="7684" spans="16:20">
      <c r="P7684" s="70" t="str">
        <f t="shared" si="361"/>
        <v/>
      </c>
      <c r="Q7684" s="70" t="str">
        <f t="shared" si="362"/>
        <v/>
      </c>
      <c r="R7684" s="70" t="str">
        <f>IFERROR(IF(K7684="handling and wharfage",SUM(P7684:Q7684),IF(OR(K7684="tank",K7684="Boat",K7684="car"),INDEX(Rate!$B$4:$M$25,MATCH(Gilbert!N7684,Rate!$A$4:$A$25,0),MATCH(Gilbert!L7684,Rate!$B$3:$M$3,0))*O7684*0.8,INDEX(Rate!$B$4:$M$25,MATCH(Gilbert!N7684,Rate!$A$4:$A$25,0),MATCH(Gilbert!L7684,Rate!$B$3:$M$3,0))*O7684)),"")</f>
        <v/>
      </c>
      <c r="T7684" s="71" t="str">
        <f t="shared" si="363"/>
        <v/>
      </c>
    </row>
    <row r="7685" spans="16:20">
      <c r="P7685" s="70" t="str">
        <f t="shared" si="361"/>
        <v/>
      </c>
      <c r="Q7685" s="70" t="str">
        <f t="shared" si="362"/>
        <v/>
      </c>
      <c r="R7685" s="70" t="str">
        <f>IFERROR(IF(K7685="handling and wharfage",SUM(P7685:Q7685),IF(OR(K7685="tank",K7685="Boat",K7685="car"),INDEX(Rate!$B$4:$M$25,MATCH(Gilbert!N7685,Rate!$A$4:$A$25,0),MATCH(Gilbert!L7685,Rate!$B$3:$M$3,0))*O7685*0.8,INDEX(Rate!$B$4:$M$25,MATCH(Gilbert!N7685,Rate!$A$4:$A$25,0),MATCH(Gilbert!L7685,Rate!$B$3:$M$3,0))*O7685)),"")</f>
        <v/>
      </c>
      <c r="T7685" s="71" t="str">
        <f t="shared" si="363"/>
        <v/>
      </c>
    </row>
    <row r="7686" spans="16:20">
      <c r="P7686" s="70" t="str">
        <f t="shared" si="361"/>
        <v/>
      </c>
      <c r="Q7686" s="70" t="str">
        <f t="shared" si="362"/>
        <v/>
      </c>
      <c r="R7686" s="70" t="str">
        <f>IFERROR(IF(K7686="handling and wharfage",SUM(P7686:Q7686),IF(OR(K7686="tank",K7686="Boat",K7686="car"),INDEX(Rate!$B$4:$M$25,MATCH(Gilbert!N7686,Rate!$A$4:$A$25,0),MATCH(Gilbert!L7686,Rate!$B$3:$M$3,0))*O7686*0.8,INDEX(Rate!$B$4:$M$25,MATCH(Gilbert!N7686,Rate!$A$4:$A$25,0),MATCH(Gilbert!L7686,Rate!$B$3:$M$3,0))*O7686)),"")</f>
        <v/>
      </c>
      <c r="T7686" s="71" t="str">
        <f t="shared" si="363"/>
        <v/>
      </c>
    </row>
    <row r="7687" spans="16:20">
      <c r="P7687" s="70" t="str">
        <f t="shared" si="361"/>
        <v/>
      </c>
      <c r="Q7687" s="70" t="str">
        <f t="shared" si="362"/>
        <v/>
      </c>
      <c r="R7687" s="70" t="str">
        <f>IFERROR(IF(K7687="handling and wharfage",SUM(P7687:Q7687),IF(OR(K7687="tank",K7687="Boat",K7687="car"),INDEX(Rate!$B$4:$M$25,MATCH(Gilbert!N7687,Rate!$A$4:$A$25,0),MATCH(Gilbert!L7687,Rate!$B$3:$M$3,0))*O7687*0.8,INDEX(Rate!$B$4:$M$25,MATCH(Gilbert!N7687,Rate!$A$4:$A$25,0),MATCH(Gilbert!L7687,Rate!$B$3:$M$3,0))*O7687)),"")</f>
        <v/>
      </c>
      <c r="T7687" s="71" t="str">
        <f t="shared" si="363"/>
        <v/>
      </c>
    </row>
    <row r="7688" spans="16:20">
      <c r="P7688" s="70" t="str">
        <f t="shared" si="361"/>
        <v/>
      </c>
      <c r="Q7688" s="70" t="str">
        <f t="shared" si="362"/>
        <v/>
      </c>
      <c r="R7688" s="70" t="str">
        <f>IFERROR(IF(K7688="handling and wharfage",SUM(P7688:Q7688),IF(OR(K7688="tank",K7688="Boat",K7688="car"),INDEX(Rate!$B$4:$M$25,MATCH(Gilbert!N7688,Rate!$A$4:$A$25,0),MATCH(Gilbert!L7688,Rate!$B$3:$M$3,0))*O7688*0.8,INDEX(Rate!$B$4:$M$25,MATCH(Gilbert!N7688,Rate!$A$4:$A$25,0),MATCH(Gilbert!L7688,Rate!$B$3:$M$3,0))*O7688)),"")</f>
        <v/>
      </c>
      <c r="T7688" s="71" t="str">
        <f t="shared" si="363"/>
        <v/>
      </c>
    </row>
    <row r="7689" spans="16:20">
      <c r="P7689" s="70" t="str">
        <f t="shared" si="361"/>
        <v/>
      </c>
      <c r="Q7689" s="70" t="str">
        <f t="shared" si="362"/>
        <v/>
      </c>
      <c r="R7689" s="70" t="str">
        <f>IFERROR(IF(K7689="handling and wharfage",SUM(P7689:Q7689),IF(OR(K7689="tank",K7689="Boat",K7689="car"),INDEX(Rate!$B$4:$M$25,MATCH(Gilbert!N7689,Rate!$A$4:$A$25,0),MATCH(Gilbert!L7689,Rate!$B$3:$M$3,0))*O7689*0.8,INDEX(Rate!$B$4:$M$25,MATCH(Gilbert!N7689,Rate!$A$4:$A$25,0),MATCH(Gilbert!L7689,Rate!$B$3:$M$3,0))*O7689)),"")</f>
        <v/>
      </c>
      <c r="T7689" s="71" t="str">
        <f t="shared" si="363"/>
        <v/>
      </c>
    </row>
    <row r="7690" spans="16:20">
      <c r="P7690" s="70" t="str">
        <f t="shared" si="361"/>
        <v/>
      </c>
      <c r="Q7690" s="70" t="str">
        <f t="shared" si="362"/>
        <v/>
      </c>
      <c r="R7690" s="70" t="str">
        <f>IFERROR(IF(K7690="handling and wharfage",SUM(P7690:Q7690),IF(OR(K7690="tank",K7690="Boat",K7690="car"),INDEX(Rate!$B$4:$M$25,MATCH(Gilbert!N7690,Rate!$A$4:$A$25,0),MATCH(Gilbert!L7690,Rate!$B$3:$M$3,0))*O7690*0.8,INDEX(Rate!$B$4:$M$25,MATCH(Gilbert!N7690,Rate!$A$4:$A$25,0),MATCH(Gilbert!L7690,Rate!$B$3:$M$3,0))*O7690)),"")</f>
        <v/>
      </c>
      <c r="T7690" s="71" t="str">
        <f t="shared" si="363"/>
        <v/>
      </c>
    </row>
    <row r="7691" spans="16:20">
      <c r="P7691" s="70" t="str">
        <f t="shared" si="361"/>
        <v/>
      </c>
      <c r="Q7691" s="70" t="str">
        <f t="shared" si="362"/>
        <v/>
      </c>
      <c r="R7691" s="70" t="str">
        <f>IFERROR(IF(K7691="handling and wharfage",SUM(P7691:Q7691),IF(OR(K7691="tank",K7691="Boat",K7691="car"),INDEX(Rate!$B$4:$M$25,MATCH(Gilbert!N7691,Rate!$A$4:$A$25,0),MATCH(Gilbert!L7691,Rate!$B$3:$M$3,0))*O7691*0.8,INDEX(Rate!$B$4:$M$25,MATCH(Gilbert!N7691,Rate!$A$4:$A$25,0),MATCH(Gilbert!L7691,Rate!$B$3:$M$3,0))*O7691)),"")</f>
        <v/>
      </c>
      <c r="T7691" s="71" t="str">
        <f t="shared" si="363"/>
        <v/>
      </c>
    </row>
    <row r="7692" spans="16:20">
      <c r="P7692" s="70" t="str">
        <f t="shared" si="361"/>
        <v/>
      </c>
      <c r="Q7692" s="70" t="str">
        <f t="shared" si="362"/>
        <v/>
      </c>
      <c r="R7692" s="70" t="str">
        <f>IFERROR(IF(K7692="handling and wharfage",SUM(P7692:Q7692),IF(OR(K7692="tank",K7692="Boat",K7692="car"),INDEX(Rate!$B$4:$M$25,MATCH(Gilbert!N7692,Rate!$A$4:$A$25,0),MATCH(Gilbert!L7692,Rate!$B$3:$M$3,0))*O7692*0.8,INDEX(Rate!$B$4:$M$25,MATCH(Gilbert!N7692,Rate!$A$4:$A$25,0),MATCH(Gilbert!L7692,Rate!$B$3:$M$3,0))*O7692)),"")</f>
        <v/>
      </c>
      <c r="T7692" s="71" t="str">
        <f t="shared" si="363"/>
        <v/>
      </c>
    </row>
    <row r="7693" spans="16:20">
      <c r="P7693" s="70" t="str">
        <f t="shared" si="361"/>
        <v/>
      </c>
      <c r="Q7693" s="70" t="str">
        <f t="shared" si="362"/>
        <v/>
      </c>
      <c r="R7693" s="70" t="str">
        <f>IFERROR(IF(K7693="handling and wharfage",SUM(P7693:Q7693),IF(OR(K7693="tank",K7693="Boat",K7693="car"),INDEX(Rate!$B$4:$M$25,MATCH(Gilbert!N7693,Rate!$A$4:$A$25,0),MATCH(Gilbert!L7693,Rate!$B$3:$M$3,0))*O7693*0.8,INDEX(Rate!$B$4:$M$25,MATCH(Gilbert!N7693,Rate!$A$4:$A$25,0),MATCH(Gilbert!L7693,Rate!$B$3:$M$3,0))*O7693)),"")</f>
        <v/>
      </c>
      <c r="T7693" s="71" t="str">
        <f t="shared" si="363"/>
        <v/>
      </c>
    </row>
    <row r="7694" spans="16:20">
      <c r="P7694" s="70" t="str">
        <f t="shared" si="361"/>
        <v/>
      </c>
      <c r="Q7694" s="70" t="str">
        <f t="shared" si="362"/>
        <v/>
      </c>
      <c r="R7694" s="70" t="str">
        <f>IFERROR(IF(K7694="handling and wharfage",SUM(P7694:Q7694),IF(OR(K7694="tank",K7694="Boat",K7694="car"),INDEX(Rate!$B$4:$M$25,MATCH(Gilbert!N7694,Rate!$A$4:$A$25,0),MATCH(Gilbert!L7694,Rate!$B$3:$M$3,0))*O7694*0.8,INDEX(Rate!$B$4:$M$25,MATCH(Gilbert!N7694,Rate!$A$4:$A$25,0),MATCH(Gilbert!L7694,Rate!$B$3:$M$3,0))*O7694)),"")</f>
        <v/>
      </c>
      <c r="T7694" s="71" t="str">
        <f t="shared" si="363"/>
        <v/>
      </c>
    </row>
    <row r="7695" spans="16:20">
      <c r="P7695" s="70" t="str">
        <f t="shared" si="361"/>
        <v/>
      </c>
      <c r="Q7695" s="70" t="str">
        <f t="shared" si="362"/>
        <v/>
      </c>
      <c r="R7695" s="70" t="str">
        <f>IFERROR(IF(K7695="handling and wharfage",SUM(P7695:Q7695),IF(OR(K7695="tank",K7695="Boat",K7695="car"),INDEX(Rate!$B$4:$M$25,MATCH(Gilbert!N7695,Rate!$A$4:$A$25,0),MATCH(Gilbert!L7695,Rate!$B$3:$M$3,0))*O7695*0.8,INDEX(Rate!$B$4:$M$25,MATCH(Gilbert!N7695,Rate!$A$4:$A$25,0),MATCH(Gilbert!L7695,Rate!$B$3:$M$3,0))*O7695)),"")</f>
        <v/>
      </c>
      <c r="T7695" s="71" t="str">
        <f t="shared" si="363"/>
        <v/>
      </c>
    </row>
    <row r="7696" spans="16:20">
      <c r="P7696" s="70" t="str">
        <f t="shared" si="361"/>
        <v/>
      </c>
      <c r="Q7696" s="70" t="str">
        <f t="shared" si="362"/>
        <v/>
      </c>
      <c r="R7696" s="70" t="str">
        <f>IFERROR(IF(K7696="handling and wharfage",SUM(P7696:Q7696),IF(OR(K7696="tank",K7696="Boat",K7696="car"),INDEX(Rate!$B$4:$M$25,MATCH(Gilbert!N7696,Rate!$A$4:$A$25,0),MATCH(Gilbert!L7696,Rate!$B$3:$M$3,0))*O7696*0.8,INDEX(Rate!$B$4:$M$25,MATCH(Gilbert!N7696,Rate!$A$4:$A$25,0),MATCH(Gilbert!L7696,Rate!$B$3:$M$3,0))*O7696)),"")</f>
        <v/>
      </c>
      <c r="T7696" s="71" t="str">
        <f t="shared" si="363"/>
        <v/>
      </c>
    </row>
    <row r="7697" spans="16:20">
      <c r="P7697" s="70" t="str">
        <f t="shared" si="361"/>
        <v/>
      </c>
      <c r="Q7697" s="70" t="str">
        <f t="shared" si="362"/>
        <v/>
      </c>
      <c r="R7697" s="70" t="str">
        <f>IFERROR(IF(K7697="handling and wharfage",SUM(P7697:Q7697),IF(OR(K7697="tank",K7697="Boat",K7697="car"),INDEX(Rate!$B$4:$M$25,MATCH(Gilbert!N7697,Rate!$A$4:$A$25,0),MATCH(Gilbert!L7697,Rate!$B$3:$M$3,0))*O7697*0.8,INDEX(Rate!$B$4:$M$25,MATCH(Gilbert!N7697,Rate!$A$4:$A$25,0),MATCH(Gilbert!L7697,Rate!$B$3:$M$3,0))*O7697)),"")</f>
        <v/>
      </c>
      <c r="T7697" s="71" t="str">
        <f t="shared" si="363"/>
        <v/>
      </c>
    </row>
    <row r="7698" spans="16:20">
      <c r="P7698" s="70" t="str">
        <f t="shared" si="361"/>
        <v/>
      </c>
      <c r="Q7698" s="70" t="str">
        <f t="shared" si="362"/>
        <v/>
      </c>
      <c r="R7698" s="70" t="str">
        <f>IFERROR(IF(K7698="handling and wharfage",SUM(P7698:Q7698),IF(OR(K7698="tank",K7698="Boat",K7698="car"),INDEX(Rate!$B$4:$M$25,MATCH(Gilbert!N7698,Rate!$A$4:$A$25,0),MATCH(Gilbert!L7698,Rate!$B$3:$M$3,0))*O7698*0.8,INDEX(Rate!$B$4:$M$25,MATCH(Gilbert!N7698,Rate!$A$4:$A$25,0),MATCH(Gilbert!L7698,Rate!$B$3:$M$3,0))*O7698)),"")</f>
        <v/>
      </c>
      <c r="T7698" s="71" t="str">
        <f t="shared" si="363"/>
        <v/>
      </c>
    </row>
    <row r="7699" spans="16:20">
      <c r="P7699" s="70" t="str">
        <f t="shared" si="361"/>
        <v/>
      </c>
      <c r="Q7699" s="70" t="str">
        <f t="shared" si="362"/>
        <v/>
      </c>
      <c r="R7699" s="70" t="str">
        <f>IFERROR(IF(K7699="handling and wharfage",SUM(P7699:Q7699),IF(OR(K7699="tank",K7699="Boat",K7699="car"),INDEX(Rate!$B$4:$M$25,MATCH(Gilbert!N7699,Rate!$A$4:$A$25,0),MATCH(Gilbert!L7699,Rate!$B$3:$M$3,0))*O7699*0.8,INDEX(Rate!$B$4:$M$25,MATCH(Gilbert!N7699,Rate!$A$4:$A$25,0),MATCH(Gilbert!L7699,Rate!$B$3:$M$3,0))*O7699)),"")</f>
        <v/>
      </c>
      <c r="T7699" s="71" t="str">
        <f t="shared" si="363"/>
        <v/>
      </c>
    </row>
    <row r="7700" s="59" customFormat="1" spans="1:23">
      <c r="A7700" s="74"/>
      <c r="B7700" s="74"/>
      <c r="D7700" s="98"/>
      <c r="G7700" s="99"/>
      <c r="H7700" s="98"/>
      <c r="J7700" s="101"/>
      <c r="P7700" s="70" t="str">
        <f t="shared" si="361"/>
        <v/>
      </c>
      <c r="Q7700" s="70" t="str">
        <f t="shared" si="362"/>
        <v/>
      </c>
      <c r="R7700" s="70" t="str">
        <f>IFERROR(IF(K7700="handling and wharfage",SUM(P7700:Q7700),IF(OR(K7700="tank",K7700="Boat",K7700="car"),INDEX(Rate!$B$4:$M$25,MATCH(Gilbert!N7700,Rate!$A$4:$A$25,0),MATCH(Gilbert!L7700,Rate!$B$3:$M$3,0))*O7700*0.8,INDEX(Rate!$B$4:$M$25,MATCH(Gilbert!N7700,Rate!$A$4:$A$25,0),MATCH(Gilbert!L7700,Rate!$B$3:$M$3,0))*O7700)),"")</f>
        <v/>
      </c>
      <c r="S7700" s="71"/>
      <c r="T7700" s="71" t="str">
        <f t="shared" si="363"/>
        <v/>
      </c>
      <c r="V7700" s="98"/>
      <c r="W7700" s="98"/>
    </row>
    <row r="7701" s="59" customFormat="1" spans="1:23">
      <c r="A7701" s="74"/>
      <c r="B7701" s="74"/>
      <c r="D7701" s="98"/>
      <c r="G7701" s="99"/>
      <c r="H7701" s="98"/>
      <c r="J7701" s="101"/>
      <c r="P7701" s="70" t="str">
        <f t="shared" si="361"/>
        <v/>
      </c>
      <c r="Q7701" s="70" t="str">
        <f t="shared" si="362"/>
        <v/>
      </c>
      <c r="R7701" s="70" t="str">
        <f>IFERROR(IF(K7701="handling and wharfage",SUM(P7701:Q7701),IF(OR(K7701="tank",K7701="Boat",K7701="car"),INDEX(Rate!$B$4:$M$25,MATCH(Gilbert!N7701,Rate!$A$4:$A$25,0),MATCH(Gilbert!L7701,Rate!$B$3:$M$3,0))*O7701*0.8,INDEX(Rate!$B$4:$M$25,MATCH(Gilbert!N7701,Rate!$A$4:$A$25,0),MATCH(Gilbert!L7701,Rate!$B$3:$M$3,0))*O7701)),"")</f>
        <v/>
      </c>
      <c r="S7701" s="71"/>
      <c r="T7701" s="71" t="str">
        <f t="shared" si="363"/>
        <v/>
      </c>
      <c r="V7701" s="98"/>
      <c r="W7701" s="98"/>
    </row>
    <row r="7702" s="59" customFormat="1" spans="1:23">
      <c r="A7702" s="74"/>
      <c r="B7702" s="74"/>
      <c r="D7702" s="98"/>
      <c r="G7702" s="99"/>
      <c r="H7702" s="98"/>
      <c r="J7702" s="101"/>
      <c r="P7702" s="70" t="str">
        <f t="shared" si="361"/>
        <v/>
      </c>
      <c r="Q7702" s="70" t="str">
        <f t="shared" si="362"/>
        <v/>
      </c>
      <c r="R7702" s="70" t="str">
        <f>IFERROR(IF(K7702="handling and wharfage",SUM(P7702:Q7702),IF(OR(K7702="tank",K7702="Boat",K7702="car"),INDEX(Rate!$B$4:$M$25,MATCH(Gilbert!N7702,Rate!$A$4:$A$25,0),MATCH(Gilbert!L7702,Rate!$B$3:$M$3,0))*O7702*0.8,INDEX(Rate!$B$4:$M$25,MATCH(Gilbert!N7702,Rate!$A$4:$A$25,0),MATCH(Gilbert!L7702,Rate!$B$3:$M$3,0))*O7702)),"")</f>
        <v/>
      </c>
      <c r="S7702" s="71"/>
      <c r="T7702" s="71" t="str">
        <f t="shared" si="363"/>
        <v/>
      </c>
      <c r="V7702" s="98"/>
      <c r="W7702" s="98"/>
    </row>
    <row r="7703" s="59" customFormat="1" spans="1:23">
      <c r="A7703" s="74"/>
      <c r="B7703" s="74"/>
      <c r="D7703" s="98"/>
      <c r="G7703" s="99"/>
      <c r="H7703" s="98"/>
      <c r="J7703" s="101"/>
      <c r="P7703" s="70" t="str">
        <f t="shared" si="361"/>
        <v/>
      </c>
      <c r="Q7703" s="70" t="str">
        <f t="shared" si="362"/>
        <v/>
      </c>
      <c r="R7703" s="70" t="str">
        <f>IFERROR(IF(K7703="handling and wharfage",SUM(P7703:Q7703),IF(OR(K7703="tank",K7703="Boat",K7703="car"),INDEX(Rate!$B$4:$M$25,MATCH(Gilbert!N7703,Rate!$A$4:$A$25,0),MATCH(Gilbert!L7703,Rate!$B$3:$M$3,0))*O7703*0.8,INDEX(Rate!$B$4:$M$25,MATCH(Gilbert!N7703,Rate!$A$4:$A$25,0),MATCH(Gilbert!L7703,Rate!$B$3:$M$3,0))*O7703)),"")</f>
        <v/>
      </c>
      <c r="S7703" s="71"/>
      <c r="T7703" s="71" t="str">
        <f t="shared" si="363"/>
        <v/>
      </c>
      <c r="V7703" s="98"/>
      <c r="W7703" s="98"/>
    </row>
    <row r="7704" s="59" customFormat="1" spans="1:23">
      <c r="A7704" s="74"/>
      <c r="B7704" s="74"/>
      <c r="D7704" s="98"/>
      <c r="G7704" s="99"/>
      <c r="H7704" s="98"/>
      <c r="J7704" s="101"/>
      <c r="P7704" s="70" t="str">
        <f t="shared" si="361"/>
        <v/>
      </c>
      <c r="Q7704" s="70" t="str">
        <f t="shared" si="362"/>
        <v/>
      </c>
      <c r="R7704" s="70" t="str">
        <f>IFERROR(IF(K7704="handling and wharfage",SUM(P7704:Q7704),IF(OR(K7704="tank",K7704="Boat",K7704="car"),INDEX(Rate!$B$4:$M$25,MATCH(Gilbert!N7704,Rate!$A$4:$A$25,0),MATCH(Gilbert!L7704,Rate!$B$3:$M$3,0))*O7704*0.8,INDEX(Rate!$B$4:$M$25,MATCH(Gilbert!N7704,Rate!$A$4:$A$25,0),MATCH(Gilbert!L7704,Rate!$B$3:$M$3,0))*O7704)),"")</f>
        <v/>
      </c>
      <c r="S7704" s="71"/>
      <c r="T7704" s="71" t="str">
        <f t="shared" si="363"/>
        <v/>
      </c>
      <c r="V7704" s="98"/>
      <c r="W7704" s="98"/>
    </row>
    <row r="7705" s="59" customFormat="1" spans="1:23">
      <c r="A7705" s="74"/>
      <c r="B7705" s="74"/>
      <c r="D7705" s="98"/>
      <c r="G7705" s="99"/>
      <c r="H7705" s="98"/>
      <c r="J7705" s="101"/>
      <c r="P7705" s="70" t="str">
        <f t="shared" si="361"/>
        <v/>
      </c>
      <c r="Q7705" s="70" t="str">
        <f t="shared" si="362"/>
        <v/>
      </c>
      <c r="R7705" s="70" t="str">
        <f>IFERROR(IF(K7705="handling and wharfage",SUM(P7705:Q7705),IF(OR(K7705="tank",K7705="Boat",K7705="car"),INDEX(Rate!$B$4:$M$25,MATCH(Gilbert!N7705,Rate!$A$4:$A$25,0),MATCH(Gilbert!L7705,Rate!$B$3:$M$3,0))*O7705*0.8,INDEX(Rate!$B$4:$M$25,MATCH(Gilbert!N7705,Rate!$A$4:$A$25,0),MATCH(Gilbert!L7705,Rate!$B$3:$M$3,0))*O7705)),"")</f>
        <v/>
      </c>
      <c r="S7705" s="71"/>
      <c r="T7705" s="71" t="str">
        <f t="shared" si="363"/>
        <v/>
      </c>
      <c r="V7705" s="98"/>
      <c r="W7705" s="98"/>
    </row>
    <row r="7706" spans="16:20">
      <c r="P7706" s="70" t="str">
        <f t="shared" si="361"/>
        <v/>
      </c>
      <c r="Q7706" s="70" t="str">
        <f t="shared" si="362"/>
        <v/>
      </c>
      <c r="R7706" s="70" t="str">
        <f>IFERROR(IF(K7706="handling and wharfage",SUM(P7706:Q7706),IF(OR(K7706="tank",K7706="Boat",K7706="car"),INDEX(Rate!$B$4:$M$25,MATCH(Gilbert!N7706,Rate!$A$4:$A$25,0),MATCH(Gilbert!L7706,Rate!$B$3:$M$3,0))*O7706*0.8,INDEX(Rate!$B$4:$M$25,MATCH(Gilbert!N7706,Rate!$A$4:$A$25,0),MATCH(Gilbert!L7706,Rate!$B$3:$M$3,0))*O7706)),"")</f>
        <v/>
      </c>
      <c r="T7706" s="71" t="str">
        <f t="shared" si="363"/>
        <v/>
      </c>
    </row>
    <row r="7707" spans="16:20">
      <c r="P7707" s="70" t="str">
        <f t="shared" si="361"/>
        <v/>
      </c>
      <c r="Q7707" s="70" t="str">
        <f t="shared" si="362"/>
        <v/>
      </c>
      <c r="R7707" s="70" t="str">
        <f>IFERROR(IF(K7707="handling and wharfage",SUM(P7707:Q7707),IF(OR(K7707="tank",K7707="Boat",K7707="car"),INDEX(Rate!$B$4:$M$25,MATCH(Gilbert!N7707,Rate!$A$4:$A$25,0),MATCH(Gilbert!L7707,Rate!$B$3:$M$3,0))*O7707*0.8,INDEX(Rate!$B$4:$M$25,MATCH(Gilbert!N7707,Rate!$A$4:$A$25,0),MATCH(Gilbert!L7707,Rate!$B$3:$M$3,0))*O7707)),"")</f>
        <v/>
      </c>
      <c r="T7707" s="71" t="str">
        <f t="shared" si="363"/>
        <v/>
      </c>
    </row>
    <row r="7708" s="59" customFormat="1" spans="1:23">
      <c r="A7708" s="74"/>
      <c r="B7708" s="74"/>
      <c r="D7708" s="98"/>
      <c r="G7708" s="99"/>
      <c r="H7708" s="98"/>
      <c r="J7708" s="101"/>
      <c r="P7708" s="70" t="str">
        <f t="shared" si="361"/>
        <v/>
      </c>
      <c r="Q7708" s="70" t="str">
        <f t="shared" si="362"/>
        <v/>
      </c>
      <c r="R7708" s="70" t="str">
        <f>IFERROR(IF(K7708="handling and wharfage",SUM(P7708:Q7708),IF(OR(K7708="tank",K7708="Boat",K7708="car"),INDEX(Rate!$B$4:$M$25,MATCH(Gilbert!N7708,Rate!$A$4:$A$25,0),MATCH(Gilbert!L7708,Rate!$B$3:$M$3,0))*O7708*0.8,INDEX(Rate!$B$4:$M$25,MATCH(Gilbert!N7708,Rate!$A$4:$A$25,0),MATCH(Gilbert!L7708,Rate!$B$3:$M$3,0))*O7708)),"")</f>
        <v/>
      </c>
      <c r="S7708" s="71"/>
      <c r="T7708" s="71" t="str">
        <f t="shared" si="363"/>
        <v/>
      </c>
      <c r="V7708" s="98"/>
      <c r="W7708" s="98"/>
    </row>
    <row r="7709" s="59" customFormat="1" spans="1:23">
      <c r="A7709" s="74"/>
      <c r="B7709" s="74"/>
      <c r="D7709" s="98"/>
      <c r="G7709" s="99"/>
      <c r="H7709" s="98"/>
      <c r="J7709" s="101"/>
      <c r="P7709" s="70" t="str">
        <f t="shared" si="361"/>
        <v/>
      </c>
      <c r="Q7709" s="70" t="str">
        <f t="shared" si="362"/>
        <v/>
      </c>
      <c r="R7709" s="70" t="str">
        <f>IFERROR(IF(K7709="handling and wharfage",SUM(P7709:Q7709),IF(OR(K7709="tank",K7709="Boat",K7709="car"),INDEX(Rate!$B$4:$M$25,MATCH(Gilbert!N7709,Rate!$A$4:$A$25,0),MATCH(Gilbert!L7709,Rate!$B$3:$M$3,0))*O7709*0.8,INDEX(Rate!$B$4:$M$25,MATCH(Gilbert!N7709,Rate!$A$4:$A$25,0),MATCH(Gilbert!L7709,Rate!$B$3:$M$3,0))*O7709)),"")</f>
        <v/>
      </c>
      <c r="S7709" s="71"/>
      <c r="T7709" s="71" t="str">
        <f t="shared" si="363"/>
        <v/>
      </c>
      <c r="V7709" s="98"/>
      <c r="W7709" s="98"/>
    </row>
    <row r="7710" spans="16:20">
      <c r="P7710" s="70" t="str">
        <f t="shared" si="361"/>
        <v/>
      </c>
      <c r="Q7710" s="70" t="str">
        <f t="shared" si="362"/>
        <v/>
      </c>
      <c r="R7710" s="70" t="str">
        <f>IFERROR(IF(K7710="handling and wharfage",SUM(P7710:Q7710),IF(OR(K7710="tank",K7710="Boat",K7710="car"),INDEX(Rate!$B$4:$M$25,MATCH(Gilbert!N7710,Rate!$A$4:$A$25,0),MATCH(Gilbert!L7710,Rate!$B$3:$M$3,0))*O7710*0.8,INDEX(Rate!$B$4:$M$25,MATCH(Gilbert!N7710,Rate!$A$4:$A$25,0),MATCH(Gilbert!L7710,Rate!$B$3:$M$3,0))*O7710)),"")</f>
        <v/>
      </c>
      <c r="T7710" s="71" t="str">
        <f t="shared" si="363"/>
        <v/>
      </c>
    </row>
    <row r="7711" spans="16:20">
      <c r="P7711" s="70" t="str">
        <f t="shared" si="361"/>
        <v/>
      </c>
      <c r="Q7711" s="70" t="str">
        <f t="shared" si="362"/>
        <v/>
      </c>
      <c r="R7711" s="70" t="str">
        <f>IFERROR(IF(K7711="handling and wharfage",SUM(P7711:Q7711),IF(OR(K7711="tank",K7711="Boat",K7711="car"),INDEX(Rate!$B$4:$M$25,MATCH(Gilbert!N7711,Rate!$A$4:$A$25,0),MATCH(Gilbert!L7711,Rate!$B$3:$M$3,0))*O7711*0.8,INDEX(Rate!$B$4:$M$25,MATCH(Gilbert!N7711,Rate!$A$4:$A$25,0),MATCH(Gilbert!L7711,Rate!$B$3:$M$3,0))*O7711)),"")</f>
        <v/>
      </c>
      <c r="T7711" s="71" t="str">
        <f t="shared" si="363"/>
        <v/>
      </c>
    </row>
    <row r="7712" spans="16:20">
      <c r="P7712" s="70" t="str">
        <f t="shared" si="361"/>
        <v/>
      </c>
      <c r="Q7712" s="70" t="str">
        <f t="shared" si="362"/>
        <v/>
      </c>
      <c r="R7712" s="70" t="str">
        <f>IFERROR(IF(K7712="handling and wharfage",SUM(P7712:Q7712),IF(OR(K7712="tank",K7712="Boat",K7712="car"),INDEX(Rate!$B$4:$M$25,MATCH(Gilbert!N7712,Rate!$A$4:$A$25,0),MATCH(Gilbert!L7712,Rate!$B$3:$M$3,0))*O7712*0.8,INDEX(Rate!$B$4:$M$25,MATCH(Gilbert!N7712,Rate!$A$4:$A$25,0),MATCH(Gilbert!L7712,Rate!$B$3:$M$3,0))*O7712)),"")</f>
        <v/>
      </c>
      <c r="T7712" s="71" t="str">
        <f t="shared" si="363"/>
        <v/>
      </c>
    </row>
    <row r="7713" spans="16:20">
      <c r="P7713" s="70" t="str">
        <f t="shared" si="361"/>
        <v/>
      </c>
      <c r="Q7713" s="70" t="str">
        <f t="shared" si="362"/>
        <v/>
      </c>
      <c r="R7713" s="70" t="str">
        <f>IFERROR(IF(K7713="handling and wharfage",SUM(P7713:Q7713),IF(OR(K7713="tank",K7713="Boat",K7713="car"),INDEX(Rate!$B$4:$M$25,MATCH(Gilbert!N7713,Rate!$A$4:$A$25,0),MATCH(Gilbert!L7713,Rate!$B$3:$M$3,0))*O7713*0.8,INDEX(Rate!$B$4:$M$25,MATCH(Gilbert!N7713,Rate!$A$4:$A$25,0),MATCH(Gilbert!L7713,Rate!$B$3:$M$3,0))*O7713)),"")</f>
        <v/>
      </c>
      <c r="T7713" s="71" t="str">
        <f t="shared" si="363"/>
        <v/>
      </c>
    </row>
    <row r="7714" spans="16:20">
      <c r="P7714" s="70" t="str">
        <f t="shared" si="361"/>
        <v/>
      </c>
      <c r="Q7714" s="70" t="str">
        <f t="shared" si="362"/>
        <v/>
      </c>
      <c r="R7714" s="70" t="str">
        <f>IFERROR(IF(K7714="handling and wharfage",SUM(P7714:Q7714),IF(OR(K7714="tank",K7714="Boat",K7714="car"),INDEX(Rate!$B$4:$M$25,MATCH(Gilbert!N7714,Rate!$A$4:$A$25,0),MATCH(Gilbert!L7714,Rate!$B$3:$M$3,0))*O7714*0.8,INDEX(Rate!$B$4:$M$25,MATCH(Gilbert!N7714,Rate!$A$4:$A$25,0),MATCH(Gilbert!L7714,Rate!$B$3:$M$3,0))*O7714)),"")</f>
        <v/>
      </c>
      <c r="T7714" s="71" t="str">
        <f t="shared" si="363"/>
        <v/>
      </c>
    </row>
    <row r="7715" spans="16:20">
      <c r="P7715" s="70" t="str">
        <f t="shared" si="361"/>
        <v/>
      </c>
      <c r="Q7715" s="70" t="str">
        <f t="shared" si="362"/>
        <v/>
      </c>
      <c r="R7715" s="70" t="str">
        <f>IFERROR(IF(K7715="handling and wharfage",SUM(P7715:Q7715),IF(OR(K7715="tank",K7715="Boat",K7715="car"),INDEX(Rate!$B$4:$M$25,MATCH(Gilbert!N7715,Rate!$A$4:$A$25,0),MATCH(Gilbert!L7715,Rate!$B$3:$M$3,0))*O7715*0.8,INDEX(Rate!$B$4:$M$25,MATCH(Gilbert!N7715,Rate!$A$4:$A$25,0),MATCH(Gilbert!L7715,Rate!$B$3:$M$3,0))*O7715)),"")</f>
        <v/>
      </c>
      <c r="T7715" s="71" t="str">
        <f t="shared" si="363"/>
        <v/>
      </c>
    </row>
    <row r="7716" spans="16:20">
      <c r="P7716" s="70" t="str">
        <f t="shared" si="361"/>
        <v/>
      </c>
      <c r="Q7716" s="70" t="str">
        <f t="shared" si="362"/>
        <v/>
      </c>
      <c r="R7716" s="70" t="str">
        <f>IFERROR(IF(K7716="handling and wharfage",SUM(P7716:Q7716),IF(OR(K7716="tank",K7716="Boat",K7716="car"),INDEX(Rate!$B$4:$M$25,MATCH(Gilbert!N7716,Rate!$A$4:$A$25,0),MATCH(Gilbert!L7716,Rate!$B$3:$M$3,0))*O7716*0.8,INDEX(Rate!$B$4:$M$25,MATCH(Gilbert!N7716,Rate!$A$4:$A$25,0),MATCH(Gilbert!L7716,Rate!$B$3:$M$3,0))*O7716)),"")</f>
        <v/>
      </c>
      <c r="T7716" s="71" t="str">
        <f t="shared" si="363"/>
        <v/>
      </c>
    </row>
    <row r="7717" spans="16:20">
      <c r="P7717" s="70" t="str">
        <f t="shared" si="361"/>
        <v/>
      </c>
      <c r="Q7717" s="70" t="str">
        <f t="shared" si="362"/>
        <v/>
      </c>
      <c r="R7717" s="70" t="str">
        <f>IFERROR(IF(K7717="handling and wharfage",SUM(P7717:Q7717),IF(OR(K7717="tank",K7717="Boat",K7717="car"),INDEX(Rate!$B$4:$M$25,MATCH(Gilbert!N7717,Rate!$A$4:$A$25,0),MATCH(Gilbert!L7717,Rate!$B$3:$M$3,0))*O7717*0.8,INDEX(Rate!$B$4:$M$25,MATCH(Gilbert!N7717,Rate!$A$4:$A$25,0),MATCH(Gilbert!L7717,Rate!$B$3:$M$3,0))*O7717)),"")</f>
        <v/>
      </c>
      <c r="T7717" s="71" t="str">
        <f t="shared" si="363"/>
        <v/>
      </c>
    </row>
    <row r="7718" spans="16:20">
      <c r="P7718" s="70" t="str">
        <f t="shared" si="361"/>
        <v/>
      </c>
      <c r="Q7718" s="70" t="str">
        <f t="shared" si="362"/>
        <v/>
      </c>
      <c r="R7718" s="70" t="str">
        <f>IFERROR(IF(K7718="handling and wharfage",SUM(P7718:Q7718),IF(OR(K7718="tank",K7718="Boat",K7718="car"),INDEX(Rate!$B$4:$M$25,MATCH(Gilbert!N7718,Rate!$A$4:$A$25,0),MATCH(Gilbert!L7718,Rate!$B$3:$M$3,0))*O7718*0.8,INDEX(Rate!$B$4:$M$25,MATCH(Gilbert!N7718,Rate!$A$4:$A$25,0),MATCH(Gilbert!L7718,Rate!$B$3:$M$3,0))*O7718)),"")</f>
        <v/>
      </c>
      <c r="T7718" s="71" t="str">
        <f t="shared" si="363"/>
        <v/>
      </c>
    </row>
    <row r="7719" spans="16:20">
      <c r="P7719" s="70" t="str">
        <f t="shared" si="361"/>
        <v/>
      </c>
      <c r="Q7719" s="70" t="str">
        <f t="shared" si="362"/>
        <v/>
      </c>
      <c r="R7719" s="70" t="str">
        <f>IFERROR(IF(K7719="handling and wharfage",SUM(P7719:Q7719),IF(OR(K7719="tank",K7719="Boat",K7719="car"),INDEX(Rate!$B$4:$M$25,MATCH(Gilbert!N7719,Rate!$A$4:$A$25,0),MATCH(Gilbert!L7719,Rate!$B$3:$M$3,0))*O7719*0.8,INDEX(Rate!$B$4:$M$25,MATCH(Gilbert!N7719,Rate!$A$4:$A$25,0),MATCH(Gilbert!L7719,Rate!$B$3:$M$3,0))*O7719)),"")</f>
        <v/>
      </c>
      <c r="T7719" s="71" t="str">
        <f t="shared" si="363"/>
        <v/>
      </c>
    </row>
    <row r="7720" spans="16:20">
      <c r="P7720" s="70" t="str">
        <f t="shared" si="361"/>
        <v/>
      </c>
      <c r="Q7720" s="70" t="str">
        <f t="shared" si="362"/>
        <v/>
      </c>
      <c r="R7720" s="70" t="str">
        <f>IFERROR(IF(K7720="handling and wharfage",SUM(P7720:Q7720),IF(OR(K7720="tank",K7720="Boat",K7720="car"),INDEX(Rate!$B$4:$M$25,MATCH(Gilbert!N7720,Rate!$A$4:$A$25,0),MATCH(Gilbert!L7720,Rate!$B$3:$M$3,0))*O7720*0.8,INDEX(Rate!$B$4:$M$25,MATCH(Gilbert!N7720,Rate!$A$4:$A$25,0),MATCH(Gilbert!L7720,Rate!$B$3:$M$3,0))*O7720)),"")</f>
        <v/>
      </c>
      <c r="T7720" s="71" t="str">
        <f t="shared" si="363"/>
        <v/>
      </c>
    </row>
    <row r="7721" spans="16:20">
      <c r="P7721" s="70" t="str">
        <f t="shared" si="361"/>
        <v/>
      </c>
      <c r="Q7721" s="70" t="str">
        <f t="shared" si="362"/>
        <v/>
      </c>
      <c r="R7721" s="70" t="str">
        <f>IFERROR(IF(K7721="handling and wharfage",SUM(P7721:Q7721),IF(OR(K7721="tank",K7721="Boat",K7721="car"),INDEX(Rate!$B$4:$M$25,MATCH(Gilbert!N7721,Rate!$A$4:$A$25,0),MATCH(Gilbert!L7721,Rate!$B$3:$M$3,0))*O7721*0.8,INDEX(Rate!$B$4:$M$25,MATCH(Gilbert!N7721,Rate!$A$4:$A$25,0),MATCH(Gilbert!L7721,Rate!$B$3:$M$3,0))*O7721)),"")</f>
        <v/>
      </c>
      <c r="T7721" s="71" t="str">
        <f t="shared" si="363"/>
        <v/>
      </c>
    </row>
    <row r="7722" spans="16:20">
      <c r="P7722" s="70" t="str">
        <f t="shared" si="361"/>
        <v/>
      </c>
      <c r="Q7722" s="70" t="str">
        <f t="shared" si="362"/>
        <v/>
      </c>
      <c r="R7722" s="70" t="str">
        <f>IFERROR(IF(K7722="handling and wharfage",SUM(P7722:Q7722),IF(OR(K7722="tank",K7722="Boat",K7722="car"),INDEX(Rate!$B$4:$M$25,MATCH(Gilbert!N7722,Rate!$A$4:$A$25,0),MATCH(Gilbert!L7722,Rate!$B$3:$M$3,0))*O7722*0.8,INDEX(Rate!$B$4:$M$25,MATCH(Gilbert!N7722,Rate!$A$4:$A$25,0),MATCH(Gilbert!L7722,Rate!$B$3:$M$3,0))*O7722)),"")</f>
        <v/>
      </c>
      <c r="T7722" s="71" t="str">
        <f t="shared" si="363"/>
        <v/>
      </c>
    </row>
    <row r="7723" spans="16:20">
      <c r="P7723" s="70" t="str">
        <f t="shared" si="361"/>
        <v/>
      </c>
      <c r="Q7723" s="70" t="str">
        <f t="shared" si="362"/>
        <v/>
      </c>
      <c r="R7723" s="70" t="str">
        <f>IFERROR(IF(K7723="handling and wharfage",SUM(P7723:Q7723),IF(OR(K7723="tank",K7723="Boat",K7723="car"),INDEX(Rate!$B$4:$M$25,MATCH(Gilbert!N7723,Rate!$A$4:$A$25,0),MATCH(Gilbert!L7723,Rate!$B$3:$M$3,0))*O7723*0.8,INDEX(Rate!$B$4:$M$25,MATCH(Gilbert!N7723,Rate!$A$4:$A$25,0),MATCH(Gilbert!L7723,Rate!$B$3:$M$3,0))*O7723)),"")</f>
        <v/>
      </c>
      <c r="T7723" s="71" t="str">
        <f t="shared" si="363"/>
        <v/>
      </c>
    </row>
    <row r="7724" spans="16:20">
      <c r="P7724" s="70" t="str">
        <f t="shared" si="361"/>
        <v/>
      </c>
      <c r="Q7724" s="70" t="str">
        <f t="shared" si="362"/>
        <v/>
      </c>
      <c r="R7724" s="70" t="str">
        <f>IFERROR(IF(K7724="handling and wharfage",SUM(P7724:Q7724),IF(OR(K7724="tank",K7724="Boat",K7724="car"),INDEX(Rate!$B$4:$M$25,MATCH(Gilbert!N7724,Rate!$A$4:$A$25,0),MATCH(Gilbert!L7724,Rate!$B$3:$M$3,0))*O7724*0.8,INDEX(Rate!$B$4:$M$25,MATCH(Gilbert!N7724,Rate!$A$4:$A$25,0),MATCH(Gilbert!L7724,Rate!$B$3:$M$3,0))*O7724)),"")</f>
        <v/>
      </c>
      <c r="T7724" s="71" t="str">
        <f t="shared" si="363"/>
        <v/>
      </c>
    </row>
    <row r="7725" spans="16:20">
      <c r="P7725" s="70" t="str">
        <f t="shared" si="361"/>
        <v/>
      </c>
      <c r="Q7725" s="70" t="str">
        <f t="shared" si="362"/>
        <v/>
      </c>
      <c r="R7725" s="70" t="str">
        <f>IFERROR(IF(K7725="handling and wharfage",SUM(P7725:Q7725),IF(OR(K7725="tank",K7725="Boat",K7725="car"),INDEX(Rate!$B$4:$M$25,MATCH(Gilbert!N7725,Rate!$A$4:$A$25,0),MATCH(Gilbert!L7725,Rate!$B$3:$M$3,0))*O7725*0.8,INDEX(Rate!$B$4:$M$25,MATCH(Gilbert!N7725,Rate!$A$4:$A$25,0),MATCH(Gilbert!L7725,Rate!$B$3:$M$3,0))*O7725)),"")</f>
        <v/>
      </c>
      <c r="T7725" s="71" t="str">
        <f t="shared" si="363"/>
        <v/>
      </c>
    </row>
    <row r="7726" spans="16:20">
      <c r="P7726" s="70" t="str">
        <f t="shared" si="361"/>
        <v/>
      </c>
      <c r="Q7726" s="70" t="str">
        <f t="shared" si="362"/>
        <v/>
      </c>
      <c r="R7726" s="70" t="str">
        <f>IFERROR(IF(K7726="handling and wharfage",SUM(P7726:Q7726),IF(OR(K7726="tank",K7726="Boat",K7726="car"),INDEX(Rate!$B$4:$M$25,MATCH(Gilbert!N7726,Rate!$A$4:$A$25,0),MATCH(Gilbert!L7726,Rate!$B$3:$M$3,0))*O7726*0.8,INDEX(Rate!$B$4:$M$25,MATCH(Gilbert!N7726,Rate!$A$4:$A$25,0),MATCH(Gilbert!L7726,Rate!$B$3:$M$3,0))*O7726)),"")</f>
        <v/>
      </c>
      <c r="T7726" s="71" t="str">
        <f t="shared" si="363"/>
        <v/>
      </c>
    </row>
    <row r="7727" spans="16:20">
      <c r="P7727" s="70" t="str">
        <f t="shared" si="361"/>
        <v/>
      </c>
      <c r="Q7727" s="70" t="str">
        <f t="shared" si="362"/>
        <v/>
      </c>
      <c r="R7727" s="70" t="str">
        <f>IFERROR(IF(K7727="handling and wharfage",SUM(P7727:Q7727),IF(OR(K7727="tank",K7727="Boat",K7727="car"),INDEX(Rate!$B$4:$M$25,MATCH(Gilbert!N7727,Rate!$A$4:$A$25,0),MATCH(Gilbert!L7727,Rate!$B$3:$M$3,0))*O7727*0.8,INDEX(Rate!$B$4:$M$25,MATCH(Gilbert!N7727,Rate!$A$4:$A$25,0),MATCH(Gilbert!L7727,Rate!$B$3:$M$3,0))*O7727)),"")</f>
        <v/>
      </c>
      <c r="T7727" s="71" t="str">
        <f t="shared" si="363"/>
        <v/>
      </c>
    </row>
    <row r="7728" spans="16:20">
      <c r="P7728" s="70" t="str">
        <f t="shared" si="361"/>
        <v/>
      </c>
      <c r="Q7728" s="70" t="str">
        <f t="shared" si="362"/>
        <v/>
      </c>
      <c r="R7728" s="70" t="str">
        <f>IFERROR(IF(K7728="handling and wharfage",SUM(P7728:Q7728),IF(OR(K7728="tank",K7728="Boat",K7728="car"),INDEX(Rate!$B$4:$M$25,MATCH(Gilbert!N7728,Rate!$A$4:$A$25,0),MATCH(Gilbert!L7728,Rate!$B$3:$M$3,0))*O7728*0.8,INDEX(Rate!$B$4:$M$25,MATCH(Gilbert!N7728,Rate!$A$4:$A$25,0),MATCH(Gilbert!L7728,Rate!$B$3:$M$3,0))*O7728)),"")</f>
        <v/>
      </c>
      <c r="T7728" s="71" t="str">
        <f t="shared" si="363"/>
        <v/>
      </c>
    </row>
    <row r="7729" spans="16:20">
      <c r="P7729" s="70" t="str">
        <f t="shared" si="361"/>
        <v/>
      </c>
      <c r="Q7729" s="70" t="str">
        <f t="shared" si="362"/>
        <v/>
      </c>
      <c r="R7729" s="70" t="str">
        <f>IFERROR(IF(K7729="handling and wharfage",SUM(P7729:Q7729),IF(OR(K7729="tank",K7729="Boat",K7729="car"),INDEX(Rate!$B$4:$M$25,MATCH(Gilbert!N7729,Rate!$A$4:$A$25,0),MATCH(Gilbert!L7729,Rate!$B$3:$M$3,0))*O7729*0.8,INDEX(Rate!$B$4:$M$25,MATCH(Gilbert!N7729,Rate!$A$4:$A$25,0),MATCH(Gilbert!L7729,Rate!$B$3:$M$3,0))*O7729)),"")</f>
        <v/>
      </c>
      <c r="T7729" s="71" t="str">
        <f t="shared" si="363"/>
        <v/>
      </c>
    </row>
    <row r="7730" spans="16:20">
      <c r="P7730" s="70" t="str">
        <f t="shared" si="361"/>
        <v/>
      </c>
      <c r="Q7730" s="70" t="str">
        <f t="shared" si="362"/>
        <v/>
      </c>
      <c r="R7730" s="70" t="str">
        <f>IFERROR(IF(K7730="handling and wharfage",SUM(P7730:Q7730),IF(OR(K7730="tank",K7730="Boat",K7730="car"),INDEX(Rate!$B$4:$M$25,MATCH(Gilbert!N7730,Rate!$A$4:$A$25,0),MATCH(Gilbert!L7730,Rate!$B$3:$M$3,0))*O7730*0.8,INDEX(Rate!$B$4:$M$25,MATCH(Gilbert!N7730,Rate!$A$4:$A$25,0),MATCH(Gilbert!L7730,Rate!$B$3:$M$3,0))*O7730)),"")</f>
        <v/>
      </c>
      <c r="T7730" s="71" t="str">
        <f t="shared" si="363"/>
        <v/>
      </c>
    </row>
    <row r="7731" spans="16:20">
      <c r="P7731" s="70" t="str">
        <f t="shared" si="361"/>
        <v/>
      </c>
      <c r="Q7731" s="70" t="str">
        <f t="shared" si="362"/>
        <v/>
      </c>
      <c r="R7731" s="70" t="str">
        <f>IFERROR(IF(K7731="handling and wharfage",SUM(P7731:Q7731),IF(OR(K7731="tank",K7731="Boat",K7731="car"),INDEX(Rate!$B$4:$M$25,MATCH(Gilbert!N7731,Rate!$A$4:$A$25,0),MATCH(Gilbert!L7731,Rate!$B$3:$M$3,0))*O7731*0.8,INDEX(Rate!$B$4:$M$25,MATCH(Gilbert!N7731,Rate!$A$4:$A$25,0),MATCH(Gilbert!L7731,Rate!$B$3:$M$3,0))*O7731)),"")</f>
        <v/>
      </c>
      <c r="T7731" s="71" t="str">
        <f t="shared" si="363"/>
        <v/>
      </c>
    </row>
    <row r="7732" spans="16:20">
      <c r="P7732" s="70" t="str">
        <f t="shared" si="361"/>
        <v/>
      </c>
      <c r="Q7732" s="70" t="str">
        <f t="shared" si="362"/>
        <v/>
      </c>
      <c r="R7732" s="70" t="str">
        <f>IFERROR(IF(K7732="handling and wharfage",SUM(P7732:Q7732),IF(OR(K7732="tank",K7732="Boat",K7732="car"),INDEX(Rate!$B$4:$M$25,MATCH(Gilbert!N7732,Rate!$A$4:$A$25,0),MATCH(Gilbert!L7732,Rate!$B$3:$M$3,0))*O7732*0.8,INDEX(Rate!$B$4:$M$25,MATCH(Gilbert!N7732,Rate!$A$4:$A$25,0),MATCH(Gilbert!L7732,Rate!$B$3:$M$3,0))*O7732)),"")</f>
        <v/>
      </c>
      <c r="T7732" s="71" t="str">
        <f t="shared" si="363"/>
        <v/>
      </c>
    </row>
    <row r="7733" spans="16:20">
      <c r="P7733" s="70" t="str">
        <f t="shared" si="361"/>
        <v/>
      </c>
      <c r="Q7733" s="70" t="str">
        <f t="shared" si="362"/>
        <v/>
      </c>
      <c r="R7733" s="70" t="str">
        <f>IFERROR(IF(K7733="handling and wharfage",SUM(P7733:Q7733),IF(OR(K7733="tank",K7733="Boat",K7733="car"),INDEX(Rate!$B$4:$M$25,MATCH(Gilbert!N7733,Rate!$A$4:$A$25,0),MATCH(Gilbert!L7733,Rate!$B$3:$M$3,0))*O7733*0.8,INDEX(Rate!$B$4:$M$25,MATCH(Gilbert!N7733,Rate!$A$4:$A$25,0),MATCH(Gilbert!L7733,Rate!$B$3:$M$3,0))*O7733)),"")</f>
        <v/>
      </c>
      <c r="T7733" s="71" t="str">
        <f t="shared" si="363"/>
        <v/>
      </c>
    </row>
    <row r="7734" spans="16:20">
      <c r="P7734" s="70" t="str">
        <f t="shared" si="361"/>
        <v/>
      </c>
      <c r="Q7734" s="70" t="str">
        <f t="shared" si="362"/>
        <v/>
      </c>
      <c r="R7734" s="70" t="str">
        <f>IFERROR(IF(K7734="handling and wharfage",SUM(P7734:Q7734),IF(OR(K7734="tank",K7734="Boat",K7734="car"),INDEX(Rate!$B$4:$M$25,MATCH(Gilbert!N7734,Rate!$A$4:$A$25,0),MATCH(Gilbert!L7734,Rate!$B$3:$M$3,0))*O7734*0.8,INDEX(Rate!$B$4:$M$25,MATCH(Gilbert!N7734,Rate!$A$4:$A$25,0),MATCH(Gilbert!L7734,Rate!$B$3:$M$3,0))*O7734)),"")</f>
        <v/>
      </c>
      <c r="T7734" s="71" t="str">
        <f t="shared" si="363"/>
        <v/>
      </c>
    </row>
    <row r="7735" spans="16:20">
      <c r="P7735" s="70" t="str">
        <f t="shared" si="361"/>
        <v/>
      </c>
      <c r="Q7735" s="70" t="str">
        <f t="shared" si="362"/>
        <v/>
      </c>
      <c r="R7735" s="70" t="str">
        <f>IFERROR(IF(K7735="handling and wharfage",SUM(P7735:Q7735),IF(OR(K7735="tank",K7735="Boat",K7735="car"),INDEX(Rate!$B$4:$M$25,MATCH(Gilbert!N7735,Rate!$A$4:$A$25,0),MATCH(Gilbert!L7735,Rate!$B$3:$M$3,0))*O7735*0.8,INDEX(Rate!$B$4:$M$25,MATCH(Gilbert!N7735,Rate!$A$4:$A$25,0),MATCH(Gilbert!L7735,Rate!$B$3:$M$3,0))*O7735)),"")</f>
        <v/>
      </c>
      <c r="T7735" s="71" t="str">
        <f t="shared" si="363"/>
        <v/>
      </c>
    </row>
    <row r="7736" spans="16:20">
      <c r="P7736" s="70" t="str">
        <f t="shared" si="361"/>
        <v/>
      </c>
      <c r="Q7736" s="70" t="str">
        <f t="shared" si="362"/>
        <v/>
      </c>
      <c r="R7736" s="70" t="str">
        <f>IFERROR(IF(K7736="handling and wharfage",SUM(P7736:Q7736),IF(OR(K7736="tank",K7736="Boat",K7736="car"),INDEX(Rate!$B$4:$M$25,MATCH(Gilbert!N7736,Rate!$A$4:$A$25,0),MATCH(Gilbert!L7736,Rate!$B$3:$M$3,0))*O7736*0.8,INDEX(Rate!$B$4:$M$25,MATCH(Gilbert!N7736,Rate!$A$4:$A$25,0),MATCH(Gilbert!L7736,Rate!$B$3:$M$3,0))*O7736)),"")</f>
        <v/>
      </c>
      <c r="T7736" s="71" t="str">
        <f t="shared" si="363"/>
        <v/>
      </c>
    </row>
    <row r="7737" spans="16:20">
      <c r="P7737" s="70" t="str">
        <f t="shared" si="361"/>
        <v/>
      </c>
      <c r="Q7737" s="70" t="str">
        <f t="shared" si="362"/>
        <v/>
      </c>
      <c r="R7737" s="70" t="str">
        <f>IFERROR(IF(K7737="handling and wharfage",SUM(P7737:Q7737),IF(OR(K7737="tank",K7737="Boat",K7737="car"),INDEX(Rate!$B$4:$M$25,MATCH(Gilbert!N7737,Rate!$A$4:$A$25,0),MATCH(Gilbert!L7737,Rate!$B$3:$M$3,0))*O7737*0.8,INDEX(Rate!$B$4:$M$25,MATCH(Gilbert!N7737,Rate!$A$4:$A$25,0),MATCH(Gilbert!L7737,Rate!$B$3:$M$3,0))*O7737)),"")</f>
        <v/>
      </c>
      <c r="T7737" s="71" t="str">
        <f t="shared" si="363"/>
        <v/>
      </c>
    </row>
    <row r="7738" spans="16:20">
      <c r="P7738" s="70" t="str">
        <f t="shared" si="361"/>
        <v/>
      </c>
      <c r="Q7738" s="70" t="str">
        <f t="shared" si="362"/>
        <v/>
      </c>
      <c r="R7738" s="70" t="str">
        <f>IFERROR(IF(K7738="handling and wharfage",SUM(P7738:Q7738),IF(OR(K7738="tank",K7738="Boat",K7738="car"),INDEX(Rate!$B$4:$M$25,MATCH(Gilbert!N7738,Rate!$A$4:$A$25,0),MATCH(Gilbert!L7738,Rate!$B$3:$M$3,0))*O7738*0.8,INDEX(Rate!$B$4:$M$25,MATCH(Gilbert!N7738,Rate!$A$4:$A$25,0),MATCH(Gilbert!L7738,Rate!$B$3:$M$3,0))*O7738)),"")</f>
        <v/>
      </c>
      <c r="T7738" s="71" t="str">
        <f t="shared" si="363"/>
        <v/>
      </c>
    </row>
    <row r="7739" spans="16:20">
      <c r="P7739" s="70" t="str">
        <f t="shared" si="361"/>
        <v/>
      </c>
      <c r="Q7739" s="70" t="str">
        <f t="shared" si="362"/>
        <v/>
      </c>
      <c r="R7739" s="70" t="str">
        <f>IFERROR(IF(K7739="handling and wharfage",SUM(P7739:Q7739),IF(OR(K7739="tank",K7739="Boat",K7739="car"),INDEX(Rate!$B$4:$M$25,MATCH(Gilbert!N7739,Rate!$A$4:$A$25,0),MATCH(Gilbert!L7739,Rate!$B$3:$M$3,0))*O7739*0.8,INDEX(Rate!$B$4:$M$25,MATCH(Gilbert!N7739,Rate!$A$4:$A$25,0),MATCH(Gilbert!L7739,Rate!$B$3:$M$3,0))*O7739)),"")</f>
        <v/>
      </c>
      <c r="T7739" s="71" t="str">
        <f t="shared" si="363"/>
        <v/>
      </c>
    </row>
    <row r="7740" spans="16:20">
      <c r="P7740" s="70" t="str">
        <f t="shared" si="361"/>
        <v/>
      </c>
      <c r="Q7740" s="70" t="str">
        <f t="shared" si="362"/>
        <v/>
      </c>
      <c r="R7740" s="70" t="str">
        <f>IFERROR(IF(K7740="handling and wharfage",SUM(P7740:Q7740),IF(OR(K7740="tank",K7740="Boat",K7740="car"),INDEX(Rate!$B$4:$M$25,MATCH(Gilbert!N7740,Rate!$A$4:$A$25,0),MATCH(Gilbert!L7740,Rate!$B$3:$M$3,0))*O7740*0.8,INDEX(Rate!$B$4:$M$25,MATCH(Gilbert!N7740,Rate!$A$4:$A$25,0),MATCH(Gilbert!L7740,Rate!$B$3:$M$3,0))*O7740)),"")</f>
        <v/>
      </c>
      <c r="T7740" s="71" t="str">
        <f t="shared" si="363"/>
        <v/>
      </c>
    </row>
    <row r="7741" spans="16:20">
      <c r="P7741" s="70" t="str">
        <f t="shared" si="361"/>
        <v/>
      </c>
      <c r="Q7741" s="70" t="str">
        <f t="shared" si="362"/>
        <v/>
      </c>
      <c r="R7741" s="70" t="str">
        <f>IFERROR(IF(K7741="handling and wharfage",SUM(P7741:Q7741),IF(OR(K7741="tank",K7741="Boat",K7741="car"),INDEX(Rate!$B$4:$M$25,MATCH(Gilbert!N7741,Rate!$A$4:$A$25,0),MATCH(Gilbert!L7741,Rate!$B$3:$M$3,0))*O7741*0.8,INDEX(Rate!$B$4:$M$25,MATCH(Gilbert!N7741,Rate!$A$4:$A$25,0),MATCH(Gilbert!L7741,Rate!$B$3:$M$3,0))*O7741)),"")</f>
        <v/>
      </c>
      <c r="T7741" s="71" t="str">
        <f t="shared" si="363"/>
        <v/>
      </c>
    </row>
    <row r="7742" spans="16:20">
      <c r="P7742" s="70" t="str">
        <f t="shared" si="361"/>
        <v/>
      </c>
      <c r="Q7742" s="70" t="str">
        <f t="shared" si="362"/>
        <v/>
      </c>
      <c r="R7742" s="70" t="str">
        <f>IFERROR(IF(K7742="handling and wharfage",SUM(P7742:Q7742),IF(OR(K7742="tank",K7742="Boat",K7742="car"),INDEX(Rate!$B$4:$M$25,MATCH(Gilbert!N7742,Rate!$A$4:$A$25,0),MATCH(Gilbert!L7742,Rate!$B$3:$M$3,0))*O7742*0.8,INDEX(Rate!$B$4:$M$25,MATCH(Gilbert!N7742,Rate!$A$4:$A$25,0),MATCH(Gilbert!L7742,Rate!$B$3:$M$3,0))*O7742)),"")</f>
        <v/>
      </c>
      <c r="T7742" s="71" t="str">
        <f t="shared" si="363"/>
        <v/>
      </c>
    </row>
    <row r="7743" spans="16:20">
      <c r="P7743" s="70" t="str">
        <f t="shared" si="361"/>
        <v/>
      </c>
      <c r="Q7743" s="70" t="str">
        <f t="shared" si="362"/>
        <v/>
      </c>
      <c r="R7743" s="70" t="str">
        <f>IFERROR(IF(K7743="handling and wharfage",SUM(P7743:Q7743),IF(OR(K7743="tank",K7743="Boat",K7743="car"),INDEX(Rate!$B$4:$M$25,MATCH(Gilbert!N7743,Rate!$A$4:$A$25,0),MATCH(Gilbert!L7743,Rate!$B$3:$M$3,0))*O7743*0.8,INDEX(Rate!$B$4:$M$25,MATCH(Gilbert!N7743,Rate!$A$4:$A$25,0),MATCH(Gilbert!L7743,Rate!$B$3:$M$3,0))*O7743)),"")</f>
        <v/>
      </c>
      <c r="T7743" s="71" t="str">
        <f t="shared" si="363"/>
        <v/>
      </c>
    </row>
    <row r="7744" spans="16:20">
      <c r="P7744" s="70" t="str">
        <f t="shared" si="361"/>
        <v/>
      </c>
      <c r="Q7744" s="70" t="str">
        <f t="shared" si="362"/>
        <v/>
      </c>
      <c r="R7744" s="70" t="str">
        <f>IFERROR(IF(K7744="handling and wharfage",SUM(P7744:Q7744),IF(OR(K7744="tank",K7744="Boat",K7744="car"),INDEX(Rate!$B$4:$M$25,MATCH(Gilbert!N7744,Rate!$A$4:$A$25,0),MATCH(Gilbert!L7744,Rate!$B$3:$M$3,0))*O7744*0.8,INDEX(Rate!$B$4:$M$25,MATCH(Gilbert!N7744,Rate!$A$4:$A$25,0),MATCH(Gilbert!L7744,Rate!$B$3:$M$3,0))*O7744)),"")</f>
        <v/>
      </c>
      <c r="T7744" s="71" t="str">
        <f t="shared" si="363"/>
        <v/>
      </c>
    </row>
    <row r="7745" spans="16:20">
      <c r="P7745" s="70" t="str">
        <f t="shared" si="361"/>
        <v/>
      </c>
      <c r="Q7745" s="70" t="str">
        <f t="shared" si="362"/>
        <v/>
      </c>
      <c r="R7745" s="70" t="str">
        <f>IFERROR(IF(K7745="handling and wharfage",SUM(P7745:Q7745),IF(OR(K7745="tank",K7745="Boat",K7745="car"),INDEX(Rate!$B$4:$M$25,MATCH(Gilbert!N7745,Rate!$A$4:$A$25,0),MATCH(Gilbert!L7745,Rate!$B$3:$M$3,0))*O7745*0.8,INDEX(Rate!$B$4:$M$25,MATCH(Gilbert!N7745,Rate!$A$4:$A$25,0),MATCH(Gilbert!L7745,Rate!$B$3:$M$3,0))*O7745)),"")</f>
        <v/>
      </c>
      <c r="T7745" s="71" t="str">
        <f t="shared" si="363"/>
        <v/>
      </c>
    </row>
    <row r="7746" spans="16:20">
      <c r="P7746" s="70" t="str">
        <f t="shared" si="361"/>
        <v/>
      </c>
      <c r="Q7746" s="70" t="str">
        <f t="shared" si="362"/>
        <v/>
      </c>
      <c r="R7746" s="70" t="str">
        <f>IFERROR(IF(K7746="handling and wharfage",SUM(P7746:Q7746),IF(OR(K7746="tank",K7746="Boat",K7746="car"),INDEX(Rate!$B$4:$M$25,MATCH(Gilbert!N7746,Rate!$A$4:$A$25,0),MATCH(Gilbert!L7746,Rate!$B$3:$M$3,0))*O7746*0.8,INDEX(Rate!$B$4:$M$25,MATCH(Gilbert!N7746,Rate!$A$4:$A$25,0),MATCH(Gilbert!L7746,Rate!$B$3:$M$3,0))*O7746)),"")</f>
        <v/>
      </c>
      <c r="T7746" s="71" t="str">
        <f t="shared" si="363"/>
        <v/>
      </c>
    </row>
    <row r="7747" spans="16:20">
      <c r="P7747" s="70" t="str">
        <f t="shared" ref="P7747:P7810" si="364">IF(OR(K7747="handling and wharfage",K7747="rau handling and wharfage"),O7747*30,"")</f>
        <v/>
      </c>
      <c r="Q7747" s="70" t="str">
        <f t="shared" ref="Q7747:Q7810" si="365">IF(K7747&lt;&gt;"handling and wharfage","",O7747*3.5)</f>
        <v/>
      </c>
      <c r="R7747" s="70" t="str">
        <f>IFERROR(IF(K7747="handling and wharfage",SUM(P7747:Q7747),IF(OR(K7747="tank",K7747="Boat",K7747="car"),INDEX(Rate!$B$4:$M$25,MATCH(Gilbert!N7747,Rate!$A$4:$A$25,0),MATCH(Gilbert!L7747,Rate!$B$3:$M$3,0))*O7747*0.8,INDEX(Rate!$B$4:$M$25,MATCH(Gilbert!N7747,Rate!$A$4:$A$25,0),MATCH(Gilbert!L7747,Rate!$B$3:$M$3,0))*O7747)),"")</f>
        <v/>
      </c>
      <c r="T7747" s="71" t="str">
        <f t="shared" ref="T7747:T7810" si="366">IF(L7747="","",IF(L7747="General2","F0070000061A","E31250000331"))</f>
        <v/>
      </c>
    </row>
    <row r="7748" spans="16:20">
      <c r="P7748" s="70" t="str">
        <f t="shared" si="364"/>
        <v/>
      </c>
      <c r="Q7748" s="70" t="str">
        <f t="shared" si="365"/>
        <v/>
      </c>
      <c r="R7748" s="70" t="str">
        <f>IFERROR(IF(K7748="handling and wharfage",SUM(P7748:Q7748),IF(OR(K7748="tank",K7748="Boat",K7748="car"),INDEX(Rate!$B$4:$M$25,MATCH(Gilbert!N7748,Rate!$A$4:$A$25,0),MATCH(Gilbert!L7748,Rate!$B$3:$M$3,0))*O7748*0.8,INDEX(Rate!$B$4:$M$25,MATCH(Gilbert!N7748,Rate!$A$4:$A$25,0),MATCH(Gilbert!L7748,Rate!$B$3:$M$3,0))*O7748)),"")</f>
        <v/>
      </c>
      <c r="T7748" s="71" t="str">
        <f t="shared" si="366"/>
        <v/>
      </c>
    </row>
    <row r="7749" spans="16:20">
      <c r="P7749" s="70" t="str">
        <f t="shared" si="364"/>
        <v/>
      </c>
      <c r="Q7749" s="70" t="str">
        <f t="shared" si="365"/>
        <v/>
      </c>
      <c r="R7749" s="70" t="str">
        <f>IFERROR(IF(K7749="handling and wharfage",SUM(P7749:Q7749),IF(OR(K7749="tank",K7749="Boat",K7749="car"),INDEX(Rate!$B$4:$M$25,MATCH(Gilbert!N7749,Rate!$A$4:$A$25,0),MATCH(Gilbert!L7749,Rate!$B$3:$M$3,0))*O7749*0.8,INDEX(Rate!$B$4:$M$25,MATCH(Gilbert!N7749,Rate!$A$4:$A$25,0),MATCH(Gilbert!L7749,Rate!$B$3:$M$3,0))*O7749)),"")</f>
        <v/>
      </c>
      <c r="T7749" s="71" t="str">
        <f t="shared" si="366"/>
        <v/>
      </c>
    </row>
    <row r="7750" spans="16:20">
      <c r="P7750" s="70" t="str">
        <f t="shared" si="364"/>
        <v/>
      </c>
      <c r="Q7750" s="70" t="str">
        <f t="shared" si="365"/>
        <v/>
      </c>
      <c r="R7750" s="70" t="str">
        <f>IFERROR(IF(K7750="handling and wharfage",SUM(P7750:Q7750),IF(OR(K7750="tank",K7750="Boat",K7750="car"),INDEX(Rate!$B$4:$M$25,MATCH(Gilbert!N7750,Rate!$A$4:$A$25,0),MATCH(Gilbert!L7750,Rate!$B$3:$M$3,0))*O7750*0.8,INDEX(Rate!$B$4:$M$25,MATCH(Gilbert!N7750,Rate!$A$4:$A$25,0),MATCH(Gilbert!L7750,Rate!$B$3:$M$3,0))*O7750)),"")</f>
        <v/>
      </c>
      <c r="T7750" s="71" t="str">
        <f t="shared" si="366"/>
        <v/>
      </c>
    </row>
    <row r="7751" spans="16:20">
      <c r="P7751" s="70" t="str">
        <f t="shared" si="364"/>
        <v/>
      </c>
      <c r="Q7751" s="70" t="str">
        <f t="shared" si="365"/>
        <v/>
      </c>
      <c r="R7751" s="70" t="str">
        <f>IFERROR(IF(K7751="handling and wharfage",SUM(P7751:Q7751),IF(OR(K7751="tank",K7751="Boat",K7751="car"),INDEX(Rate!$B$4:$M$25,MATCH(Gilbert!N7751,Rate!$A$4:$A$25,0),MATCH(Gilbert!L7751,Rate!$B$3:$M$3,0))*O7751*0.8,INDEX(Rate!$B$4:$M$25,MATCH(Gilbert!N7751,Rate!$A$4:$A$25,0),MATCH(Gilbert!L7751,Rate!$B$3:$M$3,0))*O7751)),"")</f>
        <v/>
      </c>
      <c r="T7751" s="71" t="str">
        <f t="shared" si="366"/>
        <v/>
      </c>
    </row>
    <row r="7752" spans="16:20">
      <c r="P7752" s="70" t="str">
        <f t="shared" si="364"/>
        <v/>
      </c>
      <c r="Q7752" s="70" t="str">
        <f t="shared" si="365"/>
        <v/>
      </c>
      <c r="R7752" s="70" t="str">
        <f>IFERROR(IF(K7752="handling and wharfage",SUM(P7752:Q7752),IF(OR(K7752="tank",K7752="Boat",K7752="car"),INDEX(Rate!$B$4:$M$25,MATCH(Gilbert!N7752,Rate!$A$4:$A$25,0),MATCH(Gilbert!L7752,Rate!$B$3:$M$3,0))*O7752*0.8,INDEX(Rate!$B$4:$M$25,MATCH(Gilbert!N7752,Rate!$A$4:$A$25,0),MATCH(Gilbert!L7752,Rate!$B$3:$M$3,0))*O7752)),"")</f>
        <v/>
      </c>
      <c r="T7752" s="71" t="str">
        <f t="shared" si="366"/>
        <v/>
      </c>
    </row>
    <row r="7753" spans="16:20">
      <c r="P7753" s="70" t="str">
        <f t="shared" si="364"/>
        <v/>
      </c>
      <c r="Q7753" s="70" t="str">
        <f t="shared" si="365"/>
        <v/>
      </c>
      <c r="R7753" s="70" t="str">
        <f>IFERROR(IF(K7753="handling and wharfage",SUM(P7753:Q7753),IF(OR(K7753="tank",K7753="Boat",K7753="car"),INDEX(Rate!$B$4:$M$25,MATCH(Gilbert!N7753,Rate!$A$4:$A$25,0),MATCH(Gilbert!L7753,Rate!$B$3:$M$3,0))*O7753*0.8,INDEX(Rate!$B$4:$M$25,MATCH(Gilbert!N7753,Rate!$A$4:$A$25,0),MATCH(Gilbert!L7753,Rate!$B$3:$M$3,0))*O7753)),"")</f>
        <v/>
      </c>
      <c r="T7753" s="71" t="str">
        <f t="shared" si="366"/>
        <v/>
      </c>
    </row>
    <row r="7754" spans="16:20">
      <c r="P7754" s="70" t="str">
        <f t="shared" si="364"/>
        <v/>
      </c>
      <c r="Q7754" s="70" t="str">
        <f t="shared" si="365"/>
        <v/>
      </c>
      <c r="R7754" s="70" t="str">
        <f>IFERROR(IF(K7754="handling and wharfage",SUM(P7754:Q7754),IF(OR(K7754="tank",K7754="Boat",K7754="car"),INDEX(Rate!$B$4:$M$25,MATCH(Gilbert!N7754,Rate!$A$4:$A$25,0),MATCH(Gilbert!L7754,Rate!$B$3:$M$3,0))*O7754*0.8,INDEX(Rate!$B$4:$M$25,MATCH(Gilbert!N7754,Rate!$A$4:$A$25,0),MATCH(Gilbert!L7754,Rate!$B$3:$M$3,0))*O7754)),"")</f>
        <v/>
      </c>
      <c r="T7754" s="71" t="str">
        <f t="shared" si="366"/>
        <v/>
      </c>
    </row>
    <row r="7755" spans="16:20">
      <c r="P7755" s="70" t="str">
        <f t="shared" si="364"/>
        <v/>
      </c>
      <c r="Q7755" s="70" t="str">
        <f t="shared" si="365"/>
        <v/>
      </c>
      <c r="R7755" s="70" t="str">
        <f>IFERROR(IF(K7755="handling and wharfage",SUM(P7755:Q7755),IF(OR(K7755="tank",K7755="Boat",K7755="car"),INDEX(Rate!$B$4:$M$25,MATCH(Gilbert!N7755,Rate!$A$4:$A$25,0),MATCH(Gilbert!L7755,Rate!$B$3:$M$3,0))*O7755*0.8,INDEX(Rate!$B$4:$M$25,MATCH(Gilbert!N7755,Rate!$A$4:$A$25,0),MATCH(Gilbert!L7755,Rate!$B$3:$M$3,0))*O7755)),"")</f>
        <v/>
      </c>
      <c r="T7755" s="71" t="str">
        <f t="shared" si="366"/>
        <v/>
      </c>
    </row>
    <row r="7756" spans="16:20">
      <c r="P7756" s="70" t="str">
        <f t="shared" si="364"/>
        <v/>
      </c>
      <c r="Q7756" s="70" t="str">
        <f t="shared" si="365"/>
        <v/>
      </c>
      <c r="R7756" s="70" t="str">
        <f>IFERROR(IF(K7756="handling and wharfage",SUM(P7756:Q7756),IF(OR(K7756="tank",K7756="Boat",K7756="car"),INDEX(Rate!$B$4:$M$25,MATCH(Gilbert!N7756,Rate!$A$4:$A$25,0),MATCH(Gilbert!L7756,Rate!$B$3:$M$3,0))*O7756*0.8,INDEX(Rate!$B$4:$M$25,MATCH(Gilbert!N7756,Rate!$A$4:$A$25,0),MATCH(Gilbert!L7756,Rate!$B$3:$M$3,0))*O7756)),"")</f>
        <v/>
      </c>
      <c r="T7756" s="71" t="str">
        <f t="shared" si="366"/>
        <v/>
      </c>
    </row>
    <row r="7757" spans="16:20">
      <c r="P7757" s="70" t="str">
        <f t="shared" si="364"/>
        <v/>
      </c>
      <c r="Q7757" s="70" t="str">
        <f t="shared" si="365"/>
        <v/>
      </c>
      <c r="R7757" s="70" t="str">
        <f>IFERROR(IF(K7757="handling and wharfage",SUM(P7757:Q7757),IF(OR(K7757="tank",K7757="Boat",K7757="car"),INDEX(Rate!$B$4:$M$25,MATCH(Gilbert!N7757,Rate!$A$4:$A$25,0),MATCH(Gilbert!L7757,Rate!$B$3:$M$3,0))*O7757*0.8,INDEX(Rate!$B$4:$M$25,MATCH(Gilbert!N7757,Rate!$A$4:$A$25,0),MATCH(Gilbert!L7757,Rate!$B$3:$M$3,0))*O7757)),"")</f>
        <v/>
      </c>
      <c r="T7757" s="71" t="str">
        <f t="shared" si="366"/>
        <v/>
      </c>
    </row>
    <row r="7758" spans="16:20">
      <c r="P7758" s="70" t="str">
        <f t="shared" si="364"/>
        <v/>
      </c>
      <c r="Q7758" s="70" t="str">
        <f t="shared" si="365"/>
        <v/>
      </c>
      <c r="R7758" s="70" t="str">
        <f>IFERROR(IF(K7758="handling and wharfage",SUM(P7758:Q7758),IF(OR(K7758="tank",K7758="Boat",K7758="car"),INDEX(Rate!$B$4:$M$25,MATCH(Gilbert!N7758,Rate!$A$4:$A$25,0),MATCH(Gilbert!L7758,Rate!$B$3:$M$3,0))*O7758*0.8,INDEX(Rate!$B$4:$M$25,MATCH(Gilbert!N7758,Rate!$A$4:$A$25,0),MATCH(Gilbert!L7758,Rate!$B$3:$M$3,0))*O7758)),"")</f>
        <v/>
      </c>
      <c r="T7758" s="71" t="str">
        <f t="shared" si="366"/>
        <v/>
      </c>
    </row>
    <row r="7759" spans="16:20">
      <c r="P7759" s="70" t="str">
        <f t="shared" si="364"/>
        <v/>
      </c>
      <c r="Q7759" s="70" t="str">
        <f t="shared" si="365"/>
        <v/>
      </c>
      <c r="R7759" s="70" t="str">
        <f>IFERROR(IF(K7759="handling and wharfage",SUM(P7759:Q7759),IF(OR(K7759="tank",K7759="Boat",K7759="car"),INDEX(Rate!$B$4:$M$25,MATCH(Gilbert!N7759,Rate!$A$4:$A$25,0),MATCH(Gilbert!L7759,Rate!$B$3:$M$3,0))*O7759*0.8,INDEX(Rate!$B$4:$M$25,MATCH(Gilbert!N7759,Rate!$A$4:$A$25,0),MATCH(Gilbert!L7759,Rate!$B$3:$M$3,0))*O7759)),"")</f>
        <v/>
      </c>
      <c r="T7759" s="71" t="str">
        <f t="shared" si="366"/>
        <v/>
      </c>
    </row>
    <row r="7760" spans="16:20">
      <c r="P7760" s="70" t="str">
        <f t="shared" si="364"/>
        <v/>
      </c>
      <c r="Q7760" s="70" t="str">
        <f t="shared" si="365"/>
        <v/>
      </c>
      <c r="R7760" s="70" t="str">
        <f>IFERROR(IF(K7760="handling and wharfage",SUM(P7760:Q7760),IF(OR(K7760="tank",K7760="Boat",K7760="car"),INDEX(Rate!$B$4:$M$25,MATCH(Gilbert!N7760,Rate!$A$4:$A$25,0),MATCH(Gilbert!L7760,Rate!$B$3:$M$3,0))*O7760*0.8,INDEX(Rate!$B$4:$M$25,MATCH(Gilbert!N7760,Rate!$A$4:$A$25,0),MATCH(Gilbert!L7760,Rate!$B$3:$M$3,0))*O7760)),"")</f>
        <v/>
      </c>
      <c r="T7760" s="71" t="str">
        <f t="shared" si="366"/>
        <v/>
      </c>
    </row>
    <row r="7761" spans="16:20">
      <c r="P7761" s="70" t="str">
        <f t="shared" si="364"/>
        <v/>
      </c>
      <c r="Q7761" s="70" t="str">
        <f t="shared" si="365"/>
        <v/>
      </c>
      <c r="R7761" s="70" t="str">
        <f>IFERROR(IF(K7761="handling and wharfage",SUM(P7761:Q7761),IF(OR(K7761="tank",K7761="Boat",K7761="car"),INDEX(Rate!$B$4:$M$25,MATCH(Gilbert!N7761,Rate!$A$4:$A$25,0),MATCH(Gilbert!L7761,Rate!$B$3:$M$3,0))*O7761*0.8,INDEX(Rate!$B$4:$M$25,MATCH(Gilbert!N7761,Rate!$A$4:$A$25,0),MATCH(Gilbert!L7761,Rate!$B$3:$M$3,0))*O7761)),"")</f>
        <v/>
      </c>
      <c r="T7761" s="71" t="str">
        <f t="shared" si="366"/>
        <v/>
      </c>
    </row>
    <row r="7762" spans="16:20">
      <c r="P7762" s="70" t="str">
        <f t="shared" si="364"/>
        <v/>
      </c>
      <c r="Q7762" s="70" t="str">
        <f t="shared" si="365"/>
        <v/>
      </c>
      <c r="R7762" s="70" t="str">
        <f>IFERROR(IF(K7762="handling and wharfage",SUM(P7762:Q7762),IF(OR(K7762="tank",K7762="Boat",K7762="car"),INDEX(Rate!$B$4:$M$25,MATCH(Gilbert!N7762,Rate!$A$4:$A$25,0),MATCH(Gilbert!L7762,Rate!$B$3:$M$3,0))*O7762*0.8,INDEX(Rate!$B$4:$M$25,MATCH(Gilbert!N7762,Rate!$A$4:$A$25,0),MATCH(Gilbert!L7762,Rate!$B$3:$M$3,0))*O7762)),"")</f>
        <v/>
      </c>
      <c r="T7762" s="71" t="str">
        <f t="shared" si="366"/>
        <v/>
      </c>
    </row>
    <row r="7763" spans="16:20">
      <c r="P7763" s="70" t="str">
        <f t="shared" si="364"/>
        <v/>
      </c>
      <c r="Q7763" s="70" t="str">
        <f t="shared" si="365"/>
        <v/>
      </c>
      <c r="R7763" s="70" t="str">
        <f>IFERROR(IF(K7763="handling and wharfage",SUM(P7763:Q7763),IF(OR(K7763="tank",K7763="Boat",K7763="car"),INDEX(Rate!$B$4:$M$25,MATCH(Gilbert!N7763,Rate!$A$4:$A$25,0),MATCH(Gilbert!L7763,Rate!$B$3:$M$3,0))*O7763*0.8,INDEX(Rate!$B$4:$M$25,MATCH(Gilbert!N7763,Rate!$A$4:$A$25,0),MATCH(Gilbert!L7763,Rate!$B$3:$M$3,0))*O7763)),"")</f>
        <v/>
      </c>
      <c r="T7763" s="71" t="str">
        <f t="shared" si="366"/>
        <v/>
      </c>
    </row>
    <row r="7764" spans="16:20">
      <c r="P7764" s="70" t="str">
        <f t="shared" si="364"/>
        <v/>
      </c>
      <c r="Q7764" s="70" t="str">
        <f t="shared" si="365"/>
        <v/>
      </c>
      <c r="R7764" s="70" t="str">
        <f>IFERROR(IF(K7764="handling and wharfage",SUM(P7764:Q7764),IF(OR(K7764="tank",K7764="Boat",K7764="car"),INDEX(Rate!$B$4:$M$25,MATCH(Gilbert!N7764,Rate!$A$4:$A$25,0),MATCH(Gilbert!L7764,Rate!$B$3:$M$3,0))*O7764*0.8,INDEX(Rate!$B$4:$M$25,MATCH(Gilbert!N7764,Rate!$A$4:$A$25,0),MATCH(Gilbert!L7764,Rate!$B$3:$M$3,0))*O7764)),"")</f>
        <v/>
      </c>
      <c r="T7764" s="71" t="str">
        <f t="shared" si="366"/>
        <v/>
      </c>
    </row>
    <row r="7765" spans="16:20">
      <c r="P7765" s="70" t="str">
        <f t="shared" si="364"/>
        <v/>
      </c>
      <c r="Q7765" s="70" t="str">
        <f t="shared" si="365"/>
        <v/>
      </c>
      <c r="R7765" s="70" t="str">
        <f>IFERROR(IF(K7765="handling and wharfage",SUM(P7765:Q7765),IF(OR(K7765="tank",K7765="Boat",K7765="car"),INDEX(Rate!$B$4:$M$25,MATCH(Gilbert!N7765,Rate!$A$4:$A$25,0),MATCH(Gilbert!L7765,Rate!$B$3:$M$3,0))*O7765*0.8,INDEX(Rate!$B$4:$M$25,MATCH(Gilbert!N7765,Rate!$A$4:$A$25,0),MATCH(Gilbert!L7765,Rate!$B$3:$M$3,0))*O7765)),"")</f>
        <v/>
      </c>
      <c r="T7765" s="71" t="str">
        <f t="shared" si="366"/>
        <v/>
      </c>
    </row>
    <row r="7766" spans="16:20">
      <c r="P7766" s="70" t="str">
        <f t="shared" si="364"/>
        <v/>
      </c>
      <c r="Q7766" s="70" t="str">
        <f t="shared" si="365"/>
        <v/>
      </c>
      <c r="R7766" s="70" t="str">
        <f>IFERROR(IF(K7766="handling and wharfage",SUM(P7766:Q7766),IF(OR(K7766="tank",K7766="Boat",K7766="car"),INDEX(Rate!$B$4:$M$25,MATCH(Gilbert!N7766,Rate!$A$4:$A$25,0),MATCH(Gilbert!L7766,Rate!$B$3:$M$3,0))*O7766*0.8,INDEX(Rate!$B$4:$M$25,MATCH(Gilbert!N7766,Rate!$A$4:$A$25,0),MATCH(Gilbert!L7766,Rate!$B$3:$M$3,0))*O7766)),"")</f>
        <v/>
      </c>
      <c r="T7766" s="71" t="str">
        <f t="shared" si="366"/>
        <v/>
      </c>
    </row>
    <row r="7767" spans="16:20">
      <c r="P7767" s="70" t="str">
        <f t="shared" si="364"/>
        <v/>
      </c>
      <c r="Q7767" s="70" t="str">
        <f t="shared" si="365"/>
        <v/>
      </c>
      <c r="R7767" s="70" t="str">
        <f>IFERROR(IF(K7767="handling and wharfage",SUM(P7767:Q7767),IF(OR(K7767="tank",K7767="Boat",K7767="car"),INDEX(Rate!$B$4:$M$25,MATCH(Gilbert!N7767,Rate!$A$4:$A$25,0),MATCH(Gilbert!L7767,Rate!$B$3:$M$3,0))*O7767*0.8,INDEX(Rate!$B$4:$M$25,MATCH(Gilbert!N7767,Rate!$A$4:$A$25,0),MATCH(Gilbert!L7767,Rate!$B$3:$M$3,0))*O7767)),"")</f>
        <v/>
      </c>
      <c r="T7767" s="71" t="str">
        <f t="shared" si="366"/>
        <v/>
      </c>
    </row>
    <row r="7768" spans="16:20">
      <c r="P7768" s="70" t="str">
        <f t="shared" si="364"/>
        <v/>
      </c>
      <c r="Q7768" s="70" t="str">
        <f t="shared" si="365"/>
        <v/>
      </c>
      <c r="R7768" s="70" t="str">
        <f>IFERROR(IF(K7768="handling and wharfage",SUM(P7768:Q7768),IF(OR(K7768="tank",K7768="Boat",K7768="car"),INDEX(Rate!$B$4:$M$25,MATCH(Gilbert!N7768,Rate!$A$4:$A$25,0),MATCH(Gilbert!L7768,Rate!$B$3:$M$3,0))*O7768*0.8,INDEX(Rate!$B$4:$M$25,MATCH(Gilbert!N7768,Rate!$A$4:$A$25,0),MATCH(Gilbert!L7768,Rate!$B$3:$M$3,0))*O7768)),"")</f>
        <v/>
      </c>
      <c r="T7768" s="71" t="str">
        <f t="shared" si="366"/>
        <v/>
      </c>
    </row>
    <row r="7769" spans="16:20">
      <c r="P7769" s="70" t="str">
        <f t="shared" si="364"/>
        <v/>
      </c>
      <c r="Q7769" s="70" t="str">
        <f t="shared" si="365"/>
        <v/>
      </c>
      <c r="R7769" s="70" t="str">
        <f>IFERROR(IF(K7769="handling and wharfage",SUM(P7769:Q7769),IF(OR(K7769="tank",K7769="Boat",K7769="car"),INDEX(Rate!$B$4:$M$25,MATCH(Gilbert!N7769,Rate!$A$4:$A$25,0),MATCH(Gilbert!L7769,Rate!$B$3:$M$3,0))*O7769*0.8,INDEX(Rate!$B$4:$M$25,MATCH(Gilbert!N7769,Rate!$A$4:$A$25,0),MATCH(Gilbert!L7769,Rate!$B$3:$M$3,0))*O7769)),"")</f>
        <v/>
      </c>
      <c r="T7769" s="71" t="str">
        <f t="shared" si="366"/>
        <v/>
      </c>
    </row>
    <row r="7770" spans="16:20">
      <c r="P7770" s="70" t="str">
        <f t="shared" si="364"/>
        <v/>
      </c>
      <c r="Q7770" s="70" t="str">
        <f t="shared" si="365"/>
        <v/>
      </c>
      <c r="R7770" s="70" t="str">
        <f>IFERROR(IF(K7770="handling and wharfage",SUM(P7770:Q7770),IF(OR(K7770="tank",K7770="Boat",K7770="car"),INDEX(Rate!$B$4:$M$25,MATCH(Gilbert!N7770,Rate!$A$4:$A$25,0),MATCH(Gilbert!L7770,Rate!$B$3:$M$3,0))*O7770*0.8,INDEX(Rate!$B$4:$M$25,MATCH(Gilbert!N7770,Rate!$A$4:$A$25,0),MATCH(Gilbert!L7770,Rate!$B$3:$M$3,0))*O7770)),"")</f>
        <v/>
      </c>
      <c r="T7770" s="71" t="str">
        <f t="shared" si="366"/>
        <v/>
      </c>
    </row>
    <row r="7771" spans="16:20">
      <c r="P7771" s="70" t="str">
        <f t="shared" si="364"/>
        <v/>
      </c>
      <c r="Q7771" s="70" t="str">
        <f t="shared" si="365"/>
        <v/>
      </c>
      <c r="R7771" s="70" t="str">
        <f>IFERROR(IF(K7771="handling and wharfage",SUM(P7771:Q7771),IF(OR(K7771="tank",K7771="Boat",K7771="car"),INDEX(Rate!$B$4:$M$25,MATCH(Gilbert!N7771,Rate!$A$4:$A$25,0),MATCH(Gilbert!L7771,Rate!$B$3:$M$3,0))*O7771*0.8,INDEX(Rate!$B$4:$M$25,MATCH(Gilbert!N7771,Rate!$A$4:$A$25,0),MATCH(Gilbert!L7771,Rate!$B$3:$M$3,0))*O7771)),"")</f>
        <v/>
      </c>
      <c r="T7771" s="71" t="str">
        <f t="shared" si="366"/>
        <v/>
      </c>
    </row>
    <row r="7772" spans="16:20">
      <c r="P7772" s="70" t="str">
        <f t="shared" si="364"/>
        <v/>
      </c>
      <c r="Q7772" s="70" t="str">
        <f t="shared" si="365"/>
        <v/>
      </c>
      <c r="R7772" s="70" t="str">
        <f>IFERROR(IF(K7772="handling and wharfage",SUM(P7772:Q7772),IF(OR(K7772="tank",K7772="Boat",K7772="car"),INDEX(Rate!$B$4:$M$25,MATCH(Gilbert!N7772,Rate!$A$4:$A$25,0),MATCH(Gilbert!L7772,Rate!$B$3:$M$3,0))*O7772*0.8,INDEX(Rate!$B$4:$M$25,MATCH(Gilbert!N7772,Rate!$A$4:$A$25,0),MATCH(Gilbert!L7772,Rate!$B$3:$M$3,0))*O7772)),"")</f>
        <v/>
      </c>
      <c r="T7772" s="71" t="str">
        <f t="shared" si="366"/>
        <v/>
      </c>
    </row>
    <row r="7773" spans="16:20">
      <c r="P7773" s="70" t="str">
        <f t="shared" si="364"/>
        <v/>
      </c>
      <c r="Q7773" s="70" t="str">
        <f t="shared" si="365"/>
        <v/>
      </c>
      <c r="R7773" s="70" t="str">
        <f>IFERROR(IF(K7773="handling and wharfage",SUM(P7773:Q7773),IF(OR(K7773="tank",K7773="Boat",K7773="car"),INDEX(Rate!$B$4:$M$25,MATCH(Gilbert!N7773,Rate!$A$4:$A$25,0),MATCH(Gilbert!L7773,Rate!$B$3:$M$3,0))*O7773*0.8,INDEX(Rate!$B$4:$M$25,MATCH(Gilbert!N7773,Rate!$A$4:$A$25,0),MATCH(Gilbert!L7773,Rate!$B$3:$M$3,0))*O7773)),"")</f>
        <v/>
      </c>
      <c r="T7773" s="71" t="str">
        <f t="shared" si="366"/>
        <v/>
      </c>
    </row>
    <row r="7774" spans="16:20">
      <c r="P7774" s="70" t="str">
        <f t="shared" si="364"/>
        <v/>
      </c>
      <c r="Q7774" s="70" t="str">
        <f t="shared" si="365"/>
        <v/>
      </c>
      <c r="R7774" s="70" t="str">
        <f>IFERROR(IF(K7774="handling and wharfage",SUM(P7774:Q7774),IF(OR(K7774="tank",K7774="Boat",K7774="car"),INDEX(Rate!$B$4:$M$25,MATCH(Gilbert!N7774,Rate!$A$4:$A$25,0),MATCH(Gilbert!L7774,Rate!$B$3:$M$3,0))*O7774*0.8,INDEX(Rate!$B$4:$M$25,MATCH(Gilbert!N7774,Rate!$A$4:$A$25,0),MATCH(Gilbert!L7774,Rate!$B$3:$M$3,0))*O7774)),"")</f>
        <v/>
      </c>
      <c r="T7774" s="71" t="str">
        <f t="shared" si="366"/>
        <v/>
      </c>
    </row>
    <row r="7775" spans="16:20">
      <c r="P7775" s="70" t="str">
        <f t="shared" si="364"/>
        <v/>
      </c>
      <c r="Q7775" s="70" t="str">
        <f t="shared" si="365"/>
        <v/>
      </c>
      <c r="R7775" s="70" t="str">
        <f>IFERROR(IF(K7775="handling and wharfage",SUM(P7775:Q7775),IF(OR(K7775="tank",K7775="Boat",K7775="car"),INDEX(Rate!$B$4:$M$25,MATCH(Gilbert!N7775,Rate!$A$4:$A$25,0),MATCH(Gilbert!L7775,Rate!$B$3:$M$3,0))*O7775*0.8,INDEX(Rate!$B$4:$M$25,MATCH(Gilbert!N7775,Rate!$A$4:$A$25,0),MATCH(Gilbert!L7775,Rate!$B$3:$M$3,0))*O7775)),"")</f>
        <v/>
      </c>
      <c r="T7775" s="71" t="str">
        <f t="shared" si="366"/>
        <v/>
      </c>
    </row>
    <row r="7776" spans="16:20">
      <c r="P7776" s="70" t="str">
        <f t="shared" si="364"/>
        <v/>
      </c>
      <c r="Q7776" s="70" t="str">
        <f t="shared" si="365"/>
        <v/>
      </c>
      <c r="R7776" s="70" t="str">
        <f>IFERROR(IF(K7776="handling and wharfage",SUM(P7776:Q7776),IF(OR(K7776="tank",K7776="Boat",K7776="car"),INDEX(Rate!$B$4:$M$25,MATCH(Gilbert!N7776,Rate!$A$4:$A$25,0),MATCH(Gilbert!L7776,Rate!$B$3:$M$3,0))*O7776*0.8,INDEX(Rate!$B$4:$M$25,MATCH(Gilbert!N7776,Rate!$A$4:$A$25,0),MATCH(Gilbert!L7776,Rate!$B$3:$M$3,0))*O7776)),"")</f>
        <v/>
      </c>
      <c r="T7776" s="71" t="str">
        <f t="shared" si="366"/>
        <v/>
      </c>
    </row>
    <row r="7777" spans="16:20">
      <c r="P7777" s="70" t="str">
        <f t="shared" si="364"/>
        <v/>
      </c>
      <c r="Q7777" s="70" t="str">
        <f t="shared" si="365"/>
        <v/>
      </c>
      <c r="R7777" s="70" t="str">
        <f>IFERROR(IF(K7777="handling and wharfage",SUM(P7777:Q7777),IF(OR(K7777="tank",K7777="Boat",K7777="car"),INDEX(Rate!$B$4:$M$25,MATCH(Gilbert!N7777,Rate!$A$4:$A$25,0),MATCH(Gilbert!L7777,Rate!$B$3:$M$3,0))*O7777*0.8,INDEX(Rate!$B$4:$M$25,MATCH(Gilbert!N7777,Rate!$A$4:$A$25,0),MATCH(Gilbert!L7777,Rate!$B$3:$M$3,0))*O7777)),"")</f>
        <v/>
      </c>
      <c r="T7777" s="71" t="str">
        <f t="shared" si="366"/>
        <v/>
      </c>
    </row>
    <row r="7778" spans="16:20">
      <c r="P7778" s="70" t="str">
        <f t="shared" si="364"/>
        <v/>
      </c>
      <c r="Q7778" s="70" t="str">
        <f t="shared" si="365"/>
        <v/>
      </c>
      <c r="R7778" s="70" t="str">
        <f>IFERROR(IF(K7778="handling and wharfage",SUM(P7778:Q7778),IF(OR(K7778="tank",K7778="Boat",K7778="car"),INDEX(Rate!$B$4:$M$25,MATCH(Gilbert!N7778,Rate!$A$4:$A$25,0),MATCH(Gilbert!L7778,Rate!$B$3:$M$3,0))*O7778*0.8,INDEX(Rate!$B$4:$M$25,MATCH(Gilbert!N7778,Rate!$A$4:$A$25,0),MATCH(Gilbert!L7778,Rate!$B$3:$M$3,0))*O7778)),"")</f>
        <v/>
      </c>
      <c r="T7778" s="71" t="str">
        <f t="shared" si="366"/>
        <v/>
      </c>
    </row>
    <row r="7779" spans="16:20">
      <c r="P7779" s="70" t="str">
        <f t="shared" si="364"/>
        <v/>
      </c>
      <c r="Q7779" s="70" t="str">
        <f t="shared" si="365"/>
        <v/>
      </c>
      <c r="R7779" s="70" t="str">
        <f>IFERROR(IF(K7779="handling and wharfage",SUM(P7779:Q7779),IF(OR(K7779="tank",K7779="Boat",K7779="car"),INDEX(Rate!$B$4:$M$25,MATCH(Gilbert!N7779,Rate!$A$4:$A$25,0),MATCH(Gilbert!L7779,Rate!$B$3:$M$3,0))*O7779*0.8,INDEX(Rate!$B$4:$M$25,MATCH(Gilbert!N7779,Rate!$A$4:$A$25,0),MATCH(Gilbert!L7779,Rate!$B$3:$M$3,0))*O7779)),"")</f>
        <v/>
      </c>
      <c r="T7779" s="71" t="str">
        <f t="shared" si="366"/>
        <v/>
      </c>
    </row>
    <row r="7780" spans="16:20">
      <c r="P7780" s="70" t="str">
        <f t="shared" si="364"/>
        <v/>
      </c>
      <c r="Q7780" s="70" t="str">
        <f t="shared" si="365"/>
        <v/>
      </c>
      <c r="R7780" s="70" t="str">
        <f>IFERROR(IF(K7780="handling and wharfage",SUM(P7780:Q7780),IF(OR(K7780="tank",K7780="Boat",K7780="car"),INDEX(Rate!$B$4:$M$25,MATCH(Gilbert!N7780,Rate!$A$4:$A$25,0),MATCH(Gilbert!L7780,Rate!$B$3:$M$3,0))*O7780*0.8,INDEX(Rate!$B$4:$M$25,MATCH(Gilbert!N7780,Rate!$A$4:$A$25,0),MATCH(Gilbert!L7780,Rate!$B$3:$M$3,0))*O7780)),"")</f>
        <v/>
      </c>
      <c r="T7780" s="71" t="str">
        <f t="shared" si="366"/>
        <v/>
      </c>
    </row>
    <row r="7781" spans="16:20">
      <c r="P7781" s="70" t="str">
        <f t="shared" si="364"/>
        <v/>
      </c>
      <c r="Q7781" s="70" t="str">
        <f t="shared" si="365"/>
        <v/>
      </c>
      <c r="R7781" s="70" t="str">
        <f>IFERROR(IF(K7781="handling and wharfage",SUM(P7781:Q7781),IF(OR(K7781="tank",K7781="Boat",K7781="car"),INDEX(Rate!$B$4:$M$25,MATCH(Gilbert!N7781,Rate!$A$4:$A$25,0),MATCH(Gilbert!L7781,Rate!$B$3:$M$3,0))*O7781*0.8,INDEX(Rate!$B$4:$M$25,MATCH(Gilbert!N7781,Rate!$A$4:$A$25,0),MATCH(Gilbert!L7781,Rate!$B$3:$M$3,0))*O7781)),"")</f>
        <v/>
      </c>
      <c r="T7781" s="71" t="str">
        <f t="shared" si="366"/>
        <v/>
      </c>
    </row>
    <row r="7782" spans="16:20">
      <c r="P7782" s="70" t="str">
        <f t="shared" si="364"/>
        <v/>
      </c>
      <c r="Q7782" s="70" t="str">
        <f t="shared" si="365"/>
        <v/>
      </c>
      <c r="R7782" s="70" t="str">
        <f>IFERROR(IF(K7782="handling and wharfage",SUM(P7782:Q7782),IF(OR(K7782="tank",K7782="Boat",K7782="car"),INDEX(Rate!$B$4:$M$25,MATCH(Gilbert!N7782,Rate!$A$4:$A$25,0),MATCH(Gilbert!L7782,Rate!$B$3:$M$3,0))*O7782*0.8,INDEX(Rate!$B$4:$M$25,MATCH(Gilbert!N7782,Rate!$A$4:$A$25,0),MATCH(Gilbert!L7782,Rate!$B$3:$M$3,0))*O7782)),"")</f>
        <v/>
      </c>
      <c r="T7782" s="71" t="str">
        <f t="shared" si="366"/>
        <v/>
      </c>
    </row>
    <row r="7783" spans="16:20">
      <c r="P7783" s="70" t="str">
        <f t="shared" si="364"/>
        <v/>
      </c>
      <c r="Q7783" s="70" t="str">
        <f t="shared" si="365"/>
        <v/>
      </c>
      <c r="R7783" s="70" t="str">
        <f>IFERROR(IF(K7783="handling and wharfage",SUM(P7783:Q7783),IF(OR(K7783="tank",K7783="Boat",K7783="car"),INDEX(Rate!$B$4:$M$25,MATCH(Gilbert!N7783,Rate!$A$4:$A$25,0),MATCH(Gilbert!L7783,Rate!$B$3:$M$3,0))*O7783*0.8,INDEX(Rate!$B$4:$M$25,MATCH(Gilbert!N7783,Rate!$A$4:$A$25,0),MATCH(Gilbert!L7783,Rate!$B$3:$M$3,0))*O7783)),"")</f>
        <v/>
      </c>
      <c r="T7783" s="71" t="str">
        <f t="shared" si="366"/>
        <v/>
      </c>
    </row>
    <row r="7784" spans="16:20">
      <c r="P7784" s="70" t="str">
        <f t="shared" si="364"/>
        <v/>
      </c>
      <c r="Q7784" s="70" t="str">
        <f t="shared" si="365"/>
        <v/>
      </c>
      <c r="R7784" s="70" t="str">
        <f>IFERROR(IF(K7784="handling and wharfage",SUM(P7784:Q7784),IF(OR(K7784="tank",K7784="Boat",K7784="car"),INDEX(Rate!$B$4:$M$25,MATCH(Gilbert!N7784,Rate!$A$4:$A$25,0),MATCH(Gilbert!L7784,Rate!$B$3:$M$3,0))*O7784*0.8,INDEX(Rate!$B$4:$M$25,MATCH(Gilbert!N7784,Rate!$A$4:$A$25,0),MATCH(Gilbert!L7784,Rate!$B$3:$M$3,0))*O7784)),"")</f>
        <v/>
      </c>
      <c r="T7784" s="71" t="str">
        <f t="shared" si="366"/>
        <v/>
      </c>
    </row>
    <row r="7785" spans="16:20">
      <c r="P7785" s="70" t="str">
        <f t="shared" si="364"/>
        <v/>
      </c>
      <c r="Q7785" s="70" t="str">
        <f t="shared" si="365"/>
        <v/>
      </c>
      <c r="R7785" s="70" t="str">
        <f>IFERROR(IF(K7785="handling and wharfage",SUM(P7785:Q7785),IF(OR(K7785="tank",K7785="Boat",K7785="car"),INDEX(Rate!$B$4:$M$25,MATCH(Gilbert!N7785,Rate!$A$4:$A$25,0),MATCH(Gilbert!L7785,Rate!$B$3:$M$3,0))*O7785*0.8,INDEX(Rate!$B$4:$M$25,MATCH(Gilbert!N7785,Rate!$A$4:$A$25,0),MATCH(Gilbert!L7785,Rate!$B$3:$M$3,0))*O7785)),"")</f>
        <v/>
      </c>
      <c r="T7785" s="71" t="str">
        <f t="shared" si="366"/>
        <v/>
      </c>
    </row>
    <row r="7786" spans="16:20">
      <c r="P7786" s="70" t="str">
        <f t="shared" si="364"/>
        <v/>
      </c>
      <c r="Q7786" s="70" t="str">
        <f t="shared" si="365"/>
        <v/>
      </c>
      <c r="R7786" s="70" t="str">
        <f>IFERROR(IF(K7786="handling and wharfage",SUM(P7786:Q7786),IF(OR(K7786="tank",K7786="Boat",K7786="car"),INDEX(Rate!$B$4:$M$25,MATCH(Gilbert!N7786,Rate!$A$4:$A$25,0),MATCH(Gilbert!L7786,Rate!$B$3:$M$3,0))*O7786*0.8,INDEX(Rate!$B$4:$M$25,MATCH(Gilbert!N7786,Rate!$A$4:$A$25,0),MATCH(Gilbert!L7786,Rate!$B$3:$M$3,0))*O7786)),"")</f>
        <v/>
      </c>
      <c r="T7786" s="71" t="str">
        <f t="shared" si="366"/>
        <v/>
      </c>
    </row>
    <row r="7787" spans="16:20">
      <c r="P7787" s="70" t="str">
        <f t="shared" si="364"/>
        <v/>
      </c>
      <c r="Q7787" s="70" t="str">
        <f t="shared" si="365"/>
        <v/>
      </c>
      <c r="R7787" s="70" t="str">
        <f>IFERROR(IF(K7787="handling and wharfage",SUM(P7787:Q7787),IF(OR(K7787="tank",K7787="Boat",K7787="car"),INDEX(Rate!$B$4:$M$25,MATCH(Gilbert!N7787,Rate!$A$4:$A$25,0),MATCH(Gilbert!L7787,Rate!$B$3:$M$3,0))*O7787*0.8,INDEX(Rate!$B$4:$M$25,MATCH(Gilbert!N7787,Rate!$A$4:$A$25,0),MATCH(Gilbert!L7787,Rate!$B$3:$M$3,0))*O7787)),"")</f>
        <v/>
      </c>
      <c r="T7787" s="71" t="str">
        <f t="shared" si="366"/>
        <v/>
      </c>
    </row>
    <row r="7788" spans="16:20">
      <c r="P7788" s="70" t="str">
        <f t="shared" si="364"/>
        <v/>
      </c>
      <c r="Q7788" s="70" t="str">
        <f t="shared" si="365"/>
        <v/>
      </c>
      <c r="R7788" s="70" t="str">
        <f>IFERROR(IF(K7788="handling and wharfage",SUM(P7788:Q7788),IF(OR(K7788="tank",K7788="Boat",K7788="car"),INDEX(Rate!$B$4:$M$25,MATCH(Gilbert!N7788,Rate!$A$4:$A$25,0),MATCH(Gilbert!L7788,Rate!$B$3:$M$3,0))*O7788*0.8,INDEX(Rate!$B$4:$M$25,MATCH(Gilbert!N7788,Rate!$A$4:$A$25,0),MATCH(Gilbert!L7788,Rate!$B$3:$M$3,0))*O7788)),"")</f>
        <v/>
      </c>
      <c r="T7788" s="71" t="str">
        <f t="shared" si="366"/>
        <v/>
      </c>
    </row>
    <row r="7789" spans="16:20">
      <c r="P7789" s="70" t="str">
        <f t="shared" si="364"/>
        <v/>
      </c>
      <c r="Q7789" s="70" t="str">
        <f t="shared" si="365"/>
        <v/>
      </c>
      <c r="R7789" s="70" t="str">
        <f>IFERROR(IF(K7789="handling and wharfage",SUM(P7789:Q7789),IF(OR(K7789="tank",K7789="Boat",K7789="car"),INDEX(Rate!$B$4:$M$25,MATCH(Gilbert!N7789,Rate!$A$4:$A$25,0),MATCH(Gilbert!L7789,Rate!$B$3:$M$3,0))*O7789*0.8,INDEX(Rate!$B$4:$M$25,MATCH(Gilbert!N7789,Rate!$A$4:$A$25,0),MATCH(Gilbert!L7789,Rate!$B$3:$M$3,0))*O7789)),"")</f>
        <v/>
      </c>
      <c r="T7789" s="71" t="str">
        <f t="shared" si="366"/>
        <v/>
      </c>
    </row>
    <row r="7790" spans="16:20">
      <c r="P7790" s="70" t="str">
        <f t="shared" si="364"/>
        <v/>
      </c>
      <c r="Q7790" s="70" t="str">
        <f t="shared" si="365"/>
        <v/>
      </c>
      <c r="R7790" s="70" t="str">
        <f>IFERROR(IF(K7790="handling and wharfage",SUM(P7790:Q7790),IF(OR(K7790="tank",K7790="Boat",K7790="car"),INDEX(Rate!$B$4:$M$25,MATCH(Gilbert!N7790,Rate!$A$4:$A$25,0),MATCH(Gilbert!L7790,Rate!$B$3:$M$3,0))*O7790*0.8,INDEX(Rate!$B$4:$M$25,MATCH(Gilbert!N7790,Rate!$A$4:$A$25,0),MATCH(Gilbert!L7790,Rate!$B$3:$M$3,0))*O7790)),"")</f>
        <v/>
      </c>
      <c r="T7790" s="71" t="str">
        <f t="shared" si="366"/>
        <v/>
      </c>
    </row>
    <row r="7791" s="59" customFormat="1" spans="1:23">
      <c r="A7791" s="74"/>
      <c r="B7791" s="74"/>
      <c r="D7791" s="98"/>
      <c r="G7791" s="99"/>
      <c r="H7791" s="98"/>
      <c r="J7791" s="101"/>
      <c r="P7791" s="70" t="str">
        <f t="shared" si="364"/>
        <v/>
      </c>
      <c r="Q7791" s="70" t="str">
        <f t="shared" si="365"/>
        <v/>
      </c>
      <c r="R7791" s="70" t="str">
        <f>IFERROR(IF(K7791="handling and wharfage",SUM(P7791:Q7791),IF(OR(K7791="tank",K7791="Boat",K7791="car"),INDEX(Rate!$B$4:$M$25,MATCH(Gilbert!N7791,Rate!$A$4:$A$25,0),MATCH(Gilbert!L7791,Rate!$B$3:$M$3,0))*O7791*0.8,INDEX(Rate!$B$4:$M$25,MATCH(Gilbert!N7791,Rate!$A$4:$A$25,0),MATCH(Gilbert!L7791,Rate!$B$3:$M$3,0))*O7791)),"")</f>
        <v/>
      </c>
      <c r="S7791" s="71"/>
      <c r="T7791" s="71" t="str">
        <f t="shared" si="366"/>
        <v/>
      </c>
      <c r="V7791" s="98"/>
      <c r="W7791" s="98"/>
    </row>
    <row r="7792" s="59" customFormat="1" spans="1:23">
      <c r="A7792" s="74"/>
      <c r="B7792" s="74"/>
      <c r="D7792" s="98"/>
      <c r="G7792" s="99"/>
      <c r="H7792" s="98"/>
      <c r="J7792" s="101"/>
      <c r="P7792" s="70" t="str">
        <f t="shared" si="364"/>
        <v/>
      </c>
      <c r="Q7792" s="70" t="str">
        <f t="shared" si="365"/>
        <v/>
      </c>
      <c r="R7792" s="70" t="str">
        <f>IFERROR(IF(K7792="handling and wharfage",SUM(P7792:Q7792),IF(OR(K7792="tank",K7792="Boat",K7792="car"),INDEX(Rate!$B$4:$M$25,MATCH(Gilbert!N7792,Rate!$A$4:$A$25,0),MATCH(Gilbert!L7792,Rate!$B$3:$M$3,0))*O7792*0.8,INDEX(Rate!$B$4:$M$25,MATCH(Gilbert!N7792,Rate!$A$4:$A$25,0),MATCH(Gilbert!L7792,Rate!$B$3:$M$3,0))*O7792)),"")</f>
        <v/>
      </c>
      <c r="S7792" s="71"/>
      <c r="T7792" s="71" t="str">
        <f t="shared" si="366"/>
        <v/>
      </c>
      <c r="V7792" s="98"/>
      <c r="W7792" s="98"/>
    </row>
    <row r="7793" spans="16:20">
      <c r="P7793" s="70" t="str">
        <f t="shared" si="364"/>
        <v/>
      </c>
      <c r="Q7793" s="70" t="str">
        <f t="shared" si="365"/>
        <v/>
      </c>
      <c r="R7793" s="70" t="str">
        <f>IFERROR(IF(K7793="handling and wharfage",SUM(P7793:Q7793),IF(OR(K7793="tank",K7793="Boat",K7793="car"),INDEX(Rate!$B$4:$M$25,MATCH(Gilbert!N7793,Rate!$A$4:$A$25,0),MATCH(Gilbert!L7793,Rate!$B$3:$M$3,0))*O7793*0.8,INDEX(Rate!$B$4:$M$25,MATCH(Gilbert!N7793,Rate!$A$4:$A$25,0),MATCH(Gilbert!L7793,Rate!$B$3:$M$3,0))*O7793)),"")</f>
        <v/>
      </c>
      <c r="T7793" s="71" t="str">
        <f t="shared" si="366"/>
        <v/>
      </c>
    </row>
    <row r="7794" spans="16:20">
      <c r="P7794" s="70" t="str">
        <f t="shared" si="364"/>
        <v/>
      </c>
      <c r="Q7794" s="70" t="str">
        <f t="shared" si="365"/>
        <v/>
      </c>
      <c r="R7794" s="70" t="str">
        <f>IFERROR(IF(K7794="handling and wharfage",SUM(P7794:Q7794),IF(OR(K7794="tank",K7794="Boat",K7794="car"),INDEX(Rate!$B$4:$M$25,MATCH(Gilbert!N7794,Rate!$A$4:$A$25,0),MATCH(Gilbert!L7794,Rate!$B$3:$M$3,0))*O7794*0.8,INDEX(Rate!$B$4:$M$25,MATCH(Gilbert!N7794,Rate!$A$4:$A$25,0),MATCH(Gilbert!L7794,Rate!$B$3:$M$3,0))*O7794)),"")</f>
        <v/>
      </c>
      <c r="T7794" s="71" t="str">
        <f t="shared" si="366"/>
        <v/>
      </c>
    </row>
    <row r="7795" spans="16:20">
      <c r="P7795" s="70" t="str">
        <f t="shared" si="364"/>
        <v/>
      </c>
      <c r="Q7795" s="70" t="str">
        <f t="shared" si="365"/>
        <v/>
      </c>
      <c r="R7795" s="70" t="str">
        <f>IFERROR(IF(K7795="handling and wharfage",SUM(P7795:Q7795),IF(OR(K7795="tank",K7795="Boat",K7795="car"),INDEX(Rate!$B$4:$M$25,MATCH(Gilbert!N7795,Rate!$A$4:$A$25,0),MATCH(Gilbert!L7795,Rate!$B$3:$M$3,0))*O7795*0.8,INDEX(Rate!$B$4:$M$25,MATCH(Gilbert!N7795,Rate!$A$4:$A$25,0),MATCH(Gilbert!L7795,Rate!$B$3:$M$3,0))*O7795)),"")</f>
        <v/>
      </c>
      <c r="T7795" s="71" t="str">
        <f t="shared" si="366"/>
        <v/>
      </c>
    </row>
    <row r="7796" spans="16:20">
      <c r="P7796" s="70" t="str">
        <f t="shared" si="364"/>
        <v/>
      </c>
      <c r="Q7796" s="70" t="str">
        <f t="shared" si="365"/>
        <v/>
      </c>
      <c r="R7796" s="70" t="str">
        <f>IFERROR(IF(K7796="handling and wharfage",SUM(P7796:Q7796),IF(OR(K7796="tank",K7796="Boat",K7796="car"),INDEX(Rate!$B$4:$M$25,MATCH(Gilbert!N7796,Rate!$A$4:$A$25,0),MATCH(Gilbert!L7796,Rate!$B$3:$M$3,0))*O7796*0.8,INDEX(Rate!$B$4:$M$25,MATCH(Gilbert!N7796,Rate!$A$4:$A$25,0),MATCH(Gilbert!L7796,Rate!$B$3:$M$3,0))*O7796)),"")</f>
        <v/>
      </c>
      <c r="T7796" s="71" t="str">
        <f t="shared" si="366"/>
        <v/>
      </c>
    </row>
    <row r="7797" spans="16:20">
      <c r="P7797" s="70" t="str">
        <f t="shared" si="364"/>
        <v/>
      </c>
      <c r="Q7797" s="70" t="str">
        <f t="shared" si="365"/>
        <v/>
      </c>
      <c r="R7797" s="70" t="str">
        <f>IFERROR(IF(K7797="handling and wharfage",SUM(P7797:Q7797),IF(OR(K7797="tank",K7797="Boat",K7797="car"),INDEX(Rate!$B$4:$M$25,MATCH(Gilbert!N7797,Rate!$A$4:$A$25,0),MATCH(Gilbert!L7797,Rate!$B$3:$M$3,0))*O7797*0.8,INDEX(Rate!$B$4:$M$25,MATCH(Gilbert!N7797,Rate!$A$4:$A$25,0),MATCH(Gilbert!L7797,Rate!$B$3:$M$3,0))*O7797)),"")</f>
        <v/>
      </c>
      <c r="T7797" s="71" t="str">
        <f t="shared" si="366"/>
        <v/>
      </c>
    </row>
    <row r="7798" spans="16:20">
      <c r="P7798" s="70" t="str">
        <f t="shared" si="364"/>
        <v/>
      </c>
      <c r="Q7798" s="70" t="str">
        <f t="shared" si="365"/>
        <v/>
      </c>
      <c r="R7798" s="70" t="str">
        <f>IFERROR(IF(K7798="handling and wharfage",SUM(P7798:Q7798),IF(OR(K7798="tank",K7798="Boat",K7798="car"),INDEX(Rate!$B$4:$M$25,MATCH(Gilbert!N7798,Rate!$A$4:$A$25,0),MATCH(Gilbert!L7798,Rate!$B$3:$M$3,0))*O7798*0.8,INDEX(Rate!$B$4:$M$25,MATCH(Gilbert!N7798,Rate!$A$4:$A$25,0),MATCH(Gilbert!L7798,Rate!$B$3:$M$3,0))*O7798)),"")</f>
        <v/>
      </c>
      <c r="T7798" s="71" t="str">
        <f t="shared" si="366"/>
        <v/>
      </c>
    </row>
    <row r="7799" spans="16:20">
      <c r="P7799" s="70" t="str">
        <f t="shared" si="364"/>
        <v/>
      </c>
      <c r="Q7799" s="70" t="str">
        <f t="shared" si="365"/>
        <v/>
      </c>
      <c r="R7799" s="70" t="str">
        <f>IFERROR(IF(K7799="handling and wharfage",SUM(P7799:Q7799),IF(OR(K7799="tank",K7799="Boat",K7799="car"),INDEX(Rate!$B$4:$M$25,MATCH(Gilbert!N7799,Rate!$A$4:$A$25,0),MATCH(Gilbert!L7799,Rate!$B$3:$M$3,0))*O7799*0.8,INDEX(Rate!$B$4:$M$25,MATCH(Gilbert!N7799,Rate!$A$4:$A$25,0),MATCH(Gilbert!L7799,Rate!$B$3:$M$3,0))*O7799)),"")</f>
        <v/>
      </c>
      <c r="T7799" s="71" t="str">
        <f t="shared" si="366"/>
        <v/>
      </c>
    </row>
    <row r="7800" spans="16:20">
      <c r="P7800" s="70" t="str">
        <f t="shared" si="364"/>
        <v/>
      </c>
      <c r="Q7800" s="70" t="str">
        <f t="shared" si="365"/>
        <v/>
      </c>
      <c r="R7800" s="70" t="str">
        <f>IFERROR(IF(K7800="handling and wharfage",SUM(P7800:Q7800),IF(OR(K7800="tank",K7800="Boat",K7800="car"),INDEX(Rate!$B$4:$M$25,MATCH(Gilbert!N7800,Rate!$A$4:$A$25,0),MATCH(Gilbert!L7800,Rate!$B$3:$M$3,0))*O7800*0.8,INDEX(Rate!$B$4:$M$25,MATCH(Gilbert!N7800,Rate!$A$4:$A$25,0),MATCH(Gilbert!L7800,Rate!$B$3:$M$3,0))*O7800)),"")</f>
        <v/>
      </c>
      <c r="T7800" s="71" t="str">
        <f t="shared" si="366"/>
        <v/>
      </c>
    </row>
    <row r="7801" spans="16:20">
      <c r="P7801" s="70" t="str">
        <f t="shared" si="364"/>
        <v/>
      </c>
      <c r="Q7801" s="70" t="str">
        <f t="shared" si="365"/>
        <v/>
      </c>
      <c r="R7801" s="70" t="str">
        <f>IFERROR(IF(K7801="handling and wharfage",SUM(P7801:Q7801),IF(OR(K7801="tank",K7801="Boat",K7801="car"),INDEX(Rate!$B$4:$M$25,MATCH(Gilbert!N7801,Rate!$A$4:$A$25,0),MATCH(Gilbert!L7801,Rate!$B$3:$M$3,0))*O7801*0.8,INDEX(Rate!$B$4:$M$25,MATCH(Gilbert!N7801,Rate!$A$4:$A$25,0),MATCH(Gilbert!L7801,Rate!$B$3:$M$3,0))*O7801)),"")</f>
        <v/>
      </c>
      <c r="T7801" s="71" t="str">
        <f t="shared" si="366"/>
        <v/>
      </c>
    </row>
    <row r="7802" s="59" customFormat="1" spans="1:23">
      <c r="A7802" s="74"/>
      <c r="B7802" s="74"/>
      <c r="D7802" s="98"/>
      <c r="G7802" s="99"/>
      <c r="H7802" s="98"/>
      <c r="J7802" s="101"/>
      <c r="P7802" s="70" t="str">
        <f t="shared" si="364"/>
        <v/>
      </c>
      <c r="Q7802" s="70" t="str">
        <f t="shared" si="365"/>
        <v/>
      </c>
      <c r="R7802" s="70" t="str">
        <f>IFERROR(IF(K7802="handling and wharfage",SUM(P7802:Q7802),IF(OR(K7802="tank",K7802="Boat",K7802="car"),INDEX(Rate!$B$4:$M$25,MATCH(Gilbert!N7802,Rate!$A$4:$A$25,0),MATCH(Gilbert!L7802,Rate!$B$3:$M$3,0))*O7802*0.8,INDEX(Rate!$B$4:$M$25,MATCH(Gilbert!N7802,Rate!$A$4:$A$25,0),MATCH(Gilbert!L7802,Rate!$B$3:$M$3,0))*O7802)),"")</f>
        <v/>
      </c>
      <c r="S7802" s="71"/>
      <c r="T7802" s="71" t="str">
        <f t="shared" si="366"/>
        <v/>
      </c>
      <c r="V7802" s="98"/>
      <c r="W7802" s="98"/>
    </row>
    <row r="7803" spans="16:20">
      <c r="P7803" s="70" t="str">
        <f t="shared" si="364"/>
        <v/>
      </c>
      <c r="Q7803" s="70" t="str">
        <f t="shared" si="365"/>
        <v/>
      </c>
      <c r="R7803" s="70" t="str">
        <f>IFERROR(IF(K7803="handling and wharfage",SUM(P7803:Q7803),IF(OR(K7803="tank",K7803="Boat",K7803="car"),INDEX(Rate!$B$4:$M$25,MATCH(Gilbert!N7803,Rate!$A$4:$A$25,0),MATCH(Gilbert!L7803,Rate!$B$3:$M$3,0))*O7803*0.8,INDEX(Rate!$B$4:$M$25,MATCH(Gilbert!N7803,Rate!$A$4:$A$25,0),MATCH(Gilbert!L7803,Rate!$B$3:$M$3,0))*O7803)),"")</f>
        <v/>
      </c>
      <c r="T7803" s="71" t="str">
        <f t="shared" si="366"/>
        <v/>
      </c>
    </row>
    <row r="7804" spans="16:20">
      <c r="P7804" s="70" t="str">
        <f t="shared" si="364"/>
        <v/>
      </c>
      <c r="Q7804" s="70" t="str">
        <f t="shared" si="365"/>
        <v/>
      </c>
      <c r="R7804" s="70" t="str">
        <f>IFERROR(IF(K7804="handling and wharfage",SUM(P7804:Q7804),IF(OR(K7804="tank",K7804="Boat",K7804="car"),INDEX(Rate!$B$4:$M$25,MATCH(Gilbert!N7804,Rate!$A$4:$A$25,0),MATCH(Gilbert!L7804,Rate!$B$3:$M$3,0))*O7804*0.8,INDEX(Rate!$B$4:$M$25,MATCH(Gilbert!N7804,Rate!$A$4:$A$25,0),MATCH(Gilbert!L7804,Rate!$B$3:$M$3,0))*O7804)),"")</f>
        <v/>
      </c>
      <c r="T7804" s="71" t="str">
        <f t="shared" si="366"/>
        <v/>
      </c>
    </row>
    <row r="7805" spans="16:20">
      <c r="P7805" s="70" t="str">
        <f t="shared" si="364"/>
        <v/>
      </c>
      <c r="Q7805" s="70" t="str">
        <f t="shared" si="365"/>
        <v/>
      </c>
      <c r="R7805" s="70" t="str">
        <f>IFERROR(IF(K7805="handling and wharfage",SUM(P7805:Q7805),IF(OR(K7805="tank",K7805="Boat",K7805="car"),INDEX(Rate!$B$4:$M$25,MATCH(Gilbert!N7805,Rate!$A$4:$A$25,0),MATCH(Gilbert!L7805,Rate!$B$3:$M$3,0))*O7805*0.8,INDEX(Rate!$B$4:$M$25,MATCH(Gilbert!N7805,Rate!$A$4:$A$25,0),MATCH(Gilbert!L7805,Rate!$B$3:$M$3,0))*O7805)),"")</f>
        <v/>
      </c>
      <c r="T7805" s="71" t="str">
        <f t="shared" si="366"/>
        <v/>
      </c>
    </row>
    <row r="7806" spans="16:20">
      <c r="P7806" s="70" t="str">
        <f t="shared" si="364"/>
        <v/>
      </c>
      <c r="Q7806" s="70" t="str">
        <f t="shared" si="365"/>
        <v/>
      </c>
      <c r="R7806" s="70" t="str">
        <f>IFERROR(IF(K7806="handling and wharfage",SUM(P7806:Q7806),IF(OR(K7806="tank",K7806="Boat",K7806="car"),INDEX(Rate!$B$4:$M$25,MATCH(Gilbert!N7806,Rate!$A$4:$A$25,0),MATCH(Gilbert!L7806,Rate!$B$3:$M$3,0))*O7806*0.8,INDEX(Rate!$B$4:$M$25,MATCH(Gilbert!N7806,Rate!$A$4:$A$25,0),MATCH(Gilbert!L7806,Rate!$B$3:$M$3,0))*O7806)),"")</f>
        <v/>
      </c>
      <c r="T7806" s="71" t="str">
        <f t="shared" si="366"/>
        <v/>
      </c>
    </row>
    <row r="7807" spans="16:20">
      <c r="P7807" s="70" t="str">
        <f t="shared" si="364"/>
        <v/>
      </c>
      <c r="Q7807" s="70" t="str">
        <f t="shared" si="365"/>
        <v/>
      </c>
      <c r="R7807" s="70" t="str">
        <f>IFERROR(IF(K7807="handling and wharfage",SUM(P7807:Q7807),IF(OR(K7807="tank",K7807="Boat",K7807="car"),INDEX(Rate!$B$4:$M$25,MATCH(Gilbert!N7807,Rate!$A$4:$A$25,0),MATCH(Gilbert!L7807,Rate!$B$3:$M$3,0))*O7807*0.8,INDEX(Rate!$B$4:$M$25,MATCH(Gilbert!N7807,Rate!$A$4:$A$25,0),MATCH(Gilbert!L7807,Rate!$B$3:$M$3,0))*O7807)),"")</f>
        <v/>
      </c>
      <c r="T7807" s="71" t="str">
        <f t="shared" si="366"/>
        <v/>
      </c>
    </row>
    <row r="7808" spans="16:20">
      <c r="P7808" s="70" t="str">
        <f t="shared" si="364"/>
        <v/>
      </c>
      <c r="Q7808" s="70" t="str">
        <f t="shared" si="365"/>
        <v/>
      </c>
      <c r="R7808" s="70" t="str">
        <f>IFERROR(IF(K7808="handling and wharfage",SUM(P7808:Q7808),IF(OR(K7808="tank",K7808="Boat",K7808="car"),INDEX(Rate!$B$4:$M$25,MATCH(Gilbert!N7808,Rate!$A$4:$A$25,0),MATCH(Gilbert!L7808,Rate!$B$3:$M$3,0))*O7808*0.8,INDEX(Rate!$B$4:$M$25,MATCH(Gilbert!N7808,Rate!$A$4:$A$25,0),MATCH(Gilbert!L7808,Rate!$B$3:$M$3,0))*O7808)),"")</f>
        <v/>
      </c>
      <c r="T7808" s="71" t="str">
        <f t="shared" si="366"/>
        <v/>
      </c>
    </row>
    <row r="7809" spans="16:20">
      <c r="P7809" s="70" t="str">
        <f t="shared" si="364"/>
        <v/>
      </c>
      <c r="Q7809" s="70" t="str">
        <f t="shared" si="365"/>
        <v/>
      </c>
      <c r="R7809" s="70" t="str">
        <f>IFERROR(IF(K7809="handling and wharfage",SUM(P7809:Q7809),IF(OR(K7809="tank",K7809="Boat",K7809="car"),INDEX(Rate!$B$4:$M$25,MATCH(Gilbert!N7809,Rate!$A$4:$A$25,0),MATCH(Gilbert!L7809,Rate!$B$3:$M$3,0))*O7809*0.8,INDEX(Rate!$B$4:$M$25,MATCH(Gilbert!N7809,Rate!$A$4:$A$25,0),MATCH(Gilbert!L7809,Rate!$B$3:$M$3,0))*O7809)),"")</f>
        <v/>
      </c>
      <c r="T7809" s="71" t="str">
        <f t="shared" si="366"/>
        <v/>
      </c>
    </row>
    <row r="7810" spans="16:20">
      <c r="P7810" s="70" t="str">
        <f t="shared" si="364"/>
        <v/>
      </c>
      <c r="Q7810" s="70" t="str">
        <f t="shared" si="365"/>
        <v/>
      </c>
      <c r="R7810" s="70" t="str">
        <f>IFERROR(IF(K7810="handling and wharfage",SUM(P7810:Q7810),IF(OR(K7810="tank",K7810="Boat",K7810="car"),INDEX(Rate!$B$4:$M$25,MATCH(Gilbert!N7810,Rate!$A$4:$A$25,0),MATCH(Gilbert!L7810,Rate!$B$3:$M$3,0))*O7810*0.8,INDEX(Rate!$B$4:$M$25,MATCH(Gilbert!N7810,Rate!$A$4:$A$25,0),MATCH(Gilbert!L7810,Rate!$B$3:$M$3,0))*O7810)),"")</f>
        <v/>
      </c>
      <c r="T7810" s="71" t="str">
        <f t="shared" si="366"/>
        <v/>
      </c>
    </row>
    <row r="7811" spans="16:20">
      <c r="P7811" s="70" t="str">
        <f t="shared" ref="P7811:P7874" si="367">IF(OR(K7811="handling and wharfage",K7811="rau handling and wharfage"),O7811*30,"")</f>
        <v/>
      </c>
      <c r="Q7811" s="70" t="str">
        <f t="shared" ref="Q7811:Q7874" si="368">IF(K7811&lt;&gt;"handling and wharfage","",O7811*3.5)</f>
        <v/>
      </c>
      <c r="R7811" s="70" t="str">
        <f>IFERROR(IF(K7811="handling and wharfage",SUM(P7811:Q7811),IF(OR(K7811="tank",K7811="Boat",K7811="car"),INDEX(Rate!$B$4:$M$25,MATCH(Gilbert!N7811,Rate!$A$4:$A$25,0),MATCH(Gilbert!L7811,Rate!$B$3:$M$3,0))*O7811*0.8,INDEX(Rate!$B$4:$M$25,MATCH(Gilbert!N7811,Rate!$A$4:$A$25,0),MATCH(Gilbert!L7811,Rate!$B$3:$M$3,0))*O7811)),"")</f>
        <v/>
      </c>
      <c r="T7811" s="71" t="str">
        <f t="shared" ref="T7811:T7874" si="369">IF(L7811="","",IF(L7811="General2","F0070000061A","E31250000331"))</f>
        <v/>
      </c>
    </row>
    <row r="7812" spans="16:20">
      <c r="P7812" s="70" t="str">
        <f t="shared" si="367"/>
        <v/>
      </c>
      <c r="Q7812" s="70" t="str">
        <f t="shared" si="368"/>
        <v/>
      </c>
      <c r="R7812" s="70" t="str">
        <f>IFERROR(IF(K7812="handling and wharfage",SUM(P7812:Q7812),IF(OR(K7812="tank",K7812="Boat",K7812="car"),INDEX(Rate!$B$4:$M$25,MATCH(Gilbert!N7812,Rate!$A$4:$A$25,0),MATCH(Gilbert!L7812,Rate!$B$3:$M$3,0))*O7812*0.8,INDEX(Rate!$B$4:$M$25,MATCH(Gilbert!N7812,Rate!$A$4:$A$25,0),MATCH(Gilbert!L7812,Rate!$B$3:$M$3,0))*O7812)),"")</f>
        <v/>
      </c>
      <c r="T7812" s="71" t="str">
        <f t="shared" si="369"/>
        <v/>
      </c>
    </row>
    <row r="7813" spans="16:20">
      <c r="P7813" s="70" t="str">
        <f t="shared" si="367"/>
        <v/>
      </c>
      <c r="Q7813" s="70" t="str">
        <f t="shared" si="368"/>
        <v/>
      </c>
      <c r="R7813" s="70" t="str">
        <f>IFERROR(IF(K7813="handling and wharfage",SUM(P7813:Q7813),IF(OR(K7813="tank",K7813="Boat",K7813="car"),INDEX(Rate!$B$4:$M$25,MATCH(Gilbert!N7813,Rate!$A$4:$A$25,0),MATCH(Gilbert!L7813,Rate!$B$3:$M$3,0))*O7813*0.8,INDEX(Rate!$B$4:$M$25,MATCH(Gilbert!N7813,Rate!$A$4:$A$25,0),MATCH(Gilbert!L7813,Rate!$B$3:$M$3,0))*O7813)),"")</f>
        <v/>
      </c>
      <c r="T7813" s="71" t="str">
        <f t="shared" si="369"/>
        <v/>
      </c>
    </row>
    <row r="7814" spans="16:20">
      <c r="P7814" s="70" t="str">
        <f t="shared" si="367"/>
        <v/>
      </c>
      <c r="Q7814" s="70" t="str">
        <f t="shared" si="368"/>
        <v/>
      </c>
      <c r="R7814" s="70" t="str">
        <f>IFERROR(IF(K7814="handling and wharfage",SUM(P7814:Q7814),IF(OR(K7814="tank",K7814="Boat",K7814="car"),INDEX(Rate!$B$4:$M$25,MATCH(Gilbert!N7814,Rate!$A$4:$A$25,0),MATCH(Gilbert!L7814,Rate!$B$3:$M$3,0))*O7814*0.8,INDEX(Rate!$B$4:$M$25,MATCH(Gilbert!N7814,Rate!$A$4:$A$25,0),MATCH(Gilbert!L7814,Rate!$B$3:$M$3,0))*O7814)),"")</f>
        <v/>
      </c>
      <c r="T7814" s="71" t="str">
        <f t="shared" si="369"/>
        <v/>
      </c>
    </row>
    <row r="7815" spans="16:20">
      <c r="P7815" s="70" t="str">
        <f t="shared" si="367"/>
        <v/>
      </c>
      <c r="Q7815" s="70" t="str">
        <f t="shared" si="368"/>
        <v/>
      </c>
      <c r="R7815" s="70" t="str">
        <f>IFERROR(IF(K7815="handling and wharfage",SUM(P7815:Q7815),IF(OR(K7815="tank",K7815="Boat",K7815="car"),INDEX(Rate!$B$4:$M$25,MATCH(Gilbert!N7815,Rate!$A$4:$A$25,0),MATCH(Gilbert!L7815,Rate!$B$3:$M$3,0))*O7815*0.8,INDEX(Rate!$B$4:$M$25,MATCH(Gilbert!N7815,Rate!$A$4:$A$25,0),MATCH(Gilbert!L7815,Rate!$B$3:$M$3,0))*O7815)),"")</f>
        <v/>
      </c>
      <c r="T7815" s="71" t="str">
        <f t="shared" si="369"/>
        <v/>
      </c>
    </row>
    <row r="7816" spans="16:20">
      <c r="P7816" s="70" t="str">
        <f t="shared" si="367"/>
        <v/>
      </c>
      <c r="Q7816" s="70" t="str">
        <f t="shared" si="368"/>
        <v/>
      </c>
      <c r="R7816" s="70" t="str">
        <f>IFERROR(IF(K7816="handling and wharfage",SUM(P7816:Q7816),IF(OR(K7816="tank",K7816="Boat",K7816="car"),INDEX(Rate!$B$4:$M$25,MATCH(Gilbert!N7816,Rate!$A$4:$A$25,0),MATCH(Gilbert!L7816,Rate!$B$3:$M$3,0))*O7816*0.8,INDEX(Rate!$B$4:$M$25,MATCH(Gilbert!N7816,Rate!$A$4:$A$25,0),MATCH(Gilbert!L7816,Rate!$B$3:$M$3,0))*O7816)),"")</f>
        <v/>
      </c>
      <c r="T7816" s="71" t="str">
        <f t="shared" si="369"/>
        <v/>
      </c>
    </row>
    <row r="7817" spans="16:20">
      <c r="P7817" s="70" t="str">
        <f t="shared" si="367"/>
        <v/>
      </c>
      <c r="Q7817" s="70" t="str">
        <f t="shared" si="368"/>
        <v/>
      </c>
      <c r="R7817" s="70" t="str">
        <f>IFERROR(IF(K7817="handling and wharfage",SUM(P7817:Q7817),IF(OR(K7817="tank",K7817="Boat",K7817="car"),INDEX(Rate!$B$4:$M$25,MATCH(Gilbert!N7817,Rate!$A$4:$A$25,0),MATCH(Gilbert!L7817,Rate!$B$3:$M$3,0))*O7817*0.8,INDEX(Rate!$B$4:$M$25,MATCH(Gilbert!N7817,Rate!$A$4:$A$25,0),MATCH(Gilbert!L7817,Rate!$B$3:$M$3,0))*O7817)),"")</f>
        <v/>
      </c>
      <c r="T7817" s="71" t="str">
        <f t="shared" si="369"/>
        <v/>
      </c>
    </row>
    <row r="7818" spans="16:20">
      <c r="P7818" s="70" t="str">
        <f t="shared" si="367"/>
        <v/>
      </c>
      <c r="Q7818" s="70" t="str">
        <f t="shared" si="368"/>
        <v/>
      </c>
      <c r="R7818" s="70" t="str">
        <f>IFERROR(IF(K7818="handling and wharfage",SUM(P7818:Q7818),IF(OR(K7818="tank",K7818="Boat",K7818="car"),INDEX(Rate!$B$4:$M$25,MATCH(Gilbert!N7818,Rate!$A$4:$A$25,0),MATCH(Gilbert!L7818,Rate!$B$3:$M$3,0))*O7818*0.8,INDEX(Rate!$B$4:$M$25,MATCH(Gilbert!N7818,Rate!$A$4:$A$25,0),MATCH(Gilbert!L7818,Rate!$B$3:$M$3,0))*O7818)),"")</f>
        <v/>
      </c>
      <c r="T7818" s="71" t="str">
        <f t="shared" si="369"/>
        <v/>
      </c>
    </row>
    <row r="7819" spans="16:20">
      <c r="P7819" s="70" t="str">
        <f t="shared" si="367"/>
        <v/>
      </c>
      <c r="Q7819" s="70" t="str">
        <f t="shared" si="368"/>
        <v/>
      </c>
      <c r="R7819" s="70" t="str">
        <f>IFERROR(IF(K7819="handling and wharfage",SUM(P7819:Q7819),IF(OR(K7819="tank",K7819="Boat",K7819="car"),INDEX(Rate!$B$4:$M$25,MATCH(Gilbert!N7819,Rate!$A$4:$A$25,0),MATCH(Gilbert!L7819,Rate!$B$3:$M$3,0))*O7819*0.8,INDEX(Rate!$B$4:$M$25,MATCH(Gilbert!N7819,Rate!$A$4:$A$25,0),MATCH(Gilbert!L7819,Rate!$B$3:$M$3,0))*O7819)),"")</f>
        <v/>
      </c>
      <c r="T7819" s="71" t="str">
        <f t="shared" si="369"/>
        <v/>
      </c>
    </row>
    <row r="7820" spans="16:20">
      <c r="P7820" s="70" t="str">
        <f t="shared" si="367"/>
        <v/>
      </c>
      <c r="Q7820" s="70" t="str">
        <f t="shared" si="368"/>
        <v/>
      </c>
      <c r="R7820" s="70" t="str">
        <f>IFERROR(IF(K7820="handling and wharfage",SUM(P7820:Q7820),IF(OR(K7820="tank",K7820="Boat",K7820="car"),INDEX(Rate!$B$4:$M$25,MATCH(Gilbert!N7820,Rate!$A$4:$A$25,0),MATCH(Gilbert!L7820,Rate!$B$3:$M$3,0))*O7820*0.8,INDEX(Rate!$B$4:$M$25,MATCH(Gilbert!N7820,Rate!$A$4:$A$25,0),MATCH(Gilbert!L7820,Rate!$B$3:$M$3,0))*O7820)),"")</f>
        <v/>
      </c>
      <c r="T7820" s="71" t="str">
        <f t="shared" si="369"/>
        <v/>
      </c>
    </row>
    <row r="7821" spans="16:20">
      <c r="P7821" s="70" t="str">
        <f t="shared" si="367"/>
        <v/>
      </c>
      <c r="Q7821" s="70" t="str">
        <f t="shared" si="368"/>
        <v/>
      </c>
      <c r="R7821" s="70" t="str">
        <f>IFERROR(IF(K7821="handling and wharfage",SUM(P7821:Q7821),IF(OR(K7821="tank",K7821="Boat",K7821="car"),INDEX(Rate!$B$4:$M$25,MATCH(Gilbert!N7821,Rate!$A$4:$A$25,0),MATCH(Gilbert!L7821,Rate!$B$3:$M$3,0))*O7821*0.8,INDEX(Rate!$B$4:$M$25,MATCH(Gilbert!N7821,Rate!$A$4:$A$25,0),MATCH(Gilbert!L7821,Rate!$B$3:$M$3,0))*O7821)),"")</f>
        <v/>
      </c>
      <c r="T7821" s="71" t="str">
        <f t="shared" si="369"/>
        <v/>
      </c>
    </row>
    <row r="7822" spans="16:20">
      <c r="P7822" s="70" t="str">
        <f t="shared" si="367"/>
        <v/>
      </c>
      <c r="Q7822" s="70" t="str">
        <f t="shared" si="368"/>
        <v/>
      </c>
      <c r="R7822" s="70" t="str">
        <f>IFERROR(IF(K7822="handling and wharfage",SUM(P7822:Q7822),IF(OR(K7822="tank",K7822="Boat",K7822="car"),INDEX(Rate!$B$4:$M$25,MATCH(Gilbert!N7822,Rate!$A$4:$A$25,0),MATCH(Gilbert!L7822,Rate!$B$3:$M$3,0))*O7822*0.8,INDEX(Rate!$B$4:$M$25,MATCH(Gilbert!N7822,Rate!$A$4:$A$25,0),MATCH(Gilbert!L7822,Rate!$B$3:$M$3,0))*O7822)),"")</f>
        <v/>
      </c>
      <c r="T7822" s="71" t="str">
        <f t="shared" si="369"/>
        <v/>
      </c>
    </row>
    <row r="7823" spans="16:20">
      <c r="P7823" s="70" t="str">
        <f t="shared" si="367"/>
        <v/>
      </c>
      <c r="Q7823" s="70" t="str">
        <f t="shared" si="368"/>
        <v/>
      </c>
      <c r="R7823" s="70" t="str">
        <f>IFERROR(IF(K7823="handling and wharfage",SUM(P7823:Q7823),IF(OR(K7823="tank",K7823="Boat",K7823="car"),INDEX(Rate!$B$4:$M$25,MATCH(Gilbert!N7823,Rate!$A$4:$A$25,0),MATCH(Gilbert!L7823,Rate!$B$3:$M$3,0))*O7823*0.8,INDEX(Rate!$B$4:$M$25,MATCH(Gilbert!N7823,Rate!$A$4:$A$25,0),MATCH(Gilbert!L7823,Rate!$B$3:$M$3,0))*O7823)),"")</f>
        <v/>
      </c>
      <c r="T7823" s="71" t="str">
        <f t="shared" si="369"/>
        <v/>
      </c>
    </row>
    <row r="7824" spans="16:20">
      <c r="P7824" s="70" t="str">
        <f t="shared" si="367"/>
        <v/>
      </c>
      <c r="Q7824" s="70" t="str">
        <f t="shared" si="368"/>
        <v/>
      </c>
      <c r="R7824" s="70" t="str">
        <f>IFERROR(IF(K7824="handling and wharfage",SUM(P7824:Q7824),IF(OR(K7824="tank",K7824="Boat",K7824="car"),INDEX(Rate!$B$4:$M$25,MATCH(Gilbert!N7824,Rate!$A$4:$A$25,0),MATCH(Gilbert!L7824,Rate!$B$3:$M$3,0))*O7824*0.8,INDEX(Rate!$B$4:$M$25,MATCH(Gilbert!N7824,Rate!$A$4:$A$25,0),MATCH(Gilbert!L7824,Rate!$B$3:$M$3,0))*O7824)),"")</f>
        <v/>
      </c>
      <c r="T7824" s="71" t="str">
        <f t="shared" si="369"/>
        <v/>
      </c>
    </row>
    <row r="7825" spans="16:20">
      <c r="P7825" s="70" t="str">
        <f t="shared" si="367"/>
        <v/>
      </c>
      <c r="Q7825" s="70" t="str">
        <f t="shared" si="368"/>
        <v/>
      </c>
      <c r="R7825" s="70" t="str">
        <f>IFERROR(IF(K7825="handling and wharfage",SUM(P7825:Q7825),IF(OR(K7825="tank",K7825="Boat",K7825="car"),INDEX(Rate!$B$4:$M$25,MATCH(Gilbert!N7825,Rate!$A$4:$A$25,0),MATCH(Gilbert!L7825,Rate!$B$3:$M$3,0))*O7825*0.8,INDEX(Rate!$B$4:$M$25,MATCH(Gilbert!N7825,Rate!$A$4:$A$25,0),MATCH(Gilbert!L7825,Rate!$B$3:$M$3,0))*O7825)),"")</f>
        <v/>
      </c>
      <c r="T7825" s="71" t="str">
        <f t="shared" si="369"/>
        <v/>
      </c>
    </row>
    <row r="7826" spans="16:20">
      <c r="P7826" s="70" t="str">
        <f t="shared" si="367"/>
        <v/>
      </c>
      <c r="Q7826" s="70" t="str">
        <f t="shared" si="368"/>
        <v/>
      </c>
      <c r="R7826" s="70" t="str">
        <f>IFERROR(IF(K7826="handling and wharfage",SUM(P7826:Q7826),IF(OR(K7826="tank",K7826="Boat",K7826="car"),INDEX(Rate!$B$4:$M$25,MATCH(Gilbert!N7826,Rate!$A$4:$A$25,0),MATCH(Gilbert!L7826,Rate!$B$3:$M$3,0))*O7826*0.8,INDEX(Rate!$B$4:$M$25,MATCH(Gilbert!N7826,Rate!$A$4:$A$25,0),MATCH(Gilbert!L7826,Rate!$B$3:$M$3,0))*O7826)),"")</f>
        <v/>
      </c>
      <c r="T7826" s="71" t="str">
        <f t="shared" si="369"/>
        <v/>
      </c>
    </row>
    <row r="7827" spans="16:20">
      <c r="P7827" s="70" t="str">
        <f t="shared" si="367"/>
        <v/>
      </c>
      <c r="Q7827" s="70" t="str">
        <f t="shared" si="368"/>
        <v/>
      </c>
      <c r="R7827" s="70" t="str">
        <f>IFERROR(IF(K7827="handling and wharfage",SUM(P7827:Q7827),IF(OR(K7827="tank",K7827="Boat",K7827="car"),INDEX(Rate!$B$4:$M$25,MATCH(Gilbert!N7827,Rate!$A$4:$A$25,0),MATCH(Gilbert!L7827,Rate!$B$3:$M$3,0))*O7827*0.8,INDEX(Rate!$B$4:$M$25,MATCH(Gilbert!N7827,Rate!$A$4:$A$25,0),MATCH(Gilbert!L7827,Rate!$B$3:$M$3,0))*O7827)),"")</f>
        <v/>
      </c>
      <c r="T7827" s="71" t="str">
        <f t="shared" si="369"/>
        <v/>
      </c>
    </row>
    <row r="7828" spans="16:20">
      <c r="P7828" s="70" t="str">
        <f t="shared" si="367"/>
        <v/>
      </c>
      <c r="Q7828" s="70" t="str">
        <f t="shared" si="368"/>
        <v/>
      </c>
      <c r="R7828" s="70" t="str">
        <f>IFERROR(IF(K7828="handling and wharfage",SUM(P7828:Q7828),IF(OR(K7828="tank",K7828="Boat",K7828="car"),INDEX(Rate!$B$4:$M$25,MATCH(Gilbert!N7828,Rate!$A$4:$A$25,0),MATCH(Gilbert!L7828,Rate!$B$3:$M$3,0))*O7828*0.8,INDEX(Rate!$B$4:$M$25,MATCH(Gilbert!N7828,Rate!$A$4:$A$25,0),MATCH(Gilbert!L7828,Rate!$B$3:$M$3,0))*O7828)),"")</f>
        <v/>
      </c>
      <c r="T7828" s="71" t="str">
        <f t="shared" si="369"/>
        <v/>
      </c>
    </row>
    <row r="7829" spans="16:20">
      <c r="P7829" s="70" t="str">
        <f t="shared" si="367"/>
        <v/>
      </c>
      <c r="Q7829" s="70" t="str">
        <f t="shared" si="368"/>
        <v/>
      </c>
      <c r="R7829" s="70" t="str">
        <f>IFERROR(IF(K7829="handling and wharfage",SUM(P7829:Q7829),IF(OR(K7829="tank",K7829="Boat",K7829="car"),INDEX(Rate!$B$4:$M$25,MATCH(Gilbert!N7829,Rate!$A$4:$A$25,0),MATCH(Gilbert!L7829,Rate!$B$3:$M$3,0))*O7829*0.8,INDEX(Rate!$B$4:$M$25,MATCH(Gilbert!N7829,Rate!$A$4:$A$25,0),MATCH(Gilbert!L7829,Rate!$B$3:$M$3,0))*O7829)),"")</f>
        <v/>
      </c>
      <c r="T7829" s="71" t="str">
        <f t="shared" si="369"/>
        <v/>
      </c>
    </row>
    <row r="7830" spans="16:20">
      <c r="P7830" s="70" t="str">
        <f t="shared" si="367"/>
        <v/>
      </c>
      <c r="Q7830" s="70" t="str">
        <f t="shared" si="368"/>
        <v/>
      </c>
      <c r="R7830" s="70" t="str">
        <f>IFERROR(IF(K7830="handling and wharfage",SUM(P7830:Q7830),IF(OR(K7830="tank",K7830="Boat",K7830="car"),INDEX(Rate!$B$4:$M$25,MATCH(Gilbert!N7830,Rate!$A$4:$A$25,0),MATCH(Gilbert!L7830,Rate!$B$3:$M$3,0))*O7830*0.8,INDEX(Rate!$B$4:$M$25,MATCH(Gilbert!N7830,Rate!$A$4:$A$25,0),MATCH(Gilbert!L7830,Rate!$B$3:$M$3,0))*O7830)),"")</f>
        <v/>
      </c>
      <c r="T7830" s="71" t="str">
        <f t="shared" si="369"/>
        <v/>
      </c>
    </row>
    <row r="7831" spans="16:20">
      <c r="P7831" s="70" t="str">
        <f t="shared" si="367"/>
        <v/>
      </c>
      <c r="Q7831" s="70" t="str">
        <f t="shared" si="368"/>
        <v/>
      </c>
      <c r="R7831" s="70" t="str">
        <f>IFERROR(IF(K7831="handling and wharfage",SUM(P7831:Q7831),IF(OR(K7831="tank",K7831="Boat",K7831="car"),INDEX(Rate!$B$4:$M$25,MATCH(Gilbert!N7831,Rate!$A$4:$A$25,0),MATCH(Gilbert!L7831,Rate!$B$3:$M$3,0))*O7831*0.8,INDEX(Rate!$B$4:$M$25,MATCH(Gilbert!N7831,Rate!$A$4:$A$25,0),MATCH(Gilbert!L7831,Rate!$B$3:$M$3,0))*O7831)),"")</f>
        <v/>
      </c>
      <c r="T7831" s="71" t="str">
        <f t="shared" si="369"/>
        <v/>
      </c>
    </row>
    <row r="7832" spans="16:20">
      <c r="P7832" s="70" t="str">
        <f t="shared" si="367"/>
        <v/>
      </c>
      <c r="Q7832" s="70" t="str">
        <f t="shared" si="368"/>
        <v/>
      </c>
      <c r="R7832" s="70" t="str">
        <f>IFERROR(IF(K7832="handling and wharfage",SUM(P7832:Q7832),IF(OR(K7832="tank",K7832="Boat",K7832="car"),INDEX(Rate!$B$4:$M$25,MATCH(Gilbert!N7832,Rate!$A$4:$A$25,0),MATCH(Gilbert!L7832,Rate!$B$3:$M$3,0))*O7832*0.8,INDEX(Rate!$B$4:$M$25,MATCH(Gilbert!N7832,Rate!$A$4:$A$25,0),MATCH(Gilbert!L7832,Rate!$B$3:$M$3,0))*O7832)),"")</f>
        <v/>
      </c>
      <c r="T7832" s="71" t="str">
        <f t="shared" si="369"/>
        <v/>
      </c>
    </row>
    <row r="7833" spans="16:20">
      <c r="P7833" s="70" t="str">
        <f t="shared" si="367"/>
        <v/>
      </c>
      <c r="Q7833" s="70" t="str">
        <f t="shared" si="368"/>
        <v/>
      </c>
      <c r="R7833" s="70" t="str">
        <f>IFERROR(IF(K7833="handling and wharfage",SUM(P7833:Q7833),IF(OR(K7833="tank",K7833="Boat",K7833="car"),INDEX(Rate!$B$4:$M$25,MATCH(Gilbert!N7833,Rate!$A$4:$A$25,0),MATCH(Gilbert!L7833,Rate!$B$3:$M$3,0))*O7833*0.8,INDEX(Rate!$B$4:$M$25,MATCH(Gilbert!N7833,Rate!$A$4:$A$25,0),MATCH(Gilbert!L7833,Rate!$B$3:$M$3,0))*O7833)),"")</f>
        <v/>
      </c>
      <c r="T7833" s="71" t="str">
        <f t="shared" si="369"/>
        <v/>
      </c>
    </row>
    <row r="7834" spans="16:20">
      <c r="P7834" s="70" t="str">
        <f t="shared" si="367"/>
        <v/>
      </c>
      <c r="Q7834" s="70" t="str">
        <f t="shared" si="368"/>
        <v/>
      </c>
      <c r="R7834" s="70" t="str">
        <f>IFERROR(IF(K7834="handling and wharfage",SUM(P7834:Q7834),IF(OR(K7834="tank",K7834="Boat",K7834="car"),INDEX(Rate!$B$4:$M$25,MATCH(Gilbert!N7834,Rate!$A$4:$A$25,0),MATCH(Gilbert!L7834,Rate!$B$3:$M$3,0))*O7834*0.8,INDEX(Rate!$B$4:$M$25,MATCH(Gilbert!N7834,Rate!$A$4:$A$25,0),MATCH(Gilbert!L7834,Rate!$B$3:$M$3,0))*O7834)),"")</f>
        <v/>
      </c>
      <c r="T7834" s="71" t="str">
        <f t="shared" si="369"/>
        <v/>
      </c>
    </row>
    <row r="7835" spans="16:20">
      <c r="P7835" s="70" t="str">
        <f t="shared" si="367"/>
        <v/>
      </c>
      <c r="Q7835" s="70" t="str">
        <f t="shared" si="368"/>
        <v/>
      </c>
      <c r="R7835" s="70" t="str">
        <f>IFERROR(IF(K7835="handling and wharfage",SUM(P7835:Q7835),IF(OR(K7835="tank",K7835="Boat",K7835="car"),INDEX(Rate!$B$4:$M$25,MATCH(Gilbert!N7835,Rate!$A$4:$A$25,0),MATCH(Gilbert!L7835,Rate!$B$3:$M$3,0))*O7835*0.8,INDEX(Rate!$B$4:$M$25,MATCH(Gilbert!N7835,Rate!$A$4:$A$25,0),MATCH(Gilbert!L7835,Rate!$B$3:$M$3,0))*O7835)),"")</f>
        <v/>
      </c>
      <c r="T7835" s="71" t="str">
        <f t="shared" si="369"/>
        <v/>
      </c>
    </row>
    <row r="7836" spans="16:20">
      <c r="P7836" s="70" t="str">
        <f t="shared" si="367"/>
        <v/>
      </c>
      <c r="Q7836" s="70" t="str">
        <f t="shared" si="368"/>
        <v/>
      </c>
      <c r="R7836" s="70" t="str">
        <f>IFERROR(IF(K7836="handling and wharfage",SUM(P7836:Q7836),IF(OR(K7836="tank",K7836="Boat",K7836="car"),INDEX(Rate!$B$4:$M$25,MATCH(Gilbert!N7836,Rate!$A$4:$A$25,0),MATCH(Gilbert!L7836,Rate!$B$3:$M$3,0))*O7836*0.8,INDEX(Rate!$B$4:$M$25,MATCH(Gilbert!N7836,Rate!$A$4:$A$25,0),MATCH(Gilbert!L7836,Rate!$B$3:$M$3,0))*O7836)),"")</f>
        <v/>
      </c>
      <c r="T7836" s="71" t="str">
        <f t="shared" si="369"/>
        <v/>
      </c>
    </row>
    <row r="7837" spans="16:20">
      <c r="P7837" s="70" t="str">
        <f t="shared" si="367"/>
        <v/>
      </c>
      <c r="Q7837" s="70" t="str">
        <f t="shared" si="368"/>
        <v/>
      </c>
      <c r="R7837" s="70" t="str">
        <f>IFERROR(IF(K7837="handling and wharfage",SUM(P7837:Q7837),IF(OR(K7837="tank",K7837="Boat",K7837="car"),INDEX(Rate!$B$4:$M$25,MATCH(Gilbert!N7837,Rate!$A$4:$A$25,0),MATCH(Gilbert!L7837,Rate!$B$3:$M$3,0))*O7837*0.8,INDEX(Rate!$B$4:$M$25,MATCH(Gilbert!N7837,Rate!$A$4:$A$25,0),MATCH(Gilbert!L7837,Rate!$B$3:$M$3,0))*O7837)),"")</f>
        <v/>
      </c>
      <c r="T7837" s="71" t="str">
        <f t="shared" si="369"/>
        <v/>
      </c>
    </row>
    <row r="7838" spans="16:20">
      <c r="P7838" s="70" t="str">
        <f t="shared" si="367"/>
        <v/>
      </c>
      <c r="Q7838" s="70" t="str">
        <f t="shared" si="368"/>
        <v/>
      </c>
      <c r="R7838" s="70" t="str">
        <f>IFERROR(IF(K7838="handling and wharfage",SUM(P7838:Q7838),IF(OR(K7838="tank",K7838="Boat",K7838="car"),INDEX(Rate!$B$4:$M$25,MATCH(Gilbert!N7838,Rate!$A$4:$A$25,0),MATCH(Gilbert!L7838,Rate!$B$3:$M$3,0))*O7838*0.8,INDEX(Rate!$B$4:$M$25,MATCH(Gilbert!N7838,Rate!$A$4:$A$25,0),MATCH(Gilbert!L7838,Rate!$B$3:$M$3,0))*O7838)),"")</f>
        <v/>
      </c>
      <c r="T7838" s="71" t="str">
        <f t="shared" si="369"/>
        <v/>
      </c>
    </row>
    <row r="7839" spans="16:20">
      <c r="P7839" s="70" t="str">
        <f t="shared" si="367"/>
        <v/>
      </c>
      <c r="Q7839" s="70" t="str">
        <f t="shared" si="368"/>
        <v/>
      </c>
      <c r="R7839" s="70" t="str">
        <f>IFERROR(IF(K7839="handling and wharfage",SUM(P7839:Q7839),IF(OR(K7839="tank",K7839="Boat",K7839="car"),INDEX(Rate!$B$4:$M$25,MATCH(Gilbert!N7839,Rate!$A$4:$A$25,0),MATCH(Gilbert!L7839,Rate!$B$3:$M$3,0))*O7839*0.8,INDEX(Rate!$B$4:$M$25,MATCH(Gilbert!N7839,Rate!$A$4:$A$25,0),MATCH(Gilbert!L7839,Rate!$B$3:$M$3,0))*O7839)),"")</f>
        <v/>
      </c>
      <c r="T7839" s="71" t="str">
        <f t="shared" si="369"/>
        <v/>
      </c>
    </row>
    <row r="7840" spans="16:20">
      <c r="P7840" s="70" t="str">
        <f t="shared" si="367"/>
        <v/>
      </c>
      <c r="Q7840" s="70" t="str">
        <f t="shared" si="368"/>
        <v/>
      </c>
      <c r="R7840" s="70" t="str">
        <f>IFERROR(IF(K7840="handling and wharfage",SUM(P7840:Q7840),IF(OR(K7840="tank",K7840="Boat",K7840="car"),INDEX(Rate!$B$4:$M$25,MATCH(Gilbert!N7840,Rate!$A$4:$A$25,0),MATCH(Gilbert!L7840,Rate!$B$3:$M$3,0))*O7840*0.8,INDEX(Rate!$B$4:$M$25,MATCH(Gilbert!N7840,Rate!$A$4:$A$25,0),MATCH(Gilbert!L7840,Rate!$B$3:$M$3,0))*O7840)),"")</f>
        <v/>
      </c>
      <c r="T7840" s="71" t="str">
        <f t="shared" si="369"/>
        <v/>
      </c>
    </row>
    <row r="7841" spans="16:20">
      <c r="P7841" s="70" t="str">
        <f t="shared" si="367"/>
        <v/>
      </c>
      <c r="Q7841" s="70" t="str">
        <f t="shared" si="368"/>
        <v/>
      </c>
      <c r="R7841" s="70" t="str">
        <f>IFERROR(IF(K7841="handling and wharfage",SUM(P7841:Q7841),IF(OR(K7841="tank",K7841="Boat",K7841="car"),INDEX(Rate!$B$4:$M$25,MATCH(Gilbert!N7841,Rate!$A$4:$A$25,0),MATCH(Gilbert!L7841,Rate!$B$3:$M$3,0))*O7841*0.8,INDEX(Rate!$B$4:$M$25,MATCH(Gilbert!N7841,Rate!$A$4:$A$25,0),MATCH(Gilbert!L7841,Rate!$B$3:$M$3,0))*O7841)),"")</f>
        <v/>
      </c>
      <c r="T7841" s="71" t="str">
        <f t="shared" si="369"/>
        <v/>
      </c>
    </row>
    <row r="7842" spans="16:20">
      <c r="P7842" s="70" t="str">
        <f t="shared" si="367"/>
        <v/>
      </c>
      <c r="Q7842" s="70" t="str">
        <f t="shared" si="368"/>
        <v/>
      </c>
      <c r="R7842" s="70" t="str">
        <f>IFERROR(IF(K7842="handling and wharfage",SUM(P7842:Q7842),IF(OR(K7842="tank",K7842="Boat",K7842="car"),INDEX(Rate!$B$4:$M$25,MATCH(Gilbert!N7842,Rate!$A$4:$A$25,0),MATCH(Gilbert!L7842,Rate!$B$3:$M$3,0))*O7842*0.8,INDEX(Rate!$B$4:$M$25,MATCH(Gilbert!N7842,Rate!$A$4:$A$25,0),MATCH(Gilbert!L7842,Rate!$B$3:$M$3,0))*O7842)),"")</f>
        <v/>
      </c>
      <c r="T7842" s="71" t="str">
        <f t="shared" si="369"/>
        <v/>
      </c>
    </row>
    <row r="7843" spans="16:20">
      <c r="P7843" s="70" t="str">
        <f t="shared" si="367"/>
        <v/>
      </c>
      <c r="Q7843" s="70" t="str">
        <f t="shared" si="368"/>
        <v/>
      </c>
      <c r="R7843" s="70" t="str">
        <f>IFERROR(IF(K7843="handling and wharfage",SUM(P7843:Q7843),IF(OR(K7843="tank",K7843="Boat",K7843="car"),INDEX(Rate!$B$4:$M$25,MATCH(Gilbert!N7843,Rate!$A$4:$A$25,0),MATCH(Gilbert!L7843,Rate!$B$3:$M$3,0))*O7843*0.8,INDEX(Rate!$B$4:$M$25,MATCH(Gilbert!N7843,Rate!$A$4:$A$25,0),MATCH(Gilbert!L7843,Rate!$B$3:$M$3,0))*O7843)),"")</f>
        <v/>
      </c>
      <c r="T7843" s="71" t="str">
        <f t="shared" si="369"/>
        <v/>
      </c>
    </row>
    <row r="7844" spans="16:20">
      <c r="P7844" s="70" t="str">
        <f t="shared" si="367"/>
        <v/>
      </c>
      <c r="Q7844" s="70" t="str">
        <f t="shared" si="368"/>
        <v/>
      </c>
      <c r="R7844" s="70" t="str">
        <f>IFERROR(IF(K7844="handling and wharfage",SUM(P7844:Q7844),IF(OR(K7844="tank",K7844="Boat",K7844="car"),INDEX(Rate!$B$4:$M$25,MATCH(Gilbert!N7844,Rate!$A$4:$A$25,0),MATCH(Gilbert!L7844,Rate!$B$3:$M$3,0))*O7844*0.8,INDEX(Rate!$B$4:$M$25,MATCH(Gilbert!N7844,Rate!$A$4:$A$25,0),MATCH(Gilbert!L7844,Rate!$B$3:$M$3,0))*O7844)),"")</f>
        <v/>
      </c>
      <c r="T7844" s="71" t="str">
        <f t="shared" si="369"/>
        <v/>
      </c>
    </row>
    <row r="7845" spans="16:20">
      <c r="P7845" s="70" t="str">
        <f t="shared" si="367"/>
        <v/>
      </c>
      <c r="Q7845" s="70" t="str">
        <f t="shared" si="368"/>
        <v/>
      </c>
      <c r="R7845" s="70" t="str">
        <f>IFERROR(IF(K7845="handling and wharfage",SUM(P7845:Q7845),IF(OR(K7845="tank",K7845="Boat",K7845="car"),INDEX(Rate!$B$4:$M$25,MATCH(Gilbert!N7845,Rate!$A$4:$A$25,0),MATCH(Gilbert!L7845,Rate!$B$3:$M$3,0))*O7845*0.8,INDEX(Rate!$B$4:$M$25,MATCH(Gilbert!N7845,Rate!$A$4:$A$25,0),MATCH(Gilbert!L7845,Rate!$B$3:$M$3,0))*O7845)),"")</f>
        <v/>
      </c>
      <c r="T7845" s="71" t="str">
        <f t="shared" si="369"/>
        <v/>
      </c>
    </row>
    <row r="7846" spans="16:20">
      <c r="P7846" s="70" t="str">
        <f t="shared" si="367"/>
        <v/>
      </c>
      <c r="Q7846" s="70" t="str">
        <f t="shared" si="368"/>
        <v/>
      </c>
      <c r="R7846" s="70" t="str">
        <f>IFERROR(IF(K7846="handling and wharfage",SUM(P7846:Q7846),IF(OR(K7846="tank",K7846="Boat",K7846="car"),INDEX(Rate!$B$4:$M$25,MATCH(Gilbert!N7846,Rate!$A$4:$A$25,0),MATCH(Gilbert!L7846,Rate!$B$3:$M$3,0))*O7846*0.8,INDEX(Rate!$B$4:$M$25,MATCH(Gilbert!N7846,Rate!$A$4:$A$25,0),MATCH(Gilbert!L7846,Rate!$B$3:$M$3,0))*O7846)),"")</f>
        <v/>
      </c>
      <c r="T7846" s="71" t="str">
        <f t="shared" si="369"/>
        <v/>
      </c>
    </row>
    <row r="7847" spans="16:20">
      <c r="P7847" s="70" t="str">
        <f t="shared" si="367"/>
        <v/>
      </c>
      <c r="Q7847" s="70" t="str">
        <f t="shared" si="368"/>
        <v/>
      </c>
      <c r="R7847" s="70" t="str">
        <f>IFERROR(IF(K7847="handling and wharfage",SUM(P7847:Q7847),IF(OR(K7847="tank",K7847="Boat",K7847="car"),INDEX(Rate!$B$4:$M$25,MATCH(Gilbert!N7847,Rate!$A$4:$A$25,0),MATCH(Gilbert!L7847,Rate!$B$3:$M$3,0))*O7847*0.8,INDEX(Rate!$B$4:$M$25,MATCH(Gilbert!N7847,Rate!$A$4:$A$25,0),MATCH(Gilbert!L7847,Rate!$B$3:$M$3,0))*O7847)),"")</f>
        <v/>
      </c>
      <c r="T7847" s="71" t="str">
        <f t="shared" si="369"/>
        <v/>
      </c>
    </row>
    <row r="7848" spans="16:20">
      <c r="P7848" s="70" t="str">
        <f t="shared" si="367"/>
        <v/>
      </c>
      <c r="Q7848" s="70" t="str">
        <f t="shared" si="368"/>
        <v/>
      </c>
      <c r="R7848" s="70" t="str">
        <f>IFERROR(IF(K7848="handling and wharfage",SUM(P7848:Q7848),IF(OR(K7848="tank",K7848="Boat",K7848="car"),INDEX(Rate!$B$4:$M$25,MATCH(Gilbert!N7848,Rate!$A$4:$A$25,0),MATCH(Gilbert!L7848,Rate!$B$3:$M$3,0))*O7848*0.8,INDEX(Rate!$B$4:$M$25,MATCH(Gilbert!N7848,Rate!$A$4:$A$25,0),MATCH(Gilbert!L7848,Rate!$B$3:$M$3,0))*O7848)),"")</f>
        <v/>
      </c>
      <c r="T7848" s="71" t="str">
        <f t="shared" si="369"/>
        <v/>
      </c>
    </row>
    <row r="7849" spans="16:20">
      <c r="P7849" s="70" t="str">
        <f t="shared" si="367"/>
        <v/>
      </c>
      <c r="Q7849" s="70" t="str">
        <f t="shared" si="368"/>
        <v/>
      </c>
      <c r="R7849" s="70" t="str">
        <f>IFERROR(IF(K7849="handling and wharfage",SUM(P7849:Q7849),IF(OR(K7849="tank",K7849="Boat",K7849="car"),INDEX(Rate!$B$4:$M$25,MATCH(Gilbert!N7849,Rate!$A$4:$A$25,0),MATCH(Gilbert!L7849,Rate!$B$3:$M$3,0))*O7849*0.8,INDEX(Rate!$B$4:$M$25,MATCH(Gilbert!N7849,Rate!$A$4:$A$25,0),MATCH(Gilbert!L7849,Rate!$B$3:$M$3,0))*O7849)),"")</f>
        <v/>
      </c>
      <c r="T7849" s="71" t="str">
        <f t="shared" si="369"/>
        <v/>
      </c>
    </row>
    <row r="7850" spans="16:20">
      <c r="P7850" s="70" t="str">
        <f t="shared" si="367"/>
        <v/>
      </c>
      <c r="Q7850" s="70" t="str">
        <f t="shared" si="368"/>
        <v/>
      </c>
      <c r="R7850" s="70" t="str">
        <f>IFERROR(IF(K7850="handling and wharfage",SUM(P7850:Q7850),IF(OR(K7850="tank",K7850="Boat",K7850="car"),INDEX(Rate!$B$4:$M$25,MATCH(Gilbert!N7850,Rate!$A$4:$A$25,0),MATCH(Gilbert!L7850,Rate!$B$3:$M$3,0))*O7850*0.8,INDEX(Rate!$B$4:$M$25,MATCH(Gilbert!N7850,Rate!$A$4:$A$25,0),MATCH(Gilbert!L7850,Rate!$B$3:$M$3,0))*O7850)),"")</f>
        <v/>
      </c>
      <c r="T7850" s="71" t="str">
        <f t="shared" si="369"/>
        <v/>
      </c>
    </row>
    <row r="7851" spans="16:20">
      <c r="P7851" s="70" t="str">
        <f t="shared" si="367"/>
        <v/>
      </c>
      <c r="Q7851" s="70" t="str">
        <f t="shared" si="368"/>
        <v/>
      </c>
      <c r="R7851" s="70" t="str">
        <f>IFERROR(IF(K7851="handling and wharfage",SUM(P7851:Q7851),IF(OR(K7851="tank",K7851="Boat",K7851="car"),INDEX(Rate!$B$4:$M$25,MATCH(Gilbert!N7851,Rate!$A$4:$A$25,0),MATCH(Gilbert!L7851,Rate!$B$3:$M$3,0))*O7851*0.8,INDEX(Rate!$B$4:$M$25,MATCH(Gilbert!N7851,Rate!$A$4:$A$25,0),MATCH(Gilbert!L7851,Rate!$B$3:$M$3,0))*O7851)),"")</f>
        <v/>
      </c>
      <c r="T7851" s="71" t="str">
        <f t="shared" si="369"/>
        <v/>
      </c>
    </row>
    <row r="7852" spans="16:20">
      <c r="P7852" s="70" t="str">
        <f t="shared" si="367"/>
        <v/>
      </c>
      <c r="Q7852" s="70" t="str">
        <f t="shared" si="368"/>
        <v/>
      </c>
      <c r="R7852" s="70" t="str">
        <f>IFERROR(IF(K7852="handling and wharfage",SUM(P7852:Q7852),IF(OR(K7852="tank",K7852="Boat",K7852="car"),INDEX(Rate!$B$4:$M$25,MATCH(Gilbert!N7852,Rate!$A$4:$A$25,0),MATCH(Gilbert!L7852,Rate!$B$3:$M$3,0))*O7852*0.8,INDEX(Rate!$B$4:$M$25,MATCH(Gilbert!N7852,Rate!$A$4:$A$25,0),MATCH(Gilbert!L7852,Rate!$B$3:$M$3,0))*O7852)),"")</f>
        <v/>
      </c>
      <c r="T7852" s="71" t="str">
        <f t="shared" si="369"/>
        <v/>
      </c>
    </row>
    <row r="7853" spans="16:20">
      <c r="P7853" s="70" t="str">
        <f t="shared" si="367"/>
        <v/>
      </c>
      <c r="Q7853" s="70" t="str">
        <f t="shared" si="368"/>
        <v/>
      </c>
      <c r="R7853" s="70" t="str">
        <f>IFERROR(IF(K7853="handling and wharfage",SUM(P7853:Q7853),IF(OR(K7853="tank",K7853="Boat",K7853="car"),INDEX(Rate!$B$4:$M$25,MATCH(Gilbert!N7853,Rate!$A$4:$A$25,0),MATCH(Gilbert!L7853,Rate!$B$3:$M$3,0))*O7853*0.8,INDEX(Rate!$B$4:$M$25,MATCH(Gilbert!N7853,Rate!$A$4:$A$25,0),MATCH(Gilbert!L7853,Rate!$B$3:$M$3,0))*O7853)),"")</f>
        <v/>
      </c>
      <c r="T7853" s="71" t="str">
        <f t="shared" si="369"/>
        <v/>
      </c>
    </row>
    <row r="7854" spans="16:20">
      <c r="P7854" s="70" t="str">
        <f t="shared" si="367"/>
        <v/>
      </c>
      <c r="Q7854" s="70" t="str">
        <f t="shared" si="368"/>
        <v/>
      </c>
      <c r="R7854" s="70" t="str">
        <f>IFERROR(IF(K7854="handling and wharfage",SUM(P7854:Q7854),IF(OR(K7854="tank",K7854="Boat",K7854="car"),INDEX(Rate!$B$4:$M$25,MATCH(Gilbert!N7854,Rate!$A$4:$A$25,0),MATCH(Gilbert!L7854,Rate!$B$3:$M$3,0))*O7854*0.8,INDEX(Rate!$B$4:$M$25,MATCH(Gilbert!N7854,Rate!$A$4:$A$25,0),MATCH(Gilbert!L7854,Rate!$B$3:$M$3,0))*O7854)),"")</f>
        <v/>
      </c>
      <c r="T7854" s="71" t="str">
        <f t="shared" si="369"/>
        <v/>
      </c>
    </row>
    <row r="7855" spans="16:20">
      <c r="P7855" s="70" t="str">
        <f t="shared" si="367"/>
        <v/>
      </c>
      <c r="Q7855" s="70" t="str">
        <f t="shared" si="368"/>
        <v/>
      </c>
      <c r="R7855" s="70" t="str">
        <f>IFERROR(IF(K7855="handling and wharfage",SUM(P7855:Q7855),IF(OR(K7855="tank",K7855="Boat",K7855="car"),INDEX(Rate!$B$4:$M$25,MATCH(Gilbert!N7855,Rate!$A$4:$A$25,0),MATCH(Gilbert!L7855,Rate!$B$3:$M$3,0))*O7855*0.8,INDEX(Rate!$B$4:$M$25,MATCH(Gilbert!N7855,Rate!$A$4:$A$25,0),MATCH(Gilbert!L7855,Rate!$B$3:$M$3,0))*O7855)),"")</f>
        <v/>
      </c>
      <c r="T7855" s="71" t="str">
        <f t="shared" si="369"/>
        <v/>
      </c>
    </row>
    <row r="7856" spans="16:20">
      <c r="P7856" s="70" t="str">
        <f t="shared" si="367"/>
        <v/>
      </c>
      <c r="Q7856" s="70" t="str">
        <f t="shared" si="368"/>
        <v/>
      </c>
      <c r="R7856" s="70" t="str">
        <f>IFERROR(IF(K7856="handling and wharfage",SUM(P7856:Q7856),IF(OR(K7856="tank",K7856="Boat",K7856="car"),INDEX(Rate!$B$4:$M$25,MATCH(Gilbert!N7856,Rate!$A$4:$A$25,0),MATCH(Gilbert!L7856,Rate!$B$3:$M$3,0))*O7856*0.8,INDEX(Rate!$B$4:$M$25,MATCH(Gilbert!N7856,Rate!$A$4:$A$25,0),MATCH(Gilbert!L7856,Rate!$B$3:$M$3,0))*O7856)),"")</f>
        <v/>
      </c>
      <c r="T7856" s="71" t="str">
        <f t="shared" si="369"/>
        <v/>
      </c>
    </row>
    <row r="7857" spans="16:20">
      <c r="P7857" s="70" t="str">
        <f t="shared" si="367"/>
        <v/>
      </c>
      <c r="Q7857" s="70" t="str">
        <f t="shared" si="368"/>
        <v/>
      </c>
      <c r="R7857" s="70" t="str">
        <f>IFERROR(IF(K7857="handling and wharfage",SUM(P7857:Q7857),IF(OR(K7857="tank",K7857="Boat",K7857="car"),INDEX(Rate!$B$4:$M$25,MATCH(Gilbert!N7857,Rate!$A$4:$A$25,0),MATCH(Gilbert!L7857,Rate!$B$3:$M$3,0))*O7857*0.8,INDEX(Rate!$B$4:$M$25,MATCH(Gilbert!N7857,Rate!$A$4:$A$25,0),MATCH(Gilbert!L7857,Rate!$B$3:$M$3,0))*O7857)),"")</f>
        <v/>
      </c>
      <c r="T7857" s="71" t="str">
        <f t="shared" si="369"/>
        <v/>
      </c>
    </row>
    <row r="7858" spans="16:20">
      <c r="P7858" s="70" t="str">
        <f t="shared" si="367"/>
        <v/>
      </c>
      <c r="Q7858" s="70" t="str">
        <f t="shared" si="368"/>
        <v/>
      </c>
      <c r="R7858" s="70" t="str">
        <f>IFERROR(IF(K7858="handling and wharfage",SUM(P7858:Q7858),IF(OR(K7858="tank",K7858="Boat",K7858="car"),INDEX(Rate!$B$4:$M$25,MATCH(Gilbert!N7858,Rate!$A$4:$A$25,0),MATCH(Gilbert!L7858,Rate!$B$3:$M$3,0))*O7858*0.8,INDEX(Rate!$B$4:$M$25,MATCH(Gilbert!N7858,Rate!$A$4:$A$25,0),MATCH(Gilbert!L7858,Rate!$B$3:$M$3,0))*O7858)),"")</f>
        <v/>
      </c>
      <c r="T7858" s="71" t="str">
        <f t="shared" si="369"/>
        <v/>
      </c>
    </row>
    <row r="7859" spans="16:20">
      <c r="P7859" s="70" t="str">
        <f t="shared" si="367"/>
        <v/>
      </c>
      <c r="Q7859" s="70" t="str">
        <f t="shared" si="368"/>
        <v/>
      </c>
      <c r="R7859" s="70" t="str">
        <f>IFERROR(IF(K7859="handling and wharfage",SUM(P7859:Q7859),IF(OR(K7859="tank",K7859="Boat",K7859="car"),INDEX(Rate!$B$4:$M$25,MATCH(Gilbert!N7859,Rate!$A$4:$A$25,0),MATCH(Gilbert!L7859,Rate!$B$3:$M$3,0))*O7859*0.8,INDEX(Rate!$B$4:$M$25,MATCH(Gilbert!N7859,Rate!$A$4:$A$25,0),MATCH(Gilbert!L7859,Rate!$B$3:$M$3,0))*O7859)),"")</f>
        <v/>
      </c>
      <c r="T7859" s="71" t="str">
        <f t="shared" si="369"/>
        <v/>
      </c>
    </row>
    <row r="7860" spans="16:20">
      <c r="P7860" s="70" t="str">
        <f t="shared" si="367"/>
        <v/>
      </c>
      <c r="Q7860" s="70" t="str">
        <f t="shared" si="368"/>
        <v/>
      </c>
      <c r="R7860" s="70" t="str">
        <f>IFERROR(IF(K7860="handling and wharfage",SUM(P7860:Q7860),IF(OR(K7860="tank",K7860="Boat",K7860="car"),INDEX(Rate!$B$4:$M$25,MATCH(Gilbert!N7860,Rate!$A$4:$A$25,0),MATCH(Gilbert!L7860,Rate!$B$3:$M$3,0))*O7860*0.8,INDEX(Rate!$B$4:$M$25,MATCH(Gilbert!N7860,Rate!$A$4:$A$25,0),MATCH(Gilbert!L7860,Rate!$B$3:$M$3,0))*O7860)),"")</f>
        <v/>
      </c>
      <c r="T7860" s="71" t="str">
        <f t="shared" si="369"/>
        <v/>
      </c>
    </row>
    <row r="7861" spans="16:20">
      <c r="P7861" s="70" t="str">
        <f t="shared" si="367"/>
        <v/>
      </c>
      <c r="Q7861" s="70" t="str">
        <f t="shared" si="368"/>
        <v/>
      </c>
      <c r="R7861" s="70" t="str">
        <f>IFERROR(IF(K7861="handling and wharfage",SUM(P7861:Q7861),IF(OR(K7861="tank",K7861="Boat",K7861="car"),INDEX(Rate!$B$4:$M$25,MATCH(Gilbert!N7861,Rate!$A$4:$A$25,0),MATCH(Gilbert!L7861,Rate!$B$3:$M$3,0))*O7861*0.8,INDEX(Rate!$B$4:$M$25,MATCH(Gilbert!N7861,Rate!$A$4:$A$25,0),MATCH(Gilbert!L7861,Rate!$B$3:$M$3,0))*O7861)),"")</f>
        <v/>
      </c>
      <c r="T7861" s="71" t="str">
        <f t="shared" si="369"/>
        <v/>
      </c>
    </row>
    <row r="7862" spans="16:20">
      <c r="P7862" s="70" t="str">
        <f t="shared" si="367"/>
        <v/>
      </c>
      <c r="Q7862" s="70" t="str">
        <f t="shared" si="368"/>
        <v/>
      </c>
      <c r="R7862" s="70" t="str">
        <f>IFERROR(IF(K7862="handling and wharfage",SUM(P7862:Q7862),IF(OR(K7862="tank",K7862="Boat",K7862="car"),INDEX(Rate!$B$4:$M$25,MATCH(Gilbert!N7862,Rate!$A$4:$A$25,0),MATCH(Gilbert!L7862,Rate!$B$3:$M$3,0))*O7862*0.8,INDEX(Rate!$B$4:$M$25,MATCH(Gilbert!N7862,Rate!$A$4:$A$25,0),MATCH(Gilbert!L7862,Rate!$B$3:$M$3,0))*O7862)),"")</f>
        <v/>
      </c>
      <c r="T7862" s="71" t="str">
        <f t="shared" si="369"/>
        <v/>
      </c>
    </row>
    <row r="7863" spans="16:20">
      <c r="P7863" s="70" t="str">
        <f t="shared" si="367"/>
        <v/>
      </c>
      <c r="Q7863" s="70" t="str">
        <f t="shared" si="368"/>
        <v/>
      </c>
      <c r="R7863" s="70" t="str">
        <f>IFERROR(IF(K7863="handling and wharfage",SUM(P7863:Q7863),IF(OR(K7863="tank",K7863="Boat",K7863="car"),INDEX(Rate!$B$4:$M$25,MATCH(Gilbert!N7863,Rate!$A$4:$A$25,0),MATCH(Gilbert!L7863,Rate!$B$3:$M$3,0))*O7863*0.8,INDEX(Rate!$B$4:$M$25,MATCH(Gilbert!N7863,Rate!$A$4:$A$25,0),MATCH(Gilbert!L7863,Rate!$B$3:$M$3,0))*O7863)),"")</f>
        <v/>
      </c>
      <c r="T7863" s="71" t="str">
        <f t="shared" si="369"/>
        <v/>
      </c>
    </row>
    <row r="7864" spans="16:20">
      <c r="P7864" s="70" t="str">
        <f t="shared" si="367"/>
        <v/>
      </c>
      <c r="Q7864" s="70" t="str">
        <f t="shared" si="368"/>
        <v/>
      </c>
      <c r="R7864" s="70" t="str">
        <f>IFERROR(IF(K7864="handling and wharfage",SUM(P7864:Q7864),IF(OR(K7864="tank",K7864="Boat",K7864="car"),INDEX(Rate!$B$4:$M$25,MATCH(Gilbert!N7864,Rate!$A$4:$A$25,0),MATCH(Gilbert!L7864,Rate!$B$3:$M$3,0))*O7864*0.8,INDEX(Rate!$B$4:$M$25,MATCH(Gilbert!N7864,Rate!$A$4:$A$25,0),MATCH(Gilbert!L7864,Rate!$B$3:$M$3,0))*O7864)),"")</f>
        <v/>
      </c>
      <c r="T7864" s="71" t="str">
        <f t="shared" si="369"/>
        <v/>
      </c>
    </row>
    <row r="7865" spans="16:20">
      <c r="P7865" s="70" t="str">
        <f t="shared" si="367"/>
        <v/>
      </c>
      <c r="Q7865" s="70" t="str">
        <f t="shared" si="368"/>
        <v/>
      </c>
      <c r="R7865" s="70" t="str">
        <f>IFERROR(IF(K7865="handling and wharfage",SUM(P7865:Q7865),IF(OR(K7865="tank",K7865="Boat",K7865="car"),INDEX(Rate!$B$4:$M$25,MATCH(Gilbert!N7865,Rate!$A$4:$A$25,0),MATCH(Gilbert!L7865,Rate!$B$3:$M$3,0))*O7865*0.8,INDEX(Rate!$B$4:$M$25,MATCH(Gilbert!N7865,Rate!$A$4:$A$25,0),MATCH(Gilbert!L7865,Rate!$B$3:$M$3,0))*O7865)),"")</f>
        <v/>
      </c>
      <c r="T7865" s="71" t="str">
        <f t="shared" si="369"/>
        <v/>
      </c>
    </row>
    <row r="7866" spans="16:20">
      <c r="P7866" s="70" t="str">
        <f t="shared" si="367"/>
        <v/>
      </c>
      <c r="Q7866" s="70" t="str">
        <f t="shared" si="368"/>
        <v/>
      </c>
      <c r="R7866" s="70" t="str">
        <f>IFERROR(IF(K7866="handling and wharfage",SUM(P7866:Q7866),IF(OR(K7866="tank",K7866="Boat",K7866="car"),INDEX(Rate!$B$4:$M$25,MATCH(Gilbert!N7866,Rate!$A$4:$A$25,0),MATCH(Gilbert!L7866,Rate!$B$3:$M$3,0))*O7866*0.8,INDEX(Rate!$B$4:$M$25,MATCH(Gilbert!N7866,Rate!$A$4:$A$25,0),MATCH(Gilbert!L7866,Rate!$B$3:$M$3,0))*O7866)),"")</f>
        <v/>
      </c>
      <c r="T7866" s="71" t="str">
        <f t="shared" si="369"/>
        <v/>
      </c>
    </row>
    <row r="7867" spans="16:20">
      <c r="P7867" s="70" t="str">
        <f t="shared" si="367"/>
        <v/>
      </c>
      <c r="Q7867" s="70" t="str">
        <f t="shared" si="368"/>
        <v/>
      </c>
      <c r="R7867" s="70" t="str">
        <f>IFERROR(IF(K7867="handling and wharfage",SUM(P7867:Q7867),IF(OR(K7867="tank",K7867="Boat",K7867="car"),INDEX(Rate!$B$4:$M$25,MATCH(Gilbert!N7867,Rate!$A$4:$A$25,0),MATCH(Gilbert!L7867,Rate!$B$3:$M$3,0))*O7867*0.8,INDEX(Rate!$B$4:$M$25,MATCH(Gilbert!N7867,Rate!$A$4:$A$25,0),MATCH(Gilbert!L7867,Rate!$B$3:$M$3,0))*O7867)),"")</f>
        <v/>
      </c>
      <c r="T7867" s="71" t="str">
        <f t="shared" si="369"/>
        <v/>
      </c>
    </row>
    <row r="7868" spans="16:20">
      <c r="P7868" s="70" t="str">
        <f t="shared" si="367"/>
        <v/>
      </c>
      <c r="Q7868" s="70" t="str">
        <f t="shared" si="368"/>
        <v/>
      </c>
      <c r="R7868" s="70" t="str">
        <f>IFERROR(IF(K7868="handling and wharfage",SUM(P7868:Q7868),IF(OR(K7868="tank",K7868="Boat",K7868="car"),INDEX(Rate!$B$4:$M$25,MATCH(Gilbert!N7868,Rate!$A$4:$A$25,0),MATCH(Gilbert!L7868,Rate!$B$3:$M$3,0))*O7868*0.8,INDEX(Rate!$B$4:$M$25,MATCH(Gilbert!N7868,Rate!$A$4:$A$25,0),MATCH(Gilbert!L7868,Rate!$B$3:$M$3,0))*O7868)),"")</f>
        <v/>
      </c>
      <c r="T7868" s="71" t="str">
        <f t="shared" si="369"/>
        <v/>
      </c>
    </row>
    <row r="7869" spans="16:20">
      <c r="P7869" s="70" t="str">
        <f t="shared" si="367"/>
        <v/>
      </c>
      <c r="Q7869" s="70" t="str">
        <f t="shared" si="368"/>
        <v/>
      </c>
      <c r="R7869" s="70" t="str">
        <f>IFERROR(IF(K7869="handling and wharfage",SUM(P7869:Q7869),IF(OR(K7869="tank",K7869="Boat",K7869="car"),INDEX(Rate!$B$4:$M$25,MATCH(Gilbert!N7869,Rate!$A$4:$A$25,0),MATCH(Gilbert!L7869,Rate!$B$3:$M$3,0))*O7869*0.8,INDEX(Rate!$B$4:$M$25,MATCH(Gilbert!N7869,Rate!$A$4:$A$25,0),MATCH(Gilbert!L7869,Rate!$B$3:$M$3,0))*O7869)),"")</f>
        <v/>
      </c>
      <c r="T7869" s="71" t="str">
        <f t="shared" si="369"/>
        <v/>
      </c>
    </row>
    <row r="7870" spans="16:20">
      <c r="P7870" s="70" t="str">
        <f t="shared" si="367"/>
        <v/>
      </c>
      <c r="Q7870" s="70" t="str">
        <f t="shared" si="368"/>
        <v/>
      </c>
      <c r="R7870" s="70" t="str">
        <f>IFERROR(IF(K7870="handling and wharfage",SUM(P7870:Q7870),IF(OR(K7870="tank",K7870="Boat",K7870="car"),INDEX(Rate!$B$4:$M$25,MATCH(Gilbert!N7870,Rate!$A$4:$A$25,0),MATCH(Gilbert!L7870,Rate!$B$3:$M$3,0))*O7870*0.8,INDEX(Rate!$B$4:$M$25,MATCH(Gilbert!N7870,Rate!$A$4:$A$25,0),MATCH(Gilbert!L7870,Rate!$B$3:$M$3,0))*O7870)),"")</f>
        <v/>
      </c>
      <c r="T7870" s="71" t="str">
        <f t="shared" si="369"/>
        <v/>
      </c>
    </row>
    <row r="7871" spans="16:20">
      <c r="P7871" s="70" t="str">
        <f t="shared" si="367"/>
        <v/>
      </c>
      <c r="Q7871" s="70" t="str">
        <f t="shared" si="368"/>
        <v/>
      </c>
      <c r="R7871" s="70" t="str">
        <f>IFERROR(IF(K7871="handling and wharfage",SUM(P7871:Q7871),IF(OR(K7871="tank",K7871="Boat",K7871="car"),INDEX(Rate!$B$4:$M$25,MATCH(Gilbert!N7871,Rate!$A$4:$A$25,0),MATCH(Gilbert!L7871,Rate!$B$3:$M$3,0))*O7871*0.8,INDEX(Rate!$B$4:$M$25,MATCH(Gilbert!N7871,Rate!$A$4:$A$25,0),MATCH(Gilbert!L7871,Rate!$B$3:$M$3,0))*O7871)),"")</f>
        <v/>
      </c>
      <c r="T7871" s="71" t="str">
        <f t="shared" si="369"/>
        <v/>
      </c>
    </row>
    <row r="7872" spans="16:20">
      <c r="P7872" s="70" t="str">
        <f t="shared" si="367"/>
        <v/>
      </c>
      <c r="Q7872" s="70" t="str">
        <f t="shared" si="368"/>
        <v/>
      </c>
      <c r="R7872" s="70" t="str">
        <f>IFERROR(IF(K7872="handling and wharfage",SUM(P7872:Q7872),IF(OR(K7872="tank",K7872="Boat",K7872="car"),INDEX(Rate!$B$4:$M$25,MATCH(Gilbert!N7872,Rate!$A$4:$A$25,0),MATCH(Gilbert!L7872,Rate!$B$3:$M$3,0))*O7872*0.8,INDEX(Rate!$B$4:$M$25,MATCH(Gilbert!N7872,Rate!$A$4:$A$25,0),MATCH(Gilbert!L7872,Rate!$B$3:$M$3,0))*O7872)),"")</f>
        <v/>
      </c>
      <c r="T7872" s="71" t="str">
        <f t="shared" si="369"/>
        <v/>
      </c>
    </row>
    <row r="7873" spans="16:20">
      <c r="P7873" s="70" t="str">
        <f t="shared" si="367"/>
        <v/>
      </c>
      <c r="Q7873" s="70" t="str">
        <f t="shared" si="368"/>
        <v/>
      </c>
      <c r="R7873" s="70" t="str">
        <f>IFERROR(IF(K7873="handling and wharfage",SUM(P7873:Q7873),IF(OR(K7873="tank",K7873="Boat",K7873="car"),INDEX(Rate!$B$4:$M$25,MATCH(Gilbert!N7873,Rate!$A$4:$A$25,0),MATCH(Gilbert!L7873,Rate!$B$3:$M$3,0))*O7873*0.8,INDEX(Rate!$B$4:$M$25,MATCH(Gilbert!N7873,Rate!$A$4:$A$25,0),MATCH(Gilbert!L7873,Rate!$B$3:$M$3,0))*O7873)),"")</f>
        <v/>
      </c>
      <c r="T7873" s="71" t="str">
        <f t="shared" si="369"/>
        <v/>
      </c>
    </row>
    <row r="7874" spans="16:20">
      <c r="P7874" s="70" t="str">
        <f t="shared" si="367"/>
        <v/>
      </c>
      <c r="Q7874" s="70" t="str">
        <f t="shared" si="368"/>
        <v/>
      </c>
      <c r="R7874" s="70" t="str">
        <f>IFERROR(IF(K7874="handling and wharfage",SUM(P7874:Q7874),IF(OR(K7874="tank",K7874="Boat",K7874="car"),INDEX(Rate!$B$4:$M$25,MATCH(Gilbert!N7874,Rate!$A$4:$A$25,0),MATCH(Gilbert!L7874,Rate!$B$3:$M$3,0))*O7874*0.8,INDEX(Rate!$B$4:$M$25,MATCH(Gilbert!N7874,Rate!$A$4:$A$25,0),MATCH(Gilbert!L7874,Rate!$B$3:$M$3,0))*O7874)),"")</f>
        <v/>
      </c>
      <c r="T7874" s="71" t="str">
        <f t="shared" si="369"/>
        <v/>
      </c>
    </row>
    <row r="7875" spans="16:20">
      <c r="P7875" s="70" t="str">
        <f t="shared" ref="P7875:P7938" si="370">IF(OR(K7875="handling and wharfage",K7875="rau handling and wharfage"),O7875*30,"")</f>
        <v/>
      </c>
      <c r="Q7875" s="70" t="str">
        <f t="shared" ref="Q7875:Q7938" si="371">IF(K7875&lt;&gt;"handling and wharfage","",O7875*3.5)</f>
        <v/>
      </c>
      <c r="R7875" s="70" t="str">
        <f>IFERROR(IF(K7875="handling and wharfage",SUM(P7875:Q7875),IF(OR(K7875="tank",K7875="Boat",K7875="car"),INDEX(Rate!$B$4:$M$25,MATCH(Gilbert!N7875,Rate!$A$4:$A$25,0),MATCH(Gilbert!L7875,Rate!$B$3:$M$3,0))*O7875*0.8,INDEX(Rate!$B$4:$M$25,MATCH(Gilbert!N7875,Rate!$A$4:$A$25,0),MATCH(Gilbert!L7875,Rate!$B$3:$M$3,0))*O7875)),"")</f>
        <v/>
      </c>
      <c r="T7875" s="71" t="str">
        <f t="shared" ref="T7875:T7938" si="372">IF(L7875="","",IF(L7875="General2","F0070000061A","E31250000331"))</f>
        <v/>
      </c>
    </row>
    <row r="7876" spans="16:20">
      <c r="P7876" s="70" t="str">
        <f t="shared" si="370"/>
        <v/>
      </c>
      <c r="Q7876" s="70" t="str">
        <f t="shared" si="371"/>
        <v/>
      </c>
      <c r="R7876" s="70" t="str">
        <f>IFERROR(IF(K7876="handling and wharfage",SUM(P7876:Q7876),IF(OR(K7876="tank",K7876="Boat",K7876="car"),INDEX(Rate!$B$4:$M$25,MATCH(Gilbert!N7876,Rate!$A$4:$A$25,0),MATCH(Gilbert!L7876,Rate!$B$3:$M$3,0))*O7876*0.8,INDEX(Rate!$B$4:$M$25,MATCH(Gilbert!N7876,Rate!$A$4:$A$25,0),MATCH(Gilbert!L7876,Rate!$B$3:$M$3,0))*O7876)),"")</f>
        <v/>
      </c>
      <c r="T7876" s="71" t="str">
        <f t="shared" si="372"/>
        <v/>
      </c>
    </row>
    <row r="7877" spans="16:20">
      <c r="P7877" s="70" t="str">
        <f t="shared" si="370"/>
        <v/>
      </c>
      <c r="Q7877" s="70" t="str">
        <f t="shared" si="371"/>
        <v/>
      </c>
      <c r="R7877" s="70" t="str">
        <f>IFERROR(IF(K7877="handling and wharfage",SUM(P7877:Q7877),IF(OR(K7877="tank",K7877="Boat",K7877="car"),INDEX(Rate!$B$4:$M$25,MATCH(Gilbert!N7877,Rate!$A$4:$A$25,0),MATCH(Gilbert!L7877,Rate!$B$3:$M$3,0))*O7877*0.8,INDEX(Rate!$B$4:$M$25,MATCH(Gilbert!N7877,Rate!$A$4:$A$25,0),MATCH(Gilbert!L7877,Rate!$B$3:$M$3,0))*O7877)),"")</f>
        <v/>
      </c>
      <c r="T7877" s="71" t="str">
        <f t="shared" si="372"/>
        <v/>
      </c>
    </row>
    <row r="7878" spans="16:20">
      <c r="P7878" s="70" t="str">
        <f t="shared" si="370"/>
        <v/>
      </c>
      <c r="Q7878" s="70" t="str">
        <f t="shared" si="371"/>
        <v/>
      </c>
      <c r="R7878" s="70" t="str">
        <f>IFERROR(IF(K7878="handling and wharfage",SUM(P7878:Q7878),IF(OR(K7878="tank",K7878="Boat",K7878="car"),INDEX(Rate!$B$4:$M$25,MATCH(Gilbert!N7878,Rate!$A$4:$A$25,0),MATCH(Gilbert!L7878,Rate!$B$3:$M$3,0))*O7878*0.8,INDEX(Rate!$B$4:$M$25,MATCH(Gilbert!N7878,Rate!$A$4:$A$25,0),MATCH(Gilbert!L7878,Rate!$B$3:$M$3,0))*O7878)),"")</f>
        <v/>
      </c>
      <c r="T7878" s="71" t="str">
        <f t="shared" si="372"/>
        <v/>
      </c>
    </row>
    <row r="7879" spans="16:20">
      <c r="P7879" s="70" t="str">
        <f t="shared" si="370"/>
        <v/>
      </c>
      <c r="Q7879" s="70" t="str">
        <f t="shared" si="371"/>
        <v/>
      </c>
      <c r="R7879" s="70" t="str">
        <f>IFERROR(IF(K7879="handling and wharfage",SUM(P7879:Q7879),IF(OR(K7879="tank",K7879="Boat",K7879="car"),INDEX(Rate!$B$4:$M$25,MATCH(Gilbert!N7879,Rate!$A$4:$A$25,0),MATCH(Gilbert!L7879,Rate!$B$3:$M$3,0))*O7879*0.8,INDEX(Rate!$B$4:$M$25,MATCH(Gilbert!N7879,Rate!$A$4:$A$25,0),MATCH(Gilbert!L7879,Rate!$B$3:$M$3,0))*O7879)),"")</f>
        <v/>
      </c>
      <c r="T7879" s="71" t="str">
        <f t="shared" si="372"/>
        <v/>
      </c>
    </row>
    <row r="7880" spans="16:20">
      <c r="P7880" s="70" t="str">
        <f t="shared" si="370"/>
        <v/>
      </c>
      <c r="Q7880" s="70" t="str">
        <f t="shared" si="371"/>
        <v/>
      </c>
      <c r="R7880" s="70" t="str">
        <f>IFERROR(IF(K7880="handling and wharfage",SUM(P7880:Q7880),IF(OR(K7880="tank",K7880="Boat",K7880="car"),INDEX(Rate!$B$4:$M$25,MATCH(Gilbert!N7880,Rate!$A$4:$A$25,0),MATCH(Gilbert!L7880,Rate!$B$3:$M$3,0))*O7880*0.8,INDEX(Rate!$B$4:$M$25,MATCH(Gilbert!N7880,Rate!$A$4:$A$25,0),MATCH(Gilbert!L7880,Rate!$B$3:$M$3,0))*O7880)),"")</f>
        <v/>
      </c>
      <c r="T7880" s="71" t="str">
        <f t="shared" si="372"/>
        <v/>
      </c>
    </row>
    <row r="7881" spans="16:20">
      <c r="P7881" s="70" t="str">
        <f t="shared" si="370"/>
        <v/>
      </c>
      <c r="Q7881" s="70" t="str">
        <f t="shared" si="371"/>
        <v/>
      </c>
      <c r="R7881" s="70" t="str">
        <f>IFERROR(IF(K7881="handling and wharfage",SUM(P7881:Q7881),IF(OR(K7881="tank",K7881="Boat",K7881="car"),INDEX(Rate!$B$4:$M$25,MATCH(Gilbert!N7881,Rate!$A$4:$A$25,0),MATCH(Gilbert!L7881,Rate!$B$3:$M$3,0))*O7881*0.8,INDEX(Rate!$B$4:$M$25,MATCH(Gilbert!N7881,Rate!$A$4:$A$25,0),MATCH(Gilbert!L7881,Rate!$B$3:$M$3,0))*O7881)),"")</f>
        <v/>
      </c>
      <c r="T7881" s="71" t="str">
        <f t="shared" si="372"/>
        <v/>
      </c>
    </row>
    <row r="7882" spans="16:20">
      <c r="P7882" s="70" t="str">
        <f t="shared" si="370"/>
        <v/>
      </c>
      <c r="Q7882" s="70" t="str">
        <f t="shared" si="371"/>
        <v/>
      </c>
      <c r="R7882" s="70" t="str">
        <f>IFERROR(IF(K7882="handling and wharfage",SUM(P7882:Q7882),IF(OR(K7882="tank",K7882="Boat",K7882="car"),INDEX(Rate!$B$4:$M$25,MATCH(Gilbert!N7882,Rate!$A$4:$A$25,0),MATCH(Gilbert!L7882,Rate!$B$3:$M$3,0))*O7882*0.8,INDEX(Rate!$B$4:$M$25,MATCH(Gilbert!N7882,Rate!$A$4:$A$25,0),MATCH(Gilbert!L7882,Rate!$B$3:$M$3,0))*O7882)),"")</f>
        <v/>
      </c>
      <c r="T7882" s="71" t="str">
        <f t="shared" si="372"/>
        <v/>
      </c>
    </row>
    <row r="7883" spans="16:20">
      <c r="P7883" s="70" t="str">
        <f t="shared" si="370"/>
        <v/>
      </c>
      <c r="Q7883" s="70" t="str">
        <f t="shared" si="371"/>
        <v/>
      </c>
      <c r="R7883" s="70" t="str">
        <f>IFERROR(IF(K7883="handling and wharfage",SUM(P7883:Q7883),IF(OR(K7883="tank",K7883="Boat",K7883="car"),INDEX(Rate!$B$4:$M$25,MATCH(Gilbert!N7883,Rate!$A$4:$A$25,0),MATCH(Gilbert!L7883,Rate!$B$3:$M$3,0))*O7883*0.8,INDEX(Rate!$B$4:$M$25,MATCH(Gilbert!N7883,Rate!$A$4:$A$25,0),MATCH(Gilbert!L7883,Rate!$B$3:$M$3,0))*O7883)),"")</f>
        <v/>
      </c>
      <c r="T7883" s="71" t="str">
        <f t="shared" si="372"/>
        <v/>
      </c>
    </row>
    <row r="7884" spans="16:20">
      <c r="P7884" s="70" t="str">
        <f t="shared" si="370"/>
        <v/>
      </c>
      <c r="Q7884" s="70" t="str">
        <f t="shared" si="371"/>
        <v/>
      </c>
      <c r="R7884" s="70" t="str">
        <f>IFERROR(IF(K7884="handling and wharfage",SUM(P7884:Q7884),IF(OR(K7884="tank",K7884="Boat",K7884="car"),INDEX(Rate!$B$4:$M$25,MATCH(Gilbert!N7884,Rate!$A$4:$A$25,0),MATCH(Gilbert!L7884,Rate!$B$3:$M$3,0))*O7884*0.8,INDEX(Rate!$B$4:$M$25,MATCH(Gilbert!N7884,Rate!$A$4:$A$25,0),MATCH(Gilbert!L7884,Rate!$B$3:$M$3,0))*O7884)),"")</f>
        <v/>
      </c>
      <c r="T7884" s="71" t="str">
        <f t="shared" si="372"/>
        <v/>
      </c>
    </row>
    <row r="7885" spans="16:20">
      <c r="P7885" s="70" t="str">
        <f t="shared" si="370"/>
        <v/>
      </c>
      <c r="Q7885" s="70" t="str">
        <f t="shared" si="371"/>
        <v/>
      </c>
      <c r="R7885" s="70" t="str">
        <f>IFERROR(IF(K7885="handling and wharfage",SUM(P7885:Q7885),IF(OR(K7885="tank",K7885="Boat",K7885="car"),INDEX(Rate!$B$4:$M$25,MATCH(Gilbert!N7885,Rate!$A$4:$A$25,0),MATCH(Gilbert!L7885,Rate!$B$3:$M$3,0))*O7885*0.8,INDEX(Rate!$B$4:$M$25,MATCH(Gilbert!N7885,Rate!$A$4:$A$25,0),MATCH(Gilbert!L7885,Rate!$B$3:$M$3,0))*O7885)),"")</f>
        <v/>
      </c>
      <c r="T7885" s="71" t="str">
        <f t="shared" si="372"/>
        <v/>
      </c>
    </row>
    <row r="7886" spans="16:20">
      <c r="P7886" s="70" t="str">
        <f t="shared" si="370"/>
        <v/>
      </c>
      <c r="Q7886" s="70" t="str">
        <f t="shared" si="371"/>
        <v/>
      </c>
      <c r="R7886" s="70" t="str">
        <f>IFERROR(IF(K7886="handling and wharfage",SUM(P7886:Q7886),IF(OR(K7886="tank",K7886="Boat",K7886="car"),INDEX(Rate!$B$4:$M$25,MATCH(Gilbert!N7886,Rate!$A$4:$A$25,0),MATCH(Gilbert!L7886,Rate!$B$3:$M$3,0))*O7886*0.8,INDEX(Rate!$B$4:$M$25,MATCH(Gilbert!N7886,Rate!$A$4:$A$25,0),MATCH(Gilbert!L7886,Rate!$B$3:$M$3,0))*O7886)),"")</f>
        <v/>
      </c>
      <c r="T7886" s="71" t="str">
        <f t="shared" si="372"/>
        <v/>
      </c>
    </row>
    <row r="7887" spans="16:20">
      <c r="P7887" s="70" t="str">
        <f t="shared" si="370"/>
        <v/>
      </c>
      <c r="Q7887" s="70" t="str">
        <f t="shared" si="371"/>
        <v/>
      </c>
      <c r="R7887" s="70" t="str">
        <f>IFERROR(IF(K7887="handling and wharfage",SUM(P7887:Q7887),IF(OR(K7887="tank",K7887="Boat",K7887="car"),INDEX(Rate!$B$4:$M$25,MATCH(Gilbert!N7887,Rate!$A$4:$A$25,0),MATCH(Gilbert!L7887,Rate!$B$3:$M$3,0))*O7887*0.8,INDEX(Rate!$B$4:$M$25,MATCH(Gilbert!N7887,Rate!$A$4:$A$25,0),MATCH(Gilbert!L7887,Rate!$B$3:$M$3,0))*O7887)),"")</f>
        <v/>
      </c>
      <c r="T7887" s="71" t="str">
        <f t="shared" si="372"/>
        <v/>
      </c>
    </row>
    <row r="7888" spans="16:20">
      <c r="P7888" s="70" t="str">
        <f t="shared" si="370"/>
        <v/>
      </c>
      <c r="Q7888" s="70" t="str">
        <f t="shared" si="371"/>
        <v/>
      </c>
      <c r="R7888" s="70" t="str">
        <f>IFERROR(IF(K7888="handling and wharfage",SUM(P7888:Q7888),IF(OR(K7888="tank",K7888="Boat",K7888="car"),INDEX(Rate!$B$4:$M$25,MATCH(Gilbert!N7888,Rate!$A$4:$A$25,0),MATCH(Gilbert!L7888,Rate!$B$3:$M$3,0))*O7888*0.8,INDEX(Rate!$B$4:$M$25,MATCH(Gilbert!N7888,Rate!$A$4:$A$25,0),MATCH(Gilbert!L7888,Rate!$B$3:$M$3,0))*O7888)),"")</f>
        <v/>
      </c>
      <c r="T7888" s="71" t="str">
        <f t="shared" si="372"/>
        <v/>
      </c>
    </row>
    <row r="7889" spans="16:20">
      <c r="P7889" s="70" t="str">
        <f t="shared" si="370"/>
        <v/>
      </c>
      <c r="Q7889" s="70" t="str">
        <f t="shared" si="371"/>
        <v/>
      </c>
      <c r="R7889" s="70" t="str">
        <f>IFERROR(IF(K7889="handling and wharfage",SUM(P7889:Q7889),IF(OR(K7889="tank",K7889="Boat",K7889="car"),INDEX(Rate!$B$4:$M$25,MATCH(Gilbert!N7889,Rate!$A$4:$A$25,0),MATCH(Gilbert!L7889,Rate!$B$3:$M$3,0))*O7889*0.8,INDEX(Rate!$B$4:$M$25,MATCH(Gilbert!N7889,Rate!$A$4:$A$25,0),MATCH(Gilbert!L7889,Rate!$B$3:$M$3,0))*O7889)),"")</f>
        <v/>
      </c>
      <c r="T7889" s="71" t="str">
        <f t="shared" si="372"/>
        <v/>
      </c>
    </row>
    <row r="7890" spans="16:20">
      <c r="P7890" s="70" t="str">
        <f t="shared" si="370"/>
        <v/>
      </c>
      <c r="Q7890" s="70" t="str">
        <f t="shared" si="371"/>
        <v/>
      </c>
      <c r="R7890" s="70" t="str">
        <f>IFERROR(IF(K7890="handling and wharfage",SUM(P7890:Q7890),IF(OR(K7890="tank",K7890="Boat",K7890="car"),INDEX(Rate!$B$4:$M$25,MATCH(Gilbert!N7890,Rate!$A$4:$A$25,0),MATCH(Gilbert!L7890,Rate!$B$3:$M$3,0))*O7890*0.8,INDEX(Rate!$B$4:$M$25,MATCH(Gilbert!N7890,Rate!$A$4:$A$25,0),MATCH(Gilbert!L7890,Rate!$B$3:$M$3,0))*O7890)),"")</f>
        <v/>
      </c>
      <c r="T7890" s="71" t="str">
        <f t="shared" si="372"/>
        <v/>
      </c>
    </row>
    <row r="7891" spans="16:20">
      <c r="P7891" s="70" t="str">
        <f t="shared" si="370"/>
        <v/>
      </c>
      <c r="Q7891" s="70" t="str">
        <f t="shared" si="371"/>
        <v/>
      </c>
      <c r="R7891" s="70" t="str">
        <f>IFERROR(IF(K7891="handling and wharfage",SUM(P7891:Q7891),IF(OR(K7891="tank",K7891="Boat",K7891="car"),INDEX(Rate!$B$4:$M$25,MATCH(Gilbert!N7891,Rate!$A$4:$A$25,0),MATCH(Gilbert!L7891,Rate!$B$3:$M$3,0))*O7891*0.8,INDEX(Rate!$B$4:$M$25,MATCH(Gilbert!N7891,Rate!$A$4:$A$25,0),MATCH(Gilbert!L7891,Rate!$B$3:$M$3,0))*O7891)),"")</f>
        <v/>
      </c>
      <c r="T7891" s="71" t="str">
        <f t="shared" si="372"/>
        <v/>
      </c>
    </row>
    <row r="7892" spans="16:20">
      <c r="P7892" s="70" t="str">
        <f t="shared" si="370"/>
        <v/>
      </c>
      <c r="Q7892" s="70" t="str">
        <f t="shared" si="371"/>
        <v/>
      </c>
      <c r="R7892" s="70" t="str">
        <f>IFERROR(IF(K7892="handling and wharfage",SUM(P7892:Q7892),IF(OR(K7892="tank",K7892="Boat",K7892="car"),INDEX(Rate!$B$4:$M$25,MATCH(Gilbert!N7892,Rate!$A$4:$A$25,0),MATCH(Gilbert!L7892,Rate!$B$3:$M$3,0))*O7892*0.8,INDEX(Rate!$B$4:$M$25,MATCH(Gilbert!N7892,Rate!$A$4:$A$25,0),MATCH(Gilbert!L7892,Rate!$B$3:$M$3,0))*O7892)),"")</f>
        <v/>
      </c>
      <c r="T7892" s="71" t="str">
        <f t="shared" si="372"/>
        <v/>
      </c>
    </row>
    <row r="7893" spans="16:20">
      <c r="P7893" s="70" t="str">
        <f t="shared" si="370"/>
        <v/>
      </c>
      <c r="Q7893" s="70" t="str">
        <f t="shared" si="371"/>
        <v/>
      </c>
      <c r="R7893" s="70" t="str">
        <f>IFERROR(IF(K7893="handling and wharfage",SUM(P7893:Q7893),IF(OR(K7893="tank",K7893="Boat",K7893="car"),INDEX(Rate!$B$4:$M$25,MATCH(Gilbert!N7893,Rate!$A$4:$A$25,0),MATCH(Gilbert!L7893,Rate!$B$3:$M$3,0))*O7893*0.8,INDEX(Rate!$B$4:$M$25,MATCH(Gilbert!N7893,Rate!$A$4:$A$25,0),MATCH(Gilbert!L7893,Rate!$B$3:$M$3,0))*O7893)),"")</f>
        <v/>
      </c>
      <c r="T7893" s="71" t="str">
        <f t="shared" si="372"/>
        <v/>
      </c>
    </row>
    <row r="7894" spans="16:20">
      <c r="P7894" s="70" t="str">
        <f t="shared" si="370"/>
        <v/>
      </c>
      <c r="Q7894" s="70" t="str">
        <f t="shared" si="371"/>
        <v/>
      </c>
      <c r="R7894" s="70" t="str">
        <f>IFERROR(IF(K7894="handling and wharfage",SUM(P7894:Q7894),IF(OR(K7894="tank",K7894="Boat",K7894="car"),INDEX(Rate!$B$4:$M$25,MATCH(Gilbert!N7894,Rate!$A$4:$A$25,0),MATCH(Gilbert!L7894,Rate!$B$3:$M$3,0))*O7894*0.8,INDEX(Rate!$B$4:$M$25,MATCH(Gilbert!N7894,Rate!$A$4:$A$25,0),MATCH(Gilbert!L7894,Rate!$B$3:$M$3,0))*O7894)),"")</f>
        <v/>
      </c>
      <c r="T7894" s="71" t="str">
        <f t="shared" si="372"/>
        <v/>
      </c>
    </row>
    <row r="7895" spans="16:20">
      <c r="P7895" s="70" t="str">
        <f t="shared" si="370"/>
        <v/>
      </c>
      <c r="Q7895" s="70" t="str">
        <f t="shared" si="371"/>
        <v/>
      </c>
      <c r="R7895" s="70" t="str">
        <f>IFERROR(IF(K7895="handling and wharfage",SUM(P7895:Q7895),IF(OR(K7895="tank",K7895="Boat",K7895="car"),INDEX(Rate!$B$4:$M$25,MATCH(Gilbert!N7895,Rate!$A$4:$A$25,0),MATCH(Gilbert!L7895,Rate!$B$3:$M$3,0))*O7895*0.8,INDEX(Rate!$B$4:$M$25,MATCH(Gilbert!N7895,Rate!$A$4:$A$25,0),MATCH(Gilbert!L7895,Rate!$B$3:$M$3,0))*O7895)),"")</f>
        <v/>
      </c>
      <c r="T7895" s="71" t="str">
        <f t="shared" si="372"/>
        <v/>
      </c>
    </row>
    <row r="7896" spans="16:20">
      <c r="P7896" s="70" t="str">
        <f t="shared" si="370"/>
        <v/>
      </c>
      <c r="Q7896" s="70" t="str">
        <f t="shared" si="371"/>
        <v/>
      </c>
      <c r="R7896" s="70" t="str">
        <f>IFERROR(IF(K7896="handling and wharfage",SUM(P7896:Q7896),IF(OR(K7896="tank",K7896="Boat",K7896="car"),INDEX(Rate!$B$4:$M$25,MATCH(Gilbert!N7896,Rate!$A$4:$A$25,0),MATCH(Gilbert!L7896,Rate!$B$3:$M$3,0))*O7896*0.8,INDEX(Rate!$B$4:$M$25,MATCH(Gilbert!N7896,Rate!$A$4:$A$25,0),MATCH(Gilbert!L7896,Rate!$B$3:$M$3,0))*O7896)),"")</f>
        <v/>
      </c>
      <c r="T7896" s="71" t="str">
        <f t="shared" si="372"/>
        <v/>
      </c>
    </row>
    <row r="7897" spans="16:20">
      <c r="P7897" s="70" t="str">
        <f t="shared" si="370"/>
        <v/>
      </c>
      <c r="Q7897" s="70" t="str">
        <f t="shared" si="371"/>
        <v/>
      </c>
      <c r="R7897" s="70" t="str">
        <f>IFERROR(IF(K7897="handling and wharfage",SUM(P7897:Q7897),IF(OR(K7897="tank",K7897="Boat",K7897="car"),INDEX(Rate!$B$4:$M$25,MATCH(Gilbert!N7897,Rate!$A$4:$A$25,0),MATCH(Gilbert!L7897,Rate!$B$3:$M$3,0))*O7897*0.8,INDEX(Rate!$B$4:$M$25,MATCH(Gilbert!N7897,Rate!$A$4:$A$25,0),MATCH(Gilbert!L7897,Rate!$B$3:$M$3,0))*O7897)),"")</f>
        <v/>
      </c>
      <c r="T7897" s="71" t="str">
        <f t="shared" si="372"/>
        <v/>
      </c>
    </row>
    <row r="7898" spans="16:20">
      <c r="P7898" s="70" t="str">
        <f t="shared" si="370"/>
        <v/>
      </c>
      <c r="Q7898" s="70" t="str">
        <f t="shared" si="371"/>
        <v/>
      </c>
      <c r="R7898" s="70" t="str">
        <f>IFERROR(IF(K7898="handling and wharfage",SUM(P7898:Q7898),IF(OR(K7898="tank",K7898="Boat",K7898="car"),INDEX(Rate!$B$4:$M$25,MATCH(Gilbert!N7898,Rate!$A$4:$A$25,0),MATCH(Gilbert!L7898,Rate!$B$3:$M$3,0))*O7898*0.8,INDEX(Rate!$B$4:$M$25,MATCH(Gilbert!N7898,Rate!$A$4:$A$25,0),MATCH(Gilbert!L7898,Rate!$B$3:$M$3,0))*O7898)),"")</f>
        <v/>
      </c>
      <c r="T7898" s="71" t="str">
        <f t="shared" si="372"/>
        <v/>
      </c>
    </row>
    <row r="7899" spans="16:20">
      <c r="P7899" s="70" t="str">
        <f t="shared" si="370"/>
        <v/>
      </c>
      <c r="Q7899" s="70" t="str">
        <f t="shared" si="371"/>
        <v/>
      </c>
      <c r="R7899" s="70" t="str">
        <f>IFERROR(IF(K7899="handling and wharfage",SUM(P7899:Q7899),IF(OR(K7899="tank",K7899="Boat",K7899="car"),INDEX(Rate!$B$4:$M$25,MATCH(Gilbert!N7899,Rate!$A$4:$A$25,0),MATCH(Gilbert!L7899,Rate!$B$3:$M$3,0))*O7899*0.8,INDEX(Rate!$B$4:$M$25,MATCH(Gilbert!N7899,Rate!$A$4:$A$25,0),MATCH(Gilbert!L7899,Rate!$B$3:$M$3,0))*O7899)),"")</f>
        <v/>
      </c>
      <c r="T7899" s="71" t="str">
        <f t="shared" si="372"/>
        <v/>
      </c>
    </row>
    <row r="7900" spans="16:20">
      <c r="P7900" s="70" t="str">
        <f t="shared" si="370"/>
        <v/>
      </c>
      <c r="Q7900" s="70" t="str">
        <f t="shared" si="371"/>
        <v/>
      </c>
      <c r="R7900" s="70" t="str">
        <f>IFERROR(IF(K7900="handling and wharfage",SUM(P7900:Q7900),IF(OR(K7900="tank",K7900="Boat",K7900="car"),INDEX(Rate!$B$4:$M$25,MATCH(Gilbert!N7900,Rate!$A$4:$A$25,0),MATCH(Gilbert!L7900,Rate!$B$3:$M$3,0))*O7900*0.8,INDEX(Rate!$B$4:$M$25,MATCH(Gilbert!N7900,Rate!$A$4:$A$25,0),MATCH(Gilbert!L7900,Rate!$B$3:$M$3,0))*O7900)),"")</f>
        <v/>
      </c>
      <c r="T7900" s="71" t="str">
        <f t="shared" si="372"/>
        <v/>
      </c>
    </row>
    <row r="7901" spans="16:20">
      <c r="P7901" s="70" t="str">
        <f t="shared" si="370"/>
        <v/>
      </c>
      <c r="Q7901" s="70" t="str">
        <f t="shared" si="371"/>
        <v/>
      </c>
      <c r="R7901" s="70" t="str">
        <f>IFERROR(IF(K7901="handling and wharfage",SUM(P7901:Q7901),IF(OR(K7901="tank",K7901="Boat",K7901="car"),INDEX(Rate!$B$4:$M$25,MATCH(Gilbert!N7901,Rate!$A$4:$A$25,0),MATCH(Gilbert!L7901,Rate!$B$3:$M$3,0))*O7901*0.8,INDEX(Rate!$B$4:$M$25,MATCH(Gilbert!N7901,Rate!$A$4:$A$25,0),MATCH(Gilbert!L7901,Rate!$B$3:$M$3,0))*O7901)),"")</f>
        <v/>
      </c>
      <c r="T7901" s="71" t="str">
        <f t="shared" si="372"/>
        <v/>
      </c>
    </row>
    <row r="7902" spans="16:20">
      <c r="P7902" s="70" t="str">
        <f t="shared" si="370"/>
        <v/>
      </c>
      <c r="Q7902" s="70" t="str">
        <f t="shared" si="371"/>
        <v/>
      </c>
      <c r="R7902" s="70" t="str">
        <f>IFERROR(IF(K7902="handling and wharfage",SUM(P7902:Q7902),IF(OR(K7902="tank",K7902="Boat",K7902="car"),INDEX(Rate!$B$4:$M$25,MATCH(Gilbert!N7902,Rate!$A$4:$A$25,0),MATCH(Gilbert!L7902,Rate!$B$3:$M$3,0))*O7902*0.8,INDEX(Rate!$B$4:$M$25,MATCH(Gilbert!N7902,Rate!$A$4:$A$25,0),MATCH(Gilbert!L7902,Rate!$B$3:$M$3,0))*O7902)),"")</f>
        <v/>
      </c>
      <c r="T7902" s="71" t="str">
        <f t="shared" si="372"/>
        <v/>
      </c>
    </row>
    <row r="7903" spans="16:20">
      <c r="P7903" s="70" t="str">
        <f t="shared" si="370"/>
        <v/>
      </c>
      <c r="Q7903" s="70" t="str">
        <f t="shared" si="371"/>
        <v/>
      </c>
      <c r="R7903" s="70" t="str">
        <f>IFERROR(IF(K7903="handling and wharfage",SUM(P7903:Q7903),IF(OR(K7903="tank",K7903="Boat",K7903="car"),INDEX(Rate!$B$4:$M$25,MATCH(Gilbert!N7903,Rate!$A$4:$A$25,0),MATCH(Gilbert!L7903,Rate!$B$3:$M$3,0))*O7903*0.8,INDEX(Rate!$B$4:$M$25,MATCH(Gilbert!N7903,Rate!$A$4:$A$25,0),MATCH(Gilbert!L7903,Rate!$B$3:$M$3,0))*O7903)),"")</f>
        <v/>
      </c>
      <c r="T7903" s="71" t="str">
        <f t="shared" si="372"/>
        <v/>
      </c>
    </row>
    <row r="7904" spans="16:20">
      <c r="P7904" s="70" t="str">
        <f t="shared" si="370"/>
        <v/>
      </c>
      <c r="Q7904" s="70" t="str">
        <f t="shared" si="371"/>
        <v/>
      </c>
      <c r="R7904" s="70" t="str">
        <f>IFERROR(IF(K7904="handling and wharfage",SUM(P7904:Q7904),IF(OR(K7904="tank",K7904="Boat",K7904="car"),INDEX(Rate!$B$4:$M$25,MATCH(Gilbert!N7904,Rate!$A$4:$A$25,0),MATCH(Gilbert!L7904,Rate!$B$3:$M$3,0))*O7904*0.8,INDEX(Rate!$B$4:$M$25,MATCH(Gilbert!N7904,Rate!$A$4:$A$25,0),MATCH(Gilbert!L7904,Rate!$B$3:$M$3,0))*O7904)),"")</f>
        <v/>
      </c>
      <c r="T7904" s="71" t="str">
        <f t="shared" si="372"/>
        <v/>
      </c>
    </row>
    <row r="7905" spans="16:20">
      <c r="P7905" s="70" t="str">
        <f t="shared" si="370"/>
        <v/>
      </c>
      <c r="Q7905" s="70" t="str">
        <f t="shared" si="371"/>
        <v/>
      </c>
      <c r="R7905" s="70" t="str">
        <f>IFERROR(IF(K7905="handling and wharfage",SUM(P7905:Q7905),IF(OR(K7905="tank",K7905="Boat",K7905="car"),INDEX(Rate!$B$4:$M$25,MATCH(Gilbert!N7905,Rate!$A$4:$A$25,0),MATCH(Gilbert!L7905,Rate!$B$3:$M$3,0))*O7905*0.8,INDEX(Rate!$B$4:$M$25,MATCH(Gilbert!N7905,Rate!$A$4:$A$25,0),MATCH(Gilbert!L7905,Rate!$B$3:$M$3,0))*O7905)),"")</f>
        <v/>
      </c>
      <c r="T7905" s="71" t="str">
        <f t="shared" si="372"/>
        <v/>
      </c>
    </row>
    <row r="7906" spans="16:20">
      <c r="P7906" s="70" t="str">
        <f t="shared" si="370"/>
        <v/>
      </c>
      <c r="Q7906" s="70" t="str">
        <f t="shared" si="371"/>
        <v/>
      </c>
      <c r="R7906" s="70" t="str">
        <f>IFERROR(IF(K7906="handling and wharfage",SUM(P7906:Q7906),IF(OR(K7906="tank",K7906="Boat",K7906="car"),INDEX(Rate!$B$4:$M$25,MATCH(Gilbert!N7906,Rate!$A$4:$A$25,0),MATCH(Gilbert!L7906,Rate!$B$3:$M$3,0))*O7906*0.8,INDEX(Rate!$B$4:$M$25,MATCH(Gilbert!N7906,Rate!$A$4:$A$25,0),MATCH(Gilbert!L7906,Rate!$B$3:$M$3,0))*O7906)),"")</f>
        <v/>
      </c>
      <c r="T7906" s="71" t="str">
        <f t="shared" si="372"/>
        <v/>
      </c>
    </row>
    <row r="7907" spans="16:20">
      <c r="P7907" s="70" t="str">
        <f t="shared" si="370"/>
        <v/>
      </c>
      <c r="Q7907" s="70" t="str">
        <f t="shared" si="371"/>
        <v/>
      </c>
      <c r="R7907" s="70" t="str">
        <f>IFERROR(IF(K7907="handling and wharfage",SUM(P7907:Q7907),IF(OR(K7907="tank",K7907="Boat",K7907="car"),INDEX(Rate!$B$4:$M$25,MATCH(Gilbert!N7907,Rate!$A$4:$A$25,0),MATCH(Gilbert!L7907,Rate!$B$3:$M$3,0))*O7907*0.8,INDEX(Rate!$B$4:$M$25,MATCH(Gilbert!N7907,Rate!$A$4:$A$25,0),MATCH(Gilbert!L7907,Rate!$B$3:$M$3,0))*O7907)),"")</f>
        <v/>
      </c>
      <c r="T7907" s="71" t="str">
        <f t="shared" si="372"/>
        <v/>
      </c>
    </row>
    <row r="7908" spans="16:20">
      <c r="P7908" s="70" t="str">
        <f t="shared" si="370"/>
        <v/>
      </c>
      <c r="Q7908" s="70" t="str">
        <f t="shared" si="371"/>
        <v/>
      </c>
      <c r="R7908" s="70" t="str">
        <f>IFERROR(IF(K7908="handling and wharfage",SUM(P7908:Q7908),IF(OR(K7908="tank",K7908="Boat",K7908="car"),INDEX(Rate!$B$4:$M$25,MATCH(Gilbert!N7908,Rate!$A$4:$A$25,0),MATCH(Gilbert!L7908,Rate!$B$3:$M$3,0))*O7908*0.8,INDEX(Rate!$B$4:$M$25,MATCH(Gilbert!N7908,Rate!$A$4:$A$25,0),MATCH(Gilbert!L7908,Rate!$B$3:$M$3,0))*O7908)),"")</f>
        <v/>
      </c>
      <c r="T7908" s="71" t="str">
        <f t="shared" si="372"/>
        <v/>
      </c>
    </row>
    <row r="7909" spans="16:20">
      <c r="P7909" s="70" t="str">
        <f t="shared" si="370"/>
        <v/>
      </c>
      <c r="Q7909" s="70" t="str">
        <f t="shared" si="371"/>
        <v/>
      </c>
      <c r="R7909" s="70" t="str">
        <f>IFERROR(IF(K7909="handling and wharfage",SUM(P7909:Q7909),IF(OR(K7909="tank",K7909="Boat",K7909="car"),INDEX(Rate!$B$4:$M$25,MATCH(Gilbert!N7909,Rate!$A$4:$A$25,0),MATCH(Gilbert!L7909,Rate!$B$3:$M$3,0))*O7909*0.8,INDEX(Rate!$B$4:$M$25,MATCH(Gilbert!N7909,Rate!$A$4:$A$25,0),MATCH(Gilbert!L7909,Rate!$B$3:$M$3,0))*O7909)),"")</f>
        <v/>
      </c>
      <c r="T7909" s="71" t="str">
        <f t="shared" si="372"/>
        <v/>
      </c>
    </row>
    <row r="7910" spans="16:20">
      <c r="P7910" s="70" t="str">
        <f t="shared" si="370"/>
        <v/>
      </c>
      <c r="Q7910" s="70" t="str">
        <f t="shared" si="371"/>
        <v/>
      </c>
      <c r="R7910" s="70" t="str">
        <f>IFERROR(IF(K7910="handling and wharfage",SUM(P7910:Q7910),IF(OR(K7910="tank",K7910="Boat",K7910="car"),INDEX(Rate!$B$4:$M$25,MATCH(Gilbert!N7910,Rate!$A$4:$A$25,0),MATCH(Gilbert!L7910,Rate!$B$3:$M$3,0))*O7910*0.8,INDEX(Rate!$B$4:$M$25,MATCH(Gilbert!N7910,Rate!$A$4:$A$25,0),MATCH(Gilbert!L7910,Rate!$B$3:$M$3,0))*O7910)),"")</f>
        <v/>
      </c>
      <c r="T7910" s="71" t="str">
        <f t="shared" si="372"/>
        <v/>
      </c>
    </row>
    <row r="7911" spans="16:20">
      <c r="P7911" s="70" t="str">
        <f t="shared" si="370"/>
        <v/>
      </c>
      <c r="Q7911" s="70" t="str">
        <f t="shared" si="371"/>
        <v/>
      </c>
      <c r="R7911" s="70" t="str">
        <f>IFERROR(IF(K7911="handling and wharfage",SUM(P7911:Q7911),IF(OR(K7911="tank",K7911="Boat",K7911="car"),INDEX(Rate!$B$4:$M$25,MATCH(Gilbert!N7911,Rate!$A$4:$A$25,0),MATCH(Gilbert!L7911,Rate!$B$3:$M$3,0))*O7911*0.8,INDEX(Rate!$B$4:$M$25,MATCH(Gilbert!N7911,Rate!$A$4:$A$25,0),MATCH(Gilbert!L7911,Rate!$B$3:$M$3,0))*O7911)),"")</f>
        <v/>
      </c>
      <c r="T7911" s="71" t="str">
        <f t="shared" si="372"/>
        <v/>
      </c>
    </row>
    <row r="7912" spans="16:20">
      <c r="P7912" s="70" t="str">
        <f t="shared" si="370"/>
        <v/>
      </c>
      <c r="Q7912" s="70" t="str">
        <f t="shared" si="371"/>
        <v/>
      </c>
      <c r="R7912" s="70" t="str">
        <f>IFERROR(IF(K7912="handling and wharfage",SUM(P7912:Q7912),IF(OR(K7912="tank",K7912="Boat",K7912="car"),INDEX(Rate!$B$4:$M$25,MATCH(Gilbert!N7912,Rate!$A$4:$A$25,0),MATCH(Gilbert!L7912,Rate!$B$3:$M$3,0))*O7912*0.8,INDEX(Rate!$B$4:$M$25,MATCH(Gilbert!N7912,Rate!$A$4:$A$25,0),MATCH(Gilbert!L7912,Rate!$B$3:$M$3,0))*O7912)),"")</f>
        <v/>
      </c>
      <c r="T7912" s="71" t="str">
        <f t="shared" si="372"/>
        <v/>
      </c>
    </row>
    <row r="7913" spans="16:20">
      <c r="P7913" s="70" t="str">
        <f t="shared" si="370"/>
        <v/>
      </c>
      <c r="Q7913" s="70" t="str">
        <f t="shared" si="371"/>
        <v/>
      </c>
      <c r="R7913" s="70" t="str">
        <f>IFERROR(IF(K7913="handling and wharfage",SUM(P7913:Q7913),IF(OR(K7913="tank",K7913="Boat",K7913="car"),INDEX(Rate!$B$4:$M$25,MATCH(Gilbert!N7913,Rate!$A$4:$A$25,0),MATCH(Gilbert!L7913,Rate!$B$3:$M$3,0))*O7913*0.8,INDEX(Rate!$B$4:$M$25,MATCH(Gilbert!N7913,Rate!$A$4:$A$25,0),MATCH(Gilbert!L7913,Rate!$B$3:$M$3,0))*O7913)),"")</f>
        <v/>
      </c>
      <c r="T7913" s="71" t="str">
        <f t="shared" si="372"/>
        <v/>
      </c>
    </row>
    <row r="7914" spans="16:20">
      <c r="P7914" s="70" t="str">
        <f t="shared" si="370"/>
        <v/>
      </c>
      <c r="Q7914" s="70" t="str">
        <f t="shared" si="371"/>
        <v/>
      </c>
      <c r="R7914" s="70" t="str">
        <f>IFERROR(IF(K7914="handling and wharfage",SUM(P7914:Q7914),IF(OR(K7914="tank",K7914="Boat",K7914="car"),INDEX(Rate!$B$4:$M$25,MATCH(Gilbert!N7914,Rate!$A$4:$A$25,0),MATCH(Gilbert!L7914,Rate!$B$3:$M$3,0))*O7914*0.8,INDEX(Rate!$B$4:$M$25,MATCH(Gilbert!N7914,Rate!$A$4:$A$25,0),MATCH(Gilbert!L7914,Rate!$B$3:$M$3,0))*O7914)),"")</f>
        <v/>
      </c>
      <c r="T7914" s="71" t="str">
        <f t="shared" si="372"/>
        <v/>
      </c>
    </row>
    <row r="7915" spans="16:20">
      <c r="P7915" s="70" t="str">
        <f t="shared" si="370"/>
        <v/>
      </c>
      <c r="Q7915" s="70" t="str">
        <f t="shared" si="371"/>
        <v/>
      </c>
      <c r="R7915" s="70" t="str">
        <f>IFERROR(IF(K7915="handling and wharfage",SUM(P7915:Q7915),IF(OR(K7915="tank",K7915="Boat",K7915="car"),INDEX(Rate!$B$4:$M$25,MATCH(Gilbert!N7915,Rate!$A$4:$A$25,0),MATCH(Gilbert!L7915,Rate!$B$3:$M$3,0))*O7915*0.8,INDEX(Rate!$B$4:$M$25,MATCH(Gilbert!N7915,Rate!$A$4:$A$25,0),MATCH(Gilbert!L7915,Rate!$B$3:$M$3,0))*O7915)),"")</f>
        <v/>
      </c>
      <c r="T7915" s="71" t="str">
        <f t="shared" si="372"/>
        <v/>
      </c>
    </row>
    <row r="7916" spans="16:20">
      <c r="P7916" s="70" t="str">
        <f t="shared" si="370"/>
        <v/>
      </c>
      <c r="Q7916" s="70" t="str">
        <f t="shared" si="371"/>
        <v/>
      </c>
      <c r="R7916" s="70" t="str">
        <f>IFERROR(IF(K7916="handling and wharfage",SUM(P7916:Q7916),IF(OR(K7916="tank",K7916="Boat",K7916="car"),INDEX(Rate!$B$4:$M$25,MATCH(Gilbert!N7916,Rate!$A$4:$A$25,0),MATCH(Gilbert!L7916,Rate!$B$3:$M$3,0))*O7916*0.8,INDEX(Rate!$B$4:$M$25,MATCH(Gilbert!N7916,Rate!$A$4:$A$25,0),MATCH(Gilbert!L7916,Rate!$B$3:$M$3,0))*O7916)),"")</f>
        <v/>
      </c>
      <c r="T7916" s="71" t="str">
        <f t="shared" si="372"/>
        <v/>
      </c>
    </row>
    <row r="7917" spans="16:20">
      <c r="P7917" s="70" t="str">
        <f t="shared" si="370"/>
        <v/>
      </c>
      <c r="Q7917" s="70" t="str">
        <f t="shared" si="371"/>
        <v/>
      </c>
      <c r="R7917" s="70" t="str">
        <f>IFERROR(IF(K7917="handling and wharfage",SUM(P7917:Q7917),IF(OR(K7917="tank",K7917="Boat",K7917="car"),INDEX(Rate!$B$4:$M$25,MATCH(Gilbert!N7917,Rate!$A$4:$A$25,0),MATCH(Gilbert!L7917,Rate!$B$3:$M$3,0))*O7917*0.8,INDEX(Rate!$B$4:$M$25,MATCH(Gilbert!N7917,Rate!$A$4:$A$25,0),MATCH(Gilbert!L7917,Rate!$B$3:$M$3,0))*O7917)),"")</f>
        <v/>
      </c>
      <c r="T7917" s="71" t="str">
        <f t="shared" si="372"/>
        <v/>
      </c>
    </row>
    <row r="7918" spans="16:20">
      <c r="P7918" s="70" t="str">
        <f t="shared" si="370"/>
        <v/>
      </c>
      <c r="Q7918" s="70" t="str">
        <f t="shared" si="371"/>
        <v/>
      </c>
      <c r="R7918" s="70" t="str">
        <f>IFERROR(IF(K7918="handling and wharfage",SUM(P7918:Q7918),IF(OR(K7918="tank",K7918="Boat",K7918="car"),INDEX(Rate!$B$4:$M$25,MATCH(Gilbert!N7918,Rate!$A$4:$A$25,0),MATCH(Gilbert!L7918,Rate!$B$3:$M$3,0))*O7918*0.8,INDEX(Rate!$B$4:$M$25,MATCH(Gilbert!N7918,Rate!$A$4:$A$25,0),MATCH(Gilbert!L7918,Rate!$B$3:$M$3,0))*O7918)),"")</f>
        <v/>
      </c>
      <c r="T7918" s="71" t="str">
        <f t="shared" si="372"/>
        <v/>
      </c>
    </row>
    <row r="7919" spans="16:20">
      <c r="P7919" s="70" t="str">
        <f t="shared" si="370"/>
        <v/>
      </c>
      <c r="Q7919" s="70" t="str">
        <f t="shared" si="371"/>
        <v/>
      </c>
      <c r="R7919" s="70" t="str">
        <f>IFERROR(IF(K7919="handling and wharfage",SUM(P7919:Q7919),IF(OR(K7919="tank",K7919="Boat",K7919="car"),INDEX(Rate!$B$4:$M$25,MATCH(Gilbert!N7919,Rate!$A$4:$A$25,0),MATCH(Gilbert!L7919,Rate!$B$3:$M$3,0))*O7919*0.8,INDEX(Rate!$B$4:$M$25,MATCH(Gilbert!N7919,Rate!$A$4:$A$25,0),MATCH(Gilbert!L7919,Rate!$B$3:$M$3,0))*O7919)),"")</f>
        <v/>
      </c>
      <c r="T7919" s="71" t="str">
        <f t="shared" si="372"/>
        <v/>
      </c>
    </row>
    <row r="7920" spans="16:20">
      <c r="P7920" s="70" t="str">
        <f t="shared" si="370"/>
        <v/>
      </c>
      <c r="Q7920" s="70" t="str">
        <f t="shared" si="371"/>
        <v/>
      </c>
      <c r="R7920" s="70" t="str">
        <f>IFERROR(IF(K7920="handling and wharfage",SUM(P7920:Q7920),IF(OR(K7920="tank",K7920="Boat",K7920="car"),INDEX(Rate!$B$4:$M$25,MATCH(Gilbert!N7920,Rate!$A$4:$A$25,0),MATCH(Gilbert!L7920,Rate!$B$3:$M$3,0))*O7920*0.8,INDEX(Rate!$B$4:$M$25,MATCH(Gilbert!N7920,Rate!$A$4:$A$25,0),MATCH(Gilbert!L7920,Rate!$B$3:$M$3,0))*O7920)),"")</f>
        <v/>
      </c>
      <c r="T7920" s="71" t="str">
        <f t="shared" si="372"/>
        <v/>
      </c>
    </row>
    <row r="7921" spans="16:20">
      <c r="P7921" s="70" t="str">
        <f t="shared" si="370"/>
        <v/>
      </c>
      <c r="Q7921" s="70" t="str">
        <f t="shared" si="371"/>
        <v/>
      </c>
      <c r="R7921" s="70" t="str">
        <f>IFERROR(IF(K7921="handling and wharfage",SUM(P7921:Q7921),IF(OR(K7921="tank",K7921="Boat",K7921="car"),INDEX(Rate!$B$4:$M$25,MATCH(Gilbert!N7921,Rate!$A$4:$A$25,0),MATCH(Gilbert!L7921,Rate!$B$3:$M$3,0))*O7921*0.8,INDEX(Rate!$B$4:$M$25,MATCH(Gilbert!N7921,Rate!$A$4:$A$25,0),MATCH(Gilbert!L7921,Rate!$B$3:$M$3,0))*O7921)),"")</f>
        <v/>
      </c>
      <c r="T7921" s="71" t="str">
        <f t="shared" si="372"/>
        <v/>
      </c>
    </row>
    <row r="7922" spans="16:20">
      <c r="P7922" s="70" t="str">
        <f t="shared" si="370"/>
        <v/>
      </c>
      <c r="Q7922" s="70" t="str">
        <f t="shared" si="371"/>
        <v/>
      </c>
      <c r="R7922" s="70" t="str">
        <f>IFERROR(IF(K7922="handling and wharfage",SUM(P7922:Q7922),IF(OR(K7922="tank",K7922="Boat",K7922="car"),INDEX(Rate!$B$4:$M$25,MATCH(Gilbert!N7922,Rate!$A$4:$A$25,0),MATCH(Gilbert!L7922,Rate!$B$3:$M$3,0))*O7922*0.8,INDEX(Rate!$B$4:$M$25,MATCH(Gilbert!N7922,Rate!$A$4:$A$25,0),MATCH(Gilbert!L7922,Rate!$B$3:$M$3,0))*O7922)),"")</f>
        <v/>
      </c>
      <c r="T7922" s="71" t="str">
        <f t="shared" si="372"/>
        <v/>
      </c>
    </row>
    <row r="7923" spans="16:20">
      <c r="P7923" s="70" t="str">
        <f t="shared" si="370"/>
        <v/>
      </c>
      <c r="Q7923" s="70" t="str">
        <f t="shared" si="371"/>
        <v/>
      </c>
      <c r="R7923" s="70" t="str">
        <f>IFERROR(IF(K7923="handling and wharfage",SUM(P7923:Q7923),IF(OR(K7923="tank",K7923="Boat",K7923="car"),INDEX(Rate!$B$4:$M$25,MATCH(Gilbert!N7923,Rate!$A$4:$A$25,0),MATCH(Gilbert!L7923,Rate!$B$3:$M$3,0))*O7923*0.8,INDEX(Rate!$B$4:$M$25,MATCH(Gilbert!N7923,Rate!$A$4:$A$25,0),MATCH(Gilbert!L7923,Rate!$B$3:$M$3,0))*O7923)),"")</f>
        <v/>
      </c>
      <c r="T7923" s="71" t="str">
        <f t="shared" si="372"/>
        <v/>
      </c>
    </row>
    <row r="7924" spans="16:20">
      <c r="P7924" s="70" t="str">
        <f t="shared" si="370"/>
        <v/>
      </c>
      <c r="Q7924" s="70" t="str">
        <f t="shared" si="371"/>
        <v/>
      </c>
      <c r="R7924" s="70" t="str">
        <f>IFERROR(IF(K7924="handling and wharfage",SUM(P7924:Q7924),IF(OR(K7924="tank",K7924="Boat",K7924="car"),INDEX(Rate!$B$4:$M$25,MATCH(Gilbert!N7924,Rate!$A$4:$A$25,0),MATCH(Gilbert!L7924,Rate!$B$3:$M$3,0))*O7924*0.8,INDEX(Rate!$B$4:$M$25,MATCH(Gilbert!N7924,Rate!$A$4:$A$25,0),MATCH(Gilbert!L7924,Rate!$B$3:$M$3,0))*O7924)),"")</f>
        <v/>
      </c>
      <c r="T7924" s="71" t="str">
        <f t="shared" si="372"/>
        <v/>
      </c>
    </row>
    <row r="7925" spans="16:20">
      <c r="P7925" s="70" t="str">
        <f t="shared" si="370"/>
        <v/>
      </c>
      <c r="Q7925" s="70" t="str">
        <f t="shared" si="371"/>
        <v/>
      </c>
      <c r="R7925" s="70" t="str">
        <f>IFERROR(IF(K7925="handling and wharfage",SUM(P7925:Q7925),IF(OR(K7925="tank",K7925="Boat",K7925="car"),INDEX(Rate!$B$4:$M$25,MATCH(Gilbert!N7925,Rate!$A$4:$A$25,0),MATCH(Gilbert!L7925,Rate!$B$3:$M$3,0))*O7925*0.8,INDEX(Rate!$B$4:$M$25,MATCH(Gilbert!N7925,Rate!$A$4:$A$25,0),MATCH(Gilbert!L7925,Rate!$B$3:$M$3,0))*O7925)),"")</f>
        <v/>
      </c>
      <c r="T7925" s="71" t="str">
        <f t="shared" si="372"/>
        <v/>
      </c>
    </row>
    <row r="7926" spans="16:20">
      <c r="P7926" s="70" t="str">
        <f t="shared" si="370"/>
        <v/>
      </c>
      <c r="Q7926" s="70" t="str">
        <f t="shared" si="371"/>
        <v/>
      </c>
      <c r="R7926" s="70" t="str">
        <f>IFERROR(IF(K7926="handling and wharfage",SUM(P7926:Q7926),IF(OR(K7926="tank",K7926="Boat",K7926="car"),INDEX(Rate!$B$4:$M$25,MATCH(Gilbert!N7926,Rate!$A$4:$A$25,0),MATCH(Gilbert!L7926,Rate!$B$3:$M$3,0))*O7926*0.8,INDEX(Rate!$B$4:$M$25,MATCH(Gilbert!N7926,Rate!$A$4:$A$25,0),MATCH(Gilbert!L7926,Rate!$B$3:$M$3,0))*O7926)),"")</f>
        <v/>
      </c>
      <c r="T7926" s="71" t="str">
        <f t="shared" si="372"/>
        <v/>
      </c>
    </row>
    <row r="7927" spans="16:20">
      <c r="P7927" s="70" t="str">
        <f t="shared" si="370"/>
        <v/>
      </c>
      <c r="Q7927" s="70" t="str">
        <f t="shared" si="371"/>
        <v/>
      </c>
      <c r="R7927" s="70" t="str">
        <f>IFERROR(IF(K7927="handling and wharfage",SUM(P7927:Q7927),IF(OR(K7927="tank",K7927="Boat",K7927="car"),INDEX(Rate!$B$4:$M$25,MATCH(Gilbert!N7927,Rate!$A$4:$A$25,0),MATCH(Gilbert!L7927,Rate!$B$3:$M$3,0))*O7927*0.8,INDEX(Rate!$B$4:$M$25,MATCH(Gilbert!N7927,Rate!$A$4:$A$25,0),MATCH(Gilbert!L7927,Rate!$B$3:$M$3,0))*O7927)),"")</f>
        <v/>
      </c>
      <c r="T7927" s="71" t="str">
        <f t="shared" si="372"/>
        <v/>
      </c>
    </row>
    <row r="7928" spans="16:20">
      <c r="P7928" s="70" t="str">
        <f t="shared" si="370"/>
        <v/>
      </c>
      <c r="Q7928" s="70" t="str">
        <f t="shared" si="371"/>
        <v/>
      </c>
      <c r="R7928" s="70" t="str">
        <f>IFERROR(IF(K7928="handling and wharfage",SUM(P7928:Q7928),IF(OR(K7928="tank",K7928="Boat",K7928="car"),INDEX(Rate!$B$4:$M$25,MATCH(Gilbert!N7928,Rate!$A$4:$A$25,0),MATCH(Gilbert!L7928,Rate!$B$3:$M$3,0))*O7928*0.8,INDEX(Rate!$B$4:$M$25,MATCH(Gilbert!N7928,Rate!$A$4:$A$25,0),MATCH(Gilbert!L7928,Rate!$B$3:$M$3,0))*O7928)),"")</f>
        <v/>
      </c>
      <c r="T7928" s="71" t="str">
        <f t="shared" si="372"/>
        <v/>
      </c>
    </row>
    <row r="7929" spans="16:20">
      <c r="P7929" s="70" t="str">
        <f t="shared" si="370"/>
        <v/>
      </c>
      <c r="Q7929" s="70" t="str">
        <f t="shared" si="371"/>
        <v/>
      </c>
      <c r="R7929" s="70" t="str">
        <f>IFERROR(IF(K7929="handling and wharfage",SUM(P7929:Q7929),IF(OR(K7929="tank",K7929="Boat",K7929="car"),INDEX(Rate!$B$4:$M$25,MATCH(Gilbert!N7929,Rate!$A$4:$A$25,0),MATCH(Gilbert!L7929,Rate!$B$3:$M$3,0))*O7929*0.8,INDEX(Rate!$B$4:$M$25,MATCH(Gilbert!N7929,Rate!$A$4:$A$25,0),MATCH(Gilbert!L7929,Rate!$B$3:$M$3,0))*O7929)),"")</f>
        <v/>
      </c>
      <c r="T7929" s="71" t="str">
        <f t="shared" si="372"/>
        <v/>
      </c>
    </row>
    <row r="7930" spans="16:20">
      <c r="P7930" s="70" t="str">
        <f t="shared" si="370"/>
        <v/>
      </c>
      <c r="Q7930" s="70" t="str">
        <f t="shared" si="371"/>
        <v/>
      </c>
      <c r="R7930" s="70" t="str">
        <f>IFERROR(IF(K7930="handling and wharfage",SUM(P7930:Q7930),IF(OR(K7930="tank",K7930="Boat",K7930="car"),INDEX(Rate!$B$4:$M$25,MATCH(Gilbert!N7930,Rate!$A$4:$A$25,0),MATCH(Gilbert!L7930,Rate!$B$3:$M$3,0))*O7930*0.8,INDEX(Rate!$B$4:$M$25,MATCH(Gilbert!N7930,Rate!$A$4:$A$25,0),MATCH(Gilbert!L7930,Rate!$B$3:$M$3,0))*O7930)),"")</f>
        <v/>
      </c>
      <c r="T7930" s="71" t="str">
        <f t="shared" si="372"/>
        <v/>
      </c>
    </row>
    <row r="7931" spans="16:20">
      <c r="P7931" s="70" t="str">
        <f t="shared" si="370"/>
        <v/>
      </c>
      <c r="Q7931" s="70" t="str">
        <f t="shared" si="371"/>
        <v/>
      </c>
      <c r="R7931" s="70" t="str">
        <f>IFERROR(IF(K7931="handling and wharfage",SUM(P7931:Q7931),IF(OR(K7931="tank",K7931="Boat",K7931="car"),INDEX(Rate!$B$4:$M$25,MATCH(Gilbert!N7931,Rate!$A$4:$A$25,0),MATCH(Gilbert!L7931,Rate!$B$3:$M$3,0))*O7931*0.8,INDEX(Rate!$B$4:$M$25,MATCH(Gilbert!N7931,Rate!$A$4:$A$25,0),MATCH(Gilbert!L7931,Rate!$B$3:$M$3,0))*O7931)),"")</f>
        <v/>
      </c>
      <c r="T7931" s="71" t="str">
        <f t="shared" si="372"/>
        <v/>
      </c>
    </row>
    <row r="7932" spans="16:20">
      <c r="P7932" s="70" t="str">
        <f t="shared" si="370"/>
        <v/>
      </c>
      <c r="Q7932" s="70" t="str">
        <f t="shared" si="371"/>
        <v/>
      </c>
      <c r="R7932" s="70" t="str">
        <f>IFERROR(IF(K7932="handling and wharfage",SUM(P7932:Q7932),IF(OR(K7932="tank",K7932="Boat",K7932="car"),INDEX(Rate!$B$4:$M$25,MATCH(Gilbert!N7932,Rate!$A$4:$A$25,0),MATCH(Gilbert!L7932,Rate!$B$3:$M$3,0))*O7932*0.8,INDEX(Rate!$B$4:$M$25,MATCH(Gilbert!N7932,Rate!$A$4:$A$25,0),MATCH(Gilbert!L7932,Rate!$B$3:$M$3,0))*O7932)),"")</f>
        <v/>
      </c>
      <c r="T7932" s="71" t="str">
        <f t="shared" si="372"/>
        <v/>
      </c>
    </row>
    <row r="7933" spans="16:20">
      <c r="P7933" s="70" t="str">
        <f t="shared" si="370"/>
        <v/>
      </c>
      <c r="Q7933" s="70" t="str">
        <f t="shared" si="371"/>
        <v/>
      </c>
      <c r="R7933" s="70" t="str">
        <f>IFERROR(IF(K7933="handling and wharfage",SUM(P7933:Q7933),IF(OR(K7933="tank",K7933="Boat",K7933="car"),INDEX(Rate!$B$4:$M$25,MATCH(Gilbert!N7933,Rate!$A$4:$A$25,0),MATCH(Gilbert!L7933,Rate!$B$3:$M$3,0))*O7933*0.8,INDEX(Rate!$B$4:$M$25,MATCH(Gilbert!N7933,Rate!$A$4:$A$25,0),MATCH(Gilbert!L7933,Rate!$B$3:$M$3,0))*O7933)),"")</f>
        <v/>
      </c>
      <c r="T7933" s="71" t="str">
        <f t="shared" si="372"/>
        <v/>
      </c>
    </row>
    <row r="7934" spans="16:20">
      <c r="P7934" s="70" t="str">
        <f t="shared" si="370"/>
        <v/>
      </c>
      <c r="Q7934" s="70" t="str">
        <f t="shared" si="371"/>
        <v/>
      </c>
      <c r="R7934" s="70" t="str">
        <f>IFERROR(IF(K7934="handling and wharfage",SUM(P7934:Q7934),IF(OR(K7934="tank",K7934="Boat",K7934="car"),INDEX(Rate!$B$4:$M$25,MATCH(Gilbert!N7934,Rate!$A$4:$A$25,0),MATCH(Gilbert!L7934,Rate!$B$3:$M$3,0))*O7934*0.8,INDEX(Rate!$B$4:$M$25,MATCH(Gilbert!N7934,Rate!$A$4:$A$25,0),MATCH(Gilbert!L7934,Rate!$B$3:$M$3,0))*O7934)),"")</f>
        <v/>
      </c>
      <c r="T7934" s="71" t="str">
        <f t="shared" si="372"/>
        <v/>
      </c>
    </row>
    <row r="7935" spans="16:20">
      <c r="P7935" s="70" t="str">
        <f t="shared" si="370"/>
        <v/>
      </c>
      <c r="Q7935" s="70" t="str">
        <f t="shared" si="371"/>
        <v/>
      </c>
      <c r="R7935" s="70" t="str">
        <f>IFERROR(IF(K7935="handling and wharfage",SUM(P7935:Q7935),IF(OR(K7935="tank",K7935="Boat",K7935="car"),INDEX(Rate!$B$4:$M$25,MATCH(Gilbert!N7935,Rate!$A$4:$A$25,0),MATCH(Gilbert!L7935,Rate!$B$3:$M$3,0))*O7935*0.8,INDEX(Rate!$B$4:$M$25,MATCH(Gilbert!N7935,Rate!$A$4:$A$25,0),MATCH(Gilbert!L7935,Rate!$B$3:$M$3,0))*O7935)),"")</f>
        <v/>
      </c>
      <c r="T7935" s="71" t="str">
        <f t="shared" si="372"/>
        <v/>
      </c>
    </row>
    <row r="7936" spans="16:20">
      <c r="P7936" s="70" t="str">
        <f t="shared" si="370"/>
        <v/>
      </c>
      <c r="Q7936" s="70" t="str">
        <f t="shared" si="371"/>
        <v/>
      </c>
      <c r="R7936" s="70" t="str">
        <f>IFERROR(IF(K7936="handling and wharfage",SUM(P7936:Q7936),IF(OR(K7936="tank",K7936="Boat",K7936="car"),INDEX(Rate!$B$4:$M$25,MATCH(Gilbert!N7936,Rate!$A$4:$A$25,0),MATCH(Gilbert!L7936,Rate!$B$3:$M$3,0))*O7936*0.8,INDEX(Rate!$B$4:$M$25,MATCH(Gilbert!N7936,Rate!$A$4:$A$25,0),MATCH(Gilbert!L7936,Rate!$B$3:$M$3,0))*O7936)),"")</f>
        <v/>
      </c>
      <c r="T7936" s="71" t="str">
        <f t="shared" si="372"/>
        <v/>
      </c>
    </row>
    <row r="7937" spans="16:20">
      <c r="P7937" s="70" t="str">
        <f t="shared" si="370"/>
        <v/>
      </c>
      <c r="Q7937" s="70" t="str">
        <f t="shared" si="371"/>
        <v/>
      </c>
      <c r="R7937" s="70" t="str">
        <f>IFERROR(IF(K7937="handling and wharfage",SUM(P7937:Q7937),IF(OR(K7937="tank",K7937="Boat",K7937="car"),INDEX(Rate!$B$4:$M$25,MATCH(Gilbert!N7937,Rate!$A$4:$A$25,0),MATCH(Gilbert!L7937,Rate!$B$3:$M$3,0))*O7937*0.8,INDEX(Rate!$B$4:$M$25,MATCH(Gilbert!N7937,Rate!$A$4:$A$25,0),MATCH(Gilbert!L7937,Rate!$B$3:$M$3,0))*O7937)),"")</f>
        <v/>
      </c>
      <c r="T7937" s="71" t="str">
        <f t="shared" si="372"/>
        <v/>
      </c>
    </row>
    <row r="7938" spans="16:20">
      <c r="P7938" s="70" t="str">
        <f t="shared" si="370"/>
        <v/>
      </c>
      <c r="Q7938" s="70" t="str">
        <f t="shared" si="371"/>
        <v/>
      </c>
      <c r="R7938" s="70" t="str">
        <f>IFERROR(IF(K7938="handling and wharfage",SUM(P7938:Q7938),IF(OR(K7938="tank",K7938="Boat",K7938="car"),INDEX(Rate!$B$4:$M$25,MATCH(Gilbert!N7938,Rate!$A$4:$A$25,0),MATCH(Gilbert!L7938,Rate!$B$3:$M$3,0))*O7938*0.8,INDEX(Rate!$B$4:$M$25,MATCH(Gilbert!N7938,Rate!$A$4:$A$25,0),MATCH(Gilbert!L7938,Rate!$B$3:$M$3,0))*O7938)),"")</f>
        <v/>
      </c>
      <c r="T7938" s="71" t="str">
        <f t="shared" si="372"/>
        <v/>
      </c>
    </row>
    <row r="7939" spans="16:20">
      <c r="P7939" s="70" t="str">
        <f t="shared" ref="P7939:P8002" si="373">IF(OR(K7939="handling and wharfage",K7939="rau handling and wharfage"),O7939*30,"")</f>
        <v/>
      </c>
      <c r="Q7939" s="70" t="str">
        <f t="shared" ref="Q7939:Q8002" si="374">IF(K7939&lt;&gt;"handling and wharfage","",O7939*3.5)</f>
        <v/>
      </c>
      <c r="R7939" s="70" t="str">
        <f>IFERROR(IF(K7939="handling and wharfage",SUM(P7939:Q7939),IF(OR(K7939="tank",K7939="Boat",K7939="car"),INDEX(Rate!$B$4:$M$25,MATCH(Gilbert!N7939,Rate!$A$4:$A$25,0),MATCH(Gilbert!L7939,Rate!$B$3:$M$3,0))*O7939*0.8,INDEX(Rate!$B$4:$M$25,MATCH(Gilbert!N7939,Rate!$A$4:$A$25,0),MATCH(Gilbert!L7939,Rate!$B$3:$M$3,0))*O7939)),"")</f>
        <v/>
      </c>
      <c r="T7939" s="71" t="str">
        <f t="shared" ref="T7939:T8002" si="375">IF(L7939="","",IF(L7939="General2","F0070000061A","E31250000331"))</f>
        <v/>
      </c>
    </row>
    <row r="7940" spans="16:20">
      <c r="P7940" s="70" t="str">
        <f t="shared" si="373"/>
        <v/>
      </c>
      <c r="Q7940" s="70" t="str">
        <f t="shared" si="374"/>
        <v/>
      </c>
      <c r="R7940" s="70" t="str">
        <f>IFERROR(IF(K7940="handling and wharfage",SUM(P7940:Q7940),IF(OR(K7940="tank",K7940="Boat",K7940="car"),INDEX(Rate!$B$4:$M$25,MATCH(Gilbert!N7940,Rate!$A$4:$A$25,0),MATCH(Gilbert!L7940,Rate!$B$3:$M$3,0))*O7940*0.8,INDEX(Rate!$B$4:$M$25,MATCH(Gilbert!N7940,Rate!$A$4:$A$25,0),MATCH(Gilbert!L7940,Rate!$B$3:$M$3,0))*O7940)),"")</f>
        <v/>
      </c>
      <c r="T7940" s="71" t="str">
        <f t="shared" si="375"/>
        <v/>
      </c>
    </row>
    <row r="7941" s="38" customFormat="1" spans="1:23">
      <c r="A7941" s="52"/>
      <c r="B7941" s="52"/>
      <c r="D7941" s="53"/>
      <c r="G7941" s="76"/>
      <c r="H7941" s="53"/>
      <c r="J7941" s="78"/>
      <c r="P7941" s="70" t="str">
        <f t="shared" si="373"/>
        <v/>
      </c>
      <c r="Q7941" s="70" t="str">
        <f t="shared" si="374"/>
        <v/>
      </c>
      <c r="R7941" s="70" t="str">
        <f>IFERROR(IF(K7941="handling and wharfage",SUM(P7941:Q7941),IF(OR(K7941="tank",K7941="Boat",K7941="car"),INDEX(Rate!$B$4:$M$25,MATCH(Gilbert!N7941,Rate!$A$4:$A$25,0),MATCH(Gilbert!L7941,Rate!$B$3:$M$3,0))*O7941*0.8,INDEX(Rate!$B$4:$M$25,MATCH(Gilbert!N7941,Rate!$A$4:$A$25,0),MATCH(Gilbert!L7941,Rate!$B$3:$M$3,0))*O7941)),"")</f>
        <v/>
      </c>
      <c r="S7941" s="71"/>
      <c r="T7941" s="71" t="str">
        <f t="shared" si="375"/>
        <v/>
      </c>
      <c r="V7941" s="53"/>
      <c r="W7941" s="53"/>
    </row>
    <row r="7942" s="38" customFormat="1" spans="1:23">
      <c r="A7942" s="52"/>
      <c r="B7942" s="52"/>
      <c r="D7942" s="53"/>
      <c r="G7942" s="76"/>
      <c r="H7942" s="53"/>
      <c r="J7942" s="78"/>
      <c r="P7942" s="70" t="str">
        <f t="shared" si="373"/>
        <v/>
      </c>
      <c r="Q7942" s="70" t="str">
        <f t="shared" si="374"/>
        <v/>
      </c>
      <c r="R7942" s="70" t="str">
        <f>IFERROR(IF(K7942="handling and wharfage",SUM(P7942:Q7942),IF(OR(K7942="tank",K7942="Boat",K7942="car"),INDEX(Rate!$B$4:$M$25,MATCH(Gilbert!N7942,Rate!$A$4:$A$25,0),MATCH(Gilbert!L7942,Rate!$B$3:$M$3,0))*O7942*0.8,INDEX(Rate!$B$4:$M$25,MATCH(Gilbert!N7942,Rate!$A$4:$A$25,0),MATCH(Gilbert!L7942,Rate!$B$3:$M$3,0))*O7942)),"")</f>
        <v/>
      </c>
      <c r="S7942" s="71"/>
      <c r="T7942" s="71" t="str">
        <f t="shared" si="375"/>
        <v/>
      </c>
      <c r="V7942" s="53"/>
      <c r="W7942" s="53"/>
    </row>
    <row r="7943" s="38" customFormat="1" spans="1:23">
      <c r="A7943" s="52"/>
      <c r="B7943" s="52"/>
      <c r="D7943" s="53"/>
      <c r="G7943" s="76"/>
      <c r="H7943" s="53"/>
      <c r="J7943" s="78"/>
      <c r="P7943" s="70" t="str">
        <f t="shared" si="373"/>
        <v/>
      </c>
      <c r="Q7943" s="70" t="str">
        <f t="shared" si="374"/>
        <v/>
      </c>
      <c r="R7943" s="70" t="str">
        <f>IFERROR(IF(K7943="handling and wharfage",SUM(P7943:Q7943),IF(OR(K7943="tank",K7943="Boat",K7943="car"),INDEX(Rate!$B$4:$M$25,MATCH(Gilbert!N7943,Rate!$A$4:$A$25,0),MATCH(Gilbert!L7943,Rate!$B$3:$M$3,0))*O7943*0.8,INDEX(Rate!$B$4:$M$25,MATCH(Gilbert!N7943,Rate!$A$4:$A$25,0),MATCH(Gilbert!L7943,Rate!$B$3:$M$3,0))*O7943)),"")</f>
        <v/>
      </c>
      <c r="S7943" s="71"/>
      <c r="T7943" s="71" t="str">
        <f t="shared" si="375"/>
        <v/>
      </c>
      <c r="V7943" s="53"/>
      <c r="W7943" s="53"/>
    </row>
    <row r="7944" s="38" customFormat="1" spans="1:23">
      <c r="A7944" s="52"/>
      <c r="B7944" s="52"/>
      <c r="D7944" s="53"/>
      <c r="G7944" s="76"/>
      <c r="H7944" s="53"/>
      <c r="J7944" s="78"/>
      <c r="P7944" s="70" t="str">
        <f t="shared" si="373"/>
        <v/>
      </c>
      <c r="Q7944" s="70" t="str">
        <f t="shared" si="374"/>
        <v/>
      </c>
      <c r="R7944" s="70" t="str">
        <f>IFERROR(IF(K7944="handling and wharfage",SUM(P7944:Q7944),IF(OR(K7944="tank",K7944="Boat",K7944="car"),INDEX(Rate!$B$4:$M$25,MATCH(Gilbert!N7944,Rate!$A$4:$A$25,0),MATCH(Gilbert!L7944,Rate!$B$3:$M$3,0))*O7944*0.8,INDEX(Rate!$B$4:$M$25,MATCH(Gilbert!N7944,Rate!$A$4:$A$25,0),MATCH(Gilbert!L7944,Rate!$B$3:$M$3,0))*O7944)),"")</f>
        <v/>
      </c>
      <c r="S7944" s="71"/>
      <c r="T7944" s="71" t="str">
        <f t="shared" si="375"/>
        <v/>
      </c>
      <c r="V7944" s="53"/>
      <c r="W7944" s="53"/>
    </row>
    <row r="7945" spans="16:20">
      <c r="P7945" s="70" t="str">
        <f t="shared" si="373"/>
        <v/>
      </c>
      <c r="Q7945" s="70" t="str">
        <f t="shared" si="374"/>
        <v/>
      </c>
      <c r="R7945" s="70" t="str">
        <f>IFERROR(IF(K7945="handling and wharfage",SUM(P7945:Q7945),IF(OR(K7945="tank",K7945="Boat",K7945="car"),INDEX(Rate!$B$4:$M$25,MATCH(Gilbert!N7945,Rate!$A$4:$A$25,0),MATCH(Gilbert!L7945,Rate!$B$3:$M$3,0))*O7945*0.8,INDEX(Rate!$B$4:$M$25,MATCH(Gilbert!N7945,Rate!$A$4:$A$25,0),MATCH(Gilbert!L7945,Rate!$B$3:$M$3,0))*O7945)),"")</f>
        <v/>
      </c>
      <c r="T7945" s="71" t="str">
        <f t="shared" si="375"/>
        <v/>
      </c>
    </row>
    <row r="7946" spans="16:20">
      <c r="P7946" s="70" t="str">
        <f t="shared" si="373"/>
        <v/>
      </c>
      <c r="Q7946" s="70" t="str">
        <f t="shared" si="374"/>
        <v/>
      </c>
      <c r="R7946" s="70" t="str">
        <f>IFERROR(IF(K7946="handling and wharfage",SUM(P7946:Q7946),IF(OR(K7946="tank",K7946="Boat",K7946="car"),INDEX(Rate!$B$4:$M$25,MATCH(Gilbert!N7946,Rate!$A$4:$A$25,0),MATCH(Gilbert!L7946,Rate!$B$3:$M$3,0))*O7946*0.8,INDEX(Rate!$B$4:$M$25,MATCH(Gilbert!N7946,Rate!$A$4:$A$25,0),MATCH(Gilbert!L7946,Rate!$B$3:$M$3,0))*O7946)),"")</f>
        <v/>
      </c>
      <c r="T7946" s="71" t="str">
        <f t="shared" si="375"/>
        <v/>
      </c>
    </row>
    <row r="7947" spans="16:20">
      <c r="P7947" s="70" t="str">
        <f t="shared" si="373"/>
        <v/>
      </c>
      <c r="Q7947" s="70" t="str">
        <f t="shared" si="374"/>
        <v/>
      </c>
      <c r="R7947" s="70" t="str">
        <f>IFERROR(IF(K7947="handling and wharfage",SUM(P7947:Q7947),IF(OR(K7947="tank",K7947="Boat",K7947="car"),INDEX(Rate!$B$4:$M$25,MATCH(Gilbert!N7947,Rate!$A$4:$A$25,0),MATCH(Gilbert!L7947,Rate!$B$3:$M$3,0))*O7947*0.8,INDEX(Rate!$B$4:$M$25,MATCH(Gilbert!N7947,Rate!$A$4:$A$25,0),MATCH(Gilbert!L7947,Rate!$B$3:$M$3,0))*O7947)),"")</f>
        <v/>
      </c>
      <c r="T7947" s="71" t="str">
        <f t="shared" si="375"/>
        <v/>
      </c>
    </row>
    <row r="7948" spans="16:20">
      <c r="P7948" s="70" t="str">
        <f t="shared" si="373"/>
        <v/>
      </c>
      <c r="Q7948" s="70" t="str">
        <f t="shared" si="374"/>
        <v/>
      </c>
      <c r="R7948" s="70" t="str">
        <f>IFERROR(IF(K7948="handling and wharfage",SUM(P7948:Q7948),IF(OR(K7948="tank",K7948="Boat",K7948="car"),INDEX(Rate!$B$4:$M$25,MATCH(Gilbert!N7948,Rate!$A$4:$A$25,0),MATCH(Gilbert!L7948,Rate!$B$3:$M$3,0))*O7948*0.8,INDEX(Rate!$B$4:$M$25,MATCH(Gilbert!N7948,Rate!$A$4:$A$25,0),MATCH(Gilbert!L7948,Rate!$B$3:$M$3,0))*O7948)),"")</f>
        <v/>
      </c>
      <c r="T7948" s="71" t="str">
        <f t="shared" si="375"/>
        <v/>
      </c>
    </row>
    <row r="7949" spans="16:20">
      <c r="P7949" s="70" t="str">
        <f t="shared" si="373"/>
        <v/>
      </c>
      <c r="Q7949" s="70" t="str">
        <f t="shared" si="374"/>
        <v/>
      </c>
      <c r="R7949" s="70" t="str">
        <f>IFERROR(IF(K7949="handling and wharfage",SUM(P7949:Q7949),IF(OR(K7949="tank",K7949="Boat",K7949="car"),INDEX(Rate!$B$4:$M$25,MATCH(Gilbert!N7949,Rate!$A$4:$A$25,0),MATCH(Gilbert!L7949,Rate!$B$3:$M$3,0))*O7949*0.8,INDEX(Rate!$B$4:$M$25,MATCH(Gilbert!N7949,Rate!$A$4:$A$25,0),MATCH(Gilbert!L7949,Rate!$B$3:$M$3,0))*O7949)),"")</f>
        <v/>
      </c>
      <c r="T7949" s="71" t="str">
        <f t="shared" si="375"/>
        <v/>
      </c>
    </row>
    <row r="7950" spans="16:20">
      <c r="P7950" s="70" t="str">
        <f t="shared" si="373"/>
        <v/>
      </c>
      <c r="Q7950" s="70" t="str">
        <f t="shared" si="374"/>
        <v/>
      </c>
      <c r="R7950" s="70" t="str">
        <f>IFERROR(IF(K7950="handling and wharfage",SUM(P7950:Q7950),IF(OR(K7950="tank",K7950="Boat",K7950="car"),INDEX(Rate!$B$4:$M$25,MATCH(Gilbert!N7950,Rate!$A$4:$A$25,0),MATCH(Gilbert!L7950,Rate!$B$3:$M$3,0))*O7950*0.8,INDEX(Rate!$B$4:$M$25,MATCH(Gilbert!N7950,Rate!$A$4:$A$25,0),MATCH(Gilbert!L7950,Rate!$B$3:$M$3,0))*O7950)),"")</f>
        <v/>
      </c>
      <c r="T7950" s="71" t="str">
        <f t="shared" si="375"/>
        <v/>
      </c>
    </row>
    <row r="7951" spans="16:20">
      <c r="P7951" s="70" t="str">
        <f t="shared" si="373"/>
        <v/>
      </c>
      <c r="Q7951" s="70" t="str">
        <f t="shared" si="374"/>
        <v/>
      </c>
      <c r="R7951" s="70" t="str">
        <f>IFERROR(IF(K7951="handling and wharfage",SUM(P7951:Q7951),IF(OR(K7951="tank",K7951="Boat",K7951="car"),INDEX(Rate!$B$4:$M$25,MATCH(Gilbert!N7951,Rate!$A$4:$A$25,0),MATCH(Gilbert!L7951,Rate!$B$3:$M$3,0))*O7951*0.8,INDEX(Rate!$B$4:$M$25,MATCH(Gilbert!N7951,Rate!$A$4:$A$25,0),MATCH(Gilbert!L7951,Rate!$B$3:$M$3,0))*O7951)),"")</f>
        <v/>
      </c>
      <c r="T7951" s="71" t="str">
        <f t="shared" si="375"/>
        <v/>
      </c>
    </row>
    <row r="7952" spans="16:20">
      <c r="P7952" s="70" t="str">
        <f t="shared" si="373"/>
        <v/>
      </c>
      <c r="Q7952" s="70" t="str">
        <f t="shared" si="374"/>
        <v/>
      </c>
      <c r="R7952" s="70" t="str">
        <f>IFERROR(IF(K7952="handling and wharfage",SUM(P7952:Q7952),IF(OR(K7952="tank",K7952="Boat",K7952="car"),INDEX(Rate!$B$4:$M$25,MATCH(Gilbert!N7952,Rate!$A$4:$A$25,0),MATCH(Gilbert!L7952,Rate!$B$3:$M$3,0))*O7952*0.8,INDEX(Rate!$B$4:$M$25,MATCH(Gilbert!N7952,Rate!$A$4:$A$25,0),MATCH(Gilbert!L7952,Rate!$B$3:$M$3,0))*O7952)),"")</f>
        <v/>
      </c>
      <c r="T7952" s="71" t="str">
        <f t="shared" si="375"/>
        <v/>
      </c>
    </row>
    <row r="7953" spans="16:20">
      <c r="P7953" s="70" t="str">
        <f t="shared" si="373"/>
        <v/>
      </c>
      <c r="Q7953" s="70" t="str">
        <f t="shared" si="374"/>
        <v/>
      </c>
      <c r="R7953" s="70" t="str">
        <f>IFERROR(IF(K7953="handling and wharfage",SUM(P7953:Q7953),IF(OR(K7953="tank",K7953="Boat",K7953="car"),INDEX(Rate!$B$4:$M$25,MATCH(Gilbert!N7953,Rate!$A$4:$A$25,0),MATCH(Gilbert!L7953,Rate!$B$3:$M$3,0))*O7953*0.8,INDEX(Rate!$B$4:$M$25,MATCH(Gilbert!N7953,Rate!$A$4:$A$25,0),MATCH(Gilbert!L7953,Rate!$B$3:$M$3,0))*O7953)),"")</f>
        <v/>
      </c>
      <c r="T7953" s="71" t="str">
        <f t="shared" si="375"/>
        <v/>
      </c>
    </row>
    <row r="7954" spans="16:20">
      <c r="P7954" s="70" t="str">
        <f t="shared" si="373"/>
        <v/>
      </c>
      <c r="Q7954" s="70" t="str">
        <f t="shared" si="374"/>
        <v/>
      </c>
      <c r="R7954" s="70" t="str">
        <f>IFERROR(IF(K7954="handling and wharfage",SUM(P7954:Q7954),IF(OR(K7954="tank",K7954="Boat",K7954="car"),INDEX(Rate!$B$4:$M$25,MATCH(Gilbert!N7954,Rate!$A$4:$A$25,0),MATCH(Gilbert!L7954,Rate!$B$3:$M$3,0))*O7954*0.8,INDEX(Rate!$B$4:$M$25,MATCH(Gilbert!N7954,Rate!$A$4:$A$25,0),MATCH(Gilbert!L7954,Rate!$B$3:$M$3,0))*O7954)),"")</f>
        <v/>
      </c>
      <c r="T7954" s="71" t="str">
        <f t="shared" si="375"/>
        <v/>
      </c>
    </row>
    <row r="7955" spans="16:20">
      <c r="P7955" s="70" t="str">
        <f t="shared" si="373"/>
        <v/>
      </c>
      <c r="Q7955" s="70" t="str">
        <f t="shared" si="374"/>
        <v/>
      </c>
      <c r="R7955" s="70" t="str">
        <f>IFERROR(IF(K7955="handling and wharfage",SUM(P7955:Q7955),IF(OR(K7955="tank",K7955="Boat",K7955="car"),INDEX(Rate!$B$4:$M$25,MATCH(Gilbert!N7955,Rate!$A$4:$A$25,0),MATCH(Gilbert!L7955,Rate!$B$3:$M$3,0))*O7955*0.8,INDEX(Rate!$B$4:$M$25,MATCH(Gilbert!N7955,Rate!$A$4:$A$25,0),MATCH(Gilbert!L7955,Rate!$B$3:$M$3,0))*O7955)),"")</f>
        <v/>
      </c>
      <c r="T7955" s="71" t="str">
        <f t="shared" si="375"/>
        <v/>
      </c>
    </row>
    <row r="7956" spans="16:20">
      <c r="P7956" s="70" t="str">
        <f t="shared" si="373"/>
        <v/>
      </c>
      <c r="Q7956" s="70" t="str">
        <f t="shared" si="374"/>
        <v/>
      </c>
      <c r="R7956" s="70" t="str">
        <f>IFERROR(IF(K7956="handling and wharfage",SUM(P7956:Q7956),IF(OR(K7956="tank",K7956="Boat",K7956="car"),INDEX(Rate!$B$4:$M$25,MATCH(Gilbert!N7956,Rate!$A$4:$A$25,0),MATCH(Gilbert!L7956,Rate!$B$3:$M$3,0))*O7956*0.8,INDEX(Rate!$B$4:$M$25,MATCH(Gilbert!N7956,Rate!$A$4:$A$25,0),MATCH(Gilbert!L7956,Rate!$B$3:$M$3,0))*O7956)),"")</f>
        <v/>
      </c>
      <c r="T7956" s="71" t="str">
        <f t="shared" si="375"/>
        <v/>
      </c>
    </row>
    <row r="7957" spans="16:20">
      <c r="P7957" s="70" t="str">
        <f t="shared" si="373"/>
        <v/>
      </c>
      <c r="Q7957" s="70" t="str">
        <f t="shared" si="374"/>
        <v/>
      </c>
      <c r="R7957" s="70" t="str">
        <f>IFERROR(IF(K7957="handling and wharfage",SUM(P7957:Q7957),IF(OR(K7957="tank",K7957="Boat",K7957="car"),INDEX(Rate!$B$4:$M$25,MATCH(Gilbert!N7957,Rate!$A$4:$A$25,0),MATCH(Gilbert!L7957,Rate!$B$3:$M$3,0))*O7957*0.8,INDEX(Rate!$B$4:$M$25,MATCH(Gilbert!N7957,Rate!$A$4:$A$25,0),MATCH(Gilbert!L7957,Rate!$B$3:$M$3,0))*O7957)),"")</f>
        <v/>
      </c>
      <c r="T7957" s="71" t="str">
        <f t="shared" si="375"/>
        <v/>
      </c>
    </row>
    <row r="7958" spans="16:20">
      <c r="P7958" s="70" t="str">
        <f t="shared" si="373"/>
        <v/>
      </c>
      <c r="Q7958" s="70" t="str">
        <f t="shared" si="374"/>
        <v/>
      </c>
      <c r="R7958" s="70" t="str">
        <f>IFERROR(IF(K7958="handling and wharfage",SUM(P7958:Q7958),IF(OR(K7958="tank",K7958="Boat",K7958="car"),INDEX(Rate!$B$4:$M$25,MATCH(Gilbert!N7958,Rate!$A$4:$A$25,0),MATCH(Gilbert!L7958,Rate!$B$3:$M$3,0))*O7958*0.8,INDEX(Rate!$B$4:$M$25,MATCH(Gilbert!N7958,Rate!$A$4:$A$25,0),MATCH(Gilbert!L7958,Rate!$B$3:$M$3,0))*O7958)),"")</f>
        <v/>
      </c>
      <c r="T7958" s="71" t="str">
        <f t="shared" si="375"/>
        <v/>
      </c>
    </row>
    <row r="7959" spans="16:20">
      <c r="P7959" s="70" t="str">
        <f t="shared" si="373"/>
        <v/>
      </c>
      <c r="Q7959" s="70" t="str">
        <f t="shared" si="374"/>
        <v/>
      </c>
      <c r="R7959" s="70" t="str">
        <f>IFERROR(IF(K7959="handling and wharfage",SUM(P7959:Q7959),IF(OR(K7959="tank",K7959="Boat",K7959="car"),INDEX(Rate!$B$4:$M$25,MATCH(Gilbert!N7959,Rate!$A$4:$A$25,0),MATCH(Gilbert!L7959,Rate!$B$3:$M$3,0))*O7959*0.8,INDEX(Rate!$B$4:$M$25,MATCH(Gilbert!N7959,Rate!$A$4:$A$25,0),MATCH(Gilbert!L7959,Rate!$B$3:$M$3,0))*O7959)),"")</f>
        <v/>
      </c>
      <c r="T7959" s="71" t="str">
        <f t="shared" si="375"/>
        <v/>
      </c>
    </row>
    <row r="7960" spans="16:20">
      <c r="P7960" s="70" t="str">
        <f t="shared" si="373"/>
        <v/>
      </c>
      <c r="Q7960" s="70" t="str">
        <f t="shared" si="374"/>
        <v/>
      </c>
      <c r="R7960" s="70" t="str">
        <f>IFERROR(IF(K7960="handling and wharfage",SUM(P7960:Q7960),IF(OR(K7960="tank",K7960="Boat",K7960="car"),INDEX(Rate!$B$4:$M$25,MATCH(Gilbert!N7960,Rate!$A$4:$A$25,0),MATCH(Gilbert!L7960,Rate!$B$3:$M$3,0))*O7960*0.8,INDEX(Rate!$B$4:$M$25,MATCH(Gilbert!N7960,Rate!$A$4:$A$25,0),MATCH(Gilbert!L7960,Rate!$B$3:$M$3,0))*O7960)),"")</f>
        <v/>
      </c>
      <c r="T7960" s="71" t="str">
        <f t="shared" si="375"/>
        <v/>
      </c>
    </row>
    <row r="7961" spans="16:20">
      <c r="P7961" s="70" t="str">
        <f t="shared" si="373"/>
        <v/>
      </c>
      <c r="Q7961" s="70" t="str">
        <f t="shared" si="374"/>
        <v/>
      </c>
      <c r="R7961" s="70" t="str">
        <f>IFERROR(IF(K7961="handling and wharfage",SUM(P7961:Q7961),IF(OR(K7961="tank",K7961="Boat",K7961="car"),INDEX(Rate!$B$4:$M$25,MATCH(Gilbert!N7961,Rate!$A$4:$A$25,0),MATCH(Gilbert!L7961,Rate!$B$3:$M$3,0))*O7961*0.8,INDEX(Rate!$B$4:$M$25,MATCH(Gilbert!N7961,Rate!$A$4:$A$25,0),MATCH(Gilbert!L7961,Rate!$B$3:$M$3,0))*O7961)),"")</f>
        <v/>
      </c>
      <c r="T7961" s="71" t="str">
        <f t="shared" si="375"/>
        <v/>
      </c>
    </row>
    <row r="7962" spans="16:20">
      <c r="P7962" s="70" t="str">
        <f t="shared" si="373"/>
        <v/>
      </c>
      <c r="Q7962" s="70" t="str">
        <f t="shared" si="374"/>
        <v/>
      </c>
      <c r="R7962" s="70" t="str">
        <f>IFERROR(IF(K7962="handling and wharfage",SUM(P7962:Q7962),IF(OR(K7962="tank",K7962="Boat",K7962="car"),INDEX(Rate!$B$4:$M$25,MATCH(Gilbert!N7962,Rate!$A$4:$A$25,0),MATCH(Gilbert!L7962,Rate!$B$3:$M$3,0))*O7962*0.8,INDEX(Rate!$B$4:$M$25,MATCH(Gilbert!N7962,Rate!$A$4:$A$25,0),MATCH(Gilbert!L7962,Rate!$B$3:$M$3,0))*O7962)),"")</f>
        <v/>
      </c>
      <c r="T7962" s="71" t="str">
        <f t="shared" si="375"/>
        <v/>
      </c>
    </row>
    <row r="7963" spans="16:20">
      <c r="P7963" s="70" t="str">
        <f t="shared" si="373"/>
        <v/>
      </c>
      <c r="Q7963" s="70" t="str">
        <f t="shared" si="374"/>
        <v/>
      </c>
      <c r="R7963" s="70" t="str">
        <f>IFERROR(IF(K7963="handling and wharfage",SUM(P7963:Q7963),IF(OR(K7963="tank",K7963="Boat",K7963="car"),INDEX(Rate!$B$4:$M$25,MATCH(Gilbert!N7963,Rate!$A$4:$A$25,0),MATCH(Gilbert!L7963,Rate!$B$3:$M$3,0))*O7963*0.8,INDEX(Rate!$B$4:$M$25,MATCH(Gilbert!N7963,Rate!$A$4:$A$25,0),MATCH(Gilbert!L7963,Rate!$B$3:$M$3,0))*O7963)),"")</f>
        <v/>
      </c>
      <c r="T7963" s="71" t="str">
        <f t="shared" si="375"/>
        <v/>
      </c>
    </row>
    <row r="7964" spans="16:20">
      <c r="P7964" s="70" t="str">
        <f t="shared" si="373"/>
        <v/>
      </c>
      <c r="Q7964" s="70" t="str">
        <f t="shared" si="374"/>
        <v/>
      </c>
      <c r="R7964" s="70" t="str">
        <f>IFERROR(IF(K7964="handling and wharfage",SUM(P7964:Q7964),IF(OR(K7964="tank",K7964="Boat",K7964="car"),INDEX(Rate!$B$4:$M$25,MATCH(Gilbert!N7964,Rate!$A$4:$A$25,0),MATCH(Gilbert!L7964,Rate!$B$3:$M$3,0))*O7964*0.8,INDEX(Rate!$B$4:$M$25,MATCH(Gilbert!N7964,Rate!$A$4:$A$25,0),MATCH(Gilbert!L7964,Rate!$B$3:$M$3,0))*O7964)),"")</f>
        <v/>
      </c>
      <c r="T7964" s="71" t="str">
        <f t="shared" si="375"/>
        <v/>
      </c>
    </row>
    <row r="7965" spans="16:20">
      <c r="P7965" s="70" t="str">
        <f t="shared" si="373"/>
        <v/>
      </c>
      <c r="Q7965" s="70" t="str">
        <f t="shared" si="374"/>
        <v/>
      </c>
      <c r="R7965" s="70" t="str">
        <f>IFERROR(IF(K7965="handling and wharfage",SUM(P7965:Q7965),IF(OR(K7965="tank",K7965="Boat",K7965="car"),INDEX(Rate!$B$4:$M$25,MATCH(Gilbert!N7965,Rate!$A$4:$A$25,0),MATCH(Gilbert!L7965,Rate!$B$3:$M$3,0))*O7965*0.8,INDEX(Rate!$B$4:$M$25,MATCH(Gilbert!N7965,Rate!$A$4:$A$25,0),MATCH(Gilbert!L7965,Rate!$B$3:$M$3,0))*O7965)),"")</f>
        <v/>
      </c>
      <c r="T7965" s="71" t="str">
        <f t="shared" si="375"/>
        <v/>
      </c>
    </row>
    <row r="7966" spans="16:20">
      <c r="P7966" s="70" t="str">
        <f t="shared" si="373"/>
        <v/>
      </c>
      <c r="Q7966" s="70" t="str">
        <f t="shared" si="374"/>
        <v/>
      </c>
      <c r="R7966" s="70" t="str">
        <f>IFERROR(IF(K7966="handling and wharfage",SUM(P7966:Q7966),IF(OR(K7966="tank",K7966="Boat",K7966="car"),INDEX(Rate!$B$4:$M$25,MATCH(Gilbert!N7966,Rate!$A$4:$A$25,0),MATCH(Gilbert!L7966,Rate!$B$3:$M$3,0))*O7966*0.8,INDEX(Rate!$B$4:$M$25,MATCH(Gilbert!N7966,Rate!$A$4:$A$25,0),MATCH(Gilbert!L7966,Rate!$B$3:$M$3,0))*O7966)),"")</f>
        <v/>
      </c>
      <c r="T7966" s="71" t="str">
        <f t="shared" si="375"/>
        <v/>
      </c>
    </row>
    <row r="7967" spans="16:20">
      <c r="P7967" s="70" t="str">
        <f t="shared" si="373"/>
        <v/>
      </c>
      <c r="Q7967" s="70" t="str">
        <f t="shared" si="374"/>
        <v/>
      </c>
      <c r="R7967" s="70" t="str">
        <f>IFERROR(IF(K7967="handling and wharfage",SUM(P7967:Q7967),IF(OR(K7967="tank",K7967="Boat",K7967="car"),INDEX(Rate!$B$4:$M$25,MATCH(Gilbert!N7967,Rate!$A$4:$A$25,0),MATCH(Gilbert!L7967,Rate!$B$3:$M$3,0))*O7967*0.8,INDEX(Rate!$B$4:$M$25,MATCH(Gilbert!N7967,Rate!$A$4:$A$25,0),MATCH(Gilbert!L7967,Rate!$B$3:$M$3,0))*O7967)),"")</f>
        <v/>
      </c>
      <c r="T7967" s="71" t="str">
        <f t="shared" si="375"/>
        <v/>
      </c>
    </row>
    <row r="7968" spans="16:20">
      <c r="P7968" s="70" t="str">
        <f t="shared" si="373"/>
        <v/>
      </c>
      <c r="Q7968" s="70" t="str">
        <f t="shared" si="374"/>
        <v/>
      </c>
      <c r="R7968" s="70" t="str">
        <f>IFERROR(IF(K7968="handling and wharfage",SUM(P7968:Q7968),IF(OR(K7968="tank",K7968="Boat",K7968="car"),INDEX(Rate!$B$4:$M$25,MATCH(Gilbert!N7968,Rate!$A$4:$A$25,0),MATCH(Gilbert!L7968,Rate!$B$3:$M$3,0))*O7968*0.8,INDEX(Rate!$B$4:$M$25,MATCH(Gilbert!N7968,Rate!$A$4:$A$25,0),MATCH(Gilbert!L7968,Rate!$B$3:$M$3,0))*O7968)),"")</f>
        <v/>
      </c>
      <c r="T7968" s="71" t="str">
        <f t="shared" si="375"/>
        <v/>
      </c>
    </row>
    <row r="7969" spans="16:20">
      <c r="P7969" s="70" t="str">
        <f t="shared" si="373"/>
        <v/>
      </c>
      <c r="Q7969" s="70" t="str">
        <f t="shared" si="374"/>
        <v/>
      </c>
      <c r="R7969" s="70" t="str">
        <f>IFERROR(IF(K7969="handling and wharfage",SUM(P7969:Q7969),IF(OR(K7969="tank",K7969="Boat",K7969="car"),INDEX(Rate!$B$4:$M$25,MATCH(Gilbert!N7969,Rate!$A$4:$A$25,0),MATCH(Gilbert!L7969,Rate!$B$3:$M$3,0))*O7969*0.8,INDEX(Rate!$B$4:$M$25,MATCH(Gilbert!N7969,Rate!$A$4:$A$25,0),MATCH(Gilbert!L7969,Rate!$B$3:$M$3,0))*O7969)),"")</f>
        <v/>
      </c>
      <c r="T7969" s="71" t="str">
        <f t="shared" si="375"/>
        <v/>
      </c>
    </row>
    <row r="7970" spans="16:20">
      <c r="P7970" s="70" t="str">
        <f t="shared" si="373"/>
        <v/>
      </c>
      <c r="Q7970" s="70" t="str">
        <f t="shared" si="374"/>
        <v/>
      </c>
      <c r="R7970" s="70" t="str">
        <f>IFERROR(IF(K7970="handling and wharfage",SUM(P7970:Q7970),IF(OR(K7970="tank",K7970="Boat",K7970="car"),INDEX(Rate!$B$4:$M$25,MATCH(Gilbert!N7970,Rate!$A$4:$A$25,0),MATCH(Gilbert!L7970,Rate!$B$3:$M$3,0))*O7970*0.8,INDEX(Rate!$B$4:$M$25,MATCH(Gilbert!N7970,Rate!$A$4:$A$25,0),MATCH(Gilbert!L7970,Rate!$B$3:$M$3,0))*O7970)),"")</f>
        <v/>
      </c>
      <c r="T7970" s="71" t="str">
        <f t="shared" si="375"/>
        <v/>
      </c>
    </row>
    <row r="7971" spans="16:20">
      <c r="P7971" s="70" t="str">
        <f t="shared" si="373"/>
        <v/>
      </c>
      <c r="Q7971" s="70" t="str">
        <f t="shared" si="374"/>
        <v/>
      </c>
      <c r="R7971" s="70" t="str">
        <f>IFERROR(IF(K7971="handling and wharfage",SUM(P7971:Q7971),IF(OR(K7971="tank",K7971="Boat",K7971="car"),INDEX(Rate!$B$4:$M$25,MATCH(Gilbert!N7971,Rate!$A$4:$A$25,0),MATCH(Gilbert!L7971,Rate!$B$3:$M$3,0))*O7971*0.8,INDEX(Rate!$B$4:$M$25,MATCH(Gilbert!N7971,Rate!$A$4:$A$25,0),MATCH(Gilbert!L7971,Rate!$B$3:$M$3,0))*O7971)),"")</f>
        <v/>
      </c>
      <c r="T7971" s="71" t="str">
        <f t="shared" si="375"/>
        <v/>
      </c>
    </row>
    <row r="7972" spans="16:20">
      <c r="P7972" s="70" t="str">
        <f t="shared" si="373"/>
        <v/>
      </c>
      <c r="Q7972" s="70" t="str">
        <f t="shared" si="374"/>
        <v/>
      </c>
      <c r="R7972" s="70" t="str">
        <f>IFERROR(IF(K7972="handling and wharfage",SUM(P7972:Q7972),IF(OR(K7972="tank",K7972="Boat",K7972="car"),INDEX(Rate!$B$4:$M$25,MATCH(Gilbert!N7972,Rate!$A$4:$A$25,0),MATCH(Gilbert!L7972,Rate!$B$3:$M$3,0))*O7972*0.8,INDEX(Rate!$B$4:$M$25,MATCH(Gilbert!N7972,Rate!$A$4:$A$25,0),MATCH(Gilbert!L7972,Rate!$B$3:$M$3,0))*O7972)),"")</f>
        <v/>
      </c>
      <c r="T7972" s="71" t="str">
        <f t="shared" si="375"/>
        <v/>
      </c>
    </row>
    <row r="7973" spans="16:20">
      <c r="P7973" s="70" t="str">
        <f t="shared" si="373"/>
        <v/>
      </c>
      <c r="Q7973" s="70" t="str">
        <f t="shared" si="374"/>
        <v/>
      </c>
      <c r="R7973" s="70" t="str">
        <f>IFERROR(IF(K7973="handling and wharfage",SUM(P7973:Q7973),IF(OR(K7973="tank",K7973="Boat",K7973="car"),INDEX(Rate!$B$4:$M$25,MATCH(Gilbert!N7973,Rate!$A$4:$A$25,0),MATCH(Gilbert!L7973,Rate!$B$3:$M$3,0))*O7973*0.8,INDEX(Rate!$B$4:$M$25,MATCH(Gilbert!N7973,Rate!$A$4:$A$25,0),MATCH(Gilbert!L7973,Rate!$B$3:$M$3,0))*O7973)),"")</f>
        <v/>
      </c>
      <c r="T7973" s="71" t="str">
        <f t="shared" si="375"/>
        <v/>
      </c>
    </row>
    <row r="7974" spans="16:20">
      <c r="P7974" s="70" t="str">
        <f t="shared" si="373"/>
        <v/>
      </c>
      <c r="Q7974" s="70" t="str">
        <f t="shared" si="374"/>
        <v/>
      </c>
      <c r="R7974" s="70" t="str">
        <f>IFERROR(IF(K7974="handling and wharfage",SUM(P7974:Q7974),IF(OR(K7974="tank",K7974="Boat",K7974="car"),INDEX(Rate!$B$4:$M$25,MATCH(Gilbert!N7974,Rate!$A$4:$A$25,0),MATCH(Gilbert!L7974,Rate!$B$3:$M$3,0))*O7974*0.8,INDEX(Rate!$B$4:$M$25,MATCH(Gilbert!N7974,Rate!$A$4:$A$25,0),MATCH(Gilbert!L7974,Rate!$B$3:$M$3,0))*O7974)),"")</f>
        <v/>
      </c>
      <c r="T7974" s="71" t="str">
        <f t="shared" si="375"/>
        <v/>
      </c>
    </row>
    <row r="7975" spans="16:20">
      <c r="P7975" s="70" t="str">
        <f t="shared" si="373"/>
        <v/>
      </c>
      <c r="Q7975" s="70" t="str">
        <f t="shared" si="374"/>
        <v/>
      </c>
      <c r="R7975" s="70" t="str">
        <f>IFERROR(IF(K7975="handling and wharfage",SUM(P7975:Q7975),IF(OR(K7975="tank",K7975="Boat",K7975="car"),INDEX(Rate!$B$4:$M$25,MATCH(Gilbert!N7975,Rate!$A$4:$A$25,0),MATCH(Gilbert!L7975,Rate!$B$3:$M$3,0))*O7975*0.8,INDEX(Rate!$B$4:$M$25,MATCH(Gilbert!N7975,Rate!$A$4:$A$25,0),MATCH(Gilbert!L7975,Rate!$B$3:$M$3,0))*O7975)),"")</f>
        <v/>
      </c>
      <c r="T7975" s="71" t="str">
        <f t="shared" si="375"/>
        <v/>
      </c>
    </row>
    <row r="7976" spans="16:20">
      <c r="P7976" s="70" t="str">
        <f t="shared" si="373"/>
        <v/>
      </c>
      <c r="Q7976" s="70" t="str">
        <f t="shared" si="374"/>
        <v/>
      </c>
      <c r="R7976" s="70" t="str">
        <f>IFERROR(IF(K7976="handling and wharfage",SUM(P7976:Q7976),IF(OR(K7976="tank",K7976="Boat",K7976="car"),INDEX(Rate!$B$4:$M$25,MATCH(Gilbert!N7976,Rate!$A$4:$A$25,0),MATCH(Gilbert!L7976,Rate!$B$3:$M$3,0))*O7976*0.8,INDEX(Rate!$B$4:$M$25,MATCH(Gilbert!N7976,Rate!$A$4:$A$25,0),MATCH(Gilbert!L7976,Rate!$B$3:$M$3,0))*O7976)),"")</f>
        <v/>
      </c>
      <c r="T7976" s="71" t="str">
        <f t="shared" si="375"/>
        <v/>
      </c>
    </row>
    <row r="7977" spans="16:20">
      <c r="P7977" s="70" t="str">
        <f t="shared" si="373"/>
        <v/>
      </c>
      <c r="Q7977" s="70" t="str">
        <f t="shared" si="374"/>
        <v/>
      </c>
      <c r="R7977" s="70" t="str">
        <f>IFERROR(IF(K7977="handling and wharfage",SUM(P7977:Q7977),IF(OR(K7977="tank",K7977="Boat",K7977="car"),INDEX(Rate!$B$4:$M$25,MATCH(Gilbert!N7977,Rate!$A$4:$A$25,0),MATCH(Gilbert!L7977,Rate!$B$3:$M$3,0))*O7977*0.8,INDEX(Rate!$B$4:$M$25,MATCH(Gilbert!N7977,Rate!$A$4:$A$25,0),MATCH(Gilbert!L7977,Rate!$B$3:$M$3,0))*O7977)),"")</f>
        <v/>
      </c>
      <c r="T7977" s="71" t="str">
        <f t="shared" si="375"/>
        <v/>
      </c>
    </row>
    <row r="7978" spans="16:20">
      <c r="P7978" s="70" t="str">
        <f t="shared" si="373"/>
        <v/>
      </c>
      <c r="Q7978" s="70" t="str">
        <f t="shared" si="374"/>
        <v/>
      </c>
      <c r="R7978" s="70" t="str">
        <f>IFERROR(IF(K7978="handling and wharfage",SUM(P7978:Q7978),IF(OR(K7978="tank",K7978="Boat",K7978="car"),INDEX(Rate!$B$4:$M$25,MATCH(Gilbert!N7978,Rate!$A$4:$A$25,0),MATCH(Gilbert!L7978,Rate!$B$3:$M$3,0))*O7978*0.8,INDEX(Rate!$B$4:$M$25,MATCH(Gilbert!N7978,Rate!$A$4:$A$25,0),MATCH(Gilbert!L7978,Rate!$B$3:$M$3,0))*O7978)),"")</f>
        <v/>
      </c>
      <c r="T7978" s="71" t="str">
        <f t="shared" si="375"/>
        <v/>
      </c>
    </row>
    <row r="7979" spans="16:20">
      <c r="P7979" s="70" t="str">
        <f t="shared" si="373"/>
        <v/>
      </c>
      <c r="Q7979" s="70" t="str">
        <f t="shared" si="374"/>
        <v/>
      </c>
      <c r="R7979" s="70" t="str">
        <f>IFERROR(IF(K7979="handling and wharfage",SUM(P7979:Q7979),IF(OR(K7979="tank",K7979="Boat",K7979="car"),INDEX(Rate!$B$4:$M$25,MATCH(Gilbert!N7979,Rate!$A$4:$A$25,0),MATCH(Gilbert!L7979,Rate!$B$3:$M$3,0))*O7979*0.8,INDEX(Rate!$B$4:$M$25,MATCH(Gilbert!N7979,Rate!$A$4:$A$25,0),MATCH(Gilbert!L7979,Rate!$B$3:$M$3,0))*O7979)),"")</f>
        <v/>
      </c>
      <c r="T7979" s="71" t="str">
        <f t="shared" si="375"/>
        <v/>
      </c>
    </row>
    <row r="7980" spans="16:20">
      <c r="P7980" s="70" t="str">
        <f t="shared" si="373"/>
        <v/>
      </c>
      <c r="Q7980" s="70" t="str">
        <f t="shared" si="374"/>
        <v/>
      </c>
      <c r="R7980" s="70" t="str">
        <f>IFERROR(IF(K7980="handling and wharfage",SUM(P7980:Q7980),IF(OR(K7980="tank",K7980="Boat",K7980="car"),INDEX(Rate!$B$4:$M$25,MATCH(Gilbert!N7980,Rate!$A$4:$A$25,0),MATCH(Gilbert!L7980,Rate!$B$3:$M$3,0))*O7980*0.8,INDEX(Rate!$B$4:$M$25,MATCH(Gilbert!N7980,Rate!$A$4:$A$25,0),MATCH(Gilbert!L7980,Rate!$B$3:$M$3,0))*O7980)),"")</f>
        <v/>
      </c>
      <c r="T7980" s="71" t="str">
        <f t="shared" si="375"/>
        <v/>
      </c>
    </row>
    <row r="7981" spans="16:20">
      <c r="P7981" s="70" t="str">
        <f t="shared" si="373"/>
        <v/>
      </c>
      <c r="Q7981" s="70" t="str">
        <f t="shared" si="374"/>
        <v/>
      </c>
      <c r="R7981" s="70" t="str">
        <f>IFERROR(IF(K7981="handling and wharfage",SUM(P7981:Q7981),IF(OR(K7981="tank",K7981="Boat",K7981="car"),INDEX(Rate!$B$4:$M$25,MATCH(Gilbert!N7981,Rate!$A$4:$A$25,0),MATCH(Gilbert!L7981,Rate!$B$3:$M$3,0))*O7981*0.8,INDEX(Rate!$B$4:$M$25,MATCH(Gilbert!N7981,Rate!$A$4:$A$25,0),MATCH(Gilbert!L7981,Rate!$B$3:$M$3,0))*O7981)),"")</f>
        <v/>
      </c>
      <c r="T7981" s="71" t="str">
        <f t="shared" si="375"/>
        <v/>
      </c>
    </row>
    <row r="7982" spans="16:20">
      <c r="P7982" s="70" t="str">
        <f t="shared" si="373"/>
        <v/>
      </c>
      <c r="Q7982" s="70" t="str">
        <f t="shared" si="374"/>
        <v/>
      </c>
      <c r="R7982" s="70" t="str">
        <f>IFERROR(IF(K7982="handling and wharfage",SUM(P7982:Q7982),IF(OR(K7982="tank",K7982="Boat",K7982="car"),INDEX(Rate!$B$4:$M$25,MATCH(Gilbert!N7982,Rate!$A$4:$A$25,0),MATCH(Gilbert!L7982,Rate!$B$3:$M$3,0))*O7982*0.8,INDEX(Rate!$B$4:$M$25,MATCH(Gilbert!N7982,Rate!$A$4:$A$25,0),MATCH(Gilbert!L7982,Rate!$B$3:$M$3,0))*O7982)),"")</f>
        <v/>
      </c>
      <c r="T7982" s="71" t="str">
        <f t="shared" si="375"/>
        <v/>
      </c>
    </row>
    <row r="7983" spans="16:20">
      <c r="P7983" s="70" t="str">
        <f t="shared" si="373"/>
        <v/>
      </c>
      <c r="Q7983" s="70" t="str">
        <f t="shared" si="374"/>
        <v/>
      </c>
      <c r="R7983" s="70" t="str">
        <f>IFERROR(IF(K7983="handling and wharfage",SUM(P7983:Q7983),IF(OR(K7983="tank",K7983="Boat",K7983="car"),INDEX(Rate!$B$4:$M$25,MATCH(Gilbert!N7983,Rate!$A$4:$A$25,0),MATCH(Gilbert!L7983,Rate!$B$3:$M$3,0))*O7983*0.8,INDEX(Rate!$B$4:$M$25,MATCH(Gilbert!N7983,Rate!$A$4:$A$25,0),MATCH(Gilbert!L7983,Rate!$B$3:$M$3,0))*O7983)),"")</f>
        <v/>
      </c>
      <c r="T7983" s="71" t="str">
        <f t="shared" si="375"/>
        <v/>
      </c>
    </row>
    <row r="7984" spans="16:20">
      <c r="P7984" s="70" t="str">
        <f t="shared" si="373"/>
        <v/>
      </c>
      <c r="Q7984" s="70" t="str">
        <f t="shared" si="374"/>
        <v/>
      </c>
      <c r="R7984" s="70" t="str">
        <f>IFERROR(IF(K7984="handling and wharfage",SUM(P7984:Q7984),IF(OR(K7984="tank",K7984="Boat",K7984="car"),INDEX(Rate!$B$4:$M$25,MATCH(Gilbert!N7984,Rate!$A$4:$A$25,0),MATCH(Gilbert!L7984,Rate!$B$3:$M$3,0))*O7984*0.8,INDEX(Rate!$B$4:$M$25,MATCH(Gilbert!N7984,Rate!$A$4:$A$25,0),MATCH(Gilbert!L7984,Rate!$B$3:$M$3,0))*O7984)),"")</f>
        <v/>
      </c>
      <c r="T7984" s="71" t="str">
        <f t="shared" si="375"/>
        <v/>
      </c>
    </row>
    <row r="7985" spans="16:20">
      <c r="P7985" s="70" t="str">
        <f t="shared" si="373"/>
        <v/>
      </c>
      <c r="Q7985" s="70" t="str">
        <f t="shared" si="374"/>
        <v/>
      </c>
      <c r="R7985" s="70" t="str">
        <f>IFERROR(IF(K7985="handling and wharfage",SUM(P7985:Q7985),IF(OR(K7985="tank",K7985="Boat",K7985="car"),INDEX(Rate!$B$4:$M$25,MATCH(Gilbert!N7985,Rate!$A$4:$A$25,0),MATCH(Gilbert!L7985,Rate!$B$3:$M$3,0))*O7985*0.8,INDEX(Rate!$B$4:$M$25,MATCH(Gilbert!N7985,Rate!$A$4:$A$25,0),MATCH(Gilbert!L7985,Rate!$B$3:$M$3,0))*O7985)),"")</f>
        <v/>
      </c>
      <c r="T7985" s="71" t="str">
        <f t="shared" si="375"/>
        <v/>
      </c>
    </row>
    <row r="7986" spans="16:20">
      <c r="P7986" s="70" t="str">
        <f t="shared" si="373"/>
        <v/>
      </c>
      <c r="Q7986" s="70" t="str">
        <f t="shared" si="374"/>
        <v/>
      </c>
      <c r="R7986" s="70" t="str">
        <f>IFERROR(IF(K7986="handling and wharfage",SUM(P7986:Q7986),IF(OR(K7986="tank",K7986="Boat",K7986="car"),INDEX(Rate!$B$4:$M$25,MATCH(Gilbert!N7986,Rate!$A$4:$A$25,0),MATCH(Gilbert!L7986,Rate!$B$3:$M$3,0))*O7986*0.8,INDEX(Rate!$B$4:$M$25,MATCH(Gilbert!N7986,Rate!$A$4:$A$25,0),MATCH(Gilbert!L7986,Rate!$B$3:$M$3,0))*O7986)),"")</f>
        <v/>
      </c>
      <c r="T7986" s="71" t="str">
        <f t="shared" si="375"/>
        <v/>
      </c>
    </row>
    <row r="7987" spans="16:20">
      <c r="P7987" s="70" t="str">
        <f t="shared" si="373"/>
        <v/>
      </c>
      <c r="Q7987" s="70" t="str">
        <f t="shared" si="374"/>
        <v/>
      </c>
      <c r="R7987" s="70" t="str">
        <f>IFERROR(IF(K7987="handling and wharfage",SUM(P7987:Q7987),IF(OR(K7987="tank",K7987="Boat",K7987="car"),INDEX(Rate!$B$4:$M$25,MATCH(Gilbert!N7987,Rate!$A$4:$A$25,0),MATCH(Gilbert!L7987,Rate!$B$3:$M$3,0))*O7987*0.8,INDEX(Rate!$B$4:$M$25,MATCH(Gilbert!N7987,Rate!$A$4:$A$25,0),MATCH(Gilbert!L7987,Rate!$B$3:$M$3,0))*O7987)),"")</f>
        <v/>
      </c>
      <c r="T7987" s="71" t="str">
        <f t="shared" si="375"/>
        <v/>
      </c>
    </row>
    <row r="7988" spans="16:20">
      <c r="P7988" s="70" t="str">
        <f t="shared" si="373"/>
        <v/>
      </c>
      <c r="Q7988" s="70" t="str">
        <f t="shared" si="374"/>
        <v/>
      </c>
      <c r="R7988" s="70" t="str">
        <f>IFERROR(IF(K7988="handling and wharfage",SUM(P7988:Q7988),IF(OR(K7988="tank",K7988="Boat",K7988="car"),INDEX(Rate!$B$4:$M$25,MATCH(Gilbert!N7988,Rate!$A$4:$A$25,0),MATCH(Gilbert!L7988,Rate!$B$3:$M$3,0))*O7988*0.8,INDEX(Rate!$B$4:$M$25,MATCH(Gilbert!N7988,Rate!$A$4:$A$25,0),MATCH(Gilbert!L7988,Rate!$B$3:$M$3,0))*O7988)),"")</f>
        <v/>
      </c>
      <c r="T7988" s="71" t="str">
        <f t="shared" si="375"/>
        <v/>
      </c>
    </row>
    <row r="7989" spans="16:20">
      <c r="P7989" s="70" t="str">
        <f t="shared" si="373"/>
        <v/>
      </c>
      <c r="Q7989" s="70" t="str">
        <f t="shared" si="374"/>
        <v/>
      </c>
      <c r="R7989" s="70" t="str">
        <f>IFERROR(IF(K7989="handling and wharfage",SUM(P7989:Q7989),IF(OR(K7989="tank",K7989="Boat",K7989="car"),INDEX(Rate!$B$4:$M$25,MATCH(Gilbert!N7989,Rate!$A$4:$A$25,0),MATCH(Gilbert!L7989,Rate!$B$3:$M$3,0))*O7989*0.8,INDEX(Rate!$B$4:$M$25,MATCH(Gilbert!N7989,Rate!$A$4:$A$25,0),MATCH(Gilbert!L7989,Rate!$B$3:$M$3,0))*O7989)),"")</f>
        <v/>
      </c>
      <c r="T7989" s="71" t="str">
        <f t="shared" si="375"/>
        <v/>
      </c>
    </row>
    <row r="7990" spans="16:20">
      <c r="P7990" s="70" t="str">
        <f t="shared" si="373"/>
        <v/>
      </c>
      <c r="Q7990" s="70" t="str">
        <f t="shared" si="374"/>
        <v/>
      </c>
      <c r="R7990" s="70" t="str">
        <f>IFERROR(IF(K7990="handling and wharfage",SUM(P7990:Q7990),IF(OR(K7990="tank",K7990="Boat",K7990="car"),INDEX(Rate!$B$4:$M$25,MATCH(Gilbert!N7990,Rate!$A$4:$A$25,0),MATCH(Gilbert!L7990,Rate!$B$3:$M$3,0))*O7990*0.8,INDEX(Rate!$B$4:$M$25,MATCH(Gilbert!N7990,Rate!$A$4:$A$25,0),MATCH(Gilbert!L7990,Rate!$B$3:$M$3,0))*O7990)),"")</f>
        <v/>
      </c>
      <c r="T7990" s="71" t="str">
        <f t="shared" si="375"/>
        <v/>
      </c>
    </row>
    <row r="7991" spans="16:20">
      <c r="P7991" s="70" t="str">
        <f t="shared" si="373"/>
        <v/>
      </c>
      <c r="Q7991" s="70" t="str">
        <f t="shared" si="374"/>
        <v/>
      </c>
      <c r="R7991" s="70" t="str">
        <f>IFERROR(IF(K7991="handling and wharfage",SUM(P7991:Q7991),IF(OR(K7991="tank",K7991="Boat",K7991="car"),INDEX(Rate!$B$4:$M$25,MATCH(Gilbert!N7991,Rate!$A$4:$A$25,0),MATCH(Gilbert!L7991,Rate!$B$3:$M$3,0))*O7991*0.8,INDEX(Rate!$B$4:$M$25,MATCH(Gilbert!N7991,Rate!$A$4:$A$25,0),MATCH(Gilbert!L7991,Rate!$B$3:$M$3,0))*O7991)),"")</f>
        <v/>
      </c>
      <c r="T7991" s="71" t="str">
        <f t="shared" si="375"/>
        <v/>
      </c>
    </row>
    <row r="7992" spans="16:20">
      <c r="P7992" s="70" t="str">
        <f t="shared" si="373"/>
        <v/>
      </c>
      <c r="Q7992" s="70" t="str">
        <f t="shared" si="374"/>
        <v/>
      </c>
      <c r="R7992" s="70" t="str">
        <f>IFERROR(IF(K7992="handling and wharfage",SUM(P7992:Q7992),IF(OR(K7992="tank",K7992="Boat",K7992="car"),INDEX(Rate!$B$4:$M$25,MATCH(Gilbert!N7992,Rate!$A$4:$A$25,0),MATCH(Gilbert!L7992,Rate!$B$3:$M$3,0))*O7992*0.8,INDEX(Rate!$B$4:$M$25,MATCH(Gilbert!N7992,Rate!$A$4:$A$25,0),MATCH(Gilbert!L7992,Rate!$B$3:$M$3,0))*O7992)),"")</f>
        <v/>
      </c>
      <c r="T7992" s="71" t="str">
        <f t="shared" si="375"/>
        <v/>
      </c>
    </row>
    <row r="7993" spans="16:20">
      <c r="P7993" s="70" t="str">
        <f t="shared" si="373"/>
        <v/>
      </c>
      <c r="Q7993" s="70" t="str">
        <f t="shared" si="374"/>
        <v/>
      </c>
      <c r="R7993" s="70" t="str">
        <f>IFERROR(IF(K7993="handling and wharfage",SUM(P7993:Q7993),IF(OR(K7993="tank",K7993="Boat",K7993="car"),INDEX(Rate!$B$4:$M$25,MATCH(Gilbert!N7993,Rate!$A$4:$A$25,0),MATCH(Gilbert!L7993,Rate!$B$3:$M$3,0))*O7993*0.8,INDEX(Rate!$B$4:$M$25,MATCH(Gilbert!N7993,Rate!$A$4:$A$25,0),MATCH(Gilbert!L7993,Rate!$B$3:$M$3,0))*O7993)),"")</f>
        <v/>
      </c>
      <c r="T7993" s="71" t="str">
        <f t="shared" si="375"/>
        <v/>
      </c>
    </row>
    <row r="7994" spans="16:20">
      <c r="P7994" s="70" t="str">
        <f t="shared" si="373"/>
        <v/>
      </c>
      <c r="Q7994" s="70" t="str">
        <f t="shared" si="374"/>
        <v/>
      </c>
      <c r="R7994" s="70" t="str">
        <f>IFERROR(IF(K7994="handling and wharfage",SUM(P7994:Q7994),IF(OR(K7994="tank",K7994="Boat",K7994="car"),INDEX(Rate!$B$4:$M$25,MATCH(Gilbert!N7994,Rate!$A$4:$A$25,0),MATCH(Gilbert!L7994,Rate!$B$3:$M$3,0))*O7994*0.8,INDEX(Rate!$B$4:$M$25,MATCH(Gilbert!N7994,Rate!$A$4:$A$25,0),MATCH(Gilbert!L7994,Rate!$B$3:$M$3,0))*O7994)),"")</f>
        <v/>
      </c>
      <c r="T7994" s="71" t="str">
        <f t="shared" si="375"/>
        <v/>
      </c>
    </row>
    <row r="7995" spans="16:20">
      <c r="P7995" s="70" t="str">
        <f t="shared" si="373"/>
        <v/>
      </c>
      <c r="Q7995" s="70" t="str">
        <f t="shared" si="374"/>
        <v/>
      </c>
      <c r="R7995" s="70" t="str">
        <f>IFERROR(IF(K7995="handling and wharfage",SUM(P7995:Q7995),IF(OR(K7995="tank",K7995="Boat",K7995="car"),INDEX(Rate!$B$4:$M$25,MATCH(Gilbert!N7995,Rate!$A$4:$A$25,0),MATCH(Gilbert!L7995,Rate!$B$3:$M$3,0))*O7995*0.8,INDEX(Rate!$B$4:$M$25,MATCH(Gilbert!N7995,Rate!$A$4:$A$25,0),MATCH(Gilbert!L7995,Rate!$B$3:$M$3,0))*O7995)),"")</f>
        <v/>
      </c>
      <c r="T7995" s="71" t="str">
        <f t="shared" si="375"/>
        <v/>
      </c>
    </row>
    <row r="7996" spans="16:20">
      <c r="P7996" s="70" t="str">
        <f t="shared" si="373"/>
        <v/>
      </c>
      <c r="Q7996" s="70" t="str">
        <f t="shared" si="374"/>
        <v/>
      </c>
      <c r="R7996" s="70" t="str">
        <f>IFERROR(IF(K7996="handling and wharfage",SUM(P7996:Q7996),IF(OR(K7996="tank",K7996="Boat",K7996="car"),INDEX(Rate!$B$4:$M$25,MATCH(Gilbert!N7996,Rate!$A$4:$A$25,0),MATCH(Gilbert!L7996,Rate!$B$3:$M$3,0))*O7996*0.8,INDEX(Rate!$B$4:$M$25,MATCH(Gilbert!N7996,Rate!$A$4:$A$25,0),MATCH(Gilbert!L7996,Rate!$B$3:$M$3,0))*O7996)),"")</f>
        <v/>
      </c>
      <c r="T7996" s="71" t="str">
        <f t="shared" si="375"/>
        <v/>
      </c>
    </row>
    <row r="7997" spans="16:20">
      <c r="P7997" s="70" t="str">
        <f t="shared" si="373"/>
        <v/>
      </c>
      <c r="Q7997" s="70" t="str">
        <f t="shared" si="374"/>
        <v/>
      </c>
      <c r="R7997" s="70" t="str">
        <f>IFERROR(IF(K7997="handling and wharfage",SUM(P7997:Q7997),IF(OR(K7997="tank",K7997="Boat",K7997="car"),INDEX(Rate!$B$4:$M$25,MATCH(Gilbert!N7997,Rate!$A$4:$A$25,0),MATCH(Gilbert!L7997,Rate!$B$3:$M$3,0))*O7997*0.8,INDEX(Rate!$B$4:$M$25,MATCH(Gilbert!N7997,Rate!$A$4:$A$25,0),MATCH(Gilbert!L7997,Rate!$B$3:$M$3,0))*O7997)),"")</f>
        <v/>
      </c>
      <c r="T7997" s="71" t="str">
        <f t="shared" si="375"/>
        <v/>
      </c>
    </row>
    <row r="7998" spans="16:20">
      <c r="P7998" s="70" t="str">
        <f t="shared" si="373"/>
        <v/>
      </c>
      <c r="Q7998" s="70" t="str">
        <f t="shared" si="374"/>
        <v/>
      </c>
      <c r="R7998" s="70" t="str">
        <f>IFERROR(IF(K7998="handling and wharfage",SUM(P7998:Q7998),IF(OR(K7998="tank",K7998="Boat",K7998="car"),INDEX(Rate!$B$4:$M$25,MATCH(Gilbert!N7998,Rate!$A$4:$A$25,0),MATCH(Gilbert!L7998,Rate!$B$3:$M$3,0))*O7998*0.8,INDEX(Rate!$B$4:$M$25,MATCH(Gilbert!N7998,Rate!$A$4:$A$25,0),MATCH(Gilbert!L7998,Rate!$B$3:$M$3,0))*O7998)),"")</f>
        <v/>
      </c>
      <c r="T7998" s="71" t="str">
        <f t="shared" si="375"/>
        <v/>
      </c>
    </row>
    <row r="7999" spans="16:20">
      <c r="P7999" s="70" t="str">
        <f t="shared" si="373"/>
        <v/>
      </c>
      <c r="Q7999" s="70" t="str">
        <f t="shared" si="374"/>
        <v/>
      </c>
      <c r="R7999" s="70" t="str">
        <f>IFERROR(IF(K7999="handling and wharfage",SUM(P7999:Q7999),IF(OR(K7999="tank",K7999="Boat",K7999="car"),INDEX(Rate!$B$4:$M$25,MATCH(Gilbert!N7999,Rate!$A$4:$A$25,0),MATCH(Gilbert!L7999,Rate!$B$3:$M$3,0))*O7999*0.8,INDEX(Rate!$B$4:$M$25,MATCH(Gilbert!N7999,Rate!$A$4:$A$25,0),MATCH(Gilbert!L7999,Rate!$B$3:$M$3,0))*O7999)),"")</f>
        <v/>
      </c>
      <c r="T7999" s="71" t="str">
        <f t="shared" si="375"/>
        <v/>
      </c>
    </row>
    <row r="8000" spans="16:20">
      <c r="P8000" s="70" t="str">
        <f t="shared" si="373"/>
        <v/>
      </c>
      <c r="Q8000" s="70" t="str">
        <f t="shared" si="374"/>
        <v/>
      </c>
      <c r="R8000" s="70" t="str">
        <f>IFERROR(IF(K8000="handling and wharfage",SUM(P8000:Q8000),IF(OR(K8000="tank",K8000="Boat",K8000="car"),INDEX(Rate!$B$4:$M$25,MATCH(Gilbert!N8000,Rate!$A$4:$A$25,0),MATCH(Gilbert!L8000,Rate!$B$3:$M$3,0))*O8000*0.8,INDEX(Rate!$B$4:$M$25,MATCH(Gilbert!N8000,Rate!$A$4:$A$25,0),MATCH(Gilbert!L8000,Rate!$B$3:$M$3,0))*O8000)),"")</f>
        <v/>
      </c>
      <c r="T8000" s="71" t="str">
        <f t="shared" si="375"/>
        <v/>
      </c>
    </row>
    <row r="8001" spans="16:20">
      <c r="P8001" s="70" t="str">
        <f t="shared" si="373"/>
        <v/>
      </c>
      <c r="Q8001" s="70" t="str">
        <f t="shared" si="374"/>
        <v/>
      </c>
      <c r="R8001" s="70" t="str">
        <f>IFERROR(IF(K8001="handling and wharfage",SUM(P8001:Q8001),IF(OR(K8001="tank",K8001="Boat",K8001="car"),INDEX(Rate!$B$4:$M$25,MATCH(Gilbert!N8001,Rate!$A$4:$A$25,0),MATCH(Gilbert!L8001,Rate!$B$3:$M$3,0))*O8001*0.8,INDEX(Rate!$B$4:$M$25,MATCH(Gilbert!N8001,Rate!$A$4:$A$25,0),MATCH(Gilbert!L8001,Rate!$B$3:$M$3,0))*O8001)),"")</f>
        <v/>
      </c>
      <c r="T8001" s="71" t="str">
        <f t="shared" si="375"/>
        <v/>
      </c>
    </row>
    <row r="8002" spans="16:20">
      <c r="P8002" s="70" t="str">
        <f t="shared" si="373"/>
        <v/>
      </c>
      <c r="Q8002" s="70" t="str">
        <f t="shared" si="374"/>
        <v/>
      </c>
      <c r="R8002" s="70" t="str">
        <f>IFERROR(IF(K8002="handling and wharfage",SUM(P8002:Q8002),IF(OR(K8002="tank",K8002="Boat",K8002="car"),INDEX(Rate!$B$4:$M$25,MATCH(Gilbert!N8002,Rate!$A$4:$A$25,0),MATCH(Gilbert!L8002,Rate!$B$3:$M$3,0))*O8002*0.8,INDEX(Rate!$B$4:$M$25,MATCH(Gilbert!N8002,Rate!$A$4:$A$25,0),MATCH(Gilbert!L8002,Rate!$B$3:$M$3,0))*O8002)),"")</f>
        <v/>
      </c>
      <c r="T8002" s="71" t="str">
        <f t="shared" si="375"/>
        <v/>
      </c>
    </row>
    <row r="8003" spans="16:20">
      <c r="P8003" s="70" t="str">
        <f t="shared" ref="P8003:P8066" si="376">IF(OR(K8003="handling and wharfage",K8003="rau handling and wharfage"),O8003*30,"")</f>
        <v/>
      </c>
      <c r="Q8003" s="70" t="str">
        <f t="shared" ref="Q8003:Q8066" si="377">IF(K8003&lt;&gt;"handling and wharfage","",O8003*3.5)</f>
        <v/>
      </c>
      <c r="R8003" s="70" t="str">
        <f>IFERROR(IF(K8003="handling and wharfage",SUM(P8003:Q8003),IF(OR(K8003="tank",K8003="Boat",K8003="car"),INDEX(Rate!$B$4:$M$25,MATCH(Gilbert!N8003,Rate!$A$4:$A$25,0),MATCH(Gilbert!L8003,Rate!$B$3:$M$3,0))*O8003*0.8,INDEX(Rate!$B$4:$M$25,MATCH(Gilbert!N8003,Rate!$A$4:$A$25,0),MATCH(Gilbert!L8003,Rate!$B$3:$M$3,0))*O8003)),"")</f>
        <v/>
      </c>
      <c r="T8003" s="71" t="str">
        <f t="shared" ref="T8003:T8066" si="378">IF(L8003="","",IF(L8003="General2","F0070000061A","E31250000331"))</f>
        <v/>
      </c>
    </row>
    <row r="8004" spans="16:20">
      <c r="P8004" s="70" t="str">
        <f t="shared" si="376"/>
        <v/>
      </c>
      <c r="Q8004" s="70" t="str">
        <f t="shared" si="377"/>
        <v/>
      </c>
      <c r="R8004" s="70" t="str">
        <f>IFERROR(IF(K8004="handling and wharfage",SUM(P8004:Q8004),IF(OR(K8004="tank",K8004="Boat",K8004="car"),INDEX(Rate!$B$4:$M$25,MATCH(Gilbert!N8004,Rate!$A$4:$A$25,0),MATCH(Gilbert!L8004,Rate!$B$3:$M$3,0))*O8004*0.8,INDEX(Rate!$B$4:$M$25,MATCH(Gilbert!N8004,Rate!$A$4:$A$25,0),MATCH(Gilbert!L8004,Rate!$B$3:$M$3,0))*O8004)),"")</f>
        <v/>
      </c>
      <c r="T8004" s="71" t="str">
        <f t="shared" si="378"/>
        <v/>
      </c>
    </row>
    <row r="8005" spans="16:20">
      <c r="P8005" s="70" t="str">
        <f t="shared" si="376"/>
        <v/>
      </c>
      <c r="Q8005" s="70" t="str">
        <f t="shared" si="377"/>
        <v/>
      </c>
      <c r="R8005" s="70" t="str">
        <f>IFERROR(IF(K8005="handling and wharfage",SUM(P8005:Q8005),IF(OR(K8005="tank",K8005="Boat",K8005="car"),INDEX(Rate!$B$4:$M$25,MATCH(Gilbert!N8005,Rate!$A$4:$A$25,0),MATCH(Gilbert!L8005,Rate!$B$3:$M$3,0))*O8005*0.8,INDEX(Rate!$B$4:$M$25,MATCH(Gilbert!N8005,Rate!$A$4:$A$25,0),MATCH(Gilbert!L8005,Rate!$B$3:$M$3,0))*O8005)),"")</f>
        <v/>
      </c>
      <c r="T8005" s="71" t="str">
        <f t="shared" si="378"/>
        <v/>
      </c>
    </row>
    <row r="8006" spans="16:20">
      <c r="P8006" s="70" t="str">
        <f t="shared" si="376"/>
        <v/>
      </c>
      <c r="Q8006" s="70" t="str">
        <f t="shared" si="377"/>
        <v/>
      </c>
      <c r="R8006" s="70" t="str">
        <f>IFERROR(IF(K8006="handling and wharfage",SUM(P8006:Q8006),IF(OR(K8006="tank",K8006="Boat",K8006="car"),INDEX(Rate!$B$4:$M$25,MATCH(Gilbert!N8006,Rate!$A$4:$A$25,0),MATCH(Gilbert!L8006,Rate!$B$3:$M$3,0))*O8006*0.8,INDEX(Rate!$B$4:$M$25,MATCH(Gilbert!N8006,Rate!$A$4:$A$25,0),MATCH(Gilbert!L8006,Rate!$B$3:$M$3,0))*O8006)),"")</f>
        <v/>
      </c>
      <c r="T8006" s="71" t="str">
        <f t="shared" si="378"/>
        <v/>
      </c>
    </row>
    <row r="8007" spans="16:20">
      <c r="P8007" s="70" t="str">
        <f t="shared" si="376"/>
        <v/>
      </c>
      <c r="Q8007" s="70" t="str">
        <f t="shared" si="377"/>
        <v/>
      </c>
      <c r="R8007" s="70" t="str">
        <f>IFERROR(IF(K8007="handling and wharfage",SUM(P8007:Q8007),IF(OR(K8007="tank",K8007="Boat",K8007="car"),INDEX(Rate!$B$4:$M$25,MATCH(Gilbert!N8007,Rate!$A$4:$A$25,0),MATCH(Gilbert!L8007,Rate!$B$3:$M$3,0))*O8007*0.8,INDEX(Rate!$B$4:$M$25,MATCH(Gilbert!N8007,Rate!$A$4:$A$25,0),MATCH(Gilbert!L8007,Rate!$B$3:$M$3,0))*O8007)),"")</f>
        <v/>
      </c>
      <c r="T8007" s="71" t="str">
        <f t="shared" si="378"/>
        <v/>
      </c>
    </row>
    <row r="8008" spans="16:20">
      <c r="P8008" s="70" t="str">
        <f t="shared" si="376"/>
        <v/>
      </c>
      <c r="Q8008" s="70" t="str">
        <f t="shared" si="377"/>
        <v/>
      </c>
      <c r="R8008" s="70" t="str">
        <f>IFERROR(IF(K8008="handling and wharfage",SUM(P8008:Q8008),IF(OR(K8008="tank",K8008="Boat",K8008="car"),INDEX(Rate!$B$4:$M$25,MATCH(Gilbert!N8008,Rate!$A$4:$A$25,0),MATCH(Gilbert!L8008,Rate!$B$3:$M$3,0))*O8008*0.8,INDEX(Rate!$B$4:$M$25,MATCH(Gilbert!N8008,Rate!$A$4:$A$25,0),MATCH(Gilbert!L8008,Rate!$B$3:$M$3,0))*O8008)),"")</f>
        <v/>
      </c>
      <c r="T8008" s="71" t="str">
        <f t="shared" si="378"/>
        <v/>
      </c>
    </row>
    <row r="8009" spans="16:20">
      <c r="P8009" s="70" t="str">
        <f t="shared" si="376"/>
        <v/>
      </c>
      <c r="Q8009" s="70" t="str">
        <f t="shared" si="377"/>
        <v/>
      </c>
      <c r="R8009" s="70" t="str">
        <f>IFERROR(IF(K8009="handling and wharfage",SUM(P8009:Q8009),IF(OR(K8009="tank",K8009="Boat",K8009="car"),INDEX(Rate!$B$4:$M$25,MATCH(Gilbert!N8009,Rate!$A$4:$A$25,0),MATCH(Gilbert!L8009,Rate!$B$3:$M$3,0))*O8009*0.8,INDEX(Rate!$B$4:$M$25,MATCH(Gilbert!N8009,Rate!$A$4:$A$25,0),MATCH(Gilbert!L8009,Rate!$B$3:$M$3,0))*O8009)),"")</f>
        <v/>
      </c>
      <c r="T8009" s="71" t="str">
        <f t="shared" si="378"/>
        <v/>
      </c>
    </row>
    <row r="8010" spans="16:20">
      <c r="P8010" s="70" t="str">
        <f t="shared" si="376"/>
        <v/>
      </c>
      <c r="Q8010" s="70" t="str">
        <f t="shared" si="377"/>
        <v/>
      </c>
      <c r="R8010" s="70" t="str">
        <f>IFERROR(IF(K8010="handling and wharfage",SUM(P8010:Q8010),IF(OR(K8010="tank",K8010="Boat",K8010="car"),INDEX(Rate!$B$4:$M$25,MATCH(Gilbert!N8010,Rate!$A$4:$A$25,0),MATCH(Gilbert!L8010,Rate!$B$3:$M$3,0))*O8010*0.8,INDEX(Rate!$B$4:$M$25,MATCH(Gilbert!N8010,Rate!$A$4:$A$25,0),MATCH(Gilbert!L8010,Rate!$B$3:$M$3,0))*O8010)),"")</f>
        <v/>
      </c>
      <c r="T8010" s="71" t="str">
        <f t="shared" si="378"/>
        <v/>
      </c>
    </row>
    <row r="8011" spans="16:20">
      <c r="P8011" s="70" t="str">
        <f t="shared" si="376"/>
        <v/>
      </c>
      <c r="Q8011" s="70" t="str">
        <f t="shared" si="377"/>
        <v/>
      </c>
      <c r="R8011" s="70" t="str">
        <f>IFERROR(IF(K8011="handling and wharfage",SUM(P8011:Q8011),IF(OR(K8011="tank",K8011="Boat",K8011="car"),INDEX(Rate!$B$4:$M$25,MATCH(Gilbert!N8011,Rate!$A$4:$A$25,0),MATCH(Gilbert!L8011,Rate!$B$3:$M$3,0))*O8011*0.8,INDEX(Rate!$B$4:$M$25,MATCH(Gilbert!N8011,Rate!$A$4:$A$25,0),MATCH(Gilbert!L8011,Rate!$B$3:$M$3,0))*O8011)),"")</f>
        <v/>
      </c>
      <c r="T8011" s="71" t="str">
        <f t="shared" si="378"/>
        <v/>
      </c>
    </row>
    <row r="8012" spans="16:20">
      <c r="P8012" s="70" t="str">
        <f t="shared" si="376"/>
        <v/>
      </c>
      <c r="Q8012" s="70" t="str">
        <f t="shared" si="377"/>
        <v/>
      </c>
      <c r="R8012" s="70" t="str">
        <f>IFERROR(IF(K8012="handling and wharfage",SUM(P8012:Q8012),IF(OR(K8012="tank",K8012="Boat",K8012="car"),INDEX(Rate!$B$4:$M$25,MATCH(Gilbert!N8012,Rate!$A$4:$A$25,0),MATCH(Gilbert!L8012,Rate!$B$3:$M$3,0))*O8012*0.8,INDEX(Rate!$B$4:$M$25,MATCH(Gilbert!N8012,Rate!$A$4:$A$25,0),MATCH(Gilbert!L8012,Rate!$B$3:$M$3,0))*O8012)),"")</f>
        <v/>
      </c>
      <c r="T8012" s="71" t="str">
        <f t="shared" si="378"/>
        <v/>
      </c>
    </row>
    <row r="8013" spans="16:20">
      <c r="P8013" s="70" t="str">
        <f t="shared" si="376"/>
        <v/>
      </c>
      <c r="Q8013" s="70" t="str">
        <f t="shared" si="377"/>
        <v/>
      </c>
      <c r="R8013" s="70" t="str">
        <f>IFERROR(IF(K8013="handling and wharfage",SUM(P8013:Q8013),IF(OR(K8013="tank",K8013="Boat",K8013="car"),INDEX(Rate!$B$4:$M$25,MATCH(Gilbert!N8013,Rate!$A$4:$A$25,0),MATCH(Gilbert!L8013,Rate!$B$3:$M$3,0))*O8013*0.8,INDEX(Rate!$B$4:$M$25,MATCH(Gilbert!N8013,Rate!$A$4:$A$25,0),MATCH(Gilbert!L8013,Rate!$B$3:$M$3,0))*O8013)),"")</f>
        <v/>
      </c>
      <c r="T8013" s="71" t="str">
        <f t="shared" si="378"/>
        <v/>
      </c>
    </row>
    <row r="8014" spans="16:20">
      <c r="P8014" s="70" t="str">
        <f t="shared" si="376"/>
        <v/>
      </c>
      <c r="Q8014" s="70" t="str">
        <f t="shared" si="377"/>
        <v/>
      </c>
      <c r="R8014" s="70" t="str">
        <f>IFERROR(IF(K8014="handling and wharfage",SUM(P8014:Q8014),IF(OR(K8014="tank",K8014="Boat",K8014="car"),INDEX(Rate!$B$4:$M$25,MATCH(Gilbert!N8014,Rate!$A$4:$A$25,0),MATCH(Gilbert!L8014,Rate!$B$3:$M$3,0))*O8014*0.8,INDEX(Rate!$B$4:$M$25,MATCH(Gilbert!N8014,Rate!$A$4:$A$25,0),MATCH(Gilbert!L8014,Rate!$B$3:$M$3,0))*O8014)),"")</f>
        <v/>
      </c>
      <c r="T8014" s="71" t="str">
        <f t="shared" si="378"/>
        <v/>
      </c>
    </row>
    <row r="8015" spans="16:20">
      <c r="P8015" s="70" t="str">
        <f t="shared" si="376"/>
        <v/>
      </c>
      <c r="Q8015" s="70" t="str">
        <f t="shared" si="377"/>
        <v/>
      </c>
      <c r="R8015" s="70" t="str">
        <f>IFERROR(IF(K8015="handling and wharfage",SUM(P8015:Q8015),IF(OR(K8015="tank",K8015="Boat",K8015="car"),INDEX(Rate!$B$4:$M$25,MATCH(Gilbert!N8015,Rate!$A$4:$A$25,0),MATCH(Gilbert!L8015,Rate!$B$3:$M$3,0))*O8015*0.8,INDEX(Rate!$B$4:$M$25,MATCH(Gilbert!N8015,Rate!$A$4:$A$25,0),MATCH(Gilbert!L8015,Rate!$B$3:$M$3,0))*O8015)),"")</f>
        <v/>
      </c>
      <c r="T8015" s="71" t="str">
        <f t="shared" si="378"/>
        <v/>
      </c>
    </row>
    <row r="8016" spans="16:20">
      <c r="P8016" s="70" t="str">
        <f t="shared" si="376"/>
        <v/>
      </c>
      <c r="Q8016" s="70" t="str">
        <f t="shared" si="377"/>
        <v/>
      </c>
      <c r="R8016" s="70" t="str">
        <f>IFERROR(IF(K8016="handling and wharfage",SUM(P8016:Q8016),IF(OR(K8016="tank",K8016="Boat",K8016="car"),INDEX(Rate!$B$4:$M$25,MATCH(Gilbert!N8016,Rate!$A$4:$A$25,0),MATCH(Gilbert!L8016,Rate!$B$3:$M$3,0))*O8016*0.8,INDEX(Rate!$B$4:$M$25,MATCH(Gilbert!N8016,Rate!$A$4:$A$25,0),MATCH(Gilbert!L8016,Rate!$B$3:$M$3,0))*O8016)),"")</f>
        <v/>
      </c>
      <c r="T8016" s="71" t="str">
        <f t="shared" si="378"/>
        <v/>
      </c>
    </row>
    <row r="8017" spans="16:20">
      <c r="P8017" s="70" t="str">
        <f t="shared" si="376"/>
        <v/>
      </c>
      <c r="Q8017" s="70" t="str">
        <f t="shared" si="377"/>
        <v/>
      </c>
      <c r="R8017" s="70" t="str">
        <f>IFERROR(IF(K8017="handling and wharfage",SUM(P8017:Q8017),IF(OR(K8017="tank",K8017="Boat",K8017="car"),INDEX(Rate!$B$4:$M$25,MATCH(Gilbert!N8017,Rate!$A$4:$A$25,0),MATCH(Gilbert!L8017,Rate!$B$3:$M$3,0))*O8017*0.8,INDEX(Rate!$B$4:$M$25,MATCH(Gilbert!N8017,Rate!$A$4:$A$25,0),MATCH(Gilbert!L8017,Rate!$B$3:$M$3,0))*O8017)),"")</f>
        <v/>
      </c>
      <c r="T8017" s="71" t="str">
        <f t="shared" si="378"/>
        <v/>
      </c>
    </row>
    <row r="8018" spans="16:20">
      <c r="P8018" s="70" t="str">
        <f t="shared" si="376"/>
        <v/>
      </c>
      <c r="Q8018" s="70" t="str">
        <f t="shared" si="377"/>
        <v/>
      </c>
      <c r="R8018" s="70" t="str">
        <f>IFERROR(IF(K8018="handling and wharfage",SUM(P8018:Q8018),IF(OR(K8018="tank",K8018="Boat",K8018="car"),INDEX(Rate!$B$4:$M$25,MATCH(Gilbert!N8018,Rate!$A$4:$A$25,0),MATCH(Gilbert!L8018,Rate!$B$3:$M$3,0))*O8018*0.8,INDEX(Rate!$B$4:$M$25,MATCH(Gilbert!N8018,Rate!$A$4:$A$25,0),MATCH(Gilbert!L8018,Rate!$B$3:$M$3,0))*O8018)),"")</f>
        <v/>
      </c>
      <c r="T8018" s="71" t="str">
        <f t="shared" si="378"/>
        <v/>
      </c>
    </row>
    <row r="8019" spans="16:20">
      <c r="P8019" s="70" t="str">
        <f t="shared" si="376"/>
        <v/>
      </c>
      <c r="Q8019" s="70" t="str">
        <f t="shared" si="377"/>
        <v/>
      </c>
      <c r="R8019" s="70" t="str">
        <f>IFERROR(IF(K8019="handling and wharfage",SUM(P8019:Q8019),IF(OR(K8019="tank",K8019="Boat",K8019="car"),INDEX(Rate!$B$4:$M$25,MATCH(Gilbert!N8019,Rate!$A$4:$A$25,0),MATCH(Gilbert!L8019,Rate!$B$3:$M$3,0))*O8019*0.8,INDEX(Rate!$B$4:$M$25,MATCH(Gilbert!N8019,Rate!$A$4:$A$25,0),MATCH(Gilbert!L8019,Rate!$B$3:$M$3,0))*O8019)),"")</f>
        <v/>
      </c>
      <c r="T8019" s="71" t="str">
        <f t="shared" si="378"/>
        <v/>
      </c>
    </row>
    <row r="8020" spans="16:20">
      <c r="P8020" s="70" t="str">
        <f t="shared" si="376"/>
        <v/>
      </c>
      <c r="Q8020" s="70" t="str">
        <f t="shared" si="377"/>
        <v/>
      </c>
      <c r="R8020" s="70" t="str">
        <f>IFERROR(IF(K8020="handling and wharfage",SUM(P8020:Q8020),IF(OR(K8020="tank",K8020="Boat",K8020="car"),INDEX(Rate!$B$4:$M$25,MATCH(Gilbert!N8020,Rate!$A$4:$A$25,0),MATCH(Gilbert!L8020,Rate!$B$3:$M$3,0))*O8020*0.8,INDEX(Rate!$B$4:$M$25,MATCH(Gilbert!N8020,Rate!$A$4:$A$25,0),MATCH(Gilbert!L8020,Rate!$B$3:$M$3,0))*O8020)),"")</f>
        <v/>
      </c>
      <c r="T8020" s="71" t="str">
        <f t="shared" si="378"/>
        <v/>
      </c>
    </row>
    <row r="8021" spans="16:20">
      <c r="P8021" s="70" t="str">
        <f t="shared" si="376"/>
        <v/>
      </c>
      <c r="Q8021" s="70" t="str">
        <f t="shared" si="377"/>
        <v/>
      </c>
      <c r="R8021" s="70" t="str">
        <f>IFERROR(IF(K8021="handling and wharfage",SUM(P8021:Q8021),IF(OR(K8021="tank",K8021="Boat",K8021="car"),INDEX(Rate!$B$4:$M$25,MATCH(Gilbert!N8021,Rate!$A$4:$A$25,0),MATCH(Gilbert!L8021,Rate!$B$3:$M$3,0))*O8021*0.8,INDEX(Rate!$B$4:$M$25,MATCH(Gilbert!N8021,Rate!$A$4:$A$25,0),MATCH(Gilbert!L8021,Rate!$B$3:$M$3,0))*O8021)),"")</f>
        <v/>
      </c>
      <c r="T8021" s="71" t="str">
        <f t="shared" si="378"/>
        <v/>
      </c>
    </row>
    <row r="8022" spans="16:20">
      <c r="P8022" s="70" t="str">
        <f t="shared" si="376"/>
        <v/>
      </c>
      <c r="Q8022" s="70" t="str">
        <f t="shared" si="377"/>
        <v/>
      </c>
      <c r="R8022" s="70" t="str">
        <f>IFERROR(IF(K8022="handling and wharfage",SUM(P8022:Q8022),IF(OR(K8022="tank",K8022="Boat",K8022="car"),INDEX(Rate!$B$4:$M$25,MATCH(Gilbert!N8022,Rate!$A$4:$A$25,0),MATCH(Gilbert!L8022,Rate!$B$3:$M$3,0))*O8022*0.8,INDEX(Rate!$B$4:$M$25,MATCH(Gilbert!N8022,Rate!$A$4:$A$25,0),MATCH(Gilbert!L8022,Rate!$B$3:$M$3,0))*O8022)),"")</f>
        <v/>
      </c>
      <c r="T8022" s="71" t="str">
        <f t="shared" si="378"/>
        <v/>
      </c>
    </row>
    <row r="8023" spans="16:20">
      <c r="P8023" s="70" t="str">
        <f t="shared" si="376"/>
        <v/>
      </c>
      <c r="Q8023" s="70" t="str">
        <f t="shared" si="377"/>
        <v/>
      </c>
      <c r="R8023" s="70" t="str">
        <f>IFERROR(IF(K8023="handling and wharfage",SUM(P8023:Q8023),IF(OR(K8023="tank",K8023="Boat",K8023="car"),INDEX(Rate!$B$4:$M$25,MATCH(Gilbert!N8023,Rate!$A$4:$A$25,0),MATCH(Gilbert!L8023,Rate!$B$3:$M$3,0))*O8023*0.8,INDEX(Rate!$B$4:$M$25,MATCH(Gilbert!N8023,Rate!$A$4:$A$25,0),MATCH(Gilbert!L8023,Rate!$B$3:$M$3,0))*O8023)),"")</f>
        <v/>
      </c>
      <c r="T8023" s="71" t="str">
        <f t="shared" si="378"/>
        <v/>
      </c>
    </row>
    <row r="8024" spans="16:20">
      <c r="P8024" s="70" t="str">
        <f t="shared" si="376"/>
        <v/>
      </c>
      <c r="Q8024" s="70" t="str">
        <f t="shared" si="377"/>
        <v/>
      </c>
      <c r="R8024" s="70" t="str">
        <f>IFERROR(IF(K8024="handling and wharfage",SUM(P8024:Q8024),IF(OR(K8024="tank",K8024="Boat",K8024="car"),INDEX(Rate!$B$4:$M$25,MATCH(Gilbert!N8024,Rate!$A$4:$A$25,0),MATCH(Gilbert!L8024,Rate!$B$3:$M$3,0))*O8024*0.8,INDEX(Rate!$B$4:$M$25,MATCH(Gilbert!N8024,Rate!$A$4:$A$25,0),MATCH(Gilbert!L8024,Rate!$B$3:$M$3,0))*O8024)),"")</f>
        <v/>
      </c>
      <c r="T8024" s="71" t="str">
        <f t="shared" si="378"/>
        <v/>
      </c>
    </row>
    <row r="8025" spans="16:20">
      <c r="P8025" s="70" t="str">
        <f t="shared" si="376"/>
        <v/>
      </c>
      <c r="Q8025" s="70" t="str">
        <f t="shared" si="377"/>
        <v/>
      </c>
      <c r="R8025" s="70" t="str">
        <f>IFERROR(IF(K8025="handling and wharfage",SUM(P8025:Q8025),IF(OR(K8025="tank",K8025="Boat",K8025="car"),INDEX(Rate!$B$4:$M$25,MATCH(Gilbert!N8025,Rate!$A$4:$A$25,0),MATCH(Gilbert!L8025,Rate!$B$3:$M$3,0))*O8025*0.8,INDEX(Rate!$B$4:$M$25,MATCH(Gilbert!N8025,Rate!$A$4:$A$25,0),MATCH(Gilbert!L8025,Rate!$B$3:$M$3,0))*O8025)),"")</f>
        <v/>
      </c>
      <c r="T8025" s="71" t="str">
        <f t="shared" si="378"/>
        <v/>
      </c>
    </row>
    <row r="8026" spans="16:20">
      <c r="P8026" s="70" t="str">
        <f t="shared" si="376"/>
        <v/>
      </c>
      <c r="Q8026" s="70" t="str">
        <f t="shared" si="377"/>
        <v/>
      </c>
      <c r="R8026" s="70" t="str">
        <f>IFERROR(IF(K8026="handling and wharfage",SUM(P8026:Q8026),IF(OR(K8026="tank",K8026="Boat",K8026="car"),INDEX(Rate!$B$4:$M$25,MATCH(Gilbert!N8026,Rate!$A$4:$A$25,0),MATCH(Gilbert!L8026,Rate!$B$3:$M$3,0))*O8026*0.8,INDEX(Rate!$B$4:$M$25,MATCH(Gilbert!N8026,Rate!$A$4:$A$25,0),MATCH(Gilbert!L8026,Rate!$B$3:$M$3,0))*O8026)),"")</f>
        <v/>
      </c>
      <c r="T8026" s="71" t="str">
        <f t="shared" si="378"/>
        <v/>
      </c>
    </row>
    <row r="8027" spans="16:20">
      <c r="P8027" s="70" t="str">
        <f t="shared" si="376"/>
        <v/>
      </c>
      <c r="Q8027" s="70" t="str">
        <f t="shared" si="377"/>
        <v/>
      </c>
      <c r="R8027" s="70" t="str">
        <f>IFERROR(IF(K8027="handling and wharfage",SUM(P8027:Q8027),IF(OR(K8027="tank",K8027="Boat",K8027="car"),INDEX(Rate!$B$4:$M$25,MATCH(Gilbert!N8027,Rate!$A$4:$A$25,0),MATCH(Gilbert!L8027,Rate!$B$3:$M$3,0))*O8027*0.8,INDEX(Rate!$B$4:$M$25,MATCH(Gilbert!N8027,Rate!$A$4:$A$25,0),MATCH(Gilbert!L8027,Rate!$B$3:$M$3,0))*O8027)),"")</f>
        <v/>
      </c>
      <c r="T8027" s="71" t="str">
        <f t="shared" si="378"/>
        <v/>
      </c>
    </row>
    <row r="8028" spans="16:20">
      <c r="P8028" s="70" t="str">
        <f t="shared" si="376"/>
        <v/>
      </c>
      <c r="Q8028" s="70" t="str">
        <f t="shared" si="377"/>
        <v/>
      </c>
      <c r="R8028" s="70" t="str">
        <f>IFERROR(IF(K8028="handling and wharfage",SUM(P8028:Q8028),IF(OR(K8028="tank",K8028="Boat",K8028="car"),INDEX(Rate!$B$4:$M$25,MATCH(Gilbert!N8028,Rate!$A$4:$A$25,0),MATCH(Gilbert!L8028,Rate!$B$3:$M$3,0))*O8028*0.8,INDEX(Rate!$B$4:$M$25,MATCH(Gilbert!N8028,Rate!$A$4:$A$25,0),MATCH(Gilbert!L8028,Rate!$B$3:$M$3,0))*O8028)),"")</f>
        <v/>
      </c>
      <c r="T8028" s="71" t="str">
        <f t="shared" si="378"/>
        <v/>
      </c>
    </row>
    <row r="8029" spans="16:20">
      <c r="P8029" s="70" t="str">
        <f t="shared" si="376"/>
        <v/>
      </c>
      <c r="Q8029" s="70" t="str">
        <f t="shared" si="377"/>
        <v/>
      </c>
      <c r="R8029" s="70" t="str">
        <f>IFERROR(IF(K8029="handling and wharfage",SUM(P8029:Q8029),IF(OR(K8029="tank",K8029="Boat",K8029="car"),INDEX(Rate!$B$4:$M$25,MATCH(Gilbert!N8029,Rate!$A$4:$A$25,0),MATCH(Gilbert!L8029,Rate!$B$3:$M$3,0))*O8029*0.8,INDEX(Rate!$B$4:$M$25,MATCH(Gilbert!N8029,Rate!$A$4:$A$25,0),MATCH(Gilbert!L8029,Rate!$B$3:$M$3,0))*O8029)),"")</f>
        <v/>
      </c>
      <c r="T8029" s="71" t="str">
        <f t="shared" si="378"/>
        <v/>
      </c>
    </row>
    <row r="8030" spans="3:20">
      <c r="C8030" s="67"/>
      <c r="P8030" s="70" t="str">
        <f t="shared" si="376"/>
        <v/>
      </c>
      <c r="Q8030" s="70" t="str">
        <f t="shared" si="377"/>
        <v/>
      </c>
      <c r="R8030" s="70" t="str">
        <f>IFERROR(IF(K8030="handling and wharfage",SUM(P8030:Q8030),IF(OR(K8030="tank",K8030="Boat",K8030="car"),INDEX(Rate!$B$4:$M$25,MATCH(Gilbert!N8030,Rate!$A$4:$A$25,0),MATCH(Gilbert!L8030,Rate!$B$3:$M$3,0))*O8030*0.8,INDEX(Rate!$B$4:$M$25,MATCH(Gilbert!N8030,Rate!$A$4:$A$25,0),MATCH(Gilbert!L8030,Rate!$B$3:$M$3,0))*O8030)),"")</f>
        <v/>
      </c>
      <c r="T8030" s="71" t="str">
        <f t="shared" si="378"/>
        <v/>
      </c>
    </row>
    <row r="8031" spans="16:20">
      <c r="P8031" s="70" t="str">
        <f t="shared" si="376"/>
        <v/>
      </c>
      <c r="Q8031" s="70" t="str">
        <f t="shared" si="377"/>
        <v/>
      </c>
      <c r="R8031" s="70" t="str">
        <f>IFERROR(IF(K8031="handling and wharfage",SUM(P8031:Q8031),IF(OR(K8031="tank",K8031="Boat",K8031="car"),INDEX(Rate!$B$4:$M$25,MATCH(Gilbert!N8031,Rate!$A$4:$A$25,0),MATCH(Gilbert!L8031,Rate!$B$3:$M$3,0))*O8031*0.8,INDEX(Rate!$B$4:$M$25,MATCH(Gilbert!N8031,Rate!$A$4:$A$25,0),MATCH(Gilbert!L8031,Rate!$B$3:$M$3,0))*O8031)),"")</f>
        <v/>
      </c>
      <c r="T8031" s="71" t="str">
        <f t="shared" si="378"/>
        <v/>
      </c>
    </row>
    <row r="8032" spans="16:20">
      <c r="P8032" s="70" t="str">
        <f t="shared" si="376"/>
        <v/>
      </c>
      <c r="Q8032" s="70" t="str">
        <f t="shared" si="377"/>
        <v/>
      </c>
      <c r="R8032" s="70" t="str">
        <f>IFERROR(IF(K8032="handling and wharfage",SUM(P8032:Q8032),IF(OR(K8032="tank",K8032="Boat",K8032="car"),INDEX(Rate!$B$4:$M$25,MATCH(Gilbert!N8032,Rate!$A$4:$A$25,0),MATCH(Gilbert!L8032,Rate!$B$3:$M$3,0))*O8032*0.8,INDEX(Rate!$B$4:$M$25,MATCH(Gilbert!N8032,Rate!$A$4:$A$25,0),MATCH(Gilbert!L8032,Rate!$B$3:$M$3,0))*O8032)),"")</f>
        <v/>
      </c>
      <c r="T8032" s="71" t="str">
        <f t="shared" si="378"/>
        <v/>
      </c>
    </row>
    <row r="8033" spans="16:20">
      <c r="P8033" s="70" t="str">
        <f t="shared" si="376"/>
        <v/>
      </c>
      <c r="Q8033" s="70" t="str">
        <f t="shared" si="377"/>
        <v/>
      </c>
      <c r="R8033" s="70" t="str">
        <f>IFERROR(IF(K8033="handling and wharfage",SUM(P8033:Q8033),IF(OR(K8033="tank",K8033="Boat",K8033="car"),INDEX(Rate!$B$4:$M$25,MATCH(Gilbert!N8033,Rate!$A$4:$A$25,0),MATCH(Gilbert!L8033,Rate!$B$3:$M$3,0))*O8033*0.8,INDEX(Rate!$B$4:$M$25,MATCH(Gilbert!N8033,Rate!$A$4:$A$25,0),MATCH(Gilbert!L8033,Rate!$B$3:$M$3,0))*O8033)),"")</f>
        <v/>
      </c>
      <c r="T8033" s="71" t="str">
        <f t="shared" si="378"/>
        <v/>
      </c>
    </row>
    <row r="8034" spans="16:20">
      <c r="P8034" s="70" t="str">
        <f t="shared" si="376"/>
        <v/>
      </c>
      <c r="Q8034" s="70" t="str">
        <f t="shared" si="377"/>
        <v/>
      </c>
      <c r="R8034" s="70" t="str">
        <f>IFERROR(IF(K8034="handling and wharfage",SUM(P8034:Q8034),IF(OR(K8034="tank",K8034="Boat",K8034="car"),INDEX(Rate!$B$4:$M$25,MATCH(Gilbert!N8034,Rate!$A$4:$A$25,0),MATCH(Gilbert!L8034,Rate!$B$3:$M$3,0))*O8034*0.8,INDEX(Rate!$B$4:$M$25,MATCH(Gilbert!N8034,Rate!$A$4:$A$25,0),MATCH(Gilbert!L8034,Rate!$B$3:$M$3,0))*O8034)),"")</f>
        <v/>
      </c>
      <c r="T8034" s="71" t="str">
        <f t="shared" si="378"/>
        <v/>
      </c>
    </row>
    <row r="8035" spans="16:20">
      <c r="P8035" s="70" t="str">
        <f t="shared" si="376"/>
        <v/>
      </c>
      <c r="Q8035" s="70" t="str">
        <f t="shared" si="377"/>
        <v/>
      </c>
      <c r="R8035" s="70" t="str">
        <f>IFERROR(IF(K8035="handling and wharfage",SUM(P8035:Q8035),IF(OR(K8035="tank",K8035="Boat",K8035="car"),INDEX(Rate!$B$4:$M$25,MATCH(Gilbert!N8035,Rate!$A$4:$A$25,0),MATCH(Gilbert!L8035,Rate!$B$3:$M$3,0))*O8035*0.8,INDEX(Rate!$B$4:$M$25,MATCH(Gilbert!N8035,Rate!$A$4:$A$25,0),MATCH(Gilbert!L8035,Rate!$B$3:$M$3,0))*O8035)),"")</f>
        <v/>
      </c>
      <c r="T8035" s="71" t="str">
        <f t="shared" si="378"/>
        <v/>
      </c>
    </row>
    <row r="8036" spans="16:20">
      <c r="P8036" s="70" t="str">
        <f t="shared" si="376"/>
        <v/>
      </c>
      <c r="Q8036" s="70" t="str">
        <f t="shared" si="377"/>
        <v/>
      </c>
      <c r="R8036" s="70" t="str">
        <f>IFERROR(IF(K8036="handling and wharfage",SUM(P8036:Q8036),IF(OR(K8036="tank",K8036="Boat",K8036="car"),INDEX(Rate!$B$4:$M$25,MATCH(Gilbert!N8036,Rate!$A$4:$A$25,0),MATCH(Gilbert!L8036,Rate!$B$3:$M$3,0))*O8036*0.8,INDEX(Rate!$B$4:$M$25,MATCH(Gilbert!N8036,Rate!$A$4:$A$25,0),MATCH(Gilbert!L8036,Rate!$B$3:$M$3,0))*O8036)),"")</f>
        <v/>
      </c>
      <c r="T8036" s="71" t="str">
        <f t="shared" si="378"/>
        <v/>
      </c>
    </row>
    <row r="8037" spans="16:20">
      <c r="P8037" s="70" t="str">
        <f t="shared" si="376"/>
        <v/>
      </c>
      <c r="Q8037" s="70" t="str">
        <f t="shared" si="377"/>
        <v/>
      </c>
      <c r="R8037" s="70" t="str">
        <f>IFERROR(IF(K8037="handling and wharfage",SUM(P8037:Q8037),IF(OR(K8037="tank",K8037="Boat",K8037="car"),INDEX(Rate!$B$4:$M$25,MATCH(Gilbert!N8037,Rate!$A$4:$A$25,0),MATCH(Gilbert!L8037,Rate!$B$3:$M$3,0))*O8037*0.8,INDEX(Rate!$B$4:$M$25,MATCH(Gilbert!N8037,Rate!$A$4:$A$25,0),MATCH(Gilbert!L8037,Rate!$B$3:$M$3,0))*O8037)),"")</f>
        <v/>
      </c>
      <c r="T8037" s="71" t="str">
        <f t="shared" si="378"/>
        <v/>
      </c>
    </row>
    <row r="8038" spans="16:20">
      <c r="P8038" s="70" t="str">
        <f t="shared" si="376"/>
        <v/>
      </c>
      <c r="Q8038" s="70" t="str">
        <f t="shared" si="377"/>
        <v/>
      </c>
      <c r="R8038" s="70" t="str">
        <f>IFERROR(IF(K8038="handling and wharfage",SUM(P8038:Q8038),IF(OR(K8038="tank",K8038="Boat",K8038="car"),INDEX(Rate!$B$4:$M$25,MATCH(Gilbert!N8038,Rate!$A$4:$A$25,0),MATCH(Gilbert!L8038,Rate!$B$3:$M$3,0))*O8038*0.8,INDEX(Rate!$B$4:$M$25,MATCH(Gilbert!N8038,Rate!$A$4:$A$25,0),MATCH(Gilbert!L8038,Rate!$B$3:$M$3,0))*O8038)),"")</f>
        <v/>
      </c>
      <c r="T8038" s="71" t="str">
        <f t="shared" si="378"/>
        <v/>
      </c>
    </row>
    <row r="8039" spans="16:20">
      <c r="P8039" s="70" t="str">
        <f t="shared" si="376"/>
        <v/>
      </c>
      <c r="Q8039" s="70" t="str">
        <f t="shared" si="377"/>
        <v/>
      </c>
      <c r="R8039" s="70" t="str">
        <f>IFERROR(IF(K8039="handling and wharfage",SUM(P8039:Q8039),IF(OR(K8039="tank",K8039="Boat",K8039="car"),INDEX(Rate!$B$4:$M$25,MATCH(Gilbert!N8039,Rate!$A$4:$A$25,0),MATCH(Gilbert!L8039,Rate!$B$3:$M$3,0))*O8039*0.8,INDEX(Rate!$B$4:$M$25,MATCH(Gilbert!N8039,Rate!$A$4:$A$25,0),MATCH(Gilbert!L8039,Rate!$B$3:$M$3,0))*O8039)),"")</f>
        <v/>
      </c>
      <c r="T8039" s="71" t="str">
        <f t="shared" si="378"/>
        <v/>
      </c>
    </row>
    <row r="8040" spans="16:20">
      <c r="P8040" s="70" t="str">
        <f t="shared" si="376"/>
        <v/>
      </c>
      <c r="Q8040" s="70" t="str">
        <f t="shared" si="377"/>
        <v/>
      </c>
      <c r="R8040" s="70" t="str">
        <f>IFERROR(IF(K8040="handling and wharfage",SUM(P8040:Q8040),IF(OR(K8040="tank",K8040="Boat",K8040="car"),INDEX(Rate!$B$4:$M$25,MATCH(Gilbert!N8040,Rate!$A$4:$A$25,0),MATCH(Gilbert!L8040,Rate!$B$3:$M$3,0))*O8040*0.8,INDEX(Rate!$B$4:$M$25,MATCH(Gilbert!N8040,Rate!$A$4:$A$25,0),MATCH(Gilbert!L8040,Rate!$B$3:$M$3,0))*O8040)),"")</f>
        <v/>
      </c>
      <c r="T8040" s="71" t="str">
        <f t="shared" si="378"/>
        <v/>
      </c>
    </row>
    <row r="8041" spans="16:20">
      <c r="P8041" s="70" t="str">
        <f t="shared" si="376"/>
        <v/>
      </c>
      <c r="Q8041" s="70" t="str">
        <f t="shared" si="377"/>
        <v/>
      </c>
      <c r="R8041" s="70" t="str">
        <f>IFERROR(IF(K8041="handling and wharfage",SUM(P8041:Q8041),IF(OR(K8041="tank",K8041="Boat",K8041="car"),INDEX(Rate!$B$4:$M$25,MATCH(Gilbert!N8041,Rate!$A$4:$A$25,0),MATCH(Gilbert!L8041,Rate!$B$3:$M$3,0))*O8041*0.8,INDEX(Rate!$B$4:$M$25,MATCH(Gilbert!N8041,Rate!$A$4:$A$25,0),MATCH(Gilbert!L8041,Rate!$B$3:$M$3,0))*O8041)),"")</f>
        <v/>
      </c>
      <c r="T8041" s="71" t="str">
        <f t="shared" si="378"/>
        <v/>
      </c>
    </row>
    <row r="8042" spans="16:20">
      <c r="P8042" s="70" t="str">
        <f t="shared" si="376"/>
        <v/>
      </c>
      <c r="Q8042" s="70" t="str">
        <f t="shared" si="377"/>
        <v/>
      </c>
      <c r="R8042" s="70" t="str">
        <f>IFERROR(IF(K8042="handling and wharfage",SUM(P8042:Q8042),IF(OR(K8042="tank",K8042="Boat",K8042="car"),INDEX(Rate!$B$4:$M$25,MATCH(Gilbert!N8042,Rate!$A$4:$A$25,0),MATCH(Gilbert!L8042,Rate!$B$3:$M$3,0))*O8042*0.8,INDEX(Rate!$B$4:$M$25,MATCH(Gilbert!N8042,Rate!$A$4:$A$25,0),MATCH(Gilbert!L8042,Rate!$B$3:$M$3,0))*O8042)),"")</f>
        <v/>
      </c>
      <c r="T8042" s="71" t="str">
        <f t="shared" si="378"/>
        <v/>
      </c>
    </row>
    <row r="8043" spans="16:20">
      <c r="P8043" s="70" t="str">
        <f t="shared" si="376"/>
        <v/>
      </c>
      <c r="Q8043" s="70" t="str">
        <f t="shared" si="377"/>
        <v/>
      </c>
      <c r="R8043" s="70" t="str">
        <f>IFERROR(IF(K8043="handling and wharfage",SUM(P8043:Q8043),IF(OR(K8043="tank",K8043="Boat",K8043="car"),INDEX(Rate!$B$4:$M$25,MATCH(Gilbert!N8043,Rate!$A$4:$A$25,0),MATCH(Gilbert!L8043,Rate!$B$3:$M$3,0))*O8043*0.8,INDEX(Rate!$B$4:$M$25,MATCH(Gilbert!N8043,Rate!$A$4:$A$25,0),MATCH(Gilbert!L8043,Rate!$B$3:$M$3,0))*O8043)),"")</f>
        <v/>
      </c>
      <c r="T8043" s="71" t="str">
        <f t="shared" si="378"/>
        <v/>
      </c>
    </row>
    <row r="8044" spans="16:20">
      <c r="P8044" s="70" t="str">
        <f t="shared" si="376"/>
        <v/>
      </c>
      <c r="Q8044" s="70" t="str">
        <f t="shared" si="377"/>
        <v/>
      </c>
      <c r="R8044" s="70" t="str">
        <f>IFERROR(IF(K8044="handling and wharfage",SUM(P8044:Q8044),IF(OR(K8044="tank",K8044="Boat",K8044="car"),INDEX(Rate!$B$4:$M$25,MATCH(Gilbert!N8044,Rate!$A$4:$A$25,0),MATCH(Gilbert!L8044,Rate!$B$3:$M$3,0))*O8044*0.8,INDEX(Rate!$B$4:$M$25,MATCH(Gilbert!N8044,Rate!$A$4:$A$25,0),MATCH(Gilbert!L8044,Rate!$B$3:$M$3,0))*O8044)),"")</f>
        <v/>
      </c>
      <c r="T8044" s="71" t="str">
        <f t="shared" si="378"/>
        <v/>
      </c>
    </row>
    <row r="8045" spans="16:20">
      <c r="P8045" s="70" t="str">
        <f t="shared" si="376"/>
        <v/>
      </c>
      <c r="Q8045" s="70" t="str">
        <f t="shared" si="377"/>
        <v/>
      </c>
      <c r="R8045" s="70" t="str">
        <f>IFERROR(IF(K8045="handling and wharfage",SUM(P8045:Q8045),IF(OR(K8045="tank",K8045="Boat",K8045="car"),INDEX(Rate!$B$4:$M$25,MATCH(Gilbert!N8045,Rate!$A$4:$A$25,0),MATCH(Gilbert!L8045,Rate!$B$3:$M$3,0))*O8045*0.8,INDEX(Rate!$B$4:$M$25,MATCH(Gilbert!N8045,Rate!$A$4:$A$25,0),MATCH(Gilbert!L8045,Rate!$B$3:$M$3,0))*O8045)),"")</f>
        <v/>
      </c>
      <c r="T8045" s="71" t="str">
        <f t="shared" si="378"/>
        <v/>
      </c>
    </row>
    <row r="8046" spans="16:20">
      <c r="P8046" s="70" t="str">
        <f t="shared" si="376"/>
        <v/>
      </c>
      <c r="Q8046" s="70" t="str">
        <f t="shared" si="377"/>
        <v/>
      </c>
      <c r="R8046" s="70" t="str">
        <f>IFERROR(IF(K8046="handling and wharfage",SUM(P8046:Q8046),IF(OR(K8046="tank",K8046="Boat",K8046="car"),INDEX(Rate!$B$4:$M$25,MATCH(Gilbert!N8046,Rate!$A$4:$A$25,0),MATCH(Gilbert!L8046,Rate!$B$3:$M$3,0))*O8046*0.8,INDEX(Rate!$B$4:$M$25,MATCH(Gilbert!N8046,Rate!$A$4:$A$25,0),MATCH(Gilbert!L8046,Rate!$B$3:$M$3,0))*O8046)),"")</f>
        <v/>
      </c>
      <c r="T8046" s="71" t="str">
        <f t="shared" si="378"/>
        <v/>
      </c>
    </row>
    <row r="8047" spans="16:20">
      <c r="P8047" s="70" t="str">
        <f t="shared" si="376"/>
        <v/>
      </c>
      <c r="Q8047" s="70" t="str">
        <f t="shared" si="377"/>
        <v/>
      </c>
      <c r="R8047" s="70" t="str">
        <f>IFERROR(IF(K8047="handling and wharfage",SUM(P8047:Q8047),IF(OR(K8047="tank",K8047="Boat",K8047="car"),INDEX(Rate!$B$4:$M$25,MATCH(Gilbert!N8047,Rate!$A$4:$A$25,0),MATCH(Gilbert!L8047,Rate!$B$3:$M$3,0))*O8047*0.8,INDEX(Rate!$B$4:$M$25,MATCH(Gilbert!N8047,Rate!$A$4:$A$25,0),MATCH(Gilbert!L8047,Rate!$B$3:$M$3,0))*O8047)),"")</f>
        <v/>
      </c>
      <c r="T8047" s="71" t="str">
        <f t="shared" si="378"/>
        <v/>
      </c>
    </row>
    <row r="8048" spans="16:20">
      <c r="P8048" s="70" t="str">
        <f t="shared" si="376"/>
        <v/>
      </c>
      <c r="Q8048" s="70" t="str">
        <f t="shared" si="377"/>
        <v/>
      </c>
      <c r="R8048" s="70" t="str">
        <f>IFERROR(IF(K8048="handling and wharfage",SUM(P8048:Q8048),IF(OR(K8048="tank",K8048="Boat",K8048="car"),INDEX(Rate!$B$4:$M$25,MATCH(Gilbert!N8048,Rate!$A$4:$A$25,0),MATCH(Gilbert!L8048,Rate!$B$3:$M$3,0))*O8048*0.8,INDEX(Rate!$B$4:$M$25,MATCH(Gilbert!N8048,Rate!$A$4:$A$25,0),MATCH(Gilbert!L8048,Rate!$B$3:$M$3,0))*O8048)),"")</f>
        <v/>
      </c>
      <c r="T8048" s="71" t="str">
        <f t="shared" si="378"/>
        <v/>
      </c>
    </row>
    <row r="8049" spans="16:20">
      <c r="P8049" s="70" t="str">
        <f t="shared" si="376"/>
        <v/>
      </c>
      <c r="Q8049" s="70" t="str">
        <f t="shared" si="377"/>
        <v/>
      </c>
      <c r="R8049" s="70" t="str">
        <f>IFERROR(IF(K8049="handling and wharfage",SUM(P8049:Q8049),IF(OR(K8049="tank",K8049="Boat",K8049="car"),INDEX(Rate!$B$4:$M$25,MATCH(Gilbert!N8049,Rate!$A$4:$A$25,0),MATCH(Gilbert!L8049,Rate!$B$3:$M$3,0))*O8049*0.8,INDEX(Rate!$B$4:$M$25,MATCH(Gilbert!N8049,Rate!$A$4:$A$25,0),MATCH(Gilbert!L8049,Rate!$B$3:$M$3,0))*O8049)),"")</f>
        <v/>
      </c>
      <c r="T8049" s="71" t="str">
        <f t="shared" si="378"/>
        <v/>
      </c>
    </row>
    <row r="8050" spans="16:20">
      <c r="P8050" s="70" t="str">
        <f t="shared" si="376"/>
        <v/>
      </c>
      <c r="Q8050" s="70" t="str">
        <f t="shared" si="377"/>
        <v/>
      </c>
      <c r="R8050" s="70" t="str">
        <f>IFERROR(IF(K8050="handling and wharfage",SUM(P8050:Q8050),IF(OR(K8050="tank",K8050="Boat",K8050="car"),INDEX(Rate!$B$4:$M$25,MATCH(Gilbert!N8050,Rate!$A$4:$A$25,0),MATCH(Gilbert!L8050,Rate!$B$3:$M$3,0))*O8050*0.8,INDEX(Rate!$B$4:$M$25,MATCH(Gilbert!N8050,Rate!$A$4:$A$25,0),MATCH(Gilbert!L8050,Rate!$B$3:$M$3,0))*O8050)),"")</f>
        <v/>
      </c>
      <c r="T8050" s="71" t="str">
        <f t="shared" si="378"/>
        <v/>
      </c>
    </row>
    <row r="8051" spans="16:20">
      <c r="P8051" s="70" t="str">
        <f t="shared" si="376"/>
        <v/>
      </c>
      <c r="Q8051" s="70" t="str">
        <f t="shared" si="377"/>
        <v/>
      </c>
      <c r="R8051" s="70" t="str">
        <f>IFERROR(IF(K8051="handling and wharfage",SUM(P8051:Q8051),IF(OR(K8051="tank",K8051="Boat",K8051="car"),INDEX(Rate!$B$4:$M$25,MATCH(Gilbert!N8051,Rate!$A$4:$A$25,0),MATCH(Gilbert!L8051,Rate!$B$3:$M$3,0))*O8051*0.8,INDEX(Rate!$B$4:$M$25,MATCH(Gilbert!N8051,Rate!$A$4:$A$25,0),MATCH(Gilbert!L8051,Rate!$B$3:$M$3,0))*O8051)),"")</f>
        <v/>
      </c>
      <c r="T8051" s="71" t="str">
        <f t="shared" si="378"/>
        <v/>
      </c>
    </row>
    <row r="8052" spans="16:20">
      <c r="P8052" s="70" t="str">
        <f t="shared" si="376"/>
        <v/>
      </c>
      <c r="Q8052" s="70" t="str">
        <f t="shared" si="377"/>
        <v/>
      </c>
      <c r="R8052" s="70" t="str">
        <f>IFERROR(IF(K8052="handling and wharfage",SUM(P8052:Q8052),IF(OR(K8052="tank",K8052="Boat",K8052="car"),INDEX(Rate!$B$4:$M$25,MATCH(Gilbert!N8052,Rate!$A$4:$A$25,0),MATCH(Gilbert!L8052,Rate!$B$3:$M$3,0))*O8052*0.8,INDEX(Rate!$B$4:$M$25,MATCH(Gilbert!N8052,Rate!$A$4:$A$25,0),MATCH(Gilbert!L8052,Rate!$B$3:$M$3,0))*O8052)),"")</f>
        <v/>
      </c>
      <c r="T8052" s="71" t="str">
        <f t="shared" si="378"/>
        <v/>
      </c>
    </row>
    <row r="8053" spans="16:20">
      <c r="P8053" s="70" t="str">
        <f t="shared" si="376"/>
        <v/>
      </c>
      <c r="Q8053" s="70" t="str">
        <f t="shared" si="377"/>
        <v/>
      </c>
      <c r="R8053" s="70" t="str">
        <f>IFERROR(IF(K8053="handling and wharfage",SUM(P8053:Q8053),IF(OR(K8053="tank",K8053="Boat",K8053="car"),INDEX(Rate!$B$4:$M$25,MATCH(Gilbert!N8053,Rate!$A$4:$A$25,0),MATCH(Gilbert!L8053,Rate!$B$3:$M$3,0))*O8053*0.8,INDEX(Rate!$B$4:$M$25,MATCH(Gilbert!N8053,Rate!$A$4:$A$25,0),MATCH(Gilbert!L8053,Rate!$B$3:$M$3,0))*O8053)),"")</f>
        <v/>
      </c>
      <c r="T8053" s="71" t="str">
        <f t="shared" si="378"/>
        <v/>
      </c>
    </row>
    <row r="8054" spans="16:20">
      <c r="P8054" s="70" t="str">
        <f t="shared" si="376"/>
        <v/>
      </c>
      <c r="Q8054" s="70" t="str">
        <f t="shared" si="377"/>
        <v/>
      </c>
      <c r="R8054" s="70" t="str">
        <f>IFERROR(IF(K8054="handling and wharfage",SUM(P8054:Q8054),IF(OR(K8054="tank",K8054="Boat",K8054="car"),INDEX(Rate!$B$4:$M$25,MATCH(Gilbert!N8054,Rate!$A$4:$A$25,0),MATCH(Gilbert!L8054,Rate!$B$3:$M$3,0))*O8054*0.8,INDEX(Rate!$B$4:$M$25,MATCH(Gilbert!N8054,Rate!$A$4:$A$25,0),MATCH(Gilbert!L8054,Rate!$B$3:$M$3,0))*O8054)),"")</f>
        <v/>
      </c>
      <c r="T8054" s="71" t="str">
        <f t="shared" si="378"/>
        <v/>
      </c>
    </row>
    <row r="8055" spans="16:20">
      <c r="P8055" s="70" t="str">
        <f t="shared" si="376"/>
        <v/>
      </c>
      <c r="Q8055" s="70" t="str">
        <f t="shared" si="377"/>
        <v/>
      </c>
      <c r="R8055" s="70" t="str">
        <f>IFERROR(IF(K8055="handling and wharfage",SUM(P8055:Q8055),IF(OR(K8055="tank",K8055="Boat",K8055="car"),INDEX(Rate!$B$4:$M$25,MATCH(Gilbert!N8055,Rate!$A$4:$A$25,0),MATCH(Gilbert!L8055,Rate!$B$3:$M$3,0))*O8055*0.8,INDEX(Rate!$B$4:$M$25,MATCH(Gilbert!N8055,Rate!$A$4:$A$25,0),MATCH(Gilbert!L8055,Rate!$B$3:$M$3,0))*O8055)),"")</f>
        <v/>
      </c>
      <c r="T8055" s="71" t="str">
        <f t="shared" si="378"/>
        <v/>
      </c>
    </row>
    <row r="8056" spans="16:20">
      <c r="P8056" s="70" t="str">
        <f t="shared" si="376"/>
        <v/>
      </c>
      <c r="Q8056" s="70" t="str">
        <f t="shared" si="377"/>
        <v/>
      </c>
      <c r="R8056" s="70" t="str">
        <f>IFERROR(IF(K8056="handling and wharfage",SUM(P8056:Q8056),IF(OR(K8056="tank",K8056="Boat",K8056="car"),INDEX(Rate!$B$4:$M$25,MATCH(Gilbert!N8056,Rate!$A$4:$A$25,0),MATCH(Gilbert!L8056,Rate!$B$3:$M$3,0))*O8056*0.8,INDEX(Rate!$B$4:$M$25,MATCH(Gilbert!N8056,Rate!$A$4:$A$25,0),MATCH(Gilbert!L8056,Rate!$B$3:$M$3,0))*O8056)),"")</f>
        <v/>
      </c>
      <c r="T8056" s="71" t="str">
        <f t="shared" si="378"/>
        <v/>
      </c>
    </row>
    <row r="8057" spans="16:20">
      <c r="P8057" s="70" t="str">
        <f t="shared" si="376"/>
        <v/>
      </c>
      <c r="Q8057" s="70" t="str">
        <f t="shared" si="377"/>
        <v/>
      </c>
      <c r="R8057" s="70" t="str">
        <f>IFERROR(IF(K8057="handling and wharfage",SUM(P8057:Q8057),IF(OR(K8057="tank",K8057="Boat",K8057="car"),INDEX(Rate!$B$4:$M$25,MATCH(Gilbert!N8057,Rate!$A$4:$A$25,0),MATCH(Gilbert!L8057,Rate!$B$3:$M$3,0))*O8057*0.8,INDEX(Rate!$B$4:$M$25,MATCH(Gilbert!N8057,Rate!$A$4:$A$25,0),MATCH(Gilbert!L8057,Rate!$B$3:$M$3,0))*O8057)),"")</f>
        <v/>
      </c>
      <c r="T8057" s="71" t="str">
        <f t="shared" si="378"/>
        <v/>
      </c>
    </row>
    <row r="8058" spans="16:20">
      <c r="P8058" s="70" t="str">
        <f t="shared" si="376"/>
        <v/>
      </c>
      <c r="Q8058" s="70" t="str">
        <f t="shared" si="377"/>
        <v/>
      </c>
      <c r="R8058" s="70" t="str">
        <f>IFERROR(IF(K8058="handling and wharfage",SUM(P8058:Q8058),IF(OR(K8058="tank",K8058="Boat",K8058="car"),INDEX(Rate!$B$4:$M$25,MATCH(Gilbert!N8058,Rate!$A$4:$A$25,0),MATCH(Gilbert!L8058,Rate!$B$3:$M$3,0))*O8058*0.8,INDEX(Rate!$B$4:$M$25,MATCH(Gilbert!N8058,Rate!$A$4:$A$25,0),MATCH(Gilbert!L8058,Rate!$B$3:$M$3,0))*O8058)),"")</f>
        <v/>
      </c>
      <c r="T8058" s="71" t="str">
        <f t="shared" si="378"/>
        <v/>
      </c>
    </row>
    <row r="8059" spans="16:20">
      <c r="P8059" s="70" t="str">
        <f t="shared" si="376"/>
        <v/>
      </c>
      <c r="Q8059" s="70" t="str">
        <f t="shared" si="377"/>
        <v/>
      </c>
      <c r="R8059" s="70" t="str">
        <f>IFERROR(IF(K8059="handling and wharfage",SUM(P8059:Q8059),IF(OR(K8059="tank",K8059="Boat",K8059="car"),INDEX(Rate!$B$4:$M$25,MATCH(Gilbert!N8059,Rate!$A$4:$A$25,0),MATCH(Gilbert!L8059,Rate!$B$3:$M$3,0))*O8059*0.8,INDEX(Rate!$B$4:$M$25,MATCH(Gilbert!N8059,Rate!$A$4:$A$25,0),MATCH(Gilbert!L8059,Rate!$B$3:$M$3,0))*O8059)),"")</f>
        <v/>
      </c>
      <c r="T8059" s="71" t="str">
        <f t="shared" si="378"/>
        <v/>
      </c>
    </row>
    <row r="8060" spans="16:20">
      <c r="P8060" s="70" t="str">
        <f t="shared" si="376"/>
        <v/>
      </c>
      <c r="Q8060" s="70" t="str">
        <f t="shared" si="377"/>
        <v/>
      </c>
      <c r="R8060" s="70" t="str">
        <f>IFERROR(IF(K8060="handling and wharfage",SUM(P8060:Q8060),IF(OR(K8060="tank",K8060="Boat",K8060="car"),INDEX(Rate!$B$4:$M$25,MATCH(Gilbert!N8060,Rate!$A$4:$A$25,0),MATCH(Gilbert!L8060,Rate!$B$3:$M$3,0))*O8060*0.8,INDEX(Rate!$B$4:$M$25,MATCH(Gilbert!N8060,Rate!$A$4:$A$25,0),MATCH(Gilbert!L8060,Rate!$B$3:$M$3,0))*O8060)),"")</f>
        <v/>
      </c>
      <c r="T8060" s="71" t="str">
        <f t="shared" si="378"/>
        <v/>
      </c>
    </row>
    <row r="8061" spans="16:20">
      <c r="P8061" s="70" t="str">
        <f t="shared" si="376"/>
        <v/>
      </c>
      <c r="Q8061" s="70" t="str">
        <f t="shared" si="377"/>
        <v/>
      </c>
      <c r="R8061" s="70" t="str">
        <f>IFERROR(IF(K8061="handling and wharfage",SUM(P8061:Q8061),IF(OR(K8061="tank",K8061="Boat",K8061="car"),INDEX(Rate!$B$4:$M$25,MATCH(Gilbert!N8061,Rate!$A$4:$A$25,0),MATCH(Gilbert!L8061,Rate!$B$3:$M$3,0))*O8061*0.8,INDEX(Rate!$B$4:$M$25,MATCH(Gilbert!N8061,Rate!$A$4:$A$25,0),MATCH(Gilbert!L8061,Rate!$B$3:$M$3,0))*O8061)),"")</f>
        <v/>
      </c>
      <c r="T8061" s="71" t="str">
        <f t="shared" si="378"/>
        <v/>
      </c>
    </row>
    <row r="8062" spans="16:20">
      <c r="P8062" s="70" t="str">
        <f t="shared" si="376"/>
        <v/>
      </c>
      <c r="Q8062" s="70" t="str">
        <f t="shared" si="377"/>
        <v/>
      </c>
      <c r="R8062" s="70" t="str">
        <f>IFERROR(IF(K8062="handling and wharfage",SUM(P8062:Q8062),IF(OR(K8062="tank",K8062="Boat",K8062="car"),INDEX(Rate!$B$4:$M$25,MATCH(Gilbert!N8062,Rate!$A$4:$A$25,0),MATCH(Gilbert!L8062,Rate!$B$3:$M$3,0))*O8062*0.8,INDEX(Rate!$B$4:$M$25,MATCH(Gilbert!N8062,Rate!$A$4:$A$25,0),MATCH(Gilbert!L8062,Rate!$B$3:$M$3,0))*O8062)),"")</f>
        <v/>
      </c>
      <c r="T8062" s="71" t="str">
        <f t="shared" si="378"/>
        <v/>
      </c>
    </row>
    <row r="8063" spans="16:20">
      <c r="P8063" s="70" t="str">
        <f t="shared" si="376"/>
        <v/>
      </c>
      <c r="Q8063" s="70" t="str">
        <f t="shared" si="377"/>
        <v/>
      </c>
      <c r="R8063" s="70" t="str">
        <f>IFERROR(IF(K8063="handling and wharfage",SUM(P8063:Q8063),IF(OR(K8063="tank",K8063="Boat",K8063="car"),INDEX(Rate!$B$4:$M$25,MATCH(Gilbert!N8063,Rate!$A$4:$A$25,0),MATCH(Gilbert!L8063,Rate!$B$3:$M$3,0))*O8063*0.8,INDEX(Rate!$B$4:$M$25,MATCH(Gilbert!N8063,Rate!$A$4:$A$25,0),MATCH(Gilbert!L8063,Rate!$B$3:$M$3,0))*O8063)),"")</f>
        <v/>
      </c>
      <c r="T8063" s="71" t="str">
        <f t="shared" si="378"/>
        <v/>
      </c>
    </row>
    <row r="8064" spans="16:20">
      <c r="P8064" s="70" t="str">
        <f t="shared" si="376"/>
        <v/>
      </c>
      <c r="Q8064" s="70" t="str">
        <f t="shared" si="377"/>
        <v/>
      </c>
      <c r="R8064" s="70" t="str">
        <f>IFERROR(IF(K8064="handling and wharfage",SUM(P8064:Q8064),IF(OR(K8064="tank",K8064="Boat",K8064="car"),INDEX(Rate!$B$4:$M$25,MATCH(Gilbert!N8064,Rate!$A$4:$A$25,0),MATCH(Gilbert!L8064,Rate!$B$3:$M$3,0))*O8064*0.8,INDEX(Rate!$B$4:$M$25,MATCH(Gilbert!N8064,Rate!$A$4:$A$25,0),MATCH(Gilbert!L8064,Rate!$B$3:$M$3,0))*O8064)),"")</f>
        <v/>
      </c>
      <c r="T8064" s="71" t="str">
        <f t="shared" si="378"/>
        <v/>
      </c>
    </row>
    <row r="8065" spans="16:20">
      <c r="P8065" s="70" t="str">
        <f t="shared" si="376"/>
        <v/>
      </c>
      <c r="Q8065" s="70" t="str">
        <f t="shared" si="377"/>
        <v/>
      </c>
      <c r="R8065" s="70" t="str">
        <f>IFERROR(IF(K8065="handling and wharfage",SUM(P8065:Q8065),IF(OR(K8065="tank",K8065="Boat",K8065="car"),INDEX(Rate!$B$4:$M$25,MATCH(Gilbert!N8065,Rate!$A$4:$A$25,0),MATCH(Gilbert!L8065,Rate!$B$3:$M$3,0))*O8065*0.8,INDEX(Rate!$B$4:$M$25,MATCH(Gilbert!N8065,Rate!$A$4:$A$25,0),MATCH(Gilbert!L8065,Rate!$B$3:$M$3,0))*O8065)),"")</f>
        <v/>
      </c>
      <c r="T8065" s="71" t="str">
        <f t="shared" si="378"/>
        <v/>
      </c>
    </row>
    <row r="8066" spans="16:20">
      <c r="P8066" s="70" t="str">
        <f t="shared" si="376"/>
        <v/>
      </c>
      <c r="Q8066" s="70" t="str">
        <f t="shared" si="377"/>
        <v/>
      </c>
      <c r="R8066" s="70" t="str">
        <f>IFERROR(IF(K8066="handling and wharfage",SUM(P8066:Q8066),IF(OR(K8066="tank",K8066="Boat",K8066="car"),INDEX(Rate!$B$4:$M$25,MATCH(Gilbert!N8066,Rate!$A$4:$A$25,0),MATCH(Gilbert!L8066,Rate!$B$3:$M$3,0))*O8066*0.8,INDEX(Rate!$B$4:$M$25,MATCH(Gilbert!N8066,Rate!$A$4:$A$25,0),MATCH(Gilbert!L8066,Rate!$B$3:$M$3,0))*O8066)),"")</f>
        <v/>
      </c>
      <c r="T8066" s="71" t="str">
        <f t="shared" si="378"/>
        <v/>
      </c>
    </row>
    <row r="8067" spans="16:20">
      <c r="P8067" s="70" t="str">
        <f t="shared" ref="P8067:P8130" si="379">IF(OR(K8067="handling and wharfage",K8067="rau handling and wharfage"),O8067*30,"")</f>
        <v/>
      </c>
      <c r="Q8067" s="70" t="str">
        <f t="shared" ref="Q8067:Q8130" si="380">IF(K8067&lt;&gt;"handling and wharfage","",O8067*3.5)</f>
        <v/>
      </c>
      <c r="R8067" s="70" t="str">
        <f>IFERROR(IF(K8067="handling and wharfage",SUM(P8067:Q8067),IF(OR(K8067="tank",K8067="Boat",K8067="car"),INDEX(Rate!$B$4:$M$25,MATCH(Gilbert!N8067,Rate!$A$4:$A$25,0),MATCH(Gilbert!L8067,Rate!$B$3:$M$3,0))*O8067*0.8,INDEX(Rate!$B$4:$M$25,MATCH(Gilbert!N8067,Rate!$A$4:$A$25,0),MATCH(Gilbert!L8067,Rate!$B$3:$M$3,0))*O8067)),"")</f>
        <v/>
      </c>
      <c r="T8067" s="71" t="str">
        <f t="shared" ref="T8067:T8130" si="381">IF(L8067="","",IF(L8067="General2","F0070000061A","E31250000331"))</f>
        <v/>
      </c>
    </row>
    <row r="8068" spans="16:20">
      <c r="P8068" s="70" t="str">
        <f t="shared" si="379"/>
        <v/>
      </c>
      <c r="Q8068" s="70" t="str">
        <f t="shared" si="380"/>
        <v/>
      </c>
      <c r="R8068" s="70" t="str">
        <f>IFERROR(IF(K8068="handling and wharfage",SUM(P8068:Q8068),IF(OR(K8068="tank",K8068="Boat",K8068="car"),INDEX(Rate!$B$4:$M$25,MATCH(Gilbert!N8068,Rate!$A$4:$A$25,0),MATCH(Gilbert!L8068,Rate!$B$3:$M$3,0))*O8068*0.8,INDEX(Rate!$B$4:$M$25,MATCH(Gilbert!N8068,Rate!$A$4:$A$25,0),MATCH(Gilbert!L8068,Rate!$B$3:$M$3,0))*O8068)),"")</f>
        <v/>
      </c>
      <c r="T8068" s="71" t="str">
        <f t="shared" si="381"/>
        <v/>
      </c>
    </row>
    <row r="8069" spans="16:20">
      <c r="P8069" s="70" t="str">
        <f t="shared" si="379"/>
        <v/>
      </c>
      <c r="Q8069" s="70" t="str">
        <f t="shared" si="380"/>
        <v/>
      </c>
      <c r="R8069" s="70" t="str">
        <f>IFERROR(IF(K8069="handling and wharfage",SUM(P8069:Q8069),IF(OR(K8069="tank",K8069="Boat",K8069="car"),INDEX(Rate!$B$4:$M$25,MATCH(Gilbert!N8069,Rate!$A$4:$A$25,0),MATCH(Gilbert!L8069,Rate!$B$3:$M$3,0))*O8069*0.8,INDEX(Rate!$B$4:$M$25,MATCH(Gilbert!N8069,Rate!$A$4:$A$25,0),MATCH(Gilbert!L8069,Rate!$B$3:$M$3,0))*O8069)),"")</f>
        <v/>
      </c>
      <c r="T8069" s="71" t="str">
        <f t="shared" si="381"/>
        <v/>
      </c>
    </row>
    <row r="8070" spans="16:20">
      <c r="P8070" s="70" t="str">
        <f t="shared" si="379"/>
        <v/>
      </c>
      <c r="Q8070" s="70" t="str">
        <f t="shared" si="380"/>
        <v/>
      </c>
      <c r="R8070" s="70" t="str">
        <f>IFERROR(IF(K8070="handling and wharfage",SUM(P8070:Q8070),IF(OR(K8070="tank",K8070="Boat",K8070="car"),INDEX(Rate!$B$4:$M$25,MATCH(Gilbert!N8070,Rate!$A$4:$A$25,0),MATCH(Gilbert!L8070,Rate!$B$3:$M$3,0))*O8070*0.8,INDEX(Rate!$B$4:$M$25,MATCH(Gilbert!N8070,Rate!$A$4:$A$25,0),MATCH(Gilbert!L8070,Rate!$B$3:$M$3,0))*O8070)),"")</f>
        <v/>
      </c>
      <c r="T8070" s="71" t="str">
        <f t="shared" si="381"/>
        <v/>
      </c>
    </row>
    <row r="8071" spans="16:20">
      <c r="P8071" s="70" t="str">
        <f t="shared" si="379"/>
        <v/>
      </c>
      <c r="Q8071" s="70" t="str">
        <f t="shared" si="380"/>
        <v/>
      </c>
      <c r="R8071" s="70" t="str">
        <f>IFERROR(IF(K8071="handling and wharfage",SUM(P8071:Q8071),IF(OR(K8071="tank",K8071="Boat",K8071="car"),INDEX(Rate!$B$4:$M$25,MATCH(Gilbert!N8071,Rate!$A$4:$A$25,0),MATCH(Gilbert!L8071,Rate!$B$3:$M$3,0))*O8071*0.8,INDEX(Rate!$B$4:$M$25,MATCH(Gilbert!N8071,Rate!$A$4:$A$25,0),MATCH(Gilbert!L8071,Rate!$B$3:$M$3,0))*O8071)),"")</f>
        <v/>
      </c>
      <c r="T8071" s="71" t="str">
        <f t="shared" si="381"/>
        <v/>
      </c>
    </row>
    <row r="8072" spans="16:20">
      <c r="P8072" s="70" t="str">
        <f t="shared" si="379"/>
        <v/>
      </c>
      <c r="Q8072" s="70" t="str">
        <f t="shared" si="380"/>
        <v/>
      </c>
      <c r="R8072" s="70" t="str">
        <f>IFERROR(IF(K8072="handling and wharfage",SUM(P8072:Q8072),IF(OR(K8072="tank",K8072="Boat",K8072="car"),INDEX(Rate!$B$4:$M$25,MATCH(Gilbert!N8072,Rate!$A$4:$A$25,0),MATCH(Gilbert!L8072,Rate!$B$3:$M$3,0))*O8072*0.8,INDEX(Rate!$B$4:$M$25,MATCH(Gilbert!N8072,Rate!$A$4:$A$25,0),MATCH(Gilbert!L8072,Rate!$B$3:$M$3,0))*O8072)),"")</f>
        <v/>
      </c>
      <c r="T8072" s="71" t="str">
        <f t="shared" si="381"/>
        <v/>
      </c>
    </row>
    <row r="8073" s="38" customFormat="1" spans="1:23">
      <c r="A8073" s="52"/>
      <c r="B8073" s="52"/>
      <c r="D8073" s="53"/>
      <c r="G8073" s="76"/>
      <c r="H8073" s="53"/>
      <c r="J8073" s="78"/>
      <c r="P8073" s="70" t="str">
        <f t="shared" si="379"/>
        <v/>
      </c>
      <c r="Q8073" s="70" t="str">
        <f t="shared" si="380"/>
        <v/>
      </c>
      <c r="R8073" s="70" t="str">
        <f>IFERROR(IF(K8073="handling and wharfage",SUM(P8073:Q8073),IF(OR(K8073="tank",K8073="Boat",K8073="car"),INDEX(Rate!$B$4:$M$25,MATCH(Gilbert!N8073,Rate!$A$4:$A$25,0),MATCH(Gilbert!L8073,Rate!$B$3:$M$3,0))*O8073*0.8,INDEX(Rate!$B$4:$M$25,MATCH(Gilbert!N8073,Rate!$A$4:$A$25,0),MATCH(Gilbert!L8073,Rate!$B$3:$M$3,0))*O8073)),"")</f>
        <v/>
      </c>
      <c r="S8073" s="71"/>
      <c r="T8073" s="71" t="str">
        <f t="shared" si="381"/>
        <v/>
      </c>
      <c r="V8073" s="130"/>
      <c r="W8073" s="130"/>
    </row>
    <row r="8074" s="38" customFormat="1" spans="1:23">
      <c r="A8074" s="52"/>
      <c r="B8074" s="52"/>
      <c r="D8074" s="53"/>
      <c r="G8074" s="76"/>
      <c r="H8074" s="53"/>
      <c r="J8074" s="78"/>
      <c r="P8074" s="70" t="str">
        <f t="shared" si="379"/>
        <v/>
      </c>
      <c r="Q8074" s="70" t="str">
        <f t="shared" si="380"/>
        <v/>
      </c>
      <c r="R8074" s="70" t="str">
        <f>IFERROR(IF(K8074="handling and wharfage",SUM(P8074:Q8074),IF(OR(K8074="tank",K8074="Boat",K8074="car"),INDEX(Rate!$B$4:$M$25,MATCH(Gilbert!N8074,Rate!$A$4:$A$25,0),MATCH(Gilbert!L8074,Rate!$B$3:$M$3,0))*O8074*0.8,INDEX(Rate!$B$4:$M$25,MATCH(Gilbert!N8074,Rate!$A$4:$A$25,0),MATCH(Gilbert!L8074,Rate!$B$3:$M$3,0))*O8074)),"")</f>
        <v/>
      </c>
      <c r="S8074" s="71"/>
      <c r="T8074" s="71" t="str">
        <f t="shared" si="381"/>
        <v/>
      </c>
      <c r="V8074" s="130"/>
      <c r="W8074" s="130"/>
    </row>
    <row r="8075" s="38" customFormat="1" spans="1:23">
      <c r="A8075" s="52"/>
      <c r="B8075" s="52"/>
      <c r="D8075" s="53"/>
      <c r="G8075" s="76"/>
      <c r="H8075" s="53"/>
      <c r="J8075" s="78"/>
      <c r="P8075" s="70" t="str">
        <f t="shared" si="379"/>
        <v/>
      </c>
      <c r="Q8075" s="70" t="str">
        <f t="shared" si="380"/>
        <v/>
      </c>
      <c r="R8075" s="70" t="str">
        <f>IFERROR(IF(K8075="handling and wharfage",SUM(P8075:Q8075),IF(OR(K8075="tank",K8075="Boat",K8075="car"),INDEX(Rate!$B$4:$M$25,MATCH(Gilbert!N8075,Rate!$A$4:$A$25,0),MATCH(Gilbert!L8075,Rate!$B$3:$M$3,0))*O8075*0.8,INDEX(Rate!$B$4:$M$25,MATCH(Gilbert!N8075,Rate!$A$4:$A$25,0),MATCH(Gilbert!L8075,Rate!$B$3:$M$3,0))*O8075)),"")</f>
        <v/>
      </c>
      <c r="S8075" s="71"/>
      <c r="T8075" s="71" t="str">
        <f t="shared" si="381"/>
        <v/>
      </c>
      <c r="V8075" s="130"/>
      <c r="W8075" s="130"/>
    </row>
    <row r="8076" s="38" customFormat="1" spans="1:23">
      <c r="A8076" s="52"/>
      <c r="B8076" s="52"/>
      <c r="D8076" s="53"/>
      <c r="G8076" s="76"/>
      <c r="H8076" s="53"/>
      <c r="J8076" s="78"/>
      <c r="P8076" s="70" t="str">
        <f t="shared" si="379"/>
        <v/>
      </c>
      <c r="Q8076" s="70" t="str">
        <f t="shared" si="380"/>
        <v/>
      </c>
      <c r="R8076" s="70" t="str">
        <f>IFERROR(IF(K8076="handling and wharfage",SUM(P8076:Q8076),IF(OR(K8076="tank",K8076="Boat",K8076="car"),INDEX(Rate!$B$4:$M$25,MATCH(Gilbert!N8076,Rate!$A$4:$A$25,0),MATCH(Gilbert!L8076,Rate!$B$3:$M$3,0))*O8076*0.8,INDEX(Rate!$B$4:$M$25,MATCH(Gilbert!N8076,Rate!$A$4:$A$25,0),MATCH(Gilbert!L8076,Rate!$B$3:$M$3,0))*O8076)),"")</f>
        <v/>
      </c>
      <c r="S8076" s="71"/>
      <c r="T8076" s="71" t="str">
        <f t="shared" si="381"/>
        <v/>
      </c>
      <c r="V8076" s="130"/>
      <c r="W8076" s="130"/>
    </row>
    <row r="8077" s="38" customFormat="1" spans="1:23">
      <c r="A8077" s="52"/>
      <c r="B8077" s="52"/>
      <c r="D8077" s="53"/>
      <c r="G8077" s="76"/>
      <c r="H8077" s="53"/>
      <c r="J8077" s="78"/>
      <c r="P8077" s="70" t="str">
        <f t="shared" si="379"/>
        <v/>
      </c>
      <c r="Q8077" s="70" t="str">
        <f t="shared" si="380"/>
        <v/>
      </c>
      <c r="R8077" s="70" t="str">
        <f>IFERROR(IF(K8077="handling and wharfage",SUM(P8077:Q8077),IF(OR(K8077="tank",K8077="Boat",K8077="car"),INDEX(Rate!$B$4:$M$25,MATCH(Gilbert!N8077,Rate!$A$4:$A$25,0),MATCH(Gilbert!L8077,Rate!$B$3:$M$3,0))*O8077*0.8,INDEX(Rate!$B$4:$M$25,MATCH(Gilbert!N8077,Rate!$A$4:$A$25,0),MATCH(Gilbert!L8077,Rate!$B$3:$M$3,0))*O8077)),"")</f>
        <v/>
      </c>
      <c r="S8077" s="71"/>
      <c r="T8077" s="71" t="str">
        <f t="shared" si="381"/>
        <v/>
      </c>
      <c r="V8077" s="130"/>
      <c r="W8077" s="130"/>
    </row>
    <row r="8078" s="38" customFormat="1" spans="1:23">
      <c r="A8078" s="52"/>
      <c r="B8078" s="52"/>
      <c r="D8078" s="53"/>
      <c r="G8078" s="76"/>
      <c r="H8078" s="53"/>
      <c r="J8078" s="78"/>
      <c r="P8078" s="70" t="str">
        <f t="shared" si="379"/>
        <v/>
      </c>
      <c r="Q8078" s="70" t="str">
        <f t="shared" si="380"/>
        <v/>
      </c>
      <c r="R8078" s="70" t="str">
        <f>IFERROR(IF(K8078="handling and wharfage",SUM(P8078:Q8078),IF(OR(K8078="tank",K8078="Boat",K8078="car"),INDEX(Rate!$B$4:$M$25,MATCH(Gilbert!N8078,Rate!$A$4:$A$25,0),MATCH(Gilbert!L8078,Rate!$B$3:$M$3,0))*O8078*0.8,INDEX(Rate!$B$4:$M$25,MATCH(Gilbert!N8078,Rate!$A$4:$A$25,0),MATCH(Gilbert!L8078,Rate!$B$3:$M$3,0))*O8078)),"")</f>
        <v/>
      </c>
      <c r="S8078" s="71"/>
      <c r="T8078" s="71" t="str">
        <f t="shared" si="381"/>
        <v/>
      </c>
      <c r="V8078" s="130"/>
      <c r="W8078" s="130"/>
    </row>
    <row r="8079" s="38" customFormat="1" spans="1:23">
      <c r="A8079" s="52"/>
      <c r="B8079" s="52"/>
      <c r="D8079" s="53"/>
      <c r="G8079" s="76"/>
      <c r="H8079" s="53"/>
      <c r="J8079" s="78"/>
      <c r="P8079" s="70" t="str">
        <f t="shared" si="379"/>
        <v/>
      </c>
      <c r="Q8079" s="70" t="str">
        <f t="shared" si="380"/>
        <v/>
      </c>
      <c r="R8079" s="70" t="str">
        <f>IFERROR(IF(K8079="handling and wharfage",SUM(P8079:Q8079),IF(OR(K8079="tank",K8079="Boat",K8079="car"),INDEX(Rate!$B$4:$M$25,MATCH(Gilbert!N8079,Rate!$A$4:$A$25,0),MATCH(Gilbert!L8079,Rate!$B$3:$M$3,0))*O8079*0.8,INDEX(Rate!$B$4:$M$25,MATCH(Gilbert!N8079,Rate!$A$4:$A$25,0),MATCH(Gilbert!L8079,Rate!$B$3:$M$3,0))*O8079)),"")</f>
        <v/>
      </c>
      <c r="S8079" s="71"/>
      <c r="T8079" s="71" t="str">
        <f t="shared" si="381"/>
        <v/>
      </c>
      <c r="V8079" s="130"/>
      <c r="W8079" s="130"/>
    </row>
    <row r="8080" s="38" customFormat="1" spans="1:23">
      <c r="A8080" s="52"/>
      <c r="B8080" s="52"/>
      <c r="D8080" s="53"/>
      <c r="G8080" s="76"/>
      <c r="H8080" s="53"/>
      <c r="J8080" s="78"/>
      <c r="P8080" s="70" t="str">
        <f t="shared" si="379"/>
        <v/>
      </c>
      <c r="Q8080" s="70" t="str">
        <f t="shared" si="380"/>
        <v/>
      </c>
      <c r="R8080" s="70" t="str">
        <f>IFERROR(IF(K8080="handling and wharfage",SUM(P8080:Q8080),IF(OR(K8080="tank",K8080="Boat",K8080="car"),INDEX(Rate!$B$4:$M$25,MATCH(Gilbert!N8080,Rate!$A$4:$A$25,0),MATCH(Gilbert!L8080,Rate!$B$3:$M$3,0))*O8080*0.8,INDEX(Rate!$B$4:$M$25,MATCH(Gilbert!N8080,Rate!$A$4:$A$25,0),MATCH(Gilbert!L8080,Rate!$B$3:$M$3,0))*O8080)),"")</f>
        <v/>
      </c>
      <c r="S8080" s="71"/>
      <c r="T8080" s="71" t="str">
        <f t="shared" si="381"/>
        <v/>
      </c>
      <c r="V8080" s="130"/>
      <c r="W8080" s="130"/>
    </row>
    <row r="8081" s="38" customFormat="1" spans="1:23">
      <c r="A8081" s="52"/>
      <c r="B8081" s="52"/>
      <c r="D8081" s="53"/>
      <c r="G8081" s="76"/>
      <c r="H8081" s="53"/>
      <c r="J8081" s="78"/>
      <c r="P8081" s="70" t="str">
        <f t="shared" si="379"/>
        <v/>
      </c>
      <c r="Q8081" s="70" t="str">
        <f t="shared" si="380"/>
        <v/>
      </c>
      <c r="R8081" s="70" t="str">
        <f>IFERROR(IF(K8081="handling and wharfage",SUM(P8081:Q8081),IF(OR(K8081="tank",K8081="Boat",K8081="car"),INDEX(Rate!$B$4:$M$25,MATCH(Gilbert!N8081,Rate!$A$4:$A$25,0),MATCH(Gilbert!L8081,Rate!$B$3:$M$3,0))*O8081*0.8,INDEX(Rate!$B$4:$M$25,MATCH(Gilbert!N8081,Rate!$A$4:$A$25,0),MATCH(Gilbert!L8081,Rate!$B$3:$M$3,0))*O8081)),"")</f>
        <v/>
      </c>
      <c r="S8081" s="71"/>
      <c r="T8081" s="71" t="str">
        <f t="shared" si="381"/>
        <v/>
      </c>
      <c r="V8081" s="130"/>
      <c r="W8081" s="130"/>
    </row>
    <row r="8082" s="38" customFormat="1" spans="1:23">
      <c r="A8082" s="52"/>
      <c r="B8082" s="52"/>
      <c r="D8082" s="53"/>
      <c r="G8082" s="76"/>
      <c r="H8082" s="53"/>
      <c r="J8082" s="78"/>
      <c r="P8082" s="70" t="str">
        <f t="shared" si="379"/>
        <v/>
      </c>
      <c r="Q8082" s="70" t="str">
        <f t="shared" si="380"/>
        <v/>
      </c>
      <c r="R8082" s="70" t="str">
        <f>IFERROR(IF(K8082="handling and wharfage",SUM(P8082:Q8082),IF(OR(K8082="tank",K8082="Boat",K8082="car"),INDEX(Rate!$B$4:$M$25,MATCH(Gilbert!N8082,Rate!$A$4:$A$25,0),MATCH(Gilbert!L8082,Rate!$B$3:$M$3,0))*O8082*0.8,INDEX(Rate!$B$4:$M$25,MATCH(Gilbert!N8082,Rate!$A$4:$A$25,0),MATCH(Gilbert!L8082,Rate!$B$3:$M$3,0))*O8082)),"")</f>
        <v/>
      </c>
      <c r="S8082" s="71"/>
      <c r="T8082" s="71" t="str">
        <f t="shared" si="381"/>
        <v/>
      </c>
      <c r="V8082" s="130"/>
      <c r="W8082" s="130"/>
    </row>
    <row r="8083" s="38" customFormat="1" spans="1:23">
      <c r="A8083" s="52"/>
      <c r="B8083" s="52"/>
      <c r="D8083" s="53"/>
      <c r="G8083" s="76"/>
      <c r="H8083" s="53"/>
      <c r="J8083" s="78"/>
      <c r="P8083" s="70" t="str">
        <f t="shared" si="379"/>
        <v/>
      </c>
      <c r="Q8083" s="70" t="str">
        <f t="shared" si="380"/>
        <v/>
      </c>
      <c r="R8083" s="70" t="str">
        <f>IFERROR(IF(K8083="handling and wharfage",SUM(P8083:Q8083),IF(OR(K8083="tank",K8083="Boat",K8083="car"),INDEX(Rate!$B$4:$M$25,MATCH(Gilbert!N8083,Rate!$A$4:$A$25,0),MATCH(Gilbert!L8083,Rate!$B$3:$M$3,0))*O8083*0.8,INDEX(Rate!$B$4:$M$25,MATCH(Gilbert!N8083,Rate!$A$4:$A$25,0),MATCH(Gilbert!L8083,Rate!$B$3:$M$3,0))*O8083)),"")</f>
        <v/>
      </c>
      <c r="S8083" s="71"/>
      <c r="T8083" s="71" t="str">
        <f t="shared" si="381"/>
        <v/>
      </c>
      <c r="V8083" s="130"/>
      <c r="W8083" s="130"/>
    </row>
    <row r="8084" s="38" customFormat="1" spans="1:23">
      <c r="A8084" s="52"/>
      <c r="B8084" s="52"/>
      <c r="D8084" s="53"/>
      <c r="G8084" s="76"/>
      <c r="H8084" s="53"/>
      <c r="J8084" s="78"/>
      <c r="P8084" s="70" t="str">
        <f t="shared" si="379"/>
        <v/>
      </c>
      <c r="Q8084" s="70" t="str">
        <f t="shared" si="380"/>
        <v/>
      </c>
      <c r="R8084" s="70" t="str">
        <f>IFERROR(IF(K8084="handling and wharfage",SUM(P8084:Q8084),IF(OR(K8084="tank",K8084="Boat",K8084="car"),INDEX(Rate!$B$4:$M$25,MATCH(Gilbert!N8084,Rate!$A$4:$A$25,0),MATCH(Gilbert!L8084,Rate!$B$3:$M$3,0))*O8084*0.8,INDEX(Rate!$B$4:$M$25,MATCH(Gilbert!N8084,Rate!$A$4:$A$25,0),MATCH(Gilbert!L8084,Rate!$B$3:$M$3,0))*O8084)),"")</f>
        <v/>
      </c>
      <c r="S8084" s="71"/>
      <c r="T8084" s="71" t="str">
        <f t="shared" si="381"/>
        <v/>
      </c>
      <c r="V8084" s="130"/>
      <c r="W8084" s="130"/>
    </row>
    <row r="8085" s="38" customFormat="1" spans="1:23">
      <c r="A8085" s="52"/>
      <c r="B8085" s="52"/>
      <c r="D8085" s="53"/>
      <c r="G8085" s="76"/>
      <c r="H8085" s="53"/>
      <c r="J8085" s="78"/>
      <c r="P8085" s="70" t="str">
        <f t="shared" si="379"/>
        <v/>
      </c>
      <c r="Q8085" s="70" t="str">
        <f t="shared" si="380"/>
        <v/>
      </c>
      <c r="R8085" s="70" t="str">
        <f>IFERROR(IF(K8085="handling and wharfage",SUM(P8085:Q8085),IF(OR(K8085="tank",K8085="Boat",K8085="car"),INDEX(Rate!$B$4:$M$25,MATCH(Gilbert!N8085,Rate!$A$4:$A$25,0),MATCH(Gilbert!L8085,Rate!$B$3:$M$3,0))*O8085*0.8,INDEX(Rate!$B$4:$M$25,MATCH(Gilbert!N8085,Rate!$A$4:$A$25,0),MATCH(Gilbert!L8085,Rate!$B$3:$M$3,0))*O8085)),"")</f>
        <v/>
      </c>
      <c r="S8085" s="71"/>
      <c r="T8085" s="71" t="str">
        <f t="shared" si="381"/>
        <v/>
      </c>
      <c r="V8085" s="130"/>
      <c r="W8085" s="130"/>
    </row>
    <row r="8086" s="38" customFormat="1" spans="1:23">
      <c r="A8086" s="52"/>
      <c r="B8086" s="52"/>
      <c r="D8086" s="53"/>
      <c r="G8086" s="76"/>
      <c r="H8086" s="53"/>
      <c r="J8086" s="78"/>
      <c r="P8086" s="70" t="str">
        <f t="shared" si="379"/>
        <v/>
      </c>
      <c r="Q8086" s="70" t="str">
        <f t="shared" si="380"/>
        <v/>
      </c>
      <c r="R8086" s="70" t="str">
        <f>IFERROR(IF(K8086="handling and wharfage",SUM(P8086:Q8086),IF(OR(K8086="tank",K8086="Boat",K8086="car"),INDEX(Rate!$B$4:$M$25,MATCH(Gilbert!N8086,Rate!$A$4:$A$25,0),MATCH(Gilbert!L8086,Rate!$B$3:$M$3,0))*O8086*0.8,INDEX(Rate!$B$4:$M$25,MATCH(Gilbert!N8086,Rate!$A$4:$A$25,0),MATCH(Gilbert!L8086,Rate!$B$3:$M$3,0))*O8086)),"")</f>
        <v/>
      </c>
      <c r="S8086" s="71"/>
      <c r="T8086" s="71" t="str">
        <f t="shared" si="381"/>
        <v/>
      </c>
      <c r="V8086" s="130"/>
      <c r="W8086" s="130"/>
    </row>
    <row r="8087" s="38" customFormat="1" spans="1:23">
      <c r="A8087" s="52"/>
      <c r="B8087" s="52"/>
      <c r="D8087" s="53"/>
      <c r="G8087" s="76"/>
      <c r="H8087" s="53"/>
      <c r="J8087" s="78"/>
      <c r="P8087" s="70" t="str">
        <f t="shared" si="379"/>
        <v/>
      </c>
      <c r="Q8087" s="70" t="str">
        <f t="shared" si="380"/>
        <v/>
      </c>
      <c r="R8087" s="70" t="str">
        <f>IFERROR(IF(K8087="handling and wharfage",SUM(P8087:Q8087),IF(OR(K8087="tank",K8087="Boat",K8087="car"),INDEX(Rate!$B$4:$M$25,MATCH(Gilbert!N8087,Rate!$A$4:$A$25,0),MATCH(Gilbert!L8087,Rate!$B$3:$M$3,0))*O8087*0.8,INDEX(Rate!$B$4:$M$25,MATCH(Gilbert!N8087,Rate!$A$4:$A$25,0),MATCH(Gilbert!L8087,Rate!$B$3:$M$3,0))*O8087)),"")</f>
        <v/>
      </c>
      <c r="S8087" s="71"/>
      <c r="T8087" s="71" t="str">
        <f t="shared" si="381"/>
        <v/>
      </c>
      <c r="V8087" s="130"/>
      <c r="W8087" s="130"/>
    </row>
    <row r="8088" s="38" customFormat="1" spans="1:23">
      <c r="A8088" s="52"/>
      <c r="B8088" s="52"/>
      <c r="D8088" s="53"/>
      <c r="G8088" s="76"/>
      <c r="H8088" s="53"/>
      <c r="J8088" s="78"/>
      <c r="P8088" s="70" t="str">
        <f t="shared" si="379"/>
        <v/>
      </c>
      <c r="Q8088" s="70" t="str">
        <f t="shared" si="380"/>
        <v/>
      </c>
      <c r="R8088" s="70" t="str">
        <f>IFERROR(IF(K8088="handling and wharfage",SUM(P8088:Q8088),IF(OR(K8088="tank",K8088="Boat",K8088="car"),INDEX(Rate!$B$4:$M$25,MATCH(Gilbert!N8088,Rate!$A$4:$A$25,0),MATCH(Gilbert!L8088,Rate!$B$3:$M$3,0))*O8088*0.8,INDEX(Rate!$B$4:$M$25,MATCH(Gilbert!N8088,Rate!$A$4:$A$25,0),MATCH(Gilbert!L8088,Rate!$B$3:$M$3,0))*O8088)),"")</f>
        <v/>
      </c>
      <c r="S8088" s="71"/>
      <c r="T8088" s="71" t="str">
        <f t="shared" si="381"/>
        <v/>
      </c>
      <c r="V8088" s="130"/>
      <c r="W8088" s="130"/>
    </row>
    <row r="8089" s="38" customFormat="1" spans="1:23">
      <c r="A8089" s="52"/>
      <c r="B8089" s="52"/>
      <c r="D8089" s="53"/>
      <c r="G8089" s="76"/>
      <c r="H8089" s="53"/>
      <c r="J8089" s="78"/>
      <c r="P8089" s="70" t="str">
        <f t="shared" si="379"/>
        <v/>
      </c>
      <c r="Q8089" s="70" t="str">
        <f t="shared" si="380"/>
        <v/>
      </c>
      <c r="R8089" s="70" t="str">
        <f>IFERROR(IF(K8089="handling and wharfage",SUM(P8089:Q8089),IF(OR(K8089="tank",K8089="Boat",K8089="car"),INDEX(Rate!$B$4:$M$25,MATCH(Gilbert!N8089,Rate!$A$4:$A$25,0),MATCH(Gilbert!L8089,Rate!$B$3:$M$3,0))*O8089*0.8,INDEX(Rate!$B$4:$M$25,MATCH(Gilbert!N8089,Rate!$A$4:$A$25,0),MATCH(Gilbert!L8089,Rate!$B$3:$M$3,0))*O8089)),"")</f>
        <v/>
      </c>
      <c r="S8089" s="71"/>
      <c r="T8089" s="71" t="str">
        <f t="shared" si="381"/>
        <v/>
      </c>
      <c r="V8089" s="130"/>
      <c r="W8089" s="130"/>
    </row>
    <row r="8090" s="38" customFormat="1" spans="1:23">
      <c r="A8090" s="52"/>
      <c r="B8090" s="52"/>
      <c r="D8090" s="53"/>
      <c r="G8090" s="76"/>
      <c r="H8090" s="53"/>
      <c r="J8090" s="78"/>
      <c r="P8090" s="70" t="str">
        <f t="shared" si="379"/>
        <v/>
      </c>
      <c r="Q8090" s="70" t="str">
        <f t="shared" si="380"/>
        <v/>
      </c>
      <c r="R8090" s="70" t="str">
        <f>IFERROR(IF(K8090="handling and wharfage",SUM(P8090:Q8090),IF(OR(K8090="tank",K8090="Boat",K8090="car"),INDEX(Rate!$B$4:$M$25,MATCH(Gilbert!N8090,Rate!$A$4:$A$25,0),MATCH(Gilbert!L8090,Rate!$B$3:$M$3,0))*O8090*0.8,INDEX(Rate!$B$4:$M$25,MATCH(Gilbert!N8090,Rate!$A$4:$A$25,0),MATCH(Gilbert!L8090,Rate!$B$3:$M$3,0))*O8090)),"")</f>
        <v/>
      </c>
      <c r="S8090" s="71"/>
      <c r="T8090" s="71" t="str">
        <f t="shared" si="381"/>
        <v/>
      </c>
      <c r="V8090" s="130"/>
      <c r="W8090" s="130"/>
    </row>
    <row r="8091" spans="16:20">
      <c r="P8091" s="70" t="str">
        <f t="shared" si="379"/>
        <v/>
      </c>
      <c r="Q8091" s="70" t="str">
        <f t="shared" si="380"/>
        <v/>
      </c>
      <c r="R8091" s="70" t="str">
        <f>IFERROR(IF(K8091="handling and wharfage",SUM(P8091:Q8091),IF(OR(K8091="tank",K8091="Boat",K8091="car"),INDEX(Rate!$B$4:$M$25,MATCH(Gilbert!N8091,Rate!$A$4:$A$25,0),MATCH(Gilbert!L8091,Rate!$B$3:$M$3,0))*O8091*0.8,INDEX(Rate!$B$4:$M$25,MATCH(Gilbert!N8091,Rate!$A$4:$A$25,0),MATCH(Gilbert!L8091,Rate!$B$3:$M$3,0))*O8091)),"")</f>
        <v/>
      </c>
      <c r="T8091" s="71" t="str">
        <f t="shared" si="381"/>
        <v/>
      </c>
    </row>
    <row r="8092" spans="16:20">
      <c r="P8092" s="70" t="str">
        <f t="shared" si="379"/>
        <v/>
      </c>
      <c r="Q8092" s="70" t="str">
        <f t="shared" si="380"/>
        <v/>
      </c>
      <c r="R8092" s="70" t="str">
        <f>IFERROR(IF(K8092="handling and wharfage",SUM(P8092:Q8092),IF(OR(K8092="tank",K8092="Boat",K8092="car"),INDEX(Rate!$B$4:$M$25,MATCH(Gilbert!N8092,Rate!$A$4:$A$25,0),MATCH(Gilbert!L8092,Rate!$B$3:$M$3,0))*O8092*0.8,INDEX(Rate!$B$4:$M$25,MATCH(Gilbert!N8092,Rate!$A$4:$A$25,0),MATCH(Gilbert!L8092,Rate!$B$3:$M$3,0))*O8092)),"")</f>
        <v/>
      </c>
      <c r="T8092" s="71" t="str">
        <f t="shared" si="381"/>
        <v/>
      </c>
    </row>
    <row r="8093" spans="16:20">
      <c r="P8093" s="70" t="str">
        <f t="shared" si="379"/>
        <v/>
      </c>
      <c r="Q8093" s="70" t="str">
        <f t="shared" si="380"/>
        <v/>
      </c>
      <c r="R8093" s="70" t="str">
        <f>IFERROR(IF(K8093="handling and wharfage",SUM(P8093:Q8093),IF(OR(K8093="tank",K8093="Boat",K8093="car"),INDEX(Rate!$B$4:$M$25,MATCH(Gilbert!N8093,Rate!$A$4:$A$25,0),MATCH(Gilbert!L8093,Rate!$B$3:$M$3,0))*O8093*0.8,INDEX(Rate!$B$4:$M$25,MATCH(Gilbert!N8093,Rate!$A$4:$A$25,0),MATCH(Gilbert!L8093,Rate!$B$3:$M$3,0))*O8093)),"")</f>
        <v/>
      </c>
      <c r="T8093" s="71" t="str">
        <f t="shared" si="381"/>
        <v/>
      </c>
    </row>
    <row r="8094" spans="16:20">
      <c r="P8094" s="70" t="str">
        <f t="shared" si="379"/>
        <v/>
      </c>
      <c r="Q8094" s="70" t="str">
        <f t="shared" si="380"/>
        <v/>
      </c>
      <c r="R8094" s="70" t="str">
        <f>IFERROR(IF(K8094="handling and wharfage",SUM(P8094:Q8094),IF(OR(K8094="tank",K8094="Boat",K8094="car"),INDEX(Rate!$B$4:$M$25,MATCH(Gilbert!N8094,Rate!$A$4:$A$25,0),MATCH(Gilbert!L8094,Rate!$B$3:$M$3,0))*O8094*0.8,INDEX(Rate!$B$4:$M$25,MATCH(Gilbert!N8094,Rate!$A$4:$A$25,0),MATCH(Gilbert!L8094,Rate!$B$3:$M$3,0))*O8094)),"")</f>
        <v/>
      </c>
      <c r="T8094" s="71" t="str">
        <f t="shared" si="381"/>
        <v/>
      </c>
    </row>
    <row r="8095" spans="16:20">
      <c r="P8095" s="70" t="str">
        <f t="shared" si="379"/>
        <v/>
      </c>
      <c r="Q8095" s="70" t="str">
        <f t="shared" si="380"/>
        <v/>
      </c>
      <c r="R8095" s="70" t="str">
        <f>IFERROR(IF(K8095="handling and wharfage",SUM(P8095:Q8095),IF(OR(K8095="tank",K8095="Boat",K8095="car"),INDEX(Rate!$B$4:$M$25,MATCH(Gilbert!N8095,Rate!$A$4:$A$25,0),MATCH(Gilbert!L8095,Rate!$B$3:$M$3,0))*O8095*0.8,INDEX(Rate!$B$4:$M$25,MATCH(Gilbert!N8095,Rate!$A$4:$A$25,0),MATCH(Gilbert!L8095,Rate!$B$3:$M$3,0))*O8095)),"")</f>
        <v/>
      </c>
      <c r="T8095" s="71" t="str">
        <f t="shared" si="381"/>
        <v/>
      </c>
    </row>
    <row r="8096" spans="16:20">
      <c r="P8096" s="70" t="str">
        <f t="shared" si="379"/>
        <v/>
      </c>
      <c r="Q8096" s="70" t="str">
        <f t="shared" si="380"/>
        <v/>
      </c>
      <c r="R8096" s="70" t="str">
        <f>IFERROR(IF(K8096="handling and wharfage",SUM(P8096:Q8096),IF(OR(K8096="tank",K8096="Boat",K8096="car"),INDEX(Rate!$B$4:$M$25,MATCH(Gilbert!N8096,Rate!$A$4:$A$25,0),MATCH(Gilbert!L8096,Rate!$B$3:$M$3,0))*O8096*0.8,INDEX(Rate!$B$4:$M$25,MATCH(Gilbert!N8096,Rate!$A$4:$A$25,0),MATCH(Gilbert!L8096,Rate!$B$3:$M$3,0))*O8096)),"")</f>
        <v/>
      </c>
      <c r="T8096" s="71" t="str">
        <f t="shared" si="381"/>
        <v/>
      </c>
    </row>
    <row r="8097" spans="16:20">
      <c r="P8097" s="70" t="str">
        <f t="shared" si="379"/>
        <v/>
      </c>
      <c r="Q8097" s="70" t="str">
        <f t="shared" si="380"/>
        <v/>
      </c>
      <c r="R8097" s="70" t="str">
        <f>IFERROR(IF(K8097="handling and wharfage",SUM(P8097:Q8097),IF(OR(K8097="tank",K8097="Boat",K8097="car"),INDEX(Rate!$B$4:$M$25,MATCH(Gilbert!N8097,Rate!$A$4:$A$25,0),MATCH(Gilbert!L8097,Rate!$B$3:$M$3,0))*O8097*0.8,INDEX(Rate!$B$4:$M$25,MATCH(Gilbert!N8097,Rate!$A$4:$A$25,0),MATCH(Gilbert!L8097,Rate!$B$3:$M$3,0))*O8097)),"")</f>
        <v/>
      </c>
      <c r="T8097" s="71" t="str">
        <f t="shared" si="381"/>
        <v/>
      </c>
    </row>
    <row r="8098" spans="16:20">
      <c r="P8098" s="70" t="str">
        <f t="shared" si="379"/>
        <v/>
      </c>
      <c r="Q8098" s="70" t="str">
        <f t="shared" si="380"/>
        <v/>
      </c>
      <c r="R8098" s="70" t="str">
        <f>IFERROR(IF(K8098="handling and wharfage",SUM(P8098:Q8098),IF(OR(K8098="tank",K8098="Boat",K8098="car"),INDEX(Rate!$B$4:$M$25,MATCH(Gilbert!N8098,Rate!$A$4:$A$25,0),MATCH(Gilbert!L8098,Rate!$B$3:$M$3,0))*O8098*0.8,INDEX(Rate!$B$4:$M$25,MATCH(Gilbert!N8098,Rate!$A$4:$A$25,0),MATCH(Gilbert!L8098,Rate!$B$3:$M$3,0))*O8098)),"")</f>
        <v/>
      </c>
      <c r="T8098" s="71" t="str">
        <f t="shared" si="381"/>
        <v/>
      </c>
    </row>
    <row r="8099" spans="16:20">
      <c r="P8099" s="70" t="str">
        <f t="shared" si="379"/>
        <v/>
      </c>
      <c r="Q8099" s="70" t="str">
        <f t="shared" si="380"/>
        <v/>
      </c>
      <c r="R8099" s="70" t="str">
        <f>IFERROR(IF(K8099="handling and wharfage",SUM(P8099:Q8099),IF(OR(K8099="tank",K8099="Boat",K8099="car"),INDEX(Rate!$B$4:$M$25,MATCH(Gilbert!N8099,Rate!$A$4:$A$25,0),MATCH(Gilbert!L8099,Rate!$B$3:$M$3,0))*O8099*0.8,INDEX(Rate!$B$4:$M$25,MATCH(Gilbert!N8099,Rate!$A$4:$A$25,0),MATCH(Gilbert!L8099,Rate!$B$3:$M$3,0))*O8099)),"")</f>
        <v/>
      </c>
      <c r="T8099" s="71" t="str">
        <f t="shared" si="381"/>
        <v/>
      </c>
    </row>
    <row r="8100" spans="16:20">
      <c r="P8100" s="70" t="str">
        <f t="shared" si="379"/>
        <v/>
      </c>
      <c r="Q8100" s="70" t="str">
        <f t="shared" si="380"/>
        <v/>
      </c>
      <c r="R8100" s="70" t="str">
        <f>IFERROR(IF(K8100="handling and wharfage",SUM(P8100:Q8100),IF(OR(K8100="tank",K8100="Boat",K8100="car"),INDEX(Rate!$B$4:$M$25,MATCH(Gilbert!N8100,Rate!$A$4:$A$25,0),MATCH(Gilbert!L8100,Rate!$B$3:$M$3,0))*O8100*0.8,INDEX(Rate!$B$4:$M$25,MATCH(Gilbert!N8100,Rate!$A$4:$A$25,0),MATCH(Gilbert!L8100,Rate!$B$3:$M$3,0))*O8100)),"")</f>
        <v/>
      </c>
      <c r="T8100" s="71" t="str">
        <f t="shared" si="381"/>
        <v/>
      </c>
    </row>
    <row r="8101" spans="16:20">
      <c r="P8101" s="70" t="str">
        <f t="shared" si="379"/>
        <v/>
      </c>
      <c r="Q8101" s="70" t="str">
        <f t="shared" si="380"/>
        <v/>
      </c>
      <c r="R8101" s="70" t="str">
        <f>IFERROR(IF(K8101="handling and wharfage",SUM(P8101:Q8101),IF(OR(K8101="tank",K8101="Boat",K8101="car"),INDEX(Rate!$B$4:$M$25,MATCH(Gilbert!N8101,Rate!$A$4:$A$25,0),MATCH(Gilbert!L8101,Rate!$B$3:$M$3,0))*O8101*0.8,INDEX(Rate!$B$4:$M$25,MATCH(Gilbert!N8101,Rate!$A$4:$A$25,0),MATCH(Gilbert!L8101,Rate!$B$3:$M$3,0))*O8101)),"")</f>
        <v/>
      </c>
      <c r="T8101" s="71" t="str">
        <f t="shared" si="381"/>
        <v/>
      </c>
    </row>
    <row r="8102" spans="16:20">
      <c r="P8102" s="70" t="str">
        <f t="shared" si="379"/>
        <v/>
      </c>
      <c r="Q8102" s="70" t="str">
        <f t="shared" si="380"/>
        <v/>
      </c>
      <c r="R8102" s="70" t="str">
        <f>IFERROR(IF(K8102="handling and wharfage",SUM(P8102:Q8102),IF(OR(K8102="tank",K8102="Boat",K8102="car"),INDEX(Rate!$B$4:$M$25,MATCH(Gilbert!N8102,Rate!$A$4:$A$25,0),MATCH(Gilbert!L8102,Rate!$B$3:$M$3,0))*O8102*0.8,INDEX(Rate!$B$4:$M$25,MATCH(Gilbert!N8102,Rate!$A$4:$A$25,0),MATCH(Gilbert!L8102,Rate!$B$3:$M$3,0))*O8102)),"")</f>
        <v/>
      </c>
      <c r="T8102" s="71" t="str">
        <f t="shared" si="381"/>
        <v/>
      </c>
    </row>
    <row r="8103" spans="16:20">
      <c r="P8103" s="70" t="str">
        <f t="shared" si="379"/>
        <v/>
      </c>
      <c r="Q8103" s="70" t="str">
        <f t="shared" si="380"/>
        <v/>
      </c>
      <c r="R8103" s="70" t="str">
        <f>IFERROR(IF(K8103="handling and wharfage",SUM(P8103:Q8103),IF(OR(K8103="tank",K8103="Boat",K8103="car"),INDEX(Rate!$B$4:$M$25,MATCH(Gilbert!N8103,Rate!$A$4:$A$25,0),MATCH(Gilbert!L8103,Rate!$B$3:$M$3,0))*O8103*0.8,INDEX(Rate!$B$4:$M$25,MATCH(Gilbert!N8103,Rate!$A$4:$A$25,0),MATCH(Gilbert!L8103,Rate!$B$3:$M$3,0))*O8103)),"")</f>
        <v/>
      </c>
      <c r="T8103" s="71" t="str">
        <f t="shared" si="381"/>
        <v/>
      </c>
    </row>
    <row r="8104" spans="16:20">
      <c r="P8104" s="70" t="str">
        <f t="shared" si="379"/>
        <v/>
      </c>
      <c r="Q8104" s="70" t="str">
        <f t="shared" si="380"/>
        <v/>
      </c>
      <c r="R8104" s="70" t="str">
        <f>IFERROR(IF(K8104="handling and wharfage",SUM(P8104:Q8104),IF(OR(K8104="tank",K8104="Boat",K8104="car"),INDEX(Rate!$B$4:$M$25,MATCH(Gilbert!N8104,Rate!$A$4:$A$25,0),MATCH(Gilbert!L8104,Rate!$B$3:$M$3,0))*O8104*0.8,INDEX(Rate!$B$4:$M$25,MATCH(Gilbert!N8104,Rate!$A$4:$A$25,0),MATCH(Gilbert!L8104,Rate!$B$3:$M$3,0))*O8104)),"")</f>
        <v/>
      </c>
      <c r="T8104" s="71" t="str">
        <f t="shared" si="381"/>
        <v/>
      </c>
    </row>
    <row r="8105" spans="16:20">
      <c r="P8105" s="70" t="str">
        <f t="shared" si="379"/>
        <v/>
      </c>
      <c r="Q8105" s="70" t="str">
        <f t="shared" si="380"/>
        <v/>
      </c>
      <c r="R8105" s="70" t="str">
        <f>IFERROR(IF(K8105="handling and wharfage",SUM(P8105:Q8105),IF(OR(K8105="tank",K8105="Boat",K8105="car"),INDEX(Rate!$B$4:$M$25,MATCH(Gilbert!N8105,Rate!$A$4:$A$25,0),MATCH(Gilbert!L8105,Rate!$B$3:$M$3,0))*O8105*0.8,INDEX(Rate!$B$4:$M$25,MATCH(Gilbert!N8105,Rate!$A$4:$A$25,0),MATCH(Gilbert!L8105,Rate!$B$3:$M$3,0))*O8105)),"")</f>
        <v/>
      </c>
      <c r="T8105" s="71" t="str">
        <f t="shared" si="381"/>
        <v/>
      </c>
    </row>
    <row r="8106" spans="16:20">
      <c r="P8106" s="70" t="str">
        <f t="shared" si="379"/>
        <v/>
      </c>
      <c r="Q8106" s="70" t="str">
        <f t="shared" si="380"/>
        <v/>
      </c>
      <c r="R8106" s="70" t="str">
        <f>IFERROR(IF(K8106="handling and wharfage",SUM(P8106:Q8106),IF(OR(K8106="tank",K8106="Boat",K8106="car"),INDEX(Rate!$B$4:$M$25,MATCH(Gilbert!N8106,Rate!$A$4:$A$25,0),MATCH(Gilbert!L8106,Rate!$B$3:$M$3,0))*O8106*0.8,INDEX(Rate!$B$4:$M$25,MATCH(Gilbert!N8106,Rate!$A$4:$A$25,0),MATCH(Gilbert!L8106,Rate!$B$3:$M$3,0))*O8106)),"")</f>
        <v/>
      </c>
      <c r="T8106" s="71" t="str">
        <f t="shared" si="381"/>
        <v/>
      </c>
    </row>
    <row r="8107" spans="16:20">
      <c r="P8107" s="70" t="str">
        <f t="shared" si="379"/>
        <v/>
      </c>
      <c r="Q8107" s="70" t="str">
        <f t="shared" si="380"/>
        <v/>
      </c>
      <c r="R8107" s="70" t="str">
        <f>IFERROR(IF(K8107="handling and wharfage",SUM(P8107:Q8107),IF(OR(K8107="tank",K8107="Boat",K8107="car"),INDEX(Rate!$B$4:$M$25,MATCH(Gilbert!N8107,Rate!$A$4:$A$25,0),MATCH(Gilbert!L8107,Rate!$B$3:$M$3,0))*O8107*0.8,INDEX(Rate!$B$4:$M$25,MATCH(Gilbert!N8107,Rate!$A$4:$A$25,0),MATCH(Gilbert!L8107,Rate!$B$3:$M$3,0))*O8107)),"")</f>
        <v/>
      </c>
      <c r="T8107" s="71" t="str">
        <f t="shared" si="381"/>
        <v/>
      </c>
    </row>
    <row r="8108" spans="16:20">
      <c r="P8108" s="70" t="str">
        <f t="shared" si="379"/>
        <v/>
      </c>
      <c r="Q8108" s="70" t="str">
        <f t="shared" si="380"/>
        <v/>
      </c>
      <c r="R8108" s="70" t="str">
        <f>IFERROR(IF(K8108="handling and wharfage",SUM(P8108:Q8108),IF(OR(K8108="tank",K8108="Boat",K8108="car"),INDEX(Rate!$B$4:$M$25,MATCH(Gilbert!N8108,Rate!$A$4:$A$25,0),MATCH(Gilbert!L8108,Rate!$B$3:$M$3,0))*O8108*0.8,INDEX(Rate!$B$4:$M$25,MATCH(Gilbert!N8108,Rate!$A$4:$A$25,0),MATCH(Gilbert!L8108,Rate!$B$3:$M$3,0))*O8108)),"")</f>
        <v/>
      </c>
      <c r="T8108" s="71" t="str">
        <f t="shared" si="381"/>
        <v/>
      </c>
    </row>
    <row r="8109" spans="16:20">
      <c r="P8109" s="70" t="str">
        <f t="shared" si="379"/>
        <v/>
      </c>
      <c r="Q8109" s="70" t="str">
        <f t="shared" si="380"/>
        <v/>
      </c>
      <c r="R8109" s="70" t="str">
        <f>IFERROR(IF(K8109="handling and wharfage",SUM(P8109:Q8109),IF(OR(K8109="tank",K8109="Boat",K8109="car"),INDEX(Rate!$B$4:$M$25,MATCH(Gilbert!N8109,Rate!$A$4:$A$25,0),MATCH(Gilbert!L8109,Rate!$B$3:$M$3,0))*O8109*0.8,INDEX(Rate!$B$4:$M$25,MATCH(Gilbert!N8109,Rate!$A$4:$A$25,0),MATCH(Gilbert!L8109,Rate!$B$3:$M$3,0))*O8109)),"")</f>
        <v/>
      </c>
      <c r="T8109" s="71" t="str">
        <f t="shared" si="381"/>
        <v/>
      </c>
    </row>
    <row r="8110" spans="16:20">
      <c r="P8110" s="70" t="str">
        <f t="shared" si="379"/>
        <v/>
      </c>
      <c r="Q8110" s="70" t="str">
        <f t="shared" si="380"/>
        <v/>
      </c>
      <c r="R8110" s="70" t="str">
        <f>IFERROR(IF(K8110="handling and wharfage",SUM(P8110:Q8110),IF(OR(K8110="tank",K8110="Boat",K8110="car"),INDEX(Rate!$B$4:$M$25,MATCH(Gilbert!N8110,Rate!$A$4:$A$25,0),MATCH(Gilbert!L8110,Rate!$B$3:$M$3,0))*O8110*0.8,INDEX(Rate!$B$4:$M$25,MATCH(Gilbert!N8110,Rate!$A$4:$A$25,0),MATCH(Gilbert!L8110,Rate!$B$3:$M$3,0))*O8110)),"")</f>
        <v/>
      </c>
      <c r="T8110" s="71" t="str">
        <f t="shared" si="381"/>
        <v/>
      </c>
    </row>
    <row r="8111" spans="16:20">
      <c r="P8111" s="70" t="str">
        <f t="shared" si="379"/>
        <v/>
      </c>
      <c r="Q8111" s="70" t="str">
        <f t="shared" si="380"/>
        <v/>
      </c>
      <c r="R8111" s="70" t="str">
        <f>IFERROR(IF(K8111="handling and wharfage",SUM(P8111:Q8111),IF(OR(K8111="tank",K8111="Boat",K8111="car"),INDEX(Rate!$B$4:$M$25,MATCH(Gilbert!N8111,Rate!$A$4:$A$25,0),MATCH(Gilbert!L8111,Rate!$B$3:$M$3,0))*O8111*0.8,INDEX(Rate!$B$4:$M$25,MATCH(Gilbert!N8111,Rate!$A$4:$A$25,0),MATCH(Gilbert!L8111,Rate!$B$3:$M$3,0))*O8111)),"")</f>
        <v/>
      </c>
      <c r="T8111" s="71" t="str">
        <f t="shared" si="381"/>
        <v/>
      </c>
    </row>
    <row r="8112" spans="16:20">
      <c r="P8112" s="70" t="str">
        <f t="shared" si="379"/>
        <v/>
      </c>
      <c r="Q8112" s="70" t="str">
        <f t="shared" si="380"/>
        <v/>
      </c>
      <c r="R8112" s="70" t="str">
        <f>IFERROR(IF(K8112="handling and wharfage",SUM(P8112:Q8112),IF(OR(K8112="tank",K8112="Boat",K8112="car"),INDEX(Rate!$B$4:$M$25,MATCH(Gilbert!N8112,Rate!$A$4:$A$25,0),MATCH(Gilbert!L8112,Rate!$B$3:$M$3,0))*O8112*0.8,INDEX(Rate!$B$4:$M$25,MATCH(Gilbert!N8112,Rate!$A$4:$A$25,0),MATCH(Gilbert!L8112,Rate!$B$3:$M$3,0))*O8112)),"")</f>
        <v/>
      </c>
      <c r="T8112" s="71" t="str">
        <f t="shared" si="381"/>
        <v/>
      </c>
    </row>
    <row r="8113" spans="16:20">
      <c r="P8113" s="70" t="str">
        <f t="shared" si="379"/>
        <v/>
      </c>
      <c r="Q8113" s="70" t="str">
        <f t="shared" si="380"/>
        <v/>
      </c>
      <c r="R8113" s="70" t="str">
        <f>IFERROR(IF(K8113="handling and wharfage",SUM(P8113:Q8113),IF(OR(K8113="tank",K8113="Boat",K8113="car"),INDEX(Rate!$B$4:$M$25,MATCH(Gilbert!N8113,Rate!$A$4:$A$25,0),MATCH(Gilbert!L8113,Rate!$B$3:$M$3,0))*O8113*0.8,INDEX(Rate!$B$4:$M$25,MATCH(Gilbert!N8113,Rate!$A$4:$A$25,0),MATCH(Gilbert!L8113,Rate!$B$3:$M$3,0))*O8113)),"")</f>
        <v/>
      </c>
      <c r="T8113" s="71" t="str">
        <f t="shared" si="381"/>
        <v/>
      </c>
    </row>
    <row r="8114" spans="16:20">
      <c r="P8114" s="70" t="str">
        <f t="shared" si="379"/>
        <v/>
      </c>
      <c r="Q8114" s="70" t="str">
        <f t="shared" si="380"/>
        <v/>
      </c>
      <c r="R8114" s="70" t="str">
        <f>IFERROR(IF(K8114="handling and wharfage",SUM(P8114:Q8114),IF(OR(K8114="tank",K8114="Boat",K8114="car"),INDEX(Rate!$B$4:$M$25,MATCH(Gilbert!N8114,Rate!$A$4:$A$25,0),MATCH(Gilbert!L8114,Rate!$B$3:$M$3,0))*O8114*0.8,INDEX(Rate!$B$4:$M$25,MATCH(Gilbert!N8114,Rate!$A$4:$A$25,0),MATCH(Gilbert!L8114,Rate!$B$3:$M$3,0))*O8114)),"")</f>
        <v/>
      </c>
      <c r="T8114" s="71" t="str">
        <f t="shared" si="381"/>
        <v/>
      </c>
    </row>
    <row r="8115" spans="16:20">
      <c r="P8115" s="70" t="str">
        <f t="shared" si="379"/>
        <v/>
      </c>
      <c r="Q8115" s="70" t="str">
        <f t="shared" si="380"/>
        <v/>
      </c>
      <c r="R8115" s="70" t="str">
        <f>IFERROR(IF(K8115="handling and wharfage",SUM(P8115:Q8115),IF(OR(K8115="tank",K8115="Boat",K8115="car"),INDEX(Rate!$B$4:$M$25,MATCH(Gilbert!N8115,Rate!$A$4:$A$25,0),MATCH(Gilbert!L8115,Rate!$B$3:$M$3,0))*O8115*0.8,INDEX(Rate!$B$4:$M$25,MATCH(Gilbert!N8115,Rate!$A$4:$A$25,0),MATCH(Gilbert!L8115,Rate!$B$3:$M$3,0))*O8115)),"")</f>
        <v/>
      </c>
      <c r="T8115" s="71" t="str">
        <f t="shared" si="381"/>
        <v/>
      </c>
    </row>
    <row r="8116" spans="16:20">
      <c r="P8116" s="70" t="str">
        <f t="shared" si="379"/>
        <v/>
      </c>
      <c r="Q8116" s="70" t="str">
        <f t="shared" si="380"/>
        <v/>
      </c>
      <c r="R8116" s="70" t="str">
        <f>IFERROR(IF(K8116="handling and wharfage",SUM(P8116:Q8116),IF(OR(K8116="tank",K8116="Boat",K8116="car"),INDEX(Rate!$B$4:$M$25,MATCH(Gilbert!N8116,Rate!$A$4:$A$25,0),MATCH(Gilbert!L8116,Rate!$B$3:$M$3,0))*O8116*0.8,INDEX(Rate!$B$4:$M$25,MATCH(Gilbert!N8116,Rate!$A$4:$A$25,0),MATCH(Gilbert!L8116,Rate!$B$3:$M$3,0))*O8116)),"")</f>
        <v/>
      </c>
      <c r="T8116" s="71" t="str">
        <f t="shared" si="381"/>
        <v/>
      </c>
    </row>
    <row r="8117" spans="16:20">
      <c r="P8117" s="70" t="str">
        <f t="shared" si="379"/>
        <v/>
      </c>
      <c r="Q8117" s="70" t="str">
        <f t="shared" si="380"/>
        <v/>
      </c>
      <c r="R8117" s="70" t="str">
        <f>IFERROR(IF(K8117="handling and wharfage",SUM(P8117:Q8117),IF(OR(K8117="tank",K8117="Boat",K8117="car"),INDEX(Rate!$B$4:$M$25,MATCH(Gilbert!N8117,Rate!$A$4:$A$25,0),MATCH(Gilbert!L8117,Rate!$B$3:$M$3,0))*O8117*0.8,INDEX(Rate!$B$4:$M$25,MATCH(Gilbert!N8117,Rate!$A$4:$A$25,0),MATCH(Gilbert!L8117,Rate!$B$3:$M$3,0))*O8117)),"")</f>
        <v/>
      </c>
      <c r="T8117" s="71" t="str">
        <f t="shared" si="381"/>
        <v/>
      </c>
    </row>
    <row r="8118" spans="16:20">
      <c r="P8118" s="70" t="str">
        <f t="shared" si="379"/>
        <v/>
      </c>
      <c r="Q8118" s="70" t="str">
        <f t="shared" si="380"/>
        <v/>
      </c>
      <c r="R8118" s="70" t="str">
        <f>IFERROR(IF(K8118="handling and wharfage",SUM(P8118:Q8118),IF(OR(K8118="tank",K8118="Boat",K8118="car"),INDEX(Rate!$B$4:$M$25,MATCH(Gilbert!N8118,Rate!$A$4:$A$25,0),MATCH(Gilbert!L8118,Rate!$B$3:$M$3,0))*O8118*0.8,INDEX(Rate!$B$4:$M$25,MATCH(Gilbert!N8118,Rate!$A$4:$A$25,0),MATCH(Gilbert!L8118,Rate!$B$3:$M$3,0))*O8118)),"")</f>
        <v/>
      </c>
      <c r="T8118" s="71" t="str">
        <f t="shared" si="381"/>
        <v/>
      </c>
    </row>
    <row r="8119" spans="16:20">
      <c r="P8119" s="70" t="str">
        <f t="shared" si="379"/>
        <v/>
      </c>
      <c r="Q8119" s="70" t="str">
        <f t="shared" si="380"/>
        <v/>
      </c>
      <c r="R8119" s="70" t="str">
        <f>IFERROR(IF(K8119="handling and wharfage",SUM(P8119:Q8119),IF(OR(K8119="tank",K8119="Boat",K8119="car"),INDEX(Rate!$B$4:$M$25,MATCH(Gilbert!N8119,Rate!$A$4:$A$25,0),MATCH(Gilbert!L8119,Rate!$B$3:$M$3,0))*O8119*0.8,INDEX(Rate!$B$4:$M$25,MATCH(Gilbert!N8119,Rate!$A$4:$A$25,0),MATCH(Gilbert!L8119,Rate!$B$3:$M$3,0))*O8119)),"")</f>
        <v/>
      </c>
      <c r="T8119" s="71" t="str">
        <f t="shared" si="381"/>
        <v/>
      </c>
    </row>
    <row r="8120" spans="16:20">
      <c r="P8120" s="70" t="str">
        <f t="shared" si="379"/>
        <v/>
      </c>
      <c r="Q8120" s="70" t="str">
        <f t="shared" si="380"/>
        <v/>
      </c>
      <c r="R8120" s="70" t="str">
        <f>IFERROR(IF(K8120="handling and wharfage",SUM(P8120:Q8120),IF(OR(K8120="tank",K8120="Boat",K8120="car"),INDEX(Rate!$B$4:$M$25,MATCH(Gilbert!N8120,Rate!$A$4:$A$25,0),MATCH(Gilbert!L8120,Rate!$B$3:$M$3,0))*O8120*0.8,INDEX(Rate!$B$4:$M$25,MATCH(Gilbert!N8120,Rate!$A$4:$A$25,0),MATCH(Gilbert!L8120,Rate!$B$3:$M$3,0))*O8120)),"")</f>
        <v/>
      </c>
      <c r="T8120" s="71" t="str">
        <f t="shared" si="381"/>
        <v/>
      </c>
    </row>
    <row r="8121" spans="16:20">
      <c r="P8121" s="70" t="str">
        <f t="shared" si="379"/>
        <v/>
      </c>
      <c r="Q8121" s="70" t="str">
        <f t="shared" si="380"/>
        <v/>
      </c>
      <c r="R8121" s="70" t="str">
        <f>IFERROR(IF(K8121="handling and wharfage",SUM(P8121:Q8121),IF(OR(K8121="tank",K8121="Boat",K8121="car"),INDEX(Rate!$B$4:$M$25,MATCH(Gilbert!N8121,Rate!$A$4:$A$25,0),MATCH(Gilbert!L8121,Rate!$B$3:$M$3,0))*O8121*0.8,INDEX(Rate!$B$4:$M$25,MATCH(Gilbert!N8121,Rate!$A$4:$A$25,0),MATCH(Gilbert!L8121,Rate!$B$3:$M$3,0))*O8121)),"")</f>
        <v/>
      </c>
      <c r="T8121" s="71" t="str">
        <f t="shared" si="381"/>
        <v/>
      </c>
    </row>
    <row r="8122" spans="16:20">
      <c r="P8122" s="70" t="str">
        <f t="shared" si="379"/>
        <v/>
      </c>
      <c r="Q8122" s="70" t="str">
        <f t="shared" si="380"/>
        <v/>
      </c>
      <c r="R8122" s="70" t="str">
        <f>IFERROR(IF(K8122="handling and wharfage",SUM(P8122:Q8122),IF(OR(K8122="tank",K8122="Boat",K8122="car"),INDEX(Rate!$B$4:$M$25,MATCH(Gilbert!N8122,Rate!$A$4:$A$25,0),MATCH(Gilbert!L8122,Rate!$B$3:$M$3,0))*O8122*0.8,INDEX(Rate!$B$4:$M$25,MATCH(Gilbert!N8122,Rate!$A$4:$A$25,0),MATCH(Gilbert!L8122,Rate!$B$3:$M$3,0))*O8122)),"")</f>
        <v/>
      </c>
      <c r="T8122" s="71" t="str">
        <f t="shared" si="381"/>
        <v/>
      </c>
    </row>
    <row r="8123" spans="16:20">
      <c r="P8123" s="70" t="str">
        <f t="shared" si="379"/>
        <v/>
      </c>
      <c r="Q8123" s="70" t="str">
        <f t="shared" si="380"/>
        <v/>
      </c>
      <c r="R8123" s="70" t="str">
        <f>IFERROR(IF(K8123="handling and wharfage",SUM(P8123:Q8123),IF(OR(K8123="tank",K8123="Boat",K8123="car"),INDEX(Rate!$B$4:$M$25,MATCH(Gilbert!N8123,Rate!$A$4:$A$25,0),MATCH(Gilbert!L8123,Rate!$B$3:$M$3,0))*O8123*0.8,INDEX(Rate!$B$4:$M$25,MATCH(Gilbert!N8123,Rate!$A$4:$A$25,0),MATCH(Gilbert!L8123,Rate!$B$3:$M$3,0))*O8123)),"")</f>
        <v/>
      </c>
      <c r="T8123" s="71" t="str">
        <f t="shared" si="381"/>
        <v/>
      </c>
    </row>
    <row r="8124" spans="16:20">
      <c r="P8124" s="70" t="str">
        <f t="shared" si="379"/>
        <v/>
      </c>
      <c r="Q8124" s="70" t="str">
        <f t="shared" si="380"/>
        <v/>
      </c>
      <c r="R8124" s="70" t="str">
        <f>IFERROR(IF(K8124="handling and wharfage",SUM(P8124:Q8124),IF(OR(K8124="tank",K8124="Boat",K8124="car"),INDEX(Rate!$B$4:$M$25,MATCH(Gilbert!N8124,Rate!$A$4:$A$25,0),MATCH(Gilbert!L8124,Rate!$B$3:$M$3,0))*O8124*0.8,INDEX(Rate!$B$4:$M$25,MATCH(Gilbert!N8124,Rate!$A$4:$A$25,0),MATCH(Gilbert!L8124,Rate!$B$3:$M$3,0))*O8124)),"")</f>
        <v/>
      </c>
      <c r="T8124" s="71" t="str">
        <f t="shared" si="381"/>
        <v/>
      </c>
    </row>
    <row r="8125" spans="16:20">
      <c r="P8125" s="70" t="str">
        <f t="shared" si="379"/>
        <v/>
      </c>
      <c r="Q8125" s="70" t="str">
        <f t="shared" si="380"/>
        <v/>
      </c>
      <c r="R8125" s="70" t="str">
        <f>IFERROR(IF(K8125="handling and wharfage",SUM(P8125:Q8125),IF(OR(K8125="tank",K8125="Boat",K8125="car"),INDEX(Rate!$B$4:$M$25,MATCH(Gilbert!N8125,Rate!$A$4:$A$25,0),MATCH(Gilbert!L8125,Rate!$B$3:$M$3,0))*O8125*0.8,INDEX(Rate!$B$4:$M$25,MATCH(Gilbert!N8125,Rate!$A$4:$A$25,0),MATCH(Gilbert!L8125,Rate!$B$3:$M$3,0))*O8125)),"")</f>
        <v/>
      </c>
      <c r="T8125" s="71" t="str">
        <f t="shared" si="381"/>
        <v/>
      </c>
    </row>
    <row r="8126" spans="16:20">
      <c r="P8126" s="70" t="str">
        <f t="shared" si="379"/>
        <v/>
      </c>
      <c r="Q8126" s="70" t="str">
        <f t="shared" si="380"/>
        <v/>
      </c>
      <c r="R8126" s="70" t="str">
        <f>IFERROR(IF(K8126="handling and wharfage",SUM(P8126:Q8126),IF(OR(K8126="tank",K8126="Boat",K8126="car"),INDEX(Rate!$B$4:$M$25,MATCH(Gilbert!N8126,Rate!$A$4:$A$25,0),MATCH(Gilbert!L8126,Rate!$B$3:$M$3,0))*O8126*0.8,INDEX(Rate!$B$4:$M$25,MATCH(Gilbert!N8126,Rate!$A$4:$A$25,0),MATCH(Gilbert!L8126,Rate!$B$3:$M$3,0))*O8126)),"")</f>
        <v/>
      </c>
      <c r="T8126" s="71" t="str">
        <f t="shared" si="381"/>
        <v/>
      </c>
    </row>
    <row r="8127" spans="16:20">
      <c r="P8127" s="70" t="str">
        <f t="shared" si="379"/>
        <v/>
      </c>
      <c r="Q8127" s="70" t="str">
        <f t="shared" si="380"/>
        <v/>
      </c>
      <c r="R8127" s="70" t="str">
        <f>IFERROR(IF(K8127="handling and wharfage",SUM(P8127:Q8127),IF(OR(K8127="tank",K8127="Boat",K8127="car"),INDEX(Rate!$B$4:$M$25,MATCH(Gilbert!N8127,Rate!$A$4:$A$25,0),MATCH(Gilbert!L8127,Rate!$B$3:$M$3,0))*O8127*0.8,INDEX(Rate!$B$4:$M$25,MATCH(Gilbert!N8127,Rate!$A$4:$A$25,0),MATCH(Gilbert!L8127,Rate!$B$3:$M$3,0))*O8127)),"")</f>
        <v/>
      </c>
      <c r="T8127" s="71" t="str">
        <f t="shared" si="381"/>
        <v/>
      </c>
    </row>
    <row r="8128" spans="16:20">
      <c r="P8128" s="70" t="str">
        <f t="shared" si="379"/>
        <v/>
      </c>
      <c r="Q8128" s="70" t="str">
        <f t="shared" si="380"/>
        <v/>
      </c>
      <c r="R8128" s="70" t="str">
        <f>IFERROR(IF(K8128="handling and wharfage",SUM(P8128:Q8128),IF(OR(K8128="tank",K8128="Boat",K8128="car"),INDEX(Rate!$B$4:$M$25,MATCH(Gilbert!N8128,Rate!$A$4:$A$25,0),MATCH(Gilbert!L8128,Rate!$B$3:$M$3,0))*O8128*0.8,INDEX(Rate!$B$4:$M$25,MATCH(Gilbert!N8128,Rate!$A$4:$A$25,0),MATCH(Gilbert!L8128,Rate!$B$3:$M$3,0))*O8128)),"")</f>
        <v/>
      </c>
      <c r="T8128" s="71" t="str">
        <f t="shared" si="381"/>
        <v/>
      </c>
    </row>
    <row r="8129" spans="16:20">
      <c r="P8129" s="70" t="str">
        <f t="shared" si="379"/>
        <v/>
      </c>
      <c r="Q8129" s="70" t="str">
        <f t="shared" si="380"/>
        <v/>
      </c>
      <c r="R8129" s="70" t="str">
        <f>IFERROR(IF(K8129="handling and wharfage",SUM(P8129:Q8129),IF(OR(K8129="tank",K8129="Boat",K8129="car"),INDEX(Rate!$B$4:$M$25,MATCH(Gilbert!N8129,Rate!$A$4:$A$25,0),MATCH(Gilbert!L8129,Rate!$B$3:$M$3,0))*O8129*0.8,INDEX(Rate!$B$4:$M$25,MATCH(Gilbert!N8129,Rate!$A$4:$A$25,0),MATCH(Gilbert!L8129,Rate!$B$3:$M$3,0))*O8129)),"")</f>
        <v/>
      </c>
      <c r="T8129" s="71" t="str">
        <f t="shared" si="381"/>
        <v/>
      </c>
    </row>
    <row r="8130" spans="16:20">
      <c r="P8130" s="70" t="str">
        <f t="shared" si="379"/>
        <v/>
      </c>
      <c r="Q8130" s="70" t="str">
        <f t="shared" si="380"/>
        <v/>
      </c>
      <c r="R8130" s="70" t="str">
        <f>IFERROR(IF(K8130="handling and wharfage",SUM(P8130:Q8130),IF(OR(K8130="tank",K8130="Boat",K8130="car"),INDEX(Rate!$B$4:$M$25,MATCH(Gilbert!N8130,Rate!$A$4:$A$25,0),MATCH(Gilbert!L8130,Rate!$B$3:$M$3,0))*O8130*0.8,INDEX(Rate!$B$4:$M$25,MATCH(Gilbert!N8130,Rate!$A$4:$A$25,0),MATCH(Gilbert!L8130,Rate!$B$3:$M$3,0))*O8130)),"")</f>
        <v/>
      </c>
      <c r="T8130" s="71" t="str">
        <f t="shared" si="381"/>
        <v/>
      </c>
    </row>
    <row r="8131" spans="16:20">
      <c r="P8131" s="70" t="str">
        <f t="shared" ref="P8131:P8194" si="382">IF(OR(K8131="handling and wharfage",K8131="rau handling and wharfage"),O8131*30,"")</f>
        <v/>
      </c>
      <c r="Q8131" s="70" t="str">
        <f t="shared" ref="Q8131:Q8194" si="383">IF(K8131&lt;&gt;"handling and wharfage","",O8131*3.5)</f>
        <v/>
      </c>
      <c r="R8131" s="70" t="str">
        <f>IFERROR(IF(K8131="handling and wharfage",SUM(P8131:Q8131),IF(OR(K8131="tank",K8131="Boat",K8131="car"),INDEX(Rate!$B$4:$M$25,MATCH(Gilbert!N8131,Rate!$A$4:$A$25,0),MATCH(Gilbert!L8131,Rate!$B$3:$M$3,0))*O8131*0.8,INDEX(Rate!$B$4:$M$25,MATCH(Gilbert!N8131,Rate!$A$4:$A$25,0),MATCH(Gilbert!L8131,Rate!$B$3:$M$3,0))*O8131)),"")</f>
        <v/>
      </c>
      <c r="T8131" s="71" t="str">
        <f t="shared" ref="T8131:T8194" si="384">IF(L8131="","",IF(L8131="General2","F0070000061A","E31250000331"))</f>
        <v/>
      </c>
    </row>
    <row r="8132" spans="16:20">
      <c r="P8132" s="70" t="str">
        <f t="shared" si="382"/>
        <v/>
      </c>
      <c r="Q8132" s="70" t="str">
        <f t="shared" si="383"/>
        <v/>
      </c>
      <c r="R8132" s="70" t="str">
        <f>IFERROR(IF(K8132="handling and wharfage",SUM(P8132:Q8132),IF(OR(K8132="tank",K8132="Boat",K8132="car"),INDEX(Rate!$B$4:$M$25,MATCH(Gilbert!N8132,Rate!$A$4:$A$25,0),MATCH(Gilbert!L8132,Rate!$B$3:$M$3,0))*O8132*0.8,INDEX(Rate!$B$4:$M$25,MATCH(Gilbert!N8132,Rate!$A$4:$A$25,0),MATCH(Gilbert!L8132,Rate!$B$3:$M$3,0))*O8132)),"")</f>
        <v/>
      </c>
      <c r="T8132" s="71" t="str">
        <f t="shared" si="384"/>
        <v/>
      </c>
    </row>
    <row r="8133" spans="16:20">
      <c r="P8133" s="70" t="str">
        <f t="shared" si="382"/>
        <v/>
      </c>
      <c r="Q8133" s="70" t="str">
        <f t="shared" si="383"/>
        <v/>
      </c>
      <c r="R8133" s="70" t="str">
        <f>IFERROR(IF(K8133="handling and wharfage",SUM(P8133:Q8133),IF(OR(K8133="tank",K8133="Boat",K8133="car"),INDEX(Rate!$B$4:$M$25,MATCH(Gilbert!N8133,Rate!$A$4:$A$25,0),MATCH(Gilbert!L8133,Rate!$B$3:$M$3,0))*O8133*0.8,INDEX(Rate!$B$4:$M$25,MATCH(Gilbert!N8133,Rate!$A$4:$A$25,0),MATCH(Gilbert!L8133,Rate!$B$3:$M$3,0))*O8133)),"")</f>
        <v/>
      </c>
      <c r="T8133" s="71" t="str">
        <f t="shared" si="384"/>
        <v/>
      </c>
    </row>
    <row r="8134" spans="16:20">
      <c r="P8134" s="70" t="str">
        <f t="shared" si="382"/>
        <v/>
      </c>
      <c r="Q8134" s="70" t="str">
        <f t="shared" si="383"/>
        <v/>
      </c>
      <c r="R8134" s="70" t="str">
        <f>IFERROR(IF(K8134="handling and wharfage",SUM(P8134:Q8134),IF(OR(K8134="tank",K8134="Boat",K8134="car"),INDEX(Rate!$B$4:$M$25,MATCH(Gilbert!N8134,Rate!$A$4:$A$25,0),MATCH(Gilbert!L8134,Rate!$B$3:$M$3,0))*O8134*0.8,INDEX(Rate!$B$4:$M$25,MATCH(Gilbert!N8134,Rate!$A$4:$A$25,0),MATCH(Gilbert!L8134,Rate!$B$3:$M$3,0))*O8134)),"")</f>
        <v/>
      </c>
      <c r="T8134" s="71" t="str">
        <f t="shared" si="384"/>
        <v/>
      </c>
    </row>
    <row r="8135" spans="16:20">
      <c r="P8135" s="70" t="str">
        <f t="shared" si="382"/>
        <v/>
      </c>
      <c r="Q8135" s="70" t="str">
        <f t="shared" si="383"/>
        <v/>
      </c>
      <c r="R8135" s="70" t="str">
        <f>IFERROR(IF(K8135="handling and wharfage",SUM(P8135:Q8135),IF(OR(K8135="tank",K8135="Boat",K8135="car"),INDEX(Rate!$B$4:$M$25,MATCH(Gilbert!N8135,Rate!$A$4:$A$25,0),MATCH(Gilbert!L8135,Rate!$B$3:$M$3,0))*O8135*0.8,INDEX(Rate!$B$4:$M$25,MATCH(Gilbert!N8135,Rate!$A$4:$A$25,0),MATCH(Gilbert!L8135,Rate!$B$3:$M$3,0))*O8135)),"")</f>
        <v/>
      </c>
      <c r="T8135" s="71" t="str">
        <f t="shared" si="384"/>
        <v/>
      </c>
    </row>
    <row r="8136" spans="16:20">
      <c r="P8136" s="70" t="str">
        <f t="shared" si="382"/>
        <v/>
      </c>
      <c r="Q8136" s="70" t="str">
        <f t="shared" si="383"/>
        <v/>
      </c>
      <c r="R8136" s="70" t="str">
        <f>IFERROR(IF(K8136="handling and wharfage",SUM(P8136:Q8136),IF(OR(K8136="tank",K8136="Boat",K8136="car"),INDEX(Rate!$B$4:$M$25,MATCH(Gilbert!N8136,Rate!$A$4:$A$25,0),MATCH(Gilbert!L8136,Rate!$B$3:$M$3,0))*O8136*0.8,INDEX(Rate!$B$4:$M$25,MATCH(Gilbert!N8136,Rate!$A$4:$A$25,0),MATCH(Gilbert!L8136,Rate!$B$3:$M$3,0))*O8136)),"")</f>
        <v/>
      </c>
      <c r="T8136" s="71" t="str">
        <f t="shared" si="384"/>
        <v/>
      </c>
    </row>
    <row r="8137" s="38" customFormat="1" spans="1:23">
      <c r="A8137" s="52"/>
      <c r="B8137" s="52"/>
      <c r="D8137" s="67"/>
      <c r="G8137" s="76"/>
      <c r="H8137" s="53"/>
      <c r="J8137" s="78"/>
      <c r="P8137" s="70" t="str">
        <f t="shared" si="382"/>
        <v/>
      </c>
      <c r="Q8137" s="70" t="str">
        <f t="shared" si="383"/>
        <v/>
      </c>
      <c r="R8137" s="70" t="str">
        <f>IFERROR(IF(K8137="handling and wharfage",SUM(P8137:Q8137),IF(OR(K8137="tank",K8137="Boat",K8137="car"),INDEX(Rate!$B$4:$M$25,MATCH(Gilbert!N8137,Rate!$A$4:$A$25,0),MATCH(Gilbert!L8137,Rate!$B$3:$M$3,0))*O8137*0.8,INDEX(Rate!$B$4:$M$25,MATCH(Gilbert!N8137,Rate!$A$4:$A$25,0),MATCH(Gilbert!L8137,Rate!$B$3:$M$3,0))*O8137)),"")</f>
        <v/>
      </c>
      <c r="S8137" s="71"/>
      <c r="T8137" s="71" t="str">
        <f t="shared" si="384"/>
        <v/>
      </c>
      <c r="V8137" s="53"/>
      <c r="W8137" s="53"/>
    </row>
    <row r="8138" s="38" customFormat="1" spans="1:23">
      <c r="A8138" s="52"/>
      <c r="B8138" s="52"/>
      <c r="D8138" s="67"/>
      <c r="G8138" s="76"/>
      <c r="H8138" s="53"/>
      <c r="J8138" s="78"/>
      <c r="P8138" s="70" t="str">
        <f t="shared" si="382"/>
        <v/>
      </c>
      <c r="Q8138" s="70" t="str">
        <f t="shared" si="383"/>
        <v/>
      </c>
      <c r="R8138" s="70" t="str">
        <f>IFERROR(IF(K8138="handling and wharfage",SUM(P8138:Q8138),IF(OR(K8138="tank",K8138="Boat",K8138="car"),INDEX(Rate!$B$4:$M$25,MATCH(Gilbert!N8138,Rate!$A$4:$A$25,0),MATCH(Gilbert!L8138,Rate!$B$3:$M$3,0))*O8138*0.8,INDEX(Rate!$B$4:$M$25,MATCH(Gilbert!N8138,Rate!$A$4:$A$25,0),MATCH(Gilbert!L8138,Rate!$B$3:$M$3,0))*O8138)),"")</f>
        <v/>
      </c>
      <c r="S8138" s="71"/>
      <c r="T8138" s="71" t="str">
        <f t="shared" si="384"/>
        <v/>
      </c>
      <c r="V8138" s="53"/>
      <c r="W8138" s="53"/>
    </row>
    <row r="8139" s="38" customFormat="1" spans="1:23">
      <c r="A8139" s="52"/>
      <c r="B8139" s="52"/>
      <c r="D8139" s="67"/>
      <c r="G8139" s="76"/>
      <c r="H8139" s="53"/>
      <c r="J8139" s="78"/>
      <c r="P8139" s="70" t="str">
        <f t="shared" si="382"/>
        <v/>
      </c>
      <c r="Q8139" s="70" t="str">
        <f t="shared" si="383"/>
        <v/>
      </c>
      <c r="R8139" s="70" t="str">
        <f>IFERROR(IF(K8139="handling and wharfage",SUM(P8139:Q8139),IF(OR(K8139="tank",K8139="Boat",K8139="car"),INDEX(Rate!$B$4:$M$25,MATCH(Gilbert!N8139,Rate!$A$4:$A$25,0),MATCH(Gilbert!L8139,Rate!$B$3:$M$3,0))*O8139*0.8,INDEX(Rate!$B$4:$M$25,MATCH(Gilbert!N8139,Rate!$A$4:$A$25,0),MATCH(Gilbert!L8139,Rate!$B$3:$M$3,0))*O8139)),"")</f>
        <v/>
      </c>
      <c r="S8139" s="71"/>
      <c r="T8139" s="71" t="str">
        <f t="shared" si="384"/>
        <v/>
      </c>
      <c r="V8139" s="53"/>
      <c r="W8139" s="53"/>
    </row>
    <row r="8140" s="38" customFormat="1" spans="1:23">
      <c r="A8140" s="52"/>
      <c r="B8140" s="52"/>
      <c r="D8140" s="67"/>
      <c r="G8140" s="76"/>
      <c r="H8140" s="53"/>
      <c r="J8140" s="78"/>
      <c r="P8140" s="70" t="str">
        <f t="shared" si="382"/>
        <v/>
      </c>
      <c r="Q8140" s="70" t="str">
        <f t="shared" si="383"/>
        <v/>
      </c>
      <c r="R8140" s="70" t="str">
        <f>IFERROR(IF(K8140="handling and wharfage",SUM(P8140:Q8140),IF(OR(K8140="tank",K8140="Boat",K8140="car"),INDEX(Rate!$B$4:$M$25,MATCH(Gilbert!N8140,Rate!$A$4:$A$25,0),MATCH(Gilbert!L8140,Rate!$B$3:$M$3,0))*O8140*0.8,INDEX(Rate!$B$4:$M$25,MATCH(Gilbert!N8140,Rate!$A$4:$A$25,0),MATCH(Gilbert!L8140,Rate!$B$3:$M$3,0))*O8140)),"")</f>
        <v/>
      </c>
      <c r="S8140" s="71"/>
      <c r="T8140" s="71" t="str">
        <f t="shared" si="384"/>
        <v/>
      </c>
      <c r="V8140" s="53"/>
      <c r="W8140" s="53"/>
    </row>
    <row r="8141" s="38" customFormat="1" spans="1:23">
      <c r="A8141" s="52"/>
      <c r="B8141" s="52"/>
      <c r="D8141" s="67"/>
      <c r="G8141" s="76"/>
      <c r="H8141" s="53"/>
      <c r="J8141" s="78"/>
      <c r="P8141" s="70" t="str">
        <f t="shared" si="382"/>
        <v/>
      </c>
      <c r="Q8141" s="70" t="str">
        <f t="shared" si="383"/>
        <v/>
      </c>
      <c r="R8141" s="70" t="str">
        <f>IFERROR(IF(K8141="handling and wharfage",SUM(P8141:Q8141),IF(OR(K8141="tank",K8141="Boat",K8141="car"),INDEX(Rate!$B$4:$M$25,MATCH(Gilbert!N8141,Rate!$A$4:$A$25,0),MATCH(Gilbert!L8141,Rate!$B$3:$M$3,0))*O8141*0.8,INDEX(Rate!$B$4:$M$25,MATCH(Gilbert!N8141,Rate!$A$4:$A$25,0),MATCH(Gilbert!L8141,Rate!$B$3:$M$3,0))*O8141)),"")</f>
        <v/>
      </c>
      <c r="S8141" s="71"/>
      <c r="T8141" s="71" t="str">
        <f t="shared" si="384"/>
        <v/>
      </c>
      <c r="V8141" s="53"/>
      <c r="W8141" s="53"/>
    </row>
    <row r="8142" s="38" customFormat="1" spans="1:23">
      <c r="A8142" s="52"/>
      <c r="B8142" s="52"/>
      <c r="D8142" s="67"/>
      <c r="G8142" s="76"/>
      <c r="H8142" s="53"/>
      <c r="J8142" s="78"/>
      <c r="P8142" s="70" t="str">
        <f t="shared" si="382"/>
        <v/>
      </c>
      <c r="Q8142" s="70" t="str">
        <f t="shared" si="383"/>
        <v/>
      </c>
      <c r="R8142" s="70" t="str">
        <f>IFERROR(IF(K8142="handling and wharfage",SUM(P8142:Q8142),IF(OR(K8142="tank",K8142="Boat",K8142="car"),INDEX(Rate!$B$4:$M$25,MATCH(Gilbert!N8142,Rate!$A$4:$A$25,0),MATCH(Gilbert!L8142,Rate!$B$3:$M$3,0))*O8142*0.8,INDEX(Rate!$B$4:$M$25,MATCH(Gilbert!N8142,Rate!$A$4:$A$25,0),MATCH(Gilbert!L8142,Rate!$B$3:$M$3,0))*O8142)),"")</f>
        <v/>
      </c>
      <c r="S8142" s="71"/>
      <c r="T8142" s="71" t="str">
        <f t="shared" si="384"/>
        <v/>
      </c>
      <c r="V8142" s="53"/>
      <c r="W8142" s="53"/>
    </row>
    <row r="8143" s="38" customFormat="1" spans="1:23">
      <c r="A8143" s="52"/>
      <c r="B8143" s="52"/>
      <c r="D8143" s="67"/>
      <c r="G8143" s="76"/>
      <c r="H8143" s="53"/>
      <c r="J8143" s="78"/>
      <c r="P8143" s="70" t="str">
        <f t="shared" si="382"/>
        <v/>
      </c>
      <c r="Q8143" s="70" t="str">
        <f t="shared" si="383"/>
        <v/>
      </c>
      <c r="R8143" s="70" t="str">
        <f>IFERROR(IF(K8143="handling and wharfage",SUM(P8143:Q8143),IF(OR(K8143="tank",K8143="Boat",K8143="car"),INDEX(Rate!$B$4:$M$25,MATCH(Gilbert!N8143,Rate!$A$4:$A$25,0),MATCH(Gilbert!L8143,Rate!$B$3:$M$3,0))*O8143*0.8,INDEX(Rate!$B$4:$M$25,MATCH(Gilbert!N8143,Rate!$A$4:$A$25,0),MATCH(Gilbert!L8143,Rate!$B$3:$M$3,0))*O8143)),"")</f>
        <v/>
      </c>
      <c r="S8143" s="71"/>
      <c r="T8143" s="71" t="str">
        <f t="shared" si="384"/>
        <v/>
      </c>
      <c r="V8143" s="53"/>
      <c r="W8143" s="53"/>
    </row>
    <row r="8144" s="38" customFormat="1" spans="1:23">
      <c r="A8144" s="52"/>
      <c r="B8144" s="52"/>
      <c r="D8144" s="67"/>
      <c r="G8144" s="76"/>
      <c r="H8144" s="53"/>
      <c r="J8144" s="78"/>
      <c r="P8144" s="70" t="str">
        <f t="shared" si="382"/>
        <v/>
      </c>
      <c r="Q8144" s="70" t="str">
        <f t="shared" si="383"/>
        <v/>
      </c>
      <c r="R8144" s="70" t="str">
        <f>IFERROR(IF(K8144="handling and wharfage",SUM(P8144:Q8144),IF(OR(K8144="tank",K8144="Boat",K8144="car"),INDEX(Rate!$B$4:$M$25,MATCH(Gilbert!N8144,Rate!$A$4:$A$25,0),MATCH(Gilbert!L8144,Rate!$B$3:$M$3,0))*O8144*0.8,INDEX(Rate!$B$4:$M$25,MATCH(Gilbert!N8144,Rate!$A$4:$A$25,0),MATCH(Gilbert!L8144,Rate!$B$3:$M$3,0))*O8144)),"")</f>
        <v/>
      </c>
      <c r="S8144" s="71"/>
      <c r="T8144" s="71" t="str">
        <f t="shared" si="384"/>
        <v/>
      </c>
      <c r="V8144" s="53"/>
      <c r="W8144" s="53"/>
    </row>
    <row r="8145" s="38" customFormat="1" spans="1:23">
      <c r="A8145" s="52"/>
      <c r="B8145" s="52"/>
      <c r="D8145" s="67"/>
      <c r="G8145" s="76"/>
      <c r="H8145" s="53"/>
      <c r="J8145" s="78"/>
      <c r="P8145" s="70" t="str">
        <f t="shared" si="382"/>
        <v/>
      </c>
      <c r="Q8145" s="70" t="str">
        <f t="shared" si="383"/>
        <v/>
      </c>
      <c r="R8145" s="70" t="str">
        <f>IFERROR(IF(K8145="handling and wharfage",SUM(P8145:Q8145),IF(OR(K8145="tank",K8145="Boat",K8145="car"),INDEX(Rate!$B$4:$M$25,MATCH(Gilbert!N8145,Rate!$A$4:$A$25,0),MATCH(Gilbert!L8145,Rate!$B$3:$M$3,0))*O8145*0.8,INDEX(Rate!$B$4:$M$25,MATCH(Gilbert!N8145,Rate!$A$4:$A$25,0),MATCH(Gilbert!L8145,Rate!$B$3:$M$3,0))*O8145)),"")</f>
        <v/>
      </c>
      <c r="S8145" s="71"/>
      <c r="T8145" s="71" t="str">
        <f t="shared" si="384"/>
        <v/>
      </c>
      <c r="V8145" s="53"/>
      <c r="W8145" s="53"/>
    </row>
    <row r="8146" s="38" customFormat="1" spans="1:23">
      <c r="A8146" s="52"/>
      <c r="B8146" s="52"/>
      <c r="D8146" s="67"/>
      <c r="G8146" s="76"/>
      <c r="H8146" s="53"/>
      <c r="J8146" s="78"/>
      <c r="P8146" s="70" t="str">
        <f t="shared" si="382"/>
        <v/>
      </c>
      <c r="Q8146" s="70" t="str">
        <f t="shared" si="383"/>
        <v/>
      </c>
      <c r="R8146" s="70" t="str">
        <f>IFERROR(IF(K8146="handling and wharfage",SUM(P8146:Q8146),IF(OR(K8146="tank",K8146="Boat",K8146="car"),INDEX(Rate!$B$4:$M$25,MATCH(Gilbert!N8146,Rate!$A$4:$A$25,0),MATCH(Gilbert!L8146,Rate!$B$3:$M$3,0))*O8146*0.8,INDEX(Rate!$B$4:$M$25,MATCH(Gilbert!N8146,Rate!$A$4:$A$25,0),MATCH(Gilbert!L8146,Rate!$B$3:$M$3,0))*O8146)),"")</f>
        <v/>
      </c>
      <c r="S8146" s="71"/>
      <c r="T8146" s="71" t="str">
        <f t="shared" si="384"/>
        <v/>
      </c>
      <c r="V8146" s="53"/>
      <c r="W8146" s="53"/>
    </row>
    <row r="8147" s="38" customFormat="1" spans="1:23">
      <c r="A8147" s="52"/>
      <c r="B8147" s="52"/>
      <c r="D8147" s="67"/>
      <c r="G8147" s="76"/>
      <c r="H8147" s="53"/>
      <c r="J8147" s="78"/>
      <c r="P8147" s="70" t="str">
        <f t="shared" si="382"/>
        <v/>
      </c>
      <c r="Q8147" s="70" t="str">
        <f t="shared" si="383"/>
        <v/>
      </c>
      <c r="R8147" s="70" t="str">
        <f>IFERROR(IF(K8147="handling and wharfage",SUM(P8147:Q8147),IF(OR(K8147="tank",K8147="Boat",K8147="car"),INDEX(Rate!$B$4:$M$25,MATCH(Gilbert!N8147,Rate!$A$4:$A$25,0),MATCH(Gilbert!L8147,Rate!$B$3:$M$3,0))*O8147*0.8,INDEX(Rate!$B$4:$M$25,MATCH(Gilbert!N8147,Rate!$A$4:$A$25,0),MATCH(Gilbert!L8147,Rate!$B$3:$M$3,0))*O8147)),"")</f>
        <v/>
      </c>
      <c r="S8147" s="71"/>
      <c r="T8147" s="71" t="str">
        <f t="shared" si="384"/>
        <v/>
      </c>
      <c r="V8147" s="53"/>
      <c r="W8147" s="53"/>
    </row>
    <row r="8148" s="38" customFormat="1" spans="1:23">
      <c r="A8148" s="52"/>
      <c r="B8148" s="52"/>
      <c r="D8148" s="67"/>
      <c r="G8148" s="76"/>
      <c r="H8148" s="53"/>
      <c r="J8148" s="78"/>
      <c r="P8148" s="70" t="str">
        <f t="shared" si="382"/>
        <v/>
      </c>
      <c r="Q8148" s="70" t="str">
        <f t="shared" si="383"/>
        <v/>
      </c>
      <c r="R8148" s="70" t="str">
        <f>IFERROR(IF(K8148="handling and wharfage",SUM(P8148:Q8148),IF(OR(K8148="tank",K8148="Boat",K8148="car"),INDEX(Rate!$B$4:$M$25,MATCH(Gilbert!N8148,Rate!$A$4:$A$25,0),MATCH(Gilbert!L8148,Rate!$B$3:$M$3,0))*O8148*0.8,INDEX(Rate!$B$4:$M$25,MATCH(Gilbert!N8148,Rate!$A$4:$A$25,0),MATCH(Gilbert!L8148,Rate!$B$3:$M$3,0))*O8148)),"")</f>
        <v/>
      </c>
      <c r="S8148" s="71"/>
      <c r="T8148" s="71" t="str">
        <f t="shared" si="384"/>
        <v/>
      </c>
      <c r="V8148" s="53"/>
      <c r="W8148" s="53"/>
    </row>
    <row r="8149" s="38" customFormat="1" spans="1:23">
      <c r="A8149" s="52"/>
      <c r="B8149" s="52"/>
      <c r="D8149" s="67"/>
      <c r="G8149" s="76"/>
      <c r="H8149" s="53"/>
      <c r="J8149" s="78"/>
      <c r="P8149" s="70" t="str">
        <f t="shared" si="382"/>
        <v/>
      </c>
      <c r="Q8149" s="70" t="str">
        <f t="shared" si="383"/>
        <v/>
      </c>
      <c r="R8149" s="70" t="str">
        <f>IFERROR(IF(K8149="handling and wharfage",SUM(P8149:Q8149),IF(OR(K8149="tank",K8149="Boat",K8149="car"),INDEX(Rate!$B$4:$M$25,MATCH(Gilbert!N8149,Rate!$A$4:$A$25,0),MATCH(Gilbert!L8149,Rate!$B$3:$M$3,0))*O8149*0.8,INDEX(Rate!$B$4:$M$25,MATCH(Gilbert!N8149,Rate!$A$4:$A$25,0),MATCH(Gilbert!L8149,Rate!$B$3:$M$3,0))*O8149)),"")</f>
        <v/>
      </c>
      <c r="S8149" s="71"/>
      <c r="T8149" s="71" t="str">
        <f t="shared" si="384"/>
        <v/>
      </c>
      <c r="V8149" s="53"/>
      <c r="W8149" s="53"/>
    </row>
    <row r="8150" s="38" customFormat="1" spans="1:23">
      <c r="A8150" s="52"/>
      <c r="B8150" s="52"/>
      <c r="D8150" s="67"/>
      <c r="G8150" s="76"/>
      <c r="H8150" s="53"/>
      <c r="J8150" s="78"/>
      <c r="P8150" s="70" t="str">
        <f t="shared" si="382"/>
        <v/>
      </c>
      <c r="Q8150" s="70" t="str">
        <f t="shared" si="383"/>
        <v/>
      </c>
      <c r="R8150" s="70" t="str">
        <f>IFERROR(IF(K8150="handling and wharfage",SUM(P8150:Q8150),IF(OR(K8150="tank",K8150="Boat",K8150="car"),INDEX(Rate!$B$4:$M$25,MATCH(Gilbert!N8150,Rate!$A$4:$A$25,0),MATCH(Gilbert!L8150,Rate!$B$3:$M$3,0))*O8150*0.8,INDEX(Rate!$B$4:$M$25,MATCH(Gilbert!N8150,Rate!$A$4:$A$25,0),MATCH(Gilbert!L8150,Rate!$B$3:$M$3,0))*O8150)),"")</f>
        <v/>
      </c>
      <c r="S8150" s="71"/>
      <c r="T8150" s="71" t="str">
        <f t="shared" si="384"/>
        <v/>
      </c>
      <c r="V8150" s="53"/>
      <c r="W8150" s="53"/>
    </row>
    <row r="8151" s="65" customFormat="1" spans="1:23">
      <c r="A8151" s="131"/>
      <c r="B8151" s="131"/>
      <c r="D8151" s="132"/>
      <c r="G8151" s="133"/>
      <c r="H8151" s="132"/>
      <c r="J8151" s="134"/>
      <c r="P8151" s="70" t="str">
        <f t="shared" si="382"/>
        <v/>
      </c>
      <c r="Q8151" s="70" t="str">
        <f t="shared" si="383"/>
        <v/>
      </c>
      <c r="R8151" s="70" t="str">
        <f>IFERROR(IF(K8151="handling and wharfage",SUM(P8151:Q8151),IF(OR(K8151="tank",K8151="Boat",K8151="car"),INDEX(Rate!$B$4:$M$25,MATCH(Gilbert!N8151,Rate!$A$4:$A$25,0),MATCH(Gilbert!L8151,Rate!$B$3:$M$3,0))*O8151*0.8,INDEX(Rate!$B$4:$M$25,MATCH(Gilbert!N8151,Rate!$A$4:$A$25,0),MATCH(Gilbert!L8151,Rate!$B$3:$M$3,0))*O8151)),"")</f>
        <v/>
      </c>
      <c r="S8151" s="71"/>
      <c r="T8151" s="71" t="str">
        <f t="shared" si="384"/>
        <v/>
      </c>
      <c r="V8151" s="132"/>
      <c r="W8151" s="132"/>
    </row>
    <row r="8152" s="65" customFormat="1" spans="1:23">
      <c r="A8152" s="131"/>
      <c r="B8152" s="131"/>
      <c r="D8152" s="132"/>
      <c r="G8152" s="133"/>
      <c r="H8152" s="132"/>
      <c r="J8152" s="134"/>
      <c r="P8152" s="70" t="str">
        <f t="shared" si="382"/>
        <v/>
      </c>
      <c r="Q8152" s="70" t="str">
        <f t="shared" si="383"/>
        <v/>
      </c>
      <c r="R8152" s="70" t="str">
        <f>IFERROR(IF(K8152="handling and wharfage",SUM(P8152:Q8152),IF(OR(K8152="tank",K8152="Boat",K8152="car"),INDEX(Rate!$B$4:$M$25,MATCH(Gilbert!N8152,Rate!$A$4:$A$25,0),MATCH(Gilbert!L8152,Rate!$B$3:$M$3,0))*O8152*0.8,INDEX(Rate!$B$4:$M$25,MATCH(Gilbert!N8152,Rate!$A$4:$A$25,0),MATCH(Gilbert!L8152,Rate!$B$3:$M$3,0))*O8152)),"")</f>
        <v/>
      </c>
      <c r="S8152" s="71"/>
      <c r="T8152" s="71" t="str">
        <f t="shared" si="384"/>
        <v/>
      </c>
      <c r="V8152" s="132"/>
      <c r="W8152" s="132"/>
    </row>
    <row r="8153" s="65" customFormat="1" spans="1:23">
      <c r="A8153" s="131"/>
      <c r="B8153" s="131"/>
      <c r="D8153" s="132"/>
      <c r="G8153" s="133"/>
      <c r="H8153" s="132"/>
      <c r="J8153" s="134"/>
      <c r="P8153" s="70" t="str">
        <f t="shared" si="382"/>
        <v/>
      </c>
      <c r="Q8153" s="70" t="str">
        <f t="shared" si="383"/>
        <v/>
      </c>
      <c r="R8153" s="70" t="str">
        <f>IFERROR(IF(K8153="handling and wharfage",SUM(P8153:Q8153),IF(OR(K8153="tank",K8153="Boat",K8153="car"),INDEX(Rate!$B$4:$M$25,MATCH(Gilbert!N8153,Rate!$A$4:$A$25,0),MATCH(Gilbert!L8153,Rate!$B$3:$M$3,0))*O8153*0.8,INDEX(Rate!$B$4:$M$25,MATCH(Gilbert!N8153,Rate!$A$4:$A$25,0),MATCH(Gilbert!L8153,Rate!$B$3:$M$3,0))*O8153)),"")</f>
        <v/>
      </c>
      <c r="S8153" s="71"/>
      <c r="T8153" s="71" t="str">
        <f t="shared" si="384"/>
        <v/>
      </c>
      <c r="V8153" s="132"/>
      <c r="W8153" s="132"/>
    </row>
    <row r="8154" s="65" customFormat="1" spans="1:23">
      <c r="A8154" s="131"/>
      <c r="B8154" s="131"/>
      <c r="D8154" s="132"/>
      <c r="G8154" s="133"/>
      <c r="H8154" s="132"/>
      <c r="J8154" s="134"/>
      <c r="P8154" s="70" t="str">
        <f t="shared" si="382"/>
        <v/>
      </c>
      <c r="Q8154" s="70" t="str">
        <f t="shared" si="383"/>
        <v/>
      </c>
      <c r="R8154" s="70" t="str">
        <f>IFERROR(IF(K8154="handling and wharfage",SUM(P8154:Q8154),IF(OR(K8154="tank",K8154="Boat",K8154="car"),INDEX(Rate!$B$4:$M$25,MATCH(Gilbert!N8154,Rate!$A$4:$A$25,0),MATCH(Gilbert!L8154,Rate!$B$3:$M$3,0))*O8154*0.8,INDEX(Rate!$B$4:$M$25,MATCH(Gilbert!N8154,Rate!$A$4:$A$25,0),MATCH(Gilbert!L8154,Rate!$B$3:$M$3,0))*O8154)),"")</f>
        <v/>
      </c>
      <c r="S8154" s="71"/>
      <c r="T8154" s="71" t="str">
        <f t="shared" si="384"/>
        <v/>
      </c>
      <c r="V8154" s="132"/>
      <c r="W8154" s="132"/>
    </row>
    <row r="8155" s="38" customFormat="1" spans="1:23">
      <c r="A8155" s="52"/>
      <c r="B8155" s="52"/>
      <c r="D8155" s="67"/>
      <c r="G8155" s="76"/>
      <c r="H8155" s="53"/>
      <c r="J8155" s="78"/>
      <c r="P8155" s="70" t="str">
        <f t="shared" si="382"/>
        <v/>
      </c>
      <c r="Q8155" s="70" t="str">
        <f t="shared" si="383"/>
        <v/>
      </c>
      <c r="R8155" s="70" t="str">
        <f>IFERROR(IF(K8155="handling and wharfage",SUM(P8155:Q8155),IF(OR(K8155="tank",K8155="Boat",K8155="car"),INDEX(Rate!$B$4:$M$25,MATCH(Gilbert!N8155,Rate!$A$4:$A$25,0),MATCH(Gilbert!L8155,Rate!$B$3:$M$3,0))*O8155*0.8,INDEX(Rate!$B$4:$M$25,MATCH(Gilbert!N8155,Rate!$A$4:$A$25,0),MATCH(Gilbert!L8155,Rate!$B$3:$M$3,0))*O8155)),"")</f>
        <v/>
      </c>
      <c r="S8155" s="71"/>
      <c r="T8155" s="71" t="str">
        <f t="shared" si="384"/>
        <v/>
      </c>
      <c r="V8155" s="53"/>
      <c r="W8155" s="53"/>
    </row>
    <row r="8156" s="38" customFormat="1" spans="1:23">
      <c r="A8156" s="52"/>
      <c r="B8156" s="52"/>
      <c r="D8156" s="67"/>
      <c r="G8156" s="76"/>
      <c r="H8156" s="53"/>
      <c r="J8156" s="78"/>
      <c r="P8156" s="70" t="str">
        <f t="shared" si="382"/>
        <v/>
      </c>
      <c r="Q8156" s="70" t="str">
        <f t="shared" si="383"/>
        <v/>
      </c>
      <c r="R8156" s="70" t="str">
        <f>IFERROR(IF(K8156="handling and wharfage",SUM(P8156:Q8156),IF(OR(K8156="tank",K8156="Boat",K8156="car"),INDEX(Rate!$B$4:$M$25,MATCH(Gilbert!N8156,Rate!$A$4:$A$25,0),MATCH(Gilbert!L8156,Rate!$B$3:$M$3,0))*O8156*0.8,INDEX(Rate!$B$4:$M$25,MATCH(Gilbert!N8156,Rate!$A$4:$A$25,0),MATCH(Gilbert!L8156,Rate!$B$3:$M$3,0))*O8156)),"")</f>
        <v/>
      </c>
      <c r="S8156" s="71"/>
      <c r="T8156" s="71" t="str">
        <f t="shared" si="384"/>
        <v/>
      </c>
      <c r="V8156" s="53"/>
      <c r="W8156" s="53"/>
    </row>
    <row r="8157" spans="16:20">
      <c r="P8157" s="70" t="str">
        <f t="shared" si="382"/>
        <v/>
      </c>
      <c r="Q8157" s="70" t="str">
        <f t="shared" si="383"/>
        <v/>
      </c>
      <c r="R8157" s="70" t="str">
        <f>IFERROR(IF(K8157="handling and wharfage",SUM(P8157:Q8157),IF(OR(K8157="tank",K8157="Boat",K8157="car"),INDEX(Rate!$B$4:$M$25,MATCH(Gilbert!N8157,Rate!$A$4:$A$25,0),MATCH(Gilbert!L8157,Rate!$B$3:$M$3,0))*O8157*0.8,INDEX(Rate!$B$4:$M$25,MATCH(Gilbert!N8157,Rate!$A$4:$A$25,0),MATCH(Gilbert!L8157,Rate!$B$3:$M$3,0))*O8157)),"")</f>
        <v/>
      </c>
      <c r="T8157" s="71" t="str">
        <f t="shared" si="384"/>
        <v/>
      </c>
    </row>
    <row r="8158" spans="16:20">
      <c r="P8158" s="70" t="str">
        <f t="shared" si="382"/>
        <v/>
      </c>
      <c r="Q8158" s="70" t="str">
        <f t="shared" si="383"/>
        <v/>
      </c>
      <c r="R8158" s="70" t="str">
        <f>IFERROR(IF(K8158="handling and wharfage",SUM(P8158:Q8158),IF(OR(K8158="tank",K8158="Boat",K8158="car"),INDEX(Rate!$B$4:$M$25,MATCH(Gilbert!N8158,Rate!$A$4:$A$25,0),MATCH(Gilbert!L8158,Rate!$B$3:$M$3,0))*O8158*0.8,INDEX(Rate!$B$4:$M$25,MATCH(Gilbert!N8158,Rate!$A$4:$A$25,0),MATCH(Gilbert!L8158,Rate!$B$3:$M$3,0))*O8158)),"")</f>
        <v/>
      </c>
      <c r="T8158" s="71" t="str">
        <f t="shared" si="384"/>
        <v/>
      </c>
    </row>
    <row r="8159" spans="16:20">
      <c r="P8159" s="70" t="str">
        <f t="shared" si="382"/>
        <v/>
      </c>
      <c r="Q8159" s="70" t="str">
        <f t="shared" si="383"/>
        <v/>
      </c>
      <c r="R8159" s="70" t="str">
        <f>IFERROR(IF(K8159="handling and wharfage",SUM(P8159:Q8159),IF(OR(K8159="tank",K8159="Boat",K8159="car"),INDEX(Rate!$B$4:$M$25,MATCH(Gilbert!N8159,Rate!$A$4:$A$25,0),MATCH(Gilbert!L8159,Rate!$B$3:$M$3,0))*O8159*0.8,INDEX(Rate!$B$4:$M$25,MATCH(Gilbert!N8159,Rate!$A$4:$A$25,0),MATCH(Gilbert!L8159,Rate!$B$3:$M$3,0))*O8159)),"")</f>
        <v/>
      </c>
      <c r="T8159" s="71" t="str">
        <f t="shared" si="384"/>
        <v/>
      </c>
    </row>
    <row r="8160" spans="16:20">
      <c r="P8160" s="70" t="str">
        <f t="shared" si="382"/>
        <v/>
      </c>
      <c r="Q8160" s="70" t="str">
        <f t="shared" si="383"/>
        <v/>
      </c>
      <c r="R8160" s="70" t="str">
        <f>IFERROR(IF(K8160="handling and wharfage",SUM(P8160:Q8160),IF(OR(K8160="tank",K8160="Boat",K8160="car"),INDEX(Rate!$B$4:$M$25,MATCH(Gilbert!N8160,Rate!$A$4:$A$25,0),MATCH(Gilbert!L8160,Rate!$B$3:$M$3,0))*O8160*0.8,INDEX(Rate!$B$4:$M$25,MATCH(Gilbert!N8160,Rate!$A$4:$A$25,0),MATCH(Gilbert!L8160,Rate!$B$3:$M$3,0))*O8160)),"")</f>
        <v/>
      </c>
      <c r="T8160" s="71" t="str">
        <f t="shared" si="384"/>
        <v/>
      </c>
    </row>
    <row r="8161" spans="16:20">
      <c r="P8161" s="70" t="str">
        <f t="shared" si="382"/>
        <v/>
      </c>
      <c r="Q8161" s="70" t="str">
        <f t="shared" si="383"/>
        <v/>
      </c>
      <c r="R8161" s="70" t="str">
        <f>IFERROR(IF(K8161="handling and wharfage",SUM(P8161:Q8161),IF(OR(K8161="tank",K8161="Boat",K8161="car"),INDEX(Rate!$B$4:$M$25,MATCH(Gilbert!N8161,Rate!$A$4:$A$25,0),MATCH(Gilbert!L8161,Rate!$B$3:$M$3,0))*O8161*0.8,INDEX(Rate!$B$4:$M$25,MATCH(Gilbert!N8161,Rate!$A$4:$A$25,0),MATCH(Gilbert!L8161,Rate!$B$3:$M$3,0))*O8161)),"")</f>
        <v/>
      </c>
      <c r="T8161" s="71" t="str">
        <f t="shared" si="384"/>
        <v/>
      </c>
    </row>
    <row r="8162" spans="16:20">
      <c r="P8162" s="70" t="str">
        <f t="shared" si="382"/>
        <v/>
      </c>
      <c r="Q8162" s="70" t="str">
        <f t="shared" si="383"/>
        <v/>
      </c>
      <c r="R8162" s="70" t="str">
        <f>IFERROR(IF(K8162="handling and wharfage",SUM(P8162:Q8162),IF(OR(K8162="tank",K8162="Boat",K8162="car"),INDEX(Rate!$B$4:$M$25,MATCH(Gilbert!N8162,Rate!$A$4:$A$25,0),MATCH(Gilbert!L8162,Rate!$B$3:$M$3,0))*O8162*0.8,INDEX(Rate!$B$4:$M$25,MATCH(Gilbert!N8162,Rate!$A$4:$A$25,0),MATCH(Gilbert!L8162,Rate!$B$3:$M$3,0))*O8162)),"")</f>
        <v/>
      </c>
      <c r="T8162" s="71" t="str">
        <f t="shared" si="384"/>
        <v/>
      </c>
    </row>
    <row r="8163" spans="16:20">
      <c r="P8163" s="70" t="str">
        <f t="shared" si="382"/>
        <v/>
      </c>
      <c r="Q8163" s="70" t="str">
        <f t="shared" si="383"/>
        <v/>
      </c>
      <c r="R8163" s="70" t="str">
        <f>IFERROR(IF(K8163="handling and wharfage",SUM(P8163:Q8163),IF(OR(K8163="tank",K8163="Boat",K8163="car"),INDEX(Rate!$B$4:$M$25,MATCH(Gilbert!N8163,Rate!$A$4:$A$25,0),MATCH(Gilbert!L8163,Rate!$B$3:$M$3,0))*O8163*0.8,INDEX(Rate!$B$4:$M$25,MATCH(Gilbert!N8163,Rate!$A$4:$A$25,0),MATCH(Gilbert!L8163,Rate!$B$3:$M$3,0))*O8163)),"")</f>
        <v/>
      </c>
      <c r="T8163" s="71" t="str">
        <f t="shared" si="384"/>
        <v/>
      </c>
    </row>
    <row r="8164" spans="16:20">
      <c r="P8164" s="70" t="str">
        <f t="shared" si="382"/>
        <v/>
      </c>
      <c r="Q8164" s="70" t="str">
        <f t="shared" si="383"/>
        <v/>
      </c>
      <c r="R8164" s="70" t="str">
        <f>IFERROR(IF(K8164="handling and wharfage",SUM(P8164:Q8164),IF(OR(K8164="tank",K8164="Boat",K8164="car"),INDEX(Rate!$B$4:$M$25,MATCH(Gilbert!N8164,Rate!$A$4:$A$25,0),MATCH(Gilbert!L8164,Rate!$B$3:$M$3,0))*O8164*0.8,INDEX(Rate!$B$4:$M$25,MATCH(Gilbert!N8164,Rate!$A$4:$A$25,0),MATCH(Gilbert!L8164,Rate!$B$3:$M$3,0))*O8164)),"")</f>
        <v/>
      </c>
      <c r="T8164" s="71" t="str">
        <f t="shared" si="384"/>
        <v/>
      </c>
    </row>
    <row r="8165" spans="16:20">
      <c r="P8165" s="70" t="str">
        <f t="shared" si="382"/>
        <v/>
      </c>
      <c r="Q8165" s="70" t="str">
        <f t="shared" si="383"/>
        <v/>
      </c>
      <c r="R8165" s="70" t="str">
        <f>IFERROR(IF(K8165="handling and wharfage",SUM(P8165:Q8165),IF(OR(K8165="tank",K8165="Boat",K8165="car"),INDEX(Rate!$B$4:$M$25,MATCH(Gilbert!N8165,Rate!$A$4:$A$25,0),MATCH(Gilbert!L8165,Rate!$B$3:$M$3,0))*O8165*0.8,INDEX(Rate!$B$4:$M$25,MATCH(Gilbert!N8165,Rate!$A$4:$A$25,0),MATCH(Gilbert!L8165,Rate!$B$3:$M$3,0))*O8165)),"")</f>
        <v/>
      </c>
      <c r="T8165" s="71" t="str">
        <f t="shared" si="384"/>
        <v/>
      </c>
    </row>
    <row r="8166" spans="16:20">
      <c r="P8166" s="70" t="str">
        <f t="shared" si="382"/>
        <v/>
      </c>
      <c r="Q8166" s="70" t="str">
        <f t="shared" si="383"/>
        <v/>
      </c>
      <c r="R8166" s="70" t="str">
        <f>IFERROR(IF(K8166="handling and wharfage",SUM(P8166:Q8166),IF(OR(K8166="tank",K8166="Boat",K8166="car"),INDEX(Rate!$B$4:$M$25,MATCH(Gilbert!N8166,Rate!$A$4:$A$25,0),MATCH(Gilbert!L8166,Rate!$B$3:$M$3,0))*O8166*0.8,INDEX(Rate!$B$4:$M$25,MATCH(Gilbert!N8166,Rate!$A$4:$A$25,0),MATCH(Gilbert!L8166,Rate!$B$3:$M$3,0))*O8166)),"")</f>
        <v/>
      </c>
      <c r="T8166" s="71" t="str">
        <f t="shared" si="384"/>
        <v/>
      </c>
    </row>
    <row r="8167" spans="16:20">
      <c r="P8167" s="70" t="str">
        <f t="shared" si="382"/>
        <v/>
      </c>
      <c r="Q8167" s="70" t="str">
        <f t="shared" si="383"/>
        <v/>
      </c>
      <c r="R8167" s="70" t="str">
        <f>IFERROR(IF(K8167="handling and wharfage",SUM(P8167:Q8167),IF(OR(K8167="tank",K8167="Boat",K8167="car"),INDEX(Rate!$B$4:$M$25,MATCH(Gilbert!N8167,Rate!$A$4:$A$25,0),MATCH(Gilbert!L8167,Rate!$B$3:$M$3,0))*O8167*0.8,INDEX(Rate!$B$4:$M$25,MATCH(Gilbert!N8167,Rate!$A$4:$A$25,0),MATCH(Gilbert!L8167,Rate!$B$3:$M$3,0))*O8167)),"")</f>
        <v/>
      </c>
      <c r="T8167" s="71" t="str">
        <f t="shared" si="384"/>
        <v/>
      </c>
    </row>
    <row r="8168" spans="16:20">
      <c r="P8168" s="70" t="str">
        <f t="shared" si="382"/>
        <v/>
      </c>
      <c r="Q8168" s="70" t="str">
        <f t="shared" si="383"/>
        <v/>
      </c>
      <c r="R8168" s="70" t="str">
        <f>IFERROR(IF(K8168="handling and wharfage",SUM(P8168:Q8168),IF(OR(K8168="tank",K8168="Boat",K8168="car"),INDEX(Rate!$B$4:$M$25,MATCH(Gilbert!N8168,Rate!$A$4:$A$25,0),MATCH(Gilbert!L8168,Rate!$B$3:$M$3,0))*O8168*0.8,INDEX(Rate!$B$4:$M$25,MATCH(Gilbert!N8168,Rate!$A$4:$A$25,0),MATCH(Gilbert!L8168,Rate!$B$3:$M$3,0))*O8168)),"")</f>
        <v/>
      </c>
      <c r="T8168" s="71" t="str">
        <f t="shared" si="384"/>
        <v/>
      </c>
    </row>
    <row r="8169" spans="16:20">
      <c r="P8169" s="70" t="str">
        <f t="shared" si="382"/>
        <v/>
      </c>
      <c r="Q8169" s="70" t="str">
        <f t="shared" si="383"/>
        <v/>
      </c>
      <c r="R8169" s="70" t="str">
        <f>IFERROR(IF(K8169="handling and wharfage",SUM(P8169:Q8169),IF(OR(K8169="tank",K8169="Boat",K8169="car"),INDEX(Rate!$B$4:$M$25,MATCH(Gilbert!N8169,Rate!$A$4:$A$25,0),MATCH(Gilbert!L8169,Rate!$B$3:$M$3,0))*O8169*0.8,INDEX(Rate!$B$4:$M$25,MATCH(Gilbert!N8169,Rate!$A$4:$A$25,0),MATCH(Gilbert!L8169,Rate!$B$3:$M$3,0))*O8169)),"")</f>
        <v/>
      </c>
      <c r="T8169" s="71" t="str">
        <f t="shared" si="384"/>
        <v/>
      </c>
    </row>
    <row r="8170" spans="16:20">
      <c r="P8170" s="70" t="str">
        <f t="shared" si="382"/>
        <v/>
      </c>
      <c r="Q8170" s="70" t="str">
        <f t="shared" si="383"/>
        <v/>
      </c>
      <c r="R8170" s="70" t="str">
        <f>IFERROR(IF(K8170="handling and wharfage",SUM(P8170:Q8170),IF(OR(K8170="tank",K8170="Boat",K8170="car"),INDEX(Rate!$B$4:$M$25,MATCH(Gilbert!N8170,Rate!$A$4:$A$25,0),MATCH(Gilbert!L8170,Rate!$B$3:$M$3,0))*O8170*0.8,INDEX(Rate!$B$4:$M$25,MATCH(Gilbert!N8170,Rate!$A$4:$A$25,0),MATCH(Gilbert!L8170,Rate!$B$3:$M$3,0))*O8170)),"")</f>
        <v/>
      </c>
      <c r="T8170" s="71" t="str">
        <f t="shared" si="384"/>
        <v/>
      </c>
    </row>
    <row r="8171" spans="16:20">
      <c r="P8171" s="70" t="str">
        <f t="shared" si="382"/>
        <v/>
      </c>
      <c r="Q8171" s="70" t="str">
        <f t="shared" si="383"/>
        <v/>
      </c>
      <c r="R8171" s="70" t="str">
        <f>IFERROR(IF(K8171="handling and wharfage",SUM(P8171:Q8171),IF(OR(K8171="tank",K8171="Boat",K8171="car"),INDEX(Rate!$B$4:$M$25,MATCH(Gilbert!N8171,Rate!$A$4:$A$25,0),MATCH(Gilbert!L8171,Rate!$B$3:$M$3,0))*O8171*0.8,INDEX(Rate!$B$4:$M$25,MATCH(Gilbert!N8171,Rate!$A$4:$A$25,0),MATCH(Gilbert!L8171,Rate!$B$3:$M$3,0))*O8171)),"")</f>
        <v/>
      </c>
      <c r="T8171" s="71" t="str">
        <f t="shared" si="384"/>
        <v/>
      </c>
    </row>
    <row r="8172" spans="16:20">
      <c r="P8172" s="70" t="str">
        <f t="shared" si="382"/>
        <v/>
      </c>
      <c r="Q8172" s="70" t="str">
        <f t="shared" si="383"/>
        <v/>
      </c>
      <c r="R8172" s="70" t="str">
        <f>IFERROR(IF(K8172="handling and wharfage",SUM(P8172:Q8172),IF(OR(K8172="tank",K8172="Boat",K8172="car"),INDEX(Rate!$B$4:$M$25,MATCH(Gilbert!N8172,Rate!$A$4:$A$25,0),MATCH(Gilbert!L8172,Rate!$B$3:$M$3,0))*O8172*0.8,INDEX(Rate!$B$4:$M$25,MATCH(Gilbert!N8172,Rate!$A$4:$A$25,0),MATCH(Gilbert!L8172,Rate!$B$3:$M$3,0))*O8172)),"")</f>
        <v/>
      </c>
      <c r="T8172" s="71" t="str">
        <f t="shared" si="384"/>
        <v/>
      </c>
    </row>
    <row r="8173" spans="16:20">
      <c r="P8173" s="70" t="str">
        <f t="shared" si="382"/>
        <v/>
      </c>
      <c r="Q8173" s="70" t="str">
        <f t="shared" si="383"/>
        <v/>
      </c>
      <c r="R8173" s="70" t="str">
        <f>IFERROR(IF(K8173="handling and wharfage",SUM(P8173:Q8173),IF(OR(K8173="tank",K8173="Boat",K8173="car"),INDEX(Rate!$B$4:$M$25,MATCH(Gilbert!N8173,Rate!$A$4:$A$25,0),MATCH(Gilbert!L8173,Rate!$B$3:$M$3,0))*O8173*0.8,INDEX(Rate!$B$4:$M$25,MATCH(Gilbert!N8173,Rate!$A$4:$A$25,0),MATCH(Gilbert!L8173,Rate!$B$3:$M$3,0))*O8173)),"")</f>
        <v/>
      </c>
      <c r="T8173" s="71" t="str">
        <f t="shared" si="384"/>
        <v/>
      </c>
    </row>
    <row r="8174" spans="16:20">
      <c r="P8174" s="70" t="str">
        <f t="shared" si="382"/>
        <v/>
      </c>
      <c r="Q8174" s="70" t="str">
        <f t="shared" si="383"/>
        <v/>
      </c>
      <c r="R8174" s="70" t="str">
        <f>IFERROR(IF(K8174="handling and wharfage",SUM(P8174:Q8174),IF(OR(K8174="tank",K8174="Boat",K8174="car"),INDEX(Rate!$B$4:$M$25,MATCH(Gilbert!N8174,Rate!$A$4:$A$25,0),MATCH(Gilbert!L8174,Rate!$B$3:$M$3,0))*O8174*0.8,INDEX(Rate!$B$4:$M$25,MATCH(Gilbert!N8174,Rate!$A$4:$A$25,0),MATCH(Gilbert!L8174,Rate!$B$3:$M$3,0))*O8174)),"")</f>
        <v/>
      </c>
      <c r="T8174" s="71" t="str">
        <f t="shared" si="384"/>
        <v/>
      </c>
    </row>
    <row r="8175" spans="16:20">
      <c r="P8175" s="70" t="str">
        <f t="shared" si="382"/>
        <v/>
      </c>
      <c r="Q8175" s="70" t="str">
        <f t="shared" si="383"/>
        <v/>
      </c>
      <c r="R8175" s="70" t="str">
        <f>IFERROR(IF(K8175="handling and wharfage",SUM(P8175:Q8175),IF(OR(K8175="tank",K8175="Boat",K8175="car"),INDEX(Rate!$B$4:$M$25,MATCH(Gilbert!N8175,Rate!$A$4:$A$25,0),MATCH(Gilbert!L8175,Rate!$B$3:$M$3,0))*O8175*0.8,INDEX(Rate!$B$4:$M$25,MATCH(Gilbert!N8175,Rate!$A$4:$A$25,0),MATCH(Gilbert!L8175,Rate!$B$3:$M$3,0))*O8175)),"")</f>
        <v/>
      </c>
      <c r="T8175" s="71" t="str">
        <f t="shared" si="384"/>
        <v/>
      </c>
    </row>
    <row r="8176" spans="16:20">
      <c r="P8176" s="70" t="str">
        <f t="shared" si="382"/>
        <v/>
      </c>
      <c r="Q8176" s="70" t="str">
        <f t="shared" si="383"/>
        <v/>
      </c>
      <c r="R8176" s="70" t="str">
        <f>IFERROR(IF(K8176="handling and wharfage",SUM(P8176:Q8176),IF(OR(K8176="tank",K8176="Boat",K8176="car"),INDEX(Rate!$B$4:$M$25,MATCH(Gilbert!N8176,Rate!$A$4:$A$25,0),MATCH(Gilbert!L8176,Rate!$B$3:$M$3,0))*O8176*0.8,INDEX(Rate!$B$4:$M$25,MATCH(Gilbert!N8176,Rate!$A$4:$A$25,0),MATCH(Gilbert!L8176,Rate!$B$3:$M$3,0))*O8176)),"")</f>
        <v/>
      </c>
      <c r="T8176" s="71" t="str">
        <f t="shared" si="384"/>
        <v/>
      </c>
    </row>
    <row r="8177" spans="16:20">
      <c r="P8177" s="70" t="str">
        <f t="shared" si="382"/>
        <v/>
      </c>
      <c r="Q8177" s="70" t="str">
        <f t="shared" si="383"/>
        <v/>
      </c>
      <c r="R8177" s="70" t="str">
        <f>IFERROR(IF(K8177="handling and wharfage",SUM(P8177:Q8177),IF(OR(K8177="tank",K8177="Boat",K8177="car"),INDEX(Rate!$B$4:$M$25,MATCH(Gilbert!N8177,Rate!$A$4:$A$25,0),MATCH(Gilbert!L8177,Rate!$B$3:$M$3,0))*O8177*0.8,INDEX(Rate!$B$4:$M$25,MATCH(Gilbert!N8177,Rate!$A$4:$A$25,0),MATCH(Gilbert!L8177,Rate!$B$3:$M$3,0))*O8177)),"")</f>
        <v/>
      </c>
      <c r="T8177" s="71" t="str">
        <f t="shared" si="384"/>
        <v/>
      </c>
    </row>
    <row r="8178" spans="16:20">
      <c r="P8178" s="70" t="str">
        <f t="shared" si="382"/>
        <v/>
      </c>
      <c r="Q8178" s="70" t="str">
        <f t="shared" si="383"/>
        <v/>
      </c>
      <c r="R8178" s="70" t="str">
        <f>IFERROR(IF(K8178="handling and wharfage",SUM(P8178:Q8178),IF(OR(K8178="tank",K8178="Boat",K8178="car"),INDEX(Rate!$B$4:$M$25,MATCH(Gilbert!N8178,Rate!$A$4:$A$25,0),MATCH(Gilbert!L8178,Rate!$B$3:$M$3,0))*O8178*0.8,INDEX(Rate!$B$4:$M$25,MATCH(Gilbert!N8178,Rate!$A$4:$A$25,0),MATCH(Gilbert!L8178,Rate!$B$3:$M$3,0))*O8178)),"")</f>
        <v/>
      </c>
      <c r="T8178" s="71" t="str">
        <f t="shared" si="384"/>
        <v/>
      </c>
    </row>
    <row r="8179" spans="16:20">
      <c r="P8179" s="70" t="str">
        <f t="shared" si="382"/>
        <v/>
      </c>
      <c r="Q8179" s="70" t="str">
        <f t="shared" si="383"/>
        <v/>
      </c>
      <c r="R8179" s="70" t="str">
        <f>IFERROR(IF(K8179="handling and wharfage",SUM(P8179:Q8179),IF(OR(K8179="tank",K8179="Boat",K8179="car"),INDEX(Rate!$B$4:$M$25,MATCH(Gilbert!N8179,Rate!$A$4:$A$25,0),MATCH(Gilbert!L8179,Rate!$B$3:$M$3,0))*O8179*0.8,INDEX(Rate!$B$4:$M$25,MATCH(Gilbert!N8179,Rate!$A$4:$A$25,0),MATCH(Gilbert!L8179,Rate!$B$3:$M$3,0))*O8179)),"")</f>
        <v/>
      </c>
      <c r="T8179" s="71" t="str">
        <f t="shared" si="384"/>
        <v/>
      </c>
    </row>
    <row r="8180" spans="16:20">
      <c r="P8180" s="70" t="str">
        <f t="shared" si="382"/>
        <v/>
      </c>
      <c r="Q8180" s="70" t="str">
        <f t="shared" si="383"/>
        <v/>
      </c>
      <c r="R8180" s="70" t="str">
        <f>IFERROR(IF(K8180="handling and wharfage",SUM(P8180:Q8180),IF(OR(K8180="tank",K8180="Boat",K8180="car"),INDEX(Rate!$B$4:$M$25,MATCH(Gilbert!N8180,Rate!$A$4:$A$25,0),MATCH(Gilbert!L8180,Rate!$B$3:$M$3,0))*O8180*0.8,INDEX(Rate!$B$4:$M$25,MATCH(Gilbert!N8180,Rate!$A$4:$A$25,0),MATCH(Gilbert!L8180,Rate!$B$3:$M$3,0))*O8180)),"")</f>
        <v/>
      </c>
      <c r="T8180" s="71" t="str">
        <f t="shared" si="384"/>
        <v/>
      </c>
    </row>
    <row r="8181" spans="16:20">
      <c r="P8181" s="70" t="str">
        <f t="shared" si="382"/>
        <v/>
      </c>
      <c r="Q8181" s="70" t="str">
        <f t="shared" si="383"/>
        <v/>
      </c>
      <c r="R8181" s="70" t="str">
        <f>IFERROR(IF(K8181="handling and wharfage",SUM(P8181:Q8181),IF(OR(K8181="tank",K8181="Boat",K8181="car"),INDEX(Rate!$B$4:$M$25,MATCH(Gilbert!N8181,Rate!$A$4:$A$25,0),MATCH(Gilbert!L8181,Rate!$B$3:$M$3,0))*O8181*0.8,INDEX(Rate!$B$4:$M$25,MATCH(Gilbert!N8181,Rate!$A$4:$A$25,0),MATCH(Gilbert!L8181,Rate!$B$3:$M$3,0))*O8181)),"")</f>
        <v/>
      </c>
      <c r="T8181" s="71" t="str">
        <f t="shared" si="384"/>
        <v/>
      </c>
    </row>
    <row r="8182" spans="16:20">
      <c r="P8182" s="70" t="str">
        <f t="shared" si="382"/>
        <v/>
      </c>
      <c r="Q8182" s="70" t="str">
        <f t="shared" si="383"/>
        <v/>
      </c>
      <c r="R8182" s="70" t="str">
        <f>IFERROR(IF(K8182="handling and wharfage",SUM(P8182:Q8182),IF(OR(K8182="tank",K8182="Boat",K8182="car"),INDEX(Rate!$B$4:$M$25,MATCH(Gilbert!N8182,Rate!$A$4:$A$25,0),MATCH(Gilbert!L8182,Rate!$B$3:$M$3,0))*O8182*0.8,INDEX(Rate!$B$4:$M$25,MATCH(Gilbert!N8182,Rate!$A$4:$A$25,0),MATCH(Gilbert!L8182,Rate!$B$3:$M$3,0))*O8182)),"")</f>
        <v/>
      </c>
      <c r="T8182" s="71" t="str">
        <f t="shared" si="384"/>
        <v/>
      </c>
    </row>
    <row r="8183" spans="16:20">
      <c r="P8183" s="70" t="str">
        <f t="shared" si="382"/>
        <v/>
      </c>
      <c r="Q8183" s="70" t="str">
        <f t="shared" si="383"/>
        <v/>
      </c>
      <c r="R8183" s="70" t="str">
        <f>IFERROR(IF(K8183="handling and wharfage",SUM(P8183:Q8183),IF(OR(K8183="tank",K8183="Boat",K8183="car"),INDEX(Rate!$B$4:$M$25,MATCH(Gilbert!N8183,Rate!$A$4:$A$25,0),MATCH(Gilbert!L8183,Rate!$B$3:$M$3,0))*O8183*0.8,INDEX(Rate!$B$4:$M$25,MATCH(Gilbert!N8183,Rate!$A$4:$A$25,0),MATCH(Gilbert!L8183,Rate!$B$3:$M$3,0))*O8183)),"")</f>
        <v/>
      </c>
      <c r="T8183" s="71" t="str">
        <f t="shared" si="384"/>
        <v/>
      </c>
    </row>
    <row r="8184" spans="16:20">
      <c r="P8184" s="70" t="str">
        <f t="shared" si="382"/>
        <v/>
      </c>
      <c r="Q8184" s="70" t="str">
        <f t="shared" si="383"/>
        <v/>
      </c>
      <c r="R8184" s="70" t="str">
        <f>IFERROR(IF(K8184="handling and wharfage",SUM(P8184:Q8184),IF(OR(K8184="tank",K8184="Boat",K8184="car"),INDEX(Rate!$B$4:$M$25,MATCH(Gilbert!N8184,Rate!$A$4:$A$25,0),MATCH(Gilbert!L8184,Rate!$B$3:$M$3,0))*O8184*0.8,INDEX(Rate!$B$4:$M$25,MATCH(Gilbert!N8184,Rate!$A$4:$A$25,0),MATCH(Gilbert!L8184,Rate!$B$3:$M$3,0))*O8184)),"")</f>
        <v/>
      </c>
      <c r="T8184" s="71" t="str">
        <f t="shared" si="384"/>
        <v/>
      </c>
    </row>
    <row r="8185" spans="16:20">
      <c r="P8185" s="70" t="str">
        <f t="shared" si="382"/>
        <v/>
      </c>
      <c r="Q8185" s="70" t="str">
        <f t="shared" si="383"/>
        <v/>
      </c>
      <c r="R8185" s="70" t="str">
        <f>IFERROR(IF(K8185="handling and wharfage",SUM(P8185:Q8185),IF(OR(K8185="tank",K8185="Boat",K8185="car"),INDEX(Rate!$B$4:$M$25,MATCH(Gilbert!N8185,Rate!$A$4:$A$25,0),MATCH(Gilbert!L8185,Rate!$B$3:$M$3,0))*O8185*0.8,INDEX(Rate!$B$4:$M$25,MATCH(Gilbert!N8185,Rate!$A$4:$A$25,0),MATCH(Gilbert!L8185,Rate!$B$3:$M$3,0))*O8185)),"")</f>
        <v/>
      </c>
      <c r="T8185" s="71" t="str">
        <f t="shared" si="384"/>
        <v/>
      </c>
    </row>
    <row r="8186" spans="16:20">
      <c r="P8186" s="70" t="str">
        <f t="shared" si="382"/>
        <v/>
      </c>
      <c r="Q8186" s="70" t="str">
        <f t="shared" si="383"/>
        <v/>
      </c>
      <c r="R8186" s="70" t="str">
        <f>IFERROR(IF(K8186="handling and wharfage",SUM(P8186:Q8186),IF(OR(K8186="tank",K8186="Boat",K8186="car"),INDEX(Rate!$B$4:$M$25,MATCH(Gilbert!N8186,Rate!$A$4:$A$25,0),MATCH(Gilbert!L8186,Rate!$B$3:$M$3,0))*O8186*0.8,INDEX(Rate!$B$4:$M$25,MATCH(Gilbert!N8186,Rate!$A$4:$A$25,0),MATCH(Gilbert!L8186,Rate!$B$3:$M$3,0))*O8186)),"")</f>
        <v/>
      </c>
      <c r="T8186" s="71" t="str">
        <f t="shared" si="384"/>
        <v/>
      </c>
    </row>
    <row r="8187" spans="16:20">
      <c r="P8187" s="70" t="str">
        <f t="shared" si="382"/>
        <v/>
      </c>
      <c r="Q8187" s="70" t="str">
        <f t="shared" si="383"/>
        <v/>
      </c>
      <c r="R8187" s="70" t="str">
        <f>IFERROR(IF(K8187="handling and wharfage",SUM(P8187:Q8187),IF(OR(K8187="tank",K8187="Boat",K8187="car"),INDEX(Rate!$B$4:$M$25,MATCH(Gilbert!N8187,Rate!$A$4:$A$25,0),MATCH(Gilbert!L8187,Rate!$B$3:$M$3,0))*O8187*0.8,INDEX(Rate!$B$4:$M$25,MATCH(Gilbert!N8187,Rate!$A$4:$A$25,0),MATCH(Gilbert!L8187,Rate!$B$3:$M$3,0))*O8187)),"")</f>
        <v/>
      </c>
      <c r="T8187" s="71" t="str">
        <f t="shared" si="384"/>
        <v/>
      </c>
    </row>
    <row r="8188" spans="16:20">
      <c r="P8188" s="70" t="str">
        <f t="shared" si="382"/>
        <v/>
      </c>
      <c r="Q8188" s="70" t="str">
        <f t="shared" si="383"/>
        <v/>
      </c>
      <c r="R8188" s="70" t="str">
        <f>IFERROR(IF(K8188="handling and wharfage",SUM(P8188:Q8188),IF(OR(K8188="tank",K8188="Boat",K8188="car"),INDEX(Rate!$B$4:$M$25,MATCH(Gilbert!N8188,Rate!$A$4:$A$25,0),MATCH(Gilbert!L8188,Rate!$B$3:$M$3,0))*O8188*0.8,INDEX(Rate!$B$4:$M$25,MATCH(Gilbert!N8188,Rate!$A$4:$A$25,0),MATCH(Gilbert!L8188,Rate!$B$3:$M$3,0))*O8188)),"")</f>
        <v/>
      </c>
      <c r="T8188" s="71" t="str">
        <f t="shared" si="384"/>
        <v/>
      </c>
    </row>
    <row r="8189" spans="16:20">
      <c r="P8189" s="70" t="str">
        <f t="shared" si="382"/>
        <v/>
      </c>
      <c r="Q8189" s="70" t="str">
        <f t="shared" si="383"/>
        <v/>
      </c>
      <c r="R8189" s="70" t="str">
        <f>IFERROR(IF(K8189="handling and wharfage",SUM(P8189:Q8189),IF(OR(K8189="tank",K8189="Boat",K8189="car"),INDEX(Rate!$B$4:$M$25,MATCH(Gilbert!N8189,Rate!$A$4:$A$25,0),MATCH(Gilbert!L8189,Rate!$B$3:$M$3,0))*O8189*0.8,INDEX(Rate!$B$4:$M$25,MATCH(Gilbert!N8189,Rate!$A$4:$A$25,0),MATCH(Gilbert!L8189,Rate!$B$3:$M$3,0))*O8189)),"")</f>
        <v/>
      </c>
      <c r="T8189" s="71" t="str">
        <f t="shared" si="384"/>
        <v/>
      </c>
    </row>
    <row r="8190" spans="16:20">
      <c r="P8190" s="70" t="str">
        <f t="shared" si="382"/>
        <v/>
      </c>
      <c r="Q8190" s="70" t="str">
        <f t="shared" si="383"/>
        <v/>
      </c>
      <c r="R8190" s="70" t="str">
        <f>IFERROR(IF(K8190="handling and wharfage",SUM(P8190:Q8190),IF(OR(K8190="tank",K8190="Boat",K8190="car"),INDEX(Rate!$B$4:$M$25,MATCH(Gilbert!N8190,Rate!$A$4:$A$25,0),MATCH(Gilbert!L8190,Rate!$B$3:$M$3,0))*O8190*0.8,INDEX(Rate!$B$4:$M$25,MATCH(Gilbert!N8190,Rate!$A$4:$A$25,0),MATCH(Gilbert!L8190,Rate!$B$3:$M$3,0))*O8190)),"")</f>
        <v/>
      </c>
      <c r="T8190" s="71" t="str">
        <f t="shared" si="384"/>
        <v/>
      </c>
    </row>
    <row r="8191" spans="16:20">
      <c r="P8191" s="70" t="str">
        <f t="shared" si="382"/>
        <v/>
      </c>
      <c r="Q8191" s="70" t="str">
        <f t="shared" si="383"/>
        <v/>
      </c>
      <c r="R8191" s="70" t="str">
        <f>IFERROR(IF(K8191="handling and wharfage",SUM(P8191:Q8191),IF(OR(K8191="tank",K8191="Boat",K8191="car"),INDEX(Rate!$B$4:$M$25,MATCH(Gilbert!N8191,Rate!$A$4:$A$25,0),MATCH(Gilbert!L8191,Rate!$B$3:$M$3,0))*O8191*0.8,INDEX(Rate!$B$4:$M$25,MATCH(Gilbert!N8191,Rate!$A$4:$A$25,0),MATCH(Gilbert!L8191,Rate!$B$3:$M$3,0))*O8191)),"")</f>
        <v/>
      </c>
      <c r="T8191" s="71" t="str">
        <f t="shared" si="384"/>
        <v/>
      </c>
    </row>
    <row r="8192" spans="16:20">
      <c r="P8192" s="70" t="str">
        <f t="shared" si="382"/>
        <v/>
      </c>
      <c r="Q8192" s="70" t="str">
        <f t="shared" si="383"/>
        <v/>
      </c>
      <c r="R8192" s="70" t="str">
        <f>IFERROR(IF(K8192="handling and wharfage",SUM(P8192:Q8192),IF(OR(K8192="tank",K8192="Boat",K8192="car"),INDEX(Rate!$B$4:$M$25,MATCH(Gilbert!N8192,Rate!$A$4:$A$25,0),MATCH(Gilbert!L8192,Rate!$B$3:$M$3,0))*O8192*0.8,INDEX(Rate!$B$4:$M$25,MATCH(Gilbert!N8192,Rate!$A$4:$A$25,0),MATCH(Gilbert!L8192,Rate!$B$3:$M$3,0))*O8192)),"")</f>
        <v/>
      </c>
      <c r="T8192" s="71" t="str">
        <f t="shared" si="384"/>
        <v/>
      </c>
    </row>
    <row r="8193" spans="16:20">
      <c r="P8193" s="70" t="str">
        <f t="shared" si="382"/>
        <v/>
      </c>
      <c r="Q8193" s="70" t="str">
        <f t="shared" si="383"/>
        <v/>
      </c>
      <c r="R8193" s="70" t="str">
        <f>IFERROR(IF(K8193="handling and wharfage",SUM(P8193:Q8193),IF(OR(K8193="tank",K8193="Boat",K8193="car"),INDEX(Rate!$B$4:$M$25,MATCH(Gilbert!N8193,Rate!$A$4:$A$25,0),MATCH(Gilbert!L8193,Rate!$B$3:$M$3,0))*O8193*0.8,INDEX(Rate!$B$4:$M$25,MATCH(Gilbert!N8193,Rate!$A$4:$A$25,0),MATCH(Gilbert!L8193,Rate!$B$3:$M$3,0))*O8193)),"")</f>
        <v/>
      </c>
      <c r="T8193" s="71" t="str">
        <f t="shared" si="384"/>
        <v/>
      </c>
    </row>
    <row r="8194" spans="16:20">
      <c r="P8194" s="70" t="str">
        <f t="shared" si="382"/>
        <v/>
      </c>
      <c r="Q8194" s="70" t="str">
        <f t="shared" si="383"/>
        <v/>
      </c>
      <c r="R8194" s="70" t="str">
        <f>IFERROR(IF(K8194="handling and wharfage",SUM(P8194:Q8194),IF(OR(K8194="tank",K8194="Boat",K8194="car"),INDEX(Rate!$B$4:$M$25,MATCH(Gilbert!N8194,Rate!$A$4:$A$25,0),MATCH(Gilbert!L8194,Rate!$B$3:$M$3,0))*O8194*0.8,INDEX(Rate!$B$4:$M$25,MATCH(Gilbert!N8194,Rate!$A$4:$A$25,0),MATCH(Gilbert!L8194,Rate!$B$3:$M$3,0))*O8194)),"")</f>
        <v/>
      </c>
      <c r="T8194" s="71" t="str">
        <f t="shared" si="384"/>
        <v/>
      </c>
    </row>
    <row r="8195" spans="16:20">
      <c r="P8195" s="70" t="str">
        <f t="shared" ref="P8195:P8258" si="385">IF(OR(K8195="handling and wharfage",K8195="rau handling and wharfage"),O8195*30,"")</f>
        <v/>
      </c>
      <c r="Q8195" s="70" t="str">
        <f t="shared" ref="Q8195:Q8258" si="386">IF(K8195&lt;&gt;"handling and wharfage","",O8195*3.5)</f>
        <v/>
      </c>
      <c r="R8195" s="70" t="str">
        <f>IFERROR(IF(K8195="handling and wharfage",SUM(P8195:Q8195),IF(OR(K8195="tank",K8195="Boat",K8195="car"),INDEX(Rate!$B$4:$M$25,MATCH(Gilbert!N8195,Rate!$A$4:$A$25,0),MATCH(Gilbert!L8195,Rate!$B$3:$M$3,0))*O8195*0.8,INDEX(Rate!$B$4:$M$25,MATCH(Gilbert!N8195,Rate!$A$4:$A$25,0),MATCH(Gilbert!L8195,Rate!$B$3:$M$3,0))*O8195)),"")</f>
        <v/>
      </c>
      <c r="T8195" s="71" t="str">
        <f t="shared" ref="T8195:T8258" si="387">IF(L8195="","",IF(L8195="General2","F0070000061A","E31250000331"))</f>
        <v/>
      </c>
    </row>
    <row r="8196" spans="16:20">
      <c r="P8196" s="70" t="str">
        <f t="shared" si="385"/>
        <v/>
      </c>
      <c r="Q8196" s="70" t="str">
        <f t="shared" si="386"/>
        <v/>
      </c>
      <c r="R8196" s="70" t="str">
        <f>IFERROR(IF(K8196="handling and wharfage",SUM(P8196:Q8196),IF(OR(K8196="tank",K8196="Boat",K8196="car"),INDEX(Rate!$B$4:$M$25,MATCH(Gilbert!N8196,Rate!$A$4:$A$25,0),MATCH(Gilbert!L8196,Rate!$B$3:$M$3,0))*O8196*0.8,INDEX(Rate!$B$4:$M$25,MATCH(Gilbert!N8196,Rate!$A$4:$A$25,0),MATCH(Gilbert!L8196,Rate!$B$3:$M$3,0))*O8196)),"")</f>
        <v/>
      </c>
      <c r="T8196" s="71" t="str">
        <f t="shared" si="387"/>
        <v/>
      </c>
    </row>
    <row r="8197" spans="16:20">
      <c r="P8197" s="70" t="str">
        <f t="shared" si="385"/>
        <v/>
      </c>
      <c r="Q8197" s="70" t="str">
        <f t="shared" si="386"/>
        <v/>
      </c>
      <c r="R8197" s="70" t="str">
        <f>IFERROR(IF(K8197="handling and wharfage",SUM(P8197:Q8197),IF(OR(K8197="tank",K8197="Boat",K8197="car"),INDEX(Rate!$B$4:$M$25,MATCH(Gilbert!N8197,Rate!$A$4:$A$25,0),MATCH(Gilbert!L8197,Rate!$B$3:$M$3,0))*O8197*0.8,INDEX(Rate!$B$4:$M$25,MATCH(Gilbert!N8197,Rate!$A$4:$A$25,0),MATCH(Gilbert!L8197,Rate!$B$3:$M$3,0))*O8197)),"")</f>
        <v/>
      </c>
      <c r="T8197" s="71" t="str">
        <f t="shared" si="387"/>
        <v/>
      </c>
    </row>
    <row r="8198" spans="16:20">
      <c r="P8198" s="70" t="str">
        <f t="shared" si="385"/>
        <v/>
      </c>
      <c r="Q8198" s="70" t="str">
        <f t="shared" si="386"/>
        <v/>
      </c>
      <c r="R8198" s="70" t="str">
        <f>IFERROR(IF(K8198="handling and wharfage",SUM(P8198:Q8198),IF(OR(K8198="tank",K8198="Boat",K8198="car"),INDEX(Rate!$B$4:$M$25,MATCH(Gilbert!N8198,Rate!$A$4:$A$25,0),MATCH(Gilbert!L8198,Rate!$B$3:$M$3,0))*O8198*0.8,INDEX(Rate!$B$4:$M$25,MATCH(Gilbert!N8198,Rate!$A$4:$A$25,0),MATCH(Gilbert!L8198,Rate!$B$3:$M$3,0))*O8198)),"")</f>
        <v/>
      </c>
      <c r="T8198" s="71" t="str">
        <f t="shared" si="387"/>
        <v/>
      </c>
    </row>
    <row r="8199" spans="16:20">
      <c r="P8199" s="70" t="str">
        <f t="shared" si="385"/>
        <v/>
      </c>
      <c r="Q8199" s="70" t="str">
        <f t="shared" si="386"/>
        <v/>
      </c>
      <c r="R8199" s="70" t="str">
        <f>IFERROR(IF(K8199="handling and wharfage",SUM(P8199:Q8199),IF(OR(K8199="tank",K8199="Boat",K8199="car"),INDEX(Rate!$B$4:$M$25,MATCH(Gilbert!N8199,Rate!$A$4:$A$25,0),MATCH(Gilbert!L8199,Rate!$B$3:$M$3,0))*O8199*0.8,INDEX(Rate!$B$4:$M$25,MATCH(Gilbert!N8199,Rate!$A$4:$A$25,0),MATCH(Gilbert!L8199,Rate!$B$3:$M$3,0))*O8199)),"")</f>
        <v/>
      </c>
      <c r="T8199" s="71" t="str">
        <f t="shared" si="387"/>
        <v/>
      </c>
    </row>
    <row r="8200" spans="16:20">
      <c r="P8200" s="70" t="str">
        <f t="shared" si="385"/>
        <v/>
      </c>
      <c r="Q8200" s="70" t="str">
        <f t="shared" si="386"/>
        <v/>
      </c>
      <c r="R8200" s="70" t="str">
        <f>IFERROR(IF(K8200="handling and wharfage",SUM(P8200:Q8200),IF(OR(K8200="tank",K8200="Boat",K8200="car"),INDEX(Rate!$B$4:$M$25,MATCH(Gilbert!N8200,Rate!$A$4:$A$25,0),MATCH(Gilbert!L8200,Rate!$B$3:$M$3,0))*O8200*0.8,INDEX(Rate!$B$4:$M$25,MATCH(Gilbert!N8200,Rate!$A$4:$A$25,0),MATCH(Gilbert!L8200,Rate!$B$3:$M$3,0))*O8200)),"")</f>
        <v/>
      </c>
      <c r="T8200" s="71" t="str">
        <f t="shared" si="387"/>
        <v/>
      </c>
    </row>
    <row r="8201" spans="16:20">
      <c r="P8201" s="70" t="str">
        <f t="shared" si="385"/>
        <v/>
      </c>
      <c r="Q8201" s="70" t="str">
        <f t="shared" si="386"/>
        <v/>
      </c>
      <c r="R8201" s="70" t="str">
        <f>IFERROR(IF(K8201="handling and wharfage",SUM(P8201:Q8201),IF(OR(K8201="tank",K8201="Boat",K8201="car"),INDEX(Rate!$B$4:$M$25,MATCH(Gilbert!N8201,Rate!$A$4:$A$25,0),MATCH(Gilbert!L8201,Rate!$B$3:$M$3,0))*O8201*0.8,INDEX(Rate!$B$4:$M$25,MATCH(Gilbert!N8201,Rate!$A$4:$A$25,0),MATCH(Gilbert!L8201,Rate!$B$3:$M$3,0))*O8201)),"")</f>
        <v/>
      </c>
      <c r="T8201" s="71" t="str">
        <f t="shared" si="387"/>
        <v/>
      </c>
    </row>
    <row r="8202" spans="16:20">
      <c r="P8202" s="70" t="str">
        <f t="shared" si="385"/>
        <v/>
      </c>
      <c r="Q8202" s="70" t="str">
        <f t="shared" si="386"/>
        <v/>
      </c>
      <c r="R8202" s="70" t="str">
        <f>IFERROR(IF(K8202="handling and wharfage",SUM(P8202:Q8202),IF(OR(K8202="tank",K8202="Boat",K8202="car"),INDEX(Rate!$B$4:$M$25,MATCH(Gilbert!N8202,Rate!$A$4:$A$25,0),MATCH(Gilbert!L8202,Rate!$B$3:$M$3,0))*O8202*0.8,INDEX(Rate!$B$4:$M$25,MATCH(Gilbert!N8202,Rate!$A$4:$A$25,0),MATCH(Gilbert!L8202,Rate!$B$3:$M$3,0))*O8202)),"")</f>
        <v/>
      </c>
      <c r="T8202" s="71" t="str">
        <f t="shared" si="387"/>
        <v/>
      </c>
    </row>
    <row r="8203" spans="16:20">
      <c r="P8203" s="70" t="str">
        <f t="shared" si="385"/>
        <v/>
      </c>
      <c r="Q8203" s="70" t="str">
        <f t="shared" si="386"/>
        <v/>
      </c>
      <c r="R8203" s="70" t="str">
        <f>IFERROR(IF(K8203="handling and wharfage",SUM(P8203:Q8203),IF(OR(K8203="tank",K8203="Boat",K8203="car"),INDEX(Rate!$B$4:$M$25,MATCH(Gilbert!N8203,Rate!$A$4:$A$25,0),MATCH(Gilbert!L8203,Rate!$B$3:$M$3,0))*O8203*0.8,INDEX(Rate!$B$4:$M$25,MATCH(Gilbert!N8203,Rate!$A$4:$A$25,0),MATCH(Gilbert!L8203,Rate!$B$3:$M$3,0))*O8203)),"")</f>
        <v/>
      </c>
      <c r="T8203" s="71" t="str">
        <f t="shared" si="387"/>
        <v/>
      </c>
    </row>
    <row r="8204" spans="16:20">
      <c r="P8204" s="70" t="str">
        <f t="shared" si="385"/>
        <v/>
      </c>
      <c r="Q8204" s="70" t="str">
        <f t="shared" si="386"/>
        <v/>
      </c>
      <c r="R8204" s="70" t="str">
        <f>IFERROR(IF(K8204="handling and wharfage",SUM(P8204:Q8204),IF(OR(K8204="tank",K8204="Boat",K8204="car"),INDEX(Rate!$B$4:$M$25,MATCH(Gilbert!N8204,Rate!$A$4:$A$25,0),MATCH(Gilbert!L8204,Rate!$B$3:$M$3,0))*O8204*0.8,INDEX(Rate!$B$4:$M$25,MATCH(Gilbert!N8204,Rate!$A$4:$A$25,0),MATCH(Gilbert!L8204,Rate!$B$3:$M$3,0))*O8204)),"")</f>
        <v/>
      </c>
      <c r="T8204" s="71" t="str">
        <f t="shared" si="387"/>
        <v/>
      </c>
    </row>
    <row r="8205" spans="16:20">
      <c r="P8205" s="70" t="str">
        <f t="shared" si="385"/>
        <v/>
      </c>
      <c r="Q8205" s="70" t="str">
        <f t="shared" si="386"/>
        <v/>
      </c>
      <c r="R8205" s="70" t="str">
        <f>IFERROR(IF(K8205="handling and wharfage",SUM(P8205:Q8205),IF(OR(K8205="tank",K8205="Boat",K8205="car"),INDEX(Rate!$B$4:$M$25,MATCH(Gilbert!N8205,Rate!$A$4:$A$25,0),MATCH(Gilbert!L8205,Rate!$B$3:$M$3,0))*O8205*0.8,INDEX(Rate!$B$4:$M$25,MATCH(Gilbert!N8205,Rate!$A$4:$A$25,0),MATCH(Gilbert!L8205,Rate!$B$3:$M$3,0))*O8205)),"")</f>
        <v/>
      </c>
      <c r="T8205" s="71" t="str">
        <f t="shared" si="387"/>
        <v/>
      </c>
    </row>
    <row r="8206" spans="16:20">
      <c r="P8206" s="70" t="str">
        <f t="shared" si="385"/>
        <v/>
      </c>
      <c r="Q8206" s="70" t="str">
        <f t="shared" si="386"/>
        <v/>
      </c>
      <c r="R8206" s="70" t="str">
        <f>IFERROR(IF(K8206="handling and wharfage",SUM(P8206:Q8206),IF(OR(K8206="tank",K8206="Boat",K8206="car"),INDEX(Rate!$B$4:$M$25,MATCH(Gilbert!N8206,Rate!$A$4:$A$25,0),MATCH(Gilbert!L8206,Rate!$B$3:$M$3,0))*O8206*0.8,INDEX(Rate!$B$4:$M$25,MATCH(Gilbert!N8206,Rate!$A$4:$A$25,0),MATCH(Gilbert!L8206,Rate!$B$3:$M$3,0))*O8206)),"")</f>
        <v/>
      </c>
      <c r="T8206" s="71" t="str">
        <f t="shared" si="387"/>
        <v/>
      </c>
    </row>
    <row r="8207" spans="16:20">
      <c r="P8207" s="70" t="str">
        <f t="shared" si="385"/>
        <v/>
      </c>
      <c r="Q8207" s="70" t="str">
        <f t="shared" si="386"/>
        <v/>
      </c>
      <c r="R8207" s="70" t="str">
        <f>IFERROR(IF(K8207="handling and wharfage",SUM(P8207:Q8207),IF(OR(K8207="tank",K8207="Boat",K8207="car"),INDEX(Rate!$B$4:$M$25,MATCH(Gilbert!N8207,Rate!$A$4:$A$25,0),MATCH(Gilbert!L8207,Rate!$B$3:$M$3,0))*O8207*0.8,INDEX(Rate!$B$4:$M$25,MATCH(Gilbert!N8207,Rate!$A$4:$A$25,0),MATCH(Gilbert!L8207,Rate!$B$3:$M$3,0))*O8207)),"")</f>
        <v/>
      </c>
      <c r="T8207" s="71" t="str">
        <f t="shared" si="387"/>
        <v/>
      </c>
    </row>
    <row r="8208" spans="16:20">
      <c r="P8208" s="70" t="str">
        <f t="shared" si="385"/>
        <v/>
      </c>
      <c r="Q8208" s="70" t="str">
        <f t="shared" si="386"/>
        <v/>
      </c>
      <c r="R8208" s="70" t="str">
        <f>IFERROR(IF(K8208="handling and wharfage",SUM(P8208:Q8208),IF(OR(K8208="tank",K8208="Boat",K8208="car"),INDEX(Rate!$B$4:$M$25,MATCH(Gilbert!N8208,Rate!$A$4:$A$25,0),MATCH(Gilbert!L8208,Rate!$B$3:$M$3,0))*O8208*0.8,INDEX(Rate!$B$4:$M$25,MATCH(Gilbert!N8208,Rate!$A$4:$A$25,0),MATCH(Gilbert!L8208,Rate!$B$3:$M$3,0))*O8208)),"")</f>
        <v/>
      </c>
      <c r="T8208" s="71" t="str">
        <f t="shared" si="387"/>
        <v/>
      </c>
    </row>
    <row r="8209" spans="16:20">
      <c r="P8209" s="70" t="str">
        <f t="shared" si="385"/>
        <v/>
      </c>
      <c r="Q8209" s="70" t="str">
        <f t="shared" si="386"/>
        <v/>
      </c>
      <c r="R8209" s="70" t="str">
        <f>IFERROR(IF(K8209="handling and wharfage",SUM(P8209:Q8209),IF(OR(K8209="tank",K8209="Boat",K8209="car"),INDEX(Rate!$B$4:$M$25,MATCH(Gilbert!N8209,Rate!$A$4:$A$25,0),MATCH(Gilbert!L8209,Rate!$B$3:$M$3,0))*O8209*0.8,INDEX(Rate!$B$4:$M$25,MATCH(Gilbert!N8209,Rate!$A$4:$A$25,0),MATCH(Gilbert!L8209,Rate!$B$3:$M$3,0))*O8209)),"")</f>
        <v/>
      </c>
      <c r="T8209" s="71" t="str">
        <f t="shared" si="387"/>
        <v/>
      </c>
    </row>
    <row r="8210" spans="16:20">
      <c r="P8210" s="70" t="str">
        <f t="shared" si="385"/>
        <v/>
      </c>
      <c r="Q8210" s="70" t="str">
        <f t="shared" si="386"/>
        <v/>
      </c>
      <c r="R8210" s="70" t="str">
        <f>IFERROR(IF(K8210="handling and wharfage",SUM(P8210:Q8210),IF(OR(K8210="tank",K8210="Boat",K8210="car"),INDEX(Rate!$B$4:$M$25,MATCH(Gilbert!N8210,Rate!$A$4:$A$25,0),MATCH(Gilbert!L8210,Rate!$B$3:$M$3,0))*O8210*0.8,INDEX(Rate!$B$4:$M$25,MATCH(Gilbert!N8210,Rate!$A$4:$A$25,0),MATCH(Gilbert!L8210,Rate!$B$3:$M$3,0))*O8210)),"")</f>
        <v/>
      </c>
      <c r="T8210" s="71" t="str">
        <f t="shared" si="387"/>
        <v/>
      </c>
    </row>
    <row r="8211" spans="16:20">
      <c r="P8211" s="70" t="str">
        <f t="shared" si="385"/>
        <v/>
      </c>
      <c r="Q8211" s="70" t="str">
        <f t="shared" si="386"/>
        <v/>
      </c>
      <c r="R8211" s="70" t="str">
        <f>IFERROR(IF(K8211="handling and wharfage",SUM(P8211:Q8211),IF(OR(K8211="tank",K8211="Boat",K8211="car"),INDEX(Rate!$B$4:$M$25,MATCH(Gilbert!N8211,Rate!$A$4:$A$25,0),MATCH(Gilbert!L8211,Rate!$B$3:$M$3,0))*O8211*0.8,INDEX(Rate!$B$4:$M$25,MATCH(Gilbert!N8211,Rate!$A$4:$A$25,0),MATCH(Gilbert!L8211,Rate!$B$3:$M$3,0))*O8211)),"")</f>
        <v/>
      </c>
      <c r="T8211" s="71" t="str">
        <f t="shared" si="387"/>
        <v/>
      </c>
    </row>
    <row r="8212" spans="16:20">
      <c r="P8212" s="70" t="str">
        <f t="shared" si="385"/>
        <v/>
      </c>
      <c r="Q8212" s="70" t="str">
        <f t="shared" si="386"/>
        <v/>
      </c>
      <c r="R8212" s="70" t="str">
        <f>IFERROR(IF(K8212="handling and wharfage",SUM(P8212:Q8212),IF(OR(K8212="tank",K8212="Boat",K8212="car"),INDEX(Rate!$B$4:$M$25,MATCH(Gilbert!N8212,Rate!$A$4:$A$25,0),MATCH(Gilbert!L8212,Rate!$B$3:$M$3,0))*O8212*0.8,INDEX(Rate!$B$4:$M$25,MATCH(Gilbert!N8212,Rate!$A$4:$A$25,0),MATCH(Gilbert!L8212,Rate!$B$3:$M$3,0))*O8212)),"")</f>
        <v/>
      </c>
      <c r="T8212" s="71" t="str">
        <f t="shared" si="387"/>
        <v/>
      </c>
    </row>
    <row r="8213" spans="16:20">
      <c r="P8213" s="70" t="str">
        <f t="shared" si="385"/>
        <v/>
      </c>
      <c r="Q8213" s="70" t="str">
        <f t="shared" si="386"/>
        <v/>
      </c>
      <c r="R8213" s="70" t="str">
        <f>IFERROR(IF(K8213="handling and wharfage",SUM(P8213:Q8213),IF(OR(K8213="tank",K8213="Boat",K8213="car"),INDEX(Rate!$B$4:$M$25,MATCH(Gilbert!N8213,Rate!$A$4:$A$25,0),MATCH(Gilbert!L8213,Rate!$B$3:$M$3,0))*O8213*0.8,INDEX(Rate!$B$4:$M$25,MATCH(Gilbert!N8213,Rate!$A$4:$A$25,0),MATCH(Gilbert!L8213,Rate!$B$3:$M$3,0))*O8213)),"")</f>
        <v/>
      </c>
      <c r="T8213" s="71" t="str">
        <f t="shared" si="387"/>
        <v/>
      </c>
    </row>
    <row r="8214" spans="16:20">
      <c r="P8214" s="70" t="str">
        <f t="shared" si="385"/>
        <v/>
      </c>
      <c r="Q8214" s="70" t="str">
        <f t="shared" si="386"/>
        <v/>
      </c>
      <c r="R8214" s="70" t="str">
        <f>IFERROR(IF(K8214="handling and wharfage",SUM(P8214:Q8214),IF(OR(K8214="tank",K8214="Boat",K8214="car"),INDEX(Rate!$B$4:$M$25,MATCH(Gilbert!N8214,Rate!$A$4:$A$25,0),MATCH(Gilbert!L8214,Rate!$B$3:$M$3,0))*O8214*0.8,INDEX(Rate!$B$4:$M$25,MATCH(Gilbert!N8214,Rate!$A$4:$A$25,0),MATCH(Gilbert!L8214,Rate!$B$3:$M$3,0))*O8214)),"")</f>
        <v/>
      </c>
      <c r="T8214" s="71" t="str">
        <f t="shared" si="387"/>
        <v/>
      </c>
    </row>
    <row r="8215" spans="16:20">
      <c r="P8215" s="70" t="str">
        <f t="shared" si="385"/>
        <v/>
      </c>
      <c r="Q8215" s="70" t="str">
        <f t="shared" si="386"/>
        <v/>
      </c>
      <c r="R8215" s="70" t="str">
        <f>IFERROR(IF(K8215="handling and wharfage",SUM(P8215:Q8215),IF(OR(K8215="tank",K8215="Boat",K8215="car"),INDEX(Rate!$B$4:$M$25,MATCH(Gilbert!N8215,Rate!$A$4:$A$25,0),MATCH(Gilbert!L8215,Rate!$B$3:$M$3,0))*O8215*0.8,INDEX(Rate!$B$4:$M$25,MATCH(Gilbert!N8215,Rate!$A$4:$A$25,0),MATCH(Gilbert!L8215,Rate!$B$3:$M$3,0))*O8215)),"")</f>
        <v/>
      </c>
      <c r="T8215" s="71" t="str">
        <f t="shared" si="387"/>
        <v/>
      </c>
    </row>
    <row r="8216" spans="16:20">
      <c r="P8216" s="70" t="str">
        <f t="shared" si="385"/>
        <v/>
      </c>
      <c r="Q8216" s="70" t="str">
        <f t="shared" si="386"/>
        <v/>
      </c>
      <c r="R8216" s="70" t="str">
        <f>IFERROR(IF(K8216="handling and wharfage",SUM(P8216:Q8216),IF(OR(K8216="tank",K8216="Boat",K8216="car"),INDEX(Rate!$B$4:$M$25,MATCH(Gilbert!N8216,Rate!$A$4:$A$25,0),MATCH(Gilbert!L8216,Rate!$B$3:$M$3,0))*O8216*0.8,INDEX(Rate!$B$4:$M$25,MATCH(Gilbert!N8216,Rate!$A$4:$A$25,0),MATCH(Gilbert!L8216,Rate!$B$3:$M$3,0))*O8216)),"")</f>
        <v/>
      </c>
      <c r="T8216" s="71" t="str">
        <f t="shared" si="387"/>
        <v/>
      </c>
    </row>
    <row r="8217" spans="16:20">
      <c r="P8217" s="70" t="str">
        <f t="shared" si="385"/>
        <v/>
      </c>
      <c r="Q8217" s="70" t="str">
        <f t="shared" si="386"/>
        <v/>
      </c>
      <c r="R8217" s="70" t="str">
        <f>IFERROR(IF(K8217="handling and wharfage",SUM(P8217:Q8217),IF(OR(K8217="tank",K8217="Boat",K8217="car"),INDEX(Rate!$B$4:$M$25,MATCH(Gilbert!N8217,Rate!$A$4:$A$25,0),MATCH(Gilbert!L8217,Rate!$B$3:$M$3,0))*O8217*0.8,INDEX(Rate!$B$4:$M$25,MATCH(Gilbert!N8217,Rate!$A$4:$A$25,0),MATCH(Gilbert!L8217,Rate!$B$3:$M$3,0))*O8217)),"")</f>
        <v/>
      </c>
      <c r="T8217" s="71" t="str">
        <f t="shared" si="387"/>
        <v/>
      </c>
    </row>
    <row r="8218" spans="16:20">
      <c r="P8218" s="70" t="str">
        <f t="shared" si="385"/>
        <v/>
      </c>
      <c r="Q8218" s="70" t="str">
        <f t="shared" si="386"/>
        <v/>
      </c>
      <c r="R8218" s="70" t="str">
        <f>IFERROR(IF(K8218="handling and wharfage",SUM(P8218:Q8218),IF(OR(K8218="tank",K8218="Boat",K8218="car"),INDEX(Rate!$B$4:$M$25,MATCH(Gilbert!N8218,Rate!$A$4:$A$25,0),MATCH(Gilbert!L8218,Rate!$B$3:$M$3,0))*O8218*0.8,INDEX(Rate!$B$4:$M$25,MATCH(Gilbert!N8218,Rate!$A$4:$A$25,0),MATCH(Gilbert!L8218,Rate!$B$3:$M$3,0))*O8218)),"")</f>
        <v/>
      </c>
      <c r="T8218" s="71" t="str">
        <f t="shared" si="387"/>
        <v/>
      </c>
    </row>
    <row r="8219" spans="16:20">
      <c r="P8219" s="70" t="str">
        <f t="shared" si="385"/>
        <v/>
      </c>
      <c r="Q8219" s="70" t="str">
        <f t="shared" si="386"/>
        <v/>
      </c>
      <c r="R8219" s="70" t="str">
        <f>IFERROR(IF(K8219="handling and wharfage",SUM(P8219:Q8219),IF(OR(K8219="tank",K8219="Boat",K8219="car"),INDEX(Rate!$B$4:$M$25,MATCH(Gilbert!N8219,Rate!$A$4:$A$25,0),MATCH(Gilbert!L8219,Rate!$B$3:$M$3,0))*O8219*0.8,INDEX(Rate!$B$4:$M$25,MATCH(Gilbert!N8219,Rate!$A$4:$A$25,0),MATCH(Gilbert!L8219,Rate!$B$3:$M$3,0))*O8219)),"")</f>
        <v/>
      </c>
      <c r="T8219" s="71" t="str">
        <f t="shared" si="387"/>
        <v/>
      </c>
    </row>
    <row r="8220" spans="16:20">
      <c r="P8220" s="70" t="str">
        <f t="shared" si="385"/>
        <v/>
      </c>
      <c r="Q8220" s="70" t="str">
        <f t="shared" si="386"/>
        <v/>
      </c>
      <c r="R8220" s="70" t="str">
        <f>IFERROR(IF(K8220="handling and wharfage",SUM(P8220:Q8220),IF(OR(K8220="tank",K8220="Boat",K8220="car"),INDEX(Rate!$B$4:$M$25,MATCH(Gilbert!N8220,Rate!$A$4:$A$25,0),MATCH(Gilbert!L8220,Rate!$B$3:$M$3,0))*O8220*0.8,INDEX(Rate!$B$4:$M$25,MATCH(Gilbert!N8220,Rate!$A$4:$A$25,0),MATCH(Gilbert!L8220,Rate!$B$3:$M$3,0))*O8220)),"")</f>
        <v/>
      </c>
      <c r="T8220" s="71" t="str">
        <f t="shared" si="387"/>
        <v/>
      </c>
    </row>
    <row r="8221" spans="16:20">
      <c r="P8221" s="70" t="str">
        <f t="shared" si="385"/>
        <v/>
      </c>
      <c r="Q8221" s="70" t="str">
        <f t="shared" si="386"/>
        <v/>
      </c>
      <c r="R8221" s="70" t="str">
        <f>IFERROR(IF(K8221="handling and wharfage",SUM(P8221:Q8221),IF(OR(K8221="tank",K8221="Boat",K8221="car"),INDEX(Rate!$B$4:$M$25,MATCH(Gilbert!N8221,Rate!$A$4:$A$25,0),MATCH(Gilbert!L8221,Rate!$B$3:$M$3,0))*O8221*0.8,INDEX(Rate!$B$4:$M$25,MATCH(Gilbert!N8221,Rate!$A$4:$A$25,0),MATCH(Gilbert!L8221,Rate!$B$3:$M$3,0))*O8221)),"")</f>
        <v/>
      </c>
      <c r="T8221" s="71" t="str">
        <f t="shared" si="387"/>
        <v/>
      </c>
    </row>
    <row r="8222" spans="16:20">
      <c r="P8222" s="70" t="str">
        <f t="shared" si="385"/>
        <v/>
      </c>
      <c r="Q8222" s="70" t="str">
        <f t="shared" si="386"/>
        <v/>
      </c>
      <c r="R8222" s="70" t="str">
        <f>IFERROR(IF(K8222="handling and wharfage",SUM(P8222:Q8222),IF(OR(K8222="tank",K8222="Boat",K8222="car"),INDEX(Rate!$B$4:$M$25,MATCH(Gilbert!N8222,Rate!$A$4:$A$25,0),MATCH(Gilbert!L8222,Rate!$B$3:$M$3,0))*O8222*0.8,INDEX(Rate!$B$4:$M$25,MATCH(Gilbert!N8222,Rate!$A$4:$A$25,0),MATCH(Gilbert!L8222,Rate!$B$3:$M$3,0))*O8222)),"")</f>
        <v/>
      </c>
      <c r="T8222" s="71" t="str">
        <f t="shared" si="387"/>
        <v/>
      </c>
    </row>
    <row r="8223" spans="16:20">
      <c r="P8223" s="70" t="str">
        <f t="shared" si="385"/>
        <v/>
      </c>
      <c r="Q8223" s="70" t="str">
        <f t="shared" si="386"/>
        <v/>
      </c>
      <c r="R8223" s="70" t="str">
        <f>IFERROR(IF(K8223="handling and wharfage",SUM(P8223:Q8223),IF(OR(K8223="tank",K8223="Boat",K8223="car"),INDEX(Rate!$B$4:$M$25,MATCH(Gilbert!N8223,Rate!$A$4:$A$25,0),MATCH(Gilbert!L8223,Rate!$B$3:$M$3,0))*O8223*0.8,INDEX(Rate!$B$4:$M$25,MATCH(Gilbert!N8223,Rate!$A$4:$A$25,0),MATCH(Gilbert!L8223,Rate!$B$3:$M$3,0))*O8223)),"")</f>
        <v/>
      </c>
      <c r="T8223" s="71" t="str">
        <f t="shared" si="387"/>
        <v/>
      </c>
    </row>
    <row r="8224" spans="16:20">
      <c r="P8224" s="70" t="str">
        <f t="shared" si="385"/>
        <v/>
      </c>
      <c r="Q8224" s="70" t="str">
        <f t="shared" si="386"/>
        <v/>
      </c>
      <c r="R8224" s="70" t="str">
        <f>IFERROR(IF(K8224="handling and wharfage",SUM(P8224:Q8224),IF(OR(K8224="tank",K8224="Boat",K8224="car"),INDEX(Rate!$B$4:$M$25,MATCH(Gilbert!N8224,Rate!$A$4:$A$25,0),MATCH(Gilbert!L8224,Rate!$B$3:$M$3,0))*O8224*0.8,INDEX(Rate!$B$4:$M$25,MATCH(Gilbert!N8224,Rate!$A$4:$A$25,0),MATCH(Gilbert!L8224,Rate!$B$3:$M$3,0))*O8224)),"")</f>
        <v/>
      </c>
      <c r="T8224" s="71" t="str">
        <f t="shared" si="387"/>
        <v/>
      </c>
    </row>
    <row r="8225" spans="16:20">
      <c r="P8225" s="70" t="str">
        <f t="shared" si="385"/>
        <v/>
      </c>
      <c r="Q8225" s="70" t="str">
        <f t="shared" si="386"/>
        <v/>
      </c>
      <c r="R8225" s="70" t="str">
        <f>IFERROR(IF(K8225="handling and wharfage",SUM(P8225:Q8225),IF(OR(K8225="tank",K8225="Boat",K8225="car"),INDEX(Rate!$B$4:$M$25,MATCH(Gilbert!N8225,Rate!$A$4:$A$25,0),MATCH(Gilbert!L8225,Rate!$B$3:$M$3,0))*O8225*0.8,INDEX(Rate!$B$4:$M$25,MATCH(Gilbert!N8225,Rate!$A$4:$A$25,0),MATCH(Gilbert!L8225,Rate!$B$3:$M$3,0))*O8225)),"")</f>
        <v/>
      </c>
      <c r="T8225" s="71" t="str">
        <f t="shared" si="387"/>
        <v/>
      </c>
    </row>
    <row r="8226" spans="16:20">
      <c r="P8226" s="70" t="str">
        <f t="shared" si="385"/>
        <v/>
      </c>
      <c r="Q8226" s="70" t="str">
        <f t="shared" si="386"/>
        <v/>
      </c>
      <c r="R8226" s="70" t="str">
        <f>IFERROR(IF(K8226="handling and wharfage",SUM(P8226:Q8226),IF(OR(K8226="tank",K8226="Boat",K8226="car"),INDEX(Rate!$B$4:$M$25,MATCH(Gilbert!N8226,Rate!$A$4:$A$25,0),MATCH(Gilbert!L8226,Rate!$B$3:$M$3,0))*O8226*0.8,INDEX(Rate!$B$4:$M$25,MATCH(Gilbert!N8226,Rate!$A$4:$A$25,0),MATCH(Gilbert!L8226,Rate!$B$3:$M$3,0))*O8226)),"")</f>
        <v/>
      </c>
      <c r="T8226" s="71" t="str">
        <f t="shared" si="387"/>
        <v/>
      </c>
    </row>
    <row r="8227" spans="16:20">
      <c r="P8227" s="70" t="str">
        <f t="shared" si="385"/>
        <v/>
      </c>
      <c r="Q8227" s="70" t="str">
        <f t="shared" si="386"/>
        <v/>
      </c>
      <c r="R8227" s="70" t="str">
        <f>IFERROR(IF(K8227="handling and wharfage",SUM(P8227:Q8227),IF(OR(K8227="tank",K8227="Boat",K8227="car"),INDEX(Rate!$B$4:$M$25,MATCH(Gilbert!N8227,Rate!$A$4:$A$25,0),MATCH(Gilbert!L8227,Rate!$B$3:$M$3,0))*O8227*0.8,INDEX(Rate!$B$4:$M$25,MATCH(Gilbert!N8227,Rate!$A$4:$A$25,0),MATCH(Gilbert!L8227,Rate!$B$3:$M$3,0))*O8227)),"")</f>
        <v/>
      </c>
      <c r="T8227" s="71" t="str">
        <f t="shared" si="387"/>
        <v/>
      </c>
    </row>
    <row r="8228" spans="16:20">
      <c r="P8228" s="70" t="str">
        <f t="shared" si="385"/>
        <v/>
      </c>
      <c r="Q8228" s="70" t="str">
        <f t="shared" si="386"/>
        <v/>
      </c>
      <c r="R8228" s="70" t="str">
        <f>IFERROR(IF(K8228="handling and wharfage",SUM(P8228:Q8228),IF(OR(K8228="tank",K8228="Boat",K8228="car"),INDEX(Rate!$B$4:$M$25,MATCH(Gilbert!N8228,Rate!$A$4:$A$25,0),MATCH(Gilbert!L8228,Rate!$B$3:$M$3,0))*O8228*0.8,INDEX(Rate!$B$4:$M$25,MATCH(Gilbert!N8228,Rate!$A$4:$A$25,0),MATCH(Gilbert!L8228,Rate!$B$3:$M$3,0))*O8228)),"")</f>
        <v/>
      </c>
      <c r="T8228" s="71" t="str">
        <f t="shared" si="387"/>
        <v/>
      </c>
    </row>
    <row r="8229" spans="16:20">
      <c r="P8229" s="70" t="str">
        <f t="shared" si="385"/>
        <v/>
      </c>
      <c r="Q8229" s="70" t="str">
        <f t="shared" si="386"/>
        <v/>
      </c>
      <c r="R8229" s="70" t="str">
        <f>IFERROR(IF(K8229="handling and wharfage",SUM(P8229:Q8229),IF(OR(K8229="tank",K8229="Boat",K8229="car"),INDEX(Rate!$B$4:$M$25,MATCH(Gilbert!N8229,Rate!$A$4:$A$25,0),MATCH(Gilbert!L8229,Rate!$B$3:$M$3,0))*O8229*0.8,INDEX(Rate!$B$4:$M$25,MATCH(Gilbert!N8229,Rate!$A$4:$A$25,0),MATCH(Gilbert!L8229,Rate!$B$3:$M$3,0))*O8229)),"")</f>
        <v/>
      </c>
      <c r="T8229" s="71" t="str">
        <f t="shared" si="387"/>
        <v/>
      </c>
    </row>
    <row r="8230" spans="16:20">
      <c r="P8230" s="70" t="str">
        <f t="shared" si="385"/>
        <v/>
      </c>
      <c r="Q8230" s="70" t="str">
        <f t="shared" si="386"/>
        <v/>
      </c>
      <c r="R8230" s="70" t="str">
        <f>IFERROR(IF(K8230="handling and wharfage",SUM(P8230:Q8230),IF(OR(K8230="tank",K8230="Boat",K8230="car"),INDEX(Rate!$B$4:$M$25,MATCH(Gilbert!N8230,Rate!$A$4:$A$25,0),MATCH(Gilbert!L8230,Rate!$B$3:$M$3,0))*O8230*0.8,INDEX(Rate!$B$4:$M$25,MATCH(Gilbert!N8230,Rate!$A$4:$A$25,0),MATCH(Gilbert!L8230,Rate!$B$3:$M$3,0))*O8230)),"")</f>
        <v/>
      </c>
      <c r="T8230" s="71" t="str">
        <f t="shared" si="387"/>
        <v/>
      </c>
    </row>
    <row r="8231" spans="16:20">
      <c r="P8231" s="70" t="str">
        <f t="shared" si="385"/>
        <v/>
      </c>
      <c r="Q8231" s="70" t="str">
        <f t="shared" si="386"/>
        <v/>
      </c>
      <c r="R8231" s="70" t="str">
        <f>IFERROR(IF(K8231="handling and wharfage",SUM(P8231:Q8231),IF(OR(K8231="tank",K8231="Boat",K8231="car"),INDEX(Rate!$B$4:$M$25,MATCH(Gilbert!N8231,Rate!$A$4:$A$25,0),MATCH(Gilbert!L8231,Rate!$B$3:$M$3,0))*O8231*0.8,INDEX(Rate!$B$4:$M$25,MATCH(Gilbert!N8231,Rate!$A$4:$A$25,0),MATCH(Gilbert!L8231,Rate!$B$3:$M$3,0))*O8231)),"")</f>
        <v/>
      </c>
      <c r="T8231" s="71" t="str">
        <f t="shared" si="387"/>
        <v/>
      </c>
    </row>
    <row r="8232" spans="16:20">
      <c r="P8232" s="70" t="str">
        <f t="shared" si="385"/>
        <v/>
      </c>
      <c r="Q8232" s="70" t="str">
        <f t="shared" si="386"/>
        <v/>
      </c>
      <c r="R8232" s="70" t="str">
        <f>IFERROR(IF(K8232="handling and wharfage",SUM(P8232:Q8232),IF(OR(K8232="tank",K8232="Boat",K8232="car"),INDEX(Rate!$B$4:$M$25,MATCH(Gilbert!N8232,Rate!$A$4:$A$25,0),MATCH(Gilbert!L8232,Rate!$B$3:$M$3,0))*O8232*0.8,INDEX(Rate!$B$4:$M$25,MATCH(Gilbert!N8232,Rate!$A$4:$A$25,0),MATCH(Gilbert!L8232,Rate!$B$3:$M$3,0))*O8232)),"")</f>
        <v/>
      </c>
      <c r="T8232" s="71" t="str">
        <f t="shared" si="387"/>
        <v/>
      </c>
    </row>
    <row r="8233" spans="16:20">
      <c r="P8233" s="70" t="str">
        <f t="shared" si="385"/>
        <v/>
      </c>
      <c r="Q8233" s="70" t="str">
        <f t="shared" si="386"/>
        <v/>
      </c>
      <c r="R8233" s="70" t="str">
        <f>IFERROR(IF(K8233="handling and wharfage",SUM(P8233:Q8233),IF(OR(K8233="tank",K8233="Boat",K8233="car"),INDEX(Rate!$B$4:$M$25,MATCH(Gilbert!N8233,Rate!$A$4:$A$25,0),MATCH(Gilbert!L8233,Rate!$B$3:$M$3,0))*O8233*0.8,INDEX(Rate!$B$4:$M$25,MATCH(Gilbert!N8233,Rate!$A$4:$A$25,0),MATCH(Gilbert!L8233,Rate!$B$3:$M$3,0))*O8233)),"")</f>
        <v/>
      </c>
      <c r="T8233" s="71" t="str">
        <f t="shared" si="387"/>
        <v/>
      </c>
    </row>
    <row r="8234" spans="16:20">
      <c r="P8234" s="70" t="str">
        <f t="shared" si="385"/>
        <v/>
      </c>
      <c r="Q8234" s="70" t="str">
        <f t="shared" si="386"/>
        <v/>
      </c>
      <c r="R8234" s="70" t="str">
        <f>IFERROR(IF(K8234="handling and wharfage",SUM(P8234:Q8234),IF(OR(K8234="tank",K8234="Boat",K8234="car"),INDEX(Rate!$B$4:$M$25,MATCH(Gilbert!N8234,Rate!$A$4:$A$25,0),MATCH(Gilbert!L8234,Rate!$B$3:$M$3,0))*O8234*0.8,INDEX(Rate!$B$4:$M$25,MATCH(Gilbert!N8234,Rate!$A$4:$A$25,0),MATCH(Gilbert!L8234,Rate!$B$3:$M$3,0))*O8234)),"")</f>
        <v/>
      </c>
      <c r="T8234" s="71" t="str">
        <f t="shared" si="387"/>
        <v/>
      </c>
    </row>
    <row r="8235" spans="16:20">
      <c r="P8235" s="70" t="str">
        <f t="shared" si="385"/>
        <v/>
      </c>
      <c r="Q8235" s="70" t="str">
        <f t="shared" si="386"/>
        <v/>
      </c>
      <c r="R8235" s="70" t="str">
        <f>IFERROR(IF(K8235="handling and wharfage",SUM(P8235:Q8235),IF(OR(K8235="tank",K8235="Boat",K8235="car"),INDEX(Rate!$B$4:$M$25,MATCH(Gilbert!N8235,Rate!$A$4:$A$25,0),MATCH(Gilbert!L8235,Rate!$B$3:$M$3,0))*O8235*0.8,INDEX(Rate!$B$4:$M$25,MATCH(Gilbert!N8235,Rate!$A$4:$A$25,0),MATCH(Gilbert!L8235,Rate!$B$3:$M$3,0))*O8235)),"")</f>
        <v/>
      </c>
      <c r="T8235" s="71" t="str">
        <f t="shared" si="387"/>
        <v/>
      </c>
    </row>
    <row r="8236" spans="16:20">
      <c r="P8236" s="70" t="str">
        <f t="shared" si="385"/>
        <v/>
      </c>
      <c r="Q8236" s="70" t="str">
        <f t="shared" si="386"/>
        <v/>
      </c>
      <c r="R8236" s="70" t="str">
        <f>IFERROR(IF(K8236="handling and wharfage",SUM(P8236:Q8236),IF(OR(K8236="tank",K8236="Boat",K8236="car"),INDEX(Rate!$B$4:$M$25,MATCH(Gilbert!N8236,Rate!$A$4:$A$25,0),MATCH(Gilbert!L8236,Rate!$B$3:$M$3,0))*O8236*0.8,INDEX(Rate!$B$4:$M$25,MATCH(Gilbert!N8236,Rate!$A$4:$A$25,0),MATCH(Gilbert!L8236,Rate!$B$3:$M$3,0))*O8236)),"")</f>
        <v/>
      </c>
      <c r="T8236" s="71" t="str">
        <f t="shared" si="387"/>
        <v/>
      </c>
    </row>
    <row r="8237" spans="16:20">
      <c r="P8237" s="70" t="str">
        <f t="shared" si="385"/>
        <v/>
      </c>
      <c r="Q8237" s="70" t="str">
        <f t="shared" si="386"/>
        <v/>
      </c>
      <c r="R8237" s="70" t="str">
        <f>IFERROR(IF(K8237="handling and wharfage",SUM(P8237:Q8237),IF(OR(K8237="tank",K8237="Boat",K8237="car"),INDEX(Rate!$B$4:$M$25,MATCH(Gilbert!N8237,Rate!$A$4:$A$25,0),MATCH(Gilbert!L8237,Rate!$B$3:$M$3,0))*O8237*0.8,INDEX(Rate!$B$4:$M$25,MATCH(Gilbert!N8237,Rate!$A$4:$A$25,0),MATCH(Gilbert!L8237,Rate!$B$3:$M$3,0))*O8237)),"")</f>
        <v/>
      </c>
      <c r="T8237" s="71" t="str">
        <f t="shared" si="387"/>
        <v/>
      </c>
    </row>
    <row r="8238" spans="16:20">
      <c r="P8238" s="70" t="str">
        <f t="shared" si="385"/>
        <v/>
      </c>
      <c r="Q8238" s="70" t="str">
        <f t="shared" si="386"/>
        <v/>
      </c>
      <c r="R8238" s="70" t="str">
        <f>IFERROR(IF(K8238="handling and wharfage",SUM(P8238:Q8238),IF(OR(K8238="tank",K8238="Boat",K8238="car"),INDEX(Rate!$B$4:$M$25,MATCH(Gilbert!N8238,Rate!$A$4:$A$25,0),MATCH(Gilbert!L8238,Rate!$B$3:$M$3,0))*O8238*0.8,INDEX(Rate!$B$4:$M$25,MATCH(Gilbert!N8238,Rate!$A$4:$A$25,0),MATCH(Gilbert!L8238,Rate!$B$3:$M$3,0))*O8238)),"")</f>
        <v/>
      </c>
      <c r="T8238" s="71" t="str">
        <f t="shared" si="387"/>
        <v/>
      </c>
    </row>
    <row r="8239" spans="16:20">
      <c r="P8239" s="70" t="str">
        <f t="shared" si="385"/>
        <v/>
      </c>
      <c r="Q8239" s="70" t="str">
        <f t="shared" si="386"/>
        <v/>
      </c>
      <c r="R8239" s="70" t="str">
        <f>IFERROR(IF(K8239="handling and wharfage",SUM(P8239:Q8239),IF(OR(K8239="tank",K8239="Boat",K8239="car"),INDEX(Rate!$B$4:$M$25,MATCH(Gilbert!N8239,Rate!$A$4:$A$25,0),MATCH(Gilbert!L8239,Rate!$B$3:$M$3,0))*O8239*0.8,INDEX(Rate!$B$4:$M$25,MATCH(Gilbert!N8239,Rate!$A$4:$A$25,0),MATCH(Gilbert!L8239,Rate!$B$3:$M$3,0))*O8239)),"")</f>
        <v/>
      </c>
      <c r="T8239" s="71" t="str">
        <f t="shared" si="387"/>
        <v/>
      </c>
    </row>
    <row r="8240" spans="16:20">
      <c r="P8240" s="70" t="str">
        <f t="shared" si="385"/>
        <v/>
      </c>
      <c r="Q8240" s="70" t="str">
        <f t="shared" si="386"/>
        <v/>
      </c>
      <c r="R8240" s="70" t="str">
        <f>IFERROR(IF(K8240="handling and wharfage",SUM(P8240:Q8240),IF(OR(K8240="tank",K8240="Boat",K8240="car"),INDEX(Rate!$B$4:$M$25,MATCH(Gilbert!N8240,Rate!$A$4:$A$25,0),MATCH(Gilbert!L8240,Rate!$B$3:$M$3,0))*O8240*0.8,INDEX(Rate!$B$4:$M$25,MATCH(Gilbert!N8240,Rate!$A$4:$A$25,0),MATCH(Gilbert!L8240,Rate!$B$3:$M$3,0))*O8240)),"")</f>
        <v/>
      </c>
      <c r="T8240" s="71" t="str">
        <f t="shared" si="387"/>
        <v/>
      </c>
    </row>
    <row r="8241" spans="16:20">
      <c r="P8241" s="70" t="str">
        <f t="shared" si="385"/>
        <v/>
      </c>
      <c r="Q8241" s="70" t="str">
        <f t="shared" si="386"/>
        <v/>
      </c>
      <c r="R8241" s="70" t="str">
        <f>IFERROR(IF(K8241="handling and wharfage",SUM(P8241:Q8241),IF(OR(K8241="tank",K8241="Boat",K8241="car"),INDEX(Rate!$B$4:$M$25,MATCH(Gilbert!N8241,Rate!$A$4:$A$25,0),MATCH(Gilbert!L8241,Rate!$B$3:$M$3,0))*O8241*0.8,INDEX(Rate!$B$4:$M$25,MATCH(Gilbert!N8241,Rate!$A$4:$A$25,0),MATCH(Gilbert!L8241,Rate!$B$3:$M$3,0))*O8241)),"")</f>
        <v/>
      </c>
      <c r="T8241" s="71" t="str">
        <f t="shared" si="387"/>
        <v/>
      </c>
    </row>
    <row r="8242" spans="16:20">
      <c r="P8242" s="70" t="str">
        <f t="shared" si="385"/>
        <v/>
      </c>
      <c r="Q8242" s="70" t="str">
        <f t="shared" si="386"/>
        <v/>
      </c>
      <c r="R8242" s="70" t="str">
        <f>IFERROR(IF(K8242="handling and wharfage",SUM(P8242:Q8242),IF(OR(K8242="tank",K8242="Boat",K8242="car"),INDEX(Rate!$B$4:$M$25,MATCH(Gilbert!N8242,Rate!$A$4:$A$25,0),MATCH(Gilbert!L8242,Rate!$B$3:$M$3,0))*O8242*0.8,INDEX(Rate!$B$4:$M$25,MATCH(Gilbert!N8242,Rate!$A$4:$A$25,0),MATCH(Gilbert!L8242,Rate!$B$3:$M$3,0))*O8242)),"")</f>
        <v/>
      </c>
      <c r="T8242" s="71" t="str">
        <f t="shared" si="387"/>
        <v/>
      </c>
    </row>
    <row r="8243" spans="16:20">
      <c r="P8243" s="70" t="str">
        <f t="shared" si="385"/>
        <v/>
      </c>
      <c r="Q8243" s="70" t="str">
        <f t="shared" si="386"/>
        <v/>
      </c>
      <c r="R8243" s="70" t="str">
        <f>IFERROR(IF(K8243="handling and wharfage",SUM(P8243:Q8243),IF(OR(K8243="tank",K8243="Boat",K8243="car"),INDEX(Rate!$B$4:$M$25,MATCH(Gilbert!N8243,Rate!$A$4:$A$25,0),MATCH(Gilbert!L8243,Rate!$B$3:$M$3,0))*O8243*0.8,INDEX(Rate!$B$4:$M$25,MATCH(Gilbert!N8243,Rate!$A$4:$A$25,0),MATCH(Gilbert!L8243,Rate!$B$3:$M$3,0))*O8243)),"")</f>
        <v/>
      </c>
      <c r="T8243" s="71" t="str">
        <f t="shared" si="387"/>
        <v/>
      </c>
    </row>
    <row r="8244" spans="16:20">
      <c r="P8244" s="70" t="str">
        <f t="shared" si="385"/>
        <v/>
      </c>
      <c r="Q8244" s="70" t="str">
        <f t="shared" si="386"/>
        <v/>
      </c>
      <c r="R8244" s="70" t="str">
        <f>IFERROR(IF(K8244="handling and wharfage",SUM(P8244:Q8244),IF(OR(K8244="tank",K8244="Boat",K8244="car"),INDEX(Rate!$B$4:$M$25,MATCH(Gilbert!N8244,Rate!$A$4:$A$25,0),MATCH(Gilbert!L8244,Rate!$B$3:$M$3,0))*O8244*0.8,INDEX(Rate!$B$4:$M$25,MATCH(Gilbert!N8244,Rate!$A$4:$A$25,0),MATCH(Gilbert!L8244,Rate!$B$3:$M$3,0))*O8244)),"")</f>
        <v/>
      </c>
      <c r="T8244" s="71" t="str">
        <f t="shared" si="387"/>
        <v/>
      </c>
    </row>
    <row r="8245" spans="16:20">
      <c r="P8245" s="70" t="str">
        <f t="shared" si="385"/>
        <v/>
      </c>
      <c r="Q8245" s="70" t="str">
        <f t="shared" si="386"/>
        <v/>
      </c>
      <c r="R8245" s="70" t="str">
        <f>IFERROR(IF(K8245="handling and wharfage",SUM(P8245:Q8245),IF(OR(K8245="tank",K8245="Boat",K8245="car"),INDEX(Rate!$B$4:$M$25,MATCH(Gilbert!N8245,Rate!$A$4:$A$25,0),MATCH(Gilbert!L8245,Rate!$B$3:$M$3,0))*O8245*0.8,INDEX(Rate!$B$4:$M$25,MATCH(Gilbert!N8245,Rate!$A$4:$A$25,0),MATCH(Gilbert!L8245,Rate!$B$3:$M$3,0))*O8245)),"")</f>
        <v/>
      </c>
      <c r="T8245" s="71" t="str">
        <f t="shared" si="387"/>
        <v/>
      </c>
    </row>
    <row r="8246" spans="16:20">
      <c r="P8246" s="70" t="str">
        <f t="shared" si="385"/>
        <v/>
      </c>
      <c r="Q8246" s="70" t="str">
        <f t="shared" si="386"/>
        <v/>
      </c>
      <c r="R8246" s="70" t="str">
        <f>IFERROR(IF(K8246="handling and wharfage",SUM(P8246:Q8246),IF(OR(K8246="tank",K8246="Boat",K8246="car"),INDEX(Rate!$B$4:$M$25,MATCH(Gilbert!N8246,Rate!$A$4:$A$25,0),MATCH(Gilbert!L8246,Rate!$B$3:$M$3,0))*O8246*0.8,INDEX(Rate!$B$4:$M$25,MATCH(Gilbert!N8246,Rate!$A$4:$A$25,0),MATCH(Gilbert!L8246,Rate!$B$3:$M$3,0))*O8246)),"")</f>
        <v/>
      </c>
      <c r="T8246" s="71" t="str">
        <f t="shared" si="387"/>
        <v/>
      </c>
    </row>
    <row r="8247" spans="16:20">
      <c r="P8247" s="70" t="str">
        <f t="shared" si="385"/>
        <v/>
      </c>
      <c r="Q8247" s="70" t="str">
        <f t="shared" si="386"/>
        <v/>
      </c>
      <c r="R8247" s="70" t="str">
        <f>IFERROR(IF(K8247="handling and wharfage",SUM(P8247:Q8247),IF(OR(K8247="tank",K8247="Boat",K8247="car"),INDEX(Rate!$B$4:$M$25,MATCH(Gilbert!N8247,Rate!$A$4:$A$25,0),MATCH(Gilbert!L8247,Rate!$B$3:$M$3,0))*O8247*0.8,INDEX(Rate!$B$4:$M$25,MATCH(Gilbert!N8247,Rate!$A$4:$A$25,0),MATCH(Gilbert!L8247,Rate!$B$3:$M$3,0))*O8247)),"")</f>
        <v/>
      </c>
      <c r="T8247" s="71" t="str">
        <f t="shared" si="387"/>
        <v/>
      </c>
    </row>
    <row r="8248" spans="16:20">
      <c r="P8248" s="70" t="str">
        <f t="shared" si="385"/>
        <v/>
      </c>
      <c r="Q8248" s="70" t="str">
        <f t="shared" si="386"/>
        <v/>
      </c>
      <c r="R8248" s="70" t="str">
        <f>IFERROR(IF(K8248="handling and wharfage",SUM(P8248:Q8248),IF(OR(K8248="tank",K8248="Boat",K8248="car"),INDEX(Rate!$B$4:$M$25,MATCH(Gilbert!N8248,Rate!$A$4:$A$25,0),MATCH(Gilbert!L8248,Rate!$B$3:$M$3,0))*O8248*0.8,INDEX(Rate!$B$4:$M$25,MATCH(Gilbert!N8248,Rate!$A$4:$A$25,0),MATCH(Gilbert!L8248,Rate!$B$3:$M$3,0))*O8248)),"")</f>
        <v/>
      </c>
      <c r="T8248" s="71" t="str">
        <f t="shared" si="387"/>
        <v/>
      </c>
    </row>
    <row r="8249" spans="16:20">
      <c r="P8249" s="70" t="str">
        <f t="shared" si="385"/>
        <v/>
      </c>
      <c r="Q8249" s="70" t="str">
        <f t="shared" si="386"/>
        <v/>
      </c>
      <c r="R8249" s="70" t="str">
        <f>IFERROR(IF(K8249="handling and wharfage",SUM(P8249:Q8249),IF(OR(K8249="tank",K8249="Boat",K8249="car"),INDEX(Rate!$B$4:$M$25,MATCH(Gilbert!N8249,Rate!$A$4:$A$25,0),MATCH(Gilbert!L8249,Rate!$B$3:$M$3,0))*O8249*0.8,INDEX(Rate!$B$4:$M$25,MATCH(Gilbert!N8249,Rate!$A$4:$A$25,0),MATCH(Gilbert!L8249,Rate!$B$3:$M$3,0))*O8249)),"")</f>
        <v/>
      </c>
      <c r="T8249" s="71" t="str">
        <f t="shared" si="387"/>
        <v/>
      </c>
    </row>
    <row r="8250" spans="16:20">
      <c r="P8250" s="70" t="str">
        <f t="shared" si="385"/>
        <v/>
      </c>
      <c r="Q8250" s="70" t="str">
        <f t="shared" si="386"/>
        <v/>
      </c>
      <c r="R8250" s="70" t="str">
        <f>IFERROR(IF(K8250="handling and wharfage",SUM(P8250:Q8250),IF(OR(K8250="tank",K8250="Boat",K8250="car"),INDEX(Rate!$B$4:$M$25,MATCH(Gilbert!N8250,Rate!$A$4:$A$25,0),MATCH(Gilbert!L8250,Rate!$B$3:$M$3,0))*O8250*0.8,INDEX(Rate!$B$4:$M$25,MATCH(Gilbert!N8250,Rate!$A$4:$A$25,0),MATCH(Gilbert!L8250,Rate!$B$3:$M$3,0))*O8250)),"")</f>
        <v/>
      </c>
      <c r="T8250" s="71" t="str">
        <f t="shared" si="387"/>
        <v/>
      </c>
    </row>
    <row r="8251" spans="16:20">
      <c r="P8251" s="70" t="str">
        <f t="shared" si="385"/>
        <v/>
      </c>
      <c r="Q8251" s="70" t="str">
        <f t="shared" si="386"/>
        <v/>
      </c>
      <c r="R8251" s="70" t="str">
        <f>IFERROR(IF(K8251="handling and wharfage",SUM(P8251:Q8251),IF(OR(K8251="tank",K8251="Boat",K8251="car"),INDEX(Rate!$B$4:$M$25,MATCH(Gilbert!N8251,Rate!$A$4:$A$25,0),MATCH(Gilbert!L8251,Rate!$B$3:$M$3,0))*O8251*0.8,INDEX(Rate!$B$4:$M$25,MATCH(Gilbert!N8251,Rate!$A$4:$A$25,0),MATCH(Gilbert!L8251,Rate!$B$3:$M$3,0))*O8251)),"")</f>
        <v/>
      </c>
      <c r="T8251" s="71" t="str">
        <f t="shared" si="387"/>
        <v/>
      </c>
    </row>
    <row r="8252" spans="16:20">
      <c r="P8252" s="70" t="str">
        <f t="shared" si="385"/>
        <v/>
      </c>
      <c r="Q8252" s="70" t="str">
        <f t="shared" si="386"/>
        <v/>
      </c>
      <c r="R8252" s="70" t="str">
        <f>IFERROR(IF(K8252="handling and wharfage",SUM(P8252:Q8252),IF(OR(K8252="tank",K8252="Boat",K8252="car"),INDEX(Rate!$B$4:$M$25,MATCH(Gilbert!N8252,Rate!$A$4:$A$25,0),MATCH(Gilbert!L8252,Rate!$B$3:$M$3,0))*O8252*0.8,INDEX(Rate!$B$4:$M$25,MATCH(Gilbert!N8252,Rate!$A$4:$A$25,0),MATCH(Gilbert!L8252,Rate!$B$3:$M$3,0))*O8252)),"")</f>
        <v/>
      </c>
      <c r="T8252" s="71" t="str">
        <f t="shared" si="387"/>
        <v/>
      </c>
    </row>
    <row r="8253" spans="16:20">
      <c r="P8253" s="70" t="str">
        <f t="shared" si="385"/>
        <v/>
      </c>
      <c r="Q8253" s="70" t="str">
        <f t="shared" si="386"/>
        <v/>
      </c>
      <c r="R8253" s="70" t="str">
        <f>IFERROR(IF(K8253="handling and wharfage",SUM(P8253:Q8253),IF(OR(K8253="tank",K8253="Boat",K8253="car"),INDEX(Rate!$B$4:$M$25,MATCH(Gilbert!N8253,Rate!$A$4:$A$25,0),MATCH(Gilbert!L8253,Rate!$B$3:$M$3,0))*O8253*0.8,INDEX(Rate!$B$4:$M$25,MATCH(Gilbert!N8253,Rate!$A$4:$A$25,0),MATCH(Gilbert!L8253,Rate!$B$3:$M$3,0))*O8253)),"")</f>
        <v/>
      </c>
      <c r="T8253" s="71" t="str">
        <f t="shared" si="387"/>
        <v/>
      </c>
    </row>
    <row r="8254" spans="16:20">
      <c r="P8254" s="70" t="str">
        <f t="shared" si="385"/>
        <v/>
      </c>
      <c r="Q8254" s="70" t="str">
        <f t="shared" si="386"/>
        <v/>
      </c>
      <c r="R8254" s="70" t="str">
        <f>IFERROR(IF(K8254="handling and wharfage",SUM(P8254:Q8254),IF(OR(K8254="tank",K8254="Boat",K8254="car"),INDEX(Rate!$B$4:$M$25,MATCH(Gilbert!N8254,Rate!$A$4:$A$25,0),MATCH(Gilbert!L8254,Rate!$B$3:$M$3,0))*O8254*0.8,INDEX(Rate!$B$4:$M$25,MATCH(Gilbert!N8254,Rate!$A$4:$A$25,0),MATCH(Gilbert!L8254,Rate!$B$3:$M$3,0))*O8254)),"")</f>
        <v/>
      </c>
      <c r="T8254" s="71" t="str">
        <f t="shared" si="387"/>
        <v/>
      </c>
    </row>
    <row r="8255" spans="16:20">
      <c r="P8255" s="70" t="str">
        <f t="shared" si="385"/>
        <v/>
      </c>
      <c r="Q8255" s="70" t="str">
        <f t="shared" si="386"/>
        <v/>
      </c>
      <c r="R8255" s="70" t="str">
        <f>IFERROR(IF(K8255="handling and wharfage",SUM(P8255:Q8255),IF(OR(K8255="tank",K8255="Boat",K8255="car"),INDEX(Rate!$B$4:$M$25,MATCH(Gilbert!N8255,Rate!$A$4:$A$25,0),MATCH(Gilbert!L8255,Rate!$B$3:$M$3,0))*O8255*0.8,INDEX(Rate!$B$4:$M$25,MATCH(Gilbert!N8255,Rate!$A$4:$A$25,0),MATCH(Gilbert!L8255,Rate!$B$3:$M$3,0))*O8255)),"")</f>
        <v/>
      </c>
      <c r="T8255" s="71" t="str">
        <f t="shared" si="387"/>
        <v/>
      </c>
    </row>
    <row r="8256" spans="16:20">
      <c r="P8256" s="70" t="str">
        <f t="shared" si="385"/>
        <v/>
      </c>
      <c r="Q8256" s="70" t="str">
        <f t="shared" si="386"/>
        <v/>
      </c>
      <c r="R8256" s="70" t="str">
        <f>IFERROR(IF(K8256="handling and wharfage",SUM(P8256:Q8256),IF(OR(K8256="tank",K8256="Boat",K8256="car"),INDEX(Rate!$B$4:$M$25,MATCH(Gilbert!N8256,Rate!$A$4:$A$25,0),MATCH(Gilbert!L8256,Rate!$B$3:$M$3,0))*O8256*0.8,INDEX(Rate!$B$4:$M$25,MATCH(Gilbert!N8256,Rate!$A$4:$A$25,0),MATCH(Gilbert!L8256,Rate!$B$3:$M$3,0))*O8256)),"")</f>
        <v/>
      </c>
      <c r="T8256" s="71" t="str">
        <f t="shared" si="387"/>
        <v/>
      </c>
    </row>
    <row r="8257" spans="16:20">
      <c r="P8257" s="70" t="str">
        <f t="shared" si="385"/>
        <v/>
      </c>
      <c r="Q8257" s="70" t="str">
        <f t="shared" si="386"/>
        <v/>
      </c>
      <c r="R8257" s="70" t="str">
        <f>IFERROR(IF(K8257="handling and wharfage",SUM(P8257:Q8257),IF(OR(K8257="tank",K8257="Boat",K8257="car"),INDEX(Rate!$B$4:$M$25,MATCH(Gilbert!N8257,Rate!$A$4:$A$25,0),MATCH(Gilbert!L8257,Rate!$B$3:$M$3,0))*O8257*0.8,INDEX(Rate!$B$4:$M$25,MATCH(Gilbert!N8257,Rate!$A$4:$A$25,0),MATCH(Gilbert!L8257,Rate!$B$3:$M$3,0))*O8257)),"")</f>
        <v/>
      </c>
      <c r="T8257" s="71" t="str">
        <f t="shared" si="387"/>
        <v/>
      </c>
    </row>
    <row r="8258" spans="16:20">
      <c r="P8258" s="70" t="str">
        <f t="shared" si="385"/>
        <v/>
      </c>
      <c r="Q8258" s="70" t="str">
        <f t="shared" si="386"/>
        <v/>
      </c>
      <c r="R8258" s="70" t="str">
        <f>IFERROR(IF(K8258="handling and wharfage",SUM(P8258:Q8258),IF(OR(K8258="tank",K8258="Boat",K8258="car"),INDEX(Rate!$B$4:$M$25,MATCH(Gilbert!N8258,Rate!$A$4:$A$25,0),MATCH(Gilbert!L8258,Rate!$B$3:$M$3,0))*O8258*0.8,INDEX(Rate!$B$4:$M$25,MATCH(Gilbert!N8258,Rate!$A$4:$A$25,0),MATCH(Gilbert!L8258,Rate!$B$3:$M$3,0))*O8258)),"")</f>
        <v/>
      </c>
      <c r="T8258" s="71" t="str">
        <f t="shared" si="387"/>
        <v/>
      </c>
    </row>
    <row r="8259" spans="16:20">
      <c r="P8259" s="70" t="str">
        <f t="shared" ref="P8259:P8322" si="388">IF(OR(K8259="handling and wharfage",K8259="rau handling and wharfage"),O8259*30,"")</f>
        <v/>
      </c>
      <c r="Q8259" s="70" t="str">
        <f t="shared" ref="Q8259:Q8322" si="389">IF(K8259&lt;&gt;"handling and wharfage","",O8259*3.5)</f>
        <v/>
      </c>
      <c r="R8259" s="70" t="str">
        <f>IFERROR(IF(K8259="handling and wharfage",SUM(P8259:Q8259),IF(OR(K8259="tank",K8259="Boat",K8259="car"),INDEX(Rate!$B$4:$M$25,MATCH(Gilbert!N8259,Rate!$A$4:$A$25,0),MATCH(Gilbert!L8259,Rate!$B$3:$M$3,0))*O8259*0.8,INDEX(Rate!$B$4:$M$25,MATCH(Gilbert!N8259,Rate!$A$4:$A$25,0),MATCH(Gilbert!L8259,Rate!$B$3:$M$3,0))*O8259)),"")</f>
        <v/>
      </c>
      <c r="T8259" s="71" t="str">
        <f t="shared" ref="T8259:T8322" si="390">IF(L8259="","",IF(L8259="General2","F0070000061A","E31250000331"))</f>
        <v/>
      </c>
    </row>
    <row r="8260" spans="16:20">
      <c r="P8260" s="70" t="str">
        <f t="shared" si="388"/>
        <v/>
      </c>
      <c r="Q8260" s="70" t="str">
        <f t="shared" si="389"/>
        <v/>
      </c>
      <c r="R8260" s="70" t="str">
        <f>IFERROR(IF(K8260="handling and wharfage",SUM(P8260:Q8260),IF(OR(K8260="tank",K8260="Boat",K8260="car"),INDEX(Rate!$B$4:$M$25,MATCH(Gilbert!N8260,Rate!$A$4:$A$25,0),MATCH(Gilbert!L8260,Rate!$B$3:$M$3,0))*O8260*0.8,INDEX(Rate!$B$4:$M$25,MATCH(Gilbert!N8260,Rate!$A$4:$A$25,0),MATCH(Gilbert!L8260,Rate!$B$3:$M$3,0))*O8260)),"")</f>
        <v/>
      </c>
      <c r="T8260" s="71" t="str">
        <f t="shared" si="390"/>
        <v/>
      </c>
    </row>
    <row r="8261" spans="16:20">
      <c r="P8261" s="70" t="str">
        <f t="shared" si="388"/>
        <v/>
      </c>
      <c r="Q8261" s="70" t="str">
        <f t="shared" si="389"/>
        <v/>
      </c>
      <c r="R8261" s="70" t="str">
        <f>IFERROR(IF(K8261="handling and wharfage",SUM(P8261:Q8261),IF(OR(K8261="tank",K8261="Boat",K8261="car"),INDEX(Rate!$B$4:$M$25,MATCH(Gilbert!N8261,Rate!$A$4:$A$25,0),MATCH(Gilbert!L8261,Rate!$B$3:$M$3,0))*O8261*0.8,INDEX(Rate!$B$4:$M$25,MATCH(Gilbert!N8261,Rate!$A$4:$A$25,0),MATCH(Gilbert!L8261,Rate!$B$3:$M$3,0))*O8261)),"")</f>
        <v/>
      </c>
      <c r="T8261" s="71" t="str">
        <f t="shared" si="390"/>
        <v/>
      </c>
    </row>
    <row r="8262" spans="16:20">
      <c r="P8262" s="70" t="str">
        <f t="shared" si="388"/>
        <v/>
      </c>
      <c r="Q8262" s="70" t="str">
        <f t="shared" si="389"/>
        <v/>
      </c>
      <c r="R8262" s="70" t="str">
        <f>IFERROR(IF(K8262="handling and wharfage",SUM(P8262:Q8262),IF(OR(K8262="tank",K8262="Boat",K8262="car"),INDEX(Rate!$B$4:$M$25,MATCH(Gilbert!N8262,Rate!$A$4:$A$25,0),MATCH(Gilbert!L8262,Rate!$B$3:$M$3,0))*O8262*0.8,INDEX(Rate!$B$4:$M$25,MATCH(Gilbert!N8262,Rate!$A$4:$A$25,0),MATCH(Gilbert!L8262,Rate!$B$3:$M$3,0))*O8262)),"")</f>
        <v/>
      </c>
      <c r="T8262" s="71" t="str">
        <f t="shared" si="390"/>
        <v/>
      </c>
    </row>
    <row r="8263" spans="16:20">
      <c r="P8263" s="70" t="str">
        <f t="shared" si="388"/>
        <v/>
      </c>
      <c r="Q8263" s="70" t="str">
        <f t="shared" si="389"/>
        <v/>
      </c>
      <c r="R8263" s="70" t="str">
        <f>IFERROR(IF(K8263="handling and wharfage",SUM(P8263:Q8263),IF(OR(K8263="tank",K8263="Boat",K8263="car"),INDEX(Rate!$B$4:$M$25,MATCH(Gilbert!N8263,Rate!$A$4:$A$25,0),MATCH(Gilbert!L8263,Rate!$B$3:$M$3,0))*O8263*0.8,INDEX(Rate!$B$4:$M$25,MATCH(Gilbert!N8263,Rate!$A$4:$A$25,0),MATCH(Gilbert!L8263,Rate!$B$3:$M$3,0))*O8263)),"")</f>
        <v/>
      </c>
      <c r="T8263" s="71" t="str">
        <f t="shared" si="390"/>
        <v/>
      </c>
    </row>
    <row r="8264" spans="16:20">
      <c r="P8264" s="70" t="str">
        <f t="shared" si="388"/>
        <v/>
      </c>
      <c r="Q8264" s="70" t="str">
        <f t="shared" si="389"/>
        <v/>
      </c>
      <c r="R8264" s="70" t="str">
        <f>IFERROR(IF(K8264="handling and wharfage",SUM(P8264:Q8264),IF(OR(K8264="tank",K8264="Boat",K8264="car"),INDEX(Rate!$B$4:$M$25,MATCH(Gilbert!N8264,Rate!$A$4:$A$25,0),MATCH(Gilbert!L8264,Rate!$B$3:$M$3,0))*O8264*0.8,INDEX(Rate!$B$4:$M$25,MATCH(Gilbert!N8264,Rate!$A$4:$A$25,0),MATCH(Gilbert!L8264,Rate!$B$3:$M$3,0))*O8264)),"")</f>
        <v/>
      </c>
      <c r="T8264" s="71" t="str">
        <f t="shared" si="390"/>
        <v/>
      </c>
    </row>
    <row r="8265" spans="16:20">
      <c r="P8265" s="70" t="str">
        <f t="shared" si="388"/>
        <v/>
      </c>
      <c r="Q8265" s="70" t="str">
        <f t="shared" si="389"/>
        <v/>
      </c>
      <c r="R8265" s="70" t="str">
        <f>IFERROR(IF(K8265="handling and wharfage",SUM(P8265:Q8265),IF(OR(K8265="tank",K8265="Boat",K8265="car"),INDEX(Rate!$B$4:$M$25,MATCH(Gilbert!N8265,Rate!$A$4:$A$25,0),MATCH(Gilbert!L8265,Rate!$B$3:$M$3,0))*O8265*0.8,INDEX(Rate!$B$4:$M$25,MATCH(Gilbert!N8265,Rate!$A$4:$A$25,0),MATCH(Gilbert!L8265,Rate!$B$3:$M$3,0))*O8265)),"")</f>
        <v/>
      </c>
      <c r="T8265" s="71" t="str">
        <f t="shared" si="390"/>
        <v/>
      </c>
    </row>
    <row r="8266" spans="16:20">
      <c r="P8266" s="70" t="str">
        <f t="shared" si="388"/>
        <v/>
      </c>
      <c r="Q8266" s="70" t="str">
        <f t="shared" si="389"/>
        <v/>
      </c>
      <c r="R8266" s="70" t="str">
        <f>IFERROR(IF(K8266="handling and wharfage",SUM(P8266:Q8266),IF(OR(K8266="tank",K8266="Boat",K8266="car"),INDEX(Rate!$B$4:$M$25,MATCH(Gilbert!N8266,Rate!$A$4:$A$25,0),MATCH(Gilbert!L8266,Rate!$B$3:$M$3,0))*O8266*0.8,INDEX(Rate!$B$4:$M$25,MATCH(Gilbert!N8266,Rate!$A$4:$A$25,0),MATCH(Gilbert!L8266,Rate!$B$3:$M$3,0))*O8266)),"")</f>
        <v/>
      </c>
      <c r="T8266" s="71" t="str">
        <f t="shared" si="390"/>
        <v/>
      </c>
    </row>
    <row r="8267" spans="16:20">
      <c r="P8267" s="70" t="str">
        <f t="shared" si="388"/>
        <v/>
      </c>
      <c r="Q8267" s="70" t="str">
        <f t="shared" si="389"/>
        <v/>
      </c>
      <c r="R8267" s="70" t="str">
        <f>IFERROR(IF(K8267="handling and wharfage",SUM(P8267:Q8267),IF(OR(K8267="tank",K8267="Boat",K8267="car"),INDEX(Rate!$B$4:$M$25,MATCH(Gilbert!N8267,Rate!$A$4:$A$25,0),MATCH(Gilbert!L8267,Rate!$B$3:$M$3,0))*O8267*0.8,INDEX(Rate!$B$4:$M$25,MATCH(Gilbert!N8267,Rate!$A$4:$A$25,0),MATCH(Gilbert!L8267,Rate!$B$3:$M$3,0))*O8267)),"")</f>
        <v/>
      </c>
      <c r="T8267" s="71" t="str">
        <f t="shared" si="390"/>
        <v/>
      </c>
    </row>
    <row r="8268" spans="16:20">
      <c r="P8268" s="70" t="str">
        <f t="shared" si="388"/>
        <v/>
      </c>
      <c r="Q8268" s="70" t="str">
        <f t="shared" si="389"/>
        <v/>
      </c>
      <c r="R8268" s="70" t="str">
        <f>IFERROR(IF(K8268="handling and wharfage",SUM(P8268:Q8268),IF(OR(K8268="tank",K8268="Boat",K8268="car"),INDEX(Rate!$B$4:$M$25,MATCH(Gilbert!N8268,Rate!$A$4:$A$25,0),MATCH(Gilbert!L8268,Rate!$B$3:$M$3,0))*O8268*0.8,INDEX(Rate!$B$4:$M$25,MATCH(Gilbert!N8268,Rate!$A$4:$A$25,0),MATCH(Gilbert!L8268,Rate!$B$3:$M$3,0))*O8268)),"")</f>
        <v/>
      </c>
      <c r="T8268" s="71" t="str">
        <f t="shared" si="390"/>
        <v/>
      </c>
    </row>
    <row r="8269" spans="16:20">
      <c r="P8269" s="70" t="str">
        <f t="shared" si="388"/>
        <v/>
      </c>
      <c r="Q8269" s="70" t="str">
        <f t="shared" si="389"/>
        <v/>
      </c>
      <c r="R8269" s="70" t="str">
        <f>IFERROR(IF(K8269="handling and wharfage",SUM(P8269:Q8269),IF(OR(K8269="tank",K8269="Boat",K8269="car"),INDEX(Rate!$B$4:$M$25,MATCH(Gilbert!N8269,Rate!$A$4:$A$25,0),MATCH(Gilbert!L8269,Rate!$B$3:$M$3,0))*O8269*0.8,INDEX(Rate!$B$4:$M$25,MATCH(Gilbert!N8269,Rate!$A$4:$A$25,0),MATCH(Gilbert!L8269,Rate!$B$3:$M$3,0))*O8269)),"")</f>
        <v/>
      </c>
      <c r="T8269" s="71" t="str">
        <f t="shared" si="390"/>
        <v/>
      </c>
    </row>
    <row r="8270" spans="16:20">
      <c r="P8270" s="70" t="str">
        <f t="shared" si="388"/>
        <v/>
      </c>
      <c r="Q8270" s="70" t="str">
        <f t="shared" si="389"/>
        <v/>
      </c>
      <c r="R8270" s="70" t="str">
        <f>IFERROR(IF(K8270="handling and wharfage",SUM(P8270:Q8270),IF(OR(K8270="tank",K8270="Boat",K8270="car"),INDEX(Rate!$B$4:$M$25,MATCH(Gilbert!N8270,Rate!$A$4:$A$25,0),MATCH(Gilbert!L8270,Rate!$B$3:$M$3,0))*O8270*0.8,INDEX(Rate!$B$4:$M$25,MATCH(Gilbert!N8270,Rate!$A$4:$A$25,0),MATCH(Gilbert!L8270,Rate!$B$3:$M$3,0))*O8270)),"")</f>
        <v/>
      </c>
      <c r="T8270" s="71" t="str">
        <f t="shared" si="390"/>
        <v/>
      </c>
    </row>
    <row r="8271" spans="16:20">
      <c r="P8271" s="70" t="str">
        <f t="shared" si="388"/>
        <v/>
      </c>
      <c r="Q8271" s="70" t="str">
        <f t="shared" si="389"/>
        <v/>
      </c>
      <c r="R8271" s="70" t="str">
        <f>IFERROR(IF(K8271="handling and wharfage",SUM(P8271:Q8271),IF(OR(K8271="tank",K8271="Boat",K8271="car"),INDEX(Rate!$B$4:$M$25,MATCH(Gilbert!N8271,Rate!$A$4:$A$25,0),MATCH(Gilbert!L8271,Rate!$B$3:$M$3,0))*O8271*0.8,INDEX(Rate!$B$4:$M$25,MATCH(Gilbert!N8271,Rate!$A$4:$A$25,0),MATCH(Gilbert!L8271,Rate!$B$3:$M$3,0))*O8271)),"")</f>
        <v/>
      </c>
      <c r="T8271" s="71" t="str">
        <f t="shared" si="390"/>
        <v/>
      </c>
    </row>
    <row r="8272" spans="16:20">
      <c r="P8272" s="70" t="str">
        <f t="shared" si="388"/>
        <v/>
      </c>
      <c r="Q8272" s="70" t="str">
        <f t="shared" si="389"/>
        <v/>
      </c>
      <c r="R8272" s="70" t="str">
        <f>IFERROR(IF(K8272="handling and wharfage",SUM(P8272:Q8272),IF(OR(K8272="tank",K8272="Boat",K8272="car"),INDEX(Rate!$B$4:$M$25,MATCH(Gilbert!N8272,Rate!$A$4:$A$25,0),MATCH(Gilbert!L8272,Rate!$B$3:$M$3,0))*O8272*0.8,INDEX(Rate!$B$4:$M$25,MATCH(Gilbert!N8272,Rate!$A$4:$A$25,0),MATCH(Gilbert!L8272,Rate!$B$3:$M$3,0))*O8272)),"")</f>
        <v/>
      </c>
      <c r="T8272" s="71" t="str">
        <f t="shared" si="390"/>
        <v/>
      </c>
    </row>
    <row r="8273" spans="16:20">
      <c r="P8273" s="70" t="str">
        <f t="shared" si="388"/>
        <v/>
      </c>
      <c r="Q8273" s="70" t="str">
        <f t="shared" si="389"/>
        <v/>
      </c>
      <c r="R8273" s="70" t="str">
        <f>IFERROR(IF(K8273="handling and wharfage",SUM(P8273:Q8273),IF(OR(K8273="tank",K8273="Boat",K8273="car"),INDEX(Rate!$B$4:$M$25,MATCH(Gilbert!N8273,Rate!$A$4:$A$25,0),MATCH(Gilbert!L8273,Rate!$B$3:$M$3,0))*O8273*0.8,INDEX(Rate!$B$4:$M$25,MATCH(Gilbert!N8273,Rate!$A$4:$A$25,0),MATCH(Gilbert!L8273,Rate!$B$3:$M$3,0))*O8273)),"")</f>
        <v/>
      </c>
      <c r="T8273" s="71" t="str">
        <f t="shared" si="390"/>
        <v/>
      </c>
    </row>
    <row r="8274" spans="16:20">
      <c r="P8274" s="70" t="str">
        <f t="shared" si="388"/>
        <v/>
      </c>
      <c r="Q8274" s="70" t="str">
        <f t="shared" si="389"/>
        <v/>
      </c>
      <c r="R8274" s="70" t="str">
        <f>IFERROR(IF(K8274="handling and wharfage",SUM(P8274:Q8274),IF(OR(K8274="tank",K8274="Boat",K8274="car"),INDEX(Rate!$B$4:$M$25,MATCH(Gilbert!N8274,Rate!$A$4:$A$25,0),MATCH(Gilbert!L8274,Rate!$B$3:$M$3,0))*O8274*0.8,INDEX(Rate!$B$4:$M$25,MATCH(Gilbert!N8274,Rate!$A$4:$A$25,0),MATCH(Gilbert!L8274,Rate!$B$3:$M$3,0))*O8274)),"")</f>
        <v/>
      </c>
      <c r="T8274" s="71" t="str">
        <f t="shared" si="390"/>
        <v/>
      </c>
    </row>
    <row r="8275" spans="16:20">
      <c r="P8275" s="70" t="str">
        <f t="shared" si="388"/>
        <v/>
      </c>
      <c r="Q8275" s="70" t="str">
        <f t="shared" si="389"/>
        <v/>
      </c>
      <c r="R8275" s="70" t="str">
        <f>IFERROR(IF(K8275="handling and wharfage",SUM(P8275:Q8275),IF(OR(K8275="tank",K8275="Boat",K8275="car"),INDEX(Rate!$B$4:$M$25,MATCH(Gilbert!N8275,Rate!$A$4:$A$25,0),MATCH(Gilbert!L8275,Rate!$B$3:$M$3,0))*O8275*0.8,INDEX(Rate!$B$4:$M$25,MATCH(Gilbert!N8275,Rate!$A$4:$A$25,0),MATCH(Gilbert!L8275,Rate!$B$3:$M$3,0))*O8275)),"")</f>
        <v/>
      </c>
      <c r="T8275" s="71" t="str">
        <f t="shared" si="390"/>
        <v/>
      </c>
    </row>
    <row r="8276" spans="16:20">
      <c r="P8276" s="70" t="str">
        <f t="shared" si="388"/>
        <v/>
      </c>
      <c r="Q8276" s="70" t="str">
        <f t="shared" si="389"/>
        <v/>
      </c>
      <c r="R8276" s="70" t="str">
        <f>IFERROR(IF(K8276="handling and wharfage",SUM(P8276:Q8276),IF(OR(K8276="tank",K8276="Boat",K8276="car"),INDEX(Rate!$B$4:$M$25,MATCH(Gilbert!N8276,Rate!$A$4:$A$25,0),MATCH(Gilbert!L8276,Rate!$B$3:$M$3,0))*O8276*0.8,INDEX(Rate!$B$4:$M$25,MATCH(Gilbert!N8276,Rate!$A$4:$A$25,0),MATCH(Gilbert!L8276,Rate!$B$3:$M$3,0))*O8276)),"")</f>
        <v/>
      </c>
      <c r="T8276" s="71" t="str">
        <f t="shared" si="390"/>
        <v/>
      </c>
    </row>
    <row r="8277" spans="16:20">
      <c r="P8277" s="70" t="str">
        <f t="shared" si="388"/>
        <v/>
      </c>
      <c r="Q8277" s="70" t="str">
        <f t="shared" si="389"/>
        <v/>
      </c>
      <c r="R8277" s="70" t="str">
        <f>IFERROR(IF(K8277="handling and wharfage",SUM(P8277:Q8277),IF(OR(K8277="tank",K8277="Boat",K8277="car"),INDEX(Rate!$B$4:$M$25,MATCH(Gilbert!N8277,Rate!$A$4:$A$25,0),MATCH(Gilbert!L8277,Rate!$B$3:$M$3,0))*O8277*0.8,INDEX(Rate!$B$4:$M$25,MATCH(Gilbert!N8277,Rate!$A$4:$A$25,0),MATCH(Gilbert!L8277,Rate!$B$3:$M$3,0))*O8277)),"")</f>
        <v/>
      </c>
      <c r="T8277" s="71" t="str">
        <f t="shared" si="390"/>
        <v/>
      </c>
    </row>
    <row r="8278" spans="16:20">
      <c r="P8278" s="70" t="str">
        <f t="shared" si="388"/>
        <v/>
      </c>
      <c r="Q8278" s="70" t="str">
        <f t="shared" si="389"/>
        <v/>
      </c>
      <c r="R8278" s="70" t="str">
        <f>IFERROR(IF(K8278="handling and wharfage",SUM(P8278:Q8278),IF(OR(K8278="tank",K8278="Boat",K8278="car"),INDEX(Rate!$B$4:$M$25,MATCH(Gilbert!N8278,Rate!$A$4:$A$25,0),MATCH(Gilbert!L8278,Rate!$B$3:$M$3,0))*O8278*0.8,INDEX(Rate!$B$4:$M$25,MATCH(Gilbert!N8278,Rate!$A$4:$A$25,0),MATCH(Gilbert!L8278,Rate!$B$3:$M$3,0))*O8278)),"")</f>
        <v/>
      </c>
      <c r="T8278" s="71" t="str">
        <f t="shared" si="390"/>
        <v/>
      </c>
    </row>
    <row r="8279" spans="16:20">
      <c r="P8279" s="70" t="str">
        <f t="shared" si="388"/>
        <v/>
      </c>
      <c r="Q8279" s="70" t="str">
        <f t="shared" si="389"/>
        <v/>
      </c>
      <c r="R8279" s="70" t="str">
        <f>IFERROR(IF(K8279="handling and wharfage",SUM(P8279:Q8279),IF(OR(K8279="tank",K8279="Boat",K8279="car"),INDEX(Rate!$B$4:$M$25,MATCH(Gilbert!N8279,Rate!$A$4:$A$25,0),MATCH(Gilbert!L8279,Rate!$B$3:$M$3,0))*O8279*0.8,INDEX(Rate!$B$4:$M$25,MATCH(Gilbert!N8279,Rate!$A$4:$A$25,0),MATCH(Gilbert!L8279,Rate!$B$3:$M$3,0))*O8279)),"")</f>
        <v/>
      </c>
      <c r="T8279" s="71" t="str">
        <f t="shared" si="390"/>
        <v/>
      </c>
    </row>
    <row r="8280" spans="16:20">
      <c r="P8280" s="70" t="str">
        <f t="shared" si="388"/>
        <v/>
      </c>
      <c r="Q8280" s="70" t="str">
        <f t="shared" si="389"/>
        <v/>
      </c>
      <c r="R8280" s="70" t="str">
        <f>IFERROR(IF(K8280="handling and wharfage",SUM(P8280:Q8280),IF(OR(K8280="tank",K8280="Boat",K8280="car"),INDEX(Rate!$B$4:$M$25,MATCH(Gilbert!N8280,Rate!$A$4:$A$25,0),MATCH(Gilbert!L8280,Rate!$B$3:$M$3,0))*O8280*0.8,INDEX(Rate!$B$4:$M$25,MATCH(Gilbert!N8280,Rate!$A$4:$A$25,0),MATCH(Gilbert!L8280,Rate!$B$3:$M$3,0))*O8280)),"")</f>
        <v/>
      </c>
      <c r="T8280" s="71" t="str">
        <f t="shared" si="390"/>
        <v/>
      </c>
    </row>
    <row r="8281" spans="16:20">
      <c r="P8281" s="70" t="str">
        <f t="shared" si="388"/>
        <v/>
      </c>
      <c r="Q8281" s="70" t="str">
        <f t="shared" si="389"/>
        <v/>
      </c>
      <c r="R8281" s="70" t="str">
        <f>IFERROR(IF(K8281="handling and wharfage",SUM(P8281:Q8281),IF(OR(K8281="tank",K8281="Boat",K8281="car"),INDEX(Rate!$B$4:$M$25,MATCH(Gilbert!N8281,Rate!$A$4:$A$25,0),MATCH(Gilbert!L8281,Rate!$B$3:$M$3,0))*O8281*0.8,INDEX(Rate!$B$4:$M$25,MATCH(Gilbert!N8281,Rate!$A$4:$A$25,0),MATCH(Gilbert!L8281,Rate!$B$3:$M$3,0))*O8281)),"")</f>
        <v/>
      </c>
      <c r="T8281" s="71" t="str">
        <f t="shared" si="390"/>
        <v/>
      </c>
    </row>
    <row r="8282" spans="16:20">
      <c r="P8282" s="70" t="str">
        <f t="shared" si="388"/>
        <v/>
      </c>
      <c r="Q8282" s="70" t="str">
        <f t="shared" si="389"/>
        <v/>
      </c>
      <c r="R8282" s="70" t="str">
        <f>IFERROR(IF(K8282="handling and wharfage",SUM(P8282:Q8282),IF(OR(K8282="tank",K8282="Boat",K8282="car"),INDEX(Rate!$B$4:$M$25,MATCH(Gilbert!N8282,Rate!$A$4:$A$25,0),MATCH(Gilbert!L8282,Rate!$B$3:$M$3,0))*O8282*0.8,INDEX(Rate!$B$4:$M$25,MATCH(Gilbert!N8282,Rate!$A$4:$A$25,0),MATCH(Gilbert!L8282,Rate!$B$3:$M$3,0))*O8282)),"")</f>
        <v/>
      </c>
      <c r="T8282" s="71" t="str">
        <f t="shared" si="390"/>
        <v/>
      </c>
    </row>
    <row r="8283" spans="16:20">
      <c r="P8283" s="70" t="str">
        <f t="shared" si="388"/>
        <v/>
      </c>
      <c r="Q8283" s="70" t="str">
        <f t="shared" si="389"/>
        <v/>
      </c>
      <c r="R8283" s="70" t="str">
        <f>IFERROR(IF(K8283="handling and wharfage",SUM(P8283:Q8283),IF(OR(K8283="tank",K8283="Boat",K8283="car"),INDEX(Rate!$B$4:$M$25,MATCH(Gilbert!N8283,Rate!$A$4:$A$25,0),MATCH(Gilbert!L8283,Rate!$B$3:$M$3,0))*O8283*0.8,INDEX(Rate!$B$4:$M$25,MATCH(Gilbert!N8283,Rate!$A$4:$A$25,0),MATCH(Gilbert!L8283,Rate!$B$3:$M$3,0))*O8283)),"")</f>
        <v/>
      </c>
      <c r="T8283" s="71" t="str">
        <f t="shared" si="390"/>
        <v/>
      </c>
    </row>
    <row r="8284" spans="16:20">
      <c r="P8284" s="70" t="str">
        <f t="shared" si="388"/>
        <v/>
      </c>
      <c r="Q8284" s="70" t="str">
        <f t="shared" si="389"/>
        <v/>
      </c>
      <c r="R8284" s="70" t="str">
        <f>IFERROR(IF(K8284="handling and wharfage",SUM(P8284:Q8284),IF(OR(K8284="tank",K8284="Boat",K8284="car"),INDEX(Rate!$B$4:$M$25,MATCH(Gilbert!N8284,Rate!$A$4:$A$25,0),MATCH(Gilbert!L8284,Rate!$B$3:$M$3,0))*O8284*0.8,INDEX(Rate!$B$4:$M$25,MATCH(Gilbert!N8284,Rate!$A$4:$A$25,0),MATCH(Gilbert!L8284,Rate!$B$3:$M$3,0))*O8284)),"")</f>
        <v/>
      </c>
      <c r="T8284" s="71" t="str">
        <f t="shared" si="390"/>
        <v/>
      </c>
    </row>
    <row r="8285" spans="16:20">
      <c r="P8285" s="70" t="str">
        <f t="shared" si="388"/>
        <v/>
      </c>
      <c r="Q8285" s="70" t="str">
        <f t="shared" si="389"/>
        <v/>
      </c>
      <c r="R8285" s="70" t="str">
        <f>IFERROR(IF(K8285="handling and wharfage",SUM(P8285:Q8285),IF(OR(K8285="tank",K8285="Boat",K8285="car"),INDEX(Rate!$B$4:$M$25,MATCH(Gilbert!N8285,Rate!$A$4:$A$25,0),MATCH(Gilbert!L8285,Rate!$B$3:$M$3,0))*O8285*0.8,INDEX(Rate!$B$4:$M$25,MATCH(Gilbert!N8285,Rate!$A$4:$A$25,0),MATCH(Gilbert!L8285,Rate!$B$3:$M$3,0))*O8285)),"")</f>
        <v/>
      </c>
      <c r="T8285" s="71" t="str">
        <f t="shared" si="390"/>
        <v/>
      </c>
    </row>
    <row r="8286" spans="16:20">
      <c r="P8286" s="70" t="str">
        <f t="shared" si="388"/>
        <v/>
      </c>
      <c r="Q8286" s="70" t="str">
        <f t="shared" si="389"/>
        <v/>
      </c>
      <c r="R8286" s="70" t="str">
        <f>IFERROR(IF(K8286="handling and wharfage",SUM(P8286:Q8286),IF(OR(K8286="tank",K8286="Boat",K8286="car"),INDEX(Rate!$B$4:$M$25,MATCH(Gilbert!N8286,Rate!$A$4:$A$25,0),MATCH(Gilbert!L8286,Rate!$B$3:$M$3,0))*O8286*0.8,INDEX(Rate!$B$4:$M$25,MATCH(Gilbert!N8286,Rate!$A$4:$A$25,0),MATCH(Gilbert!L8286,Rate!$B$3:$M$3,0))*O8286)),"")</f>
        <v/>
      </c>
      <c r="T8286" s="71" t="str">
        <f t="shared" si="390"/>
        <v/>
      </c>
    </row>
    <row r="8287" spans="16:20">
      <c r="P8287" s="70" t="str">
        <f t="shared" si="388"/>
        <v/>
      </c>
      <c r="Q8287" s="70" t="str">
        <f t="shared" si="389"/>
        <v/>
      </c>
      <c r="R8287" s="70" t="str">
        <f>IFERROR(IF(K8287="handling and wharfage",SUM(P8287:Q8287),IF(OR(K8287="tank",K8287="Boat",K8287="car"),INDEX(Rate!$B$4:$M$25,MATCH(Gilbert!N8287,Rate!$A$4:$A$25,0),MATCH(Gilbert!L8287,Rate!$B$3:$M$3,0))*O8287*0.8,INDEX(Rate!$B$4:$M$25,MATCH(Gilbert!N8287,Rate!$A$4:$A$25,0),MATCH(Gilbert!L8287,Rate!$B$3:$M$3,0))*O8287)),"")</f>
        <v/>
      </c>
      <c r="T8287" s="71" t="str">
        <f t="shared" si="390"/>
        <v/>
      </c>
    </row>
    <row r="8288" spans="16:20">
      <c r="P8288" s="70" t="str">
        <f t="shared" si="388"/>
        <v/>
      </c>
      <c r="Q8288" s="70" t="str">
        <f t="shared" si="389"/>
        <v/>
      </c>
      <c r="R8288" s="70" t="str">
        <f>IFERROR(IF(K8288="handling and wharfage",SUM(P8288:Q8288),IF(OR(K8288="tank",K8288="Boat",K8288="car"),INDEX(Rate!$B$4:$M$25,MATCH(Gilbert!N8288,Rate!$A$4:$A$25,0),MATCH(Gilbert!L8288,Rate!$B$3:$M$3,0))*O8288*0.8,INDEX(Rate!$B$4:$M$25,MATCH(Gilbert!N8288,Rate!$A$4:$A$25,0),MATCH(Gilbert!L8288,Rate!$B$3:$M$3,0))*O8288)),"")</f>
        <v/>
      </c>
      <c r="T8288" s="71" t="str">
        <f t="shared" si="390"/>
        <v/>
      </c>
    </row>
    <row r="8289" spans="16:20">
      <c r="P8289" s="70" t="str">
        <f t="shared" si="388"/>
        <v/>
      </c>
      <c r="Q8289" s="70" t="str">
        <f t="shared" si="389"/>
        <v/>
      </c>
      <c r="R8289" s="70" t="str">
        <f>IFERROR(IF(K8289="handling and wharfage",SUM(P8289:Q8289),IF(OR(K8289="tank",K8289="Boat",K8289="car"),INDEX(Rate!$B$4:$M$25,MATCH(Gilbert!N8289,Rate!$A$4:$A$25,0),MATCH(Gilbert!L8289,Rate!$B$3:$M$3,0))*O8289*0.8,INDEX(Rate!$B$4:$M$25,MATCH(Gilbert!N8289,Rate!$A$4:$A$25,0),MATCH(Gilbert!L8289,Rate!$B$3:$M$3,0))*O8289)),"")</f>
        <v/>
      </c>
      <c r="T8289" s="71" t="str">
        <f t="shared" si="390"/>
        <v/>
      </c>
    </row>
    <row r="8290" spans="16:20">
      <c r="P8290" s="70" t="str">
        <f t="shared" si="388"/>
        <v/>
      </c>
      <c r="Q8290" s="70" t="str">
        <f t="shared" si="389"/>
        <v/>
      </c>
      <c r="R8290" s="70" t="str">
        <f>IFERROR(IF(K8290="handling and wharfage",SUM(P8290:Q8290),IF(OR(K8290="tank",K8290="Boat",K8290="car"),INDEX(Rate!$B$4:$M$25,MATCH(Gilbert!N8290,Rate!$A$4:$A$25,0),MATCH(Gilbert!L8290,Rate!$B$3:$M$3,0))*O8290*0.8,INDEX(Rate!$B$4:$M$25,MATCH(Gilbert!N8290,Rate!$A$4:$A$25,0),MATCH(Gilbert!L8290,Rate!$B$3:$M$3,0))*O8290)),"")</f>
        <v/>
      </c>
      <c r="T8290" s="71" t="str">
        <f t="shared" si="390"/>
        <v/>
      </c>
    </row>
    <row r="8291" spans="16:20">
      <c r="P8291" s="70" t="str">
        <f t="shared" si="388"/>
        <v/>
      </c>
      <c r="Q8291" s="70" t="str">
        <f t="shared" si="389"/>
        <v/>
      </c>
      <c r="R8291" s="70" t="str">
        <f>IFERROR(IF(K8291="handling and wharfage",SUM(P8291:Q8291),IF(OR(K8291="tank",K8291="Boat",K8291="car"),INDEX(Rate!$B$4:$M$25,MATCH(Gilbert!N8291,Rate!$A$4:$A$25,0),MATCH(Gilbert!L8291,Rate!$B$3:$M$3,0))*O8291*0.8,INDEX(Rate!$B$4:$M$25,MATCH(Gilbert!N8291,Rate!$A$4:$A$25,0),MATCH(Gilbert!L8291,Rate!$B$3:$M$3,0))*O8291)),"")</f>
        <v/>
      </c>
      <c r="T8291" s="71" t="str">
        <f t="shared" si="390"/>
        <v/>
      </c>
    </row>
    <row r="8292" spans="16:20">
      <c r="P8292" s="70" t="str">
        <f t="shared" si="388"/>
        <v/>
      </c>
      <c r="Q8292" s="70" t="str">
        <f t="shared" si="389"/>
        <v/>
      </c>
      <c r="R8292" s="70" t="str">
        <f>IFERROR(IF(K8292="handling and wharfage",SUM(P8292:Q8292),IF(OR(K8292="tank",K8292="Boat",K8292="car"),INDEX(Rate!$B$4:$M$25,MATCH(Gilbert!N8292,Rate!$A$4:$A$25,0),MATCH(Gilbert!L8292,Rate!$B$3:$M$3,0))*O8292*0.8,INDEX(Rate!$B$4:$M$25,MATCH(Gilbert!N8292,Rate!$A$4:$A$25,0),MATCH(Gilbert!L8292,Rate!$B$3:$M$3,0))*O8292)),"")</f>
        <v/>
      </c>
      <c r="T8292" s="71" t="str">
        <f t="shared" si="390"/>
        <v/>
      </c>
    </row>
    <row r="8293" spans="16:20">
      <c r="P8293" s="70" t="str">
        <f t="shared" si="388"/>
        <v/>
      </c>
      <c r="Q8293" s="70" t="str">
        <f t="shared" si="389"/>
        <v/>
      </c>
      <c r="R8293" s="70" t="str">
        <f>IFERROR(IF(K8293="handling and wharfage",SUM(P8293:Q8293),IF(OR(K8293="tank",K8293="Boat",K8293="car"),INDEX(Rate!$B$4:$M$25,MATCH(Gilbert!N8293,Rate!$A$4:$A$25,0),MATCH(Gilbert!L8293,Rate!$B$3:$M$3,0))*O8293*0.8,INDEX(Rate!$B$4:$M$25,MATCH(Gilbert!N8293,Rate!$A$4:$A$25,0),MATCH(Gilbert!L8293,Rate!$B$3:$M$3,0))*O8293)),"")</f>
        <v/>
      </c>
      <c r="T8293" s="71" t="str">
        <f t="shared" si="390"/>
        <v/>
      </c>
    </row>
    <row r="8294" spans="16:20">
      <c r="P8294" s="70" t="str">
        <f t="shared" si="388"/>
        <v/>
      </c>
      <c r="Q8294" s="70" t="str">
        <f t="shared" si="389"/>
        <v/>
      </c>
      <c r="R8294" s="70" t="str">
        <f>IFERROR(IF(K8294="handling and wharfage",SUM(P8294:Q8294),IF(OR(K8294="tank",K8294="Boat",K8294="car"),INDEX(Rate!$B$4:$M$25,MATCH(Gilbert!N8294,Rate!$A$4:$A$25,0),MATCH(Gilbert!L8294,Rate!$B$3:$M$3,0))*O8294*0.8,INDEX(Rate!$B$4:$M$25,MATCH(Gilbert!N8294,Rate!$A$4:$A$25,0),MATCH(Gilbert!L8294,Rate!$B$3:$M$3,0))*O8294)),"")</f>
        <v/>
      </c>
      <c r="T8294" s="71" t="str">
        <f t="shared" si="390"/>
        <v/>
      </c>
    </row>
    <row r="8295" spans="16:20">
      <c r="P8295" s="70" t="str">
        <f t="shared" si="388"/>
        <v/>
      </c>
      <c r="Q8295" s="70" t="str">
        <f t="shared" si="389"/>
        <v/>
      </c>
      <c r="R8295" s="70" t="str">
        <f>IFERROR(IF(K8295="handling and wharfage",SUM(P8295:Q8295),IF(OR(K8295="tank",K8295="Boat",K8295="car"),INDEX(Rate!$B$4:$M$25,MATCH(Gilbert!N8295,Rate!$A$4:$A$25,0),MATCH(Gilbert!L8295,Rate!$B$3:$M$3,0))*O8295*0.8,INDEX(Rate!$B$4:$M$25,MATCH(Gilbert!N8295,Rate!$A$4:$A$25,0),MATCH(Gilbert!L8295,Rate!$B$3:$M$3,0))*O8295)),"")</f>
        <v/>
      </c>
      <c r="T8295" s="71" t="str">
        <f t="shared" si="390"/>
        <v/>
      </c>
    </row>
    <row r="8296" spans="16:20">
      <c r="P8296" s="70" t="str">
        <f t="shared" si="388"/>
        <v/>
      </c>
      <c r="Q8296" s="70" t="str">
        <f t="shared" si="389"/>
        <v/>
      </c>
      <c r="R8296" s="70" t="str">
        <f>IFERROR(IF(K8296="handling and wharfage",SUM(P8296:Q8296),IF(OR(K8296="tank",K8296="Boat",K8296="car"),INDEX(Rate!$B$4:$M$25,MATCH(Gilbert!N8296,Rate!$A$4:$A$25,0),MATCH(Gilbert!L8296,Rate!$B$3:$M$3,0))*O8296*0.8,INDEX(Rate!$B$4:$M$25,MATCH(Gilbert!N8296,Rate!$A$4:$A$25,0),MATCH(Gilbert!L8296,Rate!$B$3:$M$3,0))*O8296)),"")</f>
        <v/>
      </c>
      <c r="T8296" s="71" t="str">
        <f t="shared" si="390"/>
        <v/>
      </c>
    </row>
    <row r="8297" spans="16:20">
      <c r="P8297" s="70" t="str">
        <f t="shared" si="388"/>
        <v/>
      </c>
      <c r="Q8297" s="70" t="str">
        <f t="shared" si="389"/>
        <v/>
      </c>
      <c r="R8297" s="70" t="str">
        <f>IFERROR(IF(K8297="handling and wharfage",SUM(P8297:Q8297),IF(OR(K8297="tank",K8297="Boat",K8297="car"),INDEX(Rate!$B$4:$M$25,MATCH(Gilbert!N8297,Rate!$A$4:$A$25,0),MATCH(Gilbert!L8297,Rate!$B$3:$M$3,0))*O8297*0.8,INDEX(Rate!$B$4:$M$25,MATCH(Gilbert!N8297,Rate!$A$4:$A$25,0),MATCH(Gilbert!L8297,Rate!$B$3:$M$3,0))*O8297)),"")</f>
        <v/>
      </c>
      <c r="T8297" s="71" t="str">
        <f t="shared" si="390"/>
        <v/>
      </c>
    </row>
    <row r="8298" spans="16:20">
      <c r="P8298" s="70" t="str">
        <f t="shared" si="388"/>
        <v/>
      </c>
      <c r="Q8298" s="70" t="str">
        <f t="shared" si="389"/>
        <v/>
      </c>
      <c r="R8298" s="70" t="str">
        <f>IFERROR(IF(K8298="handling and wharfage",SUM(P8298:Q8298),IF(OR(K8298="tank",K8298="Boat",K8298="car"),INDEX(Rate!$B$4:$M$25,MATCH(Gilbert!N8298,Rate!$A$4:$A$25,0),MATCH(Gilbert!L8298,Rate!$B$3:$M$3,0))*O8298*0.8,INDEX(Rate!$B$4:$M$25,MATCH(Gilbert!N8298,Rate!$A$4:$A$25,0),MATCH(Gilbert!L8298,Rate!$B$3:$M$3,0))*O8298)),"")</f>
        <v/>
      </c>
      <c r="T8298" s="71" t="str">
        <f t="shared" si="390"/>
        <v/>
      </c>
    </row>
    <row r="8299" spans="16:20">
      <c r="P8299" s="70" t="str">
        <f t="shared" si="388"/>
        <v/>
      </c>
      <c r="Q8299" s="70" t="str">
        <f t="shared" si="389"/>
        <v/>
      </c>
      <c r="R8299" s="70" t="str">
        <f>IFERROR(IF(K8299="handling and wharfage",SUM(P8299:Q8299),IF(OR(K8299="tank",K8299="Boat",K8299="car"),INDEX(Rate!$B$4:$M$25,MATCH(Gilbert!N8299,Rate!$A$4:$A$25,0),MATCH(Gilbert!L8299,Rate!$B$3:$M$3,0))*O8299*0.8,INDEX(Rate!$B$4:$M$25,MATCH(Gilbert!N8299,Rate!$A$4:$A$25,0),MATCH(Gilbert!L8299,Rate!$B$3:$M$3,0))*O8299)),"")</f>
        <v/>
      </c>
      <c r="T8299" s="71" t="str">
        <f t="shared" si="390"/>
        <v/>
      </c>
    </row>
    <row r="8300" spans="16:20">
      <c r="P8300" s="70" t="str">
        <f t="shared" si="388"/>
        <v/>
      </c>
      <c r="Q8300" s="70" t="str">
        <f t="shared" si="389"/>
        <v/>
      </c>
      <c r="R8300" s="70" t="str">
        <f>IFERROR(IF(K8300="handling and wharfage",SUM(P8300:Q8300),IF(OR(K8300="tank",K8300="Boat",K8300="car"),INDEX(Rate!$B$4:$M$25,MATCH(Gilbert!N8300,Rate!$A$4:$A$25,0),MATCH(Gilbert!L8300,Rate!$B$3:$M$3,0))*O8300*0.8,INDEX(Rate!$B$4:$M$25,MATCH(Gilbert!N8300,Rate!$A$4:$A$25,0),MATCH(Gilbert!L8300,Rate!$B$3:$M$3,0))*O8300)),"")</f>
        <v/>
      </c>
      <c r="T8300" s="71" t="str">
        <f t="shared" si="390"/>
        <v/>
      </c>
    </row>
    <row r="8301" spans="16:20">
      <c r="P8301" s="70" t="str">
        <f t="shared" si="388"/>
        <v/>
      </c>
      <c r="Q8301" s="70" t="str">
        <f t="shared" si="389"/>
        <v/>
      </c>
      <c r="R8301" s="70" t="str">
        <f>IFERROR(IF(K8301="handling and wharfage",SUM(P8301:Q8301),IF(OR(K8301="tank",K8301="Boat",K8301="car"),INDEX(Rate!$B$4:$M$25,MATCH(Gilbert!N8301,Rate!$A$4:$A$25,0),MATCH(Gilbert!L8301,Rate!$B$3:$M$3,0))*O8301*0.8,INDEX(Rate!$B$4:$M$25,MATCH(Gilbert!N8301,Rate!$A$4:$A$25,0),MATCH(Gilbert!L8301,Rate!$B$3:$M$3,0))*O8301)),"")</f>
        <v/>
      </c>
      <c r="T8301" s="71" t="str">
        <f t="shared" si="390"/>
        <v/>
      </c>
    </row>
    <row r="8302" spans="16:20">
      <c r="P8302" s="70" t="str">
        <f t="shared" si="388"/>
        <v/>
      </c>
      <c r="Q8302" s="70" t="str">
        <f t="shared" si="389"/>
        <v/>
      </c>
      <c r="R8302" s="70" t="str">
        <f>IFERROR(IF(K8302="handling and wharfage",SUM(P8302:Q8302),IF(OR(K8302="tank",K8302="Boat",K8302="car"),INDEX(Rate!$B$4:$M$25,MATCH(Gilbert!N8302,Rate!$A$4:$A$25,0),MATCH(Gilbert!L8302,Rate!$B$3:$M$3,0))*O8302*0.8,INDEX(Rate!$B$4:$M$25,MATCH(Gilbert!N8302,Rate!$A$4:$A$25,0),MATCH(Gilbert!L8302,Rate!$B$3:$M$3,0))*O8302)),"")</f>
        <v/>
      </c>
      <c r="T8302" s="71" t="str">
        <f t="shared" si="390"/>
        <v/>
      </c>
    </row>
    <row r="8303" spans="16:20">
      <c r="P8303" s="70" t="str">
        <f t="shared" si="388"/>
        <v/>
      </c>
      <c r="Q8303" s="70" t="str">
        <f t="shared" si="389"/>
        <v/>
      </c>
      <c r="R8303" s="70" t="str">
        <f>IFERROR(IF(K8303="handling and wharfage",SUM(P8303:Q8303),IF(OR(K8303="tank",K8303="Boat",K8303="car"),INDEX(Rate!$B$4:$M$25,MATCH(Gilbert!N8303,Rate!$A$4:$A$25,0),MATCH(Gilbert!L8303,Rate!$B$3:$M$3,0))*O8303*0.8,INDEX(Rate!$B$4:$M$25,MATCH(Gilbert!N8303,Rate!$A$4:$A$25,0),MATCH(Gilbert!L8303,Rate!$B$3:$M$3,0))*O8303)),"")</f>
        <v/>
      </c>
      <c r="T8303" s="71" t="str">
        <f t="shared" si="390"/>
        <v/>
      </c>
    </row>
    <row r="8304" spans="16:20">
      <c r="P8304" s="70" t="str">
        <f t="shared" si="388"/>
        <v/>
      </c>
      <c r="Q8304" s="70" t="str">
        <f t="shared" si="389"/>
        <v/>
      </c>
      <c r="R8304" s="70" t="str">
        <f>IFERROR(IF(K8304="handling and wharfage",SUM(P8304:Q8304),IF(OR(K8304="tank",K8304="Boat",K8304="car"),INDEX(Rate!$B$4:$M$25,MATCH(Gilbert!N8304,Rate!$A$4:$A$25,0),MATCH(Gilbert!L8304,Rate!$B$3:$M$3,0))*O8304*0.8,INDEX(Rate!$B$4:$M$25,MATCH(Gilbert!N8304,Rate!$A$4:$A$25,0),MATCH(Gilbert!L8304,Rate!$B$3:$M$3,0))*O8304)),"")</f>
        <v/>
      </c>
      <c r="T8304" s="71" t="str">
        <f t="shared" si="390"/>
        <v/>
      </c>
    </row>
    <row r="8305" spans="16:20">
      <c r="P8305" s="70" t="str">
        <f t="shared" si="388"/>
        <v/>
      </c>
      <c r="Q8305" s="70" t="str">
        <f t="shared" si="389"/>
        <v/>
      </c>
      <c r="R8305" s="70" t="str">
        <f>IFERROR(IF(K8305="handling and wharfage",SUM(P8305:Q8305),IF(OR(K8305="tank",K8305="Boat",K8305="car"),INDEX(Rate!$B$4:$M$25,MATCH(Gilbert!N8305,Rate!$A$4:$A$25,0),MATCH(Gilbert!L8305,Rate!$B$3:$M$3,0))*O8305*0.8,INDEX(Rate!$B$4:$M$25,MATCH(Gilbert!N8305,Rate!$A$4:$A$25,0),MATCH(Gilbert!L8305,Rate!$B$3:$M$3,0))*O8305)),"")</f>
        <v/>
      </c>
      <c r="T8305" s="71" t="str">
        <f t="shared" si="390"/>
        <v/>
      </c>
    </row>
    <row r="8306" spans="16:20">
      <c r="P8306" s="70" t="str">
        <f t="shared" si="388"/>
        <v/>
      </c>
      <c r="Q8306" s="70" t="str">
        <f t="shared" si="389"/>
        <v/>
      </c>
      <c r="R8306" s="70" t="str">
        <f>IFERROR(IF(K8306="handling and wharfage",SUM(P8306:Q8306),IF(OR(K8306="tank",K8306="Boat",K8306="car"),INDEX(Rate!$B$4:$M$25,MATCH(Gilbert!N8306,Rate!$A$4:$A$25,0),MATCH(Gilbert!L8306,Rate!$B$3:$M$3,0))*O8306*0.8,INDEX(Rate!$B$4:$M$25,MATCH(Gilbert!N8306,Rate!$A$4:$A$25,0),MATCH(Gilbert!L8306,Rate!$B$3:$M$3,0))*O8306)),"")</f>
        <v/>
      </c>
      <c r="T8306" s="71" t="str">
        <f t="shared" si="390"/>
        <v/>
      </c>
    </row>
    <row r="8307" spans="16:20">
      <c r="P8307" s="70" t="str">
        <f t="shared" si="388"/>
        <v/>
      </c>
      <c r="Q8307" s="70" t="str">
        <f t="shared" si="389"/>
        <v/>
      </c>
      <c r="R8307" s="70" t="str">
        <f>IFERROR(IF(K8307="handling and wharfage",SUM(P8307:Q8307),IF(OR(K8307="tank",K8307="Boat",K8307="car"),INDEX(Rate!$B$4:$M$25,MATCH(Gilbert!N8307,Rate!$A$4:$A$25,0),MATCH(Gilbert!L8307,Rate!$B$3:$M$3,0))*O8307*0.8,INDEX(Rate!$B$4:$M$25,MATCH(Gilbert!N8307,Rate!$A$4:$A$25,0),MATCH(Gilbert!L8307,Rate!$B$3:$M$3,0))*O8307)),"")</f>
        <v/>
      </c>
      <c r="T8307" s="71" t="str">
        <f t="shared" si="390"/>
        <v/>
      </c>
    </row>
    <row r="8308" spans="16:20">
      <c r="P8308" s="70" t="str">
        <f t="shared" si="388"/>
        <v/>
      </c>
      <c r="Q8308" s="70" t="str">
        <f t="shared" si="389"/>
        <v/>
      </c>
      <c r="R8308" s="70" t="str">
        <f>IFERROR(IF(K8308="handling and wharfage",SUM(P8308:Q8308),IF(OR(K8308="tank",K8308="Boat",K8308="car"),INDEX(Rate!$B$4:$M$25,MATCH(Gilbert!N8308,Rate!$A$4:$A$25,0),MATCH(Gilbert!L8308,Rate!$B$3:$M$3,0))*O8308*0.8,INDEX(Rate!$B$4:$M$25,MATCH(Gilbert!N8308,Rate!$A$4:$A$25,0),MATCH(Gilbert!L8308,Rate!$B$3:$M$3,0))*O8308)),"")</f>
        <v/>
      </c>
      <c r="T8308" s="71" t="str">
        <f t="shared" si="390"/>
        <v/>
      </c>
    </row>
    <row r="8309" spans="16:20">
      <c r="P8309" s="70" t="str">
        <f t="shared" si="388"/>
        <v/>
      </c>
      <c r="Q8309" s="70" t="str">
        <f t="shared" si="389"/>
        <v/>
      </c>
      <c r="R8309" s="70" t="str">
        <f>IFERROR(IF(K8309="handling and wharfage",SUM(P8309:Q8309),IF(OR(K8309="tank",K8309="Boat",K8309="car"),INDEX(Rate!$B$4:$M$25,MATCH(Gilbert!N8309,Rate!$A$4:$A$25,0),MATCH(Gilbert!L8309,Rate!$B$3:$M$3,0))*O8309*0.8,INDEX(Rate!$B$4:$M$25,MATCH(Gilbert!N8309,Rate!$A$4:$A$25,0),MATCH(Gilbert!L8309,Rate!$B$3:$M$3,0))*O8309)),"")</f>
        <v/>
      </c>
      <c r="T8309" s="71" t="str">
        <f t="shared" si="390"/>
        <v/>
      </c>
    </row>
    <row r="8310" spans="16:20">
      <c r="P8310" s="70" t="str">
        <f t="shared" si="388"/>
        <v/>
      </c>
      <c r="Q8310" s="70" t="str">
        <f t="shared" si="389"/>
        <v/>
      </c>
      <c r="R8310" s="70" t="str">
        <f>IFERROR(IF(K8310="handling and wharfage",SUM(P8310:Q8310),IF(OR(K8310="tank",K8310="Boat",K8310="car"),INDEX(Rate!$B$4:$M$25,MATCH(Gilbert!N8310,Rate!$A$4:$A$25,0),MATCH(Gilbert!L8310,Rate!$B$3:$M$3,0))*O8310*0.8,INDEX(Rate!$B$4:$M$25,MATCH(Gilbert!N8310,Rate!$A$4:$A$25,0),MATCH(Gilbert!L8310,Rate!$B$3:$M$3,0))*O8310)),"")</f>
        <v/>
      </c>
      <c r="T8310" s="71" t="str">
        <f t="shared" si="390"/>
        <v/>
      </c>
    </row>
    <row r="8311" spans="16:20">
      <c r="P8311" s="70" t="str">
        <f t="shared" si="388"/>
        <v/>
      </c>
      <c r="Q8311" s="70" t="str">
        <f t="shared" si="389"/>
        <v/>
      </c>
      <c r="R8311" s="70" t="str">
        <f>IFERROR(IF(K8311="handling and wharfage",SUM(P8311:Q8311),IF(OR(K8311="tank",K8311="Boat",K8311="car"),INDEX(Rate!$B$4:$M$25,MATCH(Gilbert!N8311,Rate!$A$4:$A$25,0),MATCH(Gilbert!L8311,Rate!$B$3:$M$3,0))*O8311*0.8,INDEX(Rate!$B$4:$M$25,MATCH(Gilbert!N8311,Rate!$A$4:$A$25,0),MATCH(Gilbert!L8311,Rate!$B$3:$M$3,0))*O8311)),"")</f>
        <v/>
      </c>
      <c r="T8311" s="71" t="str">
        <f t="shared" si="390"/>
        <v/>
      </c>
    </row>
    <row r="8312" spans="16:20">
      <c r="P8312" s="70" t="str">
        <f t="shared" si="388"/>
        <v/>
      </c>
      <c r="Q8312" s="70" t="str">
        <f t="shared" si="389"/>
        <v/>
      </c>
      <c r="R8312" s="70" t="str">
        <f>IFERROR(IF(K8312="handling and wharfage",SUM(P8312:Q8312),IF(OR(K8312="tank",K8312="Boat",K8312="car"),INDEX(Rate!$B$4:$M$25,MATCH(Gilbert!N8312,Rate!$A$4:$A$25,0),MATCH(Gilbert!L8312,Rate!$B$3:$M$3,0))*O8312*0.8,INDEX(Rate!$B$4:$M$25,MATCH(Gilbert!N8312,Rate!$A$4:$A$25,0),MATCH(Gilbert!L8312,Rate!$B$3:$M$3,0))*O8312)),"")</f>
        <v/>
      </c>
      <c r="T8312" s="71" t="str">
        <f t="shared" si="390"/>
        <v/>
      </c>
    </row>
    <row r="8313" spans="16:20">
      <c r="P8313" s="70" t="str">
        <f t="shared" si="388"/>
        <v/>
      </c>
      <c r="Q8313" s="70" t="str">
        <f t="shared" si="389"/>
        <v/>
      </c>
      <c r="R8313" s="70" t="str">
        <f>IFERROR(IF(K8313="handling and wharfage",SUM(P8313:Q8313),IF(OR(K8313="tank",K8313="Boat",K8313="car"),INDEX(Rate!$B$4:$M$25,MATCH(Gilbert!N8313,Rate!$A$4:$A$25,0),MATCH(Gilbert!L8313,Rate!$B$3:$M$3,0))*O8313*0.8,INDEX(Rate!$B$4:$M$25,MATCH(Gilbert!N8313,Rate!$A$4:$A$25,0),MATCH(Gilbert!L8313,Rate!$B$3:$M$3,0))*O8313)),"")</f>
        <v/>
      </c>
      <c r="T8313" s="71" t="str">
        <f t="shared" si="390"/>
        <v/>
      </c>
    </row>
    <row r="8314" spans="16:20">
      <c r="P8314" s="70" t="str">
        <f t="shared" si="388"/>
        <v/>
      </c>
      <c r="Q8314" s="70" t="str">
        <f t="shared" si="389"/>
        <v/>
      </c>
      <c r="R8314" s="70" t="str">
        <f>IFERROR(IF(K8314="handling and wharfage",SUM(P8314:Q8314),IF(OR(K8314="tank",K8314="Boat",K8314="car"),INDEX(Rate!$B$4:$M$25,MATCH(Gilbert!N8314,Rate!$A$4:$A$25,0),MATCH(Gilbert!L8314,Rate!$B$3:$M$3,0))*O8314*0.8,INDEX(Rate!$B$4:$M$25,MATCH(Gilbert!N8314,Rate!$A$4:$A$25,0),MATCH(Gilbert!L8314,Rate!$B$3:$M$3,0))*O8314)),"")</f>
        <v/>
      </c>
      <c r="T8314" s="71" t="str">
        <f t="shared" si="390"/>
        <v/>
      </c>
    </row>
    <row r="8315" spans="16:20">
      <c r="P8315" s="70" t="str">
        <f t="shared" si="388"/>
        <v/>
      </c>
      <c r="Q8315" s="70" t="str">
        <f t="shared" si="389"/>
        <v/>
      </c>
      <c r="R8315" s="70" t="str">
        <f>IFERROR(IF(K8315="handling and wharfage",SUM(P8315:Q8315),IF(OR(K8315="tank",K8315="Boat",K8315="car"),INDEX(Rate!$B$4:$M$25,MATCH(Gilbert!N8315,Rate!$A$4:$A$25,0),MATCH(Gilbert!L8315,Rate!$B$3:$M$3,0))*O8315*0.8,INDEX(Rate!$B$4:$M$25,MATCH(Gilbert!N8315,Rate!$A$4:$A$25,0),MATCH(Gilbert!L8315,Rate!$B$3:$M$3,0))*O8315)),"")</f>
        <v/>
      </c>
      <c r="T8315" s="71" t="str">
        <f t="shared" si="390"/>
        <v/>
      </c>
    </row>
    <row r="8316" spans="16:20">
      <c r="P8316" s="70" t="str">
        <f t="shared" si="388"/>
        <v/>
      </c>
      <c r="Q8316" s="70" t="str">
        <f t="shared" si="389"/>
        <v/>
      </c>
      <c r="R8316" s="70" t="str">
        <f>IFERROR(IF(K8316="handling and wharfage",SUM(P8316:Q8316),IF(OR(K8316="tank",K8316="Boat",K8316="car"),INDEX(Rate!$B$4:$M$25,MATCH(Gilbert!N8316,Rate!$A$4:$A$25,0),MATCH(Gilbert!L8316,Rate!$B$3:$M$3,0))*O8316*0.8,INDEX(Rate!$B$4:$M$25,MATCH(Gilbert!N8316,Rate!$A$4:$A$25,0),MATCH(Gilbert!L8316,Rate!$B$3:$M$3,0))*O8316)),"")</f>
        <v/>
      </c>
      <c r="T8316" s="71" t="str">
        <f t="shared" si="390"/>
        <v/>
      </c>
    </row>
    <row r="8317" spans="16:20">
      <c r="P8317" s="70" t="str">
        <f t="shared" si="388"/>
        <v/>
      </c>
      <c r="Q8317" s="70" t="str">
        <f t="shared" si="389"/>
        <v/>
      </c>
      <c r="R8317" s="70" t="str">
        <f>IFERROR(IF(K8317="handling and wharfage",SUM(P8317:Q8317),IF(OR(K8317="tank",K8317="Boat",K8317="car"),INDEX(Rate!$B$4:$M$25,MATCH(Gilbert!N8317,Rate!$A$4:$A$25,0),MATCH(Gilbert!L8317,Rate!$B$3:$M$3,0))*O8317*0.8,INDEX(Rate!$B$4:$M$25,MATCH(Gilbert!N8317,Rate!$A$4:$A$25,0),MATCH(Gilbert!L8317,Rate!$B$3:$M$3,0))*O8317)),"")</f>
        <v/>
      </c>
      <c r="T8317" s="71" t="str">
        <f t="shared" si="390"/>
        <v/>
      </c>
    </row>
    <row r="8318" spans="16:20">
      <c r="P8318" s="70" t="str">
        <f t="shared" si="388"/>
        <v/>
      </c>
      <c r="Q8318" s="70" t="str">
        <f t="shared" si="389"/>
        <v/>
      </c>
      <c r="R8318" s="70" t="str">
        <f>IFERROR(IF(K8318="handling and wharfage",SUM(P8318:Q8318),IF(OR(K8318="tank",K8318="Boat",K8318="car"),INDEX(Rate!$B$4:$M$25,MATCH(Gilbert!N8318,Rate!$A$4:$A$25,0),MATCH(Gilbert!L8318,Rate!$B$3:$M$3,0))*O8318*0.8,INDEX(Rate!$B$4:$M$25,MATCH(Gilbert!N8318,Rate!$A$4:$A$25,0),MATCH(Gilbert!L8318,Rate!$B$3:$M$3,0))*O8318)),"")</f>
        <v/>
      </c>
      <c r="T8318" s="71" t="str">
        <f t="shared" si="390"/>
        <v/>
      </c>
    </row>
    <row r="8319" spans="16:20">
      <c r="P8319" s="70" t="str">
        <f t="shared" si="388"/>
        <v/>
      </c>
      <c r="Q8319" s="70" t="str">
        <f t="shared" si="389"/>
        <v/>
      </c>
      <c r="R8319" s="70" t="str">
        <f>IFERROR(IF(K8319="handling and wharfage",SUM(P8319:Q8319),IF(OR(K8319="tank",K8319="Boat",K8319="car"),INDEX(Rate!$B$4:$M$25,MATCH(Gilbert!N8319,Rate!$A$4:$A$25,0),MATCH(Gilbert!L8319,Rate!$B$3:$M$3,0))*O8319*0.8,INDEX(Rate!$B$4:$M$25,MATCH(Gilbert!N8319,Rate!$A$4:$A$25,0),MATCH(Gilbert!L8319,Rate!$B$3:$M$3,0))*O8319)),"")</f>
        <v/>
      </c>
      <c r="T8319" s="71" t="str">
        <f t="shared" si="390"/>
        <v/>
      </c>
    </row>
    <row r="8320" spans="16:20">
      <c r="P8320" s="70" t="str">
        <f t="shared" si="388"/>
        <v/>
      </c>
      <c r="Q8320" s="70" t="str">
        <f t="shared" si="389"/>
        <v/>
      </c>
      <c r="R8320" s="70" t="str">
        <f>IFERROR(IF(K8320="handling and wharfage",SUM(P8320:Q8320),IF(OR(K8320="tank",K8320="Boat",K8320="car"),INDEX(Rate!$B$4:$M$25,MATCH(Gilbert!N8320,Rate!$A$4:$A$25,0),MATCH(Gilbert!L8320,Rate!$B$3:$M$3,0))*O8320*0.8,INDEX(Rate!$B$4:$M$25,MATCH(Gilbert!N8320,Rate!$A$4:$A$25,0),MATCH(Gilbert!L8320,Rate!$B$3:$M$3,0))*O8320)),"")</f>
        <v/>
      </c>
      <c r="T8320" s="71" t="str">
        <f t="shared" si="390"/>
        <v/>
      </c>
    </row>
    <row r="8321" spans="16:20">
      <c r="P8321" s="70" t="str">
        <f t="shared" si="388"/>
        <v/>
      </c>
      <c r="Q8321" s="70" t="str">
        <f t="shared" si="389"/>
        <v/>
      </c>
      <c r="R8321" s="70" t="str">
        <f>IFERROR(IF(K8321="handling and wharfage",SUM(P8321:Q8321),IF(OR(K8321="tank",K8321="Boat",K8321="car"),INDEX(Rate!$B$4:$M$25,MATCH(Gilbert!N8321,Rate!$A$4:$A$25,0),MATCH(Gilbert!L8321,Rate!$B$3:$M$3,0))*O8321*0.8,INDEX(Rate!$B$4:$M$25,MATCH(Gilbert!N8321,Rate!$A$4:$A$25,0),MATCH(Gilbert!L8321,Rate!$B$3:$M$3,0))*O8321)),"")</f>
        <v/>
      </c>
      <c r="T8321" s="71" t="str">
        <f t="shared" si="390"/>
        <v/>
      </c>
    </row>
    <row r="8322" spans="16:20">
      <c r="P8322" s="70" t="str">
        <f t="shared" si="388"/>
        <v/>
      </c>
      <c r="Q8322" s="70" t="str">
        <f t="shared" si="389"/>
        <v/>
      </c>
      <c r="R8322" s="70" t="str">
        <f>IFERROR(IF(K8322="handling and wharfage",SUM(P8322:Q8322),IF(OR(K8322="tank",K8322="Boat",K8322="car"),INDEX(Rate!$B$4:$M$25,MATCH(Gilbert!N8322,Rate!$A$4:$A$25,0),MATCH(Gilbert!L8322,Rate!$B$3:$M$3,0))*O8322*0.8,INDEX(Rate!$B$4:$M$25,MATCH(Gilbert!N8322,Rate!$A$4:$A$25,0),MATCH(Gilbert!L8322,Rate!$B$3:$M$3,0))*O8322)),"")</f>
        <v/>
      </c>
      <c r="T8322" s="71" t="str">
        <f t="shared" si="390"/>
        <v/>
      </c>
    </row>
    <row r="8323" spans="16:20">
      <c r="P8323" s="70" t="str">
        <f t="shared" ref="P8323:P8386" si="391">IF(OR(K8323="handling and wharfage",K8323="rau handling and wharfage"),O8323*30,"")</f>
        <v/>
      </c>
      <c r="Q8323" s="70" t="str">
        <f t="shared" ref="Q8323:Q8386" si="392">IF(K8323&lt;&gt;"handling and wharfage","",O8323*3.5)</f>
        <v/>
      </c>
      <c r="R8323" s="70" t="str">
        <f>IFERROR(IF(K8323="handling and wharfage",SUM(P8323:Q8323),IF(OR(K8323="tank",K8323="Boat",K8323="car"),INDEX(Rate!$B$4:$M$25,MATCH(Gilbert!N8323,Rate!$A$4:$A$25,0),MATCH(Gilbert!L8323,Rate!$B$3:$M$3,0))*O8323*0.8,INDEX(Rate!$B$4:$M$25,MATCH(Gilbert!N8323,Rate!$A$4:$A$25,0),MATCH(Gilbert!L8323,Rate!$B$3:$M$3,0))*O8323)),"")</f>
        <v/>
      </c>
      <c r="T8323" s="71" t="str">
        <f t="shared" ref="T8323:T8386" si="393">IF(L8323="","",IF(L8323="General2","F0070000061A","E31250000331"))</f>
        <v/>
      </c>
    </row>
    <row r="8324" spans="16:20">
      <c r="P8324" s="70" t="str">
        <f t="shared" si="391"/>
        <v/>
      </c>
      <c r="Q8324" s="70" t="str">
        <f t="shared" si="392"/>
        <v/>
      </c>
      <c r="R8324" s="70" t="str">
        <f>IFERROR(IF(K8324="handling and wharfage",SUM(P8324:Q8324),IF(OR(K8324="tank",K8324="Boat",K8324="car"),INDEX(Rate!$B$4:$M$25,MATCH(Gilbert!N8324,Rate!$A$4:$A$25,0),MATCH(Gilbert!L8324,Rate!$B$3:$M$3,0))*O8324*0.8,INDEX(Rate!$B$4:$M$25,MATCH(Gilbert!N8324,Rate!$A$4:$A$25,0),MATCH(Gilbert!L8324,Rate!$B$3:$M$3,0))*O8324)),"")</f>
        <v/>
      </c>
      <c r="T8324" s="71" t="str">
        <f t="shared" si="393"/>
        <v/>
      </c>
    </row>
    <row r="8325" spans="16:20">
      <c r="P8325" s="70" t="str">
        <f t="shared" si="391"/>
        <v/>
      </c>
      <c r="Q8325" s="70" t="str">
        <f t="shared" si="392"/>
        <v/>
      </c>
      <c r="R8325" s="70" t="str">
        <f>IFERROR(IF(K8325="handling and wharfage",SUM(P8325:Q8325),IF(OR(K8325="tank",K8325="Boat",K8325="car"),INDEX(Rate!$B$4:$M$25,MATCH(Gilbert!N8325,Rate!$A$4:$A$25,0),MATCH(Gilbert!L8325,Rate!$B$3:$M$3,0))*O8325*0.8,INDEX(Rate!$B$4:$M$25,MATCH(Gilbert!N8325,Rate!$A$4:$A$25,0),MATCH(Gilbert!L8325,Rate!$B$3:$M$3,0))*O8325)),"")</f>
        <v/>
      </c>
      <c r="T8325" s="71" t="str">
        <f t="shared" si="393"/>
        <v/>
      </c>
    </row>
    <row r="8326" spans="16:20">
      <c r="P8326" s="70" t="str">
        <f t="shared" si="391"/>
        <v/>
      </c>
      <c r="Q8326" s="70" t="str">
        <f t="shared" si="392"/>
        <v/>
      </c>
      <c r="R8326" s="70" t="str">
        <f>IFERROR(IF(K8326="handling and wharfage",SUM(P8326:Q8326),IF(OR(K8326="tank",K8326="Boat",K8326="car"),INDEX(Rate!$B$4:$M$25,MATCH(Gilbert!N8326,Rate!$A$4:$A$25,0),MATCH(Gilbert!L8326,Rate!$B$3:$M$3,0))*O8326*0.8,INDEX(Rate!$B$4:$M$25,MATCH(Gilbert!N8326,Rate!$A$4:$A$25,0),MATCH(Gilbert!L8326,Rate!$B$3:$M$3,0))*O8326)),"")</f>
        <v/>
      </c>
      <c r="T8326" s="71" t="str">
        <f t="shared" si="393"/>
        <v/>
      </c>
    </row>
    <row r="8327" spans="16:20">
      <c r="P8327" s="70" t="str">
        <f t="shared" si="391"/>
        <v/>
      </c>
      <c r="Q8327" s="70" t="str">
        <f t="shared" si="392"/>
        <v/>
      </c>
      <c r="R8327" s="70" t="str">
        <f>IFERROR(IF(K8327="handling and wharfage",SUM(P8327:Q8327),IF(OR(K8327="tank",K8327="Boat",K8327="car"),INDEX(Rate!$B$4:$M$25,MATCH(Gilbert!N8327,Rate!$A$4:$A$25,0),MATCH(Gilbert!L8327,Rate!$B$3:$M$3,0))*O8327*0.8,INDEX(Rate!$B$4:$M$25,MATCH(Gilbert!N8327,Rate!$A$4:$A$25,0),MATCH(Gilbert!L8327,Rate!$B$3:$M$3,0))*O8327)),"")</f>
        <v/>
      </c>
      <c r="T8327" s="71" t="str">
        <f t="shared" si="393"/>
        <v/>
      </c>
    </row>
    <row r="8328" spans="16:20">
      <c r="P8328" s="70" t="str">
        <f t="shared" si="391"/>
        <v/>
      </c>
      <c r="Q8328" s="70" t="str">
        <f t="shared" si="392"/>
        <v/>
      </c>
      <c r="R8328" s="70" t="str">
        <f>IFERROR(IF(K8328="handling and wharfage",SUM(P8328:Q8328),IF(OR(K8328="tank",K8328="Boat",K8328="car"),INDEX(Rate!$B$4:$M$25,MATCH(Gilbert!N8328,Rate!$A$4:$A$25,0),MATCH(Gilbert!L8328,Rate!$B$3:$M$3,0))*O8328*0.8,INDEX(Rate!$B$4:$M$25,MATCH(Gilbert!N8328,Rate!$A$4:$A$25,0),MATCH(Gilbert!L8328,Rate!$B$3:$M$3,0))*O8328)),"")</f>
        <v/>
      </c>
      <c r="T8328" s="71" t="str">
        <f t="shared" si="393"/>
        <v/>
      </c>
    </row>
    <row r="8329" spans="16:20">
      <c r="P8329" s="70" t="str">
        <f t="shared" si="391"/>
        <v/>
      </c>
      <c r="Q8329" s="70" t="str">
        <f t="shared" si="392"/>
        <v/>
      </c>
      <c r="R8329" s="70" t="str">
        <f>IFERROR(IF(K8329="handling and wharfage",SUM(P8329:Q8329),IF(OR(K8329="tank",K8329="Boat",K8329="car"),INDEX(Rate!$B$4:$M$25,MATCH(Gilbert!N8329,Rate!$A$4:$A$25,0),MATCH(Gilbert!L8329,Rate!$B$3:$M$3,0))*O8329*0.8,INDEX(Rate!$B$4:$M$25,MATCH(Gilbert!N8329,Rate!$A$4:$A$25,0),MATCH(Gilbert!L8329,Rate!$B$3:$M$3,0))*O8329)),"")</f>
        <v/>
      </c>
      <c r="T8329" s="71" t="str">
        <f t="shared" si="393"/>
        <v/>
      </c>
    </row>
    <row r="8330" spans="16:20">
      <c r="P8330" s="70" t="str">
        <f t="shared" si="391"/>
        <v/>
      </c>
      <c r="Q8330" s="70" t="str">
        <f t="shared" si="392"/>
        <v/>
      </c>
      <c r="R8330" s="70" t="str">
        <f>IFERROR(IF(K8330="handling and wharfage",SUM(P8330:Q8330),IF(OR(K8330="tank",K8330="Boat",K8330="car"),INDEX(Rate!$B$4:$M$25,MATCH(Gilbert!N8330,Rate!$A$4:$A$25,0),MATCH(Gilbert!L8330,Rate!$B$3:$M$3,0))*O8330*0.8,INDEX(Rate!$B$4:$M$25,MATCH(Gilbert!N8330,Rate!$A$4:$A$25,0),MATCH(Gilbert!L8330,Rate!$B$3:$M$3,0))*O8330)),"")</f>
        <v/>
      </c>
      <c r="T8330" s="71" t="str">
        <f t="shared" si="393"/>
        <v/>
      </c>
    </row>
    <row r="8331" spans="16:20">
      <c r="P8331" s="70" t="str">
        <f t="shared" si="391"/>
        <v/>
      </c>
      <c r="Q8331" s="70" t="str">
        <f t="shared" si="392"/>
        <v/>
      </c>
      <c r="R8331" s="70" t="str">
        <f>IFERROR(IF(K8331="handling and wharfage",SUM(P8331:Q8331),IF(OR(K8331="tank",K8331="Boat",K8331="car"),INDEX(Rate!$B$4:$M$25,MATCH(Gilbert!N8331,Rate!$A$4:$A$25,0),MATCH(Gilbert!L8331,Rate!$B$3:$M$3,0))*O8331*0.8,INDEX(Rate!$B$4:$M$25,MATCH(Gilbert!N8331,Rate!$A$4:$A$25,0),MATCH(Gilbert!L8331,Rate!$B$3:$M$3,0))*O8331)),"")</f>
        <v/>
      </c>
      <c r="T8331" s="71" t="str">
        <f t="shared" si="393"/>
        <v/>
      </c>
    </row>
    <row r="8332" spans="16:20">
      <c r="P8332" s="70" t="str">
        <f t="shared" si="391"/>
        <v/>
      </c>
      <c r="Q8332" s="70" t="str">
        <f t="shared" si="392"/>
        <v/>
      </c>
      <c r="R8332" s="70" t="str">
        <f>IFERROR(IF(K8332="handling and wharfage",SUM(P8332:Q8332),IF(OR(K8332="tank",K8332="Boat",K8332="car"),INDEX(Rate!$B$4:$M$25,MATCH(Gilbert!N8332,Rate!$A$4:$A$25,0),MATCH(Gilbert!L8332,Rate!$B$3:$M$3,0))*O8332*0.8,INDEX(Rate!$B$4:$M$25,MATCH(Gilbert!N8332,Rate!$A$4:$A$25,0),MATCH(Gilbert!L8332,Rate!$B$3:$M$3,0))*O8332)),"")</f>
        <v/>
      </c>
      <c r="T8332" s="71" t="str">
        <f t="shared" si="393"/>
        <v/>
      </c>
    </row>
    <row r="8333" spans="16:20">
      <c r="P8333" s="70" t="str">
        <f t="shared" si="391"/>
        <v/>
      </c>
      <c r="Q8333" s="70" t="str">
        <f t="shared" si="392"/>
        <v/>
      </c>
      <c r="R8333" s="70" t="str">
        <f>IFERROR(IF(K8333="handling and wharfage",SUM(P8333:Q8333),IF(OR(K8333="tank",K8333="Boat",K8333="car"),INDEX(Rate!$B$4:$M$25,MATCH(Gilbert!N8333,Rate!$A$4:$A$25,0),MATCH(Gilbert!L8333,Rate!$B$3:$M$3,0))*O8333*0.8,INDEX(Rate!$B$4:$M$25,MATCH(Gilbert!N8333,Rate!$A$4:$A$25,0),MATCH(Gilbert!L8333,Rate!$B$3:$M$3,0))*O8333)),"")</f>
        <v/>
      </c>
      <c r="T8333" s="71" t="str">
        <f t="shared" si="393"/>
        <v/>
      </c>
    </row>
    <row r="8334" spans="16:20">
      <c r="P8334" s="70" t="str">
        <f t="shared" si="391"/>
        <v/>
      </c>
      <c r="Q8334" s="70" t="str">
        <f t="shared" si="392"/>
        <v/>
      </c>
      <c r="R8334" s="70" t="str">
        <f>IFERROR(IF(K8334="handling and wharfage",SUM(P8334:Q8334),IF(OR(K8334="tank",K8334="Boat",K8334="car"),INDEX(Rate!$B$4:$M$25,MATCH(Gilbert!N8334,Rate!$A$4:$A$25,0),MATCH(Gilbert!L8334,Rate!$B$3:$M$3,0))*O8334*0.8,INDEX(Rate!$B$4:$M$25,MATCH(Gilbert!N8334,Rate!$A$4:$A$25,0),MATCH(Gilbert!L8334,Rate!$B$3:$M$3,0))*O8334)),"")</f>
        <v/>
      </c>
      <c r="T8334" s="71" t="str">
        <f t="shared" si="393"/>
        <v/>
      </c>
    </row>
    <row r="8335" spans="16:20">
      <c r="P8335" s="70" t="str">
        <f t="shared" si="391"/>
        <v/>
      </c>
      <c r="Q8335" s="70" t="str">
        <f t="shared" si="392"/>
        <v/>
      </c>
      <c r="R8335" s="70" t="str">
        <f>IFERROR(IF(K8335="handling and wharfage",SUM(P8335:Q8335),IF(OR(K8335="tank",K8335="Boat",K8335="car"),INDEX(Rate!$B$4:$M$25,MATCH(Gilbert!N8335,Rate!$A$4:$A$25,0),MATCH(Gilbert!L8335,Rate!$B$3:$M$3,0))*O8335*0.8,INDEX(Rate!$B$4:$M$25,MATCH(Gilbert!N8335,Rate!$A$4:$A$25,0),MATCH(Gilbert!L8335,Rate!$B$3:$M$3,0))*O8335)),"")</f>
        <v/>
      </c>
      <c r="T8335" s="71" t="str">
        <f t="shared" si="393"/>
        <v/>
      </c>
    </row>
    <row r="8336" spans="16:20">
      <c r="P8336" s="70" t="str">
        <f t="shared" si="391"/>
        <v/>
      </c>
      <c r="Q8336" s="70" t="str">
        <f t="shared" si="392"/>
        <v/>
      </c>
      <c r="R8336" s="70" t="str">
        <f>IFERROR(IF(K8336="handling and wharfage",SUM(P8336:Q8336),IF(OR(K8336="tank",K8336="Boat",K8336="car"),INDEX(Rate!$B$4:$M$25,MATCH(Gilbert!N8336,Rate!$A$4:$A$25,0),MATCH(Gilbert!L8336,Rate!$B$3:$M$3,0))*O8336*0.8,INDEX(Rate!$B$4:$M$25,MATCH(Gilbert!N8336,Rate!$A$4:$A$25,0),MATCH(Gilbert!L8336,Rate!$B$3:$M$3,0))*O8336)),"")</f>
        <v/>
      </c>
      <c r="T8336" s="71" t="str">
        <f t="shared" si="393"/>
        <v/>
      </c>
    </row>
    <row r="8337" spans="16:20">
      <c r="P8337" s="70" t="str">
        <f t="shared" si="391"/>
        <v/>
      </c>
      <c r="Q8337" s="70" t="str">
        <f t="shared" si="392"/>
        <v/>
      </c>
      <c r="R8337" s="70" t="str">
        <f>IFERROR(IF(K8337="handling and wharfage",SUM(P8337:Q8337),IF(OR(K8337="tank",K8337="Boat",K8337="car"),INDEX(Rate!$B$4:$M$25,MATCH(Gilbert!N8337,Rate!$A$4:$A$25,0),MATCH(Gilbert!L8337,Rate!$B$3:$M$3,0))*O8337*0.8,INDEX(Rate!$B$4:$M$25,MATCH(Gilbert!N8337,Rate!$A$4:$A$25,0),MATCH(Gilbert!L8337,Rate!$B$3:$M$3,0))*O8337)),"")</f>
        <v/>
      </c>
      <c r="T8337" s="71" t="str">
        <f t="shared" si="393"/>
        <v/>
      </c>
    </row>
    <row r="8338" spans="16:20">
      <c r="P8338" s="70" t="str">
        <f t="shared" si="391"/>
        <v/>
      </c>
      <c r="Q8338" s="70" t="str">
        <f t="shared" si="392"/>
        <v/>
      </c>
      <c r="R8338" s="70" t="str">
        <f>IFERROR(IF(K8338="handling and wharfage",SUM(P8338:Q8338),IF(OR(K8338="tank",K8338="Boat",K8338="car"),INDEX(Rate!$B$4:$M$25,MATCH(Gilbert!N8338,Rate!$A$4:$A$25,0),MATCH(Gilbert!L8338,Rate!$B$3:$M$3,0))*O8338*0.8,INDEX(Rate!$B$4:$M$25,MATCH(Gilbert!N8338,Rate!$A$4:$A$25,0),MATCH(Gilbert!L8338,Rate!$B$3:$M$3,0))*O8338)),"")</f>
        <v/>
      </c>
      <c r="T8338" s="71" t="str">
        <f t="shared" si="393"/>
        <v/>
      </c>
    </row>
    <row r="8339" spans="16:20">
      <c r="P8339" s="70" t="str">
        <f t="shared" si="391"/>
        <v/>
      </c>
      <c r="Q8339" s="70" t="str">
        <f t="shared" si="392"/>
        <v/>
      </c>
      <c r="R8339" s="70" t="str">
        <f>IFERROR(IF(K8339="handling and wharfage",SUM(P8339:Q8339),IF(OR(K8339="tank",K8339="Boat",K8339="car"),INDEX(Rate!$B$4:$M$25,MATCH(Gilbert!N8339,Rate!$A$4:$A$25,0),MATCH(Gilbert!L8339,Rate!$B$3:$M$3,0))*O8339*0.8,INDEX(Rate!$B$4:$M$25,MATCH(Gilbert!N8339,Rate!$A$4:$A$25,0),MATCH(Gilbert!L8339,Rate!$B$3:$M$3,0))*O8339)),"")</f>
        <v/>
      </c>
      <c r="T8339" s="71" t="str">
        <f t="shared" si="393"/>
        <v/>
      </c>
    </row>
    <row r="8340" spans="16:20">
      <c r="P8340" s="70" t="str">
        <f t="shared" si="391"/>
        <v/>
      </c>
      <c r="Q8340" s="70" t="str">
        <f t="shared" si="392"/>
        <v/>
      </c>
      <c r="R8340" s="70" t="str">
        <f>IFERROR(IF(K8340="handling and wharfage",SUM(P8340:Q8340),IF(OR(K8340="tank",K8340="Boat",K8340="car"),INDEX(Rate!$B$4:$M$25,MATCH(Gilbert!N8340,Rate!$A$4:$A$25,0),MATCH(Gilbert!L8340,Rate!$B$3:$M$3,0))*O8340*0.8,INDEX(Rate!$B$4:$M$25,MATCH(Gilbert!N8340,Rate!$A$4:$A$25,0),MATCH(Gilbert!L8340,Rate!$B$3:$M$3,0))*O8340)),"")</f>
        <v/>
      </c>
      <c r="T8340" s="71" t="str">
        <f t="shared" si="393"/>
        <v/>
      </c>
    </row>
    <row r="8341" spans="16:20">
      <c r="P8341" s="70" t="str">
        <f t="shared" si="391"/>
        <v/>
      </c>
      <c r="Q8341" s="70" t="str">
        <f t="shared" si="392"/>
        <v/>
      </c>
      <c r="R8341" s="70" t="str">
        <f>IFERROR(IF(K8341="handling and wharfage",SUM(P8341:Q8341),IF(OR(K8341="tank",K8341="Boat",K8341="car"),INDEX(Rate!$B$4:$M$25,MATCH(Gilbert!N8341,Rate!$A$4:$A$25,0),MATCH(Gilbert!L8341,Rate!$B$3:$M$3,0))*O8341*0.8,INDEX(Rate!$B$4:$M$25,MATCH(Gilbert!N8341,Rate!$A$4:$A$25,0),MATCH(Gilbert!L8341,Rate!$B$3:$M$3,0))*O8341)),"")</f>
        <v/>
      </c>
      <c r="T8341" s="71" t="str">
        <f t="shared" si="393"/>
        <v/>
      </c>
    </row>
    <row r="8342" spans="16:20">
      <c r="P8342" s="70" t="str">
        <f t="shared" si="391"/>
        <v/>
      </c>
      <c r="Q8342" s="70" t="str">
        <f t="shared" si="392"/>
        <v/>
      </c>
      <c r="R8342" s="70" t="str">
        <f>IFERROR(IF(K8342="handling and wharfage",SUM(P8342:Q8342),IF(OR(K8342="tank",K8342="Boat",K8342="car"),INDEX(Rate!$B$4:$M$25,MATCH(Gilbert!N8342,Rate!$A$4:$A$25,0),MATCH(Gilbert!L8342,Rate!$B$3:$M$3,0))*O8342*0.8,INDEX(Rate!$B$4:$M$25,MATCH(Gilbert!N8342,Rate!$A$4:$A$25,0),MATCH(Gilbert!L8342,Rate!$B$3:$M$3,0))*O8342)),"")</f>
        <v/>
      </c>
      <c r="T8342" s="71" t="str">
        <f t="shared" si="393"/>
        <v/>
      </c>
    </row>
    <row r="8343" spans="16:20">
      <c r="P8343" s="70" t="str">
        <f t="shared" si="391"/>
        <v/>
      </c>
      <c r="Q8343" s="70" t="str">
        <f t="shared" si="392"/>
        <v/>
      </c>
      <c r="R8343" s="70" t="str">
        <f>IFERROR(IF(K8343="handling and wharfage",SUM(P8343:Q8343),IF(OR(K8343="tank",K8343="Boat",K8343="car"),INDEX(Rate!$B$4:$M$25,MATCH(Gilbert!N8343,Rate!$A$4:$A$25,0),MATCH(Gilbert!L8343,Rate!$B$3:$M$3,0))*O8343*0.8,INDEX(Rate!$B$4:$M$25,MATCH(Gilbert!N8343,Rate!$A$4:$A$25,0),MATCH(Gilbert!L8343,Rate!$B$3:$M$3,0))*O8343)),"")</f>
        <v/>
      </c>
      <c r="T8343" s="71" t="str">
        <f t="shared" si="393"/>
        <v/>
      </c>
    </row>
    <row r="8344" spans="16:20">
      <c r="P8344" s="70" t="str">
        <f t="shared" si="391"/>
        <v/>
      </c>
      <c r="Q8344" s="70" t="str">
        <f t="shared" si="392"/>
        <v/>
      </c>
      <c r="R8344" s="70" t="str">
        <f>IFERROR(IF(K8344="handling and wharfage",SUM(P8344:Q8344),IF(OR(K8344="tank",K8344="Boat",K8344="car"),INDEX(Rate!$B$4:$M$25,MATCH(Gilbert!N8344,Rate!$A$4:$A$25,0),MATCH(Gilbert!L8344,Rate!$B$3:$M$3,0))*O8344*0.8,INDEX(Rate!$B$4:$M$25,MATCH(Gilbert!N8344,Rate!$A$4:$A$25,0),MATCH(Gilbert!L8344,Rate!$B$3:$M$3,0))*O8344)),"")</f>
        <v/>
      </c>
      <c r="T8344" s="71" t="str">
        <f t="shared" si="393"/>
        <v/>
      </c>
    </row>
    <row r="8345" spans="16:20">
      <c r="P8345" s="70" t="str">
        <f t="shared" si="391"/>
        <v/>
      </c>
      <c r="Q8345" s="70" t="str">
        <f t="shared" si="392"/>
        <v/>
      </c>
      <c r="R8345" s="70" t="str">
        <f>IFERROR(IF(K8345="handling and wharfage",SUM(P8345:Q8345),IF(OR(K8345="tank",K8345="Boat",K8345="car"),INDEX(Rate!$B$4:$M$25,MATCH(Gilbert!N8345,Rate!$A$4:$A$25,0),MATCH(Gilbert!L8345,Rate!$B$3:$M$3,0))*O8345*0.8,INDEX(Rate!$B$4:$M$25,MATCH(Gilbert!N8345,Rate!$A$4:$A$25,0),MATCH(Gilbert!L8345,Rate!$B$3:$M$3,0))*O8345)),"")</f>
        <v/>
      </c>
      <c r="T8345" s="71" t="str">
        <f t="shared" si="393"/>
        <v/>
      </c>
    </row>
    <row r="8346" spans="16:20">
      <c r="P8346" s="70" t="str">
        <f t="shared" si="391"/>
        <v/>
      </c>
      <c r="Q8346" s="70" t="str">
        <f t="shared" si="392"/>
        <v/>
      </c>
      <c r="R8346" s="70" t="str">
        <f>IFERROR(IF(K8346="handling and wharfage",SUM(P8346:Q8346),IF(OR(K8346="tank",K8346="Boat",K8346="car"),INDEX(Rate!$B$4:$M$25,MATCH(Gilbert!N8346,Rate!$A$4:$A$25,0),MATCH(Gilbert!L8346,Rate!$B$3:$M$3,0))*O8346*0.8,INDEX(Rate!$B$4:$M$25,MATCH(Gilbert!N8346,Rate!$A$4:$A$25,0),MATCH(Gilbert!L8346,Rate!$B$3:$M$3,0))*O8346)),"")</f>
        <v/>
      </c>
      <c r="T8346" s="71" t="str">
        <f t="shared" si="393"/>
        <v/>
      </c>
    </row>
    <row r="8347" spans="16:20">
      <c r="P8347" s="70" t="str">
        <f t="shared" si="391"/>
        <v/>
      </c>
      <c r="Q8347" s="70" t="str">
        <f t="shared" si="392"/>
        <v/>
      </c>
      <c r="R8347" s="70" t="str">
        <f>IFERROR(IF(K8347="handling and wharfage",SUM(P8347:Q8347),IF(OR(K8347="tank",K8347="Boat",K8347="car"),INDEX(Rate!$B$4:$M$25,MATCH(Gilbert!N8347,Rate!$A$4:$A$25,0),MATCH(Gilbert!L8347,Rate!$B$3:$M$3,0))*O8347*0.8,INDEX(Rate!$B$4:$M$25,MATCH(Gilbert!N8347,Rate!$A$4:$A$25,0),MATCH(Gilbert!L8347,Rate!$B$3:$M$3,0))*O8347)),"")</f>
        <v/>
      </c>
      <c r="T8347" s="71" t="str">
        <f t="shared" si="393"/>
        <v/>
      </c>
    </row>
    <row r="8348" spans="16:20">
      <c r="P8348" s="70" t="str">
        <f t="shared" si="391"/>
        <v/>
      </c>
      <c r="Q8348" s="70" t="str">
        <f t="shared" si="392"/>
        <v/>
      </c>
      <c r="R8348" s="70" t="str">
        <f>IFERROR(IF(K8348="handling and wharfage",SUM(P8348:Q8348),IF(OR(K8348="tank",K8348="Boat",K8348="car"),INDEX(Rate!$B$4:$M$25,MATCH(Gilbert!N8348,Rate!$A$4:$A$25,0),MATCH(Gilbert!L8348,Rate!$B$3:$M$3,0))*O8348*0.8,INDEX(Rate!$B$4:$M$25,MATCH(Gilbert!N8348,Rate!$A$4:$A$25,0),MATCH(Gilbert!L8348,Rate!$B$3:$M$3,0))*O8348)),"")</f>
        <v/>
      </c>
      <c r="T8348" s="71" t="str">
        <f t="shared" si="393"/>
        <v/>
      </c>
    </row>
    <row r="8349" spans="16:20">
      <c r="P8349" s="70" t="str">
        <f t="shared" si="391"/>
        <v/>
      </c>
      <c r="Q8349" s="70" t="str">
        <f t="shared" si="392"/>
        <v/>
      </c>
      <c r="R8349" s="70" t="str">
        <f>IFERROR(IF(K8349="handling and wharfage",SUM(P8349:Q8349),IF(OR(K8349="tank",K8349="Boat",K8349="car"),INDEX(Rate!$B$4:$M$25,MATCH(Gilbert!N8349,Rate!$A$4:$A$25,0),MATCH(Gilbert!L8349,Rate!$B$3:$M$3,0))*O8349*0.8,INDEX(Rate!$B$4:$M$25,MATCH(Gilbert!N8349,Rate!$A$4:$A$25,0),MATCH(Gilbert!L8349,Rate!$B$3:$M$3,0))*O8349)),"")</f>
        <v/>
      </c>
      <c r="T8349" s="71" t="str">
        <f t="shared" si="393"/>
        <v/>
      </c>
    </row>
    <row r="8350" spans="16:20">
      <c r="P8350" s="70" t="str">
        <f t="shared" si="391"/>
        <v/>
      </c>
      <c r="Q8350" s="70" t="str">
        <f t="shared" si="392"/>
        <v/>
      </c>
      <c r="R8350" s="70" t="str">
        <f>IFERROR(IF(K8350="handling and wharfage",SUM(P8350:Q8350),IF(OR(K8350="tank",K8350="Boat",K8350="car"),INDEX(Rate!$B$4:$M$25,MATCH(Gilbert!N8350,Rate!$A$4:$A$25,0),MATCH(Gilbert!L8350,Rate!$B$3:$M$3,0))*O8350*0.8,INDEX(Rate!$B$4:$M$25,MATCH(Gilbert!N8350,Rate!$A$4:$A$25,0),MATCH(Gilbert!L8350,Rate!$B$3:$M$3,0))*O8350)),"")</f>
        <v/>
      </c>
      <c r="T8350" s="71" t="str">
        <f t="shared" si="393"/>
        <v/>
      </c>
    </row>
    <row r="8351" spans="16:20">
      <c r="P8351" s="70" t="str">
        <f t="shared" si="391"/>
        <v/>
      </c>
      <c r="Q8351" s="70" t="str">
        <f t="shared" si="392"/>
        <v/>
      </c>
      <c r="R8351" s="70" t="str">
        <f>IFERROR(IF(K8351="handling and wharfage",SUM(P8351:Q8351),IF(OR(K8351="tank",K8351="Boat",K8351="car"),INDEX(Rate!$B$4:$M$25,MATCH(Gilbert!N8351,Rate!$A$4:$A$25,0),MATCH(Gilbert!L8351,Rate!$B$3:$M$3,0))*O8351*0.8,INDEX(Rate!$B$4:$M$25,MATCH(Gilbert!N8351,Rate!$A$4:$A$25,0),MATCH(Gilbert!L8351,Rate!$B$3:$M$3,0))*O8351)),"")</f>
        <v/>
      </c>
      <c r="T8351" s="71" t="str">
        <f t="shared" si="393"/>
        <v/>
      </c>
    </row>
    <row r="8352" spans="16:20">
      <c r="P8352" s="70" t="str">
        <f t="shared" si="391"/>
        <v/>
      </c>
      <c r="Q8352" s="70" t="str">
        <f t="shared" si="392"/>
        <v/>
      </c>
      <c r="R8352" s="70" t="str">
        <f>IFERROR(IF(K8352="handling and wharfage",SUM(P8352:Q8352),IF(OR(K8352="tank",K8352="Boat",K8352="car"),INDEX(Rate!$B$4:$M$25,MATCH(Gilbert!N8352,Rate!$A$4:$A$25,0),MATCH(Gilbert!L8352,Rate!$B$3:$M$3,0))*O8352*0.8,INDEX(Rate!$B$4:$M$25,MATCH(Gilbert!N8352,Rate!$A$4:$A$25,0),MATCH(Gilbert!L8352,Rate!$B$3:$M$3,0))*O8352)),"")</f>
        <v/>
      </c>
      <c r="T8352" s="71" t="str">
        <f t="shared" si="393"/>
        <v/>
      </c>
    </row>
    <row r="8353" spans="16:20">
      <c r="P8353" s="70" t="str">
        <f t="shared" si="391"/>
        <v/>
      </c>
      <c r="Q8353" s="70" t="str">
        <f t="shared" si="392"/>
        <v/>
      </c>
      <c r="R8353" s="70" t="str">
        <f>IFERROR(IF(K8353="handling and wharfage",SUM(P8353:Q8353),IF(OR(K8353="tank",K8353="Boat",K8353="car"),INDEX(Rate!$B$4:$M$25,MATCH(Gilbert!N8353,Rate!$A$4:$A$25,0),MATCH(Gilbert!L8353,Rate!$B$3:$M$3,0))*O8353*0.8,INDEX(Rate!$B$4:$M$25,MATCH(Gilbert!N8353,Rate!$A$4:$A$25,0),MATCH(Gilbert!L8353,Rate!$B$3:$M$3,0))*O8353)),"")</f>
        <v/>
      </c>
      <c r="T8353" s="71" t="str">
        <f t="shared" si="393"/>
        <v/>
      </c>
    </row>
    <row r="8354" spans="16:20">
      <c r="P8354" s="70" t="str">
        <f t="shared" si="391"/>
        <v/>
      </c>
      <c r="Q8354" s="70" t="str">
        <f t="shared" si="392"/>
        <v/>
      </c>
      <c r="R8354" s="70" t="str">
        <f>IFERROR(IF(K8354="handling and wharfage",SUM(P8354:Q8354),IF(OR(K8354="tank",K8354="Boat",K8354="car"),INDEX(Rate!$B$4:$M$25,MATCH(Gilbert!N8354,Rate!$A$4:$A$25,0),MATCH(Gilbert!L8354,Rate!$B$3:$M$3,0))*O8354*0.8,INDEX(Rate!$B$4:$M$25,MATCH(Gilbert!N8354,Rate!$A$4:$A$25,0),MATCH(Gilbert!L8354,Rate!$B$3:$M$3,0))*O8354)),"")</f>
        <v/>
      </c>
      <c r="T8354" s="71" t="str">
        <f t="shared" si="393"/>
        <v/>
      </c>
    </row>
    <row r="8355" spans="16:20">
      <c r="P8355" s="70" t="str">
        <f t="shared" si="391"/>
        <v/>
      </c>
      <c r="Q8355" s="70" t="str">
        <f t="shared" si="392"/>
        <v/>
      </c>
      <c r="R8355" s="70" t="str">
        <f>IFERROR(IF(K8355="handling and wharfage",SUM(P8355:Q8355),IF(OR(K8355="tank",K8355="Boat",K8355="car"),INDEX(Rate!$B$4:$M$25,MATCH(Gilbert!N8355,Rate!$A$4:$A$25,0),MATCH(Gilbert!L8355,Rate!$B$3:$M$3,0))*O8355*0.8,INDEX(Rate!$B$4:$M$25,MATCH(Gilbert!N8355,Rate!$A$4:$A$25,0),MATCH(Gilbert!L8355,Rate!$B$3:$M$3,0))*O8355)),"")</f>
        <v/>
      </c>
      <c r="T8355" s="71" t="str">
        <f t="shared" si="393"/>
        <v/>
      </c>
    </row>
    <row r="8356" spans="16:20">
      <c r="P8356" s="70" t="str">
        <f t="shared" si="391"/>
        <v/>
      </c>
      <c r="Q8356" s="70" t="str">
        <f t="shared" si="392"/>
        <v/>
      </c>
      <c r="R8356" s="70" t="str">
        <f>IFERROR(IF(K8356="handling and wharfage",SUM(P8356:Q8356),IF(OR(K8356="tank",K8356="Boat",K8356="car"),INDEX(Rate!$B$4:$M$25,MATCH(Gilbert!N8356,Rate!$A$4:$A$25,0),MATCH(Gilbert!L8356,Rate!$B$3:$M$3,0))*O8356*0.8,INDEX(Rate!$B$4:$M$25,MATCH(Gilbert!N8356,Rate!$A$4:$A$25,0),MATCH(Gilbert!L8356,Rate!$B$3:$M$3,0))*O8356)),"")</f>
        <v/>
      </c>
      <c r="T8356" s="71" t="str">
        <f t="shared" si="393"/>
        <v/>
      </c>
    </row>
    <row r="8357" spans="16:20">
      <c r="P8357" s="70" t="str">
        <f t="shared" si="391"/>
        <v/>
      </c>
      <c r="Q8357" s="70" t="str">
        <f t="shared" si="392"/>
        <v/>
      </c>
      <c r="R8357" s="70" t="str">
        <f>IFERROR(IF(K8357="handling and wharfage",SUM(P8357:Q8357),IF(OR(K8357="tank",K8357="Boat",K8357="car"),INDEX(Rate!$B$4:$M$25,MATCH(Gilbert!N8357,Rate!$A$4:$A$25,0),MATCH(Gilbert!L8357,Rate!$B$3:$M$3,0))*O8357*0.8,INDEX(Rate!$B$4:$M$25,MATCH(Gilbert!N8357,Rate!$A$4:$A$25,0),MATCH(Gilbert!L8357,Rate!$B$3:$M$3,0))*O8357)),"")</f>
        <v/>
      </c>
      <c r="T8357" s="71" t="str">
        <f t="shared" si="393"/>
        <v/>
      </c>
    </row>
    <row r="8358" spans="16:20">
      <c r="P8358" s="70" t="str">
        <f t="shared" si="391"/>
        <v/>
      </c>
      <c r="Q8358" s="70" t="str">
        <f t="shared" si="392"/>
        <v/>
      </c>
      <c r="R8358" s="70" t="str">
        <f>IFERROR(IF(K8358="handling and wharfage",SUM(P8358:Q8358),IF(OR(K8358="tank",K8358="Boat",K8358="car"),INDEX(Rate!$B$4:$M$25,MATCH(Gilbert!N8358,Rate!$A$4:$A$25,0),MATCH(Gilbert!L8358,Rate!$B$3:$M$3,0))*O8358*0.8,INDEX(Rate!$B$4:$M$25,MATCH(Gilbert!N8358,Rate!$A$4:$A$25,0),MATCH(Gilbert!L8358,Rate!$B$3:$M$3,0))*O8358)),"")</f>
        <v/>
      </c>
      <c r="T8358" s="71" t="str">
        <f t="shared" si="393"/>
        <v/>
      </c>
    </row>
    <row r="8359" spans="16:20">
      <c r="P8359" s="70" t="str">
        <f t="shared" si="391"/>
        <v/>
      </c>
      <c r="Q8359" s="70" t="str">
        <f t="shared" si="392"/>
        <v/>
      </c>
      <c r="R8359" s="70" t="str">
        <f>IFERROR(IF(K8359="handling and wharfage",SUM(P8359:Q8359),IF(OR(K8359="tank",K8359="Boat",K8359="car"),INDEX(Rate!$B$4:$M$25,MATCH(Gilbert!N8359,Rate!$A$4:$A$25,0),MATCH(Gilbert!L8359,Rate!$B$3:$M$3,0))*O8359*0.8,INDEX(Rate!$B$4:$M$25,MATCH(Gilbert!N8359,Rate!$A$4:$A$25,0),MATCH(Gilbert!L8359,Rate!$B$3:$M$3,0))*O8359)),"")</f>
        <v/>
      </c>
      <c r="T8359" s="71" t="str">
        <f t="shared" si="393"/>
        <v/>
      </c>
    </row>
    <row r="8360" spans="16:20">
      <c r="P8360" s="70" t="str">
        <f t="shared" si="391"/>
        <v/>
      </c>
      <c r="Q8360" s="70" t="str">
        <f t="shared" si="392"/>
        <v/>
      </c>
      <c r="R8360" s="70" t="str">
        <f>IFERROR(IF(K8360="handling and wharfage",SUM(P8360:Q8360),IF(OR(K8360="tank",K8360="Boat",K8360="car"),INDEX(Rate!$B$4:$M$25,MATCH(Gilbert!N8360,Rate!$A$4:$A$25,0),MATCH(Gilbert!L8360,Rate!$B$3:$M$3,0))*O8360*0.8,INDEX(Rate!$B$4:$M$25,MATCH(Gilbert!N8360,Rate!$A$4:$A$25,0),MATCH(Gilbert!L8360,Rate!$B$3:$M$3,0))*O8360)),"")</f>
        <v/>
      </c>
      <c r="T8360" s="71" t="str">
        <f t="shared" si="393"/>
        <v/>
      </c>
    </row>
    <row r="8361" spans="16:20">
      <c r="P8361" s="70" t="str">
        <f t="shared" si="391"/>
        <v/>
      </c>
      <c r="Q8361" s="70" t="str">
        <f t="shared" si="392"/>
        <v/>
      </c>
      <c r="R8361" s="70" t="str">
        <f>IFERROR(IF(K8361="handling and wharfage",SUM(P8361:Q8361),IF(OR(K8361="tank",K8361="Boat",K8361="car"),INDEX(Rate!$B$4:$M$25,MATCH(Gilbert!N8361,Rate!$A$4:$A$25,0),MATCH(Gilbert!L8361,Rate!$B$3:$M$3,0))*O8361*0.8,INDEX(Rate!$B$4:$M$25,MATCH(Gilbert!N8361,Rate!$A$4:$A$25,0),MATCH(Gilbert!L8361,Rate!$B$3:$M$3,0))*O8361)),"")</f>
        <v/>
      </c>
      <c r="T8361" s="71" t="str">
        <f t="shared" si="393"/>
        <v/>
      </c>
    </row>
    <row r="8362" spans="16:20">
      <c r="P8362" s="70" t="str">
        <f t="shared" si="391"/>
        <v/>
      </c>
      <c r="Q8362" s="70" t="str">
        <f t="shared" si="392"/>
        <v/>
      </c>
      <c r="R8362" s="70" t="str">
        <f>IFERROR(IF(K8362="handling and wharfage",SUM(P8362:Q8362),IF(OR(K8362="tank",K8362="Boat",K8362="car"),INDEX(Rate!$B$4:$M$25,MATCH(Gilbert!N8362,Rate!$A$4:$A$25,0),MATCH(Gilbert!L8362,Rate!$B$3:$M$3,0))*O8362*0.8,INDEX(Rate!$B$4:$M$25,MATCH(Gilbert!N8362,Rate!$A$4:$A$25,0),MATCH(Gilbert!L8362,Rate!$B$3:$M$3,0))*O8362)),"")</f>
        <v/>
      </c>
      <c r="T8362" s="71" t="str">
        <f t="shared" si="393"/>
        <v/>
      </c>
    </row>
    <row r="8363" spans="16:20">
      <c r="P8363" s="70" t="str">
        <f t="shared" si="391"/>
        <v/>
      </c>
      <c r="Q8363" s="70" t="str">
        <f t="shared" si="392"/>
        <v/>
      </c>
      <c r="R8363" s="70" t="str">
        <f>IFERROR(IF(K8363="handling and wharfage",SUM(P8363:Q8363),IF(OR(K8363="tank",K8363="Boat",K8363="car"),INDEX(Rate!$B$4:$M$25,MATCH(Gilbert!N8363,Rate!$A$4:$A$25,0),MATCH(Gilbert!L8363,Rate!$B$3:$M$3,0))*O8363*0.8,INDEX(Rate!$B$4:$M$25,MATCH(Gilbert!N8363,Rate!$A$4:$A$25,0),MATCH(Gilbert!L8363,Rate!$B$3:$M$3,0))*O8363)),"")</f>
        <v/>
      </c>
      <c r="T8363" s="71" t="str">
        <f t="shared" si="393"/>
        <v/>
      </c>
    </row>
    <row r="8364" spans="16:20">
      <c r="P8364" s="70" t="str">
        <f t="shared" si="391"/>
        <v/>
      </c>
      <c r="Q8364" s="70" t="str">
        <f t="shared" si="392"/>
        <v/>
      </c>
      <c r="R8364" s="70" t="str">
        <f>IFERROR(IF(K8364="handling and wharfage",SUM(P8364:Q8364),IF(OR(K8364="tank",K8364="Boat",K8364="car"),INDEX(Rate!$B$4:$M$25,MATCH(Gilbert!N8364,Rate!$A$4:$A$25,0),MATCH(Gilbert!L8364,Rate!$B$3:$M$3,0))*O8364*0.8,INDEX(Rate!$B$4:$M$25,MATCH(Gilbert!N8364,Rate!$A$4:$A$25,0),MATCH(Gilbert!L8364,Rate!$B$3:$M$3,0))*O8364)),"")</f>
        <v/>
      </c>
      <c r="T8364" s="71" t="str">
        <f t="shared" si="393"/>
        <v/>
      </c>
    </row>
    <row r="8365" spans="16:20">
      <c r="P8365" s="70" t="str">
        <f t="shared" si="391"/>
        <v/>
      </c>
      <c r="Q8365" s="70" t="str">
        <f t="shared" si="392"/>
        <v/>
      </c>
      <c r="R8365" s="70" t="str">
        <f>IFERROR(IF(K8365="handling and wharfage",SUM(P8365:Q8365),IF(OR(K8365="tank",K8365="Boat",K8365="car"),INDEX(Rate!$B$4:$M$25,MATCH(Gilbert!N8365,Rate!$A$4:$A$25,0),MATCH(Gilbert!L8365,Rate!$B$3:$M$3,0))*O8365*0.8,INDEX(Rate!$B$4:$M$25,MATCH(Gilbert!N8365,Rate!$A$4:$A$25,0),MATCH(Gilbert!L8365,Rate!$B$3:$M$3,0))*O8365)),"")</f>
        <v/>
      </c>
      <c r="T8365" s="71" t="str">
        <f t="shared" si="393"/>
        <v/>
      </c>
    </row>
    <row r="8366" spans="16:20">
      <c r="P8366" s="70" t="str">
        <f t="shared" si="391"/>
        <v/>
      </c>
      <c r="Q8366" s="70" t="str">
        <f t="shared" si="392"/>
        <v/>
      </c>
      <c r="R8366" s="70" t="str">
        <f>IFERROR(IF(K8366="handling and wharfage",SUM(P8366:Q8366),IF(OR(K8366="tank",K8366="Boat",K8366="car"),INDEX(Rate!$B$4:$M$25,MATCH(Gilbert!N8366,Rate!$A$4:$A$25,0),MATCH(Gilbert!L8366,Rate!$B$3:$M$3,0))*O8366*0.8,INDEX(Rate!$B$4:$M$25,MATCH(Gilbert!N8366,Rate!$A$4:$A$25,0),MATCH(Gilbert!L8366,Rate!$B$3:$M$3,0))*O8366)),"")</f>
        <v/>
      </c>
      <c r="T8366" s="71" t="str">
        <f t="shared" si="393"/>
        <v/>
      </c>
    </row>
    <row r="8367" spans="16:20">
      <c r="P8367" s="70" t="str">
        <f t="shared" si="391"/>
        <v/>
      </c>
      <c r="Q8367" s="70" t="str">
        <f t="shared" si="392"/>
        <v/>
      </c>
      <c r="R8367" s="70" t="str">
        <f>IFERROR(IF(K8367="handling and wharfage",SUM(P8367:Q8367),IF(OR(K8367="tank",K8367="Boat",K8367="car"),INDEX(Rate!$B$4:$M$25,MATCH(Gilbert!N8367,Rate!$A$4:$A$25,0),MATCH(Gilbert!L8367,Rate!$B$3:$M$3,0))*O8367*0.8,INDEX(Rate!$B$4:$M$25,MATCH(Gilbert!N8367,Rate!$A$4:$A$25,0),MATCH(Gilbert!L8367,Rate!$B$3:$M$3,0))*O8367)),"")</f>
        <v/>
      </c>
      <c r="T8367" s="71" t="str">
        <f t="shared" si="393"/>
        <v/>
      </c>
    </row>
    <row r="8368" spans="16:20">
      <c r="P8368" s="70" t="str">
        <f t="shared" si="391"/>
        <v/>
      </c>
      <c r="Q8368" s="70" t="str">
        <f t="shared" si="392"/>
        <v/>
      </c>
      <c r="R8368" s="70" t="str">
        <f>IFERROR(IF(K8368="handling and wharfage",SUM(P8368:Q8368),IF(OR(K8368="tank",K8368="Boat",K8368="car"),INDEX(Rate!$B$4:$M$25,MATCH(Gilbert!N8368,Rate!$A$4:$A$25,0),MATCH(Gilbert!L8368,Rate!$B$3:$M$3,0))*O8368*0.8,INDEX(Rate!$B$4:$M$25,MATCH(Gilbert!N8368,Rate!$A$4:$A$25,0),MATCH(Gilbert!L8368,Rate!$B$3:$M$3,0))*O8368)),"")</f>
        <v/>
      </c>
      <c r="T8368" s="71" t="str">
        <f t="shared" si="393"/>
        <v/>
      </c>
    </row>
    <row r="8369" spans="16:20">
      <c r="P8369" s="70" t="str">
        <f t="shared" si="391"/>
        <v/>
      </c>
      <c r="Q8369" s="70" t="str">
        <f t="shared" si="392"/>
        <v/>
      </c>
      <c r="R8369" s="70" t="str">
        <f>IFERROR(IF(K8369="handling and wharfage",SUM(P8369:Q8369),IF(OR(K8369="tank",K8369="Boat",K8369="car"),INDEX(Rate!$B$4:$M$25,MATCH(Gilbert!N8369,Rate!$A$4:$A$25,0),MATCH(Gilbert!L8369,Rate!$B$3:$M$3,0))*O8369*0.8,INDEX(Rate!$B$4:$M$25,MATCH(Gilbert!N8369,Rate!$A$4:$A$25,0),MATCH(Gilbert!L8369,Rate!$B$3:$M$3,0))*O8369)),"")</f>
        <v/>
      </c>
      <c r="T8369" s="71" t="str">
        <f t="shared" si="393"/>
        <v/>
      </c>
    </row>
    <row r="8370" spans="16:20">
      <c r="P8370" s="70" t="str">
        <f t="shared" si="391"/>
        <v/>
      </c>
      <c r="Q8370" s="70" t="str">
        <f t="shared" si="392"/>
        <v/>
      </c>
      <c r="R8370" s="70" t="str">
        <f>IFERROR(IF(K8370="handling and wharfage",SUM(P8370:Q8370),IF(OR(K8370="tank",K8370="Boat",K8370="car"),INDEX(Rate!$B$4:$M$25,MATCH(Gilbert!N8370,Rate!$A$4:$A$25,0),MATCH(Gilbert!L8370,Rate!$B$3:$M$3,0))*O8370*0.8,INDEX(Rate!$B$4:$M$25,MATCH(Gilbert!N8370,Rate!$A$4:$A$25,0),MATCH(Gilbert!L8370,Rate!$B$3:$M$3,0))*O8370)),"")</f>
        <v/>
      </c>
      <c r="T8370" s="71" t="str">
        <f t="shared" si="393"/>
        <v/>
      </c>
    </row>
    <row r="8371" spans="16:20">
      <c r="P8371" s="70" t="str">
        <f t="shared" si="391"/>
        <v/>
      </c>
      <c r="Q8371" s="70" t="str">
        <f t="shared" si="392"/>
        <v/>
      </c>
      <c r="R8371" s="70" t="str">
        <f>IFERROR(IF(K8371="handling and wharfage",SUM(P8371:Q8371),IF(OR(K8371="tank",K8371="Boat",K8371="car"),INDEX(Rate!$B$4:$M$25,MATCH(Gilbert!N8371,Rate!$A$4:$A$25,0),MATCH(Gilbert!L8371,Rate!$B$3:$M$3,0))*O8371*0.8,INDEX(Rate!$B$4:$M$25,MATCH(Gilbert!N8371,Rate!$A$4:$A$25,0),MATCH(Gilbert!L8371,Rate!$B$3:$M$3,0))*O8371)),"")</f>
        <v/>
      </c>
      <c r="T8371" s="71" t="str">
        <f t="shared" si="393"/>
        <v/>
      </c>
    </row>
    <row r="8372" spans="16:20">
      <c r="P8372" s="70" t="str">
        <f t="shared" si="391"/>
        <v/>
      </c>
      <c r="Q8372" s="70" t="str">
        <f t="shared" si="392"/>
        <v/>
      </c>
      <c r="R8372" s="70" t="str">
        <f>IFERROR(IF(K8372="handling and wharfage",SUM(P8372:Q8372),IF(OR(K8372="tank",K8372="Boat",K8372="car"),INDEX(Rate!$B$4:$M$25,MATCH(Gilbert!N8372,Rate!$A$4:$A$25,0),MATCH(Gilbert!L8372,Rate!$B$3:$M$3,0))*O8372*0.8,INDEX(Rate!$B$4:$M$25,MATCH(Gilbert!N8372,Rate!$A$4:$A$25,0),MATCH(Gilbert!L8372,Rate!$B$3:$M$3,0))*O8372)),"")</f>
        <v/>
      </c>
      <c r="T8372" s="71" t="str">
        <f t="shared" si="393"/>
        <v/>
      </c>
    </row>
    <row r="8373" spans="16:20">
      <c r="P8373" s="70" t="str">
        <f t="shared" si="391"/>
        <v/>
      </c>
      <c r="Q8373" s="70" t="str">
        <f t="shared" si="392"/>
        <v/>
      </c>
      <c r="R8373" s="70" t="str">
        <f>IFERROR(IF(K8373="handling and wharfage",SUM(P8373:Q8373),IF(OR(K8373="tank",K8373="Boat",K8373="car"),INDEX(Rate!$B$4:$M$25,MATCH(Gilbert!N8373,Rate!$A$4:$A$25,0),MATCH(Gilbert!L8373,Rate!$B$3:$M$3,0))*O8373*0.8,INDEX(Rate!$B$4:$M$25,MATCH(Gilbert!N8373,Rate!$A$4:$A$25,0),MATCH(Gilbert!L8373,Rate!$B$3:$M$3,0))*O8373)),"")</f>
        <v/>
      </c>
      <c r="T8373" s="71" t="str">
        <f t="shared" si="393"/>
        <v/>
      </c>
    </row>
    <row r="8374" spans="16:20">
      <c r="P8374" s="70" t="str">
        <f t="shared" si="391"/>
        <v/>
      </c>
      <c r="Q8374" s="70" t="str">
        <f t="shared" si="392"/>
        <v/>
      </c>
      <c r="R8374" s="70" t="str">
        <f>IFERROR(IF(K8374="handling and wharfage",SUM(P8374:Q8374),IF(OR(K8374="tank",K8374="Boat",K8374="car"),INDEX(Rate!$B$4:$M$25,MATCH(Gilbert!N8374,Rate!$A$4:$A$25,0),MATCH(Gilbert!L8374,Rate!$B$3:$M$3,0))*O8374*0.8,INDEX(Rate!$B$4:$M$25,MATCH(Gilbert!N8374,Rate!$A$4:$A$25,0),MATCH(Gilbert!L8374,Rate!$B$3:$M$3,0))*O8374)),"")</f>
        <v/>
      </c>
      <c r="T8374" s="71" t="str">
        <f t="shared" si="393"/>
        <v/>
      </c>
    </row>
    <row r="8375" spans="16:20">
      <c r="P8375" s="70" t="str">
        <f t="shared" si="391"/>
        <v/>
      </c>
      <c r="Q8375" s="70" t="str">
        <f t="shared" si="392"/>
        <v/>
      </c>
      <c r="R8375" s="70" t="str">
        <f>IFERROR(IF(K8375="handling and wharfage",SUM(P8375:Q8375),IF(OR(K8375="tank",K8375="Boat",K8375="car"),INDEX(Rate!$B$4:$M$25,MATCH(Gilbert!N8375,Rate!$A$4:$A$25,0),MATCH(Gilbert!L8375,Rate!$B$3:$M$3,0))*O8375*0.8,INDEX(Rate!$B$4:$M$25,MATCH(Gilbert!N8375,Rate!$A$4:$A$25,0),MATCH(Gilbert!L8375,Rate!$B$3:$M$3,0))*O8375)),"")</f>
        <v/>
      </c>
      <c r="T8375" s="71" t="str">
        <f t="shared" si="393"/>
        <v/>
      </c>
    </row>
    <row r="8376" spans="16:20">
      <c r="P8376" s="70" t="str">
        <f t="shared" si="391"/>
        <v/>
      </c>
      <c r="Q8376" s="70" t="str">
        <f t="shared" si="392"/>
        <v/>
      </c>
      <c r="R8376" s="70" t="str">
        <f>IFERROR(IF(K8376="handling and wharfage",SUM(P8376:Q8376),IF(OR(K8376="tank",K8376="Boat",K8376="car"),INDEX(Rate!$B$4:$M$25,MATCH(Gilbert!N8376,Rate!$A$4:$A$25,0),MATCH(Gilbert!L8376,Rate!$B$3:$M$3,0))*O8376*0.8,INDEX(Rate!$B$4:$M$25,MATCH(Gilbert!N8376,Rate!$A$4:$A$25,0),MATCH(Gilbert!L8376,Rate!$B$3:$M$3,0))*O8376)),"")</f>
        <v/>
      </c>
      <c r="T8376" s="71" t="str">
        <f t="shared" si="393"/>
        <v/>
      </c>
    </row>
    <row r="8377" spans="16:20">
      <c r="P8377" s="70" t="str">
        <f t="shared" si="391"/>
        <v/>
      </c>
      <c r="Q8377" s="70" t="str">
        <f t="shared" si="392"/>
        <v/>
      </c>
      <c r="R8377" s="70" t="str">
        <f>IFERROR(IF(K8377="handling and wharfage",SUM(P8377:Q8377),IF(OR(K8377="tank",K8377="Boat",K8377="car"),INDEX(Rate!$B$4:$M$25,MATCH(Gilbert!N8377,Rate!$A$4:$A$25,0),MATCH(Gilbert!L8377,Rate!$B$3:$M$3,0))*O8377*0.8,INDEX(Rate!$B$4:$M$25,MATCH(Gilbert!N8377,Rate!$A$4:$A$25,0),MATCH(Gilbert!L8377,Rate!$B$3:$M$3,0))*O8377)),"")</f>
        <v/>
      </c>
      <c r="T8377" s="71" t="str">
        <f t="shared" si="393"/>
        <v/>
      </c>
    </row>
    <row r="8378" spans="16:20">
      <c r="P8378" s="70" t="str">
        <f t="shared" si="391"/>
        <v/>
      </c>
      <c r="Q8378" s="70" t="str">
        <f t="shared" si="392"/>
        <v/>
      </c>
      <c r="R8378" s="70" t="str">
        <f>IFERROR(IF(K8378="handling and wharfage",SUM(P8378:Q8378),IF(OR(K8378="tank",K8378="Boat",K8378="car"),INDEX(Rate!$B$4:$M$25,MATCH(Gilbert!N8378,Rate!$A$4:$A$25,0),MATCH(Gilbert!L8378,Rate!$B$3:$M$3,0))*O8378*0.8,INDEX(Rate!$B$4:$M$25,MATCH(Gilbert!N8378,Rate!$A$4:$A$25,0),MATCH(Gilbert!L8378,Rate!$B$3:$M$3,0))*O8378)),"")</f>
        <v/>
      </c>
      <c r="T8378" s="71" t="str">
        <f t="shared" si="393"/>
        <v/>
      </c>
    </row>
    <row r="8379" spans="4:20">
      <c r="D8379" s="90"/>
      <c r="P8379" s="70" t="str">
        <f t="shared" si="391"/>
        <v/>
      </c>
      <c r="Q8379" s="70" t="str">
        <f t="shared" si="392"/>
        <v/>
      </c>
      <c r="R8379" s="70" t="str">
        <f>IFERROR(IF(K8379="handling and wharfage",SUM(P8379:Q8379),IF(OR(K8379="tank",K8379="Boat",K8379="car"),INDEX(Rate!$B$4:$M$25,MATCH(Gilbert!N8379,Rate!$A$4:$A$25,0),MATCH(Gilbert!L8379,Rate!$B$3:$M$3,0))*O8379*0.8,INDEX(Rate!$B$4:$M$25,MATCH(Gilbert!N8379,Rate!$A$4:$A$25,0),MATCH(Gilbert!L8379,Rate!$B$3:$M$3,0))*O8379)),"")</f>
        <v/>
      </c>
      <c r="T8379" s="71" t="str">
        <f t="shared" si="393"/>
        <v/>
      </c>
    </row>
    <row r="8380" spans="4:20">
      <c r="D8380" s="90"/>
      <c r="P8380" s="70" t="str">
        <f t="shared" si="391"/>
        <v/>
      </c>
      <c r="Q8380" s="70" t="str">
        <f t="shared" si="392"/>
        <v/>
      </c>
      <c r="R8380" s="70" t="str">
        <f>IFERROR(IF(K8380="handling and wharfage",SUM(P8380:Q8380),IF(OR(K8380="tank",K8380="Boat",K8380="car"),INDEX(Rate!$B$4:$M$25,MATCH(Gilbert!N8380,Rate!$A$4:$A$25,0),MATCH(Gilbert!L8380,Rate!$B$3:$M$3,0))*O8380*0.8,INDEX(Rate!$B$4:$M$25,MATCH(Gilbert!N8380,Rate!$A$4:$A$25,0),MATCH(Gilbert!L8380,Rate!$B$3:$M$3,0))*O8380)),"")</f>
        <v/>
      </c>
      <c r="T8380" s="71" t="str">
        <f t="shared" si="393"/>
        <v/>
      </c>
    </row>
    <row r="8381" spans="4:20">
      <c r="D8381" s="90"/>
      <c r="P8381" s="70" t="str">
        <f t="shared" si="391"/>
        <v/>
      </c>
      <c r="Q8381" s="70" t="str">
        <f t="shared" si="392"/>
        <v/>
      </c>
      <c r="R8381" s="70" t="str">
        <f>IFERROR(IF(K8381="handling and wharfage",SUM(P8381:Q8381),IF(OR(K8381="tank",K8381="Boat",K8381="car"),INDEX(Rate!$B$4:$M$25,MATCH(Gilbert!N8381,Rate!$A$4:$A$25,0),MATCH(Gilbert!L8381,Rate!$B$3:$M$3,0))*O8381*0.8,INDEX(Rate!$B$4:$M$25,MATCH(Gilbert!N8381,Rate!$A$4:$A$25,0),MATCH(Gilbert!L8381,Rate!$B$3:$M$3,0))*O8381)),"")</f>
        <v/>
      </c>
      <c r="T8381" s="71" t="str">
        <f t="shared" si="393"/>
        <v/>
      </c>
    </row>
    <row r="8382" spans="4:20">
      <c r="D8382" s="90"/>
      <c r="P8382" s="70" t="str">
        <f t="shared" si="391"/>
        <v/>
      </c>
      <c r="Q8382" s="70" t="str">
        <f t="shared" si="392"/>
        <v/>
      </c>
      <c r="R8382" s="70" t="str">
        <f>IFERROR(IF(K8382="handling and wharfage",SUM(P8382:Q8382),IF(OR(K8382="tank",K8382="Boat",K8382="car"),INDEX(Rate!$B$4:$M$25,MATCH(Gilbert!N8382,Rate!$A$4:$A$25,0),MATCH(Gilbert!L8382,Rate!$B$3:$M$3,0))*O8382*0.8,INDEX(Rate!$B$4:$M$25,MATCH(Gilbert!N8382,Rate!$A$4:$A$25,0),MATCH(Gilbert!L8382,Rate!$B$3:$M$3,0))*O8382)),"")</f>
        <v/>
      </c>
      <c r="T8382" s="71" t="str">
        <f t="shared" si="393"/>
        <v/>
      </c>
    </row>
    <row r="8383" spans="4:20">
      <c r="D8383" s="90"/>
      <c r="P8383" s="70" t="str">
        <f t="shared" si="391"/>
        <v/>
      </c>
      <c r="Q8383" s="70" t="str">
        <f t="shared" si="392"/>
        <v/>
      </c>
      <c r="R8383" s="70" t="str">
        <f>IFERROR(IF(K8383="handling and wharfage",SUM(P8383:Q8383),IF(OR(K8383="tank",K8383="Boat",K8383="car"),INDEX(Rate!$B$4:$M$25,MATCH(Gilbert!N8383,Rate!$A$4:$A$25,0),MATCH(Gilbert!L8383,Rate!$B$3:$M$3,0))*O8383*0.8,INDEX(Rate!$B$4:$M$25,MATCH(Gilbert!N8383,Rate!$A$4:$A$25,0),MATCH(Gilbert!L8383,Rate!$B$3:$M$3,0))*O8383)),"")</f>
        <v/>
      </c>
      <c r="T8383" s="71" t="str">
        <f t="shared" si="393"/>
        <v/>
      </c>
    </row>
    <row r="8384" spans="4:20">
      <c r="D8384" s="90"/>
      <c r="P8384" s="70" t="str">
        <f t="shared" si="391"/>
        <v/>
      </c>
      <c r="Q8384" s="70" t="str">
        <f t="shared" si="392"/>
        <v/>
      </c>
      <c r="R8384" s="70" t="str">
        <f>IFERROR(IF(K8384="handling and wharfage",SUM(P8384:Q8384),IF(OR(K8384="tank",K8384="Boat",K8384="car"),INDEX(Rate!$B$4:$M$25,MATCH(Gilbert!N8384,Rate!$A$4:$A$25,0),MATCH(Gilbert!L8384,Rate!$B$3:$M$3,0))*O8384*0.8,INDEX(Rate!$B$4:$M$25,MATCH(Gilbert!N8384,Rate!$A$4:$A$25,0),MATCH(Gilbert!L8384,Rate!$B$3:$M$3,0))*O8384)),"")</f>
        <v/>
      </c>
      <c r="T8384" s="71" t="str">
        <f t="shared" si="393"/>
        <v/>
      </c>
    </row>
    <row r="8385" spans="4:20">
      <c r="D8385" s="90"/>
      <c r="P8385" s="70" t="str">
        <f t="shared" si="391"/>
        <v/>
      </c>
      <c r="Q8385" s="70" t="str">
        <f t="shared" si="392"/>
        <v/>
      </c>
      <c r="R8385" s="70" t="str">
        <f>IFERROR(IF(K8385="handling and wharfage",SUM(P8385:Q8385),IF(OR(K8385="tank",K8385="Boat",K8385="car"),INDEX(Rate!$B$4:$M$25,MATCH(Gilbert!N8385,Rate!$A$4:$A$25,0),MATCH(Gilbert!L8385,Rate!$B$3:$M$3,0))*O8385*0.8,INDEX(Rate!$B$4:$M$25,MATCH(Gilbert!N8385,Rate!$A$4:$A$25,0),MATCH(Gilbert!L8385,Rate!$B$3:$M$3,0))*O8385)),"")</f>
        <v/>
      </c>
      <c r="T8385" s="71" t="str">
        <f t="shared" si="393"/>
        <v/>
      </c>
    </row>
    <row r="8386" spans="4:20">
      <c r="D8386" s="90"/>
      <c r="P8386" s="70" t="str">
        <f t="shared" si="391"/>
        <v/>
      </c>
      <c r="Q8386" s="70" t="str">
        <f t="shared" si="392"/>
        <v/>
      </c>
      <c r="R8386" s="70" t="str">
        <f>IFERROR(IF(K8386="handling and wharfage",SUM(P8386:Q8386),IF(OR(K8386="tank",K8386="Boat",K8386="car"),INDEX(Rate!$B$4:$M$25,MATCH(Gilbert!N8386,Rate!$A$4:$A$25,0),MATCH(Gilbert!L8386,Rate!$B$3:$M$3,0))*O8386*0.8,INDEX(Rate!$B$4:$M$25,MATCH(Gilbert!N8386,Rate!$A$4:$A$25,0),MATCH(Gilbert!L8386,Rate!$B$3:$M$3,0))*O8386)),"")</f>
        <v/>
      </c>
      <c r="T8386" s="71" t="str">
        <f t="shared" si="393"/>
        <v/>
      </c>
    </row>
    <row r="8387" spans="4:20">
      <c r="D8387" s="90"/>
      <c r="P8387" s="70" t="str">
        <f t="shared" ref="P8387:P8450" si="394">IF(OR(K8387="handling and wharfage",K8387="rau handling and wharfage"),O8387*30,"")</f>
        <v/>
      </c>
      <c r="Q8387" s="70" t="str">
        <f t="shared" ref="Q8387:Q8450" si="395">IF(K8387&lt;&gt;"handling and wharfage","",O8387*3.5)</f>
        <v/>
      </c>
      <c r="R8387" s="70" t="str">
        <f>IFERROR(IF(K8387="handling and wharfage",SUM(P8387:Q8387),IF(OR(K8387="tank",K8387="Boat",K8387="car"),INDEX(Rate!$B$4:$M$25,MATCH(Gilbert!N8387,Rate!$A$4:$A$25,0),MATCH(Gilbert!L8387,Rate!$B$3:$M$3,0))*O8387*0.8,INDEX(Rate!$B$4:$M$25,MATCH(Gilbert!N8387,Rate!$A$4:$A$25,0),MATCH(Gilbert!L8387,Rate!$B$3:$M$3,0))*O8387)),"")</f>
        <v/>
      </c>
      <c r="T8387" s="71" t="str">
        <f t="shared" ref="T8387:T8450" si="396">IF(L8387="","",IF(L8387="General2","F0070000061A","E31250000331"))</f>
        <v/>
      </c>
    </row>
    <row r="8388" spans="4:20">
      <c r="D8388" s="90"/>
      <c r="P8388" s="70" t="str">
        <f t="shared" si="394"/>
        <v/>
      </c>
      <c r="Q8388" s="70" t="str">
        <f t="shared" si="395"/>
        <v/>
      </c>
      <c r="R8388" s="70" t="str">
        <f>IFERROR(IF(K8388="handling and wharfage",SUM(P8388:Q8388),IF(OR(K8388="tank",K8388="Boat",K8388="car"),INDEX(Rate!$B$4:$M$25,MATCH(Gilbert!N8388,Rate!$A$4:$A$25,0),MATCH(Gilbert!L8388,Rate!$B$3:$M$3,0))*O8388*0.8,INDEX(Rate!$B$4:$M$25,MATCH(Gilbert!N8388,Rate!$A$4:$A$25,0),MATCH(Gilbert!L8388,Rate!$B$3:$M$3,0))*O8388)),"")</f>
        <v/>
      </c>
      <c r="T8388" s="71" t="str">
        <f t="shared" si="396"/>
        <v/>
      </c>
    </row>
    <row r="8389" spans="4:20">
      <c r="D8389" s="90"/>
      <c r="P8389" s="70" t="str">
        <f t="shared" si="394"/>
        <v/>
      </c>
      <c r="Q8389" s="70" t="str">
        <f t="shared" si="395"/>
        <v/>
      </c>
      <c r="R8389" s="70" t="str">
        <f>IFERROR(IF(K8389="handling and wharfage",SUM(P8389:Q8389),IF(OR(K8389="tank",K8389="Boat",K8389="car"),INDEX(Rate!$B$4:$M$25,MATCH(Gilbert!N8389,Rate!$A$4:$A$25,0),MATCH(Gilbert!L8389,Rate!$B$3:$M$3,0))*O8389*0.8,INDEX(Rate!$B$4:$M$25,MATCH(Gilbert!N8389,Rate!$A$4:$A$25,0),MATCH(Gilbert!L8389,Rate!$B$3:$M$3,0))*O8389)),"")</f>
        <v/>
      </c>
      <c r="T8389" s="71" t="str">
        <f t="shared" si="396"/>
        <v/>
      </c>
    </row>
    <row r="8390" spans="4:20">
      <c r="D8390" s="90"/>
      <c r="P8390" s="70" t="str">
        <f t="shared" si="394"/>
        <v/>
      </c>
      <c r="Q8390" s="70" t="str">
        <f t="shared" si="395"/>
        <v/>
      </c>
      <c r="R8390" s="70" t="str">
        <f>IFERROR(IF(K8390="handling and wharfage",SUM(P8390:Q8390),IF(OR(K8390="tank",K8390="Boat",K8390="car"),INDEX(Rate!$B$4:$M$25,MATCH(Gilbert!N8390,Rate!$A$4:$A$25,0),MATCH(Gilbert!L8390,Rate!$B$3:$M$3,0))*O8390*0.8,INDEX(Rate!$B$4:$M$25,MATCH(Gilbert!N8390,Rate!$A$4:$A$25,0),MATCH(Gilbert!L8390,Rate!$B$3:$M$3,0))*O8390)),"")</f>
        <v/>
      </c>
      <c r="T8390" s="71" t="str">
        <f t="shared" si="396"/>
        <v/>
      </c>
    </row>
    <row r="8391" spans="4:20">
      <c r="D8391" s="90"/>
      <c r="P8391" s="70" t="str">
        <f t="shared" si="394"/>
        <v/>
      </c>
      <c r="Q8391" s="70" t="str">
        <f t="shared" si="395"/>
        <v/>
      </c>
      <c r="R8391" s="70" t="str">
        <f>IFERROR(IF(K8391="handling and wharfage",SUM(P8391:Q8391),IF(OR(K8391="tank",K8391="Boat",K8391="car"),INDEX(Rate!$B$4:$M$25,MATCH(Gilbert!N8391,Rate!$A$4:$A$25,0),MATCH(Gilbert!L8391,Rate!$B$3:$M$3,0))*O8391*0.8,INDEX(Rate!$B$4:$M$25,MATCH(Gilbert!N8391,Rate!$A$4:$A$25,0),MATCH(Gilbert!L8391,Rate!$B$3:$M$3,0))*O8391)),"")</f>
        <v/>
      </c>
      <c r="T8391" s="71" t="str">
        <f t="shared" si="396"/>
        <v/>
      </c>
    </row>
    <row r="8392" spans="4:20">
      <c r="D8392" s="90"/>
      <c r="P8392" s="70" t="str">
        <f t="shared" si="394"/>
        <v/>
      </c>
      <c r="Q8392" s="70" t="str">
        <f t="shared" si="395"/>
        <v/>
      </c>
      <c r="R8392" s="70" t="str">
        <f>IFERROR(IF(K8392="handling and wharfage",SUM(P8392:Q8392),IF(OR(K8392="tank",K8392="Boat",K8392="car"),INDEX(Rate!$B$4:$M$25,MATCH(Gilbert!N8392,Rate!$A$4:$A$25,0),MATCH(Gilbert!L8392,Rate!$B$3:$M$3,0))*O8392*0.8,INDEX(Rate!$B$4:$M$25,MATCH(Gilbert!N8392,Rate!$A$4:$A$25,0),MATCH(Gilbert!L8392,Rate!$B$3:$M$3,0))*O8392)),"")</f>
        <v/>
      </c>
      <c r="T8392" s="71" t="str">
        <f t="shared" si="396"/>
        <v/>
      </c>
    </row>
    <row r="8393" spans="4:20">
      <c r="D8393" s="90"/>
      <c r="P8393" s="70" t="str">
        <f t="shared" si="394"/>
        <v/>
      </c>
      <c r="Q8393" s="70" t="str">
        <f t="shared" si="395"/>
        <v/>
      </c>
      <c r="R8393" s="70" t="str">
        <f>IFERROR(IF(K8393="handling and wharfage",SUM(P8393:Q8393),IF(OR(K8393="tank",K8393="Boat",K8393="car"),INDEX(Rate!$B$4:$M$25,MATCH(Gilbert!N8393,Rate!$A$4:$A$25,0),MATCH(Gilbert!L8393,Rate!$B$3:$M$3,0))*O8393*0.8,INDEX(Rate!$B$4:$M$25,MATCH(Gilbert!N8393,Rate!$A$4:$A$25,0),MATCH(Gilbert!L8393,Rate!$B$3:$M$3,0))*O8393)),"")</f>
        <v/>
      </c>
      <c r="T8393" s="71" t="str">
        <f t="shared" si="396"/>
        <v/>
      </c>
    </row>
    <row r="8394" spans="4:20">
      <c r="D8394" s="90"/>
      <c r="P8394" s="70" t="str">
        <f t="shared" si="394"/>
        <v/>
      </c>
      <c r="Q8394" s="70" t="str">
        <f t="shared" si="395"/>
        <v/>
      </c>
      <c r="R8394" s="70" t="str">
        <f>IFERROR(IF(K8394="handling and wharfage",SUM(P8394:Q8394),IF(OR(K8394="tank",K8394="Boat",K8394="car"),INDEX(Rate!$B$4:$M$25,MATCH(Gilbert!N8394,Rate!$A$4:$A$25,0),MATCH(Gilbert!L8394,Rate!$B$3:$M$3,0))*O8394*0.8,INDEX(Rate!$B$4:$M$25,MATCH(Gilbert!N8394,Rate!$A$4:$A$25,0),MATCH(Gilbert!L8394,Rate!$B$3:$M$3,0))*O8394)),"")</f>
        <v/>
      </c>
      <c r="T8394" s="71" t="str">
        <f t="shared" si="396"/>
        <v/>
      </c>
    </row>
    <row r="8395" spans="4:20">
      <c r="D8395" s="90"/>
      <c r="P8395" s="70" t="str">
        <f t="shared" si="394"/>
        <v/>
      </c>
      <c r="Q8395" s="70" t="str">
        <f t="shared" si="395"/>
        <v/>
      </c>
      <c r="R8395" s="70" t="str">
        <f>IFERROR(IF(K8395="handling and wharfage",SUM(P8395:Q8395),IF(OR(K8395="tank",K8395="Boat",K8395="car"),INDEX(Rate!$B$4:$M$25,MATCH(Gilbert!N8395,Rate!$A$4:$A$25,0),MATCH(Gilbert!L8395,Rate!$B$3:$M$3,0))*O8395*0.8,INDEX(Rate!$B$4:$M$25,MATCH(Gilbert!N8395,Rate!$A$4:$A$25,0),MATCH(Gilbert!L8395,Rate!$B$3:$M$3,0))*O8395)),"")</f>
        <v/>
      </c>
      <c r="T8395" s="71" t="str">
        <f t="shared" si="396"/>
        <v/>
      </c>
    </row>
    <row r="8396" spans="4:20">
      <c r="D8396" s="90"/>
      <c r="P8396" s="70" t="str">
        <f t="shared" si="394"/>
        <v/>
      </c>
      <c r="Q8396" s="70" t="str">
        <f t="shared" si="395"/>
        <v/>
      </c>
      <c r="R8396" s="70" t="str">
        <f>IFERROR(IF(K8396="handling and wharfage",SUM(P8396:Q8396),IF(OR(K8396="tank",K8396="Boat",K8396="car"),INDEX(Rate!$B$4:$M$25,MATCH(Gilbert!N8396,Rate!$A$4:$A$25,0),MATCH(Gilbert!L8396,Rate!$B$3:$M$3,0))*O8396*0.8,INDEX(Rate!$B$4:$M$25,MATCH(Gilbert!N8396,Rate!$A$4:$A$25,0),MATCH(Gilbert!L8396,Rate!$B$3:$M$3,0))*O8396)),"")</f>
        <v/>
      </c>
      <c r="T8396" s="71" t="str">
        <f t="shared" si="396"/>
        <v/>
      </c>
    </row>
    <row r="8397" spans="4:20">
      <c r="D8397" s="90"/>
      <c r="P8397" s="70" t="str">
        <f t="shared" si="394"/>
        <v/>
      </c>
      <c r="Q8397" s="70" t="str">
        <f t="shared" si="395"/>
        <v/>
      </c>
      <c r="R8397" s="70" t="str">
        <f>IFERROR(IF(K8397="handling and wharfage",SUM(P8397:Q8397),IF(OR(K8397="tank",K8397="Boat",K8397="car"),INDEX(Rate!$B$4:$M$25,MATCH(Gilbert!N8397,Rate!$A$4:$A$25,0),MATCH(Gilbert!L8397,Rate!$B$3:$M$3,0))*O8397*0.8,INDEX(Rate!$B$4:$M$25,MATCH(Gilbert!N8397,Rate!$A$4:$A$25,0),MATCH(Gilbert!L8397,Rate!$B$3:$M$3,0))*O8397)),"")</f>
        <v/>
      </c>
      <c r="T8397" s="71" t="str">
        <f t="shared" si="396"/>
        <v/>
      </c>
    </row>
    <row r="8398" spans="4:20">
      <c r="D8398" s="90"/>
      <c r="P8398" s="70" t="str">
        <f t="shared" si="394"/>
        <v/>
      </c>
      <c r="Q8398" s="70" t="str">
        <f t="shared" si="395"/>
        <v/>
      </c>
      <c r="R8398" s="70" t="str">
        <f>IFERROR(IF(K8398="handling and wharfage",SUM(P8398:Q8398),IF(OR(K8398="tank",K8398="Boat",K8398="car"),INDEX(Rate!$B$4:$M$25,MATCH(Gilbert!N8398,Rate!$A$4:$A$25,0),MATCH(Gilbert!L8398,Rate!$B$3:$M$3,0))*O8398*0.8,INDEX(Rate!$B$4:$M$25,MATCH(Gilbert!N8398,Rate!$A$4:$A$25,0),MATCH(Gilbert!L8398,Rate!$B$3:$M$3,0))*O8398)),"")</f>
        <v/>
      </c>
      <c r="T8398" s="71" t="str">
        <f t="shared" si="396"/>
        <v/>
      </c>
    </row>
    <row r="8399" spans="4:20">
      <c r="D8399" s="90"/>
      <c r="P8399" s="70" t="str">
        <f t="shared" si="394"/>
        <v/>
      </c>
      <c r="Q8399" s="70" t="str">
        <f t="shared" si="395"/>
        <v/>
      </c>
      <c r="R8399" s="70" t="str">
        <f>IFERROR(IF(K8399="handling and wharfage",SUM(P8399:Q8399),IF(OR(K8399="tank",K8399="Boat",K8399="car"),INDEX(Rate!$B$4:$M$25,MATCH(Gilbert!N8399,Rate!$A$4:$A$25,0),MATCH(Gilbert!L8399,Rate!$B$3:$M$3,0))*O8399*0.8,INDEX(Rate!$B$4:$M$25,MATCH(Gilbert!N8399,Rate!$A$4:$A$25,0),MATCH(Gilbert!L8399,Rate!$B$3:$M$3,0))*O8399)),"")</f>
        <v/>
      </c>
      <c r="T8399" s="71" t="str">
        <f t="shared" si="396"/>
        <v/>
      </c>
    </row>
    <row r="8400" spans="4:20">
      <c r="D8400" s="90"/>
      <c r="P8400" s="70" t="str">
        <f t="shared" si="394"/>
        <v/>
      </c>
      <c r="Q8400" s="70" t="str">
        <f t="shared" si="395"/>
        <v/>
      </c>
      <c r="R8400" s="70" t="str">
        <f>IFERROR(IF(K8400="handling and wharfage",SUM(P8400:Q8400),IF(OR(K8400="tank",K8400="Boat",K8400="car"),INDEX(Rate!$B$4:$M$25,MATCH(Gilbert!N8400,Rate!$A$4:$A$25,0),MATCH(Gilbert!L8400,Rate!$B$3:$M$3,0))*O8400*0.8,INDEX(Rate!$B$4:$M$25,MATCH(Gilbert!N8400,Rate!$A$4:$A$25,0),MATCH(Gilbert!L8400,Rate!$B$3:$M$3,0))*O8400)),"")</f>
        <v/>
      </c>
      <c r="T8400" s="71" t="str">
        <f t="shared" si="396"/>
        <v/>
      </c>
    </row>
    <row r="8401" spans="4:20">
      <c r="D8401" s="90"/>
      <c r="P8401" s="70" t="str">
        <f t="shared" si="394"/>
        <v/>
      </c>
      <c r="Q8401" s="70" t="str">
        <f t="shared" si="395"/>
        <v/>
      </c>
      <c r="R8401" s="70" t="str">
        <f>IFERROR(IF(K8401="handling and wharfage",SUM(P8401:Q8401),IF(OR(K8401="tank",K8401="Boat",K8401="car"),INDEX(Rate!$B$4:$M$25,MATCH(Gilbert!N8401,Rate!$A$4:$A$25,0),MATCH(Gilbert!L8401,Rate!$B$3:$M$3,0))*O8401*0.8,INDEX(Rate!$B$4:$M$25,MATCH(Gilbert!N8401,Rate!$A$4:$A$25,0),MATCH(Gilbert!L8401,Rate!$B$3:$M$3,0))*O8401)),"")</f>
        <v/>
      </c>
      <c r="T8401" s="71" t="str">
        <f t="shared" si="396"/>
        <v/>
      </c>
    </row>
    <row r="8402" spans="4:20">
      <c r="D8402" s="90"/>
      <c r="P8402" s="70" t="str">
        <f t="shared" si="394"/>
        <v/>
      </c>
      <c r="Q8402" s="70" t="str">
        <f t="shared" si="395"/>
        <v/>
      </c>
      <c r="R8402" s="70" t="str">
        <f>IFERROR(IF(K8402="handling and wharfage",SUM(P8402:Q8402),IF(OR(K8402="tank",K8402="Boat",K8402="car"),INDEX(Rate!$B$4:$M$25,MATCH(Gilbert!N8402,Rate!$A$4:$A$25,0),MATCH(Gilbert!L8402,Rate!$B$3:$M$3,0))*O8402*0.8,INDEX(Rate!$B$4:$M$25,MATCH(Gilbert!N8402,Rate!$A$4:$A$25,0),MATCH(Gilbert!L8402,Rate!$B$3:$M$3,0))*O8402)),"")</f>
        <v/>
      </c>
      <c r="T8402" s="71" t="str">
        <f t="shared" si="396"/>
        <v/>
      </c>
    </row>
    <row r="8403" spans="4:20">
      <c r="D8403" s="90"/>
      <c r="P8403" s="70" t="str">
        <f t="shared" si="394"/>
        <v/>
      </c>
      <c r="Q8403" s="70" t="str">
        <f t="shared" si="395"/>
        <v/>
      </c>
      <c r="R8403" s="70" t="str">
        <f>IFERROR(IF(K8403="handling and wharfage",SUM(P8403:Q8403),IF(OR(K8403="tank",K8403="Boat",K8403="car"),INDEX(Rate!$B$4:$M$25,MATCH(Gilbert!N8403,Rate!$A$4:$A$25,0),MATCH(Gilbert!L8403,Rate!$B$3:$M$3,0))*O8403*0.8,INDEX(Rate!$B$4:$M$25,MATCH(Gilbert!N8403,Rate!$A$4:$A$25,0),MATCH(Gilbert!L8403,Rate!$B$3:$M$3,0))*O8403)),"")</f>
        <v/>
      </c>
      <c r="T8403" s="71" t="str">
        <f t="shared" si="396"/>
        <v/>
      </c>
    </row>
    <row r="8404" spans="4:20">
      <c r="D8404" s="90"/>
      <c r="P8404" s="70" t="str">
        <f t="shared" si="394"/>
        <v/>
      </c>
      <c r="Q8404" s="70" t="str">
        <f t="shared" si="395"/>
        <v/>
      </c>
      <c r="R8404" s="70" t="str">
        <f>IFERROR(IF(K8404="handling and wharfage",SUM(P8404:Q8404),IF(OR(K8404="tank",K8404="Boat",K8404="car"),INDEX(Rate!$B$4:$M$25,MATCH(Gilbert!N8404,Rate!$A$4:$A$25,0),MATCH(Gilbert!L8404,Rate!$B$3:$M$3,0))*O8404*0.8,INDEX(Rate!$B$4:$M$25,MATCH(Gilbert!N8404,Rate!$A$4:$A$25,0),MATCH(Gilbert!L8404,Rate!$B$3:$M$3,0))*O8404)),"")</f>
        <v/>
      </c>
      <c r="T8404" s="71" t="str">
        <f t="shared" si="396"/>
        <v/>
      </c>
    </row>
    <row r="8405" spans="4:20">
      <c r="D8405" s="90"/>
      <c r="P8405" s="70" t="str">
        <f t="shared" si="394"/>
        <v/>
      </c>
      <c r="Q8405" s="70" t="str">
        <f t="shared" si="395"/>
        <v/>
      </c>
      <c r="R8405" s="70" t="str">
        <f>IFERROR(IF(K8405="handling and wharfage",SUM(P8405:Q8405),IF(OR(K8405="tank",K8405="Boat",K8405="car"),INDEX(Rate!$B$4:$M$25,MATCH(Gilbert!N8405,Rate!$A$4:$A$25,0),MATCH(Gilbert!L8405,Rate!$B$3:$M$3,0))*O8405*0.8,INDEX(Rate!$B$4:$M$25,MATCH(Gilbert!N8405,Rate!$A$4:$A$25,0),MATCH(Gilbert!L8405,Rate!$B$3:$M$3,0))*O8405)),"")</f>
        <v/>
      </c>
      <c r="T8405" s="71" t="str">
        <f t="shared" si="396"/>
        <v/>
      </c>
    </row>
    <row r="8406" spans="4:20">
      <c r="D8406" s="90"/>
      <c r="P8406" s="70" t="str">
        <f t="shared" si="394"/>
        <v/>
      </c>
      <c r="Q8406" s="70" t="str">
        <f t="shared" si="395"/>
        <v/>
      </c>
      <c r="R8406" s="70" t="str">
        <f>IFERROR(IF(K8406="handling and wharfage",SUM(P8406:Q8406),IF(OR(K8406="tank",K8406="Boat",K8406="car"),INDEX(Rate!$B$4:$M$25,MATCH(Gilbert!N8406,Rate!$A$4:$A$25,0),MATCH(Gilbert!L8406,Rate!$B$3:$M$3,0))*O8406*0.8,INDEX(Rate!$B$4:$M$25,MATCH(Gilbert!N8406,Rate!$A$4:$A$25,0),MATCH(Gilbert!L8406,Rate!$B$3:$M$3,0))*O8406)),"")</f>
        <v/>
      </c>
      <c r="T8406" s="71" t="str">
        <f t="shared" si="396"/>
        <v/>
      </c>
    </row>
    <row r="8407" spans="4:20">
      <c r="D8407" s="90"/>
      <c r="P8407" s="70" t="str">
        <f t="shared" si="394"/>
        <v/>
      </c>
      <c r="Q8407" s="70" t="str">
        <f t="shared" si="395"/>
        <v/>
      </c>
      <c r="R8407" s="70" t="str">
        <f>IFERROR(IF(K8407="handling and wharfage",SUM(P8407:Q8407),IF(OR(K8407="tank",K8407="Boat",K8407="car"),INDEX(Rate!$B$4:$M$25,MATCH(Gilbert!N8407,Rate!$A$4:$A$25,0),MATCH(Gilbert!L8407,Rate!$B$3:$M$3,0))*O8407*0.8,INDEX(Rate!$B$4:$M$25,MATCH(Gilbert!N8407,Rate!$A$4:$A$25,0),MATCH(Gilbert!L8407,Rate!$B$3:$M$3,0))*O8407)),"")</f>
        <v/>
      </c>
      <c r="T8407" s="71" t="str">
        <f t="shared" si="396"/>
        <v/>
      </c>
    </row>
    <row r="8408" spans="4:20">
      <c r="D8408" s="90"/>
      <c r="P8408" s="70" t="str">
        <f t="shared" si="394"/>
        <v/>
      </c>
      <c r="Q8408" s="70" t="str">
        <f t="shared" si="395"/>
        <v/>
      </c>
      <c r="R8408" s="70" t="str">
        <f>IFERROR(IF(K8408="handling and wharfage",SUM(P8408:Q8408),IF(OR(K8408="tank",K8408="Boat",K8408="car"),INDEX(Rate!$B$4:$M$25,MATCH(Gilbert!N8408,Rate!$A$4:$A$25,0),MATCH(Gilbert!L8408,Rate!$B$3:$M$3,0))*O8408*0.8,INDEX(Rate!$B$4:$M$25,MATCH(Gilbert!N8408,Rate!$A$4:$A$25,0),MATCH(Gilbert!L8408,Rate!$B$3:$M$3,0))*O8408)),"")</f>
        <v/>
      </c>
      <c r="T8408" s="71" t="str">
        <f t="shared" si="396"/>
        <v/>
      </c>
    </row>
    <row r="8409" spans="4:20">
      <c r="D8409" s="90"/>
      <c r="P8409" s="70" t="str">
        <f t="shared" si="394"/>
        <v/>
      </c>
      <c r="Q8409" s="70" t="str">
        <f t="shared" si="395"/>
        <v/>
      </c>
      <c r="R8409" s="70" t="str">
        <f>IFERROR(IF(K8409="handling and wharfage",SUM(P8409:Q8409),IF(OR(K8409="tank",K8409="Boat",K8409="car"),INDEX(Rate!$B$4:$M$25,MATCH(Gilbert!N8409,Rate!$A$4:$A$25,0),MATCH(Gilbert!L8409,Rate!$B$3:$M$3,0))*O8409*0.8,INDEX(Rate!$B$4:$M$25,MATCH(Gilbert!N8409,Rate!$A$4:$A$25,0),MATCH(Gilbert!L8409,Rate!$B$3:$M$3,0))*O8409)),"")</f>
        <v/>
      </c>
      <c r="T8409" s="71" t="str">
        <f t="shared" si="396"/>
        <v/>
      </c>
    </row>
    <row r="8410" spans="4:20">
      <c r="D8410" s="90"/>
      <c r="P8410" s="70" t="str">
        <f t="shared" si="394"/>
        <v/>
      </c>
      <c r="Q8410" s="70" t="str">
        <f t="shared" si="395"/>
        <v/>
      </c>
      <c r="R8410" s="70" t="str">
        <f>IFERROR(IF(K8410="handling and wharfage",SUM(P8410:Q8410),IF(OR(K8410="tank",K8410="Boat",K8410="car"),INDEX(Rate!$B$4:$M$25,MATCH(Gilbert!N8410,Rate!$A$4:$A$25,0),MATCH(Gilbert!L8410,Rate!$B$3:$M$3,0))*O8410*0.8,INDEX(Rate!$B$4:$M$25,MATCH(Gilbert!N8410,Rate!$A$4:$A$25,0),MATCH(Gilbert!L8410,Rate!$B$3:$M$3,0))*O8410)),"")</f>
        <v/>
      </c>
      <c r="T8410" s="71" t="str">
        <f t="shared" si="396"/>
        <v/>
      </c>
    </row>
    <row r="8411" spans="4:20">
      <c r="D8411" s="90"/>
      <c r="P8411" s="70" t="str">
        <f t="shared" si="394"/>
        <v/>
      </c>
      <c r="Q8411" s="70" t="str">
        <f t="shared" si="395"/>
        <v/>
      </c>
      <c r="R8411" s="70" t="str">
        <f>IFERROR(IF(K8411="handling and wharfage",SUM(P8411:Q8411),IF(OR(K8411="tank",K8411="Boat",K8411="car"),INDEX(Rate!$B$4:$M$25,MATCH(Gilbert!N8411,Rate!$A$4:$A$25,0),MATCH(Gilbert!L8411,Rate!$B$3:$M$3,0))*O8411*0.8,INDEX(Rate!$B$4:$M$25,MATCH(Gilbert!N8411,Rate!$A$4:$A$25,0),MATCH(Gilbert!L8411,Rate!$B$3:$M$3,0))*O8411)),"")</f>
        <v/>
      </c>
      <c r="T8411" s="71" t="str">
        <f t="shared" si="396"/>
        <v/>
      </c>
    </row>
    <row r="8412" spans="4:20">
      <c r="D8412" s="90"/>
      <c r="P8412" s="70" t="str">
        <f t="shared" si="394"/>
        <v/>
      </c>
      <c r="Q8412" s="70" t="str">
        <f t="shared" si="395"/>
        <v/>
      </c>
      <c r="R8412" s="70" t="str">
        <f>IFERROR(IF(K8412="handling and wharfage",SUM(P8412:Q8412),IF(OR(K8412="tank",K8412="Boat",K8412="car"),INDEX(Rate!$B$4:$M$25,MATCH(Gilbert!N8412,Rate!$A$4:$A$25,0),MATCH(Gilbert!L8412,Rate!$B$3:$M$3,0))*O8412*0.8,INDEX(Rate!$B$4:$M$25,MATCH(Gilbert!N8412,Rate!$A$4:$A$25,0),MATCH(Gilbert!L8412,Rate!$B$3:$M$3,0))*O8412)),"")</f>
        <v/>
      </c>
      <c r="T8412" s="71" t="str">
        <f t="shared" si="396"/>
        <v/>
      </c>
    </row>
    <row r="8413" spans="4:20">
      <c r="D8413" s="90"/>
      <c r="P8413" s="70" t="str">
        <f t="shared" si="394"/>
        <v/>
      </c>
      <c r="Q8413" s="70" t="str">
        <f t="shared" si="395"/>
        <v/>
      </c>
      <c r="R8413" s="70" t="str">
        <f>IFERROR(IF(K8413="handling and wharfage",SUM(P8413:Q8413),IF(OR(K8413="tank",K8413="Boat",K8413="car"),INDEX(Rate!$B$4:$M$25,MATCH(Gilbert!N8413,Rate!$A$4:$A$25,0),MATCH(Gilbert!L8413,Rate!$B$3:$M$3,0))*O8413*0.8,INDEX(Rate!$B$4:$M$25,MATCH(Gilbert!N8413,Rate!$A$4:$A$25,0),MATCH(Gilbert!L8413,Rate!$B$3:$M$3,0))*O8413)),"")</f>
        <v/>
      </c>
      <c r="T8413" s="71" t="str">
        <f t="shared" si="396"/>
        <v/>
      </c>
    </row>
    <row r="8414" spans="4:20">
      <c r="D8414" s="90"/>
      <c r="P8414" s="70" t="str">
        <f t="shared" si="394"/>
        <v/>
      </c>
      <c r="Q8414" s="70" t="str">
        <f t="shared" si="395"/>
        <v/>
      </c>
      <c r="R8414" s="70" t="str">
        <f>IFERROR(IF(K8414="handling and wharfage",SUM(P8414:Q8414),IF(OR(K8414="tank",K8414="Boat",K8414="car"),INDEX(Rate!$B$4:$M$25,MATCH(Gilbert!N8414,Rate!$A$4:$A$25,0),MATCH(Gilbert!L8414,Rate!$B$3:$M$3,0))*O8414*0.8,INDEX(Rate!$B$4:$M$25,MATCH(Gilbert!N8414,Rate!$A$4:$A$25,0),MATCH(Gilbert!L8414,Rate!$B$3:$M$3,0))*O8414)),"")</f>
        <v/>
      </c>
      <c r="T8414" s="71" t="str">
        <f t="shared" si="396"/>
        <v/>
      </c>
    </row>
    <row r="8415" spans="4:20">
      <c r="D8415" s="90"/>
      <c r="P8415" s="70" t="str">
        <f t="shared" si="394"/>
        <v/>
      </c>
      <c r="Q8415" s="70" t="str">
        <f t="shared" si="395"/>
        <v/>
      </c>
      <c r="R8415" s="70" t="str">
        <f>IFERROR(IF(K8415="handling and wharfage",SUM(P8415:Q8415),IF(OR(K8415="tank",K8415="Boat",K8415="car"),INDEX(Rate!$B$4:$M$25,MATCH(Gilbert!N8415,Rate!$A$4:$A$25,0),MATCH(Gilbert!L8415,Rate!$B$3:$M$3,0))*O8415*0.8,INDEX(Rate!$B$4:$M$25,MATCH(Gilbert!N8415,Rate!$A$4:$A$25,0),MATCH(Gilbert!L8415,Rate!$B$3:$M$3,0))*O8415)),"")</f>
        <v/>
      </c>
      <c r="T8415" s="71" t="str">
        <f t="shared" si="396"/>
        <v/>
      </c>
    </row>
    <row r="8416" spans="4:20">
      <c r="D8416" s="90"/>
      <c r="P8416" s="70" t="str">
        <f t="shared" si="394"/>
        <v/>
      </c>
      <c r="Q8416" s="70" t="str">
        <f t="shared" si="395"/>
        <v/>
      </c>
      <c r="R8416" s="70" t="str">
        <f>IFERROR(IF(K8416="handling and wharfage",SUM(P8416:Q8416),IF(OR(K8416="tank",K8416="Boat",K8416="car"),INDEX(Rate!$B$4:$M$25,MATCH(Gilbert!N8416,Rate!$A$4:$A$25,0),MATCH(Gilbert!L8416,Rate!$B$3:$M$3,0))*O8416*0.8,INDEX(Rate!$B$4:$M$25,MATCH(Gilbert!N8416,Rate!$A$4:$A$25,0),MATCH(Gilbert!L8416,Rate!$B$3:$M$3,0))*O8416)),"")</f>
        <v/>
      </c>
      <c r="T8416" s="71" t="str">
        <f t="shared" si="396"/>
        <v/>
      </c>
    </row>
    <row r="8417" spans="4:20">
      <c r="D8417" s="90"/>
      <c r="P8417" s="70" t="str">
        <f t="shared" si="394"/>
        <v/>
      </c>
      <c r="Q8417" s="70" t="str">
        <f t="shared" si="395"/>
        <v/>
      </c>
      <c r="R8417" s="70" t="str">
        <f>IFERROR(IF(K8417="handling and wharfage",SUM(P8417:Q8417),IF(OR(K8417="tank",K8417="Boat",K8417="car"),INDEX(Rate!$B$4:$M$25,MATCH(Gilbert!N8417,Rate!$A$4:$A$25,0),MATCH(Gilbert!L8417,Rate!$B$3:$M$3,0))*O8417*0.8,INDEX(Rate!$B$4:$M$25,MATCH(Gilbert!N8417,Rate!$A$4:$A$25,0),MATCH(Gilbert!L8417,Rate!$B$3:$M$3,0))*O8417)),"")</f>
        <v/>
      </c>
      <c r="T8417" s="71" t="str">
        <f t="shared" si="396"/>
        <v/>
      </c>
    </row>
    <row r="8418" spans="4:20">
      <c r="D8418" s="90"/>
      <c r="P8418" s="70" t="str">
        <f t="shared" si="394"/>
        <v/>
      </c>
      <c r="Q8418" s="70" t="str">
        <f t="shared" si="395"/>
        <v/>
      </c>
      <c r="R8418" s="70" t="str">
        <f>IFERROR(IF(K8418="handling and wharfage",SUM(P8418:Q8418),IF(OR(K8418="tank",K8418="Boat",K8418="car"),INDEX(Rate!$B$4:$M$25,MATCH(Gilbert!N8418,Rate!$A$4:$A$25,0),MATCH(Gilbert!L8418,Rate!$B$3:$M$3,0))*O8418*0.8,INDEX(Rate!$B$4:$M$25,MATCH(Gilbert!N8418,Rate!$A$4:$A$25,0),MATCH(Gilbert!L8418,Rate!$B$3:$M$3,0))*O8418)),"")</f>
        <v/>
      </c>
      <c r="T8418" s="71" t="str">
        <f t="shared" si="396"/>
        <v/>
      </c>
    </row>
    <row r="8419" spans="4:20">
      <c r="D8419" s="90"/>
      <c r="P8419" s="70" t="str">
        <f t="shared" si="394"/>
        <v/>
      </c>
      <c r="Q8419" s="70" t="str">
        <f t="shared" si="395"/>
        <v/>
      </c>
      <c r="R8419" s="70" t="str">
        <f>IFERROR(IF(K8419="handling and wharfage",SUM(P8419:Q8419),IF(OR(K8419="tank",K8419="Boat",K8419="car"),INDEX(Rate!$B$4:$M$25,MATCH(Gilbert!N8419,Rate!$A$4:$A$25,0),MATCH(Gilbert!L8419,Rate!$B$3:$M$3,0))*O8419*0.8,INDEX(Rate!$B$4:$M$25,MATCH(Gilbert!N8419,Rate!$A$4:$A$25,0),MATCH(Gilbert!L8419,Rate!$B$3:$M$3,0))*O8419)),"")</f>
        <v/>
      </c>
      <c r="T8419" s="71" t="str">
        <f t="shared" si="396"/>
        <v/>
      </c>
    </row>
    <row r="8420" spans="4:20">
      <c r="D8420" s="90"/>
      <c r="P8420" s="70" t="str">
        <f t="shared" si="394"/>
        <v/>
      </c>
      <c r="Q8420" s="70" t="str">
        <f t="shared" si="395"/>
        <v/>
      </c>
      <c r="R8420" s="70" t="str">
        <f>IFERROR(IF(K8420="handling and wharfage",SUM(P8420:Q8420),IF(OR(K8420="tank",K8420="Boat",K8420="car"),INDEX(Rate!$B$4:$M$25,MATCH(Gilbert!N8420,Rate!$A$4:$A$25,0),MATCH(Gilbert!L8420,Rate!$B$3:$M$3,0))*O8420*0.8,INDEX(Rate!$B$4:$M$25,MATCH(Gilbert!N8420,Rate!$A$4:$A$25,0),MATCH(Gilbert!L8420,Rate!$B$3:$M$3,0))*O8420)),"")</f>
        <v/>
      </c>
      <c r="T8420" s="71" t="str">
        <f t="shared" si="396"/>
        <v/>
      </c>
    </row>
    <row r="8421" spans="4:20">
      <c r="D8421" s="90"/>
      <c r="P8421" s="70" t="str">
        <f t="shared" si="394"/>
        <v/>
      </c>
      <c r="Q8421" s="70" t="str">
        <f t="shared" si="395"/>
        <v/>
      </c>
      <c r="R8421" s="70" t="str">
        <f>IFERROR(IF(K8421="handling and wharfage",SUM(P8421:Q8421),IF(OR(K8421="tank",K8421="Boat",K8421="car"),INDEX(Rate!$B$4:$M$25,MATCH(Gilbert!N8421,Rate!$A$4:$A$25,0),MATCH(Gilbert!L8421,Rate!$B$3:$M$3,0))*O8421*0.8,INDEX(Rate!$B$4:$M$25,MATCH(Gilbert!N8421,Rate!$A$4:$A$25,0),MATCH(Gilbert!L8421,Rate!$B$3:$M$3,0))*O8421)),"")</f>
        <v/>
      </c>
      <c r="T8421" s="71" t="str">
        <f t="shared" si="396"/>
        <v/>
      </c>
    </row>
    <row r="8422" spans="4:20">
      <c r="D8422" s="90"/>
      <c r="P8422" s="70" t="str">
        <f t="shared" si="394"/>
        <v/>
      </c>
      <c r="Q8422" s="70" t="str">
        <f t="shared" si="395"/>
        <v/>
      </c>
      <c r="R8422" s="70" t="str">
        <f>IFERROR(IF(K8422="handling and wharfage",SUM(P8422:Q8422),IF(OR(K8422="tank",K8422="Boat",K8422="car"),INDEX(Rate!$B$4:$M$25,MATCH(Gilbert!N8422,Rate!$A$4:$A$25,0),MATCH(Gilbert!L8422,Rate!$B$3:$M$3,0))*O8422*0.8,INDEX(Rate!$B$4:$M$25,MATCH(Gilbert!N8422,Rate!$A$4:$A$25,0),MATCH(Gilbert!L8422,Rate!$B$3:$M$3,0))*O8422)),"")</f>
        <v/>
      </c>
      <c r="T8422" s="71" t="str">
        <f t="shared" si="396"/>
        <v/>
      </c>
    </row>
    <row r="8423" spans="4:20">
      <c r="D8423" s="90"/>
      <c r="P8423" s="70" t="str">
        <f t="shared" si="394"/>
        <v/>
      </c>
      <c r="Q8423" s="70" t="str">
        <f t="shared" si="395"/>
        <v/>
      </c>
      <c r="R8423" s="70" t="str">
        <f>IFERROR(IF(K8423="handling and wharfage",SUM(P8423:Q8423),IF(OR(K8423="tank",K8423="Boat",K8423="car"),INDEX(Rate!$B$4:$M$25,MATCH(Gilbert!N8423,Rate!$A$4:$A$25,0),MATCH(Gilbert!L8423,Rate!$B$3:$M$3,0))*O8423*0.8,INDEX(Rate!$B$4:$M$25,MATCH(Gilbert!N8423,Rate!$A$4:$A$25,0),MATCH(Gilbert!L8423,Rate!$B$3:$M$3,0))*O8423)),"")</f>
        <v/>
      </c>
      <c r="T8423" s="71" t="str">
        <f t="shared" si="396"/>
        <v/>
      </c>
    </row>
    <row r="8424" spans="4:20">
      <c r="D8424" s="90"/>
      <c r="P8424" s="70" t="str">
        <f t="shared" si="394"/>
        <v/>
      </c>
      <c r="Q8424" s="70" t="str">
        <f t="shared" si="395"/>
        <v/>
      </c>
      <c r="R8424" s="70" t="str">
        <f>IFERROR(IF(K8424="handling and wharfage",SUM(P8424:Q8424),IF(OR(K8424="tank",K8424="Boat",K8424="car"),INDEX(Rate!$B$4:$M$25,MATCH(Gilbert!N8424,Rate!$A$4:$A$25,0),MATCH(Gilbert!L8424,Rate!$B$3:$M$3,0))*O8424*0.8,INDEX(Rate!$B$4:$M$25,MATCH(Gilbert!N8424,Rate!$A$4:$A$25,0),MATCH(Gilbert!L8424,Rate!$B$3:$M$3,0))*O8424)),"")</f>
        <v/>
      </c>
      <c r="T8424" s="71" t="str">
        <f t="shared" si="396"/>
        <v/>
      </c>
    </row>
    <row r="8425" spans="4:20">
      <c r="D8425" s="90"/>
      <c r="P8425" s="70" t="str">
        <f t="shared" si="394"/>
        <v/>
      </c>
      <c r="Q8425" s="70" t="str">
        <f t="shared" si="395"/>
        <v/>
      </c>
      <c r="R8425" s="70" t="str">
        <f>IFERROR(IF(K8425="handling and wharfage",SUM(P8425:Q8425),IF(OR(K8425="tank",K8425="Boat",K8425="car"),INDEX(Rate!$B$4:$M$25,MATCH(Gilbert!N8425,Rate!$A$4:$A$25,0),MATCH(Gilbert!L8425,Rate!$B$3:$M$3,0))*O8425*0.8,INDEX(Rate!$B$4:$M$25,MATCH(Gilbert!N8425,Rate!$A$4:$A$25,0),MATCH(Gilbert!L8425,Rate!$B$3:$M$3,0))*O8425)),"")</f>
        <v/>
      </c>
      <c r="T8425" s="71" t="str">
        <f t="shared" si="396"/>
        <v/>
      </c>
    </row>
    <row r="8426" spans="4:20">
      <c r="D8426" s="90"/>
      <c r="P8426" s="70" t="str">
        <f t="shared" si="394"/>
        <v/>
      </c>
      <c r="Q8426" s="70" t="str">
        <f t="shared" si="395"/>
        <v/>
      </c>
      <c r="R8426" s="70" t="str">
        <f>IFERROR(IF(K8426="handling and wharfage",SUM(P8426:Q8426),IF(OR(K8426="tank",K8426="Boat",K8426="car"),INDEX(Rate!$B$4:$M$25,MATCH(Gilbert!N8426,Rate!$A$4:$A$25,0),MATCH(Gilbert!L8426,Rate!$B$3:$M$3,0))*O8426*0.8,INDEX(Rate!$B$4:$M$25,MATCH(Gilbert!N8426,Rate!$A$4:$A$25,0),MATCH(Gilbert!L8426,Rate!$B$3:$M$3,0))*O8426)),"")</f>
        <v/>
      </c>
      <c r="T8426" s="71" t="str">
        <f t="shared" si="396"/>
        <v/>
      </c>
    </row>
    <row r="8427" spans="4:20">
      <c r="D8427" s="90"/>
      <c r="P8427" s="70" t="str">
        <f t="shared" si="394"/>
        <v/>
      </c>
      <c r="Q8427" s="70" t="str">
        <f t="shared" si="395"/>
        <v/>
      </c>
      <c r="R8427" s="70" t="str">
        <f>IFERROR(IF(K8427="handling and wharfage",SUM(P8427:Q8427),IF(OR(K8427="tank",K8427="Boat",K8427="car"),INDEX(Rate!$B$4:$M$25,MATCH(Gilbert!N8427,Rate!$A$4:$A$25,0),MATCH(Gilbert!L8427,Rate!$B$3:$M$3,0))*O8427*0.8,INDEX(Rate!$B$4:$M$25,MATCH(Gilbert!N8427,Rate!$A$4:$A$25,0),MATCH(Gilbert!L8427,Rate!$B$3:$M$3,0))*O8427)),"")</f>
        <v/>
      </c>
      <c r="T8427" s="71" t="str">
        <f t="shared" si="396"/>
        <v/>
      </c>
    </row>
    <row r="8428" spans="4:20">
      <c r="D8428" s="90"/>
      <c r="P8428" s="70" t="str">
        <f t="shared" si="394"/>
        <v/>
      </c>
      <c r="Q8428" s="70" t="str">
        <f t="shared" si="395"/>
        <v/>
      </c>
      <c r="R8428" s="70" t="str">
        <f>IFERROR(IF(K8428="handling and wharfage",SUM(P8428:Q8428),IF(OR(K8428="tank",K8428="Boat",K8428="car"),INDEX(Rate!$B$4:$M$25,MATCH(Gilbert!N8428,Rate!$A$4:$A$25,0),MATCH(Gilbert!L8428,Rate!$B$3:$M$3,0))*O8428*0.8,INDEX(Rate!$B$4:$M$25,MATCH(Gilbert!N8428,Rate!$A$4:$A$25,0),MATCH(Gilbert!L8428,Rate!$B$3:$M$3,0))*O8428)),"")</f>
        <v/>
      </c>
      <c r="T8428" s="71" t="str">
        <f t="shared" si="396"/>
        <v/>
      </c>
    </row>
    <row r="8429" spans="4:20">
      <c r="D8429" s="90"/>
      <c r="P8429" s="70" t="str">
        <f t="shared" si="394"/>
        <v/>
      </c>
      <c r="Q8429" s="70" t="str">
        <f t="shared" si="395"/>
        <v/>
      </c>
      <c r="R8429" s="70" t="str">
        <f>IFERROR(IF(K8429="handling and wharfage",SUM(P8429:Q8429),IF(OR(K8429="tank",K8429="Boat",K8429="car"),INDEX(Rate!$B$4:$M$25,MATCH(Gilbert!N8429,Rate!$A$4:$A$25,0),MATCH(Gilbert!L8429,Rate!$B$3:$M$3,0))*O8429*0.8,INDEX(Rate!$B$4:$M$25,MATCH(Gilbert!N8429,Rate!$A$4:$A$25,0),MATCH(Gilbert!L8429,Rate!$B$3:$M$3,0))*O8429)),"")</f>
        <v/>
      </c>
      <c r="T8429" s="71" t="str">
        <f t="shared" si="396"/>
        <v/>
      </c>
    </row>
    <row r="8430" spans="4:20">
      <c r="D8430" s="90"/>
      <c r="P8430" s="70" t="str">
        <f t="shared" si="394"/>
        <v/>
      </c>
      <c r="Q8430" s="70" t="str">
        <f t="shared" si="395"/>
        <v/>
      </c>
      <c r="R8430" s="70" t="str">
        <f>IFERROR(IF(K8430="handling and wharfage",SUM(P8430:Q8430),IF(OR(K8430="tank",K8430="Boat",K8430="car"),INDEX(Rate!$B$4:$M$25,MATCH(Gilbert!N8430,Rate!$A$4:$A$25,0),MATCH(Gilbert!L8430,Rate!$B$3:$M$3,0))*O8430*0.8,INDEX(Rate!$B$4:$M$25,MATCH(Gilbert!N8430,Rate!$A$4:$A$25,0),MATCH(Gilbert!L8430,Rate!$B$3:$M$3,0))*O8430)),"")</f>
        <v/>
      </c>
      <c r="T8430" s="71" t="str">
        <f t="shared" si="396"/>
        <v/>
      </c>
    </row>
    <row r="8431" spans="4:20">
      <c r="D8431" s="90"/>
      <c r="P8431" s="70" t="str">
        <f t="shared" si="394"/>
        <v/>
      </c>
      <c r="Q8431" s="70" t="str">
        <f t="shared" si="395"/>
        <v/>
      </c>
      <c r="R8431" s="70" t="str">
        <f>IFERROR(IF(K8431="handling and wharfage",SUM(P8431:Q8431),IF(OR(K8431="tank",K8431="Boat",K8431="car"),INDEX(Rate!$B$4:$M$25,MATCH(Gilbert!N8431,Rate!$A$4:$A$25,0),MATCH(Gilbert!L8431,Rate!$B$3:$M$3,0))*O8431*0.8,INDEX(Rate!$B$4:$M$25,MATCH(Gilbert!N8431,Rate!$A$4:$A$25,0),MATCH(Gilbert!L8431,Rate!$B$3:$M$3,0))*O8431)),"")</f>
        <v/>
      </c>
      <c r="T8431" s="71" t="str">
        <f t="shared" si="396"/>
        <v/>
      </c>
    </row>
    <row r="8432" spans="4:20">
      <c r="D8432" s="90"/>
      <c r="P8432" s="70" t="str">
        <f t="shared" si="394"/>
        <v/>
      </c>
      <c r="Q8432" s="70" t="str">
        <f t="shared" si="395"/>
        <v/>
      </c>
      <c r="R8432" s="70" t="str">
        <f>IFERROR(IF(K8432="handling and wharfage",SUM(P8432:Q8432),IF(OR(K8432="tank",K8432="Boat",K8432="car"),INDEX(Rate!$B$4:$M$25,MATCH(Gilbert!N8432,Rate!$A$4:$A$25,0),MATCH(Gilbert!L8432,Rate!$B$3:$M$3,0))*O8432*0.8,INDEX(Rate!$B$4:$M$25,MATCH(Gilbert!N8432,Rate!$A$4:$A$25,0),MATCH(Gilbert!L8432,Rate!$B$3:$M$3,0))*O8432)),"")</f>
        <v/>
      </c>
      <c r="T8432" s="71" t="str">
        <f t="shared" si="396"/>
        <v/>
      </c>
    </row>
    <row r="8433" spans="4:20">
      <c r="D8433" s="90"/>
      <c r="P8433" s="70" t="str">
        <f t="shared" si="394"/>
        <v/>
      </c>
      <c r="Q8433" s="70" t="str">
        <f t="shared" si="395"/>
        <v/>
      </c>
      <c r="R8433" s="70" t="str">
        <f>IFERROR(IF(K8433="handling and wharfage",SUM(P8433:Q8433),IF(OR(K8433="tank",K8433="Boat",K8433="car"),INDEX(Rate!$B$4:$M$25,MATCH(Gilbert!N8433,Rate!$A$4:$A$25,0),MATCH(Gilbert!L8433,Rate!$B$3:$M$3,0))*O8433*0.8,INDEX(Rate!$B$4:$M$25,MATCH(Gilbert!N8433,Rate!$A$4:$A$25,0),MATCH(Gilbert!L8433,Rate!$B$3:$M$3,0))*O8433)),"")</f>
        <v/>
      </c>
      <c r="T8433" s="71" t="str">
        <f t="shared" si="396"/>
        <v/>
      </c>
    </row>
    <row r="8434" spans="4:20">
      <c r="D8434" s="90"/>
      <c r="P8434" s="70" t="str">
        <f t="shared" si="394"/>
        <v/>
      </c>
      <c r="Q8434" s="70" t="str">
        <f t="shared" si="395"/>
        <v/>
      </c>
      <c r="R8434" s="70" t="str">
        <f>IFERROR(IF(K8434="handling and wharfage",SUM(P8434:Q8434),IF(OR(K8434="tank",K8434="Boat",K8434="car"),INDEX(Rate!$B$4:$M$25,MATCH(Gilbert!N8434,Rate!$A$4:$A$25,0),MATCH(Gilbert!L8434,Rate!$B$3:$M$3,0))*O8434*0.8,INDEX(Rate!$B$4:$M$25,MATCH(Gilbert!N8434,Rate!$A$4:$A$25,0),MATCH(Gilbert!L8434,Rate!$B$3:$M$3,0))*O8434)),"")</f>
        <v/>
      </c>
      <c r="T8434" s="71" t="str">
        <f t="shared" si="396"/>
        <v/>
      </c>
    </row>
    <row r="8435" spans="4:20">
      <c r="D8435" s="90"/>
      <c r="P8435" s="70" t="str">
        <f t="shared" si="394"/>
        <v/>
      </c>
      <c r="Q8435" s="70" t="str">
        <f t="shared" si="395"/>
        <v/>
      </c>
      <c r="R8435" s="70" t="str">
        <f>IFERROR(IF(K8435="handling and wharfage",SUM(P8435:Q8435),IF(OR(K8435="tank",K8435="Boat",K8435="car"),INDEX(Rate!$B$4:$M$25,MATCH(Gilbert!N8435,Rate!$A$4:$A$25,0),MATCH(Gilbert!L8435,Rate!$B$3:$M$3,0))*O8435*0.8,INDEX(Rate!$B$4:$M$25,MATCH(Gilbert!N8435,Rate!$A$4:$A$25,0),MATCH(Gilbert!L8435,Rate!$B$3:$M$3,0))*O8435)),"")</f>
        <v/>
      </c>
      <c r="T8435" s="71" t="str">
        <f t="shared" si="396"/>
        <v/>
      </c>
    </row>
    <row r="8436" spans="4:20">
      <c r="D8436" s="90"/>
      <c r="P8436" s="70" t="str">
        <f t="shared" si="394"/>
        <v/>
      </c>
      <c r="Q8436" s="70" t="str">
        <f t="shared" si="395"/>
        <v/>
      </c>
      <c r="R8436" s="70" t="str">
        <f>IFERROR(IF(K8436="handling and wharfage",SUM(P8436:Q8436),IF(OR(K8436="tank",K8436="Boat",K8436="car"),INDEX(Rate!$B$4:$M$25,MATCH(Gilbert!N8436,Rate!$A$4:$A$25,0),MATCH(Gilbert!L8436,Rate!$B$3:$M$3,0))*O8436*0.8,INDEX(Rate!$B$4:$M$25,MATCH(Gilbert!N8436,Rate!$A$4:$A$25,0),MATCH(Gilbert!L8436,Rate!$B$3:$M$3,0))*O8436)),"")</f>
        <v/>
      </c>
      <c r="T8436" s="71" t="str">
        <f t="shared" si="396"/>
        <v/>
      </c>
    </row>
    <row r="8437" spans="4:20">
      <c r="D8437" s="90"/>
      <c r="P8437" s="70" t="str">
        <f t="shared" si="394"/>
        <v/>
      </c>
      <c r="Q8437" s="70" t="str">
        <f t="shared" si="395"/>
        <v/>
      </c>
      <c r="R8437" s="70" t="str">
        <f>IFERROR(IF(K8437="handling and wharfage",SUM(P8437:Q8437),IF(OR(K8437="tank",K8437="Boat",K8437="car"),INDEX(Rate!$B$4:$M$25,MATCH(Gilbert!N8437,Rate!$A$4:$A$25,0),MATCH(Gilbert!L8437,Rate!$B$3:$M$3,0))*O8437*0.8,INDEX(Rate!$B$4:$M$25,MATCH(Gilbert!N8437,Rate!$A$4:$A$25,0),MATCH(Gilbert!L8437,Rate!$B$3:$M$3,0))*O8437)),"")</f>
        <v/>
      </c>
      <c r="T8437" s="71" t="str">
        <f t="shared" si="396"/>
        <v/>
      </c>
    </row>
    <row r="8438" spans="4:20">
      <c r="D8438" s="90"/>
      <c r="P8438" s="70" t="str">
        <f t="shared" si="394"/>
        <v/>
      </c>
      <c r="Q8438" s="70" t="str">
        <f t="shared" si="395"/>
        <v/>
      </c>
      <c r="R8438" s="70" t="str">
        <f>IFERROR(IF(K8438="handling and wharfage",SUM(P8438:Q8438),IF(OR(K8438="tank",K8438="Boat",K8438="car"),INDEX(Rate!$B$4:$M$25,MATCH(Gilbert!N8438,Rate!$A$4:$A$25,0),MATCH(Gilbert!L8438,Rate!$B$3:$M$3,0))*O8438*0.8,INDEX(Rate!$B$4:$M$25,MATCH(Gilbert!N8438,Rate!$A$4:$A$25,0),MATCH(Gilbert!L8438,Rate!$B$3:$M$3,0))*O8438)),"")</f>
        <v/>
      </c>
      <c r="T8438" s="71" t="str">
        <f t="shared" si="396"/>
        <v/>
      </c>
    </row>
    <row r="8439" spans="4:20">
      <c r="D8439" s="98"/>
      <c r="P8439" s="70" t="str">
        <f t="shared" si="394"/>
        <v/>
      </c>
      <c r="Q8439" s="70" t="str">
        <f t="shared" si="395"/>
        <v/>
      </c>
      <c r="R8439" s="70" t="str">
        <f>IFERROR(IF(K8439="handling and wharfage",SUM(P8439:Q8439),IF(OR(K8439="tank",K8439="Boat",K8439="car"),INDEX(Rate!$B$4:$M$25,MATCH(Gilbert!N8439,Rate!$A$4:$A$25,0),MATCH(Gilbert!L8439,Rate!$B$3:$M$3,0))*O8439*0.8,INDEX(Rate!$B$4:$M$25,MATCH(Gilbert!N8439,Rate!$A$4:$A$25,0),MATCH(Gilbert!L8439,Rate!$B$3:$M$3,0))*O8439)),"")</f>
        <v/>
      </c>
      <c r="T8439" s="71" t="str">
        <f t="shared" si="396"/>
        <v/>
      </c>
    </row>
    <row r="8440" spans="16:20">
      <c r="P8440" s="70" t="str">
        <f t="shared" si="394"/>
        <v/>
      </c>
      <c r="Q8440" s="70" t="str">
        <f t="shared" si="395"/>
        <v/>
      </c>
      <c r="R8440" s="70" t="str">
        <f>IFERROR(IF(K8440="handling and wharfage",SUM(P8440:Q8440),IF(OR(K8440="tank",K8440="Boat",K8440="car"),INDEX(Rate!$B$4:$M$25,MATCH(Gilbert!N8440,Rate!$A$4:$A$25,0),MATCH(Gilbert!L8440,Rate!$B$3:$M$3,0))*O8440*0.8,INDEX(Rate!$B$4:$M$25,MATCH(Gilbert!N8440,Rate!$A$4:$A$25,0),MATCH(Gilbert!L8440,Rate!$B$3:$M$3,0))*O8440)),"")</f>
        <v/>
      </c>
      <c r="T8440" s="71" t="str">
        <f t="shared" si="396"/>
        <v/>
      </c>
    </row>
    <row r="8441" spans="16:20">
      <c r="P8441" s="70" t="str">
        <f t="shared" si="394"/>
        <v/>
      </c>
      <c r="Q8441" s="70" t="str">
        <f t="shared" si="395"/>
        <v/>
      </c>
      <c r="R8441" s="70" t="str">
        <f>IFERROR(IF(K8441="handling and wharfage",SUM(P8441:Q8441),IF(OR(K8441="tank",K8441="Boat",K8441="car"),INDEX(Rate!$B$4:$M$25,MATCH(Gilbert!N8441,Rate!$A$4:$A$25,0),MATCH(Gilbert!L8441,Rate!$B$3:$M$3,0))*O8441*0.8,INDEX(Rate!$B$4:$M$25,MATCH(Gilbert!N8441,Rate!$A$4:$A$25,0),MATCH(Gilbert!L8441,Rate!$B$3:$M$3,0))*O8441)),"")</f>
        <v/>
      </c>
      <c r="T8441" s="71" t="str">
        <f t="shared" si="396"/>
        <v/>
      </c>
    </row>
    <row r="8442" spans="16:20">
      <c r="P8442" s="70" t="str">
        <f t="shared" si="394"/>
        <v/>
      </c>
      <c r="Q8442" s="70" t="str">
        <f t="shared" si="395"/>
        <v/>
      </c>
      <c r="R8442" s="70" t="str">
        <f>IFERROR(IF(K8442="handling and wharfage",SUM(P8442:Q8442),IF(OR(K8442="tank",K8442="Boat",K8442="car"),INDEX(Rate!$B$4:$M$25,MATCH(Gilbert!N8442,Rate!$A$4:$A$25,0),MATCH(Gilbert!L8442,Rate!$B$3:$M$3,0))*O8442*0.8,INDEX(Rate!$B$4:$M$25,MATCH(Gilbert!N8442,Rate!$A$4:$A$25,0),MATCH(Gilbert!L8442,Rate!$B$3:$M$3,0))*O8442)),"")</f>
        <v/>
      </c>
      <c r="T8442" s="71" t="str">
        <f t="shared" si="396"/>
        <v/>
      </c>
    </row>
    <row r="8443" spans="16:20">
      <c r="P8443" s="70" t="str">
        <f t="shared" si="394"/>
        <v/>
      </c>
      <c r="Q8443" s="70" t="str">
        <f t="shared" si="395"/>
        <v/>
      </c>
      <c r="R8443" s="70" t="str">
        <f>IFERROR(IF(K8443="handling and wharfage",SUM(P8443:Q8443),IF(OR(K8443="tank",K8443="Boat",K8443="car"),INDEX(Rate!$B$4:$M$25,MATCH(Gilbert!N8443,Rate!$A$4:$A$25,0),MATCH(Gilbert!L8443,Rate!$B$3:$M$3,0))*O8443*0.8,INDEX(Rate!$B$4:$M$25,MATCH(Gilbert!N8443,Rate!$A$4:$A$25,0),MATCH(Gilbert!L8443,Rate!$B$3:$M$3,0))*O8443)),"")</f>
        <v/>
      </c>
      <c r="T8443" s="71" t="str">
        <f t="shared" si="396"/>
        <v/>
      </c>
    </row>
    <row r="8444" spans="16:20">
      <c r="P8444" s="70" t="str">
        <f t="shared" si="394"/>
        <v/>
      </c>
      <c r="Q8444" s="70" t="str">
        <f t="shared" si="395"/>
        <v/>
      </c>
      <c r="R8444" s="70" t="str">
        <f>IFERROR(IF(K8444="handling and wharfage",SUM(P8444:Q8444),IF(OR(K8444="tank",K8444="Boat",K8444="car"),INDEX(Rate!$B$4:$M$25,MATCH(Gilbert!N8444,Rate!$A$4:$A$25,0),MATCH(Gilbert!L8444,Rate!$B$3:$M$3,0))*O8444*0.8,INDEX(Rate!$B$4:$M$25,MATCH(Gilbert!N8444,Rate!$A$4:$A$25,0),MATCH(Gilbert!L8444,Rate!$B$3:$M$3,0))*O8444)),"")</f>
        <v/>
      </c>
      <c r="T8444" s="71" t="str">
        <f t="shared" si="396"/>
        <v/>
      </c>
    </row>
    <row r="8445" spans="16:20">
      <c r="P8445" s="70" t="str">
        <f t="shared" si="394"/>
        <v/>
      </c>
      <c r="Q8445" s="70" t="str">
        <f t="shared" si="395"/>
        <v/>
      </c>
      <c r="R8445" s="70" t="str">
        <f>IFERROR(IF(K8445="handling and wharfage",SUM(P8445:Q8445),IF(OR(K8445="tank",K8445="Boat",K8445="car"),INDEX(Rate!$B$4:$M$25,MATCH(Gilbert!N8445,Rate!$A$4:$A$25,0),MATCH(Gilbert!L8445,Rate!$B$3:$M$3,0))*O8445*0.8,INDEX(Rate!$B$4:$M$25,MATCH(Gilbert!N8445,Rate!$A$4:$A$25,0),MATCH(Gilbert!L8445,Rate!$B$3:$M$3,0))*O8445)),"")</f>
        <v/>
      </c>
      <c r="T8445" s="71" t="str">
        <f t="shared" si="396"/>
        <v/>
      </c>
    </row>
    <row r="8446" s="61" customFormat="1" spans="1:23">
      <c r="A8446" s="107"/>
      <c r="B8446" s="107"/>
      <c r="D8446" s="108"/>
      <c r="G8446" s="109"/>
      <c r="H8446" s="108"/>
      <c r="J8446" s="110"/>
      <c r="P8446" s="70" t="str">
        <f t="shared" si="394"/>
        <v/>
      </c>
      <c r="Q8446" s="70" t="str">
        <f t="shared" si="395"/>
        <v/>
      </c>
      <c r="R8446" s="70" t="str">
        <f>IFERROR(IF(K8446="handling and wharfage",SUM(P8446:Q8446),IF(OR(K8446="tank",K8446="Boat",K8446="car"),INDEX(Rate!$B$4:$M$25,MATCH(Gilbert!N8446,Rate!$A$4:$A$25,0),MATCH(Gilbert!L8446,Rate!$B$3:$M$3,0))*O8446*0.8,INDEX(Rate!$B$4:$M$25,MATCH(Gilbert!N8446,Rate!$A$4:$A$25,0),MATCH(Gilbert!L8446,Rate!$B$3:$M$3,0))*O8446)),"")</f>
        <v/>
      </c>
      <c r="S8446" s="71"/>
      <c r="T8446" s="71" t="str">
        <f t="shared" si="396"/>
        <v/>
      </c>
      <c r="V8446" s="108"/>
      <c r="W8446" s="108"/>
    </row>
    <row r="8447" s="61" customFormat="1" spans="1:23">
      <c r="A8447" s="107"/>
      <c r="B8447" s="107"/>
      <c r="D8447" s="108"/>
      <c r="G8447" s="109"/>
      <c r="H8447" s="108"/>
      <c r="J8447" s="110"/>
      <c r="P8447" s="70" t="str">
        <f t="shared" si="394"/>
        <v/>
      </c>
      <c r="Q8447" s="70" t="str">
        <f t="shared" si="395"/>
        <v/>
      </c>
      <c r="R8447" s="70" t="str">
        <f>IFERROR(IF(K8447="handling and wharfage",SUM(P8447:Q8447),IF(OR(K8447="tank",K8447="Boat",K8447="car"),INDEX(Rate!$B$4:$M$25,MATCH(Gilbert!N8447,Rate!$A$4:$A$25,0),MATCH(Gilbert!L8447,Rate!$B$3:$M$3,0))*O8447*0.8,INDEX(Rate!$B$4:$M$25,MATCH(Gilbert!N8447,Rate!$A$4:$A$25,0),MATCH(Gilbert!L8447,Rate!$B$3:$M$3,0))*O8447)),"")</f>
        <v/>
      </c>
      <c r="S8447" s="71"/>
      <c r="T8447" s="71" t="str">
        <f t="shared" si="396"/>
        <v/>
      </c>
      <c r="V8447" s="108"/>
      <c r="W8447" s="108"/>
    </row>
    <row r="8448" s="61" customFormat="1" spans="1:23">
      <c r="A8448" s="107"/>
      <c r="B8448" s="107"/>
      <c r="D8448" s="108"/>
      <c r="G8448" s="109"/>
      <c r="H8448" s="108"/>
      <c r="J8448" s="110"/>
      <c r="P8448" s="70" t="str">
        <f t="shared" si="394"/>
        <v/>
      </c>
      <c r="Q8448" s="70" t="str">
        <f t="shared" si="395"/>
        <v/>
      </c>
      <c r="R8448" s="70" t="str">
        <f>IFERROR(IF(K8448="handling and wharfage",SUM(P8448:Q8448),IF(OR(K8448="tank",K8448="Boat",K8448="car"),INDEX(Rate!$B$4:$M$25,MATCH(Gilbert!N8448,Rate!$A$4:$A$25,0),MATCH(Gilbert!L8448,Rate!$B$3:$M$3,0))*O8448*0.8,INDEX(Rate!$B$4:$M$25,MATCH(Gilbert!N8448,Rate!$A$4:$A$25,0),MATCH(Gilbert!L8448,Rate!$B$3:$M$3,0))*O8448)),"")</f>
        <v/>
      </c>
      <c r="S8448" s="71"/>
      <c r="T8448" s="71" t="str">
        <f t="shared" si="396"/>
        <v/>
      </c>
      <c r="V8448" s="108"/>
      <c r="W8448" s="108"/>
    </row>
    <row r="8449" s="61" customFormat="1" spans="1:23">
      <c r="A8449" s="107"/>
      <c r="B8449" s="107"/>
      <c r="D8449" s="108"/>
      <c r="G8449" s="109"/>
      <c r="H8449" s="108"/>
      <c r="J8449" s="110"/>
      <c r="P8449" s="70" t="str">
        <f t="shared" si="394"/>
        <v/>
      </c>
      <c r="Q8449" s="70" t="str">
        <f t="shared" si="395"/>
        <v/>
      </c>
      <c r="R8449" s="70" t="str">
        <f>IFERROR(IF(K8449="handling and wharfage",SUM(P8449:Q8449),IF(OR(K8449="tank",K8449="Boat",K8449="car"),INDEX(Rate!$B$4:$M$25,MATCH(Gilbert!N8449,Rate!$A$4:$A$25,0),MATCH(Gilbert!L8449,Rate!$B$3:$M$3,0))*O8449*0.8,INDEX(Rate!$B$4:$M$25,MATCH(Gilbert!N8449,Rate!$A$4:$A$25,0),MATCH(Gilbert!L8449,Rate!$B$3:$M$3,0))*O8449)),"")</f>
        <v/>
      </c>
      <c r="S8449" s="71"/>
      <c r="T8449" s="71" t="str">
        <f t="shared" si="396"/>
        <v/>
      </c>
      <c r="V8449" s="108"/>
      <c r="W8449" s="108"/>
    </row>
    <row r="8450" spans="16:20">
      <c r="P8450" s="70" t="str">
        <f t="shared" si="394"/>
        <v/>
      </c>
      <c r="Q8450" s="70" t="str">
        <f t="shared" si="395"/>
        <v/>
      </c>
      <c r="R8450" s="70" t="str">
        <f>IFERROR(IF(K8450="handling and wharfage",SUM(P8450:Q8450),IF(OR(K8450="tank",K8450="Boat",K8450="car"),INDEX(Rate!$B$4:$M$25,MATCH(Gilbert!N8450,Rate!$A$4:$A$25,0),MATCH(Gilbert!L8450,Rate!$B$3:$M$3,0))*O8450*0.8,INDEX(Rate!$B$4:$M$25,MATCH(Gilbert!N8450,Rate!$A$4:$A$25,0),MATCH(Gilbert!L8450,Rate!$B$3:$M$3,0))*O8450)),"")</f>
        <v/>
      </c>
      <c r="T8450" s="71" t="str">
        <f t="shared" si="396"/>
        <v/>
      </c>
    </row>
    <row r="8451" spans="16:20">
      <c r="P8451" s="70" t="str">
        <f t="shared" ref="P8451:P8514" si="397">IF(OR(K8451="handling and wharfage",K8451="rau handling and wharfage"),O8451*30,"")</f>
        <v/>
      </c>
      <c r="Q8451" s="70" t="str">
        <f t="shared" ref="Q8451:Q8514" si="398">IF(K8451&lt;&gt;"handling and wharfage","",O8451*3.5)</f>
        <v/>
      </c>
      <c r="R8451" s="70" t="str">
        <f>IFERROR(IF(K8451="handling and wharfage",SUM(P8451:Q8451),IF(OR(K8451="tank",K8451="Boat",K8451="car"),INDEX(Rate!$B$4:$M$25,MATCH(Gilbert!N8451,Rate!$A$4:$A$25,0),MATCH(Gilbert!L8451,Rate!$B$3:$M$3,0))*O8451*0.8,INDEX(Rate!$B$4:$M$25,MATCH(Gilbert!N8451,Rate!$A$4:$A$25,0),MATCH(Gilbert!L8451,Rate!$B$3:$M$3,0))*O8451)),"")</f>
        <v/>
      </c>
      <c r="T8451" s="71" t="str">
        <f t="shared" ref="T8451:T8514" si="399">IF(L8451="","",IF(L8451="General2","F0070000061A","E31250000331"))</f>
        <v/>
      </c>
    </row>
    <row r="8452" spans="16:20">
      <c r="P8452" s="70" t="str">
        <f t="shared" si="397"/>
        <v/>
      </c>
      <c r="Q8452" s="70" t="str">
        <f t="shared" si="398"/>
        <v/>
      </c>
      <c r="R8452" s="70" t="str">
        <f>IFERROR(IF(K8452="handling and wharfage",SUM(P8452:Q8452),IF(OR(K8452="tank",K8452="Boat",K8452="car"),INDEX(Rate!$B$4:$M$25,MATCH(Gilbert!N8452,Rate!$A$4:$A$25,0),MATCH(Gilbert!L8452,Rate!$B$3:$M$3,0))*O8452*0.8,INDEX(Rate!$B$4:$M$25,MATCH(Gilbert!N8452,Rate!$A$4:$A$25,0),MATCH(Gilbert!L8452,Rate!$B$3:$M$3,0))*O8452)),"")</f>
        <v/>
      </c>
      <c r="T8452" s="71" t="str">
        <f t="shared" si="399"/>
        <v/>
      </c>
    </row>
    <row r="8453" spans="16:20">
      <c r="P8453" s="70" t="str">
        <f t="shared" si="397"/>
        <v/>
      </c>
      <c r="Q8453" s="70" t="str">
        <f t="shared" si="398"/>
        <v/>
      </c>
      <c r="R8453" s="70" t="str">
        <f>IFERROR(IF(K8453="handling and wharfage",SUM(P8453:Q8453),IF(OR(K8453="tank",K8453="Boat",K8453="car"),INDEX(Rate!$B$4:$M$25,MATCH(Gilbert!N8453,Rate!$A$4:$A$25,0),MATCH(Gilbert!L8453,Rate!$B$3:$M$3,0))*O8453*0.8,INDEX(Rate!$B$4:$M$25,MATCH(Gilbert!N8453,Rate!$A$4:$A$25,0),MATCH(Gilbert!L8453,Rate!$B$3:$M$3,0))*O8453)),"")</f>
        <v/>
      </c>
      <c r="T8453" s="71" t="str">
        <f t="shared" si="399"/>
        <v/>
      </c>
    </row>
    <row r="8454" spans="16:20">
      <c r="P8454" s="70" t="str">
        <f t="shared" si="397"/>
        <v/>
      </c>
      <c r="Q8454" s="70" t="str">
        <f t="shared" si="398"/>
        <v/>
      </c>
      <c r="R8454" s="70" t="str">
        <f>IFERROR(IF(K8454="handling and wharfage",SUM(P8454:Q8454),IF(OR(K8454="tank",K8454="Boat",K8454="car"),INDEX(Rate!$B$4:$M$25,MATCH(Gilbert!N8454,Rate!$A$4:$A$25,0),MATCH(Gilbert!L8454,Rate!$B$3:$M$3,0))*O8454*0.8,INDEX(Rate!$B$4:$M$25,MATCH(Gilbert!N8454,Rate!$A$4:$A$25,0),MATCH(Gilbert!L8454,Rate!$B$3:$M$3,0))*O8454)),"")</f>
        <v/>
      </c>
      <c r="T8454" s="71" t="str">
        <f t="shared" si="399"/>
        <v/>
      </c>
    </row>
    <row r="8455" spans="16:20">
      <c r="P8455" s="70" t="str">
        <f t="shared" si="397"/>
        <v/>
      </c>
      <c r="Q8455" s="70" t="str">
        <f t="shared" si="398"/>
        <v/>
      </c>
      <c r="R8455" s="70" t="str">
        <f>IFERROR(IF(K8455="handling and wharfage",SUM(P8455:Q8455),IF(OR(K8455="tank",K8455="Boat",K8455="car"),INDEX(Rate!$B$4:$M$25,MATCH(Gilbert!N8455,Rate!$A$4:$A$25,0),MATCH(Gilbert!L8455,Rate!$B$3:$M$3,0))*O8455*0.8,INDEX(Rate!$B$4:$M$25,MATCH(Gilbert!N8455,Rate!$A$4:$A$25,0),MATCH(Gilbert!L8455,Rate!$B$3:$M$3,0))*O8455)),"")</f>
        <v/>
      </c>
      <c r="T8455" s="71" t="str">
        <f t="shared" si="399"/>
        <v/>
      </c>
    </row>
    <row r="8456" spans="16:20">
      <c r="P8456" s="70" t="str">
        <f t="shared" si="397"/>
        <v/>
      </c>
      <c r="Q8456" s="70" t="str">
        <f t="shared" si="398"/>
        <v/>
      </c>
      <c r="R8456" s="70" t="str">
        <f>IFERROR(IF(K8456="handling and wharfage",SUM(P8456:Q8456),IF(OR(K8456="tank",K8456="Boat",K8456="car"),INDEX(Rate!$B$4:$M$25,MATCH(Gilbert!N8456,Rate!$A$4:$A$25,0),MATCH(Gilbert!L8456,Rate!$B$3:$M$3,0))*O8456*0.8,INDEX(Rate!$B$4:$M$25,MATCH(Gilbert!N8456,Rate!$A$4:$A$25,0),MATCH(Gilbert!L8456,Rate!$B$3:$M$3,0))*O8456)),"")</f>
        <v/>
      </c>
      <c r="T8456" s="71" t="str">
        <f t="shared" si="399"/>
        <v/>
      </c>
    </row>
    <row r="8457" spans="16:20">
      <c r="P8457" s="70" t="str">
        <f t="shared" si="397"/>
        <v/>
      </c>
      <c r="Q8457" s="70" t="str">
        <f t="shared" si="398"/>
        <v/>
      </c>
      <c r="R8457" s="70" t="str">
        <f>IFERROR(IF(K8457="handling and wharfage",SUM(P8457:Q8457),IF(OR(K8457="tank",K8457="Boat",K8457="car"),INDEX(Rate!$B$4:$M$25,MATCH(Gilbert!N8457,Rate!$A$4:$A$25,0),MATCH(Gilbert!L8457,Rate!$B$3:$M$3,0))*O8457*0.8,INDEX(Rate!$B$4:$M$25,MATCH(Gilbert!N8457,Rate!$A$4:$A$25,0),MATCH(Gilbert!L8457,Rate!$B$3:$M$3,0))*O8457)),"")</f>
        <v/>
      </c>
      <c r="T8457" s="71" t="str">
        <f t="shared" si="399"/>
        <v/>
      </c>
    </row>
    <row r="8458" spans="16:20">
      <c r="P8458" s="70" t="str">
        <f t="shared" si="397"/>
        <v/>
      </c>
      <c r="Q8458" s="70" t="str">
        <f t="shared" si="398"/>
        <v/>
      </c>
      <c r="R8458" s="70" t="str">
        <f>IFERROR(IF(K8458="handling and wharfage",SUM(P8458:Q8458),IF(OR(K8458="tank",K8458="Boat",K8458="car"),INDEX(Rate!$B$4:$M$25,MATCH(Gilbert!N8458,Rate!$A$4:$A$25,0),MATCH(Gilbert!L8458,Rate!$B$3:$M$3,0))*O8458*0.8,INDEX(Rate!$B$4:$M$25,MATCH(Gilbert!N8458,Rate!$A$4:$A$25,0),MATCH(Gilbert!L8458,Rate!$B$3:$M$3,0))*O8458)),"")</f>
        <v/>
      </c>
      <c r="T8458" s="71" t="str">
        <f t="shared" si="399"/>
        <v/>
      </c>
    </row>
    <row r="8459" spans="16:20">
      <c r="P8459" s="70" t="str">
        <f t="shared" si="397"/>
        <v/>
      </c>
      <c r="Q8459" s="70" t="str">
        <f t="shared" si="398"/>
        <v/>
      </c>
      <c r="R8459" s="70" t="str">
        <f>IFERROR(IF(K8459="handling and wharfage",SUM(P8459:Q8459),IF(OR(K8459="tank",K8459="Boat",K8459="car"),INDEX(Rate!$B$4:$M$25,MATCH(Gilbert!N8459,Rate!$A$4:$A$25,0),MATCH(Gilbert!L8459,Rate!$B$3:$M$3,0))*O8459*0.8,INDEX(Rate!$B$4:$M$25,MATCH(Gilbert!N8459,Rate!$A$4:$A$25,0),MATCH(Gilbert!L8459,Rate!$B$3:$M$3,0))*O8459)),"")</f>
        <v/>
      </c>
      <c r="T8459" s="71" t="str">
        <f t="shared" si="399"/>
        <v/>
      </c>
    </row>
    <row r="8460" spans="16:20">
      <c r="P8460" s="70" t="str">
        <f t="shared" si="397"/>
        <v/>
      </c>
      <c r="Q8460" s="70" t="str">
        <f t="shared" si="398"/>
        <v/>
      </c>
      <c r="R8460" s="70" t="str">
        <f>IFERROR(IF(K8460="handling and wharfage",SUM(P8460:Q8460),IF(OR(K8460="tank",K8460="Boat",K8460="car"),INDEX(Rate!$B$4:$M$25,MATCH(Gilbert!N8460,Rate!$A$4:$A$25,0),MATCH(Gilbert!L8460,Rate!$B$3:$M$3,0))*O8460*0.8,INDEX(Rate!$B$4:$M$25,MATCH(Gilbert!N8460,Rate!$A$4:$A$25,0),MATCH(Gilbert!L8460,Rate!$B$3:$M$3,0))*O8460)),"")</f>
        <v/>
      </c>
      <c r="T8460" s="71" t="str">
        <f t="shared" si="399"/>
        <v/>
      </c>
    </row>
    <row r="8461" spans="16:20">
      <c r="P8461" s="70" t="str">
        <f t="shared" si="397"/>
        <v/>
      </c>
      <c r="Q8461" s="70" t="str">
        <f t="shared" si="398"/>
        <v/>
      </c>
      <c r="R8461" s="70" t="str">
        <f>IFERROR(IF(K8461="handling and wharfage",SUM(P8461:Q8461),IF(OR(K8461="tank",K8461="Boat",K8461="car"),INDEX(Rate!$B$4:$M$25,MATCH(Gilbert!N8461,Rate!$A$4:$A$25,0),MATCH(Gilbert!L8461,Rate!$B$3:$M$3,0))*O8461*0.8,INDEX(Rate!$B$4:$M$25,MATCH(Gilbert!N8461,Rate!$A$4:$A$25,0),MATCH(Gilbert!L8461,Rate!$B$3:$M$3,0))*O8461)),"")</f>
        <v/>
      </c>
      <c r="T8461" s="71" t="str">
        <f t="shared" si="399"/>
        <v/>
      </c>
    </row>
    <row r="8462" spans="16:20">
      <c r="P8462" s="70" t="str">
        <f t="shared" si="397"/>
        <v/>
      </c>
      <c r="Q8462" s="70" t="str">
        <f t="shared" si="398"/>
        <v/>
      </c>
      <c r="R8462" s="70" t="str">
        <f>IFERROR(IF(K8462="handling and wharfage",SUM(P8462:Q8462),IF(OR(K8462="tank",K8462="Boat",K8462="car"),INDEX(Rate!$B$4:$M$25,MATCH(Gilbert!N8462,Rate!$A$4:$A$25,0),MATCH(Gilbert!L8462,Rate!$B$3:$M$3,0))*O8462*0.8,INDEX(Rate!$B$4:$M$25,MATCH(Gilbert!N8462,Rate!$A$4:$A$25,0),MATCH(Gilbert!L8462,Rate!$B$3:$M$3,0))*O8462)),"")</f>
        <v/>
      </c>
      <c r="T8462" s="71" t="str">
        <f t="shared" si="399"/>
        <v/>
      </c>
    </row>
    <row r="8463" spans="16:20">
      <c r="P8463" s="70" t="str">
        <f t="shared" si="397"/>
        <v/>
      </c>
      <c r="Q8463" s="70" t="str">
        <f t="shared" si="398"/>
        <v/>
      </c>
      <c r="R8463" s="70" t="str">
        <f>IFERROR(IF(K8463="handling and wharfage",SUM(P8463:Q8463),IF(OR(K8463="tank",K8463="Boat",K8463="car"),INDEX(Rate!$B$4:$M$25,MATCH(Gilbert!N8463,Rate!$A$4:$A$25,0),MATCH(Gilbert!L8463,Rate!$B$3:$M$3,0))*O8463*0.8,INDEX(Rate!$B$4:$M$25,MATCH(Gilbert!N8463,Rate!$A$4:$A$25,0),MATCH(Gilbert!L8463,Rate!$B$3:$M$3,0))*O8463)),"")</f>
        <v/>
      </c>
      <c r="T8463" s="71" t="str">
        <f t="shared" si="399"/>
        <v/>
      </c>
    </row>
    <row r="8464" spans="16:20">
      <c r="P8464" s="70" t="str">
        <f t="shared" si="397"/>
        <v/>
      </c>
      <c r="Q8464" s="70" t="str">
        <f t="shared" si="398"/>
        <v/>
      </c>
      <c r="R8464" s="70" t="str">
        <f>IFERROR(IF(K8464="handling and wharfage",SUM(P8464:Q8464),IF(OR(K8464="tank",K8464="Boat",K8464="car"),INDEX(Rate!$B$4:$M$25,MATCH(Gilbert!N8464,Rate!$A$4:$A$25,0),MATCH(Gilbert!L8464,Rate!$B$3:$M$3,0))*O8464*0.8,INDEX(Rate!$B$4:$M$25,MATCH(Gilbert!N8464,Rate!$A$4:$A$25,0),MATCH(Gilbert!L8464,Rate!$B$3:$M$3,0))*O8464)),"")</f>
        <v/>
      </c>
      <c r="T8464" s="71" t="str">
        <f t="shared" si="399"/>
        <v/>
      </c>
    </row>
    <row r="8465" spans="16:20">
      <c r="P8465" s="70" t="str">
        <f t="shared" si="397"/>
        <v/>
      </c>
      <c r="Q8465" s="70" t="str">
        <f t="shared" si="398"/>
        <v/>
      </c>
      <c r="R8465" s="70" t="str">
        <f>IFERROR(IF(K8465="handling and wharfage",SUM(P8465:Q8465),IF(OR(K8465="tank",K8465="Boat",K8465="car"),INDEX(Rate!$B$4:$M$25,MATCH(Gilbert!N8465,Rate!$A$4:$A$25,0),MATCH(Gilbert!L8465,Rate!$B$3:$M$3,0))*O8465*0.8,INDEX(Rate!$B$4:$M$25,MATCH(Gilbert!N8465,Rate!$A$4:$A$25,0),MATCH(Gilbert!L8465,Rate!$B$3:$M$3,0))*O8465)),"")</f>
        <v/>
      </c>
      <c r="T8465" s="71" t="str">
        <f t="shared" si="399"/>
        <v/>
      </c>
    </row>
    <row r="8466" spans="16:20">
      <c r="P8466" s="70" t="str">
        <f t="shared" si="397"/>
        <v/>
      </c>
      <c r="Q8466" s="70" t="str">
        <f t="shared" si="398"/>
        <v/>
      </c>
      <c r="R8466" s="70" t="str">
        <f>IFERROR(IF(K8466="handling and wharfage",SUM(P8466:Q8466),IF(OR(K8466="tank",K8466="Boat",K8466="car"),INDEX(Rate!$B$4:$M$25,MATCH(Gilbert!N8466,Rate!$A$4:$A$25,0),MATCH(Gilbert!L8466,Rate!$B$3:$M$3,0))*O8466*0.8,INDEX(Rate!$B$4:$M$25,MATCH(Gilbert!N8466,Rate!$A$4:$A$25,0),MATCH(Gilbert!L8466,Rate!$B$3:$M$3,0))*O8466)),"")</f>
        <v/>
      </c>
      <c r="T8466" s="71" t="str">
        <f t="shared" si="399"/>
        <v/>
      </c>
    </row>
    <row r="8467" spans="16:20">
      <c r="P8467" s="70" t="str">
        <f t="shared" si="397"/>
        <v/>
      </c>
      <c r="Q8467" s="70" t="str">
        <f t="shared" si="398"/>
        <v/>
      </c>
      <c r="R8467" s="70" t="str">
        <f>IFERROR(IF(K8467="handling and wharfage",SUM(P8467:Q8467),IF(OR(K8467="tank",K8467="Boat",K8467="car"),INDEX(Rate!$B$4:$M$25,MATCH(Gilbert!N8467,Rate!$A$4:$A$25,0),MATCH(Gilbert!L8467,Rate!$B$3:$M$3,0))*O8467*0.8,INDEX(Rate!$B$4:$M$25,MATCH(Gilbert!N8467,Rate!$A$4:$A$25,0),MATCH(Gilbert!L8467,Rate!$B$3:$M$3,0))*O8467)),"")</f>
        <v/>
      </c>
      <c r="T8467" s="71" t="str">
        <f t="shared" si="399"/>
        <v/>
      </c>
    </row>
    <row r="8468" spans="16:20">
      <c r="P8468" s="70" t="str">
        <f t="shared" si="397"/>
        <v/>
      </c>
      <c r="Q8468" s="70" t="str">
        <f t="shared" si="398"/>
        <v/>
      </c>
      <c r="R8468" s="70" t="str">
        <f>IFERROR(IF(K8468="handling and wharfage",SUM(P8468:Q8468),IF(OR(K8468="tank",K8468="Boat",K8468="car"),INDEX(Rate!$B$4:$M$25,MATCH(Gilbert!N8468,Rate!$A$4:$A$25,0),MATCH(Gilbert!L8468,Rate!$B$3:$M$3,0))*O8468*0.8,INDEX(Rate!$B$4:$M$25,MATCH(Gilbert!N8468,Rate!$A$4:$A$25,0),MATCH(Gilbert!L8468,Rate!$B$3:$M$3,0))*O8468)),"")</f>
        <v/>
      </c>
      <c r="T8468" s="71" t="str">
        <f t="shared" si="399"/>
        <v/>
      </c>
    </row>
    <row r="8469" spans="16:20">
      <c r="P8469" s="70" t="str">
        <f t="shared" si="397"/>
        <v/>
      </c>
      <c r="Q8469" s="70" t="str">
        <f t="shared" si="398"/>
        <v/>
      </c>
      <c r="R8469" s="70" t="str">
        <f>IFERROR(IF(K8469="handling and wharfage",SUM(P8469:Q8469),IF(OR(K8469="tank",K8469="Boat",K8469="car"),INDEX(Rate!$B$4:$M$25,MATCH(Gilbert!N8469,Rate!$A$4:$A$25,0),MATCH(Gilbert!L8469,Rate!$B$3:$M$3,0))*O8469*0.8,INDEX(Rate!$B$4:$M$25,MATCH(Gilbert!N8469,Rate!$A$4:$A$25,0),MATCH(Gilbert!L8469,Rate!$B$3:$M$3,0))*O8469)),"")</f>
        <v/>
      </c>
      <c r="T8469" s="71" t="str">
        <f t="shared" si="399"/>
        <v/>
      </c>
    </row>
    <row r="8470" spans="16:20">
      <c r="P8470" s="70" t="str">
        <f t="shared" si="397"/>
        <v/>
      </c>
      <c r="Q8470" s="70" t="str">
        <f t="shared" si="398"/>
        <v/>
      </c>
      <c r="R8470" s="70" t="str">
        <f>IFERROR(IF(K8470="handling and wharfage",SUM(P8470:Q8470),IF(OR(K8470="tank",K8470="Boat",K8470="car"),INDEX(Rate!$B$4:$M$25,MATCH(Gilbert!N8470,Rate!$A$4:$A$25,0),MATCH(Gilbert!L8470,Rate!$B$3:$M$3,0))*O8470*0.8,INDEX(Rate!$B$4:$M$25,MATCH(Gilbert!N8470,Rate!$A$4:$A$25,0),MATCH(Gilbert!L8470,Rate!$B$3:$M$3,0))*O8470)),"")</f>
        <v/>
      </c>
      <c r="T8470" s="71" t="str">
        <f t="shared" si="399"/>
        <v/>
      </c>
    </row>
    <row r="8471" spans="16:20">
      <c r="P8471" s="70" t="str">
        <f t="shared" si="397"/>
        <v/>
      </c>
      <c r="Q8471" s="70" t="str">
        <f t="shared" si="398"/>
        <v/>
      </c>
      <c r="R8471" s="70" t="str">
        <f>IFERROR(IF(K8471="handling and wharfage",SUM(P8471:Q8471),IF(OR(K8471="tank",K8471="Boat",K8471="car"),INDEX(Rate!$B$4:$M$25,MATCH(Gilbert!N8471,Rate!$A$4:$A$25,0),MATCH(Gilbert!L8471,Rate!$B$3:$M$3,0))*O8471*0.8,INDEX(Rate!$B$4:$M$25,MATCH(Gilbert!N8471,Rate!$A$4:$A$25,0),MATCH(Gilbert!L8471,Rate!$B$3:$M$3,0))*O8471)),"")</f>
        <v/>
      </c>
      <c r="T8471" s="71" t="str">
        <f t="shared" si="399"/>
        <v/>
      </c>
    </row>
    <row r="8472" spans="16:20">
      <c r="P8472" s="70" t="str">
        <f t="shared" si="397"/>
        <v/>
      </c>
      <c r="Q8472" s="70" t="str">
        <f t="shared" si="398"/>
        <v/>
      </c>
      <c r="R8472" s="70" t="str">
        <f>IFERROR(IF(K8472="handling and wharfage",SUM(P8472:Q8472),IF(OR(K8472="tank",K8472="Boat",K8472="car"),INDEX(Rate!$B$4:$M$25,MATCH(Gilbert!N8472,Rate!$A$4:$A$25,0),MATCH(Gilbert!L8472,Rate!$B$3:$M$3,0))*O8472*0.8,INDEX(Rate!$B$4:$M$25,MATCH(Gilbert!N8472,Rate!$A$4:$A$25,0),MATCH(Gilbert!L8472,Rate!$B$3:$M$3,0))*O8472)),"")</f>
        <v/>
      </c>
      <c r="T8472" s="71" t="str">
        <f t="shared" si="399"/>
        <v/>
      </c>
    </row>
    <row r="8473" spans="16:20">
      <c r="P8473" s="70" t="str">
        <f t="shared" si="397"/>
        <v/>
      </c>
      <c r="Q8473" s="70" t="str">
        <f t="shared" si="398"/>
        <v/>
      </c>
      <c r="R8473" s="70" t="str">
        <f>IFERROR(IF(K8473="handling and wharfage",SUM(P8473:Q8473),IF(OR(K8473="tank",K8473="Boat",K8473="car"),INDEX(Rate!$B$4:$M$25,MATCH(Gilbert!N8473,Rate!$A$4:$A$25,0),MATCH(Gilbert!L8473,Rate!$B$3:$M$3,0))*O8473*0.8,INDEX(Rate!$B$4:$M$25,MATCH(Gilbert!N8473,Rate!$A$4:$A$25,0),MATCH(Gilbert!L8473,Rate!$B$3:$M$3,0))*O8473)),"")</f>
        <v/>
      </c>
      <c r="T8473" s="71" t="str">
        <f t="shared" si="399"/>
        <v/>
      </c>
    </row>
    <row r="8474" spans="16:20">
      <c r="P8474" s="70" t="str">
        <f t="shared" si="397"/>
        <v/>
      </c>
      <c r="Q8474" s="70" t="str">
        <f t="shared" si="398"/>
        <v/>
      </c>
      <c r="R8474" s="70" t="str">
        <f>IFERROR(IF(K8474="handling and wharfage",SUM(P8474:Q8474),IF(OR(K8474="tank",K8474="Boat",K8474="car"),INDEX(Rate!$B$4:$M$25,MATCH(Gilbert!N8474,Rate!$A$4:$A$25,0),MATCH(Gilbert!L8474,Rate!$B$3:$M$3,0))*O8474*0.8,INDEX(Rate!$B$4:$M$25,MATCH(Gilbert!N8474,Rate!$A$4:$A$25,0),MATCH(Gilbert!L8474,Rate!$B$3:$M$3,0))*O8474)),"")</f>
        <v/>
      </c>
      <c r="T8474" s="71" t="str">
        <f t="shared" si="399"/>
        <v/>
      </c>
    </row>
    <row r="8475" spans="16:20">
      <c r="P8475" s="70" t="str">
        <f t="shared" si="397"/>
        <v/>
      </c>
      <c r="Q8475" s="70" t="str">
        <f t="shared" si="398"/>
        <v/>
      </c>
      <c r="R8475" s="70" t="str">
        <f>IFERROR(IF(K8475="handling and wharfage",SUM(P8475:Q8475),IF(OR(K8475="tank",K8475="Boat",K8475="car"),INDEX(Rate!$B$4:$M$25,MATCH(Gilbert!N8475,Rate!$A$4:$A$25,0),MATCH(Gilbert!L8475,Rate!$B$3:$M$3,0))*O8475*0.8,INDEX(Rate!$B$4:$M$25,MATCH(Gilbert!N8475,Rate!$A$4:$A$25,0),MATCH(Gilbert!L8475,Rate!$B$3:$M$3,0))*O8475)),"")</f>
        <v/>
      </c>
      <c r="T8475" s="71" t="str">
        <f t="shared" si="399"/>
        <v/>
      </c>
    </row>
    <row r="8476" spans="16:20">
      <c r="P8476" s="70" t="str">
        <f t="shared" si="397"/>
        <v/>
      </c>
      <c r="Q8476" s="70" t="str">
        <f t="shared" si="398"/>
        <v/>
      </c>
      <c r="R8476" s="70" t="str">
        <f>IFERROR(IF(K8476="handling and wharfage",SUM(P8476:Q8476),IF(OR(K8476="tank",K8476="Boat",K8476="car"),INDEX(Rate!$B$4:$M$25,MATCH(Gilbert!N8476,Rate!$A$4:$A$25,0),MATCH(Gilbert!L8476,Rate!$B$3:$M$3,0))*O8476*0.8,INDEX(Rate!$B$4:$M$25,MATCH(Gilbert!N8476,Rate!$A$4:$A$25,0),MATCH(Gilbert!L8476,Rate!$B$3:$M$3,0))*O8476)),"")</f>
        <v/>
      </c>
      <c r="T8476" s="71" t="str">
        <f t="shared" si="399"/>
        <v/>
      </c>
    </row>
    <row r="8477" spans="16:20">
      <c r="P8477" s="70" t="str">
        <f t="shared" si="397"/>
        <v/>
      </c>
      <c r="Q8477" s="70" t="str">
        <f t="shared" si="398"/>
        <v/>
      </c>
      <c r="R8477" s="70" t="str">
        <f>IFERROR(IF(K8477="handling and wharfage",SUM(P8477:Q8477),IF(OR(K8477="tank",K8477="Boat",K8477="car"),INDEX(Rate!$B$4:$M$25,MATCH(Gilbert!N8477,Rate!$A$4:$A$25,0),MATCH(Gilbert!L8477,Rate!$B$3:$M$3,0))*O8477*0.8,INDEX(Rate!$B$4:$M$25,MATCH(Gilbert!N8477,Rate!$A$4:$A$25,0),MATCH(Gilbert!L8477,Rate!$B$3:$M$3,0))*O8477)),"")</f>
        <v/>
      </c>
      <c r="T8477" s="71" t="str">
        <f t="shared" si="399"/>
        <v/>
      </c>
    </row>
    <row r="8478" spans="16:20">
      <c r="P8478" s="70" t="str">
        <f t="shared" si="397"/>
        <v/>
      </c>
      <c r="Q8478" s="70" t="str">
        <f t="shared" si="398"/>
        <v/>
      </c>
      <c r="R8478" s="70" t="str">
        <f>IFERROR(IF(K8478="handling and wharfage",SUM(P8478:Q8478),IF(OR(K8478="tank",K8478="Boat",K8478="car"),INDEX(Rate!$B$4:$M$25,MATCH(Gilbert!N8478,Rate!$A$4:$A$25,0),MATCH(Gilbert!L8478,Rate!$B$3:$M$3,0))*O8478*0.8,INDEX(Rate!$B$4:$M$25,MATCH(Gilbert!N8478,Rate!$A$4:$A$25,0),MATCH(Gilbert!L8478,Rate!$B$3:$M$3,0))*O8478)),"")</f>
        <v/>
      </c>
      <c r="T8478" s="71" t="str">
        <f t="shared" si="399"/>
        <v/>
      </c>
    </row>
    <row r="8479" spans="16:20">
      <c r="P8479" s="70" t="str">
        <f t="shared" si="397"/>
        <v/>
      </c>
      <c r="Q8479" s="70" t="str">
        <f t="shared" si="398"/>
        <v/>
      </c>
      <c r="R8479" s="70" t="str">
        <f>IFERROR(IF(K8479="handling and wharfage",SUM(P8479:Q8479),IF(OR(K8479="tank",K8479="Boat",K8479="car"),INDEX(Rate!$B$4:$M$25,MATCH(Gilbert!N8479,Rate!$A$4:$A$25,0),MATCH(Gilbert!L8479,Rate!$B$3:$M$3,0))*O8479*0.8,INDEX(Rate!$B$4:$M$25,MATCH(Gilbert!N8479,Rate!$A$4:$A$25,0),MATCH(Gilbert!L8479,Rate!$B$3:$M$3,0))*O8479)),"")</f>
        <v/>
      </c>
      <c r="T8479" s="71" t="str">
        <f t="shared" si="399"/>
        <v/>
      </c>
    </row>
    <row r="8480" spans="16:20">
      <c r="P8480" s="70" t="str">
        <f t="shared" si="397"/>
        <v/>
      </c>
      <c r="Q8480" s="70" t="str">
        <f t="shared" si="398"/>
        <v/>
      </c>
      <c r="R8480" s="70" t="str">
        <f>IFERROR(IF(K8480="handling and wharfage",SUM(P8480:Q8480),IF(OR(K8480="tank",K8480="Boat",K8480="car"),INDEX(Rate!$B$4:$M$25,MATCH(Gilbert!N8480,Rate!$A$4:$A$25,0),MATCH(Gilbert!L8480,Rate!$B$3:$M$3,0))*O8480*0.8,INDEX(Rate!$B$4:$M$25,MATCH(Gilbert!N8480,Rate!$A$4:$A$25,0),MATCH(Gilbert!L8480,Rate!$B$3:$M$3,0))*O8480)),"")</f>
        <v/>
      </c>
      <c r="T8480" s="71" t="str">
        <f t="shared" si="399"/>
        <v/>
      </c>
    </row>
    <row r="8481" spans="16:20">
      <c r="P8481" s="70" t="str">
        <f t="shared" si="397"/>
        <v/>
      </c>
      <c r="Q8481" s="70" t="str">
        <f t="shared" si="398"/>
        <v/>
      </c>
      <c r="R8481" s="70" t="str">
        <f>IFERROR(IF(K8481="handling and wharfage",SUM(P8481:Q8481),IF(OR(K8481="tank",K8481="Boat",K8481="car"),INDEX(Rate!$B$4:$M$25,MATCH(Gilbert!N8481,Rate!$A$4:$A$25,0),MATCH(Gilbert!L8481,Rate!$B$3:$M$3,0))*O8481*0.8,INDEX(Rate!$B$4:$M$25,MATCH(Gilbert!N8481,Rate!$A$4:$A$25,0),MATCH(Gilbert!L8481,Rate!$B$3:$M$3,0))*O8481)),"")</f>
        <v/>
      </c>
      <c r="T8481" s="71" t="str">
        <f t="shared" si="399"/>
        <v/>
      </c>
    </row>
    <row r="8482" spans="16:20">
      <c r="P8482" s="70" t="str">
        <f t="shared" si="397"/>
        <v/>
      </c>
      <c r="Q8482" s="70" t="str">
        <f t="shared" si="398"/>
        <v/>
      </c>
      <c r="R8482" s="70" t="str">
        <f>IFERROR(IF(K8482="handling and wharfage",SUM(P8482:Q8482),IF(OR(K8482="tank",K8482="Boat",K8482="car"),INDEX(Rate!$B$4:$M$25,MATCH(Gilbert!N8482,Rate!$A$4:$A$25,0),MATCH(Gilbert!L8482,Rate!$B$3:$M$3,0))*O8482*0.8,INDEX(Rate!$B$4:$M$25,MATCH(Gilbert!N8482,Rate!$A$4:$A$25,0),MATCH(Gilbert!L8482,Rate!$B$3:$M$3,0))*O8482)),"")</f>
        <v/>
      </c>
      <c r="T8482" s="71" t="str">
        <f t="shared" si="399"/>
        <v/>
      </c>
    </row>
    <row r="8483" spans="16:20">
      <c r="P8483" s="70" t="str">
        <f t="shared" si="397"/>
        <v/>
      </c>
      <c r="Q8483" s="70" t="str">
        <f t="shared" si="398"/>
        <v/>
      </c>
      <c r="R8483" s="70" t="str">
        <f>IFERROR(IF(K8483="handling and wharfage",SUM(P8483:Q8483),IF(OR(K8483="tank",K8483="Boat",K8483="car"),INDEX(Rate!$B$4:$M$25,MATCH(Gilbert!N8483,Rate!$A$4:$A$25,0),MATCH(Gilbert!L8483,Rate!$B$3:$M$3,0))*O8483*0.8,INDEX(Rate!$B$4:$M$25,MATCH(Gilbert!N8483,Rate!$A$4:$A$25,0),MATCH(Gilbert!L8483,Rate!$B$3:$M$3,0))*O8483)),"")</f>
        <v/>
      </c>
      <c r="T8483" s="71" t="str">
        <f t="shared" si="399"/>
        <v/>
      </c>
    </row>
    <row r="8484" spans="16:20">
      <c r="P8484" s="70" t="str">
        <f t="shared" si="397"/>
        <v/>
      </c>
      <c r="Q8484" s="70" t="str">
        <f t="shared" si="398"/>
        <v/>
      </c>
      <c r="R8484" s="70" t="str">
        <f>IFERROR(IF(K8484="handling and wharfage",SUM(P8484:Q8484),IF(OR(K8484="tank",K8484="Boat",K8484="car"),INDEX(Rate!$B$4:$M$25,MATCH(Gilbert!N8484,Rate!$A$4:$A$25,0),MATCH(Gilbert!L8484,Rate!$B$3:$M$3,0))*O8484*0.8,INDEX(Rate!$B$4:$M$25,MATCH(Gilbert!N8484,Rate!$A$4:$A$25,0),MATCH(Gilbert!L8484,Rate!$B$3:$M$3,0))*O8484)),"")</f>
        <v/>
      </c>
      <c r="T8484" s="71" t="str">
        <f t="shared" si="399"/>
        <v/>
      </c>
    </row>
    <row r="8485" spans="16:20">
      <c r="P8485" s="70" t="str">
        <f t="shared" si="397"/>
        <v/>
      </c>
      <c r="Q8485" s="70" t="str">
        <f t="shared" si="398"/>
        <v/>
      </c>
      <c r="R8485" s="70" t="str">
        <f>IFERROR(IF(K8485="handling and wharfage",SUM(P8485:Q8485),IF(OR(K8485="tank",K8485="Boat",K8485="car"),INDEX(Rate!$B$4:$M$25,MATCH(Gilbert!N8485,Rate!$A$4:$A$25,0),MATCH(Gilbert!L8485,Rate!$B$3:$M$3,0))*O8485*0.8,INDEX(Rate!$B$4:$M$25,MATCH(Gilbert!N8485,Rate!$A$4:$A$25,0),MATCH(Gilbert!L8485,Rate!$B$3:$M$3,0))*O8485)),"")</f>
        <v/>
      </c>
      <c r="T8485" s="71" t="str">
        <f t="shared" si="399"/>
        <v/>
      </c>
    </row>
    <row r="8486" spans="16:20">
      <c r="P8486" s="70" t="str">
        <f t="shared" si="397"/>
        <v/>
      </c>
      <c r="Q8486" s="70" t="str">
        <f t="shared" si="398"/>
        <v/>
      </c>
      <c r="R8486" s="70" t="str">
        <f>IFERROR(IF(K8486="handling and wharfage",SUM(P8486:Q8486),IF(OR(K8486="tank",K8486="Boat",K8486="car"),INDEX(Rate!$B$4:$M$25,MATCH(Gilbert!N8486,Rate!$A$4:$A$25,0),MATCH(Gilbert!L8486,Rate!$B$3:$M$3,0))*O8486*0.8,INDEX(Rate!$B$4:$M$25,MATCH(Gilbert!N8486,Rate!$A$4:$A$25,0),MATCH(Gilbert!L8486,Rate!$B$3:$M$3,0))*O8486)),"")</f>
        <v/>
      </c>
      <c r="T8486" s="71" t="str">
        <f t="shared" si="399"/>
        <v/>
      </c>
    </row>
    <row r="8487" spans="16:20">
      <c r="P8487" s="70" t="str">
        <f t="shared" si="397"/>
        <v/>
      </c>
      <c r="Q8487" s="70" t="str">
        <f t="shared" si="398"/>
        <v/>
      </c>
      <c r="R8487" s="70" t="str">
        <f>IFERROR(IF(K8487="handling and wharfage",SUM(P8487:Q8487),IF(OR(K8487="tank",K8487="Boat",K8487="car"),INDEX(Rate!$B$4:$M$25,MATCH(Gilbert!N8487,Rate!$A$4:$A$25,0),MATCH(Gilbert!L8487,Rate!$B$3:$M$3,0))*O8487*0.8,INDEX(Rate!$B$4:$M$25,MATCH(Gilbert!N8487,Rate!$A$4:$A$25,0),MATCH(Gilbert!L8487,Rate!$B$3:$M$3,0))*O8487)),"")</f>
        <v/>
      </c>
      <c r="T8487" s="71" t="str">
        <f t="shared" si="399"/>
        <v/>
      </c>
    </row>
    <row r="8488" spans="16:20">
      <c r="P8488" s="70" t="str">
        <f t="shared" si="397"/>
        <v/>
      </c>
      <c r="Q8488" s="70" t="str">
        <f t="shared" si="398"/>
        <v/>
      </c>
      <c r="R8488" s="70" t="str">
        <f>IFERROR(IF(K8488="handling and wharfage",SUM(P8488:Q8488),IF(OR(K8488="tank",K8488="Boat",K8488="car"),INDEX(Rate!$B$4:$M$25,MATCH(Gilbert!N8488,Rate!$A$4:$A$25,0),MATCH(Gilbert!L8488,Rate!$B$3:$M$3,0))*O8488*0.8,INDEX(Rate!$B$4:$M$25,MATCH(Gilbert!N8488,Rate!$A$4:$A$25,0),MATCH(Gilbert!L8488,Rate!$B$3:$M$3,0))*O8488)),"")</f>
        <v/>
      </c>
      <c r="T8488" s="71" t="str">
        <f t="shared" si="399"/>
        <v/>
      </c>
    </row>
    <row r="8489" spans="16:20">
      <c r="P8489" s="70" t="str">
        <f t="shared" si="397"/>
        <v/>
      </c>
      <c r="Q8489" s="70" t="str">
        <f t="shared" si="398"/>
        <v/>
      </c>
      <c r="R8489" s="70" t="str">
        <f>IFERROR(IF(K8489="handling and wharfage",SUM(P8489:Q8489),IF(OR(K8489="tank",K8489="Boat",K8489="car"),INDEX(Rate!$B$4:$M$25,MATCH(Gilbert!N8489,Rate!$A$4:$A$25,0),MATCH(Gilbert!L8489,Rate!$B$3:$M$3,0))*O8489*0.8,INDEX(Rate!$B$4:$M$25,MATCH(Gilbert!N8489,Rate!$A$4:$A$25,0),MATCH(Gilbert!L8489,Rate!$B$3:$M$3,0))*O8489)),"")</f>
        <v/>
      </c>
      <c r="T8489" s="71" t="str">
        <f t="shared" si="399"/>
        <v/>
      </c>
    </row>
    <row r="8490" spans="16:20">
      <c r="P8490" s="70" t="str">
        <f t="shared" si="397"/>
        <v/>
      </c>
      <c r="Q8490" s="70" t="str">
        <f t="shared" si="398"/>
        <v/>
      </c>
      <c r="R8490" s="70" t="str">
        <f>IFERROR(IF(K8490="handling and wharfage",SUM(P8490:Q8490),IF(OR(K8490="tank",K8490="Boat",K8490="car"),INDEX(Rate!$B$4:$M$25,MATCH(Gilbert!N8490,Rate!$A$4:$A$25,0),MATCH(Gilbert!L8490,Rate!$B$3:$M$3,0))*O8490*0.8,INDEX(Rate!$B$4:$M$25,MATCH(Gilbert!N8490,Rate!$A$4:$A$25,0),MATCH(Gilbert!L8490,Rate!$B$3:$M$3,0))*O8490)),"")</f>
        <v/>
      </c>
      <c r="T8490" s="71" t="str">
        <f t="shared" si="399"/>
        <v/>
      </c>
    </row>
    <row r="8491" spans="16:20">
      <c r="P8491" s="70" t="str">
        <f t="shared" si="397"/>
        <v/>
      </c>
      <c r="Q8491" s="70" t="str">
        <f t="shared" si="398"/>
        <v/>
      </c>
      <c r="R8491" s="70" t="str">
        <f>IFERROR(IF(K8491="handling and wharfage",SUM(P8491:Q8491),IF(OR(K8491="tank",K8491="Boat",K8491="car"),INDEX(Rate!$B$4:$M$25,MATCH(Gilbert!N8491,Rate!$A$4:$A$25,0),MATCH(Gilbert!L8491,Rate!$B$3:$M$3,0))*O8491*0.8,INDEX(Rate!$B$4:$M$25,MATCH(Gilbert!N8491,Rate!$A$4:$A$25,0),MATCH(Gilbert!L8491,Rate!$B$3:$M$3,0))*O8491)),"")</f>
        <v/>
      </c>
      <c r="T8491" s="71" t="str">
        <f t="shared" si="399"/>
        <v/>
      </c>
    </row>
    <row r="8492" spans="16:20">
      <c r="P8492" s="70" t="str">
        <f t="shared" si="397"/>
        <v/>
      </c>
      <c r="Q8492" s="70" t="str">
        <f t="shared" si="398"/>
        <v/>
      </c>
      <c r="R8492" s="70" t="str">
        <f>IFERROR(IF(K8492="handling and wharfage",SUM(P8492:Q8492),IF(OR(K8492="tank",K8492="Boat",K8492="car"),INDEX(Rate!$B$4:$M$25,MATCH(Gilbert!N8492,Rate!$A$4:$A$25,0),MATCH(Gilbert!L8492,Rate!$B$3:$M$3,0))*O8492*0.8,INDEX(Rate!$B$4:$M$25,MATCH(Gilbert!N8492,Rate!$A$4:$A$25,0),MATCH(Gilbert!L8492,Rate!$B$3:$M$3,0))*O8492)),"")</f>
        <v/>
      </c>
      <c r="T8492" s="71" t="str">
        <f t="shared" si="399"/>
        <v/>
      </c>
    </row>
    <row r="8493" spans="16:20">
      <c r="P8493" s="70" t="str">
        <f t="shared" si="397"/>
        <v/>
      </c>
      <c r="Q8493" s="70" t="str">
        <f t="shared" si="398"/>
        <v/>
      </c>
      <c r="R8493" s="70" t="str">
        <f>IFERROR(IF(K8493="handling and wharfage",SUM(P8493:Q8493),IF(OR(K8493="tank",K8493="Boat",K8493="car"),INDEX(Rate!$B$4:$M$25,MATCH(Gilbert!N8493,Rate!$A$4:$A$25,0),MATCH(Gilbert!L8493,Rate!$B$3:$M$3,0))*O8493*0.8,INDEX(Rate!$B$4:$M$25,MATCH(Gilbert!N8493,Rate!$A$4:$A$25,0),MATCH(Gilbert!L8493,Rate!$B$3:$M$3,0))*O8493)),"")</f>
        <v/>
      </c>
      <c r="T8493" s="71" t="str">
        <f t="shared" si="399"/>
        <v/>
      </c>
    </row>
    <row r="8494" spans="16:20">
      <c r="P8494" s="70" t="str">
        <f t="shared" si="397"/>
        <v/>
      </c>
      <c r="Q8494" s="70" t="str">
        <f t="shared" si="398"/>
        <v/>
      </c>
      <c r="R8494" s="70" t="str">
        <f>IFERROR(IF(K8494="handling and wharfage",SUM(P8494:Q8494),IF(OR(K8494="tank",K8494="Boat",K8494="car"),INDEX(Rate!$B$4:$M$25,MATCH(Gilbert!N8494,Rate!$A$4:$A$25,0),MATCH(Gilbert!L8494,Rate!$B$3:$M$3,0))*O8494*0.8,INDEX(Rate!$B$4:$M$25,MATCH(Gilbert!N8494,Rate!$A$4:$A$25,0),MATCH(Gilbert!L8494,Rate!$B$3:$M$3,0))*O8494)),"")</f>
        <v/>
      </c>
      <c r="T8494" s="71" t="str">
        <f t="shared" si="399"/>
        <v/>
      </c>
    </row>
    <row r="8495" spans="16:20">
      <c r="P8495" s="70" t="str">
        <f t="shared" si="397"/>
        <v/>
      </c>
      <c r="Q8495" s="70" t="str">
        <f t="shared" si="398"/>
        <v/>
      </c>
      <c r="R8495" s="70" t="str">
        <f>IFERROR(IF(K8495="handling and wharfage",SUM(P8495:Q8495),IF(OR(K8495="tank",K8495="Boat",K8495="car"),INDEX(Rate!$B$4:$M$25,MATCH(Gilbert!N8495,Rate!$A$4:$A$25,0),MATCH(Gilbert!L8495,Rate!$B$3:$M$3,0))*O8495*0.8,INDEX(Rate!$B$4:$M$25,MATCH(Gilbert!N8495,Rate!$A$4:$A$25,0),MATCH(Gilbert!L8495,Rate!$B$3:$M$3,0))*O8495)),"")</f>
        <v/>
      </c>
      <c r="T8495" s="71" t="str">
        <f t="shared" si="399"/>
        <v/>
      </c>
    </row>
    <row r="8496" spans="16:20">
      <c r="P8496" s="70" t="str">
        <f t="shared" si="397"/>
        <v/>
      </c>
      <c r="Q8496" s="70" t="str">
        <f t="shared" si="398"/>
        <v/>
      </c>
      <c r="R8496" s="70" t="str">
        <f>IFERROR(IF(K8496="handling and wharfage",SUM(P8496:Q8496),IF(OR(K8496="tank",K8496="Boat",K8496="car"),INDEX(Rate!$B$4:$M$25,MATCH(Gilbert!N8496,Rate!$A$4:$A$25,0),MATCH(Gilbert!L8496,Rate!$B$3:$M$3,0))*O8496*0.8,INDEX(Rate!$B$4:$M$25,MATCH(Gilbert!N8496,Rate!$A$4:$A$25,0),MATCH(Gilbert!L8496,Rate!$B$3:$M$3,0))*O8496)),"")</f>
        <v/>
      </c>
      <c r="T8496" s="71" t="str">
        <f t="shared" si="399"/>
        <v/>
      </c>
    </row>
    <row r="8497" spans="16:20">
      <c r="P8497" s="70" t="str">
        <f t="shared" si="397"/>
        <v/>
      </c>
      <c r="Q8497" s="70" t="str">
        <f t="shared" si="398"/>
        <v/>
      </c>
      <c r="R8497" s="70" t="str">
        <f>IFERROR(IF(K8497="handling and wharfage",SUM(P8497:Q8497),IF(OR(K8497="tank",K8497="Boat",K8497="car"),INDEX(Rate!$B$4:$M$25,MATCH(Gilbert!N8497,Rate!$A$4:$A$25,0),MATCH(Gilbert!L8497,Rate!$B$3:$M$3,0))*O8497*0.8,INDEX(Rate!$B$4:$M$25,MATCH(Gilbert!N8497,Rate!$A$4:$A$25,0),MATCH(Gilbert!L8497,Rate!$B$3:$M$3,0))*O8497)),"")</f>
        <v/>
      </c>
      <c r="T8497" s="71" t="str">
        <f t="shared" si="399"/>
        <v/>
      </c>
    </row>
    <row r="8498" spans="3:24">
      <c r="C8498" s="59"/>
      <c r="D8498" s="98"/>
      <c r="E8498" s="59"/>
      <c r="F8498" s="59"/>
      <c r="G8498" s="99"/>
      <c r="H8498" s="98"/>
      <c r="I8498" s="59"/>
      <c r="J8498" s="101"/>
      <c r="K8498" s="59"/>
      <c r="L8498" s="59"/>
      <c r="M8498" s="59"/>
      <c r="N8498" s="59"/>
      <c r="O8498" s="59"/>
      <c r="P8498" s="70" t="str">
        <f t="shared" si="397"/>
        <v/>
      </c>
      <c r="Q8498" s="70" t="str">
        <f t="shared" si="398"/>
        <v/>
      </c>
      <c r="R8498" s="70" t="str">
        <f>IFERROR(IF(K8498="handling and wharfage",SUM(P8498:Q8498),IF(OR(K8498="tank",K8498="Boat",K8498="car"),INDEX(Rate!$B$4:$M$25,MATCH(Gilbert!N8498,Rate!$A$4:$A$25,0),MATCH(Gilbert!L8498,Rate!$B$3:$M$3,0))*O8498*0.8,INDEX(Rate!$B$4:$M$25,MATCH(Gilbert!N8498,Rate!$A$4:$A$25,0),MATCH(Gilbert!L8498,Rate!$B$3:$M$3,0))*O8498)),"")</f>
        <v/>
      </c>
      <c r="T8498" s="71" t="str">
        <f t="shared" si="399"/>
        <v/>
      </c>
      <c r="U8498" s="59"/>
      <c r="V8498" s="98"/>
      <c r="W8498" s="98"/>
      <c r="X8498" s="59"/>
    </row>
    <row r="8499" spans="3:24">
      <c r="C8499" s="59"/>
      <c r="D8499" s="98"/>
      <c r="E8499" s="59"/>
      <c r="F8499" s="59"/>
      <c r="G8499" s="99"/>
      <c r="H8499" s="98"/>
      <c r="I8499" s="59"/>
      <c r="J8499" s="101"/>
      <c r="K8499" s="59"/>
      <c r="L8499" s="59"/>
      <c r="M8499" s="59"/>
      <c r="N8499" s="59"/>
      <c r="O8499" s="59"/>
      <c r="P8499" s="70" t="str">
        <f t="shared" si="397"/>
        <v/>
      </c>
      <c r="Q8499" s="70" t="str">
        <f t="shared" si="398"/>
        <v/>
      </c>
      <c r="R8499" s="70" t="str">
        <f>IFERROR(IF(K8499="handling and wharfage",SUM(P8499:Q8499),IF(OR(K8499="tank",K8499="Boat",K8499="car"),INDEX(Rate!$B$4:$M$25,MATCH(Gilbert!N8499,Rate!$A$4:$A$25,0),MATCH(Gilbert!L8499,Rate!$B$3:$M$3,0))*O8499*0.8,INDEX(Rate!$B$4:$M$25,MATCH(Gilbert!N8499,Rate!$A$4:$A$25,0),MATCH(Gilbert!L8499,Rate!$B$3:$M$3,0))*O8499)),"")</f>
        <v/>
      </c>
      <c r="T8499" s="71" t="str">
        <f t="shared" si="399"/>
        <v/>
      </c>
      <c r="U8499" s="59"/>
      <c r="V8499" s="98"/>
      <c r="W8499" s="98"/>
      <c r="X8499" s="59"/>
    </row>
    <row r="8500" spans="3:24">
      <c r="C8500" s="59"/>
      <c r="D8500" s="98"/>
      <c r="E8500" s="59"/>
      <c r="F8500" s="59"/>
      <c r="G8500" s="99"/>
      <c r="H8500" s="98"/>
      <c r="I8500" s="59"/>
      <c r="J8500" s="101"/>
      <c r="K8500" s="59"/>
      <c r="L8500" s="59"/>
      <c r="M8500" s="59"/>
      <c r="N8500" s="59"/>
      <c r="O8500" s="59"/>
      <c r="P8500" s="70" t="str">
        <f t="shared" si="397"/>
        <v/>
      </c>
      <c r="Q8500" s="70" t="str">
        <f t="shared" si="398"/>
        <v/>
      </c>
      <c r="R8500" s="70" t="str">
        <f>IFERROR(IF(K8500="handling and wharfage",SUM(P8500:Q8500),IF(OR(K8500="tank",K8500="Boat",K8500="car"),INDEX(Rate!$B$4:$M$25,MATCH(Gilbert!N8500,Rate!$A$4:$A$25,0),MATCH(Gilbert!L8500,Rate!$B$3:$M$3,0))*O8500*0.8,INDEX(Rate!$B$4:$M$25,MATCH(Gilbert!N8500,Rate!$A$4:$A$25,0),MATCH(Gilbert!L8500,Rate!$B$3:$M$3,0))*O8500)),"")</f>
        <v/>
      </c>
      <c r="T8500" s="71" t="str">
        <f t="shared" si="399"/>
        <v/>
      </c>
      <c r="U8500" s="59"/>
      <c r="V8500" s="98"/>
      <c r="W8500" s="98"/>
      <c r="X8500" s="59"/>
    </row>
    <row r="8501" spans="3:24">
      <c r="C8501" s="59"/>
      <c r="D8501" s="98"/>
      <c r="E8501" s="59"/>
      <c r="F8501" s="59"/>
      <c r="G8501" s="99"/>
      <c r="H8501" s="98"/>
      <c r="I8501" s="59"/>
      <c r="J8501" s="101"/>
      <c r="K8501" s="59"/>
      <c r="L8501" s="59"/>
      <c r="M8501" s="59"/>
      <c r="N8501" s="59"/>
      <c r="O8501" s="59"/>
      <c r="P8501" s="70" t="str">
        <f t="shared" si="397"/>
        <v/>
      </c>
      <c r="Q8501" s="70" t="str">
        <f t="shared" si="398"/>
        <v/>
      </c>
      <c r="R8501" s="70" t="str">
        <f>IFERROR(IF(K8501="handling and wharfage",SUM(P8501:Q8501),IF(OR(K8501="tank",K8501="Boat",K8501="car"),INDEX(Rate!$B$4:$M$25,MATCH(Gilbert!N8501,Rate!$A$4:$A$25,0),MATCH(Gilbert!L8501,Rate!$B$3:$M$3,0))*O8501*0.8,INDEX(Rate!$B$4:$M$25,MATCH(Gilbert!N8501,Rate!$A$4:$A$25,0),MATCH(Gilbert!L8501,Rate!$B$3:$M$3,0))*O8501)),"")</f>
        <v/>
      </c>
      <c r="T8501" s="71" t="str">
        <f t="shared" si="399"/>
        <v/>
      </c>
      <c r="U8501" s="59"/>
      <c r="V8501" s="98"/>
      <c r="W8501" s="98"/>
      <c r="X8501" s="59"/>
    </row>
    <row r="8502" spans="3:24">
      <c r="C8502" s="59"/>
      <c r="D8502" s="98"/>
      <c r="E8502" s="59"/>
      <c r="F8502" s="59"/>
      <c r="G8502" s="99"/>
      <c r="H8502" s="98"/>
      <c r="I8502" s="59"/>
      <c r="J8502" s="101"/>
      <c r="K8502" s="59"/>
      <c r="L8502" s="59"/>
      <c r="M8502" s="59"/>
      <c r="N8502" s="59"/>
      <c r="O8502" s="59"/>
      <c r="P8502" s="70" t="str">
        <f t="shared" si="397"/>
        <v/>
      </c>
      <c r="Q8502" s="70" t="str">
        <f t="shared" si="398"/>
        <v/>
      </c>
      <c r="R8502" s="70" t="str">
        <f>IFERROR(IF(K8502="handling and wharfage",SUM(P8502:Q8502),IF(OR(K8502="tank",K8502="Boat",K8502="car"),INDEX(Rate!$B$4:$M$25,MATCH(Gilbert!N8502,Rate!$A$4:$A$25,0),MATCH(Gilbert!L8502,Rate!$B$3:$M$3,0))*O8502*0.8,INDEX(Rate!$B$4:$M$25,MATCH(Gilbert!N8502,Rate!$A$4:$A$25,0),MATCH(Gilbert!L8502,Rate!$B$3:$M$3,0))*O8502)),"")</f>
        <v/>
      </c>
      <c r="T8502" s="71" t="str">
        <f t="shared" si="399"/>
        <v/>
      </c>
      <c r="U8502" s="59"/>
      <c r="V8502" s="98"/>
      <c r="W8502" s="98"/>
      <c r="X8502" s="59"/>
    </row>
    <row r="8503" spans="3:24">
      <c r="C8503" s="59"/>
      <c r="D8503" s="98"/>
      <c r="E8503" s="59"/>
      <c r="F8503" s="59"/>
      <c r="G8503" s="99"/>
      <c r="H8503" s="98"/>
      <c r="I8503" s="59"/>
      <c r="J8503" s="101"/>
      <c r="K8503" s="59"/>
      <c r="L8503" s="59"/>
      <c r="M8503" s="59"/>
      <c r="N8503" s="59"/>
      <c r="O8503" s="59"/>
      <c r="P8503" s="70" t="str">
        <f t="shared" si="397"/>
        <v/>
      </c>
      <c r="Q8503" s="70" t="str">
        <f t="shared" si="398"/>
        <v/>
      </c>
      <c r="R8503" s="70" t="str">
        <f>IFERROR(IF(K8503="handling and wharfage",SUM(P8503:Q8503),IF(OR(K8503="tank",K8503="Boat",K8503="car"),INDEX(Rate!$B$4:$M$25,MATCH(Gilbert!N8503,Rate!$A$4:$A$25,0),MATCH(Gilbert!L8503,Rate!$B$3:$M$3,0))*O8503*0.8,INDEX(Rate!$B$4:$M$25,MATCH(Gilbert!N8503,Rate!$A$4:$A$25,0),MATCH(Gilbert!L8503,Rate!$B$3:$M$3,0))*O8503)),"")</f>
        <v/>
      </c>
      <c r="T8503" s="71" t="str">
        <f t="shared" si="399"/>
        <v/>
      </c>
      <c r="U8503" s="59"/>
      <c r="V8503" s="98"/>
      <c r="W8503" s="98"/>
      <c r="X8503" s="59"/>
    </row>
    <row r="8504" spans="3:24">
      <c r="C8504" s="59"/>
      <c r="D8504" s="98"/>
      <c r="E8504" s="59"/>
      <c r="F8504" s="59"/>
      <c r="G8504" s="99"/>
      <c r="H8504" s="98"/>
      <c r="I8504" s="59"/>
      <c r="J8504" s="101"/>
      <c r="K8504" s="59"/>
      <c r="L8504" s="59"/>
      <c r="M8504" s="59"/>
      <c r="N8504" s="59"/>
      <c r="O8504" s="59"/>
      <c r="P8504" s="70" t="str">
        <f t="shared" si="397"/>
        <v/>
      </c>
      <c r="Q8504" s="70" t="str">
        <f t="shared" si="398"/>
        <v/>
      </c>
      <c r="R8504" s="70" t="str">
        <f>IFERROR(IF(K8504="handling and wharfage",SUM(P8504:Q8504),IF(OR(K8504="tank",K8504="Boat",K8504="car"),INDEX(Rate!$B$4:$M$25,MATCH(Gilbert!N8504,Rate!$A$4:$A$25,0),MATCH(Gilbert!L8504,Rate!$B$3:$M$3,0))*O8504*0.8,INDEX(Rate!$B$4:$M$25,MATCH(Gilbert!N8504,Rate!$A$4:$A$25,0),MATCH(Gilbert!L8504,Rate!$B$3:$M$3,0))*O8504)),"")</f>
        <v/>
      </c>
      <c r="T8504" s="71" t="str">
        <f t="shared" si="399"/>
        <v/>
      </c>
      <c r="U8504" s="59"/>
      <c r="V8504" s="98"/>
      <c r="W8504" s="98"/>
      <c r="X8504" s="59"/>
    </row>
    <row r="8505" spans="3:24">
      <c r="C8505" s="59"/>
      <c r="D8505" s="98"/>
      <c r="E8505" s="59"/>
      <c r="F8505" s="59"/>
      <c r="G8505" s="99"/>
      <c r="H8505" s="98"/>
      <c r="I8505" s="59"/>
      <c r="J8505" s="101"/>
      <c r="K8505" s="59"/>
      <c r="L8505" s="59"/>
      <c r="M8505" s="59"/>
      <c r="N8505" s="59"/>
      <c r="O8505" s="59"/>
      <c r="P8505" s="70" t="str">
        <f t="shared" si="397"/>
        <v/>
      </c>
      <c r="Q8505" s="70" t="str">
        <f t="shared" si="398"/>
        <v/>
      </c>
      <c r="R8505" s="70" t="str">
        <f>IFERROR(IF(K8505="handling and wharfage",SUM(P8505:Q8505),IF(OR(K8505="tank",K8505="Boat",K8505="car"),INDEX(Rate!$B$4:$M$25,MATCH(Gilbert!N8505,Rate!$A$4:$A$25,0),MATCH(Gilbert!L8505,Rate!$B$3:$M$3,0))*O8505*0.8,INDEX(Rate!$B$4:$M$25,MATCH(Gilbert!N8505,Rate!$A$4:$A$25,0),MATCH(Gilbert!L8505,Rate!$B$3:$M$3,0))*O8505)),"")</f>
        <v/>
      </c>
      <c r="T8505" s="71" t="str">
        <f t="shared" si="399"/>
        <v/>
      </c>
      <c r="U8505" s="59"/>
      <c r="V8505" s="98"/>
      <c r="W8505" s="98"/>
      <c r="X8505" s="59"/>
    </row>
    <row r="8506" spans="16:20">
      <c r="P8506" s="70" t="str">
        <f t="shared" si="397"/>
        <v/>
      </c>
      <c r="Q8506" s="70" t="str">
        <f t="shared" si="398"/>
        <v/>
      </c>
      <c r="R8506" s="70" t="str">
        <f>IFERROR(IF(K8506="handling and wharfage",SUM(P8506:Q8506),IF(OR(K8506="tank",K8506="Boat",K8506="car"),INDEX(Rate!$B$4:$M$25,MATCH(Gilbert!N8506,Rate!$A$4:$A$25,0),MATCH(Gilbert!L8506,Rate!$B$3:$M$3,0))*O8506*0.8,INDEX(Rate!$B$4:$M$25,MATCH(Gilbert!N8506,Rate!$A$4:$A$25,0),MATCH(Gilbert!L8506,Rate!$B$3:$M$3,0))*O8506)),"")</f>
        <v/>
      </c>
      <c r="T8506" s="71" t="str">
        <f t="shared" si="399"/>
        <v/>
      </c>
    </row>
    <row r="8507" spans="16:20">
      <c r="P8507" s="70" t="str">
        <f t="shared" si="397"/>
        <v/>
      </c>
      <c r="Q8507" s="70" t="str">
        <f t="shared" si="398"/>
        <v/>
      </c>
      <c r="R8507" s="70" t="str">
        <f>IFERROR(IF(K8507="handling and wharfage",SUM(P8507:Q8507),IF(OR(K8507="tank",K8507="Boat",K8507="car"),INDEX(Rate!$B$4:$M$25,MATCH(Gilbert!N8507,Rate!$A$4:$A$25,0),MATCH(Gilbert!L8507,Rate!$B$3:$M$3,0))*O8507*0.8,INDEX(Rate!$B$4:$M$25,MATCH(Gilbert!N8507,Rate!$A$4:$A$25,0),MATCH(Gilbert!L8507,Rate!$B$3:$M$3,0))*O8507)),"")</f>
        <v/>
      </c>
      <c r="T8507" s="71" t="str">
        <f t="shared" si="399"/>
        <v/>
      </c>
    </row>
    <row r="8508" spans="16:20">
      <c r="P8508" s="70" t="str">
        <f t="shared" si="397"/>
        <v/>
      </c>
      <c r="Q8508" s="70" t="str">
        <f t="shared" si="398"/>
        <v/>
      </c>
      <c r="R8508" s="70" t="str">
        <f>IFERROR(IF(K8508="handling and wharfage",SUM(P8508:Q8508),IF(OR(K8508="tank",K8508="Boat",K8508="car"),INDEX(Rate!$B$4:$M$25,MATCH(Gilbert!N8508,Rate!$A$4:$A$25,0),MATCH(Gilbert!L8508,Rate!$B$3:$M$3,0))*O8508*0.8,INDEX(Rate!$B$4:$M$25,MATCH(Gilbert!N8508,Rate!$A$4:$A$25,0),MATCH(Gilbert!L8508,Rate!$B$3:$M$3,0))*O8508)),"")</f>
        <v/>
      </c>
      <c r="T8508" s="71" t="str">
        <f t="shared" si="399"/>
        <v/>
      </c>
    </row>
    <row r="8509" spans="16:20">
      <c r="P8509" s="70" t="str">
        <f t="shared" si="397"/>
        <v/>
      </c>
      <c r="Q8509" s="70" t="str">
        <f t="shared" si="398"/>
        <v/>
      </c>
      <c r="R8509" s="70" t="str">
        <f>IFERROR(IF(K8509="handling and wharfage",SUM(P8509:Q8509),IF(OR(K8509="tank",K8509="Boat",K8509="car"),INDEX(Rate!$B$4:$M$25,MATCH(Gilbert!N8509,Rate!$A$4:$A$25,0),MATCH(Gilbert!L8509,Rate!$B$3:$M$3,0))*O8509*0.8,INDEX(Rate!$B$4:$M$25,MATCH(Gilbert!N8509,Rate!$A$4:$A$25,0),MATCH(Gilbert!L8509,Rate!$B$3:$M$3,0))*O8509)),"")</f>
        <v/>
      </c>
      <c r="T8509" s="71" t="str">
        <f t="shared" si="399"/>
        <v/>
      </c>
    </row>
    <row r="8510" spans="16:20">
      <c r="P8510" s="70" t="str">
        <f t="shared" si="397"/>
        <v/>
      </c>
      <c r="Q8510" s="70" t="str">
        <f t="shared" si="398"/>
        <v/>
      </c>
      <c r="R8510" s="70" t="str">
        <f>IFERROR(IF(K8510="handling and wharfage",SUM(P8510:Q8510),IF(OR(K8510="tank",K8510="Boat",K8510="car"),INDEX(Rate!$B$4:$M$25,MATCH(Gilbert!N8510,Rate!$A$4:$A$25,0),MATCH(Gilbert!L8510,Rate!$B$3:$M$3,0))*O8510*0.8,INDEX(Rate!$B$4:$M$25,MATCH(Gilbert!N8510,Rate!$A$4:$A$25,0),MATCH(Gilbert!L8510,Rate!$B$3:$M$3,0))*O8510)),"")</f>
        <v/>
      </c>
      <c r="T8510" s="71" t="str">
        <f t="shared" si="399"/>
        <v/>
      </c>
    </row>
    <row r="8511" spans="16:20">
      <c r="P8511" s="70" t="str">
        <f t="shared" si="397"/>
        <v/>
      </c>
      <c r="Q8511" s="70" t="str">
        <f t="shared" si="398"/>
        <v/>
      </c>
      <c r="R8511" s="70" t="str">
        <f>IFERROR(IF(K8511="handling and wharfage",SUM(P8511:Q8511),IF(OR(K8511="tank",K8511="Boat",K8511="car"),INDEX(Rate!$B$4:$M$25,MATCH(Gilbert!N8511,Rate!$A$4:$A$25,0),MATCH(Gilbert!L8511,Rate!$B$3:$M$3,0))*O8511*0.8,INDEX(Rate!$B$4:$M$25,MATCH(Gilbert!N8511,Rate!$A$4:$A$25,0),MATCH(Gilbert!L8511,Rate!$B$3:$M$3,0))*O8511)),"")</f>
        <v/>
      </c>
      <c r="T8511" s="71" t="str">
        <f t="shared" si="399"/>
        <v/>
      </c>
    </row>
    <row r="8512" spans="16:20">
      <c r="P8512" s="70" t="str">
        <f t="shared" si="397"/>
        <v/>
      </c>
      <c r="Q8512" s="70" t="str">
        <f t="shared" si="398"/>
        <v/>
      </c>
      <c r="R8512" s="70" t="str">
        <f>IFERROR(IF(K8512="handling and wharfage",SUM(P8512:Q8512),IF(OR(K8512="tank",K8512="Boat",K8512="car"),INDEX(Rate!$B$4:$M$25,MATCH(Gilbert!N8512,Rate!$A$4:$A$25,0),MATCH(Gilbert!L8512,Rate!$B$3:$M$3,0))*O8512*0.8,INDEX(Rate!$B$4:$M$25,MATCH(Gilbert!N8512,Rate!$A$4:$A$25,0),MATCH(Gilbert!L8512,Rate!$B$3:$M$3,0))*O8512)),"")</f>
        <v/>
      </c>
      <c r="T8512" s="71" t="str">
        <f t="shared" si="399"/>
        <v/>
      </c>
    </row>
    <row r="8513" spans="16:20">
      <c r="P8513" s="70" t="str">
        <f t="shared" si="397"/>
        <v/>
      </c>
      <c r="Q8513" s="70" t="str">
        <f t="shared" si="398"/>
        <v/>
      </c>
      <c r="R8513" s="70" t="str">
        <f>IFERROR(IF(K8513="handling and wharfage",SUM(P8513:Q8513),IF(OR(K8513="tank",K8513="Boat",K8513="car"),INDEX(Rate!$B$4:$M$25,MATCH(Gilbert!N8513,Rate!$A$4:$A$25,0),MATCH(Gilbert!L8513,Rate!$B$3:$M$3,0))*O8513*0.8,INDEX(Rate!$B$4:$M$25,MATCH(Gilbert!N8513,Rate!$A$4:$A$25,0),MATCH(Gilbert!L8513,Rate!$B$3:$M$3,0))*O8513)),"")</f>
        <v/>
      </c>
      <c r="T8513" s="71" t="str">
        <f t="shared" si="399"/>
        <v/>
      </c>
    </row>
    <row r="8514" spans="16:20">
      <c r="P8514" s="70" t="str">
        <f t="shared" si="397"/>
        <v/>
      </c>
      <c r="Q8514" s="70" t="str">
        <f t="shared" si="398"/>
        <v/>
      </c>
      <c r="R8514" s="70" t="str">
        <f>IFERROR(IF(K8514="handling and wharfage",SUM(P8514:Q8514),IF(OR(K8514="tank",K8514="Boat",K8514="car"),INDEX(Rate!$B$4:$M$25,MATCH(Gilbert!N8514,Rate!$A$4:$A$25,0),MATCH(Gilbert!L8514,Rate!$B$3:$M$3,0))*O8514*0.8,INDEX(Rate!$B$4:$M$25,MATCH(Gilbert!N8514,Rate!$A$4:$A$25,0),MATCH(Gilbert!L8514,Rate!$B$3:$M$3,0))*O8514)),"")</f>
        <v/>
      </c>
      <c r="T8514" s="71" t="str">
        <f t="shared" si="399"/>
        <v/>
      </c>
    </row>
    <row r="8515" spans="16:20">
      <c r="P8515" s="70" t="str">
        <f t="shared" ref="P8515:P8578" si="400">IF(OR(K8515="handling and wharfage",K8515="rau handling and wharfage"),O8515*30,"")</f>
        <v/>
      </c>
      <c r="Q8515" s="70" t="str">
        <f t="shared" ref="Q8515:Q8578" si="401">IF(K8515&lt;&gt;"handling and wharfage","",O8515*3.5)</f>
        <v/>
      </c>
      <c r="R8515" s="70" t="str">
        <f>IFERROR(IF(K8515="handling and wharfage",SUM(P8515:Q8515),IF(OR(K8515="tank",K8515="Boat",K8515="car"),INDEX(Rate!$B$4:$M$25,MATCH(Gilbert!N8515,Rate!$A$4:$A$25,0),MATCH(Gilbert!L8515,Rate!$B$3:$M$3,0))*O8515*0.8,INDEX(Rate!$B$4:$M$25,MATCH(Gilbert!N8515,Rate!$A$4:$A$25,0),MATCH(Gilbert!L8515,Rate!$B$3:$M$3,0))*O8515)),"")</f>
        <v/>
      </c>
      <c r="T8515" s="71" t="str">
        <f t="shared" ref="T8515:T8578" si="402">IF(L8515="","",IF(L8515="General2","F0070000061A","E31250000331"))</f>
        <v/>
      </c>
    </row>
    <row r="8516" s="59" customFormat="1" spans="1:23">
      <c r="A8516" s="74"/>
      <c r="B8516" s="74"/>
      <c r="D8516" s="98"/>
      <c r="G8516" s="99"/>
      <c r="H8516" s="98"/>
      <c r="J8516" s="101"/>
      <c r="P8516" s="70" t="str">
        <f t="shared" si="400"/>
        <v/>
      </c>
      <c r="Q8516" s="70" t="str">
        <f t="shared" si="401"/>
        <v/>
      </c>
      <c r="R8516" s="70" t="str">
        <f>IFERROR(IF(K8516="handling and wharfage",SUM(P8516:Q8516),IF(OR(K8516="tank",K8516="Boat",K8516="car"),INDEX(Rate!$B$4:$M$25,MATCH(Gilbert!N8516,Rate!$A$4:$A$25,0),MATCH(Gilbert!L8516,Rate!$B$3:$M$3,0))*O8516*0.8,INDEX(Rate!$B$4:$M$25,MATCH(Gilbert!N8516,Rate!$A$4:$A$25,0),MATCH(Gilbert!L8516,Rate!$B$3:$M$3,0))*O8516)),"")</f>
        <v/>
      </c>
      <c r="S8516" s="71"/>
      <c r="T8516" s="71" t="str">
        <f t="shared" si="402"/>
        <v/>
      </c>
      <c r="V8516" s="98"/>
      <c r="W8516" s="98"/>
    </row>
    <row r="8517" s="59" customFormat="1" spans="1:23">
      <c r="A8517" s="74"/>
      <c r="B8517" s="74"/>
      <c r="D8517" s="98"/>
      <c r="G8517" s="99"/>
      <c r="H8517" s="98"/>
      <c r="J8517" s="101"/>
      <c r="P8517" s="70" t="str">
        <f t="shared" si="400"/>
        <v/>
      </c>
      <c r="Q8517" s="70" t="str">
        <f t="shared" si="401"/>
        <v/>
      </c>
      <c r="R8517" s="70" t="str">
        <f>IFERROR(IF(K8517="handling and wharfage",SUM(P8517:Q8517),IF(OR(K8517="tank",K8517="Boat",K8517="car"),INDEX(Rate!$B$4:$M$25,MATCH(Gilbert!N8517,Rate!$A$4:$A$25,0),MATCH(Gilbert!L8517,Rate!$B$3:$M$3,0))*O8517*0.8,INDEX(Rate!$B$4:$M$25,MATCH(Gilbert!N8517,Rate!$A$4:$A$25,0),MATCH(Gilbert!L8517,Rate!$B$3:$M$3,0))*O8517)),"")</f>
        <v/>
      </c>
      <c r="S8517" s="71"/>
      <c r="T8517" s="71" t="str">
        <f t="shared" si="402"/>
        <v/>
      </c>
      <c r="V8517" s="98"/>
      <c r="W8517" s="98"/>
    </row>
    <row r="8518" s="59" customFormat="1" spans="1:23">
      <c r="A8518" s="74"/>
      <c r="B8518" s="74"/>
      <c r="D8518" s="98"/>
      <c r="G8518" s="99"/>
      <c r="H8518" s="98"/>
      <c r="J8518" s="101"/>
      <c r="P8518" s="70" t="str">
        <f t="shared" si="400"/>
        <v/>
      </c>
      <c r="Q8518" s="70" t="str">
        <f t="shared" si="401"/>
        <v/>
      </c>
      <c r="R8518" s="70" t="str">
        <f>IFERROR(IF(K8518="handling and wharfage",SUM(P8518:Q8518),IF(OR(K8518="tank",K8518="Boat",K8518="car"),INDEX(Rate!$B$4:$M$25,MATCH(Gilbert!N8518,Rate!$A$4:$A$25,0),MATCH(Gilbert!L8518,Rate!$B$3:$M$3,0))*O8518*0.8,INDEX(Rate!$B$4:$M$25,MATCH(Gilbert!N8518,Rate!$A$4:$A$25,0),MATCH(Gilbert!L8518,Rate!$B$3:$M$3,0))*O8518)),"")</f>
        <v/>
      </c>
      <c r="S8518" s="71"/>
      <c r="T8518" s="71" t="str">
        <f t="shared" si="402"/>
        <v/>
      </c>
      <c r="V8518" s="98"/>
      <c r="W8518" s="98"/>
    </row>
    <row r="8519" s="59" customFormat="1" spans="1:23">
      <c r="A8519" s="74"/>
      <c r="B8519" s="74"/>
      <c r="D8519" s="98"/>
      <c r="G8519" s="99"/>
      <c r="H8519" s="98"/>
      <c r="J8519" s="101"/>
      <c r="P8519" s="70" t="str">
        <f t="shared" si="400"/>
        <v/>
      </c>
      <c r="Q8519" s="70" t="str">
        <f t="shared" si="401"/>
        <v/>
      </c>
      <c r="R8519" s="70" t="str">
        <f>IFERROR(IF(K8519="handling and wharfage",SUM(P8519:Q8519),IF(OR(K8519="tank",K8519="Boat",K8519="car"),INDEX(Rate!$B$4:$M$25,MATCH(Gilbert!N8519,Rate!$A$4:$A$25,0),MATCH(Gilbert!L8519,Rate!$B$3:$M$3,0))*O8519*0.8,INDEX(Rate!$B$4:$M$25,MATCH(Gilbert!N8519,Rate!$A$4:$A$25,0),MATCH(Gilbert!L8519,Rate!$B$3:$M$3,0))*O8519)),"")</f>
        <v/>
      </c>
      <c r="S8519" s="71"/>
      <c r="T8519" s="71" t="str">
        <f t="shared" si="402"/>
        <v/>
      </c>
      <c r="V8519" s="98"/>
      <c r="W8519" s="98"/>
    </row>
    <row r="8520" s="59" customFormat="1" spans="1:23">
      <c r="A8520" s="74"/>
      <c r="B8520" s="74"/>
      <c r="D8520" s="98"/>
      <c r="G8520" s="99"/>
      <c r="H8520" s="98"/>
      <c r="J8520" s="101"/>
      <c r="P8520" s="70" t="str">
        <f t="shared" si="400"/>
        <v/>
      </c>
      <c r="Q8520" s="70" t="str">
        <f t="shared" si="401"/>
        <v/>
      </c>
      <c r="R8520" s="70" t="str">
        <f>IFERROR(IF(K8520="handling and wharfage",SUM(P8520:Q8520),IF(OR(K8520="tank",K8520="Boat",K8520="car"),INDEX(Rate!$B$4:$M$25,MATCH(Gilbert!N8520,Rate!$A$4:$A$25,0),MATCH(Gilbert!L8520,Rate!$B$3:$M$3,0))*O8520*0.8,INDEX(Rate!$B$4:$M$25,MATCH(Gilbert!N8520,Rate!$A$4:$A$25,0),MATCH(Gilbert!L8520,Rate!$B$3:$M$3,0))*O8520)),"")</f>
        <v/>
      </c>
      <c r="S8520" s="71"/>
      <c r="T8520" s="71" t="str">
        <f t="shared" si="402"/>
        <v/>
      </c>
      <c r="V8520" s="98"/>
      <c r="W8520" s="98"/>
    </row>
    <row r="8521" s="59" customFormat="1" spans="1:23">
      <c r="A8521" s="74"/>
      <c r="B8521" s="74"/>
      <c r="D8521" s="98"/>
      <c r="G8521" s="99"/>
      <c r="H8521" s="98"/>
      <c r="J8521" s="101"/>
      <c r="P8521" s="70" t="str">
        <f t="shared" si="400"/>
        <v/>
      </c>
      <c r="Q8521" s="70" t="str">
        <f t="shared" si="401"/>
        <v/>
      </c>
      <c r="R8521" s="70" t="str">
        <f>IFERROR(IF(K8521="handling and wharfage",SUM(P8521:Q8521),IF(OR(K8521="tank",K8521="Boat",K8521="car"),INDEX(Rate!$B$4:$M$25,MATCH(Gilbert!N8521,Rate!$A$4:$A$25,0),MATCH(Gilbert!L8521,Rate!$B$3:$M$3,0))*O8521*0.8,INDEX(Rate!$B$4:$M$25,MATCH(Gilbert!N8521,Rate!$A$4:$A$25,0),MATCH(Gilbert!L8521,Rate!$B$3:$M$3,0))*O8521)),"")</f>
        <v/>
      </c>
      <c r="S8521" s="71"/>
      <c r="T8521" s="71" t="str">
        <f t="shared" si="402"/>
        <v/>
      </c>
      <c r="V8521" s="98"/>
      <c r="W8521" s="98"/>
    </row>
    <row r="8522" s="59" customFormat="1" spans="1:23">
      <c r="A8522" s="74"/>
      <c r="B8522" s="74"/>
      <c r="D8522" s="98"/>
      <c r="G8522" s="99"/>
      <c r="H8522" s="98"/>
      <c r="J8522" s="101"/>
      <c r="P8522" s="70" t="str">
        <f t="shared" si="400"/>
        <v/>
      </c>
      <c r="Q8522" s="70" t="str">
        <f t="shared" si="401"/>
        <v/>
      </c>
      <c r="R8522" s="70" t="str">
        <f>IFERROR(IF(K8522="handling and wharfage",SUM(P8522:Q8522),IF(OR(K8522="tank",K8522="Boat",K8522="car"),INDEX(Rate!$B$4:$M$25,MATCH(Gilbert!N8522,Rate!$A$4:$A$25,0),MATCH(Gilbert!L8522,Rate!$B$3:$M$3,0))*O8522*0.8,INDEX(Rate!$B$4:$M$25,MATCH(Gilbert!N8522,Rate!$A$4:$A$25,0),MATCH(Gilbert!L8522,Rate!$B$3:$M$3,0))*O8522)),"")</f>
        <v/>
      </c>
      <c r="S8522" s="71"/>
      <c r="T8522" s="71" t="str">
        <f t="shared" si="402"/>
        <v/>
      </c>
      <c r="V8522" s="98"/>
      <c r="W8522" s="98"/>
    </row>
    <row r="8523" s="59" customFormat="1" spans="1:23">
      <c r="A8523" s="74"/>
      <c r="B8523" s="74"/>
      <c r="D8523" s="98"/>
      <c r="G8523" s="99"/>
      <c r="H8523" s="98"/>
      <c r="J8523" s="101"/>
      <c r="P8523" s="70" t="str">
        <f t="shared" si="400"/>
        <v/>
      </c>
      <c r="Q8523" s="70" t="str">
        <f t="shared" si="401"/>
        <v/>
      </c>
      <c r="R8523" s="70" t="str">
        <f>IFERROR(IF(K8523="handling and wharfage",SUM(P8523:Q8523),IF(OR(K8523="tank",K8523="Boat",K8523="car"),INDEX(Rate!$B$4:$M$25,MATCH(Gilbert!N8523,Rate!$A$4:$A$25,0),MATCH(Gilbert!L8523,Rate!$B$3:$M$3,0))*O8523*0.8,INDEX(Rate!$B$4:$M$25,MATCH(Gilbert!N8523,Rate!$A$4:$A$25,0),MATCH(Gilbert!L8523,Rate!$B$3:$M$3,0))*O8523)),"")</f>
        <v/>
      </c>
      <c r="S8523" s="71"/>
      <c r="T8523" s="71" t="str">
        <f t="shared" si="402"/>
        <v/>
      </c>
      <c r="V8523" s="98"/>
      <c r="W8523" s="98"/>
    </row>
    <row r="8524" s="59" customFormat="1" spans="1:23">
      <c r="A8524" s="74"/>
      <c r="B8524" s="74"/>
      <c r="D8524" s="98"/>
      <c r="G8524" s="99"/>
      <c r="H8524" s="98"/>
      <c r="J8524" s="101"/>
      <c r="P8524" s="70" t="str">
        <f t="shared" si="400"/>
        <v/>
      </c>
      <c r="Q8524" s="70" t="str">
        <f t="shared" si="401"/>
        <v/>
      </c>
      <c r="R8524" s="70" t="str">
        <f>IFERROR(IF(K8524="handling and wharfage",SUM(P8524:Q8524),IF(OR(K8524="tank",K8524="Boat",K8524="car"),INDEX(Rate!$B$4:$M$25,MATCH(Gilbert!N8524,Rate!$A$4:$A$25,0),MATCH(Gilbert!L8524,Rate!$B$3:$M$3,0))*O8524*0.8,INDEX(Rate!$B$4:$M$25,MATCH(Gilbert!N8524,Rate!$A$4:$A$25,0),MATCH(Gilbert!L8524,Rate!$B$3:$M$3,0))*O8524)),"")</f>
        <v/>
      </c>
      <c r="S8524" s="71"/>
      <c r="T8524" s="71" t="str">
        <f t="shared" si="402"/>
        <v/>
      </c>
      <c r="V8524" s="98"/>
      <c r="W8524" s="98"/>
    </row>
    <row r="8525" s="59" customFormat="1" spans="1:23">
      <c r="A8525" s="74"/>
      <c r="B8525" s="74"/>
      <c r="D8525" s="98"/>
      <c r="G8525" s="99"/>
      <c r="H8525" s="98"/>
      <c r="J8525" s="101"/>
      <c r="P8525" s="70" t="str">
        <f t="shared" si="400"/>
        <v/>
      </c>
      <c r="Q8525" s="70" t="str">
        <f t="shared" si="401"/>
        <v/>
      </c>
      <c r="R8525" s="70" t="str">
        <f>IFERROR(IF(K8525="handling and wharfage",SUM(P8525:Q8525),IF(OR(K8525="tank",K8525="Boat",K8525="car"),INDEX(Rate!$B$4:$M$25,MATCH(Gilbert!N8525,Rate!$A$4:$A$25,0),MATCH(Gilbert!L8525,Rate!$B$3:$M$3,0))*O8525*0.8,INDEX(Rate!$B$4:$M$25,MATCH(Gilbert!N8525,Rate!$A$4:$A$25,0),MATCH(Gilbert!L8525,Rate!$B$3:$M$3,0))*O8525)),"")</f>
        <v/>
      </c>
      <c r="S8525" s="71"/>
      <c r="T8525" s="71" t="str">
        <f t="shared" si="402"/>
        <v/>
      </c>
      <c r="V8525" s="98"/>
      <c r="W8525" s="98"/>
    </row>
    <row r="8526" s="59" customFormat="1" spans="1:23">
      <c r="A8526" s="74"/>
      <c r="B8526" s="74"/>
      <c r="D8526" s="98"/>
      <c r="G8526" s="99"/>
      <c r="H8526" s="98"/>
      <c r="J8526" s="101"/>
      <c r="P8526" s="70" t="str">
        <f t="shared" si="400"/>
        <v/>
      </c>
      <c r="Q8526" s="70" t="str">
        <f t="shared" si="401"/>
        <v/>
      </c>
      <c r="R8526" s="70" t="str">
        <f>IFERROR(IF(K8526="handling and wharfage",SUM(P8526:Q8526),IF(OR(K8526="tank",K8526="Boat",K8526="car"),INDEX(Rate!$B$4:$M$25,MATCH(Gilbert!N8526,Rate!$A$4:$A$25,0),MATCH(Gilbert!L8526,Rate!$B$3:$M$3,0))*O8526*0.8,INDEX(Rate!$B$4:$M$25,MATCH(Gilbert!N8526,Rate!$A$4:$A$25,0),MATCH(Gilbert!L8526,Rate!$B$3:$M$3,0))*O8526)),"")</f>
        <v/>
      </c>
      <c r="S8526" s="71"/>
      <c r="T8526" s="71" t="str">
        <f t="shared" si="402"/>
        <v/>
      </c>
      <c r="V8526" s="98"/>
      <c r="W8526" s="98"/>
    </row>
    <row r="8527" s="59" customFormat="1" spans="1:23">
      <c r="A8527" s="74"/>
      <c r="B8527" s="74"/>
      <c r="D8527" s="98"/>
      <c r="G8527" s="99"/>
      <c r="H8527" s="98"/>
      <c r="J8527" s="101"/>
      <c r="P8527" s="70" t="str">
        <f t="shared" si="400"/>
        <v/>
      </c>
      <c r="Q8527" s="70" t="str">
        <f t="shared" si="401"/>
        <v/>
      </c>
      <c r="R8527" s="70" t="str">
        <f>IFERROR(IF(K8527="handling and wharfage",SUM(P8527:Q8527),IF(OR(K8527="tank",K8527="Boat",K8527="car"),INDEX(Rate!$B$4:$M$25,MATCH(Gilbert!N8527,Rate!$A$4:$A$25,0),MATCH(Gilbert!L8527,Rate!$B$3:$M$3,0))*O8527*0.8,INDEX(Rate!$B$4:$M$25,MATCH(Gilbert!N8527,Rate!$A$4:$A$25,0),MATCH(Gilbert!L8527,Rate!$B$3:$M$3,0))*O8527)),"")</f>
        <v/>
      </c>
      <c r="S8527" s="71"/>
      <c r="T8527" s="71" t="str">
        <f t="shared" si="402"/>
        <v/>
      </c>
      <c r="V8527" s="98"/>
      <c r="W8527" s="98"/>
    </row>
    <row r="8528" s="59" customFormat="1" spans="1:23">
      <c r="A8528" s="74"/>
      <c r="B8528" s="74"/>
      <c r="D8528" s="98"/>
      <c r="G8528" s="99"/>
      <c r="H8528" s="98"/>
      <c r="J8528" s="101"/>
      <c r="P8528" s="70" t="str">
        <f t="shared" si="400"/>
        <v/>
      </c>
      <c r="Q8528" s="70" t="str">
        <f t="shared" si="401"/>
        <v/>
      </c>
      <c r="R8528" s="70" t="str">
        <f>IFERROR(IF(K8528="handling and wharfage",SUM(P8528:Q8528),IF(OR(K8528="tank",K8528="Boat",K8528="car"),INDEX(Rate!$B$4:$M$25,MATCH(Gilbert!N8528,Rate!$A$4:$A$25,0),MATCH(Gilbert!L8528,Rate!$B$3:$M$3,0))*O8528*0.8,INDEX(Rate!$B$4:$M$25,MATCH(Gilbert!N8528,Rate!$A$4:$A$25,0),MATCH(Gilbert!L8528,Rate!$B$3:$M$3,0))*O8528)),"")</f>
        <v/>
      </c>
      <c r="S8528" s="71"/>
      <c r="T8528" s="71" t="str">
        <f t="shared" si="402"/>
        <v/>
      </c>
      <c r="V8528" s="98"/>
      <c r="W8528" s="98"/>
    </row>
    <row r="8529" s="59" customFormat="1" spans="1:23">
      <c r="A8529" s="74"/>
      <c r="B8529" s="74"/>
      <c r="D8529" s="98"/>
      <c r="G8529" s="99"/>
      <c r="H8529" s="98"/>
      <c r="J8529" s="101"/>
      <c r="P8529" s="70" t="str">
        <f t="shared" si="400"/>
        <v/>
      </c>
      <c r="Q8529" s="70" t="str">
        <f t="shared" si="401"/>
        <v/>
      </c>
      <c r="R8529" s="70" t="str">
        <f>IFERROR(IF(K8529="handling and wharfage",SUM(P8529:Q8529),IF(OR(K8529="tank",K8529="Boat",K8529="car"),INDEX(Rate!$B$4:$M$25,MATCH(Gilbert!N8529,Rate!$A$4:$A$25,0),MATCH(Gilbert!L8529,Rate!$B$3:$M$3,0))*O8529*0.8,INDEX(Rate!$B$4:$M$25,MATCH(Gilbert!N8529,Rate!$A$4:$A$25,0),MATCH(Gilbert!L8529,Rate!$B$3:$M$3,0))*O8529)),"")</f>
        <v/>
      </c>
      <c r="S8529" s="71"/>
      <c r="T8529" s="71" t="str">
        <f t="shared" si="402"/>
        <v/>
      </c>
      <c r="V8529" s="98"/>
      <c r="W8529" s="98"/>
    </row>
    <row r="8530" s="59" customFormat="1" spans="1:23">
      <c r="A8530" s="74"/>
      <c r="B8530" s="74"/>
      <c r="D8530" s="98"/>
      <c r="G8530" s="99"/>
      <c r="H8530" s="98"/>
      <c r="J8530" s="101"/>
      <c r="P8530" s="70" t="str">
        <f t="shared" si="400"/>
        <v/>
      </c>
      <c r="Q8530" s="70" t="str">
        <f t="shared" si="401"/>
        <v/>
      </c>
      <c r="R8530" s="70" t="str">
        <f>IFERROR(IF(K8530="handling and wharfage",SUM(P8530:Q8530),IF(OR(K8530="tank",K8530="Boat",K8530="car"),INDEX(Rate!$B$4:$M$25,MATCH(Gilbert!N8530,Rate!$A$4:$A$25,0),MATCH(Gilbert!L8530,Rate!$B$3:$M$3,0))*O8530*0.8,INDEX(Rate!$B$4:$M$25,MATCH(Gilbert!N8530,Rate!$A$4:$A$25,0),MATCH(Gilbert!L8530,Rate!$B$3:$M$3,0))*O8530)),"")</f>
        <v/>
      </c>
      <c r="S8530" s="71"/>
      <c r="T8530" s="71" t="str">
        <f t="shared" si="402"/>
        <v/>
      </c>
      <c r="V8530" s="98"/>
      <c r="W8530" s="98"/>
    </row>
    <row r="8531" s="59" customFormat="1" spans="1:23">
      <c r="A8531" s="74"/>
      <c r="B8531" s="74"/>
      <c r="D8531" s="98"/>
      <c r="G8531" s="99"/>
      <c r="H8531" s="98"/>
      <c r="J8531" s="101"/>
      <c r="P8531" s="70" t="str">
        <f t="shared" si="400"/>
        <v/>
      </c>
      <c r="Q8531" s="70" t="str">
        <f t="shared" si="401"/>
        <v/>
      </c>
      <c r="R8531" s="70" t="str">
        <f>IFERROR(IF(K8531="handling and wharfage",SUM(P8531:Q8531),IF(OR(K8531="tank",K8531="Boat",K8531="car"),INDEX(Rate!$B$4:$M$25,MATCH(Gilbert!N8531,Rate!$A$4:$A$25,0),MATCH(Gilbert!L8531,Rate!$B$3:$M$3,0))*O8531*0.8,INDEX(Rate!$B$4:$M$25,MATCH(Gilbert!N8531,Rate!$A$4:$A$25,0),MATCH(Gilbert!L8531,Rate!$B$3:$M$3,0))*O8531)),"")</f>
        <v/>
      </c>
      <c r="S8531" s="71"/>
      <c r="T8531" s="71" t="str">
        <f t="shared" si="402"/>
        <v/>
      </c>
      <c r="V8531" s="98"/>
      <c r="W8531" s="98"/>
    </row>
    <row r="8532" s="59" customFormat="1" spans="1:23">
      <c r="A8532" s="74"/>
      <c r="B8532" s="74"/>
      <c r="D8532" s="98"/>
      <c r="G8532" s="99"/>
      <c r="H8532" s="98"/>
      <c r="J8532" s="101"/>
      <c r="P8532" s="70" t="str">
        <f t="shared" si="400"/>
        <v/>
      </c>
      <c r="Q8532" s="70" t="str">
        <f t="shared" si="401"/>
        <v/>
      </c>
      <c r="R8532" s="70" t="str">
        <f>IFERROR(IF(K8532="handling and wharfage",SUM(P8532:Q8532),IF(OR(K8532="tank",K8532="Boat",K8532="car"),INDEX(Rate!$B$4:$M$25,MATCH(Gilbert!N8532,Rate!$A$4:$A$25,0),MATCH(Gilbert!L8532,Rate!$B$3:$M$3,0))*O8532*0.8,INDEX(Rate!$B$4:$M$25,MATCH(Gilbert!N8532,Rate!$A$4:$A$25,0),MATCH(Gilbert!L8532,Rate!$B$3:$M$3,0))*O8532)),"")</f>
        <v/>
      </c>
      <c r="S8532" s="71"/>
      <c r="T8532" s="71" t="str">
        <f t="shared" si="402"/>
        <v/>
      </c>
      <c r="V8532" s="98"/>
      <c r="W8532" s="98"/>
    </row>
    <row r="8533" s="59" customFormat="1" spans="1:23">
      <c r="A8533" s="74"/>
      <c r="B8533" s="74"/>
      <c r="D8533" s="98"/>
      <c r="G8533" s="99"/>
      <c r="H8533" s="98"/>
      <c r="J8533" s="101"/>
      <c r="P8533" s="70" t="str">
        <f t="shared" si="400"/>
        <v/>
      </c>
      <c r="Q8533" s="70" t="str">
        <f t="shared" si="401"/>
        <v/>
      </c>
      <c r="R8533" s="70" t="str">
        <f>IFERROR(IF(K8533="handling and wharfage",SUM(P8533:Q8533),IF(OR(K8533="tank",K8533="Boat",K8533="car"),INDEX(Rate!$B$4:$M$25,MATCH(Gilbert!N8533,Rate!$A$4:$A$25,0),MATCH(Gilbert!L8533,Rate!$B$3:$M$3,0))*O8533*0.8,INDEX(Rate!$B$4:$M$25,MATCH(Gilbert!N8533,Rate!$A$4:$A$25,0),MATCH(Gilbert!L8533,Rate!$B$3:$M$3,0))*O8533)),"")</f>
        <v/>
      </c>
      <c r="S8533" s="71"/>
      <c r="T8533" s="71" t="str">
        <f t="shared" si="402"/>
        <v/>
      </c>
      <c r="V8533" s="98"/>
      <c r="W8533" s="98"/>
    </row>
    <row r="8534" spans="16:20">
      <c r="P8534" s="70" t="str">
        <f t="shared" si="400"/>
        <v/>
      </c>
      <c r="Q8534" s="70" t="str">
        <f t="shared" si="401"/>
        <v/>
      </c>
      <c r="R8534" s="70" t="str">
        <f>IFERROR(IF(K8534="handling and wharfage",SUM(P8534:Q8534),IF(OR(K8534="tank",K8534="Boat",K8534="car"),INDEX(Rate!$B$4:$M$25,MATCH(Gilbert!N8534,Rate!$A$4:$A$25,0),MATCH(Gilbert!L8534,Rate!$B$3:$M$3,0))*O8534*0.8,INDEX(Rate!$B$4:$M$25,MATCH(Gilbert!N8534,Rate!$A$4:$A$25,0),MATCH(Gilbert!L8534,Rate!$B$3:$M$3,0))*O8534)),"")</f>
        <v/>
      </c>
      <c r="T8534" s="71" t="str">
        <f t="shared" si="402"/>
        <v/>
      </c>
    </row>
    <row r="8535" spans="16:20">
      <c r="P8535" s="70" t="str">
        <f t="shared" si="400"/>
        <v/>
      </c>
      <c r="Q8535" s="70" t="str">
        <f t="shared" si="401"/>
        <v/>
      </c>
      <c r="R8535" s="70" t="str">
        <f>IFERROR(IF(K8535="handling and wharfage",SUM(P8535:Q8535),IF(OR(K8535="tank",K8535="Boat",K8535="car"),INDEX(Rate!$B$4:$M$25,MATCH(Gilbert!N8535,Rate!$A$4:$A$25,0),MATCH(Gilbert!L8535,Rate!$B$3:$M$3,0))*O8535*0.8,INDEX(Rate!$B$4:$M$25,MATCH(Gilbert!N8535,Rate!$A$4:$A$25,0),MATCH(Gilbert!L8535,Rate!$B$3:$M$3,0))*O8535)),"")</f>
        <v/>
      </c>
      <c r="T8535" s="71" t="str">
        <f t="shared" si="402"/>
        <v/>
      </c>
    </row>
    <row r="8536" spans="16:20">
      <c r="P8536" s="70" t="str">
        <f t="shared" si="400"/>
        <v/>
      </c>
      <c r="Q8536" s="70" t="str">
        <f t="shared" si="401"/>
        <v/>
      </c>
      <c r="R8536" s="70" t="str">
        <f>IFERROR(IF(K8536="handling and wharfage",SUM(P8536:Q8536),IF(OR(K8536="tank",K8536="Boat",K8536="car"),INDEX(Rate!$B$4:$M$25,MATCH(Gilbert!N8536,Rate!$A$4:$A$25,0),MATCH(Gilbert!L8536,Rate!$B$3:$M$3,0))*O8536*0.8,INDEX(Rate!$B$4:$M$25,MATCH(Gilbert!N8536,Rate!$A$4:$A$25,0),MATCH(Gilbert!L8536,Rate!$B$3:$M$3,0))*O8536)),"")</f>
        <v/>
      </c>
      <c r="T8536" s="71" t="str">
        <f t="shared" si="402"/>
        <v/>
      </c>
    </row>
    <row r="8537" spans="16:20">
      <c r="P8537" s="70" t="str">
        <f t="shared" si="400"/>
        <v/>
      </c>
      <c r="Q8537" s="70" t="str">
        <f t="shared" si="401"/>
        <v/>
      </c>
      <c r="R8537" s="70" t="str">
        <f>IFERROR(IF(K8537="handling and wharfage",SUM(P8537:Q8537),IF(OR(K8537="tank",K8537="Boat",K8537="car"),INDEX(Rate!$B$4:$M$25,MATCH(Gilbert!N8537,Rate!$A$4:$A$25,0),MATCH(Gilbert!L8537,Rate!$B$3:$M$3,0))*O8537*0.8,INDEX(Rate!$B$4:$M$25,MATCH(Gilbert!N8537,Rate!$A$4:$A$25,0),MATCH(Gilbert!L8537,Rate!$B$3:$M$3,0))*O8537)),"")</f>
        <v/>
      </c>
      <c r="T8537" s="71" t="str">
        <f t="shared" si="402"/>
        <v/>
      </c>
    </row>
    <row r="8538" spans="16:20">
      <c r="P8538" s="70" t="str">
        <f t="shared" si="400"/>
        <v/>
      </c>
      <c r="Q8538" s="70" t="str">
        <f t="shared" si="401"/>
        <v/>
      </c>
      <c r="R8538" s="70" t="str">
        <f>IFERROR(IF(K8538="handling and wharfage",SUM(P8538:Q8538),IF(OR(K8538="tank",K8538="Boat",K8538="car"),INDEX(Rate!$B$4:$M$25,MATCH(Gilbert!N8538,Rate!$A$4:$A$25,0),MATCH(Gilbert!L8538,Rate!$B$3:$M$3,0))*O8538*0.8,INDEX(Rate!$B$4:$M$25,MATCH(Gilbert!N8538,Rate!$A$4:$A$25,0),MATCH(Gilbert!L8538,Rate!$B$3:$M$3,0))*O8538)),"")</f>
        <v/>
      </c>
      <c r="T8538" s="71" t="str">
        <f t="shared" si="402"/>
        <v/>
      </c>
    </row>
    <row r="8539" spans="16:20">
      <c r="P8539" s="70" t="str">
        <f t="shared" si="400"/>
        <v/>
      </c>
      <c r="Q8539" s="70" t="str">
        <f t="shared" si="401"/>
        <v/>
      </c>
      <c r="R8539" s="70" t="str">
        <f>IFERROR(IF(K8539="handling and wharfage",SUM(P8539:Q8539),IF(OR(K8539="tank",K8539="Boat",K8539="car"),INDEX(Rate!$B$4:$M$25,MATCH(Gilbert!N8539,Rate!$A$4:$A$25,0),MATCH(Gilbert!L8539,Rate!$B$3:$M$3,0))*O8539*0.8,INDEX(Rate!$B$4:$M$25,MATCH(Gilbert!N8539,Rate!$A$4:$A$25,0),MATCH(Gilbert!L8539,Rate!$B$3:$M$3,0))*O8539)),"")</f>
        <v/>
      </c>
      <c r="T8539" s="71" t="str">
        <f t="shared" si="402"/>
        <v/>
      </c>
    </row>
    <row r="8540" spans="16:20">
      <c r="P8540" s="70" t="str">
        <f t="shared" si="400"/>
        <v/>
      </c>
      <c r="Q8540" s="70" t="str">
        <f t="shared" si="401"/>
        <v/>
      </c>
      <c r="R8540" s="70" t="str">
        <f>IFERROR(IF(K8540="handling and wharfage",SUM(P8540:Q8540),IF(OR(K8540="tank",K8540="Boat",K8540="car"),INDEX(Rate!$B$4:$M$25,MATCH(Gilbert!N8540,Rate!$A$4:$A$25,0),MATCH(Gilbert!L8540,Rate!$B$3:$M$3,0))*O8540*0.8,INDEX(Rate!$B$4:$M$25,MATCH(Gilbert!N8540,Rate!$A$4:$A$25,0),MATCH(Gilbert!L8540,Rate!$B$3:$M$3,0))*O8540)),"")</f>
        <v/>
      </c>
      <c r="T8540" s="71" t="str">
        <f t="shared" si="402"/>
        <v/>
      </c>
    </row>
    <row r="8541" spans="16:20">
      <c r="P8541" s="70" t="str">
        <f t="shared" si="400"/>
        <v/>
      </c>
      <c r="Q8541" s="70" t="str">
        <f t="shared" si="401"/>
        <v/>
      </c>
      <c r="R8541" s="70" t="str">
        <f>IFERROR(IF(K8541="handling and wharfage",SUM(P8541:Q8541),IF(OR(K8541="tank",K8541="Boat",K8541="car"),INDEX(Rate!$B$4:$M$25,MATCH(Gilbert!N8541,Rate!$A$4:$A$25,0),MATCH(Gilbert!L8541,Rate!$B$3:$M$3,0))*O8541*0.8,INDEX(Rate!$B$4:$M$25,MATCH(Gilbert!N8541,Rate!$A$4:$A$25,0),MATCH(Gilbert!L8541,Rate!$B$3:$M$3,0))*O8541)),"")</f>
        <v/>
      </c>
      <c r="T8541" s="71" t="str">
        <f t="shared" si="402"/>
        <v/>
      </c>
    </row>
    <row r="8542" spans="16:20">
      <c r="P8542" s="70" t="str">
        <f t="shared" si="400"/>
        <v/>
      </c>
      <c r="Q8542" s="70" t="str">
        <f t="shared" si="401"/>
        <v/>
      </c>
      <c r="R8542" s="70" t="str">
        <f>IFERROR(IF(K8542="handling and wharfage",SUM(P8542:Q8542),IF(OR(K8542="tank",K8542="Boat",K8542="car"),INDEX(Rate!$B$4:$M$25,MATCH(Gilbert!N8542,Rate!$A$4:$A$25,0),MATCH(Gilbert!L8542,Rate!$B$3:$M$3,0))*O8542*0.8,INDEX(Rate!$B$4:$M$25,MATCH(Gilbert!N8542,Rate!$A$4:$A$25,0),MATCH(Gilbert!L8542,Rate!$B$3:$M$3,0))*O8542)),"")</f>
        <v/>
      </c>
      <c r="T8542" s="71" t="str">
        <f t="shared" si="402"/>
        <v/>
      </c>
    </row>
    <row r="8543" spans="16:20">
      <c r="P8543" s="70" t="str">
        <f t="shared" si="400"/>
        <v/>
      </c>
      <c r="Q8543" s="70" t="str">
        <f t="shared" si="401"/>
        <v/>
      </c>
      <c r="R8543" s="70" t="str">
        <f>IFERROR(IF(K8543="handling and wharfage",SUM(P8543:Q8543),IF(OR(K8543="tank",K8543="Boat",K8543="car"),INDEX(Rate!$B$4:$M$25,MATCH(Gilbert!N8543,Rate!$A$4:$A$25,0),MATCH(Gilbert!L8543,Rate!$B$3:$M$3,0))*O8543*0.8,INDEX(Rate!$B$4:$M$25,MATCH(Gilbert!N8543,Rate!$A$4:$A$25,0),MATCH(Gilbert!L8543,Rate!$B$3:$M$3,0))*O8543)),"")</f>
        <v/>
      </c>
      <c r="T8543" s="71" t="str">
        <f t="shared" si="402"/>
        <v/>
      </c>
    </row>
    <row r="8544" spans="16:20">
      <c r="P8544" s="70" t="str">
        <f t="shared" si="400"/>
        <v/>
      </c>
      <c r="Q8544" s="70" t="str">
        <f t="shared" si="401"/>
        <v/>
      </c>
      <c r="R8544" s="70" t="str">
        <f>IFERROR(IF(K8544="handling and wharfage",SUM(P8544:Q8544),IF(OR(K8544="tank",K8544="Boat",K8544="car"),INDEX(Rate!$B$4:$M$25,MATCH(Gilbert!N8544,Rate!$A$4:$A$25,0),MATCH(Gilbert!L8544,Rate!$B$3:$M$3,0))*O8544*0.8,INDEX(Rate!$B$4:$M$25,MATCH(Gilbert!N8544,Rate!$A$4:$A$25,0),MATCH(Gilbert!L8544,Rate!$B$3:$M$3,0))*O8544)),"")</f>
        <v/>
      </c>
      <c r="T8544" s="71" t="str">
        <f t="shared" si="402"/>
        <v/>
      </c>
    </row>
    <row r="8545" spans="16:20">
      <c r="P8545" s="70" t="str">
        <f t="shared" si="400"/>
        <v/>
      </c>
      <c r="Q8545" s="70" t="str">
        <f t="shared" si="401"/>
        <v/>
      </c>
      <c r="R8545" s="70" t="str">
        <f>IFERROR(IF(K8545="handling and wharfage",SUM(P8545:Q8545),IF(OR(K8545="tank",K8545="Boat",K8545="car"),INDEX(Rate!$B$4:$M$25,MATCH(Gilbert!N8545,Rate!$A$4:$A$25,0),MATCH(Gilbert!L8545,Rate!$B$3:$M$3,0))*O8545*0.8,INDEX(Rate!$B$4:$M$25,MATCH(Gilbert!N8545,Rate!$A$4:$A$25,0),MATCH(Gilbert!L8545,Rate!$B$3:$M$3,0))*O8545)),"")</f>
        <v/>
      </c>
      <c r="T8545" s="71" t="str">
        <f t="shared" si="402"/>
        <v/>
      </c>
    </row>
    <row r="8546" spans="16:20">
      <c r="P8546" s="70" t="str">
        <f t="shared" si="400"/>
        <v/>
      </c>
      <c r="Q8546" s="70" t="str">
        <f t="shared" si="401"/>
        <v/>
      </c>
      <c r="R8546" s="70" t="str">
        <f>IFERROR(IF(K8546="handling and wharfage",SUM(P8546:Q8546),IF(OR(K8546="tank",K8546="Boat",K8546="car"),INDEX(Rate!$B$4:$M$25,MATCH(Gilbert!N8546,Rate!$A$4:$A$25,0),MATCH(Gilbert!L8546,Rate!$B$3:$M$3,0))*O8546*0.8,INDEX(Rate!$B$4:$M$25,MATCH(Gilbert!N8546,Rate!$A$4:$A$25,0),MATCH(Gilbert!L8546,Rate!$B$3:$M$3,0))*O8546)),"")</f>
        <v/>
      </c>
      <c r="T8546" s="71" t="str">
        <f t="shared" si="402"/>
        <v/>
      </c>
    </row>
    <row r="8547" spans="16:20">
      <c r="P8547" s="70" t="str">
        <f t="shared" si="400"/>
        <v/>
      </c>
      <c r="Q8547" s="70" t="str">
        <f t="shared" si="401"/>
        <v/>
      </c>
      <c r="R8547" s="70" t="str">
        <f>IFERROR(IF(K8547="handling and wharfage",SUM(P8547:Q8547),IF(OR(K8547="tank",K8547="Boat",K8547="car"),INDEX(Rate!$B$4:$M$25,MATCH(Gilbert!N8547,Rate!$A$4:$A$25,0),MATCH(Gilbert!L8547,Rate!$B$3:$M$3,0))*O8547*0.8,INDEX(Rate!$B$4:$M$25,MATCH(Gilbert!N8547,Rate!$A$4:$A$25,0),MATCH(Gilbert!L8547,Rate!$B$3:$M$3,0))*O8547)),"")</f>
        <v/>
      </c>
      <c r="T8547" s="71" t="str">
        <f t="shared" si="402"/>
        <v/>
      </c>
    </row>
    <row r="8548" spans="16:20">
      <c r="P8548" s="70" t="str">
        <f t="shared" si="400"/>
        <v/>
      </c>
      <c r="Q8548" s="70" t="str">
        <f t="shared" si="401"/>
        <v/>
      </c>
      <c r="R8548" s="70" t="str">
        <f>IFERROR(IF(K8548="handling and wharfage",SUM(P8548:Q8548),IF(OR(K8548="tank",K8548="Boat",K8548="car"),INDEX(Rate!$B$4:$M$25,MATCH(Gilbert!N8548,Rate!$A$4:$A$25,0),MATCH(Gilbert!L8548,Rate!$B$3:$M$3,0))*O8548*0.8,INDEX(Rate!$B$4:$M$25,MATCH(Gilbert!N8548,Rate!$A$4:$A$25,0),MATCH(Gilbert!L8548,Rate!$B$3:$M$3,0))*O8548)),"")</f>
        <v/>
      </c>
      <c r="T8548" s="71" t="str">
        <f t="shared" si="402"/>
        <v/>
      </c>
    </row>
    <row r="8549" spans="16:20">
      <c r="P8549" s="70" t="str">
        <f t="shared" si="400"/>
        <v/>
      </c>
      <c r="Q8549" s="70" t="str">
        <f t="shared" si="401"/>
        <v/>
      </c>
      <c r="R8549" s="70" t="str">
        <f>IFERROR(IF(K8549="handling and wharfage",SUM(P8549:Q8549),IF(OR(K8549="tank",K8549="Boat",K8549="car"),INDEX(Rate!$B$4:$M$25,MATCH(Gilbert!N8549,Rate!$A$4:$A$25,0),MATCH(Gilbert!L8549,Rate!$B$3:$M$3,0))*O8549*0.8,INDEX(Rate!$B$4:$M$25,MATCH(Gilbert!N8549,Rate!$A$4:$A$25,0),MATCH(Gilbert!L8549,Rate!$B$3:$M$3,0))*O8549)),"")</f>
        <v/>
      </c>
      <c r="T8549" s="71" t="str">
        <f t="shared" si="402"/>
        <v/>
      </c>
    </row>
    <row r="8550" spans="16:20">
      <c r="P8550" s="70" t="str">
        <f t="shared" si="400"/>
        <v/>
      </c>
      <c r="Q8550" s="70" t="str">
        <f t="shared" si="401"/>
        <v/>
      </c>
      <c r="R8550" s="70" t="str">
        <f>IFERROR(IF(K8550="handling and wharfage",SUM(P8550:Q8550),IF(OR(K8550="tank",K8550="Boat",K8550="car"),INDEX(Rate!$B$4:$M$25,MATCH(Gilbert!N8550,Rate!$A$4:$A$25,0),MATCH(Gilbert!L8550,Rate!$B$3:$M$3,0))*O8550*0.8,INDEX(Rate!$B$4:$M$25,MATCH(Gilbert!N8550,Rate!$A$4:$A$25,0),MATCH(Gilbert!L8550,Rate!$B$3:$M$3,0))*O8550)),"")</f>
        <v/>
      </c>
      <c r="T8550" s="71" t="str">
        <f t="shared" si="402"/>
        <v/>
      </c>
    </row>
    <row r="8551" spans="16:20">
      <c r="P8551" s="70" t="str">
        <f t="shared" si="400"/>
        <v/>
      </c>
      <c r="Q8551" s="70" t="str">
        <f t="shared" si="401"/>
        <v/>
      </c>
      <c r="R8551" s="70" t="str">
        <f>IFERROR(IF(K8551="handling and wharfage",SUM(P8551:Q8551),IF(OR(K8551="tank",K8551="Boat",K8551="car"),INDEX(Rate!$B$4:$M$25,MATCH(Gilbert!N8551,Rate!$A$4:$A$25,0),MATCH(Gilbert!L8551,Rate!$B$3:$M$3,0))*O8551*0.8,INDEX(Rate!$B$4:$M$25,MATCH(Gilbert!N8551,Rate!$A$4:$A$25,0),MATCH(Gilbert!L8551,Rate!$B$3:$M$3,0))*O8551)),"")</f>
        <v/>
      </c>
      <c r="T8551" s="71" t="str">
        <f t="shared" si="402"/>
        <v/>
      </c>
    </row>
    <row r="8552" spans="16:20">
      <c r="P8552" s="70" t="str">
        <f t="shared" si="400"/>
        <v/>
      </c>
      <c r="Q8552" s="70" t="str">
        <f t="shared" si="401"/>
        <v/>
      </c>
      <c r="R8552" s="70" t="str">
        <f>IFERROR(IF(K8552="handling and wharfage",SUM(P8552:Q8552),IF(OR(K8552="tank",K8552="Boat",K8552="car"),INDEX(Rate!$B$4:$M$25,MATCH(Gilbert!N8552,Rate!$A$4:$A$25,0),MATCH(Gilbert!L8552,Rate!$B$3:$M$3,0))*O8552*0.8,INDEX(Rate!$B$4:$M$25,MATCH(Gilbert!N8552,Rate!$A$4:$A$25,0),MATCH(Gilbert!L8552,Rate!$B$3:$M$3,0))*O8552)),"")</f>
        <v/>
      </c>
      <c r="T8552" s="71" t="str">
        <f t="shared" si="402"/>
        <v/>
      </c>
    </row>
    <row r="8553" spans="16:20">
      <c r="P8553" s="70" t="str">
        <f t="shared" si="400"/>
        <v/>
      </c>
      <c r="Q8553" s="70" t="str">
        <f t="shared" si="401"/>
        <v/>
      </c>
      <c r="R8553" s="70" t="str">
        <f>IFERROR(IF(K8553="handling and wharfage",SUM(P8553:Q8553),IF(OR(K8553="tank",K8553="Boat",K8553="car"),INDEX(Rate!$B$4:$M$25,MATCH(Gilbert!N8553,Rate!$A$4:$A$25,0),MATCH(Gilbert!L8553,Rate!$B$3:$M$3,0))*O8553*0.8,INDEX(Rate!$B$4:$M$25,MATCH(Gilbert!N8553,Rate!$A$4:$A$25,0),MATCH(Gilbert!L8553,Rate!$B$3:$M$3,0))*O8553)),"")</f>
        <v/>
      </c>
      <c r="T8553" s="71" t="str">
        <f t="shared" si="402"/>
        <v/>
      </c>
    </row>
    <row r="8554" spans="16:20">
      <c r="P8554" s="70" t="str">
        <f t="shared" si="400"/>
        <v/>
      </c>
      <c r="Q8554" s="70" t="str">
        <f t="shared" si="401"/>
        <v/>
      </c>
      <c r="R8554" s="70" t="str">
        <f>IFERROR(IF(K8554="handling and wharfage",SUM(P8554:Q8554),IF(OR(K8554="tank",K8554="Boat",K8554="car"),INDEX(Rate!$B$4:$M$25,MATCH(Gilbert!N8554,Rate!$A$4:$A$25,0),MATCH(Gilbert!L8554,Rate!$B$3:$M$3,0))*O8554*0.8,INDEX(Rate!$B$4:$M$25,MATCH(Gilbert!N8554,Rate!$A$4:$A$25,0),MATCH(Gilbert!L8554,Rate!$B$3:$M$3,0))*O8554)),"")</f>
        <v/>
      </c>
      <c r="T8554" s="71" t="str">
        <f t="shared" si="402"/>
        <v/>
      </c>
    </row>
    <row r="8555" spans="16:20">
      <c r="P8555" s="70" t="str">
        <f t="shared" si="400"/>
        <v/>
      </c>
      <c r="Q8555" s="70" t="str">
        <f t="shared" si="401"/>
        <v/>
      </c>
      <c r="R8555" s="70" t="str">
        <f>IFERROR(IF(K8555="handling and wharfage",SUM(P8555:Q8555),IF(OR(K8555="tank",K8555="Boat",K8555="car"),INDEX(Rate!$B$4:$M$25,MATCH(Gilbert!N8555,Rate!$A$4:$A$25,0),MATCH(Gilbert!L8555,Rate!$B$3:$M$3,0))*O8555*0.8,INDEX(Rate!$B$4:$M$25,MATCH(Gilbert!N8555,Rate!$A$4:$A$25,0),MATCH(Gilbert!L8555,Rate!$B$3:$M$3,0))*O8555)),"")</f>
        <v/>
      </c>
      <c r="T8555" s="71" t="str">
        <f t="shared" si="402"/>
        <v/>
      </c>
    </row>
    <row r="8556" spans="16:20">
      <c r="P8556" s="70" t="str">
        <f t="shared" si="400"/>
        <v/>
      </c>
      <c r="Q8556" s="70" t="str">
        <f t="shared" si="401"/>
        <v/>
      </c>
      <c r="R8556" s="70" t="str">
        <f>IFERROR(IF(K8556="handling and wharfage",SUM(P8556:Q8556),IF(OR(K8556="tank",K8556="Boat",K8556="car"),INDEX(Rate!$B$4:$M$25,MATCH(Gilbert!N8556,Rate!$A$4:$A$25,0),MATCH(Gilbert!L8556,Rate!$B$3:$M$3,0))*O8556*0.8,INDEX(Rate!$B$4:$M$25,MATCH(Gilbert!N8556,Rate!$A$4:$A$25,0),MATCH(Gilbert!L8556,Rate!$B$3:$M$3,0))*O8556)),"")</f>
        <v/>
      </c>
      <c r="T8556" s="71" t="str">
        <f t="shared" si="402"/>
        <v/>
      </c>
    </row>
    <row r="8557" spans="16:20">
      <c r="P8557" s="70" t="str">
        <f t="shared" si="400"/>
        <v/>
      </c>
      <c r="Q8557" s="70" t="str">
        <f t="shared" si="401"/>
        <v/>
      </c>
      <c r="R8557" s="70" t="str">
        <f>IFERROR(IF(K8557="handling and wharfage",SUM(P8557:Q8557),IF(OR(K8557="tank",K8557="Boat",K8557="car"),INDEX(Rate!$B$4:$M$25,MATCH(Gilbert!N8557,Rate!$A$4:$A$25,0),MATCH(Gilbert!L8557,Rate!$B$3:$M$3,0))*O8557*0.8,INDEX(Rate!$B$4:$M$25,MATCH(Gilbert!N8557,Rate!$A$4:$A$25,0),MATCH(Gilbert!L8557,Rate!$B$3:$M$3,0))*O8557)),"")</f>
        <v/>
      </c>
      <c r="T8557" s="71" t="str">
        <f t="shared" si="402"/>
        <v/>
      </c>
    </row>
    <row r="8558" spans="16:20">
      <c r="P8558" s="70" t="str">
        <f t="shared" si="400"/>
        <v/>
      </c>
      <c r="Q8558" s="70" t="str">
        <f t="shared" si="401"/>
        <v/>
      </c>
      <c r="R8558" s="70" t="str">
        <f>IFERROR(IF(K8558="handling and wharfage",SUM(P8558:Q8558),IF(OR(K8558="tank",K8558="Boat",K8558="car"),INDEX(Rate!$B$4:$M$25,MATCH(Gilbert!N8558,Rate!$A$4:$A$25,0),MATCH(Gilbert!L8558,Rate!$B$3:$M$3,0))*O8558*0.8,INDEX(Rate!$B$4:$M$25,MATCH(Gilbert!N8558,Rate!$A$4:$A$25,0),MATCH(Gilbert!L8558,Rate!$B$3:$M$3,0))*O8558)),"")</f>
        <v/>
      </c>
      <c r="T8558" s="71" t="str">
        <f t="shared" si="402"/>
        <v/>
      </c>
    </row>
    <row r="8559" spans="16:20">
      <c r="P8559" s="70" t="str">
        <f t="shared" si="400"/>
        <v/>
      </c>
      <c r="Q8559" s="70" t="str">
        <f t="shared" si="401"/>
        <v/>
      </c>
      <c r="R8559" s="70" t="str">
        <f>IFERROR(IF(K8559="handling and wharfage",SUM(P8559:Q8559),IF(OR(K8559="tank",K8559="Boat",K8559="car"),INDEX(Rate!$B$4:$M$25,MATCH(Gilbert!N8559,Rate!$A$4:$A$25,0),MATCH(Gilbert!L8559,Rate!$B$3:$M$3,0))*O8559*0.8,INDEX(Rate!$B$4:$M$25,MATCH(Gilbert!N8559,Rate!$A$4:$A$25,0),MATCH(Gilbert!L8559,Rate!$B$3:$M$3,0))*O8559)),"")</f>
        <v/>
      </c>
      <c r="T8559" s="71" t="str">
        <f t="shared" si="402"/>
        <v/>
      </c>
    </row>
    <row r="8560" spans="16:20">
      <c r="P8560" s="70" t="str">
        <f t="shared" si="400"/>
        <v/>
      </c>
      <c r="Q8560" s="70" t="str">
        <f t="shared" si="401"/>
        <v/>
      </c>
      <c r="R8560" s="70" t="str">
        <f>IFERROR(IF(K8560="handling and wharfage",SUM(P8560:Q8560),IF(OR(K8560="tank",K8560="Boat",K8560="car"),INDEX(Rate!$B$4:$M$25,MATCH(Gilbert!N8560,Rate!$A$4:$A$25,0),MATCH(Gilbert!L8560,Rate!$B$3:$M$3,0))*O8560*0.8,INDEX(Rate!$B$4:$M$25,MATCH(Gilbert!N8560,Rate!$A$4:$A$25,0),MATCH(Gilbert!L8560,Rate!$B$3:$M$3,0))*O8560)),"")</f>
        <v/>
      </c>
      <c r="T8560" s="71" t="str">
        <f t="shared" si="402"/>
        <v/>
      </c>
    </row>
    <row r="8561" spans="16:20">
      <c r="P8561" s="70" t="str">
        <f t="shared" si="400"/>
        <v/>
      </c>
      <c r="Q8561" s="70" t="str">
        <f t="shared" si="401"/>
        <v/>
      </c>
      <c r="R8561" s="70" t="str">
        <f>IFERROR(IF(K8561="handling and wharfage",SUM(P8561:Q8561),IF(OR(K8561="tank",K8561="Boat",K8561="car"),INDEX(Rate!$B$4:$M$25,MATCH(Gilbert!N8561,Rate!$A$4:$A$25,0),MATCH(Gilbert!L8561,Rate!$B$3:$M$3,0))*O8561*0.8,INDEX(Rate!$B$4:$M$25,MATCH(Gilbert!N8561,Rate!$A$4:$A$25,0),MATCH(Gilbert!L8561,Rate!$B$3:$M$3,0))*O8561)),"")</f>
        <v/>
      </c>
      <c r="T8561" s="71" t="str">
        <f t="shared" si="402"/>
        <v/>
      </c>
    </row>
    <row r="8562" spans="16:20">
      <c r="P8562" s="70" t="str">
        <f t="shared" si="400"/>
        <v/>
      </c>
      <c r="Q8562" s="70" t="str">
        <f t="shared" si="401"/>
        <v/>
      </c>
      <c r="R8562" s="70" t="str">
        <f>IFERROR(IF(K8562="handling and wharfage",SUM(P8562:Q8562),IF(OR(K8562="tank",K8562="Boat",K8562="car"),INDEX(Rate!$B$4:$M$25,MATCH(Gilbert!N8562,Rate!$A$4:$A$25,0),MATCH(Gilbert!L8562,Rate!$B$3:$M$3,0))*O8562*0.8,INDEX(Rate!$B$4:$M$25,MATCH(Gilbert!N8562,Rate!$A$4:$A$25,0),MATCH(Gilbert!L8562,Rate!$B$3:$M$3,0))*O8562)),"")</f>
        <v/>
      </c>
      <c r="T8562" s="71" t="str">
        <f t="shared" si="402"/>
        <v/>
      </c>
    </row>
    <row r="8563" spans="16:20">
      <c r="P8563" s="70" t="str">
        <f t="shared" si="400"/>
        <v/>
      </c>
      <c r="Q8563" s="70" t="str">
        <f t="shared" si="401"/>
        <v/>
      </c>
      <c r="R8563" s="70" t="str">
        <f>IFERROR(IF(K8563="handling and wharfage",SUM(P8563:Q8563),IF(OR(K8563="tank",K8563="Boat",K8563="car"),INDEX(Rate!$B$4:$M$25,MATCH(Gilbert!N8563,Rate!$A$4:$A$25,0),MATCH(Gilbert!L8563,Rate!$B$3:$M$3,0))*O8563*0.8,INDEX(Rate!$B$4:$M$25,MATCH(Gilbert!N8563,Rate!$A$4:$A$25,0),MATCH(Gilbert!L8563,Rate!$B$3:$M$3,0))*O8563)),"")</f>
        <v/>
      </c>
      <c r="T8563" s="71" t="str">
        <f t="shared" si="402"/>
        <v/>
      </c>
    </row>
    <row r="8564" spans="16:20">
      <c r="P8564" s="70" t="str">
        <f t="shared" si="400"/>
        <v/>
      </c>
      <c r="Q8564" s="70" t="str">
        <f t="shared" si="401"/>
        <v/>
      </c>
      <c r="R8564" s="70" t="str">
        <f>IFERROR(IF(K8564="handling and wharfage",SUM(P8564:Q8564),IF(OR(K8564="tank",K8564="Boat",K8564="car"),INDEX(Rate!$B$4:$M$25,MATCH(Gilbert!N8564,Rate!$A$4:$A$25,0),MATCH(Gilbert!L8564,Rate!$B$3:$M$3,0))*O8564*0.8,INDEX(Rate!$B$4:$M$25,MATCH(Gilbert!N8564,Rate!$A$4:$A$25,0),MATCH(Gilbert!L8564,Rate!$B$3:$M$3,0))*O8564)),"")</f>
        <v/>
      </c>
      <c r="T8564" s="71" t="str">
        <f t="shared" si="402"/>
        <v/>
      </c>
    </row>
    <row r="8565" spans="16:20">
      <c r="P8565" s="70" t="str">
        <f t="shared" si="400"/>
        <v/>
      </c>
      <c r="Q8565" s="70" t="str">
        <f t="shared" si="401"/>
        <v/>
      </c>
      <c r="R8565" s="70" t="str">
        <f>IFERROR(IF(K8565="handling and wharfage",SUM(P8565:Q8565),IF(OR(K8565="tank",K8565="Boat",K8565="car"),INDEX(Rate!$B$4:$M$25,MATCH(Gilbert!N8565,Rate!$A$4:$A$25,0),MATCH(Gilbert!L8565,Rate!$B$3:$M$3,0))*O8565*0.8,INDEX(Rate!$B$4:$M$25,MATCH(Gilbert!N8565,Rate!$A$4:$A$25,0),MATCH(Gilbert!L8565,Rate!$B$3:$M$3,0))*O8565)),"")</f>
        <v/>
      </c>
      <c r="T8565" s="71" t="str">
        <f t="shared" si="402"/>
        <v/>
      </c>
    </row>
    <row r="8566" spans="16:20">
      <c r="P8566" s="70" t="str">
        <f t="shared" si="400"/>
        <v/>
      </c>
      <c r="Q8566" s="70" t="str">
        <f t="shared" si="401"/>
        <v/>
      </c>
      <c r="R8566" s="70" t="str">
        <f>IFERROR(IF(K8566="handling and wharfage",SUM(P8566:Q8566),IF(OR(K8566="tank",K8566="Boat",K8566="car"),INDEX(Rate!$B$4:$M$25,MATCH(Gilbert!N8566,Rate!$A$4:$A$25,0),MATCH(Gilbert!L8566,Rate!$B$3:$M$3,0))*O8566*0.8,INDEX(Rate!$B$4:$M$25,MATCH(Gilbert!N8566,Rate!$A$4:$A$25,0),MATCH(Gilbert!L8566,Rate!$B$3:$M$3,0))*O8566)),"")</f>
        <v/>
      </c>
      <c r="T8566" s="71" t="str">
        <f t="shared" si="402"/>
        <v/>
      </c>
    </row>
    <row r="8567" spans="16:20">
      <c r="P8567" s="70" t="str">
        <f t="shared" si="400"/>
        <v/>
      </c>
      <c r="Q8567" s="70" t="str">
        <f t="shared" si="401"/>
        <v/>
      </c>
      <c r="R8567" s="70" t="str">
        <f>IFERROR(IF(K8567="handling and wharfage",SUM(P8567:Q8567),IF(OR(K8567="tank",K8567="Boat",K8567="car"),INDEX(Rate!$B$4:$M$25,MATCH(Gilbert!N8567,Rate!$A$4:$A$25,0),MATCH(Gilbert!L8567,Rate!$B$3:$M$3,0))*O8567*0.8,INDEX(Rate!$B$4:$M$25,MATCH(Gilbert!N8567,Rate!$A$4:$A$25,0),MATCH(Gilbert!L8567,Rate!$B$3:$M$3,0))*O8567)),"")</f>
        <v/>
      </c>
      <c r="T8567" s="71" t="str">
        <f t="shared" si="402"/>
        <v/>
      </c>
    </row>
    <row r="8568" spans="16:20">
      <c r="P8568" s="70" t="str">
        <f t="shared" si="400"/>
        <v/>
      </c>
      <c r="Q8568" s="70" t="str">
        <f t="shared" si="401"/>
        <v/>
      </c>
      <c r="R8568" s="70" t="str">
        <f>IFERROR(IF(K8568="handling and wharfage",SUM(P8568:Q8568),IF(OR(K8568="tank",K8568="Boat",K8568="car"),INDEX(Rate!$B$4:$M$25,MATCH(Gilbert!N8568,Rate!$A$4:$A$25,0),MATCH(Gilbert!L8568,Rate!$B$3:$M$3,0))*O8568*0.8,INDEX(Rate!$B$4:$M$25,MATCH(Gilbert!N8568,Rate!$A$4:$A$25,0),MATCH(Gilbert!L8568,Rate!$B$3:$M$3,0))*O8568)),"")</f>
        <v/>
      </c>
      <c r="T8568" s="71" t="str">
        <f t="shared" si="402"/>
        <v/>
      </c>
    </row>
    <row r="8569" spans="16:20">
      <c r="P8569" s="70" t="str">
        <f t="shared" si="400"/>
        <v/>
      </c>
      <c r="Q8569" s="70" t="str">
        <f t="shared" si="401"/>
        <v/>
      </c>
      <c r="R8569" s="70" t="str">
        <f>IFERROR(IF(K8569="handling and wharfage",SUM(P8569:Q8569),IF(OR(K8569="tank",K8569="Boat",K8569="car"),INDEX(Rate!$B$4:$M$25,MATCH(Gilbert!N8569,Rate!$A$4:$A$25,0),MATCH(Gilbert!L8569,Rate!$B$3:$M$3,0))*O8569*0.8,INDEX(Rate!$B$4:$M$25,MATCH(Gilbert!N8569,Rate!$A$4:$A$25,0),MATCH(Gilbert!L8569,Rate!$B$3:$M$3,0))*O8569)),"")</f>
        <v/>
      </c>
      <c r="T8569" s="71" t="str">
        <f t="shared" si="402"/>
        <v/>
      </c>
    </row>
    <row r="8570" spans="16:20">
      <c r="P8570" s="70" t="str">
        <f t="shared" si="400"/>
        <v/>
      </c>
      <c r="Q8570" s="70" t="str">
        <f t="shared" si="401"/>
        <v/>
      </c>
      <c r="R8570" s="70" t="str">
        <f>IFERROR(IF(K8570="handling and wharfage",SUM(P8570:Q8570),IF(OR(K8570="tank",K8570="Boat",K8570="car"),INDEX(Rate!$B$4:$M$25,MATCH(Gilbert!N8570,Rate!$A$4:$A$25,0),MATCH(Gilbert!L8570,Rate!$B$3:$M$3,0))*O8570*0.8,INDEX(Rate!$B$4:$M$25,MATCH(Gilbert!N8570,Rate!$A$4:$A$25,0),MATCH(Gilbert!L8570,Rate!$B$3:$M$3,0))*O8570)),"")</f>
        <v/>
      </c>
      <c r="T8570" s="71" t="str">
        <f t="shared" si="402"/>
        <v/>
      </c>
    </row>
    <row r="8571" spans="16:20">
      <c r="P8571" s="70" t="str">
        <f t="shared" si="400"/>
        <v/>
      </c>
      <c r="Q8571" s="70" t="str">
        <f t="shared" si="401"/>
        <v/>
      </c>
      <c r="R8571" s="70" t="str">
        <f>IFERROR(IF(K8571="handling and wharfage",SUM(P8571:Q8571),IF(OR(K8571="tank",K8571="Boat",K8571="car"),INDEX(Rate!$B$4:$M$25,MATCH(Gilbert!N8571,Rate!$A$4:$A$25,0),MATCH(Gilbert!L8571,Rate!$B$3:$M$3,0))*O8571*0.8,INDEX(Rate!$B$4:$M$25,MATCH(Gilbert!N8571,Rate!$A$4:$A$25,0),MATCH(Gilbert!L8571,Rate!$B$3:$M$3,0))*O8571)),"")</f>
        <v/>
      </c>
      <c r="T8571" s="71" t="str">
        <f t="shared" si="402"/>
        <v/>
      </c>
    </row>
    <row r="8572" spans="16:20">
      <c r="P8572" s="70" t="str">
        <f t="shared" si="400"/>
        <v/>
      </c>
      <c r="Q8572" s="70" t="str">
        <f t="shared" si="401"/>
        <v/>
      </c>
      <c r="R8572" s="70" t="str">
        <f>IFERROR(IF(K8572="handling and wharfage",SUM(P8572:Q8572),IF(OR(K8572="tank",K8572="Boat",K8572="car"),INDEX(Rate!$B$4:$M$25,MATCH(Gilbert!N8572,Rate!$A$4:$A$25,0),MATCH(Gilbert!L8572,Rate!$B$3:$M$3,0))*O8572*0.8,INDEX(Rate!$B$4:$M$25,MATCH(Gilbert!N8572,Rate!$A$4:$A$25,0),MATCH(Gilbert!L8572,Rate!$B$3:$M$3,0))*O8572)),"")</f>
        <v/>
      </c>
      <c r="T8572" s="71" t="str">
        <f t="shared" si="402"/>
        <v/>
      </c>
    </row>
    <row r="8573" spans="16:20">
      <c r="P8573" s="70" t="str">
        <f t="shared" si="400"/>
        <v/>
      </c>
      <c r="Q8573" s="70" t="str">
        <f t="shared" si="401"/>
        <v/>
      </c>
      <c r="R8573" s="70" t="str">
        <f>IFERROR(IF(K8573="handling and wharfage",SUM(P8573:Q8573),IF(OR(K8573="tank",K8573="Boat",K8573="car"),INDEX(Rate!$B$4:$M$25,MATCH(Gilbert!N8573,Rate!$A$4:$A$25,0),MATCH(Gilbert!L8573,Rate!$B$3:$M$3,0))*O8573*0.8,INDEX(Rate!$B$4:$M$25,MATCH(Gilbert!N8573,Rate!$A$4:$A$25,0),MATCH(Gilbert!L8573,Rate!$B$3:$M$3,0))*O8573)),"")</f>
        <v/>
      </c>
      <c r="T8573" s="71" t="str">
        <f t="shared" si="402"/>
        <v/>
      </c>
    </row>
    <row r="8574" spans="16:20">
      <c r="P8574" s="70" t="str">
        <f t="shared" si="400"/>
        <v/>
      </c>
      <c r="Q8574" s="70" t="str">
        <f t="shared" si="401"/>
        <v/>
      </c>
      <c r="R8574" s="70" t="str">
        <f>IFERROR(IF(K8574="handling and wharfage",SUM(P8574:Q8574),IF(OR(K8574="tank",K8574="Boat",K8574="car"),INDEX(Rate!$B$4:$M$25,MATCH(Gilbert!N8574,Rate!$A$4:$A$25,0),MATCH(Gilbert!L8574,Rate!$B$3:$M$3,0))*O8574*0.8,INDEX(Rate!$B$4:$M$25,MATCH(Gilbert!N8574,Rate!$A$4:$A$25,0),MATCH(Gilbert!L8574,Rate!$B$3:$M$3,0))*O8574)),"")</f>
        <v/>
      </c>
      <c r="T8574" s="71" t="str">
        <f t="shared" si="402"/>
        <v/>
      </c>
    </row>
    <row r="8575" spans="16:20">
      <c r="P8575" s="70" t="str">
        <f t="shared" si="400"/>
        <v/>
      </c>
      <c r="Q8575" s="70" t="str">
        <f t="shared" si="401"/>
        <v/>
      </c>
      <c r="R8575" s="70" t="str">
        <f>IFERROR(IF(K8575="handling and wharfage",SUM(P8575:Q8575),IF(OR(K8575="tank",K8575="Boat",K8575="car"),INDEX(Rate!$B$4:$M$25,MATCH(Gilbert!N8575,Rate!$A$4:$A$25,0),MATCH(Gilbert!L8575,Rate!$B$3:$M$3,0))*O8575*0.8,INDEX(Rate!$B$4:$M$25,MATCH(Gilbert!N8575,Rate!$A$4:$A$25,0),MATCH(Gilbert!L8575,Rate!$B$3:$M$3,0))*O8575)),"")</f>
        <v/>
      </c>
      <c r="T8575" s="71" t="str">
        <f t="shared" si="402"/>
        <v/>
      </c>
    </row>
    <row r="8576" spans="16:20">
      <c r="P8576" s="70" t="str">
        <f t="shared" si="400"/>
        <v/>
      </c>
      <c r="Q8576" s="70" t="str">
        <f t="shared" si="401"/>
        <v/>
      </c>
      <c r="R8576" s="70" t="str">
        <f>IFERROR(IF(K8576="handling and wharfage",SUM(P8576:Q8576),IF(OR(K8576="tank",K8576="Boat",K8576="car"),INDEX(Rate!$B$4:$M$25,MATCH(Gilbert!N8576,Rate!$A$4:$A$25,0),MATCH(Gilbert!L8576,Rate!$B$3:$M$3,0))*O8576*0.8,INDEX(Rate!$B$4:$M$25,MATCH(Gilbert!N8576,Rate!$A$4:$A$25,0),MATCH(Gilbert!L8576,Rate!$B$3:$M$3,0))*O8576)),"")</f>
        <v/>
      </c>
      <c r="T8576" s="71" t="str">
        <f t="shared" si="402"/>
        <v/>
      </c>
    </row>
    <row r="8577" spans="16:20">
      <c r="P8577" s="70" t="str">
        <f t="shared" si="400"/>
        <v/>
      </c>
      <c r="Q8577" s="70" t="str">
        <f t="shared" si="401"/>
        <v/>
      </c>
      <c r="R8577" s="70" t="str">
        <f>IFERROR(IF(K8577="handling and wharfage",SUM(P8577:Q8577),IF(OR(K8577="tank",K8577="Boat",K8577="car"),INDEX(Rate!$B$4:$M$25,MATCH(Gilbert!N8577,Rate!$A$4:$A$25,0),MATCH(Gilbert!L8577,Rate!$B$3:$M$3,0))*O8577*0.8,INDEX(Rate!$B$4:$M$25,MATCH(Gilbert!N8577,Rate!$A$4:$A$25,0),MATCH(Gilbert!L8577,Rate!$B$3:$M$3,0))*O8577)),"")</f>
        <v/>
      </c>
      <c r="T8577" s="71" t="str">
        <f t="shared" si="402"/>
        <v/>
      </c>
    </row>
    <row r="8578" spans="16:20">
      <c r="P8578" s="70" t="str">
        <f t="shared" si="400"/>
        <v/>
      </c>
      <c r="Q8578" s="70" t="str">
        <f t="shared" si="401"/>
        <v/>
      </c>
      <c r="R8578" s="70" t="str">
        <f>IFERROR(IF(K8578="handling and wharfage",SUM(P8578:Q8578),IF(OR(K8578="tank",K8578="Boat",K8578="car"),INDEX(Rate!$B$4:$M$25,MATCH(Gilbert!N8578,Rate!$A$4:$A$25,0),MATCH(Gilbert!L8578,Rate!$B$3:$M$3,0))*O8578*0.8,INDEX(Rate!$B$4:$M$25,MATCH(Gilbert!N8578,Rate!$A$4:$A$25,0),MATCH(Gilbert!L8578,Rate!$B$3:$M$3,0))*O8578)),"")</f>
        <v/>
      </c>
      <c r="T8578" s="71" t="str">
        <f t="shared" si="402"/>
        <v/>
      </c>
    </row>
    <row r="8579" spans="16:20">
      <c r="P8579" s="70" t="str">
        <f t="shared" ref="P8579:P8642" si="403">IF(OR(K8579="handling and wharfage",K8579="rau handling and wharfage"),O8579*30,"")</f>
        <v/>
      </c>
      <c r="Q8579" s="70" t="str">
        <f t="shared" ref="Q8579:Q8642" si="404">IF(K8579&lt;&gt;"handling and wharfage","",O8579*3.5)</f>
        <v/>
      </c>
      <c r="R8579" s="70" t="str">
        <f>IFERROR(IF(K8579="handling and wharfage",SUM(P8579:Q8579),IF(OR(K8579="tank",K8579="Boat",K8579="car"),INDEX(Rate!$B$4:$M$25,MATCH(Gilbert!N8579,Rate!$A$4:$A$25,0),MATCH(Gilbert!L8579,Rate!$B$3:$M$3,0))*O8579*0.8,INDEX(Rate!$B$4:$M$25,MATCH(Gilbert!N8579,Rate!$A$4:$A$25,0),MATCH(Gilbert!L8579,Rate!$B$3:$M$3,0))*O8579)),"")</f>
        <v/>
      </c>
      <c r="T8579" s="71" t="str">
        <f t="shared" ref="T8579:T8642" si="405">IF(L8579="","",IF(L8579="General2","F0070000061A","E31250000331"))</f>
        <v/>
      </c>
    </row>
    <row r="8580" spans="16:20">
      <c r="P8580" s="70" t="str">
        <f t="shared" si="403"/>
        <v/>
      </c>
      <c r="Q8580" s="70" t="str">
        <f t="shared" si="404"/>
        <v/>
      </c>
      <c r="R8580" s="70" t="str">
        <f>IFERROR(IF(K8580="handling and wharfage",SUM(P8580:Q8580),IF(OR(K8580="tank",K8580="Boat",K8580="car"),INDEX(Rate!$B$4:$M$25,MATCH(Gilbert!N8580,Rate!$A$4:$A$25,0),MATCH(Gilbert!L8580,Rate!$B$3:$M$3,0))*O8580*0.8,INDEX(Rate!$B$4:$M$25,MATCH(Gilbert!N8580,Rate!$A$4:$A$25,0),MATCH(Gilbert!L8580,Rate!$B$3:$M$3,0))*O8580)),"")</f>
        <v/>
      </c>
      <c r="T8580" s="71" t="str">
        <f t="shared" si="405"/>
        <v/>
      </c>
    </row>
    <row r="8581" spans="16:20">
      <c r="P8581" s="70" t="str">
        <f t="shared" si="403"/>
        <v/>
      </c>
      <c r="Q8581" s="70" t="str">
        <f t="shared" si="404"/>
        <v/>
      </c>
      <c r="R8581" s="70" t="str">
        <f>IFERROR(IF(K8581="handling and wharfage",SUM(P8581:Q8581),IF(OR(K8581="tank",K8581="Boat",K8581="car"),INDEX(Rate!$B$4:$M$25,MATCH(Gilbert!N8581,Rate!$A$4:$A$25,0),MATCH(Gilbert!L8581,Rate!$B$3:$M$3,0))*O8581*0.8,INDEX(Rate!$B$4:$M$25,MATCH(Gilbert!N8581,Rate!$A$4:$A$25,0),MATCH(Gilbert!L8581,Rate!$B$3:$M$3,0))*O8581)),"")</f>
        <v/>
      </c>
      <c r="T8581" s="71" t="str">
        <f t="shared" si="405"/>
        <v/>
      </c>
    </row>
    <row r="8582" spans="16:20">
      <c r="P8582" s="70" t="str">
        <f t="shared" si="403"/>
        <v/>
      </c>
      <c r="Q8582" s="70" t="str">
        <f t="shared" si="404"/>
        <v/>
      </c>
      <c r="R8582" s="70" t="str">
        <f>IFERROR(IF(K8582="handling and wharfage",SUM(P8582:Q8582),IF(OR(K8582="tank",K8582="Boat",K8582="car"),INDEX(Rate!$B$4:$M$25,MATCH(Gilbert!N8582,Rate!$A$4:$A$25,0),MATCH(Gilbert!L8582,Rate!$B$3:$M$3,0))*O8582*0.8,INDEX(Rate!$B$4:$M$25,MATCH(Gilbert!N8582,Rate!$A$4:$A$25,0),MATCH(Gilbert!L8582,Rate!$B$3:$M$3,0))*O8582)),"")</f>
        <v/>
      </c>
      <c r="T8582" s="71" t="str">
        <f t="shared" si="405"/>
        <v/>
      </c>
    </row>
    <row r="8583" spans="16:20">
      <c r="P8583" s="70" t="str">
        <f t="shared" si="403"/>
        <v/>
      </c>
      <c r="Q8583" s="70" t="str">
        <f t="shared" si="404"/>
        <v/>
      </c>
      <c r="R8583" s="70" t="str">
        <f>IFERROR(IF(K8583="handling and wharfage",SUM(P8583:Q8583),IF(OR(K8583="tank",K8583="Boat",K8583="car"),INDEX(Rate!$B$4:$M$25,MATCH(Gilbert!N8583,Rate!$A$4:$A$25,0),MATCH(Gilbert!L8583,Rate!$B$3:$M$3,0))*O8583*0.8,INDEX(Rate!$B$4:$M$25,MATCH(Gilbert!N8583,Rate!$A$4:$A$25,0),MATCH(Gilbert!L8583,Rate!$B$3:$M$3,0))*O8583)),"")</f>
        <v/>
      </c>
      <c r="T8583" s="71" t="str">
        <f t="shared" si="405"/>
        <v/>
      </c>
    </row>
    <row r="8584" spans="16:20">
      <c r="P8584" s="70" t="str">
        <f t="shared" si="403"/>
        <v/>
      </c>
      <c r="Q8584" s="70" t="str">
        <f t="shared" si="404"/>
        <v/>
      </c>
      <c r="R8584" s="70" t="str">
        <f>IFERROR(IF(K8584="handling and wharfage",SUM(P8584:Q8584),IF(OR(K8584="tank",K8584="Boat",K8584="car"),INDEX(Rate!$B$4:$M$25,MATCH(Gilbert!N8584,Rate!$A$4:$A$25,0),MATCH(Gilbert!L8584,Rate!$B$3:$M$3,0))*O8584*0.8,INDEX(Rate!$B$4:$M$25,MATCH(Gilbert!N8584,Rate!$A$4:$A$25,0),MATCH(Gilbert!L8584,Rate!$B$3:$M$3,0))*O8584)),"")</f>
        <v/>
      </c>
      <c r="T8584" s="71" t="str">
        <f t="shared" si="405"/>
        <v/>
      </c>
    </row>
    <row r="8585" spans="16:20">
      <c r="P8585" s="70" t="str">
        <f t="shared" si="403"/>
        <v/>
      </c>
      <c r="Q8585" s="70" t="str">
        <f t="shared" si="404"/>
        <v/>
      </c>
      <c r="R8585" s="70" t="str">
        <f>IFERROR(IF(K8585="handling and wharfage",SUM(P8585:Q8585),IF(OR(K8585="tank",K8585="Boat",K8585="car"),INDEX(Rate!$B$4:$M$25,MATCH(Gilbert!N8585,Rate!$A$4:$A$25,0),MATCH(Gilbert!L8585,Rate!$B$3:$M$3,0))*O8585*0.8,INDEX(Rate!$B$4:$M$25,MATCH(Gilbert!N8585,Rate!$A$4:$A$25,0),MATCH(Gilbert!L8585,Rate!$B$3:$M$3,0))*O8585)),"")</f>
        <v/>
      </c>
      <c r="T8585" s="71" t="str">
        <f t="shared" si="405"/>
        <v/>
      </c>
    </row>
    <row r="8586" spans="16:20">
      <c r="P8586" s="70" t="str">
        <f t="shared" si="403"/>
        <v/>
      </c>
      <c r="Q8586" s="70" t="str">
        <f t="shared" si="404"/>
        <v/>
      </c>
      <c r="R8586" s="70" t="str">
        <f>IFERROR(IF(K8586="handling and wharfage",SUM(P8586:Q8586),IF(OR(K8586="tank",K8586="Boat",K8586="car"),INDEX(Rate!$B$4:$M$25,MATCH(Gilbert!N8586,Rate!$A$4:$A$25,0),MATCH(Gilbert!L8586,Rate!$B$3:$M$3,0))*O8586*0.8,INDEX(Rate!$B$4:$M$25,MATCH(Gilbert!N8586,Rate!$A$4:$A$25,0),MATCH(Gilbert!L8586,Rate!$B$3:$M$3,0))*O8586)),"")</f>
        <v/>
      </c>
      <c r="T8586" s="71" t="str">
        <f t="shared" si="405"/>
        <v/>
      </c>
    </row>
    <row r="8587" spans="16:20">
      <c r="P8587" s="70" t="str">
        <f t="shared" si="403"/>
        <v/>
      </c>
      <c r="Q8587" s="70" t="str">
        <f t="shared" si="404"/>
        <v/>
      </c>
      <c r="R8587" s="70" t="str">
        <f>IFERROR(IF(K8587="handling and wharfage",SUM(P8587:Q8587),IF(OR(K8587="tank",K8587="Boat",K8587="car"),INDEX(Rate!$B$4:$M$25,MATCH(Gilbert!N8587,Rate!$A$4:$A$25,0),MATCH(Gilbert!L8587,Rate!$B$3:$M$3,0))*O8587*0.8,INDEX(Rate!$B$4:$M$25,MATCH(Gilbert!N8587,Rate!$A$4:$A$25,0),MATCH(Gilbert!L8587,Rate!$B$3:$M$3,0))*O8587)),"")</f>
        <v/>
      </c>
      <c r="T8587" s="71" t="str">
        <f t="shared" si="405"/>
        <v/>
      </c>
    </row>
    <row r="8588" spans="16:20">
      <c r="P8588" s="70" t="str">
        <f t="shared" si="403"/>
        <v/>
      </c>
      <c r="Q8588" s="70" t="str">
        <f t="shared" si="404"/>
        <v/>
      </c>
      <c r="R8588" s="70" t="str">
        <f>IFERROR(IF(K8588="handling and wharfage",SUM(P8588:Q8588),IF(OR(K8588="tank",K8588="Boat",K8588="car"),INDEX(Rate!$B$4:$M$25,MATCH(Gilbert!N8588,Rate!$A$4:$A$25,0),MATCH(Gilbert!L8588,Rate!$B$3:$M$3,0))*O8588*0.8,INDEX(Rate!$B$4:$M$25,MATCH(Gilbert!N8588,Rate!$A$4:$A$25,0),MATCH(Gilbert!L8588,Rate!$B$3:$M$3,0))*O8588)),"")</f>
        <v/>
      </c>
      <c r="T8588" s="71" t="str">
        <f t="shared" si="405"/>
        <v/>
      </c>
    </row>
    <row r="8589" spans="16:20">
      <c r="P8589" s="70" t="str">
        <f t="shared" si="403"/>
        <v/>
      </c>
      <c r="Q8589" s="70" t="str">
        <f t="shared" si="404"/>
        <v/>
      </c>
      <c r="R8589" s="70" t="str">
        <f>IFERROR(IF(K8589="handling and wharfage",SUM(P8589:Q8589),IF(OR(K8589="tank",K8589="Boat",K8589="car"),INDEX(Rate!$B$4:$M$25,MATCH(Gilbert!N8589,Rate!$A$4:$A$25,0),MATCH(Gilbert!L8589,Rate!$B$3:$M$3,0))*O8589*0.8,INDEX(Rate!$B$4:$M$25,MATCH(Gilbert!N8589,Rate!$A$4:$A$25,0),MATCH(Gilbert!L8589,Rate!$B$3:$M$3,0))*O8589)),"")</f>
        <v/>
      </c>
      <c r="T8589" s="71" t="str">
        <f t="shared" si="405"/>
        <v/>
      </c>
    </row>
    <row r="8590" spans="16:20">
      <c r="P8590" s="70" t="str">
        <f t="shared" si="403"/>
        <v/>
      </c>
      <c r="Q8590" s="70" t="str">
        <f t="shared" si="404"/>
        <v/>
      </c>
      <c r="R8590" s="70" t="str">
        <f>IFERROR(IF(K8590="handling and wharfage",SUM(P8590:Q8590),IF(OR(K8590="tank",K8590="Boat",K8590="car"),INDEX(Rate!$B$4:$M$25,MATCH(Gilbert!N8590,Rate!$A$4:$A$25,0),MATCH(Gilbert!L8590,Rate!$B$3:$M$3,0))*O8590*0.8,INDEX(Rate!$B$4:$M$25,MATCH(Gilbert!N8590,Rate!$A$4:$A$25,0),MATCH(Gilbert!L8590,Rate!$B$3:$M$3,0))*O8590)),"")</f>
        <v/>
      </c>
      <c r="T8590" s="71" t="str">
        <f t="shared" si="405"/>
        <v/>
      </c>
    </row>
    <row r="8591" spans="16:20">
      <c r="P8591" s="70" t="str">
        <f t="shared" si="403"/>
        <v/>
      </c>
      <c r="Q8591" s="70" t="str">
        <f t="shared" si="404"/>
        <v/>
      </c>
      <c r="R8591" s="70" t="str">
        <f>IFERROR(IF(K8591="handling and wharfage",SUM(P8591:Q8591),IF(OR(K8591="tank",K8591="Boat",K8591="car"),INDEX(Rate!$B$4:$M$25,MATCH(Gilbert!N8591,Rate!$A$4:$A$25,0),MATCH(Gilbert!L8591,Rate!$B$3:$M$3,0))*O8591*0.8,INDEX(Rate!$B$4:$M$25,MATCH(Gilbert!N8591,Rate!$A$4:$A$25,0),MATCH(Gilbert!L8591,Rate!$B$3:$M$3,0))*O8591)),"")</f>
        <v/>
      </c>
      <c r="T8591" s="71" t="str">
        <f t="shared" si="405"/>
        <v/>
      </c>
    </row>
    <row r="8592" spans="16:20">
      <c r="P8592" s="70" t="str">
        <f t="shared" si="403"/>
        <v/>
      </c>
      <c r="Q8592" s="70" t="str">
        <f t="shared" si="404"/>
        <v/>
      </c>
      <c r="R8592" s="70" t="str">
        <f>IFERROR(IF(K8592="handling and wharfage",SUM(P8592:Q8592),IF(OR(K8592="tank",K8592="Boat",K8592="car"),INDEX(Rate!$B$4:$M$25,MATCH(Gilbert!N8592,Rate!$A$4:$A$25,0),MATCH(Gilbert!L8592,Rate!$B$3:$M$3,0))*O8592*0.8,INDEX(Rate!$B$4:$M$25,MATCH(Gilbert!N8592,Rate!$A$4:$A$25,0),MATCH(Gilbert!L8592,Rate!$B$3:$M$3,0))*O8592)),"")</f>
        <v/>
      </c>
      <c r="T8592" s="71" t="str">
        <f t="shared" si="405"/>
        <v/>
      </c>
    </row>
    <row r="8593" spans="16:20">
      <c r="P8593" s="70" t="str">
        <f t="shared" si="403"/>
        <v/>
      </c>
      <c r="Q8593" s="70" t="str">
        <f t="shared" si="404"/>
        <v/>
      </c>
      <c r="R8593" s="70" t="str">
        <f>IFERROR(IF(K8593="handling and wharfage",SUM(P8593:Q8593),IF(OR(K8593="tank",K8593="Boat",K8593="car"),INDEX(Rate!$B$4:$M$25,MATCH(Gilbert!N8593,Rate!$A$4:$A$25,0),MATCH(Gilbert!L8593,Rate!$B$3:$M$3,0))*O8593*0.8,INDEX(Rate!$B$4:$M$25,MATCH(Gilbert!N8593,Rate!$A$4:$A$25,0),MATCH(Gilbert!L8593,Rate!$B$3:$M$3,0))*O8593)),"")</f>
        <v/>
      </c>
      <c r="T8593" s="71" t="str">
        <f t="shared" si="405"/>
        <v/>
      </c>
    </row>
    <row r="8594" spans="16:20">
      <c r="P8594" s="70" t="str">
        <f t="shared" si="403"/>
        <v/>
      </c>
      <c r="Q8594" s="70" t="str">
        <f t="shared" si="404"/>
        <v/>
      </c>
      <c r="R8594" s="70" t="str">
        <f>IFERROR(IF(K8594="handling and wharfage",SUM(P8594:Q8594),IF(OR(K8594="tank",K8594="Boat",K8594="car"),INDEX(Rate!$B$4:$M$25,MATCH(Gilbert!N8594,Rate!$A$4:$A$25,0),MATCH(Gilbert!L8594,Rate!$B$3:$M$3,0))*O8594*0.8,INDEX(Rate!$B$4:$M$25,MATCH(Gilbert!N8594,Rate!$A$4:$A$25,0),MATCH(Gilbert!L8594,Rate!$B$3:$M$3,0))*O8594)),"")</f>
        <v/>
      </c>
      <c r="T8594" s="71" t="str">
        <f t="shared" si="405"/>
        <v/>
      </c>
    </row>
    <row r="8595" spans="16:20">
      <c r="P8595" s="70" t="str">
        <f t="shared" si="403"/>
        <v/>
      </c>
      <c r="Q8595" s="70" t="str">
        <f t="shared" si="404"/>
        <v/>
      </c>
      <c r="R8595" s="70" t="str">
        <f>IFERROR(IF(K8595="handling and wharfage",SUM(P8595:Q8595),IF(OR(K8595="tank",K8595="Boat",K8595="car"),INDEX(Rate!$B$4:$M$25,MATCH(Gilbert!N8595,Rate!$A$4:$A$25,0),MATCH(Gilbert!L8595,Rate!$B$3:$M$3,0))*O8595*0.8,INDEX(Rate!$B$4:$M$25,MATCH(Gilbert!N8595,Rate!$A$4:$A$25,0),MATCH(Gilbert!L8595,Rate!$B$3:$M$3,0))*O8595)),"")</f>
        <v/>
      </c>
      <c r="T8595" s="71" t="str">
        <f t="shared" si="405"/>
        <v/>
      </c>
    </row>
    <row r="8596" spans="16:20">
      <c r="P8596" s="70" t="str">
        <f t="shared" si="403"/>
        <v/>
      </c>
      <c r="Q8596" s="70" t="str">
        <f t="shared" si="404"/>
        <v/>
      </c>
      <c r="R8596" s="70" t="str">
        <f>IFERROR(IF(K8596="handling and wharfage",SUM(P8596:Q8596),IF(OR(K8596="tank",K8596="Boat",K8596="car"),INDEX(Rate!$B$4:$M$25,MATCH(Gilbert!N8596,Rate!$A$4:$A$25,0),MATCH(Gilbert!L8596,Rate!$B$3:$M$3,0))*O8596*0.8,INDEX(Rate!$B$4:$M$25,MATCH(Gilbert!N8596,Rate!$A$4:$A$25,0),MATCH(Gilbert!L8596,Rate!$B$3:$M$3,0))*O8596)),"")</f>
        <v/>
      </c>
      <c r="T8596" s="71" t="str">
        <f t="shared" si="405"/>
        <v/>
      </c>
    </row>
    <row r="8597" spans="16:20">
      <c r="P8597" s="70" t="str">
        <f t="shared" si="403"/>
        <v/>
      </c>
      <c r="Q8597" s="70" t="str">
        <f t="shared" si="404"/>
        <v/>
      </c>
      <c r="R8597" s="70" t="str">
        <f>IFERROR(IF(K8597="handling and wharfage",SUM(P8597:Q8597),IF(OR(K8597="tank",K8597="Boat",K8597="car"),INDEX(Rate!$B$4:$M$25,MATCH(Gilbert!N8597,Rate!$A$4:$A$25,0),MATCH(Gilbert!L8597,Rate!$B$3:$M$3,0))*O8597*0.8,INDEX(Rate!$B$4:$M$25,MATCH(Gilbert!N8597,Rate!$A$4:$A$25,0),MATCH(Gilbert!L8597,Rate!$B$3:$M$3,0))*O8597)),"")</f>
        <v/>
      </c>
      <c r="T8597" s="71" t="str">
        <f t="shared" si="405"/>
        <v/>
      </c>
    </row>
    <row r="8598" spans="16:20">
      <c r="P8598" s="70" t="str">
        <f t="shared" si="403"/>
        <v/>
      </c>
      <c r="Q8598" s="70" t="str">
        <f t="shared" si="404"/>
        <v/>
      </c>
      <c r="R8598" s="70" t="str">
        <f>IFERROR(IF(K8598="handling and wharfage",SUM(P8598:Q8598),IF(OR(K8598="tank",K8598="Boat",K8598="car"),INDEX(Rate!$B$4:$M$25,MATCH(Gilbert!N8598,Rate!$A$4:$A$25,0),MATCH(Gilbert!L8598,Rate!$B$3:$M$3,0))*O8598*0.8,INDEX(Rate!$B$4:$M$25,MATCH(Gilbert!N8598,Rate!$A$4:$A$25,0),MATCH(Gilbert!L8598,Rate!$B$3:$M$3,0))*O8598)),"")</f>
        <v/>
      </c>
      <c r="T8598" s="71" t="str">
        <f t="shared" si="405"/>
        <v/>
      </c>
    </row>
    <row r="8599" spans="16:20">
      <c r="P8599" s="70" t="str">
        <f t="shared" si="403"/>
        <v/>
      </c>
      <c r="Q8599" s="70" t="str">
        <f t="shared" si="404"/>
        <v/>
      </c>
      <c r="R8599" s="70" t="str">
        <f>IFERROR(IF(K8599="handling and wharfage",SUM(P8599:Q8599),IF(OR(K8599="tank",K8599="Boat",K8599="car"),INDEX(Rate!$B$4:$M$25,MATCH(Gilbert!N8599,Rate!$A$4:$A$25,0),MATCH(Gilbert!L8599,Rate!$B$3:$M$3,0))*O8599*0.8,INDEX(Rate!$B$4:$M$25,MATCH(Gilbert!N8599,Rate!$A$4:$A$25,0),MATCH(Gilbert!L8599,Rate!$B$3:$M$3,0))*O8599)),"")</f>
        <v/>
      </c>
      <c r="T8599" s="71" t="str">
        <f t="shared" si="405"/>
        <v/>
      </c>
    </row>
    <row r="8600" spans="16:20">
      <c r="P8600" s="70" t="str">
        <f t="shared" si="403"/>
        <v/>
      </c>
      <c r="Q8600" s="70" t="str">
        <f t="shared" si="404"/>
        <v/>
      </c>
      <c r="R8600" s="70" t="str">
        <f>IFERROR(IF(K8600="handling and wharfage",SUM(P8600:Q8600),IF(OR(K8600="tank",K8600="Boat",K8600="car"),INDEX(Rate!$B$4:$M$25,MATCH(Gilbert!N8600,Rate!$A$4:$A$25,0),MATCH(Gilbert!L8600,Rate!$B$3:$M$3,0))*O8600*0.8,INDEX(Rate!$B$4:$M$25,MATCH(Gilbert!N8600,Rate!$A$4:$A$25,0),MATCH(Gilbert!L8600,Rate!$B$3:$M$3,0))*O8600)),"")</f>
        <v/>
      </c>
      <c r="T8600" s="71" t="str">
        <f t="shared" si="405"/>
        <v/>
      </c>
    </row>
    <row r="8601" s="60" customFormat="1" spans="1:23">
      <c r="A8601" s="89"/>
      <c r="B8601" s="89"/>
      <c r="D8601" s="67"/>
      <c r="G8601" s="91"/>
      <c r="H8601" s="90"/>
      <c r="J8601" s="92"/>
      <c r="P8601" s="70" t="str">
        <f t="shared" si="403"/>
        <v/>
      </c>
      <c r="Q8601" s="70" t="str">
        <f t="shared" si="404"/>
        <v/>
      </c>
      <c r="R8601" s="70" t="str">
        <f>IFERROR(IF(K8601="handling and wharfage",SUM(P8601:Q8601),IF(OR(K8601="tank",K8601="Boat",K8601="car"),INDEX(Rate!$B$4:$M$25,MATCH(Gilbert!N8601,Rate!$A$4:$A$25,0),MATCH(Gilbert!L8601,Rate!$B$3:$M$3,0))*O8601*0.8,INDEX(Rate!$B$4:$M$25,MATCH(Gilbert!N8601,Rate!$A$4:$A$25,0),MATCH(Gilbert!L8601,Rate!$B$3:$M$3,0))*O8601)),"")</f>
        <v/>
      </c>
      <c r="S8601" s="71"/>
      <c r="T8601" s="71" t="str">
        <f t="shared" si="405"/>
        <v/>
      </c>
      <c r="V8601" s="90"/>
      <c r="W8601" s="90"/>
    </row>
    <row r="8602" s="60" customFormat="1" spans="1:23">
      <c r="A8602" s="89"/>
      <c r="B8602" s="89"/>
      <c r="D8602" s="67"/>
      <c r="G8602" s="91"/>
      <c r="H8602" s="90"/>
      <c r="J8602" s="92"/>
      <c r="P8602" s="70" t="str">
        <f t="shared" si="403"/>
        <v/>
      </c>
      <c r="Q8602" s="70" t="str">
        <f t="shared" si="404"/>
        <v/>
      </c>
      <c r="R8602" s="70" t="str">
        <f>IFERROR(IF(K8602="handling and wharfage",SUM(P8602:Q8602),IF(OR(K8602="tank",K8602="Boat",K8602="car"),INDEX(Rate!$B$4:$M$25,MATCH(Gilbert!N8602,Rate!$A$4:$A$25,0),MATCH(Gilbert!L8602,Rate!$B$3:$M$3,0))*O8602*0.8,INDEX(Rate!$B$4:$M$25,MATCH(Gilbert!N8602,Rate!$A$4:$A$25,0),MATCH(Gilbert!L8602,Rate!$B$3:$M$3,0))*O8602)),"")</f>
        <v/>
      </c>
      <c r="S8602" s="71"/>
      <c r="T8602" s="71" t="str">
        <f t="shared" si="405"/>
        <v/>
      </c>
      <c r="V8602" s="90"/>
      <c r="W8602" s="90"/>
    </row>
    <row r="8603" s="60" customFormat="1" spans="1:23">
      <c r="A8603" s="89"/>
      <c r="B8603" s="89"/>
      <c r="D8603" s="67"/>
      <c r="G8603" s="91"/>
      <c r="H8603" s="90"/>
      <c r="J8603" s="92"/>
      <c r="P8603" s="70" t="str">
        <f t="shared" si="403"/>
        <v/>
      </c>
      <c r="Q8603" s="70" t="str">
        <f t="shared" si="404"/>
        <v/>
      </c>
      <c r="R8603" s="70" t="str">
        <f>IFERROR(IF(K8603="handling and wharfage",SUM(P8603:Q8603),IF(OR(K8603="tank",K8603="Boat",K8603="car"),INDEX(Rate!$B$4:$M$25,MATCH(Gilbert!N8603,Rate!$A$4:$A$25,0),MATCH(Gilbert!L8603,Rate!$B$3:$M$3,0))*O8603*0.8,INDEX(Rate!$B$4:$M$25,MATCH(Gilbert!N8603,Rate!$A$4:$A$25,0),MATCH(Gilbert!L8603,Rate!$B$3:$M$3,0))*O8603)),"")</f>
        <v/>
      </c>
      <c r="S8603" s="71"/>
      <c r="T8603" s="71" t="str">
        <f t="shared" si="405"/>
        <v/>
      </c>
      <c r="V8603" s="90"/>
      <c r="W8603" s="90"/>
    </row>
    <row r="8604" s="60" customFormat="1" spans="1:23">
      <c r="A8604" s="89"/>
      <c r="B8604" s="89"/>
      <c r="D8604" s="67"/>
      <c r="G8604" s="91"/>
      <c r="H8604" s="90"/>
      <c r="J8604" s="92"/>
      <c r="P8604" s="70" t="str">
        <f t="shared" si="403"/>
        <v/>
      </c>
      <c r="Q8604" s="70" t="str">
        <f t="shared" si="404"/>
        <v/>
      </c>
      <c r="R8604" s="70" t="str">
        <f>IFERROR(IF(K8604="handling and wharfage",SUM(P8604:Q8604),IF(OR(K8604="tank",K8604="Boat",K8604="car"),INDEX(Rate!$B$4:$M$25,MATCH(Gilbert!N8604,Rate!$A$4:$A$25,0),MATCH(Gilbert!L8604,Rate!$B$3:$M$3,0))*O8604*0.8,INDEX(Rate!$B$4:$M$25,MATCH(Gilbert!N8604,Rate!$A$4:$A$25,0),MATCH(Gilbert!L8604,Rate!$B$3:$M$3,0))*O8604)),"")</f>
        <v/>
      </c>
      <c r="S8604" s="71"/>
      <c r="T8604" s="71" t="str">
        <f t="shared" si="405"/>
        <v/>
      </c>
      <c r="V8604" s="90"/>
      <c r="W8604" s="90"/>
    </row>
    <row r="8605" s="60" customFormat="1" spans="1:23">
      <c r="A8605" s="89"/>
      <c r="B8605" s="89"/>
      <c r="D8605" s="67"/>
      <c r="G8605" s="91"/>
      <c r="H8605" s="90"/>
      <c r="J8605" s="92"/>
      <c r="P8605" s="70" t="str">
        <f t="shared" si="403"/>
        <v/>
      </c>
      <c r="Q8605" s="70" t="str">
        <f t="shared" si="404"/>
        <v/>
      </c>
      <c r="R8605" s="70" t="str">
        <f>IFERROR(IF(K8605="handling and wharfage",SUM(P8605:Q8605),IF(OR(K8605="tank",K8605="Boat",K8605="car"),INDEX(Rate!$B$4:$M$25,MATCH(Gilbert!N8605,Rate!$A$4:$A$25,0),MATCH(Gilbert!L8605,Rate!$B$3:$M$3,0))*O8605*0.8,INDEX(Rate!$B$4:$M$25,MATCH(Gilbert!N8605,Rate!$A$4:$A$25,0),MATCH(Gilbert!L8605,Rate!$B$3:$M$3,0))*O8605)),"")</f>
        <v/>
      </c>
      <c r="S8605" s="71"/>
      <c r="T8605" s="71" t="str">
        <f t="shared" si="405"/>
        <v/>
      </c>
      <c r="V8605" s="90"/>
      <c r="W8605" s="90"/>
    </row>
    <row r="8606" s="60" customFormat="1" spans="1:23">
      <c r="A8606" s="89"/>
      <c r="B8606" s="89"/>
      <c r="D8606" s="67"/>
      <c r="G8606" s="91"/>
      <c r="H8606" s="90"/>
      <c r="J8606" s="92"/>
      <c r="P8606" s="70" t="str">
        <f t="shared" si="403"/>
        <v/>
      </c>
      <c r="Q8606" s="70" t="str">
        <f t="shared" si="404"/>
        <v/>
      </c>
      <c r="R8606" s="70" t="str">
        <f>IFERROR(IF(K8606="handling and wharfage",SUM(P8606:Q8606),IF(OR(K8606="tank",K8606="Boat",K8606="car"),INDEX(Rate!$B$4:$M$25,MATCH(Gilbert!N8606,Rate!$A$4:$A$25,0),MATCH(Gilbert!L8606,Rate!$B$3:$M$3,0))*O8606*0.8,INDEX(Rate!$B$4:$M$25,MATCH(Gilbert!N8606,Rate!$A$4:$A$25,0),MATCH(Gilbert!L8606,Rate!$B$3:$M$3,0))*O8606)),"")</f>
        <v/>
      </c>
      <c r="S8606" s="71"/>
      <c r="T8606" s="71" t="str">
        <f t="shared" si="405"/>
        <v/>
      </c>
      <c r="V8606" s="90"/>
      <c r="W8606" s="90"/>
    </row>
    <row r="8607" s="60" customFormat="1" spans="1:23">
      <c r="A8607" s="89"/>
      <c r="B8607" s="89"/>
      <c r="D8607" s="67"/>
      <c r="G8607" s="91"/>
      <c r="H8607" s="90"/>
      <c r="J8607" s="92"/>
      <c r="P8607" s="70" t="str">
        <f t="shared" si="403"/>
        <v/>
      </c>
      <c r="Q8607" s="70" t="str">
        <f t="shared" si="404"/>
        <v/>
      </c>
      <c r="R8607" s="70" t="str">
        <f>IFERROR(IF(K8607="handling and wharfage",SUM(P8607:Q8607),IF(OR(K8607="tank",K8607="Boat",K8607="car"),INDEX(Rate!$B$4:$M$25,MATCH(Gilbert!N8607,Rate!$A$4:$A$25,0),MATCH(Gilbert!L8607,Rate!$B$3:$M$3,0))*O8607*0.8,INDEX(Rate!$B$4:$M$25,MATCH(Gilbert!N8607,Rate!$A$4:$A$25,0),MATCH(Gilbert!L8607,Rate!$B$3:$M$3,0))*O8607)),"")</f>
        <v/>
      </c>
      <c r="S8607" s="71"/>
      <c r="T8607" s="71" t="str">
        <f t="shared" si="405"/>
        <v/>
      </c>
      <c r="V8607" s="90"/>
      <c r="W8607" s="90"/>
    </row>
    <row r="8608" s="60" customFormat="1" spans="1:23">
      <c r="A8608" s="89"/>
      <c r="B8608" s="89"/>
      <c r="D8608" s="67"/>
      <c r="G8608" s="91"/>
      <c r="H8608" s="90"/>
      <c r="J8608" s="92"/>
      <c r="P8608" s="70" t="str">
        <f t="shared" si="403"/>
        <v/>
      </c>
      <c r="Q8608" s="70" t="str">
        <f t="shared" si="404"/>
        <v/>
      </c>
      <c r="R8608" s="70" t="str">
        <f>IFERROR(IF(K8608="handling and wharfage",SUM(P8608:Q8608),IF(OR(K8608="tank",K8608="Boat",K8608="car"),INDEX(Rate!$B$4:$M$25,MATCH(Gilbert!N8608,Rate!$A$4:$A$25,0),MATCH(Gilbert!L8608,Rate!$B$3:$M$3,0))*O8608*0.8,INDEX(Rate!$B$4:$M$25,MATCH(Gilbert!N8608,Rate!$A$4:$A$25,0),MATCH(Gilbert!L8608,Rate!$B$3:$M$3,0))*O8608)),"")</f>
        <v/>
      </c>
      <c r="S8608" s="71"/>
      <c r="T8608" s="71" t="str">
        <f t="shared" si="405"/>
        <v/>
      </c>
      <c r="V8608" s="90"/>
      <c r="W8608" s="90"/>
    </row>
    <row r="8609" s="60" customFormat="1" spans="1:23">
      <c r="A8609" s="89"/>
      <c r="B8609" s="89"/>
      <c r="D8609" s="67"/>
      <c r="G8609" s="91"/>
      <c r="H8609" s="90"/>
      <c r="J8609" s="92"/>
      <c r="P8609" s="70" t="str">
        <f t="shared" si="403"/>
        <v/>
      </c>
      <c r="Q8609" s="70" t="str">
        <f t="shared" si="404"/>
        <v/>
      </c>
      <c r="R8609" s="70" t="str">
        <f>IFERROR(IF(K8609="handling and wharfage",SUM(P8609:Q8609),IF(OR(K8609="tank",K8609="Boat",K8609="car"),INDEX(Rate!$B$4:$M$25,MATCH(Gilbert!N8609,Rate!$A$4:$A$25,0),MATCH(Gilbert!L8609,Rate!$B$3:$M$3,0))*O8609*0.8,INDEX(Rate!$B$4:$M$25,MATCH(Gilbert!N8609,Rate!$A$4:$A$25,0),MATCH(Gilbert!L8609,Rate!$B$3:$M$3,0))*O8609)),"")</f>
        <v/>
      </c>
      <c r="S8609" s="71"/>
      <c r="T8609" s="71" t="str">
        <f t="shared" si="405"/>
        <v/>
      </c>
      <c r="V8609" s="90"/>
      <c r="W8609" s="90"/>
    </row>
    <row r="8610" s="60" customFormat="1" spans="1:23">
      <c r="A8610" s="89"/>
      <c r="B8610" s="89"/>
      <c r="D8610" s="67"/>
      <c r="G8610" s="91"/>
      <c r="H8610" s="90"/>
      <c r="J8610" s="92"/>
      <c r="P8610" s="70" t="str">
        <f t="shared" si="403"/>
        <v/>
      </c>
      <c r="Q8610" s="70" t="str">
        <f t="shared" si="404"/>
        <v/>
      </c>
      <c r="R8610" s="70" t="str">
        <f>IFERROR(IF(K8610="handling and wharfage",SUM(P8610:Q8610),IF(OR(K8610="tank",K8610="Boat",K8610="car"),INDEX(Rate!$B$4:$M$25,MATCH(Gilbert!N8610,Rate!$A$4:$A$25,0),MATCH(Gilbert!L8610,Rate!$B$3:$M$3,0))*O8610*0.8,INDEX(Rate!$B$4:$M$25,MATCH(Gilbert!N8610,Rate!$A$4:$A$25,0),MATCH(Gilbert!L8610,Rate!$B$3:$M$3,0))*O8610)),"")</f>
        <v/>
      </c>
      <c r="S8610" s="71"/>
      <c r="T8610" s="71" t="str">
        <f t="shared" si="405"/>
        <v/>
      </c>
      <c r="V8610" s="90"/>
      <c r="W8610" s="90"/>
    </row>
    <row r="8611" s="60" customFormat="1" spans="1:23">
      <c r="A8611" s="89"/>
      <c r="B8611" s="89"/>
      <c r="D8611" s="67"/>
      <c r="G8611" s="91"/>
      <c r="H8611" s="90"/>
      <c r="J8611" s="92"/>
      <c r="P8611" s="70" t="str">
        <f t="shared" si="403"/>
        <v/>
      </c>
      <c r="Q8611" s="70" t="str">
        <f t="shared" si="404"/>
        <v/>
      </c>
      <c r="R8611" s="70" t="str">
        <f>IFERROR(IF(K8611="handling and wharfage",SUM(P8611:Q8611),IF(OR(K8611="tank",K8611="Boat",K8611="car"),INDEX(Rate!$B$4:$M$25,MATCH(Gilbert!N8611,Rate!$A$4:$A$25,0),MATCH(Gilbert!L8611,Rate!$B$3:$M$3,0))*O8611*0.8,INDEX(Rate!$B$4:$M$25,MATCH(Gilbert!N8611,Rate!$A$4:$A$25,0),MATCH(Gilbert!L8611,Rate!$B$3:$M$3,0))*O8611)),"")</f>
        <v/>
      </c>
      <c r="S8611" s="71"/>
      <c r="T8611" s="71" t="str">
        <f t="shared" si="405"/>
        <v/>
      </c>
      <c r="V8611" s="90"/>
      <c r="W8611" s="90"/>
    </row>
    <row r="8612" s="60" customFormat="1" spans="1:23">
      <c r="A8612" s="89"/>
      <c r="B8612" s="89"/>
      <c r="D8612" s="67"/>
      <c r="G8612" s="91"/>
      <c r="H8612" s="90"/>
      <c r="J8612" s="92"/>
      <c r="P8612" s="70" t="str">
        <f t="shared" si="403"/>
        <v/>
      </c>
      <c r="Q8612" s="70" t="str">
        <f t="shared" si="404"/>
        <v/>
      </c>
      <c r="R8612" s="70" t="str">
        <f>IFERROR(IF(K8612="handling and wharfage",SUM(P8612:Q8612),IF(OR(K8612="tank",K8612="Boat",K8612="car"),INDEX(Rate!$B$4:$M$25,MATCH(Gilbert!N8612,Rate!$A$4:$A$25,0),MATCH(Gilbert!L8612,Rate!$B$3:$M$3,0))*O8612*0.8,INDEX(Rate!$B$4:$M$25,MATCH(Gilbert!N8612,Rate!$A$4:$A$25,0),MATCH(Gilbert!L8612,Rate!$B$3:$M$3,0))*O8612)),"")</f>
        <v/>
      </c>
      <c r="S8612" s="71"/>
      <c r="T8612" s="71" t="str">
        <f t="shared" si="405"/>
        <v/>
      </c>
      <c r="V8612" s="90"/>
      <c r="W8612" s="90"/>
    </row>
    <row r="8613" s="60" customFormat="1" spans="1:23">
      <c r="A8613" s="89"/>
      <c r="B8613" s="89"/>
      <c r="D8613" s="67"/>
      <c r="G8613" s="91"/>
      <c r="H8613" s="90"/>
      <c r="J8613" s="92"/>
      <c r="P8613" s="70" t="str">
        <f t="shared" si="403"/>
        <v/>
      </c>
      <c r="Q8613" s="70" t="str">
        <f t="shared" si="404"/>
        <v/>
      </c>
      <c r="R8613" s="70" t="str">
        <f>IFERROR(IF(K8613="handling and wharfage",SUM(P8613:Q8613),IF(OR(K8613="tank",K8613="Boat",K8613="car"),INDEX(Rate!$B$4:$M$25,MATCH(Gilbert!N8613,Rate!$A$4:$A$25,0),MATCH(Gilbert!L8613,Rate!$B$3:$M$3,0))*O8613*0.8,INDEX(Rate!$B$4:$M$25,MATCH(Gilbert!N8613,Rate!$A$4:$A$25,0),MATCH(Gilbert!L8613,Rate!$B$3:$M$3,0))*O8613)),"")</f>
        <v/>
      </c>
      <c r="S8613" s="71"/>
      <c r="T8613" s="71" t="str">
        <f t="shared" si="405"/>
        <v/>
      </c>
      <c r="V8613" s="90"/>
      <c r="W8613" s="90"/>
    </row>
    <row r="8614" s="60" customFormat="1" spans="1:23">
      <c r="A8614" s="89"/>
      <c r="B8614" s="89"/>
      <c r="D8614" s="67"/>
      <c r="G8614" s="91"/>
      <c r="H8614" s="90"/>
      <c r="J8614" s="92"/>
      <c r="P8614" s="70" t="str">
        <f t="shared" si="403"/>
        <v/>
      </c>
      <c r="Q8614" s="70" t="str">
        <f t="shared" si="404"/>
        <v/>
      </c>
      <c r="R8614" s="70" t="str">
        <f>IFERROR(IF(K8614="handling and wharfage",SUM(P8614:Q8614),IF(OR(K8614="tank",K8614="Boat",K8614="car"),INDEX(Rate!$B$4:$M$25,MATCH(Gilbert!N8614,Rate!$A$4:$A$25,0),MATCH(Gilbert!L8614,Rate!$B$3:$M$3,0))*O8614*0.8,INDEX(Rate!$B$4:$M$25,MATCH(Gilbert!N8614,Rate!$A$4:$A$25,0),MATCH(Gilbert!L8614,Rate!$B$3:$M$3,0))*O8614)),"")</f>
        <v/>
      </c>
      <c r="S8614" s="71"/>
      <c r="T8614" s="71" t="str">
        <f t="shared" si="405"/>
        <v/>
      </c>
      <c r="V8614" s="90"/>
      <c r="W8614" s="90"/>
    </row>
    <row r="8615" s="60" customFormat="1" spans="1:23">
      <c r="A8615" s="89"/>
      <c r="B8615" s="89"/>
      <c r="D8615" s="67"/>
      <c r="G8615" s="91"/>
      <c r="H8615" s="90"/>
      <c r="J8615" s="92"/>
      <c r="P8615" s="70" t="str">
        <f t="shared" si="403"/>
        <v/>
      </c>
      <c r="Q8615" s="70" t="str">
        <f t="shared" si="404"/>
        <v/>
      </c>
      <c r="R8615" s="70" t="str">
        <f>IFERROR(IF(K8615="handling and wharfage",SUM(P8615:Q8615),IF(OR(K8615="tank",K8615="Boat",K8615="car"),INDEX(Rate!$B$4:$M$25,MATCH(Gilbert!N8615,Rate!$A$4:$A$25,0),MATCH(Gilbert!L8615,Rate!$B$3:$M$3,0))*O8615*0.8,INDEX(Rate!$B$4:$M$25,MATCH(Gilbert!N8615,Rate!$A$4:$A$25,0),MATCH(Gilbert!L8615,Rate!$B$3:$M$3,0))*O8615)),"")</f>
        <v/>
      </c>
      <c r="S8615" s="71"/>
      <c r="T8615" s="71" t="str">
        <f t="shared" si="405"/>
        <v/>
      </c>
      <c r="V8615" s="90"/>
      <c r="W8615" s="90"/>
    </row>
    <row r="8616" s="60" customFormat="1" spans="1:23">
      <c r="A8616" s="89"/>
      <c r="B8616" s="89"/>
      <c r="D8616" s="67"/>
      <c r="G8616" s="91"/>
      <c r="H8616" s="90"/>
      <c r="J8616" s="92"/>
      <c r="P8616" s="70" t="str">
        <f t="shared" si="403"/>
        <v/>
      </c>
      <c r="Q8616" s="70" t="str">
        <f t="shared" si="404"/>
        <v/>
      </c>
      <c r="R8616" s="70" t="str">
        <f>IFERROR(IF(K8616="handling and wharfage",SUM(P8616:Q8616),IF(OR(K8616="tank",K8616="Boat",K8616="car"),INDEX(Rate!$B$4:$M$25,MATCH(Gilbert!N8616,Rate!$A$4:$A$25,0),MATCH(Gilbert!L8616,Rate!$B$3:$M$3,0))*O8616*0.8,INDEX(Rate!$B$4:$M$25,MATCH(Gilbert!N8616,Rate!$A$4:$A$25,0),MATCH(Gilbert!L8616,Rate!$B$3:$M$3,0))*O8616)),"")</f>
        <v/>
      </c>
      <c r="S8616" s="71"/>
      <c r="T8616" s="71" t="str">
        <f t="shared" si="405"/>
        <v/>
      </c>
      <c r="V8616" s="90"/>
      <c r="W8616" s="90"/>
    </row>
    <row r="8617" s="60" customFormat="1" spans="1:23">
      <c r="A8617" s="89"/>
      <c r="B8617" s="89"/>
      <c r="D8617" s="67"/>
      <c r="G8617" s="91"/>
      <c r="H8617" s="90"/>
      <c r="J8617" s="92"/>
      <c r="P8617" s="70" t="str">
        <f t="shared" si="403"/>
        <v/>
      </c>
      <c r="Q8617" s="70" t="str">
        <f t="shared" si="404"/>
        <v/>
      </c>
      <c r="R8617" s="70" t="str">
        <f>IFERROR(IF(K8617="handling and wharfage",SUM(P8617:Q8617),IF(OR(K8617="tank",K8617="Boat",K8617="car"),INDEX(Rate!$B$4:$M$25,MATCH(Gilbert!N8617,Rate!$A$4:$A$25,0),MATCH(Gilbert!L8617,Rate!$B$3:$M$3,0))*O8617*0.8,INDEX(Rate!$B$4:$M$25,MATCH(Gilbert!N8617,Rate!$A$4:$A$25,0),MATCH(Gilbert!L8617,Rate!$B$3:$M$3,0))*O8617)),"")</f>
        <v/>
      </c>
      <c r="S8617" s="71"/>
      <c r="T8617" s="71" t="str">
        <f t="shared" si="405"/>
        <v/>
      </c>
      <c r="V8617" s="90"/>
      <c r="W8617" s="90"/>
    </row>
    <row r="8618" s="60" customFormat="1" spans="1:23">
      <c r="A8618" s="89"/>
      <c r="B8618" s="89"/>
      <c r="D8618" s="67"/>
      <c r="G8618" s="91"/>
      <c r="H8618" s="90"/>
      <c r="J8618" s="92"/>
      <c r="P8618" s="70" t="str">
        <f t="shared" si="403"/>
        <v/>
      </c>
      <c r="Q8618" s="70" t="str">
        <f t="shared" si="404"/>
        <v/>
      </c>
      <c r="R8618" s="70" t="str">
        <f>IFERROR(IF(K8618="handling and wharfage",SUM(P8618:Q8618),IF(OR(K8618="tank",K8618="Boat",K8618="car"),INDEX(Rate!$B$4:$M$25,MATCH(Gilbert!N8618,Rate!$A$4:$A$25,0),MATCH(Gilbert!L8618,Rate!$B$3:$M$3,0))*O8618*0.8,INDEX(Rate!$B$4:$M$25,MATCH(Gilbert!N8618,Rate!$A$4:$A$25,0),MATCH(Gilbert!L8618,Rate!$B$3:$M$3,0))*O8618)),"")</f>
        <v/>
      </c>
      <c r="S8618" s="71"/>
      <c r="T8618" s="71" t="str">
        <f t="shared" si="405"/>
        <v/>
      </c>
      <c r="V8618" s="90"/>
      <c r="W8618" s="90"/>
    </row>
    <row r="8619" s="60" customFormat="1" spans="1:23">
      <c r="A8619" s="89"/>
      <c r="B8619" s="89"/>
      <c r="D8619" s="67"/>
      <c r="G8619" s="91"/>
      <c r="H8619" s="90"/>
      <c r="J8619" s="92"/>
      <c r="P8619" s="70" t="str">
        <f t="shared" si="403"/>
        <v/>
      </c>
      <c r="Q8619" s="70" t="str">
        <f t="shared" si="404"/>
        <v/>
      </c>
      <c r="R8619" s="70" t="str">
        <f>IFERROR(IF(K8619="handling and wharfage",SUM(P8619:Q8619),IF(OR(K8619="tank",K8619="Boat",K8619="car"),INDEX(Rate!$B$4:$M$25,MATCH(Gilbert!N8619,Rate!$A$4:$A$25,0),MATCH(Gilbert!L8619,Rate!$B$3:$M$3,0))*O8619*0.8,INDEX(Rate!$B$4:$M$25,MATCH(Gilbert!N8619,Rate!$A$4:$A$25,0),MATCH(Gilbert!L8619,Rate!$B$3:$M$3,0))*O8619)),"")</f>
        <v/>
      </c>
      <c r="S8619" s="71"/>
      <c r="T8619" s="71" t="str">
        <f t="shared" si="405"/>
        <v/>
      </c>
      <c r="V8619" s="90"/>
      <c r="W8619" s="90"/>
    </row>
    <row r="8620" s="60" customFormat="1" spans="1:23">
      <c r="A8620" s="89"/>
      <c r="B8620" s="89"/>
      <c r="D8620" s="67"/>
      <c r="G8620" s="91"/>
      <c r="H8620" s="90"/>
      <c r="J8620" s="92"/>
      <c r="P8620" s="70" t="str">
        <f t="shared" si="403"/>
        <v/>
      </c>
      <c r="Q8620" s="70" t="str">
        <f t="shared" si="404"/>
        <v/>
      </c>
      <c r="R8620" s="70" t="str">
        <f>IFERROR(IF(K8620="handling and wharfage",SUM(P8620:Q8620),IF(OR(K8620="tank",K8620="Boat",K8620="car"),INDEX(Rate!$B$4:$M$25,MATCH(Gilbert!N8620,Rate!$A$4:$A$25,0),MATCH(Gilbert!L8620,Rate!$B$3:$M$3,0))*O8620*0.8,INDEX(Rate!$B$4:$M$25,MATCH(Gilbert!N8620,Rate!$A$4:$A$25,0),MATCH(Gilbert!L8620,Rate!$B$3:$M$3,0))*O8620)),"")</f>
        <v/>
      </c>
      <c r="S8620" s="71"/>
      <c r="T8620" s="71" t="str">
        <f t="shared" si="405"/>
        <v/>
      </c>
      <c r="V8620" s="90"/>
      <c r="W8620" s="90"/>
    </row>
    <row r="8621" s="60" customFormat="1" spans="1:23">
      <c r="A8621" s="89"/>
      <c r="B8621" s="89"/>
      <c r="D8621" s="67"/>
      <c r="G8621" s="91"/>
      <c r="H8621" s="90"/>
      <c r="J8621" s="92"/>
      <c r="P8621" s="70" t="str">
        <f t="shared" si="403"/>
        <v/>
      </c>
      <c r="Q8621" s="70" t="str">
        <f t="shared" si="404"/>
        <v/>
      </c>
      <c r="R8621" s="70" t="str">
        <f>IFERROR(IF(K8621="handling and wharfage",SUM(P8621:Q8621),IF(OR(K8621="tank",K8621="Boat",K8621="car"),INDEX(Rate!$B$4:$M$25,MATCH(Gilbert!N8621,Rate!$A$4:$A$25,0),MATCH(Gilbert!L8621,Rate!$B$3:$M$3,0))*O8621*0.8,INDEX(Rate!$B$4:$M$25,MATCH(Gilbert!N8621,Rate!$A$4:$A$25,0),MATCH(Gilbert!L8621,Rate!$B$3:$M$3,0))*O8621)),"")</f>
        <v/>
      </c>
      <c r="S8621" s="71"/>
      <c r="T8621" s="71" t="str">
        <f t="shared" si="405"/>
        <v/>
      </c>
      <c r="V8621" s="90"/>
      <c r="W8621" s="90"/>
    </row>
    <row r="8622" s="60" customFormat="1" spans="1:23">
      <c r="A8622" s="89"/>
      <c r="B8622" s="89"/>
      <c r="D8622" s="67"/>
      <c r="G8622" s="91"/>
      <c r="H8622" s="90"/>
      <c r="J8622" s="92"/>
      <c r="P8622" s="70" t="str">
        <f t="shared" si="403"/>
        <v/>
      </c>
      <c r="Q8622" s="70" t="str">
        <f t="shared" si="404"/>
        <v/>
      </c>
      <c r="R8622" s="70" t="str">
        <f>IFERROR(IF(K8622="handling and wharfage",SUM(P8622:Q8622),IF(OR(K8622="tank",K8622="Boat",K8622="car"),INDEX(Rate!$B$4:$M$25,MATCH(Gilbert!N8622,Rate!$A$4:$A$25,0),MATCH(Gilbert!L8622,Rate!$B$3:$M$3,0))*O8622*0.8,INDEX(Rate!$B$4:$M$25,MATCH(Gilbert!N8622,Rate!$A$4:$A$25,0),MATCH(Gilbert!L8622,Rate!$B$3:$M$3,0))*O8622)),"")</f>
        <v/>
      </c>
      <c r="S8622" s="71"/>
      <c r="T8622" s="71" t="str">
        <f t="shared" si="405"/>
        <v/>
      </c>
      <c r="V8622" s="90"/>
      <c r="W8622" s="90"/>
    </row>
    <row r="8623" s="60" customFormat="1" spans="1:23">
      <c r="A8623" s="89"/>
      <c r="B8623" s="89"/>
      <c r="D8623" s="67"/>
      <c r="G8623" s="91"/>
      <c r="H8623" s="90"/>
      <c r="J8623" s="92"/>
      <c r="P8623" s="70" t="str">
        <f t="shared" si="403"/>
        <v/>
      </c>
      <c r="Q8623" s="70" t="str">
        <f t="shared" si="404"/>
        <v/>
      </c>
      <c r="R8623" s="70" t="str">
        <f>IFERROR(IF(K8623="handling and wharfage",SUM(P8623:Q8623),IF(OR(K8623="tank",K8623="Boat",K8623="car"),INDEX(Rate!$B$4:$M$25,MATCH(Gilbert!N8623,Rate!$A$4:$A$25,0),MATCH(Gilbert!L8623,Rate!$B$3:$M$3,0))*O8623*0.8,INDEX(Rate!$B$4:$M$25,MATCH(Gilbert!N8623,Rate!$A$4:$A$25,0),MATCH(Gilbert!L8623,Rate!$B$3:$M$3,0))*O8623)),"")</f>
        <v/>
      </c>
      <c r="S8623" s="71"/>
      <c r="T8623" s="71" t="str">
        <f t="shared" si="405"/>
        <v/>
      </c>
      <c r="V8623" s="90"/>
      <c r="W8623" s="90"/>
    </row>
    <row r="8624" s="60" customFormat="1" spans="1:23">
      <c r="A8624" s="89"/>
      <c r="B8624" s="89"/>
      <c r="D8624" s="67"/>
      <c r="G8624" s="91"/>
      <c r="H8624" s="90"/>
      <c r="J8624" s="92"/>
      <c r="P8624" s="70" t="str">
        <f t="shared" si="403"/>
        <v/>
      </c>
      <c r="Q8624" s="70" t="str">
        <f t="shared" si="404"/>
        <v/>
      </c>
      <c r="R8624" s="70" t="str">
        <f>IFERROR(IF(K8624="handling and wharfage",SUM(P8624:Q8624),IF(OR(K8624="tank",K8624="Boat",K8624="car"),INDEX(Rate!$B$4:$M$25,MATCH(Gilbert!N8624,Rate!$A$4:$A$25,0),MATCH(Gilbert!L8624,Rate!$B$3:$M$3,0))*O8624*0.8,INDEX(Rate!$B$4:$M$25,MATCH(Gilbert!N8624,Rate!$A$4:$A$25,0),MATCH(Gilbert!L8624,Rate!$B$3:$M$3,0))*O8624)),"")</f>
        <v/>
      </c>
      <c r="S8624" s="71"/>
      <c r="T8624" s="71" t="str">
        <f t="shared" si="405"/>
        <v/>
      </c>
      <c r="V8624" s="90"/>
      <c r="W8624" s="90"/>
    </row>
    <row r="8625" s="60" customFormat="1" spans="1:23">
      <c r="A8625" s="89"/>
      <c r="B8625" s="89"/>
      <c r="D8625" s="67"/>
      <c r="G8625" s="91"/>
      <c r="H8625" s="90"/>
      <c r="J8625" s="92"/>
      <c r="P8625" s="70" t="str">
        <f t="shared" si="403"/>
        <v/>
      </c>
      <c r="Q8625" s="70" t="str">
        <f t="shared" si="404"/>
        <v/>
      </c>
      <c r="R8625" s="70" t="str">
        <f>IFERROR(IF(K8625="handling and wharfage",SUM(P8625:Q8625),IF(OR(K8625="tank",K8625="Boat",K8625="car"),INDEX(Rate!$B$4:$M$25,MATCH(Gilbert!N8625,Rate!$A$4:$A$25,0),MATCH(Gilbert!L8625,Rate!$B$3:$M$3,0))*O8625*0.8,INDEX(Rate!$B$4:$M$25,MATCH(Gilbert!N8625,Rate!$A$4:$A$25,0),MATCH(Gilbert!L8625,Rate!$B$3:$M$3,0))*O8625)),"")</f>
        <v/>
      </c>
      <c r="S8625" s="71"/>
      <c r="T8625" s="71" t="str">
        <f t="shared" si="405"/>
        <v/>
      </c>
      <c r="V8625" s="90"/>
      <c r="W8625" s="90"/>
    </row>
    <row r="8626" s="60" customFormat="1" spans="1:23">
      <c r="A8626" s="89"/>
      <c r="B8626" s="89"/>
      <c r="D8626" s="67"/>
      <c r="G8626" s="91"/>
      <c r="H8626" s="90"/>
      <c r="J8626" s="92"/>
      <c r="P8626" s="70" t="str">
        <f t="shared" si="403"/>
        <v/>
      </c>
      <c r="Q8626" s="70" t="str">
        <f t="shared" si="404"/>
        <v/>
      </c>
      <c r="R8626" s="70" t="str">
        <f>IFERROR(IF(K8626="handling and wharfage",SUM(P8626:Q8626),IF(OR(K8626="tank",K8626="Boat",K8626="car"),INDEX(Rate!$B$4:$M$25,MATCH(Gilbert!N8626,Rate!$A$4:$A$25,0),MATCH(Gilbert!L8626,Rate!$B$3:$M$3,0))*O8626*0.8,INDEX(Rate!$B$4:$M$25,MATCH(Gilbert!N8626,Rate!$A$4:$A$25,0),MATCH(Gilbert!L8626,Rate!$B$3:$M$3,0))*O8626)),"")</f>
        <v/>
      </c>
      <c r="S8626" s="71"/>
      <c r="T8626" s="71" t="str">
        <f t="shared" si="405"/>
        <v/>
      </c>
      <c r="V8626" s="90"/>
      <c r="W8626" s="90"/>
    </row>
    <row r="8627" spans="16:20">
      <c r="P8627" s="70" t="str">
        <f t="shared" si="403"/>
        <v/>
      </c>
      <c r="Q8627" s="70" t="str">
        <f t="shared" si="404"/>
        <v/>
      </c>
      <c r="R8627" s="70" t="str">
        <f>IFERROR(IF(K8627="handling and wharfage",SUM(P8627:Q8627),IF(OR(K8627="tank",K8627="Boat",K8627="car"),INDEX(Rate!$B$4:$M$25,MATCH(Gilbert!N8627,Rate!$A$4:$A$25,0),MATCH(Gilbert!L8627,Rate!$B$3:$M$3,0))*O8627*0.8,INDEX(Rate!$B$4:$M$25,MATCH(Gilbert!N8627,Rate!$A$4:$A$25,0),MATCH(Gilbert!L8627,Rate!$B$3:$M$3,0))*O8627)),"")</f>
        <v/>
      </c>
      <c r="T8627" s="71" t="str">
        <f t="shared" si="405"/>
        <v/>
      </c>
    </row>
    <row r="8628" spans="16:20">
      <c r="P8628" s="70" t="str">
        <f t="shared" si="403"/>
        <v/>
      </c>
      <c r="Q8628" s="70" t="str">
        <f t="shared" si="404"/>
        <v/>
      </c>
      <c r="R8628" s="70" t="str">
        <f>IFERROR(IF(K8628="handling and wharfage",SUM(P8628:Q8628),IF(OR(K8628="tank",K8628="Boat",K8628="car"),INDEX(Rate!$B$4:$M$25,MATCH(Gilbert!N8628,Rate!$A$4:$A$25,0),MATCH(Gilbert!L8628,Rate!$B$3:$M$3,0))*O8628*0.8,INDEX(Rate!$B$4:$M$25,MATCH(Gilbert!N8628,Rate!$A$4:$A$25,0),MATCH(Gilbert!L8628,Rate!$B$3:$M$3,0))*O8628)),"")</f>
        <v/>
      </c>
      <c r="T8628" s="71" t="str">
        <f t="shared" si="405"/>
        <v/>
      </c>
    </row>
    <row r="8629" spans="16:20">
      <c r="P8629" s="70" t="str">
        <f t="shared" si="403"/>
        <v/>
      </c>
      <c r="Q8629" s="70" t="str">
        <f t="shared" si="404"/>
        <v/>
      </c>
      <c r="R8629" s="70" t="str">
        <f>IFERROR(IF(K8629="handling and wharfage",SUM(P8629:Q8629),IF(OR(K8629="tank",K8629="Boat",K8629="car"),INDEX(Rate!$B$4:$M$25,MATCH(Gilbert!N8629,Rate!$A$4:$A$25,0),MATCH(Gilbert!L8629,Rate!$B$3:$M$3,0))*O8629*0.8,INDEX(Rate!$B$4:$M$25,MATCH(Gilbert!N8629,Rate!$A$4:$A$25,0),MATCH(Gilbert!L8629,Rate!$B$3:$M$3,0))*O8629)),"")</f>
        <v/>
      </c>
      <c r="T8629" s="71" t="str">
        <f t="shared" si="405"/>
        <v/>
      </c>
    </row>
    <row r="8630" spans="16:20">
      <c r="P8630" s="70" t="str">
        <f t="shared" si="403"/>
        <v/>
      </c>
      <c r="Q8630" s="70" t="str">
        <f t="shared" si="404"/>
        <v/>
      </c>
      <c r="R8630" s="70" t="str">
        <f>IFERROR(IF(K8630="handling and wharfage",SUM(P8630:Q8630),IF(OR(K8630="tank",K8630="Boat",K8630="car"),INDEX(Rate!$B$4:$M$25,MATCH(Gilbert!N8630,Rate!$A$4:$A$25,0),MATCH(Gilbert!L8630,Rate!$B$3:$M$3,0))*O8630*0.8,INDEX(Rate!$B$4:$M$25,MATCH(Gilbert!N8630,Rate!$A$4:$A$25,0),MATCH(Gilbert!L8630,Rate!$B$3:$M$3,0))*O8630)),"")</f>
        <v/>
      </c>
      <c r="T8630" s="71" t="str">
        <f t="shared" si="405"/>
        <v/>
      </c>
    </row>
    <row r="8631" spans="16:20">
      <c r="P8631" s="70" t="str">
        <f t="shared" si="403"/>
        <v/>
      </c>
      <c r="Q8631" s="70" t="str">
        <f t="shared" si="404"/>
        <v/>
      </c>
      <c r="R8631" s="70" t="str">
        <f>IFERROR(IF(K8631="handling and wharfage",SUM(P8631:Q8631),IF(OR(K8631="tank",K8631="Boat",K8631="car"),INDEX(Rate!$B$4:$M$25,MATCH(Gilbert!N8631,Rate!$A$4:$A$25,0),MATCH(Gilbert!L8631,Rate!$B$3:$M$3,0))*O8631*0.8,INDEX(Rate!$B$4:$M$25,MATCH(Gilbert!N8631,Rate!$A$4:$A$25,0),MATCH(Gilbert!L8631,Rate!$B$3:$M$3,0))*O8631)),"")</f>
        <v/>
      </c>
      <c r="T8631" s="71" t="str">
        <f t="shared" si="405"/>
        <v/>
      </c>
    </row>
    <row r="8632" spans="16:20">
      <c r="P8632" s="70" t="str">
        <f t="shared" si="403"/>
        <v/>
      </c>
      <c r="Q8632" s="70" t="str">
        <f t="shared" si="404"/>
        <v/>
      </c>
      <c r="R8632" s="70" t="str">
        <f>IFERROR(IF(K8632="handling and wharfage",SUM(P8632:Q8632),IF(OR(K8632="tank",K8632="Boat",K8632="car"),INDEX(Rate!$B$4:$M$25,MATCH(Gilbert!N8632,Rate!$A$4:$A$25,0),MATCH(Gilbert!L8632,Rate!$B$3:$M$3,0))*O8632*0.8,INDEX(Rate!$B$4:$M$25,MATCH(Gilbert!N8632,Rate!$A$4:$A$25,0),MATCH(Gilbert!L8632,Rate!$B$3:$M$3,0))*O8632)),"")</f>
        <v/>
      </c>
      <c r="T8632" s="71" t="str">
        <f t="shared" si="405"/>
        <v/>
      </c>
    </row>
    <row r="8633" spans="16:20">
      <c r="P8633" s="70" t="str">
        <f t="shared" si="403"/>
        <v/>
      </c>
      <c r="Q8633" s="70" t="str">
        <f t="shared" si="404"/>
        <v/>
      </c>
      <c r="R8633" s="70" t="str">
        <f>IFERROR(IF(K8633="handling and wharfage",SUM(P8633:Q8633),IF(OR(K8633="tank",K8633="Boat",K8633="car"),INDEX(Rate!$B$4:$M$25,MATCH(Gilbert!N8633,Rate!$A$4:$A$25,0),MATCH(Gilbert!L8633,Rate!$B$3:$M$3,0))*O8633*0.8,INDEX(Rate!$B$4:$M$25,MATCH(Gilbert!N8633,Rate!$A$4:$A$25,0),MATCH(Gilbert!L8633,Rate!$B$3:$M$3,0))*O8633)),"")</f>
        <v/>
      </c>
      <c r="T8633" s="71" t="str">
        <f t="shared" si="405"/>
        <v/>
      </c>
    </row>
    <row r="8634" spans="16:20">
      <c r="P8634" s="70" t="str">
        <f t="shared" si="403"/>
        <v/>
      </c>
      <c r="Q8634" s="70" t="str">
        <f t="shared" si="404"/>
        <v/>
      </c>
      <c r="R8634" s="70" t="str">
        <f>IFERROR(IF(K8634="handling and wharfage",SUM(P8634:Q8634),IF(OR(K8634="tank",K8634="Boat",K8634="car"),INDEX(Rate!$B$4:$M$25,MATCH(Gilbert!N8634,Rate!$A$4:$A$25,0),MATCH(Gilbert!L8634,Rate!$B$3:$M$3,0))*O8634*0.8,INDEX(Rate!$B$4:$M$25,MATCH(Gilbert!N8634,Rate!$A$4:$A$25,0),MATCH(Gilbert!L8634,Rate!$B$3:$M$3,0))*O8634)),"")</f>
        <v/>
      </c>
      <c r="T8634" s="71" t="str">
        <f t="shared" si="405"/>
        <v/>
      </c>
    </row>
    <row r="8635" spans="16:20">
      <c r="P8635" s="70" t="str">
        <f t="shared" si="403"/>
        <v/>
      </c>
      <c r="Q8635" s="70" t="str">
        <f t="shared" si="404"/>
        <v/>
      </c>
      <c r="R8635" s="70" t="str">
        <f>IFERROR(IF(K8635="handling and wharfage",SUM(P8635:Q8635),IF(OR(K8635="tank",K8635="Boat",K8635="car"),INDEX(Rate!$B$4:$M$25,MATCH(Gilbert!N8635,Rate!$A$4:$A$25,0),MATCH(Gilbert!L8635,Rate!$B$3:$M$3,0))*O8635*0.8,INDEX(Rate!$B$4:$M$25,MATCH(Gilbert!N8635,Rate!$A$4:$A$25,0),MATCH(Gilbert!L8635,Rate!$B$3:$M$3,0))*O8635)),"")</f>
        <v/>
      </c>
      <c r="T8635" s="71" t="str">
        <f t="shared" si="405"/>
        <v/>
      </c>
    </row>
    <row r="8636" spans="16:20">
      <c r="P8636" s="70" t="str">
        <f t="shared" si="403"/>
        <v/>
      </c>
      <c r="Q8636" s="70" t="str">
        <f t="shared" si="404"/>
        <v/>
      </c>
      <c r="R8636" s="70" t="str">
        <f>IFERROR(IF(K8636="handling and wharfage",SUM(P8636:Q8636),IF(OR(K8636="tank",K8636="Boat",K8636="car"),INDEX(Rate!$B$4:$M$25,MATCH(Gilbert!N8636,Rate!$A$4:$A$25,0),MATCH(Gilbert!L8636,Rate!$B$3:$M$3,0))*O8636*0.8,INDEX(Rate!$B$4:$M$25,MATCH(Gilbert!N8636,Rate!$A$4:$A$25,0),MATCH(Gilbert!L8636,Rate!$B$3:$M$3,0))*O8636)),"")</f>
        <v/>
      </c>
      <c r="T8636" s="71" t="str">
        <f t="shared" si="405"/>
        <v/>
      </c>
    </row>
    <row r="8637" spans="16:20">
      <c r="P8637" s="70" t="str">
        <f t="shared" si="403"/>
        <v/>
      </c>
      <c r="Q8637" s="70" t="str">
        <f t="shared" si="404"/>
        <v/>
      </c>
      <c r="R8637" s="70" t="str">
        <f>IFERROR(IF(K8637="handling and wharfage",SUM(P8637:Q8637),IF(OR(K8637="tank",K8637="Boat",K8637="car"),INDEX(Rate!$B$4:$M$25,MATCH(Gilbert!N8637,Rate!$A$4:$A$25,0),MATCH(Gilbert!L8637,Rate!$B$3:$M$3,0))*O8637*0.8,INDEX(Rate!$B$4:$M$25,MATCH(Gilbert!N8637,Rate!$A$4:$A$25,0),MATCH(Gilbert!L8637,Rate!$B$3:$M$3,0))*O8637)),"")</f>
        <v/>
      </c>
      <c r="T8637" s="71" t="str">
        <f t="shared" si="405"/>
        <v/>
      </c>
    </row>
    <row r="8638" spans="16:20">
      <c r="P8638" s="70" t="str">
        <f t="shared" si="403"/>
        <v/>
      </c>
      <c r="Q8638" s="70" t="str">
        <f t="shared" si="404"/>
        <v/>
      </c>
      <c r="R8638" s="70" t="str">
        <f>IFERROR(IF(K8638="handling and wharfage",SUM(P8638:Q8638),IF(OR(K8638="tank",K8638="Boat",K8638="car"),INDEX(Rate!$B$4:$M$25,MATCH(Gilbert!N8638,Rate!$A$4:$A$25,0),MATCH(Gilbert!L8638,Rate!$B$3:$M$3,0))*O8638*0.8,INDEX(Rate!$B$4:$M$25,MATCH(Gilbert!N8638,Rate!$A$4:$A$25,0),MATCH(Gilbert!L8638,Rate!$B$3:$M$3,0))*O8638)),"")</f>
        <v/>
      </c>
      <c r="T8638" s="71" t="str">
        <f t="shared" si="405"/>
        <v/>
      </c>
    </row>
    <row r="8639" spans="16:20">
      <c r="P8639" s="70" t="str">
        <f t="shared" si="403"/>
        <v/>
      </c>
      <c r="Q8639" s="70" t="str">
        <f t="shared" si="404"/>
        <v/>
      </c>
      <c r="R8639" s="70" t="str">
        <f>IFERROR(IF(K8639="handling and wharfage",SUM(P8639:Q8639),IF(OR(K8639="tank",K8639="Boat",K8639="car"),INDEX(Rate!$B$4:$M$25,MATCH(Gilbert!N8639,Rate!$A$4:$A$25,0),MATCH(Gilbert!L8639,Rate!$B$3:$M$3,0))*O8639*0.8,INDEX(Rate!$B$4:$M$25,MATCH(Gilbert!N8639,Rate!$A$4:$A$25,0),MATCH(Gilbert!L8639,Rate!$B$3:$M$3,0))*O8639)),"")</f>
        <v/>
      </c>
      <c r="T8639" s="71" t="str">
        <f t="shared" si="405"/>
        <v/>
      </c>
    </row>
    <row r="8640" spans="16:20">
      <c r="P8640" s="70" t="str">
        <f t="shared" si="403"/>
        <v/>
      </c>
      <c r="Q8640" s="70" t="str">
        <f t="shared" si="404"/>
        <v/>
      </c>
      <c r="R8640" s="70" t="str">
        <f>IFERROR(IF(K8640="handling and wharfage",SUM(P8640:Q8640),IF(OR(K8640="tank",K8640="Boat",K8640="car"),INDEX(Rate!$B$4:$M$25,MATCH(Gilbert!N8640,Rate!$A$4:$A$25,0),MATCH(Gilbert!L8640,Rate!$B$3:$M$3,0))*O8640*0.8,INDEX(Rate!$B$4:$M$25,MATCH(Gilbert!N8640,Rate!$A$4:$A$25,0),MATCH(Gilbert!L8640,Rate!$B$3:$M$3,0))*O8640)),"")</f>
        <v/>
      </c>
      <c r="T8640" s="71" t="str">
        <f t="shared" si="405"/>
        <v/>
      </c>
    </row>
    <row r="8641" spans="16:20">
      <c r="P8641" s="70" t="str">
        <f t="shared" si="403"/>
        <v/>
      </c>
      <c r="Q8641" s="70" t="str">
        <f t="shared" si="404"/>
        <v/>
      </c>
      <c r="R8641" s="70" t="str">
        <f>IFERROR(IF(K8641="handling and wharfage",SUM(P8641:Q8641),IF(OR(K8641="tank",K8641="Boat",K8641="car"),INDEX(Rate!$B$4:$M$25,MATCH(Gilbert!N8641,Rate!$A$4:$A$25,0),MATCH(Gilbert!L8641,Rate!$B$3:$M$3,0))*O8641*0.8,INDEX(Rate!$B$4:$M$25,MATCH(Gilbert!N8641,Rate!$A$4:$A$25,0),MATCH(Gilbert!L8641,Rate!$B$3:$M$3,0))*O8641)),"")</f>
        <v/>
      </c>
      <c r="T8641" s="71" t="str">
        <f t="shared" si="405"/>
        <v/>
      </c>
    </row>
    <row r="8642" spans="16:20">
      <c r="P8642" s="70" t="str">
        <f t="shared" si="403"/>
        <v/>
      </c>
      <c r="Q8642" s="70" t="str">
        <f t="shared" si="404"/>
        <v/>
      </c>
      <c r="R8642" s="70" t="str">
        <f>IFERROR(IF(K8642="handling and wharfage",SUM(P8642:Q8642),IF(OR(K8642="tank",K8642="Boat",K8642="car"),INDEX(Rate!$B$4:$M$25,MATCH(Gilbert!N8642,Rate!$A$4:$A$25,0),MATCH(Gilbert!L8642,Rate!$B$3:$M$3,0))*O8642*0.8,INDEX(Rate!$B$4:$M$25,MATCH(Gilbert!N8642,Rate!$A$4:$A$25,0),MATCH(Gilbert!L8642,Rate!$B$3:$M$3,0))*O8642)),"")</f>
        <v/>
      </c>
      <c r="T8642" s="71" t="str">
        <f t="shared" si="405"/>
        <v/>
      </c>
    </row>
    <row r="8643" spans="16:20">
      <c r="P8643" s="70" t="str">
        <f t="shared" ref="P8643:P8706" si="406">IF(OR(K8643="handling and wharfage",K8643="rau handling and wharfage"),O8643*30,"")</f>
        <v/>
      </c>
      <c r="Q8643" s="70" t="str">
        <f t="shared" ref="Q8643:Q8706" si="407">IF(K8643&lt;&gt;"handling and wharfage","",O8643*3.5)</f>
        <v/>
      </c>
      <c r="R8643" s="70" t="str">
        <f>IFERROR(IF(K8643="handling and wharfage",SUM(P8643:Q8643),IF(OR(K8643="tank",K8643="Boat",K8643="car"),INDEX(Rate!$B$4:$M$25,MATCH(Gilbert!N8643,Rate!$A$4:$A$25,0),MATCH(Gilbert!L8643,Rate!$B$3:$M$3,0))*O8643*0.8,INDEX(Rate!$B$4:$M$25,MATCH(Gilbert!N8643,Rate!$A$4:$A$25,0),MATCH(Gilbert!L8643,Rate!$B$3:$M$3,0))*O8643)),"")</f>
        <v/>
      </c>
      <c r="T8643" s="71" t="str">
        <f t="shared" ref="T8643:T8706" si="408">IF(L8643="","",IF(L8643="General2","F0070000061A","E31250000331"))</f>
        <v/>
      </c>
    </row>
    <row r="8644" spans="16:20">
      <c r="P8644" s="70" t="str">
        <f t="shared" si="406"/>
        <v/>
      </c>
      <c r="Q8644" s="70" t="str">
        <f t="shared" si="407"/>
        <v/>
      </c>
      <c r="R8644" s="70" t="str">
        <f>IFERROR(IF(K8644="handling and wharfage",SUM(P8644:Q8644),IF(OR(K8644="tank",K8644="Boat",K8644="car"),INDEX(Rate!$B$4:$M$25,MATCH(Gilbert!N8644,Rate!$A$4:$A$25,0),MATCH(Gilbert!L8644,Rate!$B$3:$M$3,0))*O8644*0.8,INDEX(Rate!$B$4:$M$25,MATCH(Gilbert!N8644,Rate!$A$4:$A$25,0),MATCH(Gilbert!L8644,Rate!$B$3:$M$3,0))*O8644)),"")</f>
        <v/>
      </c>
      <c r="T8644" s="71" t="str">
        <f t="shared" si="408"/>
        <v/>
      </c>
    </row>
    <row r="8645" spans="16:20">
      <c r="P8645" s="70" t="str">
        <f t="shared" si="406"/>
        <v/>
      </c>
      <c r="Q8645" s="70" t="str">
        <f t="shared" si="407"/>
        <v/>
      </c>
      <c r="R8645" s="70" t="str">
        <f>IFERROR(IF(K8645="handling and wharfage",SUM(P8645:Q8645),IF(OR(K8645="tank",K8645="Boat",K8645="car"),INDEX(Rate!$B$4:$M$25,MATCH(Gilbert!N8645,Rate!$A$4:$A$25,0),MATCH(Gilbert!L8645,Rate!$B$3:$M$3,0))*O8645*0.8,INDEX(Rate!$B$4:$M$25,MATCH(Gilbert!N8645,Rate!$A$4:$A$25,0),MATCH(Gilbert!L8645,Rate!$B$3:$M$3,0))*O8645)),"")</f>
        <v/>
      </c>
      <c r="T8645" s="71" t="str">
        <f t="shared" si="408"/>
        <v/>
      </c>
    </row>
    <row r="8646" spans="16:20">
      <c r="P8646" s="70" t="str">
        <f t="shared" si="406"/>
        <v/>
      </c>
      <c r="Q8646" s="70" t="str">
        <f t="shared" si="407"/>
        <v/>
      </c>
      <c r="R8646" s="70" t="str">
        <f>IFERROR(IF(K8646="handling and wharfage",SUM(P8646:Q8646),IF(OR(K8646="tank",K8646="Boat",K8646="car"),INDEX(Rate!$B$4:$M$25,MATCH(Gilbert!N8646,Rate!$A$4:$A$25,0),MATCH(Gilbert!L8646,Rate!$B$3:$M$3,0))*O8646*0.8,INDEX(Rate!$B$4:$M$25,MATCH(Gilbert!N8646,Rate!$A$4:$A$25,0),MATCH(Gilbert!L8646,Rate!$B$3:$M$3,0))*O8646)),"")</f>
        <v/>
      </c>
      <c r="T8646" s="71" t="str">
        <f t="shared" si="408"/>
        <v/>
      </c>
    </row>
    <row r="8647" spans="16:20">
      <c r="P8647" s="70" t="str">
        <f t="shared" si="406"/>
        <v/>
      </c>
      <c r="Q8647" s="70" t="str">
        <f t="shared" si="407"/>
        <v/>
      </c>
      <c r="R8647" s="70" t="str">
        <f>IFERROR(IF(K8647="handling and wharfage",SUM(P8647:Q8647),IF(OR(K8647="tank",K8647="Boat",K8647="car"),INDEX(Rate!$B$4:$M$25,MATCH(Gilbert!N8647,Rate!$A$4:$A$25,0),MATCH(Gilbert!L8647,Rate!$B$3:$M$3,0))*O8647*0.8,INDEX(Rate!$B$4:$M$25,MATCH(Gilbert!N8647,Rate!$A$4:$A$25,0),MATCH(Gilbert!L8647,Rate!$B$3:$M$3,0))*O8647)),"")</f>
        <v/>
      </c>
      <c r="T8647" s="71" t="str">
        <f t="shared" si="408"/>
        <v/>
      </c>
    </row>
    <row r="8648" spans="16:20">
      <c r="P8648" s="70" t="str">
        <f t="shared" si="406"/>
        <v/>
      </c>
      <c r="Q8648" s="70" t="str">
        <f t="shared" si="407"/>
        <v/>
      </c>
      <c r="R8648" s="70" t="str">
        <f>IFERROR(IF(K8648="handling and wharfage",SUM(P8648:Q8648),IF(OR(K8648="tank",K8648="Boat",K8648="car"),INDEX(Rate!$B$4:$M$25,MATCH(Gilbert!N8648,Rate!$A$4:$A$25,0),MATCH(Gilbert!L8648,Rate!$B$3:$M$3,0))*O8648*0.8,INDEX(Rate!$B$4:$M$25,MATCH(Gilbert!N8648,Rate!$A$4:$A$25,0),MATCH(Gilbert!L8648,Rate!$B$3:$M$3,0))*O8648)),"")</f>
        <v/>
      </c>
      <c r="T8648" s="71" t="str">
        <f t="shared" si="408"/>
        <v/>
      </c>
    </row>
    <row r="8649" spans="16:20">
      <c r="P8649" s="70" t="str">
        <f t="shared" si="406"/>
        <v/>
      </c>
      <c r="Q8649" s="70" t="str">
        <f t="shared" si="407"/>
        <v/>
      </c>
      <c r="R8649" s="70" t="str">
        <f>IFERROR(IF(K8649="handling and wharfage",SUM(P8649:Q8649),IF(OR(K8649="tank",K8649="Boat",K8649="car"),INDEX(Rate!$B$4:$M$25,MATCH(Gilbert!N8649,Rate!$A$4:$A$25,0),MATCH(Gilbert!L8649,Rate!$B$3:$M$3,0))*O8649*0.8,INDEX(Rate!$B$4:$M$25,MATCH(Gilbert!N8649,Rate!$A$4:$A$25,0),MATCH(Gilbert!L8649,Rate!$B$3:$M$3,0))*O8649)),"")</f>
        <v/>
      </c>
      <c r="T8649" s="71" t="str">
        <f t="shared" si="408"/>
        <v/>
      </c>
    </row>
    <row r="8650" spans="16:20">
      <c r="P8650" s="70" t="str">
        <f t="shared" si="406"/>
        <v/>
      </c>
      <c r="Q8650" s="70" t="str">
        <f t="shared" si="407"/>
        <v/>
      </c>
      <c r="R8650" s="70" t="str">
        <f>IFERROR(IF(K8650="handling and wharfage",SUM(P8650:Q8650),IF(OR(K8650="tank",K8650="Boat",K8650="car"),INDEX(Rate!$B$4:$M$25,MATCH(Gilbert!N8650,Rate!$A$4:$A$25,0),MATCH(Gilbert!L8650,Rate!$B$3:$M$3,0))*O8650*0.8,INDEX(Rate!$B$4:$M$25,MATCH(Gilbert!N8650,Rate!$A$4:$A$25,0),MATCH(Gilbert!L8650,Rate!$B$3:$M$3,0))*O8650)),"")</f>
        <v/>
      </c>
      <c r="T8650" s="71" t="str">
        <f t="shared" si="408"/>
        <v/>
      </c>
    </row>
    <row r="8651" spans="16:20">
      <c r="P8651" s="70" t="str">
        <f t="shared" si="406"/>
        <v/>
      </c>
      <c r="Q8651" s="70" t="str">
        <f t="shared" si="407"/>
        <v/>
      </c>
      <c r="R8651" s="70" t="str">
        <f>IFERROR(IF(K8651="handling and wharfage",SUM(P8651:Q8651),IF(OR(K8651="tank",K8651="Boat",K8651="car"),INDEX(Rate!$B$4:$M$25,MATCH(Gilbert!N8651,Rate!$A$4:$A$25,0),MATCH(Gilbert!L8651,Rate!$B$3:$M$3,0))*O8651*0.8,INDEX(Rate!$B$4:$M$25,MATCH(Gilbert!N8651,Rate!$A$4:$A$25,0),MATCH(Gilbert!L8651,Rate!$B$3:$M$3,0))*O8651)),"")</f>
        <v/>
      </c>
      <c r="T8651" s="71" t="str">
        <f t="shared" si="408"/>
        <v/>
      </c>
    </row>
    <row r="8652" spans="16:20">
      <c r="P8652" s="70" t="str">
        <f t="shared" si="406"/>
        <v/>
      </c>
      <c r="Q8652" s="70" t="str">
        <f t="shared" si="407"/>
        <v/>
      </c>
      <c r="R8652" s="70" t="str">
        <f>IFERROR(IF(K8652="handling and wharfage",SUM(P8652:Q8652),IF(OR(K8652="tank",K8652="Boat",K8652="car"),INDEX(Rate!$B$4:$M$25,MATCH(Gilbert!N8652,Rate!$A$4:$A$25,0),MATCH(Gilbert!L8652,Rate!$B$3:$M$3,0))*O8652*0.8,INDEX(Rate!$B$4:$M$25,MATCH(Gilbert!N8652,Rate!$A$4:$A$25,0),MATCH(Gilbert!L8652,Rate!$B$3:$M$3,0))*O8652)),"")</f>
        <v/>
      </c>
      <c r="T8652" s="71" t="str">
        <f t="shared" si="408"/>
        <v/>
      </c>
    </row>
    <row r="8653" spans="16:20">
      <c r="P8653" s="70" t="str">
        <f t="shared" si="406"/>
        <v/>
      </c>
      <c r="Q8653" s="70" t="str">
        <f t="shared" si="407"/>
        <v/>
      </c>
      <c r="R8653" s="70" t="str">
        <f>IFERROR(IF(K8653="handling and wharfage",SUM(P8653:Q8653),IF(OR(K8653="tank",K8653="Boat",K8653="car"),INDEX(Rate!$B$4:$M$25,MATCH(Gilbert!N8653,Rate!$A$4:$A$25,0),MATCH(Gilbert!L8653,Rate!$B$3:$M$3,0))*O8653*0.8,INDEX(Rate!$B$4:$M$25,MATCH(Gilbert!N8653,Rate!$A$4:$A$25,0),MATCH(Gilbert!L8653,Rate!$B$3:$M$3,0))*O8653)),"")</f>
        <v/>
      </c>
      <c r="T8653" s="71" t="str">
        <f t="shared" si="408"/>
        <v/>
      </c>
    </row>
    <row r="8654" spans="16:20">
      <c r="P8654" s="70" t="str">
        <f t="shared" si="406"/>
        <v/>
      </c>
      <c r="Q8654" s="70" t="str">
        <f t="shared" si="407"/>
        <v/>
      </c>
      <c r="R8654" s="70" t="str">
        <f>IFERROR(IF(K8654="handling and wharfage",SUM(P8654:Q8654),IF(OR(K8654="tank",K8654="Boat",K8654="car"),INDEX(Rate!$B$4:$M$25,MATCH(Gilbert!N8654,Rate!$A$4:$A$25,0),MATCH(Gilbert!L8654,Rate!$B$3:$M$3,0))*O8654*0.8,INDEX(Rate!$B$4:$M$25,MATCH(Gilbert!N8654,Rate!$A$4:$A$25,0),MATCH(Gilbert!L8654,Rate!$B$3:$M$3,0))*O8654)),"")</f>
        <v/>
      </c>
      <c r="T8654" s="71" t="str">
        <f t="shared" si="408"/>
        <v/>
      </c>
    </row>
    <row r="8655" spans="16:20">
      <c r="P8655" s="70" t="str">
        <f t="shared" si="406"/>
        <v/>
      </c>
      <c r="Q8655" s="70" t="str">
        <f t="shared" si="407"/>
        <v/>
      </c>
      <c r="R8655" s="70" t="str">
        <f>IFERROR(IF(K8655="handling and wharfage",SUM(P8655:Q8655),IF(OR(K8655="tank",K8655="Boat",K8655="car"),INDEX(Rate!$B$4:$M$25,MATCH(Gilbert!N8655,Rate!$A$4:$A$25,0),MATCH(Gilbert!L8655,Rate!$B$3:$M$3,0))*O8655*0.8,INDEX(Rate!$B$4:$M$25,MATCH(Gilbert!N8655,Rate!$A$4:$A$25,0),MATCH(Gilbert!L8655,Rate!$B$3:$M$3,0))*O8655)),"")</f>
        <v/>
      </c>
      <c r="T8655" s="71" t="str">
        <f t="shared" si="408"/>
        <v/>
      </c>
    </row>
    <row r="8656" spans="16:20">
      <c r="P8656" s="70" t="str">
        <f t="shared" si="406"/>
        <v/>
      </c>
      <c r="Q8656" s="70" t="str">
        <f t="shared" si="407"/>
        <v/>
      </c>
      <c r="R8656" s="70" t="str">
        <f>IFERROR(IF(K8656="handling and wharfage",SUM(P8656:Q8656),IF(OR(K8656="tank",K8656="Boat",K8656="car"),INDEX(Rate!$B$4:$M$25,MATCH(Gilbert!N8656,Rate!$A$4:$A$25,0),MATCH(Gilbert!L8656,Rate!$B$3:$M$3,0))*O8656*0.8,INDEX(Rate!$B$4:$M$25,MATCH(Gilbert!N8656,Rate!$A$4:$A$25,0),MATCH(Gilbert!L8656,Rate!$B$3:$M$3,0))*O8656)),"")</f>
        <v/>
      </c>
      <c r="T8656" s="71" t="str">
        <f t="shared" si="408"/>
        <v/>
      </c>
    </row>
    <row r="8657" spans="16:20">
      <c r="P8657" s="70" t="str">
        <f t="shared" si="406"/>
        <v/>
      </c>
      <c r="Q8657" s="70" t="str">
        <f t="shared" si="407"/>
        <v/>
      </c>
      <c r="R8657" s="70" t="str">
        <f>IFERROR(IF(K8657="handling and wharfage",SUM(P8657:Q8657),IF(OR(K8657="tank",K8657="Boat",K8657="car"),INDEX(Rate!$B$4:$M$25,MATCH(Gilbert!N8657,Rate!$A$4:$A$25,0),MATCH(Gilbert!L8657,Rate!$B$3:$M$3,0))*O8657*0.8,INDEX(Rate!$B$4:$M$25,MATCH(Gilbert!N8657,Rate!$A$4:$A$25,0),MATCH(Gilbert!L8657,Rate!$B$3:$M$3,0))*O8657)),"")</f>
        <v/>
      </c>
      <c r="T8657" s="71" t="str">
        <f t="shared" si="408"/>
        <v/>
      </c>
    </row>
    <row r="8658" spans="16:20">
      <c r="P8658" s="70" t="str">
        <f t="shared" si="406"/>
        <v/>
      </c>
      <c r="Q8658" s="70" t="str">
        <f t="shared" si="407"/>
        <v/>
      </c>
      <c r="R8658" s="70" t="str">
        <f>IFERROR(IF(K8658="handling and wharfage",SUM(P8658:Q8658),IF(OR(K8658="tank",K8658="Boat",K8658="car"),INDEX(Rate!$B$4:$M$25,MATCH(Gilbert!N8658,Rate!$A$4:$A$25,0),MATCH(Gilbert!L8658,Rate!$B$3:$M$3,0))*O8658*0.8,INDEX(Rate!$B$4:$M$25,MATCH(Gilbert!N8658,Rate!$A$4:$A$25,0),MATCH(Gilbert!L8658,Rate!$B$3:$M$3,0))*O8658)),"")</f>
        <v/>
      </c>
      <c r="T8658" s="71" t="str">
        <f t="shared" si="408"/>
        <v/>
      </c>
    </row>
    <row r="8659" spans="16:20">
      <c r="P8659" s="70" t="str">
        <f t="shared" si="406"/>
        <v/>
      </c>
      <c r="Q8659" s="70" t="str">
        <f t="shared" si="407"/>
        <v/>
      </c>
      <c r="R8659" s="70" t="str">
        <f>IFERROR(IF(K8659="handling and wharfage",SUM(P8659:Q8659),IF(OR(K8659="tank",K8659="Boat",K8659="car"),INDEX(Rate!$B$4:$M$25,MATCH(Gilbert!N8659,Rate!$A$4:$A$25,0),MATCH(Gilbert!L8659,Rate!$B$3:$M$3,0))*O8659*0.8,INDEX(Rate!$B$4:$M$25,MATCH(Gilbert!N8659,Rate!$A$4:$A$25,0),MATCH(Gilbert!L8659,Rate!$B$3:$M$3,0))*O8659)),"")</f>
        <v/>
      </c>
      <c r="T8659" s="71" t="str">
        <f t="shared" si="408"/>
        <v/>
      </c>
    </row>
    <row r="8660" spans="16:20">
      <c r="P8660" s="70" t="str">
        <f t="shared" si="406"/>
        <v/>
      </c>
      <c r="Q8660" s="70" t="str">
        <f t="shared" si="407"/>
        <v/>
      </c>
      <c r="R8660" s="70" t="str">
        <f>IFERROR(IF(K8660="handling and wharfage",SUM(P8660:Q8660),IF(OR(K8660="tank",K8660="Boat",K8660="car"),INDEX(Rate!$B$4:$M$25,MATCH(Gilbert!N8660,Rate!$A$4:$A$25,0),MATCH(Gilbert!L8660,Rate!$B$3:$M$3,0))*O8660*0.8,INDEX(Rate!$B$4:$M$25,MATCH(Gilbert!N8660,Rate!$A$4:$A$25,0),MATCH(Gilbert!L8660,Rate!$B$3:$M$3,0))*O8660)),"")</f>
        <v/>
      </c>
      <c r="T8660" s="71" t="str">
        <f t="shared" si="408"/>
        <v/>
      </c>
    </row>
    <row r="8661" spans="16:20">
      <c r="P8661" s="70" t="str">
        <f t="shared" si="406"/>
        <v/>
      </c>
      <c r="Q8661" s="70" t="str">
        <f t="shared" si="407"/>
        <v/>
      </c>
      <c r="R8661" s="70" t="str">
        <f>IFERROR(IF(K8661="handling and wharfage",SUM(P8661:Q8661),IF(OR(K8661="tank",K8661="Boat",K8661="car"),INDEX(Rate!$B$4:$M$25,MATCH(Gilbert!N8661,Rate!$A$4:$A$25,0),MATCH(Gilbert!L8661,Rate!$B$3:$M$3,0))*O8661*0.8,INDEX(Rate!$B$4:$M$25,MATCH(Gilbert!N8661,Rate!$A$4:$A$25,0),MATCH(Gilbert!L8661,Rate!$B$3:$M$3,0))*O8661)),"")</f>
        <v/>
      </c>
      <c r="T8661" s="71" t="str">
        <f t="shared" si="408"/>
        <v/>
      </c>
    </row>
    <row r="8662" spans="16:20">
      <c r="P8662" s="70" t="str">
        <f t="shared" si="406"/>
        <v/>
      </c>
      <c r="Q8662" s="70" t="str">
        <f t="shared" si="407"/>
        <v/>
      </c>
      <c r="R8662" s="70" t="str">
        <f>IFERROR(IF(K8662="handling and wharfage",SUM(P8662:Q8662),IF(OR(K8662="tank",K8662="Boat",K8662="car"),INDEX(Rate!$B$4:$M$25,MATCH(Gilbert!N8662,Rate!$A$4:$A$25,0),MATCH(Gilbert!L8662,Rate!$B$3:$M$3,0))*O8662*0.8,INDEX(Rate!$B$4:$M$25,MATCH(Gilbert!N8662,Rate!$A$4:$A$25,0),MATCH(Gilbert!L8662,Rate!$B$3:$M$3,0))*O8662)),"")</f>
        <v/>
      </c>
      <c r="T8662" s="71" t="str">
        <f t="shared" si="408"/>
        <v/>
      </c>
    </row>
    <row r="8663" spans="16:20">
      <c r="P8663" s="70" t="str">
        <f t="shared" si="406"/>
        <v/>
      </c>
      <c r="Q8663" s="70" t="str">
        <f t="shared" si="407"/>
        <v/>
      </c>
      <c r="R8663" s="70" t="str">
        <f>IFERROR(IF(K8663="handling and wharfage",SUM(P8663:Q8663),IF(OR(K8663="tank",K8663="Boat",K8663="car"),INDEX(Rate!$B$4:$M$25,MATCH(Gilbert!N8663,Rate!$A$4:$A$25,0),MATCH(Gilbert!L8663,Rate!$B$3:$M$3,0))*O8663*0.8,INDEX(Rate!$B$4:$M$25,MATCH(Gilbert!N8663,Rate!$A$4:$A$25,0),MATCH(Gilbert!L8663,Rate!$B$3:$M$3,0))*O8663)),"")</f>
        <v/>
      </c>
      <c r="T8663" s="71" t="str">
        <f t="shared" si="408"/>
        <v/>
      </c>
    </row>
    <row r="8664" spans="16:20">
      <c r="P8664" s="70" t="str">
        <f t="shared" si="406"/>
        <v/>
      </c>
      <c r="Q8664" s="70" t="str">
        <f t="shared" si="407"/>
        <v/>
      </c>
      <c r="R8664" s="70" t="str">
        <f>IFERROR(IF(K8664="handling and wharfage",SUM(P8664:Q8664),IF(OR(K8664="tank",K8664="Boat",K8664="car"),INDEX(Rate!$B$4:$M$25,MATCH(Gilbert!N8664,Rate!$A$4:$A$25,0),MATCH(Gilbert!L8664,Rate!$B$3:$M$3,0))*O8664*0.8,INDEX(Rate!$B$4:$M$25,MATCH(Gilbert!N8664,Rate!$A$4:$A$25,0),MATCH(Gilbert!L8664,Rate!$B$3:$M$3,0))*O8664)),"")</f>
        <v/>
      </c>
      <c r="T8664" s="71" t="str">
        <f t="shared" si="408"/>
        <v/>
      </c>
    </row>
    <row r="8665" spans="16:20">
      <c r="P8665" s="70" t="str">
        <f t="shared" si="406"/>
        <v/>
      </c>
      <c r="Q8665" s="70" t="str">
        <f t="shared" si="407"/>
        <v/>
      </c>
      <c r="R8665" s="70" t="str">
        <f>IFERROR(IF(K8665="handling and wharfage",SUM(P8665:Q8665),IF(OR(K8665="tank",K8665="Boat",K8665="car"),INDEX(Rate!$B$4:$M$25,MATCH(Gilbert!N8665,Rate!$A$4:$A$25,0),MATCH(Gilbert!L8665,Rate!$B$3:$M$3,0))*O8665*0.8,INDEX(Rate!$B$4:$M$25,MATCH(Gilbert!N8665,Rate!$A$4:$A$25,0),MATCH(Gilbert!L8665,Rate!$B$3:$M$3,0))*O8665)),"")</f>
        <v/>
      </c>
      <c r="T8665" s="71" t="str">
        <f t="shared" si="408"/>
        <v/>
      </c>
    </row>
    <row r="8666" spans="16:20">
      <c r="P8666" s="70" t="str">
        <f t="shared" si="406"/>
        <v/>
      </c>
      <c r="Q8666" s="70" t="str">
        <f t="shared" si="407"/>
        <v/>
      </c>
      <c r="R8666" s="70" t="str">
        <f>IFERROR(IF(K8666="handling and wharfage",SUM(P8666:Q8666),IF(OR(K8666="tank",K8666="Boat",K8666="car"),INDEX(Rate!$B$4:$M$25,MATCH(Gilbert!N8666,Rate!$A$4:$A$25,0),MATCH(Gilbert!L8666,Rate!$B$3:$M$3,0))*O8666*0.8,INDEX(Rate!$B$4:$M$25,MATCH(Gilbert!N8666,Rate!$A$4:$A$25,0),MATCH(Gilbert!L8666,Rate!$B$3:$M$3,0))*O8666)),"")</f>
        <v/>
      </c>
      <c r="T8666" s="71" t="str">
        <f t="shared" si="408"/>
        <v/>
      </c>
    </row>
    <row r="8667" spans="16:20">
      <c r="P8667" s="70" t="str">
        <f t="shared" si="406"/>
        <v/>
      </c>
      <c r="Q8667" s="70" t="str">
        <f t="shared" si="407"/>
        <v/>
      </c>
      <c r="R8667" s="70" t="str">
        <f>IFERROR(IF(K8667="handling and wharfage",SUM(P8667:Q8667),IF(OR(K8667="tank",K8667="Boat",K8667="car"),INDEX(Rate!$B$4:$M$25,MATCH(Gilbert!N8667,Rate!$A$4:$A$25,0),MATCH(Gilbert!L8667,Rate!$B$3:$M$3,0))*O8667*0.8,INDEX(Rate!$B$4:$M$25,MATCH(Gilbert!N8667,Rate!$A$4:$A$25,0),MATCH(Gilbert!L8667,Rate!$B$3:$M$3,0))*O8667)),"")</f>
        <v/>
      </c>
      <c r="T8667" s="71" t="str">
        <f t="shared" si="408"/>
        <v/>
      </c>
    </row>
    <row r="8668" spans="16:20">
      <c r="P8668" s="70" t="str">
        <f t="shared" si="406"/>
        <v/>
      </c>
      <c r="Q8668" s="70" t="str">
        <f t="shared" si="407"/>
        <v/>
      </c>
      <c r="R8668" s="70" t="str">
        <f>IFERROR(IF(K8668="handling and wharfage",SUM(P8668:Q8668),IF(OR(K8668="tank",K8668="Boat",K8668="car"),INDEX(Rate!$B$4:$M$25,MATCH(Gilbert!N8668,Rate!$A$4:$A$25,0),MATCH(Gilbert!L8668,Rate!$B$3:$M$3,0))*O8668*0.8,INDEX(Rate!$B$4:$M$25,MATCH(Gilbert!N8668,Rate!$A$4:$A$25,0),MATCH(Gilbert!L8668,Rate!$B$3:$M$3,0))*O8668)),"")</f>
        <v/>
      </c>
      <c r="T8668" s="71" t="str">
        <f t="shared" si="408"/>
        <v/>
      </c>
    </row>
    <row r="8669" spans="16:20">
      <c r="P8669" s="70" t="str">
        <f t="shared" si="406"/>
        <v/>
      </c>
      <c r="Q8669" s="70" t="str">
        <f t="shared" si="407"/>
        <v/>
      </c>
      <c r="R8669" s="70" t="str">
        <f>IFERROR(IF(K8669="handling and wharfage",SUM(P8669:Q8669),IF(OR(K8669="tank",K8669="Boat",K8669="car"),INDEX(Rate!$B$4:$M$25,MATCH(Gilbert!N8669,Rate!$A$4:$A$25,0),MATCH(Gilbert!L8669,Rate!$B$3:$M$3,0))*O8669*0.8,INDEX(Rate!$B$4:$M$25,MATCH(Gilbert!N8669,Rate!$A$4:$A$25,0),MATCH(Gilbert!L8669,Rate!$B$3:$M$3,0))*O8669)),"")</f>
        <v/>
      </c>
      <c r="T8669" s="71" t="str">
        <f t="shared" si="408"/>
        <v/>
      </c>
    </row>
    <row r="8670" spans="16:20">
      <c r="P8670" s="70" t="str">
        <f t="shared" si="406"/>
        <v/>
      </c>
      <c r="Q8670" s="70" t="str">
        <f t="shared" si="407"/>
        <v/>
      </c>
      <c r="R8670" s="70" t="str">
        <f>IFERROR(IF(K8670="handling and wharfage",SUM(P8670:Q8670),IF(OR(K8670="tank",K8670="Boat",K8670="car"),INDEX(Rate!$B$4:$M$25,MATCH(Gilbert!N8670,Rate!$A$4:$A$25,0),MATCH(Gilbert!L8670,Rate!$B$3:$M$3,0))*O8670*0.8,INDEX(Rate!$B$4:$M$25,MATCH(Gilbert!N8670,Rate!$A$4:$A$25,0),MATCH(Gilbert!L8670,Rate!$B$3:$M$3,0))*O8670)),"")</f>
        <v/>
      </c>
      <c r="T8670" s="71" t="str">
        <f t="shared" si="408"/>
        <v/>
      </c>
    </row>
    <row r="8671" spans="16:20">
      <c r="P8671" s="70" t="str">
        <f t="shared" si="406"/>
        <v/>
      </c>
      <c r="Q8671" s="70" t="str">
        <f t="shared" si="407"/>
        <v/>
      </c>
      <c r="R8671" s="70" t="str">
        <f>IFERROR(IF(K8671="handling and wharfage",SUM(P8671:Q8671),IF(OR(K8671="tank",K8671="Boat",K8671="car"),INDEX(Rate!$B$4:$M$25,MATCH(Gilbert!N8671,Rate!$A$4:$A$25,0),MATCH(Gilbert!L8671,Rate!$B$3:$M$3,0))*O8671*0.8,INDEX(Rate!$B$4:$M$25,MATCH(Gilbert!N8671,Rate!$A$4:$A$25,0),MATCH(Gilbert!L8671,Rate!$B$3:$M$3,0))*O8671)),"")</f>
        <v/>
      </c>
      <c r="T8671" s="71" t="str">
        <f t="shared" si="408"/>
        <v/>
      </c>
    </row>
    <row r="8672" spans="16:20">
      <c r="P8672" s="70" t="str">
        <f t="shared" si="406"/>
        <v/>
      </c>
      <c r="Q8672" s="70" t="str">
        <f t="shared" si="407"/>
        <v/>
      </c>
      <c r="R8672" s="70" t="str">
        <f>IFERROR(IF(K8672="handling and wharfage",SUM(P8672:Q8672),IF(OR(K8672="tank",K8672="Boat",K8672="car"),INDEX(Rate!$B$4:$M$25,MATCH(Gilbert!N8672,Rate!$A$4:$A$25,0),MATCH(Gilbert!L8672,Rate!$B$3:$M$3,0))*O8672*0.8,INDEX(Rate!$B$4:$M$25,MATCH(Gilbert!N8672,Rate!$A$4:$A$25,0),MATCH(Gilbert!L8672,Rate!$B$3:$M$3,0))*O8672)),"")</f>
        <v/>
      </c>
      <c r="T8672" s="71" t="str">
        <f t="shared" si="408"/>
        <v/>
      </c>
    </row>
    <row r="8673" spans="16:20">
      <c r="P8673" s="70" t="str">
        <f t="shared" si="406"/>
        <v/>
      </c>
      <c r="Q8673" s="70" t="str">
        <f t="shared" si="407"/>
        <v/>
      </c>
      <c r="R8673" s="70" t="str">
        <f>IFERROR(IF(K8673="handling and wharfage",SUM(P8673:Q8673),IF(OR(K8673="tank",K8673="Boat",K8673="car"),INDEX(Rate!$B$4:$M$25,MATCH(Gilbert!N8673,Rate!$A$4:$A$25,0),MATCH(Gilbert!L8673,Rate!$B$3:$M$3,0))*O8673*0.8,INDEX(Rate!$B$4:$M$25,MATCH(Gilbert!N8673,Rate!$A$4:$A$25,0),MATCH(Gilbert!L8673,Rate!$B$3:$M$3,0))*O8673)),"")</f>
        <v/>
      </c>
      <c r="T8673" s="71" t="str">
        <f t="shared" si="408"/>
        <v/>
      </c>
    </row>
    <row r="8674" spans="16:20">
      <c r="P8674" s="70" t="str">
        <f t="shared" si="406"/>
        <v/>
      </c>
      <c r="Q8674" s="70" t="str">
        <f t="shared" si="407"/>
        <v/>
      </c>
      <c r="R8674" s="70" t="str">
        <f>IFERROR(IF(K8674="handling and wharfage",SUM(P8674:Q8674),IF(OR(K8674="tank",K8674="Boat",K8674="car"),INDEX(Rate!$B$4:$M$25,MATCH(Gilbert!N8674,Rate!$A$4:$A$25,0),MATCH(Gilbert!L8674,Rate!$B$3:$M$3,0))*O8674*0.8,INDEX(Rate!$B$4:$M$25,MATCH(Gilbert!N8674,Rate!$A$4:$A$25,0),MATCH(Gilbert!L8674,Rate!$B$3:$M$3,0))*O8674)),"")</f>
        <v/>
      </c>
      <c r="T8674" s="71" t="str">
        <f t="shared" si="408"/>
        <v/>
      </c>
    </row>
    <row r="8675" spans="16:20">
      <c r="P8675" s="70" t="str">
        <f t="shared" si="406"/>
        <v/>
      </c>
      <c r="Q8675" s="70" t="str">
        <f t="shared" si="407"/>
        <v/>
      </c>
      <c r="R8675" s="70" t="str">
        <f>IFERROR(IF(K8675="handling and wharfage",SUM(P8675:Q8675),IF(OR(K8675="tank",K8675="Boat",K8675="car"),INDEX(Rate!$B$4:$M$25,MATCH(Gilbert!N8675,Rate!$A$4:$A$25,0),MATCH(Gilbert!L8675,Rate!$B$3:$M$3,0))*O8675*0.8,INDEX(Rate!$B$4:$M$25,MATCH(Gilbert!N8675,Rate!$A$4:$A$25,0),MATCH(Gilbert!L8675,Rate!$B$3:$M$3,0))*O8675)),"")</f>
        <v/>
      </c>
      <c r="T8675" s="71" t="str">
        <f t="shared" si="408"/>
        <v/>
      </c>
    </row>
    <row r="8676" spans="16:20">
      <c r="P8676" s="70" t="str">
        <f t="shared" si="406"/>
        <v/>
      </c>
      <c r="Q8676" s="70" t="str">
        <f t="shared" si="407"/>
        <v/>
      </c>
      <c r="R8676" s="70" t="str">
        <f>IFERROR(IF(K8676="handling and wharfage",SUM(P8676:Q8676),IF(OR(K8676="tank",K8676="Boat",K8676="car"),INDEX(Rate!$B$4:$M$25,MATCH(Gilbert!N8676,Rate!$A$4:$A$25,0),MATCH(Gilbert!L8676,Rate!$B$3:$M$3,0))*O8676*0.8,INDEX(Rate!$B$4:$M$25,MATCH(Gilbert!N8676,Rate!$A$4:$A$25,0),MATCH(Gilbert!L8676,Rate!$B$3:$M$3,0))*O8676)),"")</f>
        <v/>
      </c>
      <c r="T8676" s="71" t="str">
        <f t="shared" si="408"/>
        <v/>
      </c>
    </row>
    <row r="8677" spans="16:20">
      <c r="P8677" s="70" t="str">
        <f t="shared" si="406"/>
        <v/>
      </c>
      <c r="Q8677" s="70" t="str">
        <f t="shared" si="407"/>
        <v/>
      </c>
      <c r="R8677" s="70" t="str">
        <f>IFERROR(IF(K8677="handling and wharfage",SUM(P8677:Q8677),IF(OR(K8677="tank",K8677="Boat",K8677="car"),INDEX(Rate!$B$4:$M$25,MATCH(Gilbert!N8677,Rate!$A$4:$A$25,0),MATCH(Gilbert!L8677,Rate!$B$3:$M$3,0))*O8677*0.8,INDEX(Rate!$B$4:$M$25,MATCH(Gilbert!N8677,Rate!$A$4:$A$25,0),MATCH(Gilbert!L8677,Rate!$B$3:$M$3,0))*O8677)),"")</f>
        <v/>
      </c>
      <c r="T8677" s="71" t="str">
        <f t="shared" si="408"/>
        <v/>
      </c>
    </row>
    <row r="8678" spans="16:20">
      <c r="P8678" s="70" t="str">
        <f t="shared" si="406"/>
        <v/>
      </c>
      <c r="Q8678" s="70" t="str">
        <f t="shared" si="407"/>
        <v/>
      </c>
      <c r="R8678" s="70" t="str">
        <f>IFERROR(IF(K8678="handling and wharfage",SUM(P8678:Q8678),IF(OR(K8678="tank",K8678="Boat",K8678="car"),INDEX(Rate!$B$4:$M$25,MATCH(Gilbert!N8678,Rate!$A$4:$A$25,0),MATCH(Gilbert!L8678,Rate!$B$3:$M$3,0))*O8678*0.8,INDEX(Rate!$B$4:$M$25,MATCH(Gilbert!N8678,Rate!$A$4:$A$25,0),MATCH(Gilbert!L8678,Rate!$B$3:$M$3,0))*O8678)),"")</f>
        <v/>
      </c>
      <c r="T8678" s="71" t="str">
        <f t="shared" si="408"/>
        <v/>
      </c>
    </row>
    <row r="8679" spans="16:20">
      <c r="P8679" s="70" t="str">
        <f t="shared" si="406"/>
        <v/>
      </c>
      <c r="Q8679" s="70" t="str">
        <f t="shared" si="407"/>
        <v/>
      </c>
      <c r="R8679" s="70" t="str">
        <f>IFERROR(IF(K8679="handling and wharfage",SUM(P8679:Q8679),IF(OR(K8679="tank",K8679="Boat",K8679="car"),INDEX(Rate!$B$4:$M$25,MATCH(Gilbert!N8679,Rate!$A$4:$A$25,0),MATCH(Gilbert!L8679,Rate!$B$3:$M$3,0))*O8679*0.8,INDEX(Rate!$B$4:$M$25,MATCH(Gilbert!N8679,Rate!$A$4:$A$25,0),MATCH(Gilbert!L8679,Rate!$B$3:$M$3,0))*O8679)),"")</f>
        <v/>
      </c>
      <c r="T8679" s="71" t="str">
        <f t="shared" si="408"/>
        <v/>
      </c>
    </row>
    <row r="8680" spans="16:20">
      <c r="P8680" s="70" t="str">
        <f t="shared" si="406"/>
        <v/>
      </c>
      <c r="Q8680" s="70" t="str">
        <f t="shared" si="407"/>
        <v/>
      </c>
      <c r="R8680" s="70" t="str">
        <f>IFERROR(IF(K8680="handling and wharfage",SUM(P8680:Q8680),IF(OR(K8680="tank",K8680="Boat",K8680="car"),INDEX(Rate!$B$4:$M$25,MATCH(Gilbert!N8680,Rate!$A$4:$A$25,0),MATCH(Gilbert!L8680,Rate!$B$3:$M$3,0))*O8680*0.8,INDEX(Rate!$B$4:$M$25,MATCH(Gilbert!N8680,Rate!$A$4:$A$25,0),MATCH(Gilbert!L8680,Rate!$B$3:$M$3,0))*O8680)),"")</f>
        <v/>
      </c>
      <c r="T8680" s="71" t="str">
        <f t="shared" si="408"/>
        <v/>
      </c>
    </row>
    <row r="8681" spans="16:20">
      <c r="P8681" s="70" t="str">
        <f t="shared" si="406"/>
        <v/>
      </c>
      <c r="Q8681" s="70" t="str">
        <f t="shared" si="407"/>
        <v/>
      </c>
      <c r="R8681" s="70" t="str">
        <f>IFERROR(IF(K8681="handling and wharfage",SUM(P8681:Q8681),IF(OR(K8681="tank",K8681="Boat",K8681="car"),INDEX(Rate!$B$4:$M$25,MATCH(Gilbert!N8681,Rate!$A$4:$A$25,0),MATCH(Gilbert!L8681,Rate!$B$3:$M$3,0))*O8681*0.8,INDEX(Rate!$B$4:$M$25,MATCH(Gilbert!N8681,Rate!$A$4:$A$25,0),MATCH(Gilbert!L8681,Rate!$B$3:$M$3,0))*O8681)),"")</f>
        <v/>
      </c>
      <c r="T8681" s="71" t="str">
        <f t="shared" si="408"/>
        <v/>
      </c>
    </row>
    <row r="8682" spans="16:20">
      <c r="P8682" s="70" t="str">
        <f t="shared" si="406"/>
        <v/>
      </c>
      <c r="Q8682" s="70" t="str">
        <f t="shared" si="407"/>
        <v/>
      </c>
      <c r="R8682" s="70" t="str">
        <f>IFERROR(IF(K8682="handling and wharfage",SUM(P8682:Q8682),IF(OR(K8682="tank",K8682="Boat",K8682="car"),INDEX(Rate!$B$4:$M$25,MATCH(Gilbert!N8682,Rate!$A$4:$A$25,0),MATCH(Gilbert!L8682,Rate!$B$3:$M$3,0))*O8682*0.8,INDEX(Rate!$B$4:$M$25,MATCH(Gilbert!N8682,Rate!$A$4:$A$25,0),MATCH(Gilbert!L8682,Rate!$B$3:$M$3,0))*O8682)),"")</f>
        <v/>
      </c>
      <c r="T8682" s="71" t="str">
        <f t="shared" si="408"/>
        <v/>
      </c>
    </row>
    <row r="8683" spans="16:20">
      <c r="P8683" s="70" t="str">
        <f t="shared" si="406"/>
        <v/>
      </c>
      <c r="Q8683" s="70" t="str">
        <f t="shared" si="407"/>
        <v/>
      </c>
      <c r="R8683" s="70" t="str">
        <f>IFERROR(IF(K8683="handling and wharfage",SUM(P8683:Q8683),IF(OR(K8683="tank",K8683="Boat",K8683="car"),INDEX(Rate!$B$4:$M$25,MATCH(Gilbert!N8683,Rate!$A$4:$A$25,0),MATCH(Gilbert!L8683,Rate!$B$3:$M$3,0))*O8683*0.8,INDEX(Rate!$B$4:$M$25,MATCH(Gilbert!N8683,Rate!$A$4:$A$25,0),MATCH(Gilbert!L8683,Rate!$B$3:$M$3,0))*O8683)),"")</f>
        <v/>
      </c>
      <c r="T8683" s="71" t="str">
        <f t="shared" si="408"/>
        <v/>
      </c>
    </row>
    <row r="8684" spans="16:20">
      <c r="P8684" s="70" t="str">
        <f t="shared" si="406"/>
        <v/>
      </c>
      <c r="Q8684" s="70" t="str">
        <f t="shared" si="407"/>
        <v/>
      </c>
      <c r="R8684" s="70" t="str">
        <f>IFERROR(IF(K8684="handling and wharfage",SUM(P8684:Q8684),IF(OR(K8684="tank",K8684="Boat",K8684="car"),INDEX(Rate!$B$4:$M$25,MATCH(Gilbert!N8684,Rate!$A$4:$A$25,0),MATCH(Gilbert!L8684,Rate!$B$3:$M$3,0))*O8684*0.8,INDEX(Rate!$B$4:$M$25,MATCH(Gilbert!N8684,Rate!$A$4:$A$25,0),MATCH(Gilbert!L8684,Rate!$B$3:$M$3,0))*O8684)),"")</f>
        <v/>
      </c>
      <c r="T8684" s="71" t="str">
        <f t="shared" si="408"/>
        <v/>
      </c>
    </row>
    <row r="8685" spans="16:20">
      <c r="P8685" s="70" t="str">
        <f t="shared" si="406"/>
        <v/>
      </c>
      <c r="Q8685" s="70" t="str">
        <f t="shared" si="407"/>
        <v/>
      </c>
      <c r="R8685" s="70" t="str">
        <f>IFERROR(IF(K8685="handling and wharfage",SUM(P8685:Q8685),IF(OR(K8685="tank",K8685="Boat",K8685="car"),INDEX(Rate!$B$4:$M$25,MATCH(Gilbert!N8685,Rate!$A$4:$A$25,0),MATCH(Gilbert!L8685,Rate!$B$3:$M$3,0))*O8685*0.8,INDEX(Rate!$B$4:$M$25,MATCH(Gilbert!N8685,Rate!$A$4:$A$25,0),MATCH(Gilbert!L8685,Rate!$B$3:$M$3,0))*O8685)),"")</f>
        <v/>
      </c>
      <c r="T8685" s="71" t="str">
        <f t="shared" si="408"/>
        <v/>
      </c>
    </row>
    <row r="8686" spans="16:20">
      <c r="P8686" s="70" t="str">
        <f t="shared" si="406"/>
        <v/>
      </c>
      <c r="Q8686" s="70" t="str">
        <f t="shared" si="407"/>
        <v/>
      </c>
      <c r="R8686" s="70" t="str">
        <f>IFERROR(IF(K8686="handling and wharfage",SUM(P8686:Q8686),IF(OR(K8686="tank",K8686="Boat",K8686="car"),INDEX(Rate!$B$4:$M$25,MATCH(Gilbert!N8686,Rate!$A$4:$A$25,0),MATCH(Gilbert!L8686,Rate!$B$3:$M$3,0))*O8686*0.8,INDEX(Rate!$B$4:$M$25,MATCH(Gilbert!N8686,Rate!$A$4:$A$25,0),MATCH(Gilbert!L8686,Rate!$B$3:$M$3,0))*O8686)),"")</f>
        <v/>
      </c>
      <c r="T8686" s="71" t="str">
        <f t="shared" si="408"/>
        <v/>
      </c>
    </row>
    <row r="8687" spans="16:20">
      <c r="P8687" s="70" t="str">
        <f t="shared" si="406"/>
        <v/>
      </c>
      <c r="Q8687" s="70" t="str">
        <f t="shared" si="407"/>
        <v/>
      </c>
      <c r="R8687" s="70" t="str">
        <f>IFERROR(IF(K8687="handling and wharfage",SUM(P8687:Q8687),IF(OR(K8687="tank",K8687="Boat",K8687="car"),INDEX(Rate!$B$4:$M$25,MATCH(Gilbert!N8687,Rate!$A$4:$A$25,0),MATCH(Gilbert!L8687,Rate!$B$3:$M$3,0))*O8687*0.8,INDEX(Rate!$B$4:$M$25,MATCH(Gilbert!N8687,Rate!$A$4:$A$25,0),MATCH(Gilbert!L8687,Rate!$B$3:$M$3,0))*O8687)),"")</f>
        <v/>
      </c>
      <c r="T8687" s="71" t="str">
        <f t="shared" si="408"/>
        <v/>
      </c>
    </row>
    <row r="8688" spans="16:20">
      <c r="P8688" s="70" t="str">
        <f t="shared" si="406"/>
        <v/>
      </c>
      <c r="Q8688" s="70" t="str">
        <f t="shared" si="407"/>
        <v/>
      </c>
      <c r="R8688" s="70" t="str">
        <f>IFERROR(IF(K8688="handling and wharfage",SUM(P8688:Q8688),IF(OR(K8688="tank",K8688="Boat",K8688="car"),INDEX(Rate!$B$4:$M$25,MATCH(Gilbert!N8688,Rate!$A$4:$A$25,0),MATCH(Gilbert!L8688,Rate!$B$3:$M$3,0))*O8688*0.8,INDEX(Rate!$B$4:$M$25,MATCH(Gilbert!N8688,Rate!$A$4:$A$25,0),MATCH(Gilbert!L8688,Rate!$B$3:$M$3,0))*O8688)),"")</f>
        <v/>
      </c>
      <c r="T8688" s="71" t="str">
        <f t="shared" si="408"/>
        <v/>
      </c>
    </row>
    <row r="8689" spans="16:20">
      <c r="P8689" s="70" t="str">
        <f t="shared" si="406"/>
        <v/>
      </c>
      <c r="Q8689" s="70" t="str">
        <f t="shared" si="407"/>
        <v/>
      </c>
      <c r="R8689" s="70" t="str">
        <f>IFERROR(IF(K8689="handling and wharfage",SUM(P8689:Q8689),IF(OR(K8689="tank",K8689="Boat",K8689="car"),INDEX(Rate!$B$4:$M$25,MATCH(Gilbert!N8689,Rate!$A$4:$A$25,0),MATCH(Gilbert!L8689,Rate!$B$3:$M$3,0))*O8689*0.8,INDEX(Rate!$B$4:$M$25,MATCH(Gilbert!N8689,Rate!$A$4:$A$25,0),MATCH(Gilbert!L8689,Rate!$B$3:$M$3,0))*O8689)),"")</f>
        <v/>
      </c>
      <c r="T8689" s="71" t="str">
        <f t="shared" si="408"/>
        <v/>
      </c>
    </row>
    <row r="8690" spans="16:20">
      <c r="P8690" s="70" t="str">
        <f t="shared" si="406"/>
        <v/>
      </c>
      <c r="Q8690" s="70" t="str">
        <f t="shared" si="407"/>
        <v/>
      </c>
      <c r="R8690" s="70" t="str">
        <f>IFERROR(IF(K8690="handling and wharfage",SUM(P8690:Q8690),IF(OR(K8690="tank",K8690="Boat",K8690="car"),INDEX(Rate!$B$4:$M$25,MATCH(Gilbert!N8690,Rate!$A$4:$A$25,0),MATCH(Gilbert!L8690,Rate!$B$3:$M$3,0))*O8690*0.8,INDEX(Rate!$B$4:$M$25,MATCH(Gilbert!N8690,Rate!$A$4:$A$25,0),MATCH(Gilbert!L8690,Rate!$B$3:$M$3,0))*O8690)),"")</f>
        <v/>
      </c>
      <c r="T8690" s="71" t="str">
        <f t="shared" si="408"/>
        <v/>
      </c>
    </row>
    <row r="8691" spans="16:20">
      <c r="P8691" s="70" t="str">
        <f t="shared" si="406"/>
        <v/>
      </c>
      <c r="Q8691" s="70" t="str">
        <f t="shared" si="407"/>
        <v/>
      </c>
      <c r="R8691" s="70" t="str">
        <f>IFERROR(IF(K8691="handling and wharfage",SUM(P8691:Q8691),IF(OR(K8691="tank",K8691="Boat",K8691="car"),INDEX(Rate!$B$4:$M$25,MATCH(Gilbert!N8691,Rate!$A$4:$A$25,0),MATCH(Gilbert!L8691,Rate!$B$3:$M$3,0))*O8691*0.8,INDEX(Rate!$B$4:$M$25,MATCH(Gilbert!N8691,Rate!$A$4:$A$25,0),MATCH(Gilbert!L8691,Rate!$B$3:$M$3,0))*O8691)),"")</f>
        <v/>
      </c>
      <c r="T8691" s="71" t="str">
        <f t="shared" si="408"/>
        <v/>
      </c>
    </row>
    <row r="8692" spans="16:20">
      <c r="P8692" s="70" t="str">
        <f t="shared" si="406"/>
        <v/>
      </c>
      <c r="Q8692" s="70" t="str">
        <f t="shared" si="407"/>
        <v/>
      </c>
      <c r="R8692" s="70" t="str">
        <f>IFERROR(IF(K8692="handling and wharfage",SUM(P8692:Q8692),IF(OR(K8692="tank",K8692="Boat",K8692="car"),INDEX(Rate!$B$4:$M$25,MATCH(Gilbert!N8692,Rate!$A$4:$A$25,0),MATCH(Gilbert!L8692,Rate!$B$3:$M$3,0))*O8692*0.8,INDEX(Rate!$B$4:$M$25,MATCH(Gilbert!N8692,Rate!$A$4:$A$25,0),MATCH(Gilbert!L8692,Rate!$B$3:$M$3,0))*O8692)),"")</f>
        <v/>
      </c>
      <c r="T8692" s="71" t="str">
        <f t="shared" si="408"/>
        <v/>
      </c>
    </row>
    <row r="8693" spans="16:20">
      <c r="P8693" s="70" t="str">
        <f t="shared" si="406"/>
        <v/>
      </c>
      <c r="Q8693" s="70" t="str">
        <f t="shared" si="407"/>
        <v/>
      </c>
      <c r="R8693" s="70" t="str">
        <f>IFERROR(IF(K8693="handling and wharfage",SUM(P8693:Q8693),IF(OR(K8693="tank",K8693="Boat",K8693="car"),INDEX(Rate!$B$4:$M$25,MATCH(Gilbert!N8693,Rate!$A$4:$A$25,0),MATCH(Gilbert!L8693,Rate!$B$3:$M$3,0))*O8693*0.8,INDEX(Rate!$B$4:$M$25,MATCH(Gilbert!N8693,Rate!$A$4:$A$25,0),MATCH(Gilbert!L8693,Rate!$B$3:$M$3,0))*O8693)),"")</f>
        <v/>
      </c>
      <c r="T8693" s="71" t="str">
        <f t="shared" si="408"/>
        <v/>
      </c>
    </row>
    <row r="8694" spans="16:20">
      <c r="P8694" s="70" t="str">
        <f t="shared" si="406"/>
        <v/>
      </c>
      <c r="Q8694" s="70" t="str">
        <f t="shared" si="407"/>
        <v/>
      </c>
      <c r="R8694" s="70" t="str">
        <f>IFERROR(IF(K8694="handling and wharfage",SUM(P8694:Q8694),IF(OR(K8694="tank",K8694="Boat",K8694="car"),INDEX(Rate!$B$4:$M$25,MATCH(Gilbert!N8694,Rate!$A$4:$A$25,0),MATCH(Gilbert!L8694,Rate!$B$3:$M$3,0))*O8694*0.8,INDEX(Rate!$B$4:$M$25,MATCH(Gilbert!N8694,Rate!$A$4:$A$25,0),MATCH(Gilbert!L8694,Rate!$B$3:$M$3,0))*O8694)),"")</f>
        <v/>
      </c>
      <c r="T8694" s="71" t="str">
        <f t="shared" si="408"/>
        <v/>
      </c>
    </row>
    <row r="8695" spans="16:20">
      <c r="P8695" s="70" t="str">
        <f t="shared" si="406"/>
        <v/>
      </c>
      <c r="Q8695" s="70" t="str">
        <f t="shared" si="407"/>
        <v/>
      </c>
      <c r="R8695" s="70" t="str">
        <f>IFERROR(IF(K8695="handling and wharfage",SUM(P8695:Q8695),IF(OR(K8695="tank",K8695="Boat",K8695="car"),INDEX(Rate!$B$4:$M$25,MATCH(Gilbert!N8695,Rate!$A$4:$A$25,0),MATCH(Gilbert!L8695,Rate!$B$3:$M$3,0))*O8695*0.8,INDEX(Rate!$B$4:$M$25,MATCH(Gilbert!N8695,Rate!$A$4:$A$25,0),MATCH(Gilbert!L8695,Rate!$B$3:$M$3,0))*O8695)),"")</f>
        <v/>
      </c>
      <c r="T8695" s="71" t="str">
        <f t="shared" si="408"/>
        <v/>
      </c>
    </row>
    <row r="8696" spans="16:20">
      <c r="P8696" s="70" t="str">
        <f t="shared" si="406"/>
        <v/>
      </c>
      <c r="Q8696" s="70" t="str">
        <f t="shared" si="407"/>
        <v/>
      </c>
      <c r="R8696" s="70" t="str">
        <f>IFERROR(IF(K8696="handling and wharfage",SUM(P8696:Q8696),IF(OR(K8696="tank",K8696="Boat",K8696="car"),INDEX(Rate!$B$4:$M$25,MATCH(Gilbert!N8696,Rate!$A$4:$A$25,0),MATCH(Gilbert!L8696,Rate!$B$3:$M$3,0))*O8696*0.8,INDEX(Rate!$B$4:$M$25,MATCH(Gilbert!N8696,Rate!$A$4:$A$25,0),MATCH(Gilbert!L8696,Rate!$B$3:$M$3,0))*O8696)),"")</f>
        <v/>
      </c>
      <c r="T8696" s="71" t="str">
        <f t="shared" si="408"/>
        <v/>
      </c>
    </row>
    <row r="8697" spans="16:20">
      <c r="P8697" s="70" t="str">
        <f t="shared" si="406"/>
        <v/>
      </c>
      <c r="Q8697" s="70" t="str">
        <f t="shared" si="407"/>
        <v/>
      </c>
      <c r="R8697" s="70" t="str">
        <f>IFERROR(IF(K8697="handling and wharfage",SUM(P8697:Q8697),IF(OR(K8697="tank",K8697="Boat",K8697="car"),INDEX(Rate!$B$4:$M$25,MATCH(Gilbert!N8697,Rate!$A$4:$A$25,0),MATCH(Gilbert!L8697,Rate!$B$3:$M$3,0))*O8697*0.8,INDEX(Rate!$B$4:$M$25,MATCH(Gilbert!N8697,Rate!$A$4:$A$25,0),MATCH(Gilbert!L8697,Rate!$B$3:$M$3,0))*O8697)),"")</f>
        <v/>
      </c>
      <c r="T8697" s="71" t="str">
        <f t="shared" si="408"/>
        <v/>
      </c>
    </row>
    <row r="8698" spans="16:20">
      <c r="P8698" s="70" t="str">
        <f t="shared" si="406"/>
        <v/>
      </c>
      <c r="Q8698" s="70" t="str">
        <f t="shared" si="407"/>
        <v/>
      </c>
      <c r="R8698" s="70" t="str">
        <f>IFERROR(IF(K8698="handling and wharfage",SUM(P8698:Q8698),IF(OR(K8698="tank",K8698="Boat",K8698="car"),INDEX(Rate!$B$4:$M$25,MATCH(Gilbert!N8698,Rate!$A$4:$A$25,0),MATCH(Gilbert!L8698,Rate!$B$3:$M$3,0))*O8698*0.8,INDEX(Rate!$B$4:$M$25,MATCH(Gilbert!N8698,Rate!$A$4:$A$25,0),MATCH(Gilbert!L8698,Rate!$B$3:$M$3,0))*O8698)),"")</f>
        <v/>
      </c>
      <c r="T8698" s="71" t="str">
        <f t="shared" si="408"/>
        <v/>
      </c>
    </row>
    <row r="8699" spans="16:20">
      <c r="P8699" s="70" t="str">
        <f t="shared" si="406"/>
        <v/>
      </c>
      <c r="Q8699" s="70" t="str">
        <f t="shared" si="407"/>
        <v/>
      </c>
      <c r="R8699" s="70" t="str">
        <f>IFERROR(IF(K8699="handling and wharfage",SUM(P8699:Q8699),IF(OR(K8699="tank",K8699="Boat",K8699="car"),INDEX(Rate!$B$4:$M$25,MATCH(Gilbert!N8699,Rate!$A$4:$A$25,0),MATCH(Gilbert!L8699,Rate!$B$3:$M$3,0))*O8699*0.8,INDEX(Rate!$B$4:$M$25,MATCH(Gilbert!N8699,Rate!$A$4:$A$25,0),MATCH(Gilbert!L8699,Rate!$B$3:$M$3,0))*O8699)),"")</f>
        <v/>
      </c>
      <c r="T8699" s="71" t="str">
        <f t="shared" si="408"/>
        <v/>
      </c>
    </row>
    <row r="8700" spans="16:20">
      <c r="P8700" s="70" t="str">
        <f t="shared" si="406"/>
        <v/>
      </c>
      <c r="Q8700" s="70" t="str">
        <f t="shared" si="407"/>
        <v/>
      </c>
      <c r="R8700" s="70" t="str">
        <f>IFERROR(IF(K8700="handling and wharfage",SUM(P8700:Q8700),IF(OR(K8700="tank",K8700="Boat",K8700="car"),INDEX(Rate!$B$4:$M$25,MATCH(Gilbert!N8700,Rate!$A$4:$A$25,0),MATCH(Gilbert!L8700,Rate!$B$3:$M$3,0))*O8700*0.8,INDEX(Rate!$B$4:$M$25,MATCH(Gilbert!N8700,Rate!$A$4:$A$25,0),MATCH(Gilbert!L8700,Rate!$B$3:$M$3,0))*O8700)),"")</f>
        <v/>
      </c>
      <c r="T8700" s="71" t="str">
        <f t="shared" si="408"/>
        <v/>
      </c>
    </row>
    <row r="8701" spans="16:20">
      <c r="P8701" s="70" t="str">
        <f t="shared" si="406"/>
        <v/>
      </c>
      <c r="Q8701" s="70" t="str">
        <f t="shared" si="407"/>
        <v/>
      </c>
      <c r="R8701" s="70" t="str">
        <f>IFERROR(IF(K8701="handling and wharfage",SUM(P8701:Q8701),IF(OR(K8701="tank",K8701="Boat",K8701="car"),INDEX(Rate!$B$4:$M$25,MATCH(Gilbert!N8701,Rate!$A$4:$A$25,0),MATCH(Gilbert!L8701,Rate!$B$3:$M$3,0))*O8701*0.8,INDEX(Rate!$B$4:$M$25,MATCH(Gilbert!N8701,Rate!$A$4:$A$25,0),MATCH(Gilbert!L8701,Rate!$B$3:$M$3,0))*O8701)),"")</f>
        <v/>
      </c>
      <c r="T8701" s="71" t="str">
        <f t="shared" si="408"/>
        <v/>
      </c>
    </row>
    <row r="8702" spans="16:20">
      <c r="P8702" s="70" t="str">
        <f t="shared" si="406"/>
        <v/>
      </c>
      <c r="Q8702" s="70" t="str">
        <f t="shared" si="407"/>
        <v/>
      </c>
      <c r="R8702" s="70" t="str">
        <f>IFERROR(IF(K8702="handling and wharfage",SUM(P8702:Q8702),IF(OR(K8702="tank",K8702="Boat",K8702="car"),INDEX(Rate!$B$4:$M$25,MATCH(Gilbert!N8702,Rate!$A$4:$A$25,0),MATCH(Gilbert!L8702,Rate!$B$3:$M$3,0))*O8702*0.8,INDEX(Rate!$B$4:$M$25,MATCH(Gilbert!N8702,Rate!$A$4:$A$25,0),MATCH(Gilbert!L8702,Rate!$B$3:$M$3,0))*O8702)),"")</f>
        <v/>
      </c>
      <c r="T8702" s="71" t="str">
        <f t="shared" si="408"/>
        <v/>
      </c>
    </row>
    <row r="8703" spans="16:20">
      <c r="P8703" s="70" t="str">
        <f t="shared" si="406"/>
        <v/>
      </c>
      <c r="Q8703" s="70" t="str">
        <f t="shared" si="407"/>
        <v/>
      </c>
      <c r="R8703" s="70" t="str">
        <f>IFERROR(IF(K8703="handling and wharfage",SUM(P8703:Q8703),IF(OR(K8703="tank",K8703="Boat",K8703="car"),INDEX(Rate!$B$4:$M$25,MATCH(Gilbert!N8703,Rate!$A$4:$A$25,0),MATCH(Gilbert!L8703,Rate!$B$3:$M$3,0))*O8703*0.8,INDEX(Rate!$B$4:$M$25,MATCH(Gilbert!N8703,Rate!$A$4:$A$25,0),MATCH(Gilbert!L8703,Rate!$B$3:$M$3,0))*O8703)),"")</f>
        <v/>
      </c>
      <c r="T8703" s="71" t="str">
        <f t="shared" si="408"/>
        <v/>
      </c>
    </row>
    <row r="8704" spans="16:20">
      <c r="P8704" s="70" t="str">
        <f t="shared" si="406"/>
        <v/>
      </c>
      <c r="Q8704" s="70" t="str">
        <f t="shared" si="407"/>
        <v/>
      </c>
      <c r="R8704" s="70" t="str">
        <f>IFERROR(IF(K8704="handling and wharfage",SUM(P8704:Q8704),IF(OR(K8704="tank",K8704="Boat",K8704="car"),INDEX(Rate!$B$4:$M$25,MATCH(Gilbert!N8704,Rate!$A$4:$A$25,0),MATCH(Gilbert!L8704,Rate!$B$3:$M$3,0))*O8704*0.8,INDEX(Rate!$B$4:$M$25,MATCH(Gilbert!N8704,Rate!$A$4:$A$25,0),MATCH(Gilbert!L8704,Rate!$B$3:$M$3,0))*O8704)),"")</f>
        <v/>
      </c>
      <c r="T8704" s="71" t="str">
        <f t="shared" si="408"/>
        <v/>
      </c>
    </row>
    <row r="8705" spans="16:20">
      <c r="P8705" s="70" t="str">
        <f t="shared" si="406"/>
        <v/>
      </c>
      <c r="Q8705" s="70" t="str">
        <f t="shared" si="407"/>
        <v/>
      </c>
      <c r="R8705" s="70" t="str">
        <f>IFERROR(IF(K8705="handling and wharfage",SUM(P8705:Q8705),IF(OR(K8705="tank",K8705="Boat",K8705="car"),INDEX(Rate!$B$4:$M$25,MATCH(Gilbert!N8705,Rate!$A$4:$A$25,0),MATCH(Gilbert!L8705,Rate!$B$3:$M$3,0))*O8705*0.8,INDEX(Rate!$B$4:$M$25,MATCH(Gilbert!N8705,Rate!$A$4:$A$25,0),MATCH(Gilbert!L8705,Rate!$B$3:$M$3,0))*O8705)),"")</f>
        <v/>
      </c>
      <c r="T8705" s="71" t="str">
        <f t="shared" si="408"/>
        <v/>
      </c>
    </row>
    <row r="8706" spans="16:20">
      <c r="P8706" s="70" t="str">
        <f t="shared" si="406"/>
        <v/>
      </c>
      <c r="Q8706" s="70" t="str">
        <f t="shared" si="407"/>
        <v/>
      </c>
      <c r="R8706" s="70" t="str">
        <f>IFERROR(IF(K8706="handling and wharfage",SUM(P8706:Q8706),IF(OR(K8706="tank",K8706="Boat",K8706="car"),INDEX(Rate!$B$4:$M$25,MATCH(Gilbert!N8706,Rate!$A$4:$A$25,0),MATCH(Gilbert!L8706,Rate!$B$3:$M$3,0))*O8706*0.8,INDEX(Rate!$B$4:$M$25,MATCH(Gilbert!N8706,Rate!$A$4:$A$25,0),MATCH(Gilbert!L8706,Rate!$B$3:$M$3,0))*O8706)),"")</f>
        <v/>
      </c>
      <c r="T8706" s="71" t="str">
        <f t="shared" si="408"/>
        <v/>
      </c>
    </row>
    <row r="8707" spans="16:20">
      <c r="P8707" s="70" t="str">
        <f t="shared" ref="P8707:P8770" si="409">IF(OR(K8707="handling and wharfage",K8707="rau handling and wharfage"),O8707*30,"")</f>
        <v/>
      </c>
      <c r="Q8707" s="70" t="str">
        <f t="shared" ref="Q8707:Q8770" si="410">IF(K8707&lt;&gt;"handling and wharfage","",O8707*3.5)</f>
        <v/>
      </c>
      <c r="R8707" s="70" t="str">
        <f>IFERROR(IF(K8707="handling and wharfage",SUM(P8707:Q8707),IF(OR(K8707="tank",K8707="Boat",K8707="car"),INDEX(Rate!$B$4:$M$25,MATCH(Gilbert!N8707,Rate!$A$4:$A$25,0),MATCH(Gilbert!L8707,Rate!$B$3:$M$3,0))*O8707*0.8,INDEX(Rate!$B$4:$M$25,MATCH(Gilbert!N8707,Rate!$A$4:$A$25,0),MATCH(Gilbert!L8707,Rate!$B$3:$M$3,0))*O8707)),"")</f>
        <v/>
      </c>
      <c r="T8707" s="71" t="str">
        <f t="shared" ref="T8707:T8770" si="411">IF(L8707="","",IF(L8707="General2","F0070000061A","E31250000331"))</f>
        <v/>
      </c>
    </row>
    <row r="8708" spans="16:20">
      <c r="P8708" s="70" t="str">
        <f t="shared" si="409"/>
        <v/>
      </c>
      <c r="Q8708" s="70" t="str">
        <f t="shared" si="410"/>
        <v/>
      </c>
      <c r="R8708" s="70" t="str">
        <f>IFERROR(IF(K8708="handling and wharfage",SUM(P8708:Q8708),IF(OR(K8708="tank",K8708="Boat",K8708="car"),INDEX(Rate!$B$4:$M$25,MATCH(Gilbert!N8708,Rate!$A$4:$A$25,0),MATCH(Gilbert!L8708,Rate!$B$3:$M$3,0))*O8708*0.8,INDEX(Rate!$B$4:$M$25,MATCH(Gilbert!N8708,Rate!$A$4:$A$25,0),MATCH(Gilbert!L8708,Rate!$B$3:$M$3,0))*O8708)),"")</f>
        <v/>
      </c>
      <c r="T8708" s="71" t="str">
        <f t="shared" si="411"/>
        <v/>
      </c>
    </row>
    <row r="8709" spans="16:20">
      <c r="P8709" s="70" t="str">
        <f t="shared" si="409"/>
        <v/>
      </c>
      <c r="Q8709" s="70" t="str">
        <f t="shared" si="410"/>
        <v/>
      </c>
      <c r="R8709" s="70" t="str">
        <f>IFERROR(IF(K8709="handling and wharfage",SUM(P8709:Q8709),IF(OR(K8709="tank",K8709="Boat",K8709="car"),INDEX(Rate!$B$4:$M$25,MATCH(Gilbert!N8709,Rate!$A$4:$A$25,0),MATCH(Gilbert!L8709,Rate!$B$3:$M$3,0))*O8709*0.8,INDEX(Rate!$B$4:$M$25,MATCH(Gilbert!N8709,Rate!$A$4:$A$25,0),MATCH(Gilbert!L8709,Rate!$B$3:$M$3,0))*O8709)),"")</f>
        <v/>
      </c>
      <c r="T8709" s="71" t="str">
        <f t="shared" si="411"/>
        <v/>
      </c>
    </row>
    <row r="8710" spans="16:20">
      <c r="P8710" s="70" t="str">
        <f t="shared" si="409"/>
        <v/>
      </c>
      <c r="Q8710" s="70" t="str">
        <f t="shared" si="410"/>
        <v/>
      </c>
      <c r="R8710" s="70" t="str">
        <f>IFERROR(IF(K8710="handling and wharfage",SUM(P8710:Q8710),IF(OR(K8710="tank",K8710="Boat",K8710="car"),INDEX(Rate!$B$4:$M$25,MATCH(Gilbert!N8710,Rate!$A$4:$A$25,0),MATCH(Gilbert!L8710,Rate!$B$3:$M$3,0))*O8710*0.8,INDEX(Rate!$B$4:$M$25,MATCH(Gilbert!N8710,Rate!$A$4:$A$25,0),MATCH(Gilbert!L8710,Rate!$B$3:$M$3,0))*O8710)),"")</f>
        <v/>
      </c>
      <c r="T8710" s="71" t="str">
        <f t="shared" si="411"/>
        <v/>
      </c>
    </row>
    <row r="8711" spans="16:20">
      <c r="P8711" s="70" t="str">
        <f t="shared" si="409"/>
        <v/>
      </c>
      <c r="Q8711" s="70" t="str">
        <f t="shared" si="410"/>
        <v/>
      </c>
      <c r="R8711" s="70" t="str">
        <f>IFERROR(IF(K8711="handling and wharfage",SUM(P8711:Q8711),IF(OR(K8711="tank",K8711="Boat",K8711="car"),INDEX(Rate!$B$4:$M$25,MATCH(Gilbert!N8711,Rate!$A$4:$A$25,0),MATCH(Gilbert!L8711,Rate!$B$3:$M$3,0))*O8711*0.8,INDEX(Rate!$B$4:$M$25,MATCH(Gilbert!N8711,Rate!$A$4:$A$25,0),MATCH(Gilbert!L8711,Rate!$B$3:$M$3,0))*O8711)),"")</f>
        <v/>
      </c>
      <c r="T8711" s="71" t="str">
        <f t="shared" si="411"/>
        <v/>
      </c>
    </row>
    <row r="8712" spans="16:20">
      <c r="P8712" s="70" t="str">
        <f t="shared" si="409"/>
        <v/>
      </c>
      <c r="Q8712" s="70" t="str">
        <f t="shared" si="410"/>
        <v/>
      </c>
      <c r="R8712" s="70" t="str">
        <f>IFERROR(IF(K8712="handling and wharfage",SUM(P8712:Q8712),IF(OR(K8712="tank",K8712="Boat",K8712="car"),INDEX(Rate!$B$4:$M$25,MATCH(Gilbert!N8712,Rate!$A$4:$A$25,0),MATCH(Gilbert!L8712,Rate!$B$3:$M$3,0))*O8712*0.8,INDEX(Rate!$B$4:$M$25,MATCH(Gilbert!N8712,Rate!$A$4:$A$25,0),MATCH(Gilbert!L8712,Rate!$B$3:$M$3,0))*O8712)),"")</f>
        <v/>
      </c>
      <c r="T8712" s="71" t="str">
        <f t="shared" si="411"/>
        <v/>
      </c>
    </row>
    <row r="8713" spans="16:20">
      <c r="P8713" s="70" t="str">
        <f t="shared" si="409"/>
        <v/>
      </c>
      <c r="Q8713" s="70" t="str">
        <f t="shared" si="410"/>
        <v/>
      </c>
      <c r="R8713" s="70" t="str">
        <f>IFERROR(IF(K8713="handling and wharfage",SUM(P8713:Q8713),IF(OR(K8713="tank",K8713="Boat",K8713="car"),INDEX(Rate!$B$4:$M$25,MATCH(Gilbert!N8713,Rate!$A$4:$A$25,0),MATCH(Gilbert!L8713,Rate!$B$3:$M$3,0))*O8713*0.8,INDEX(Rate!$B$4:$M$25,MATCH(Gilbert!N8713,Rate!$A$4:$A$25,0),MATCH(Gilbert!L8713,Rate!$B$3:$M$3,0))*O8713)),"")</f>
        <v/>
      </c>
      <c r="T8713" s="71" t="str">
        <f t="shared" si="411"/>
        <v/>
      </c>
    </row>
    <row r="8714" spans="16:20">
      <c r="P8714" s="70" t="str">
        <f t="shared" si="409"/>
        <v/>
      </c>
      <c r="Q8714" s="70" t="str">
        <f t="shared" si="410"/>
        <v/>
      </c>
      <c r="R8714" s="70" t="str">
        <f>IFERROR(IF(K8714="handling and wharfage",SUM(P8714:Q8714),IF(OR(K8714="tank",K8714="Boat",K8714="car"),INDEX(Rate!$B$4:$M$25,MATCH(Gilbert!N8714,Rate!$A$4:$A$25,0),MATCH(Gilbert!L8714,Rate!$B$3:$M$3,0))*O8714*0.8,INDEX(Rate!$B$4:$M$25,MATCH(Gilbert!N8714,Rate!$A$4:$A$25,0),MATCH(Gilbert!L8714,Rate!$B$3:$M$3,0))*O8714)),"")</f>
        <v/>
      </c>
      <c r="T8714" s="71" t="str">
        <f t="shared" si="411"/>
        <v/>
      </c>
    </row>
    <row r="8715" spans="16:20">
      <c r="P8715" s="70" t="str">
        <f t="shared" si="409"/>
        <v/>
      </c>
      <c r="Q8715" s="70" t="str">
        <f t="shared" si="410"/>
        <v/>
      </c>
      <c r="R8715" s="70" t="str">
        <f>IFERROR(IF(K8715="handling and wharfage",SUM(P8715:Q8715),IF(OR(K8715="tank",K8715="Boat",K8715="car"),INDEX(Rate!$B$4:$M$25,MATCH(Gilbert!N8715,Rate!$A$4:$A$25,0),MATCH(Gilbert!L8715,Rate!$B$3:$M$3,0))*O8715*0.8,INDEX(Rate!$B$4:$M$25,MATCH(Gilbert!N8715,Rate!$A$4:$A$25,0),MATCH(Gilbert!L8715,Rate!$B$3:$M$3,0))*O8715)),"")</f>
        <v/>
      </c>
      <c r="T8715" s="71" t="str">
        <f t="shared" si="411"/>
        <v/>
      </c>
    </row>
    <row r="8716" spans="16:20">
      <c r="P8716" s="70" t="str">
        <f t="shared" si="409"/>
        <v/>
      </c>
      <c r="Q8716" s="70" t="str">
        <f t="shared" si="410"/>
        <v/>
      </c>
      <c r="R8716" s="70" t="str">
        <f>IFERROR(IF(K8716="handling and wharfage",SUM(P8716:Q8716),IF(OR(K8716="tank",K8716="Boat",K8716="car"),INDEX(Rate!$B$4:$M$25,MATCH(Gilbert!N8716,Rate!$A$4:$A$25,0),MATCH(Gilbert!L8716,Rate!$B$3:$M$3,0))*O8716*0.8,INDEX(Rate!$B$4:$M$25,MATCH(Gilbert!N8716,Rate!$A$4:$A$25,0),MATCH(Gilbert!L8716,Rate!$B$3:$M$3,0))*O8716)),"")</f>
        <v/>
      </c>
      <c r="T8716" s="71" t="str">
        <f t="shared" si="411"/>
        <v/>
      </c>
    </row>
    <row r="8717" spans="16:20">
      <c r="P8717" s="70" t="str">
        <f t="shared" si="409"/>
        <v/>
      </c>
      <c r="Q8717" s="70" t="str">
        <f t="shared" si="410"/>
        <v/>
      </c>
      <c r="R8717" s="70" t="str">
        <f>IFERROR(IF(K8717="handling and wharfage",SUM(P8717:Q8717),IF(OR(K8717="tank",K8717="Boat",K8717="car"),INDEX(Rate!$B$4:$M$25,MATCH(Gilbert!N8717,Rate!$A$4:$A$25,0),MATCH(Gilbert!L8717,Rate!$B$3:$M$3,0))*O8717*0.8,INDEX(Rate!$B$4:$M$25,MATCH(Gilbert!N8717,Rate!$A$4:$A$25,0),MATCH(Gilbert!L8717,Rate!$B$3:$M$3,0))*O8717)),"")</f>
        <v/>
      </c>
      <c r="T8717" s="71" t="str">
        <f t="shared" si="411"/>
        <v/>
      </c>
    </row>
    <row r="8718" spans="16:20">
      <c r="P8718" s="70" t="str">
        <f t="shared" si="409"/>
        <v/>
      </c>
      <c r="Q8718" s="70" t="str">
        <f t="shared" si="410"/>
        <v/>
      </c>
      <c r="R8718" s="70" t="str">
        <f>IFERROR(IF(K8718="handling and wharfage",SUM(P8718:Q8718),IF(OR(K8718="tank",K8718="Boat",K8718="car"),INDEX(Rate!$B$4:$M$25,MATCH(Gilbert!N8718,Rate!$A$4:$A$25,0),MATCH(Gilbert!L8718,Rate!$B$3:$M$3,0))*O8718*0.8,INDEX(Rate!$B$4:$M$25,MATCH(Gilbert!N8718,Rate!$A$4:$A$25,0),MATCH(Gilbert!L8718,Rate!$B$3:$M$3,0))*O8718)),"")</f>
        <v/>
      </c>
      <c r="T8718" s="71" t="str">
        <f t="shared" si="411"/>
        <v/>
      </c>
    </row>
    <row r="8719" spans="16:20">
      <c r="P8719" s="70" t="str">
        <f t="shared" si="409"/>
        <v/>
      </c>
      <c r="Q8719" s="70" t="str">
        <f t="shared" si="410"/>
        <v/>
      </c>
      <c r="R8719" s="70" t="str">
        <f>IFERROR(IF(K8719="handling and wharfage",SUM(P8719:Q8719),IF(OR(K8719="tank",K8719="Boat",K8719="car"),INDEX(Rate!$B$4:$M$25,MATCH(Gilbert!N8719,Rate!$A$4:$A$25,0),MATCH(Gilbert!L8719,Rate!$B$3:$M$3,0))*O8719*0.8,INDEX(Rate!$B$4:$M$25,MATCH(Gilbert!N8719,Rate!$A$4:$A$25,0),MATCH(Gilbert!L8719,Rate!$B$3:$M$3,0))*O8719)),"")</f>
        <v/>
      </c>
      <c r="T8719" s="71" t="str">
        <f t="shared" si="411"/>
        <v/>
      </c>
    </row>
    <row r="8720" spans="16:20">
      <c r="P8720" s="70" t="str">
        <f t="shared" si="409"/>
        <v/>
      </c>
      <c r="Q8720" s="70" t="str">
        <f t="shared" si="410"/>
        <v/>
      </c>
      <c r="R8720" s="70" t="str">
        <f>IFERROR(IF(K8720="handling and wharfage",SUM(P8720:Q8720),IF(OR(K8720="tank",K8720="Boat",K8720="car"),INDEX(Rate!$B$4:$M$25,MATCH(Gilbert!N8720,Rate!$A$4:$A$25,0),MATCH(Gilbert!L8720,Rate!$B$3:$M$3,0))*O8720*0.8,INDEX(Rate!$B$4:$M$25,MATCH(Gilbert!N8720,Rate!$A$4:$A$25,0),MATCH(Gilbert!L8720,Rate!$B$3:$M$3,0))*O8720)),"")</f>
        <v/>
      </c>
      <c r="T8720" s="71" t="str">
        <f t="shared" si="411"/>
        <v/>
      </c>
    </row>
    <row r="8721" spans="16:20">
      <c r="P8721" s="70" t="str">
        <f t="shared" si="409"/>
        <v/>
      </c>
      <c r="Q8721" s="70" t="str">
        <f t="shared" si="410"/>
        <v/>
      </c>
      <c r="R8721" s="70" t="str">
        <f>IFERROR(IF(K8721="handling and wharfage",SUM(P8721:Q8721),IF(OR(K8721="tank",K8721="Boat",K8721="car"),INDEX(Rate!$B$4:$M$25,MATCH(Gilbert!N8721,Rate!$A$4:$A$25,0),MATCH(Gilbert!L8721,Rate!$B$3:$M$3,0))*O8721*0.8,INDEX(Rate!$B$4:$M$25,MATCH(Gilbert!N8721,Rate!$A$4:$A$25,0),MATCH(Gilbert!L8721,Rate!$B$3:$M$3,0))*O8721)),"")</f>
        <v/>
      </c>
      <c r="T8721" s="71" t="str">
        <f t="shared" si="411"/>
        <v/>
      </c>
    </row>
    <row r="8722" spans="16:20">
      <c r="P8722" s="70" t="str">
        <f t="shared" si="409"/>
        <v/>
      </c>
      <c r="Q8722" s="70" t="str">
        <f t="shared" si="410"/>
        <v/>
      </c>
      <c r="R8722" s="70" t="str">
        <f>IFERROR(IF(K8722="handling and wharfage",SUM(P8722:Q8722),IF(OR(K8722="tank",K8722="Boat",K8722="car"),INDEX(Rate!$B$4:$M$25,MATCH(Gilbert!N8722,Rate!$A$4:$A$25,0),MATCH(Gilbert!L8722,Rate!$B$3:$M$3,0))*O8722*0.8,INDEX(Rate!$B$4:$M$25,MATCH(Gilbert!N8722,Rate!$A$4:$A$25,0),MATCH(Gilbert!L8722,Rate!$B$3:$M$3,0))*O8722)),"")</f>
        <v/>
      </c>
      <c r="T8722" s="71" t="str">
        <f t="shared" si="411"/>
        <v/>
      </c>
    </row>
    <row r="8723" spans="16:20">
      <c r="P8723" s="70" t="str">
        <f t="shared" si="409"/>
        <v/>
      </c>
      <c r="Q8723" s="70" t="str">
        <f t="shared" si="410"/>
        <v/>
      </c>
      <c r="R8723" s="70" t="str">
        <f>IFERROR(IF(K8723="handling and wharfage",SUM(P8723:Q8723),IF(OR(K8723="tank",K8723="Boat",K8723="car"),INDEX(Rate!$B$4:$M$25,MATCH(Gilbert!N8723,Rate!$A$4:$A$25,0),MATCH(Gilbert!L8723,Rate!$B$3:$M$3,0))*O8723*0.8,INDEX(Rate!$B$4:$M$25,MATCH(Gilbert!N8723,Rate!$A$4:$A$25,0),MATCH(Gilbert!L8723,Rate!$B$3:$M$3,0))*O8723)),"")</f>
        <v/>
      </c>
      <c r="T8723" s="71" t="str">
        <f t="shared" si="411"/>
        <v/>
      </c>
    </row>
    <row r="8724" spans="16:20">
      <c r="P8724" s="70" t="str">
        <f t="shared" si="409"/>
        <v/>
      </c>
      <c r="Q8724" s="70" t="str">
        <f t="shared" si="410"/>
        <v/>
      </c>
      <c r="R8724" s="70" t="str">
        <f>IFERROR(IF(K8724="handling and wharfage",SUM(P8724:Q8724),IF(OR(K8724="tank",K8724="Boat",K8724="car"),INDEX(Rate!$B$4:$M$25,MATCH(Gilbert!N8724,Rate!$A$4:$A$25,0),MATCH(Gilbert!L8724,Rate!$B$3:$M$3,0))*O8724*0.8,INDEX(Rate!$B$4:$M$25,MATCH(Gilbert!N8724,Rate!$A$4:$A$25,0),MATCH(Gilbert!L8724,Rate!$B$3:$M$3,0))*O8724)),"")</f>
        <v/>
      </c>
      <c r="T8724" s="71" t="str">
        <f t="shared" si="411"/>
        <v/>
      </c>
    </row>
    <row r="8725" spans="16:20">
      <c r="P8725" s="70" t="str">
        <f t="shared" si="409"/>
        <v/>
      </c>
      <c r="Q8725" s="70" t="str">
        <f t="shared" si="410"/>
        <v/>
      </c>
      <c r="R8725" s="70" t="str">
        <f>IFERROR(IF(K8725="handling and wharfage",SUM(P8725:Q8725),IF(OR(K8725="tank",K8725="Boat",K8725="car"),INDEX(Rate!$B$4:$M$25,MATCH(Gilbert!N8725,Rate!$A$4:$A$25,0),MATCH(Gilbert!L8725,Rate!$B$3:$M$3,0))*O8725*0.8,INDEX(Rate!$B$4:$M$25,MATCH(Gilbert!N8725,Rate!$A$4:$A$25,0),MATCH(Gilbert!L8725,Rate!$B$3:$M$3,0))*O8725)),"")</f>
        <v/>
      </c>
      <c r="T8725" s="71" t="str">
        <f t="shared" si="411"/>
        <v/>
      </c>
    </row>
    <row r="8726" spans="16:20">
      <c r="P8726" s="70" t="str">
        <f t="shared" si="409"/>
        <v/>
      </c>
      <c r="Q8726" s="70" t="str">
        <f t="shared" si="410"/>
        <v/>
      </c>
      <c r="R8726" s="70" t="str">
        <f>IFERROR(IF(K8726="handling and wharfage",SUM(P8726:Q8726),IF(OR(K8726="tank",K8726="Boat",K8726="car"),INDEX(Rate!$B$4:$M$25,MATCH(Gilbert!N8726,Rate!$A$4:$A$25,0),MATCH(Gilbert!L8726,Rate!$B$3:$M$3,0))*O8726*0.8,INDEX(Rate!$B$4:$M$25,MATCH(Gilbert!N8726,Rate!$A$4:$A$25,0),MATCH(Gilbert!L8726,Rate!$B$3:$M$3,0))*O8726)),"")</f>
        <v/>
      </c>
      <c r="T8726" s="71" t="str">
        <f t="shared" si="411"/>
        <v/>
      </c>
    </row>
    <row r="8727" spans="16:20">
      <c r="P8727" s="70" t="str">
        <f t="shared" si="409"/>
        <v/>
      </c>
      <c r="Q8727" s="70" t="str">
        <f t="shared" si="410"/>
        <v/>
      </c>
      <c r="R8727" s="70" t="str">
        <f>IFERROR(IF(K8727="handling and wharfage",SUM(P8727:Q8727),IF(OR(K8727="tank",K8727="Boat",K8727="car"),INDEX(Rate!$B$4:$M$25,MATCH(Gilbert!N8727,Rate!$A$4:$A$25,0),MATCH(Gilbert!L8727,Rate!$B$3:$M$3,0))*O8727*0.8,INDEX(Rate!$B$4:$M$25,MATCH(Gilbert!N8727,Rate!$A$4:$A$25,0),MATCH(Gilbert!L8727,Rate!$B$3:$M$3,0))*O8727)),"")</f>
        <v/>
      </c>
      <c r="T8727" s="71" t="str">
        <f t="shared" si="411"/>
        <v/>
      </c>
    </row>
    <row r="8728" spans="16:20">
      <c r="P8728" s="70" t="str">
        <f t="shared" si="409"/>
        <v/>
      </c>
      <c r="Q8728" s="70" t="str">
        <f t="shared" si="410"/>
        <v/>
      </c>
      <c r="R8728" s="70" t="str">
        <f>IFERROR(IF(K8728="handling and wharfage",SUM(P8728:Q8728),IF(OR(K8728="tank",K8728="Boat",K8728="car"),INDEX(Rate!$B$4:$M$25,MATCH(Gilbert!N8728,Rate!$A$4:$A$25,0),MATCH(Gilbert!L8728,Rate!$B$3:$M$3,0))*O8728*0.8,INDEX(Rate!$B$4:$M$25,MATCH(Gilbert!N8728,Rate!$A$4:$A$25,0),MATCH(Gilbert!L8728,Rate!$B$3:$M$3,0))*O8728)),"")</f>
        <v/>
      </c>
      <c r="T8728" s="71" t="str">
        <f t="shared" si="411"/>
        <v/>
      </c>
    </row>
    <row r="8729" spans="16:20">
      <c r="P8729" s="70" t="str">
        <f t="shared" si="409"/>
        <v/>
      </c>
      <c r="Q8729" s="70" t="str">
        <f t="shared" si="410"/>
        <v/>
      </c>
      <c r="R8729" s="70" t="str">
        <f>IFERROR(IF(K8729="handling and wharfage",SUM(P8729:Q8729),IF(OR(K8729="tank",K8729="Boat",K8729="car"),INDEX(Rate!$B$4:$M$25,MATCH(Gilbert!N8729,Rate!$A$4:$A$25,0),MATCH(Gilbert!L8729,Rate!$B$3:$M$3,0))*O8729*0.8,INDEX(Rate!$B$4:$M$25,MATCH(Gilbert!N8729,Rate!$A$4:$A$25,0),MATCH(Gilbert!L8729,Rate!$B$3:$M$3,0))*O8729)),"")</f>
        <v/>
      </c>
      <c r="T8729" s="71" t="str">
        <f t="shared" si="411"/>
        <v/>
      </c>
    </row>
    <row r="8730" spans="16:20">
      <c r="P8730" s="70" t="str">
        <f t="shared" si="409"/>
        <v/>
      </c>
      <c r="Q8730" s="70" t="str">
        <f t="shared" si="410"/>
        <v/>
      </c>
      <c r="R8730" s="70" t="str">
        <f>IFERROR(IF(K8730="handling and wharfage",SUM(P8730:Q8730),IF(OR(K8730="tank",K8730="Boat",K8730="car"),INDEX(Rate!$B$4:$M$25,MATCH(Gilbert!N8730,Rate!$A$4:$A$25,0),MATCH(Gilbert!L8730,Rate!$B$3:$M$3,0))*O8730*0.8,INDEX(Rate!$B$4:$M$25,MATCH(Gilbert!N8730,Rate!$A$4:$A$25,0),MATCH(Gilbert!L8730,Rate!$B$3:$M$3,0))*O8730)),"")</f>
        <v/>
      </c>
      <c r="T8730" s="71" t="str">
        <f t="shared" si="411"/>
        <v/>
      </c>
    </row>
    <row r="8731" spans="16:20">
      <c r="P8731" s="70" t="str">
        <f t="shared" si="409"/>
        <v/>
      </c>
      <c r="Q8731" s="70" t="str">
        <f t="shared" si="410"/>
        <v/>
      </c>
      <c r="R8731" s="70" t="str">
        <f>IFERROR(IF(K8731="handling and wharfage",SUM(P8731:Q8731),IF(OR(K8731="tank",K8731="Boat",K8731="car"),INDEX(Rate!$B$4:$M$25,MATCH(Gilbert!N8731,Rate!$A$4:$A$25,0),MATCH(Gilbert!L8731,Rate!$B$3:$M$3,0))*O8731*0.8,INDEX(Rate!$B$4:$M$25,MATCH(Gilbert!N8731,Rate!$A$4:$A$25,0),MATCH(Gilbert!L8731,Rate!$B$3:$M$3,0))*O8731)),"")</f>
        <v/>
      </c>
      <c r="T8731" s="71" t="str">
        <f t="shared" si="411"/>
        <v/>
      </c>
    </row>
    <row r="8732" spans="16:20">
      <c r="P8732" s="70" t="str">
        <f t="shared" si="409"/>
        <v/>
      </c>
      <c r="Q8732" s="70" t="str">
        <f t="shared" si="410"/>
        <v/>
      </c>
      <c r="R8732" s="70" t="str">
        <f>IFERROR(IF(K8732="handling and wharfage",SUM(P8732:Q8732),IF(OR(K8732="tank",K8732="Boat",K8732="car"),INDEX(Rate!$B$4:$M$25,MATCH(Gilbert!N8732,Rate!$A$4:$A$25,0),MATCH(Gilbert!L8732,Rate!$B$3:$M$3,0))*O8732*0.8,INDEX(Rate!$B$4:$M$25,MATCH(Gilbert!N8732,Rate!$A$4:$A$25,0),MATCH(Gilbert!L8732,Rate!$B$3:$M$3,0))*O8732)),"")</f>
        <v/>
      </c>
      <c r="T8732" s="71" t="str">
        <f t="shared" si="411"/>
        <v/>
      </c>
    </row>
    <row r="8733" spans="16:20">
      <c r="P8733" s="70" t="str">
        <f t="shared" si="409"/>
        <v/>
      </c>
      <c r="Q8733" s="70" t="str">
        <f t="shared" si="410"/>
        <v/>
      </c>
      <c r="R8733" s="70" t="str">
        <f>IFERROR(IF(K8733="handling and wharfage",SUM(P8733:Q8733),IF(OR(K8733="tank",K8733="Boat",K8733="car"),INDEX(Rate!$B$4:$M$25,MATCH(Gilbert!N8733,Rate!$A$4:$A$25,0),MATCH(Gilbert!L8733,Rate!$B$3:$M$3,0))*O8733*0.8,INDEX(Rate!$B$4:$M$25,MATCH(Gilbert!N8733,Rate!$A$4:$A$25,0),MATCH(Gilbert!L8733,Rate!$B$3:$M$3,0))*O8733)),"")</f>
        <v/>
      </c>
      <c r="T8733" s="71" t="str">
        <f t="shared" si="411"/>
        <v/>
      </c>
    </row>
    <row r="8734" spans="16:20">
      <c r="P8734" s="70" t="str">
        <f t="shared" si="409"/>
        <v/>
      </c>
      <c r="Q8734" s="70" t="str">
        <f t="shared" si="410"/>
        <v/>
      </c>
      <c r="R8734" s="70" t="str">
        <f>IFERROR(IF(K8734="handling and wharfage",SUM(P8734:Q8734),IF(OR(K8734="tank",K8734="Boat",K8734="car"),INDEX(Rate!$B$4:$M$25,MATCH(Gilbert!N8734,Rate!$A$4:$A$25,0),MATCH(Gilbert!L8734,Rate!$B$3:$M$3,0))*O8734*0.8,INDEX(Rate!$B$4:$M$25,MATCH(Gilbert!N8734,Rate!$A$4:$A$25,0),MATCH(Gilbert!L8734,Rate!$B$3:$M$3,0))*O8734)),"")</f>
        <v/>
      </c>
      <c r="T8734" s="71" t="str">
        <f t="shared" si="411"/>
        <v/>
      </c>
    </row>
    <row r="8735" spans="16:20">
      <c r="P8735" s="70" t="str">
        <f t="shared" si="409"/>
        <v/>
      </c>
      <c r="Q8735" s="70" t="str">
        <f t="shared" si="410"/>
        <v/>
      </c>
      <c r="R8735" s="70" t="str">
        <f>IFERROR(IF(K8735="handling and wharfage",SUM(P8735:Q8735),IF(OR(K8735="tank",K8735="Boat",K8735="car"),INDEX(Rate!$B$4:$M$25,MATCH(Gilbert!N8735,Rate!$A$4:$A$25,0),MATCH(Gilbert!L8735,Rate!$B$3:$M$3,0))*O8735*0.8,INDEX(Rate!$B$4:$M$25,MATCH(Gilbert!N8735,Rate!$A$4:$A$25,0),MATCH(Gilbert!L8735,Rate!$B$3:$M$3,0))*O8735)),"")</f>
        <v/>
      </c>
      <c r="T8735" s="71" t="str">
        <f t="shared" si="411"/>
        <v/>
      </c>
    </row>
    <row r="8736" spans="16:20">
      <c r="P8736" s="70" t="str">
        <f t="shared" si="409"/>
        <v/>
      </c>
      <c r="Q8736" s="70" t="str">
        <f t="shared" si="410"/>
        <v/>
      </c>
      <c r="R8736" s="70" t="str">
        <f>IFERROR(IF(K8736="handling and wharfage",SUM(P8736:Q8736),IF(OR(K8736="tank",K8736="Boat",K8736="car"),INDEX(Rate!$B$4:$M$25,MATCH(Gilbert!N8736,Rate!$A$4:$A$25,0),MATCH(Gilbert!L8736,Rate!$B$3:$M$3,0))*O8736*0.8,INDEX(Rate!$B$4:$M$25,MATCH(Gilbert!N8736,Rate!$A$4:$A$25,0),MATCH(Gilbert!L8736,Rate!$B$3:$M$3,0))*O8736)),"")</f>
        <v/>
      </c>
      <c r="T8736" s="71" t="str">
        <f t="shared" si="411"/>
        <v/>
      </c>
    </row>
    <row r="8737" spans="16:20">
      <c r="P8737" s="70" t="str">
        <f t="shared" si="409"/>
        <v/>
      </c>
      <c r="Q8737" s="70" t="str">
        <f t="shared" si="410"/>
        <v/>
      </c>
      <c r="R8737" s="70" t="str">
        <f>IFERROR(IF(K8737="handling and wharfage",SUM(P8737:Q8737),IF(OR(K8737="tank",K8737="Boat",K8737="car"),INDEX(Rate!$B$4:$M$25,MATCH(Gilbert!N8737,Rate!$A$4:$A$25,0),MATCH(Gilbert!L8737,Rate!$B$3:$M$3,0))*O8737*0.8,INDEX(Rate!$B$4:$M$25,MATCH(Gilbert!N8737,Rate!$A$4:$A$25,0),MATCH(Gilbert!L8737,Rate!$B$3:$M$3,0))*O8737)),"")</f>
        <v/>
      </c>
      <c r="T8737" s="71" t="str">
        <f t="shared" si="411"/>
        <v/>
      </c>
    </row>
    <row r="8738" spans="16:20">
      <c r="P8738" s="70" t="str">
        <f t="shared" si="409"/>
        <v/>
      </c>
      <c r="Q8738" s="70" t="str">
        <f t="shared" si="410"/>
        <v/>
      </c>
      <c r="R8738" s="70" t="str">
        <f>IFERROR(IF(K8738="handling and wharfage",SUM(P8738:Q8738),IF(OR(K8738="tank",K8738="Boat",K8738="car"),INDEX(Rate!$B$4:$M$25,MATCH(Gilbert!N8738,Rate!$A$4:$A$25,0),MATCH(Gilbert!L8738,Rate!$B$3:$M$3,0))*O8738*0.8,INDEX(Rate!$B$4:$M$25,MATCH(Gilbert!N8738,Rate!$A$4:$A$25,0),MATCH(Gilbert!L8738,Rate!$B$3:$M$3,0))*O8738)),"")</f>
        <v/>
      </c>
      <c r="T8738" s="71" t="str">
        <f t="shared" si="411"/>
        <v/>
      </c>
    </row>
    <row r="8739" spans="16:20">
      <c r="P8739" s="70" t="str">
        <f t="shared" si="409"/>
        <v/>
      </c>
      <c r="Q8739" s="70" t="str">
        <f t="shared" si="410"/>
        <v/>
      </c>
      <c r="R8739" s="70" t="str">
        <f>IFERROR(IF(K8739="handling and wharfage",SUM(P8739:Q8739),IF(OR(K8739="tank",K8739="Boat",K8739="car"),INDEX(Rate!$B$4:$M$25,MATCH(Gilbert!N8739,Rate!$A$4:$A$25,0),MATCH(Gilbert!L8739,Rate!$B$3:$M$3,0))*O8739*0.8,INDEX(Rate!$B$4:$M$25,MATCH(Gilbert!N8739,Rate!$A$4:$A$25,0),MATCH(Gilbert!L8739,Rate!$B$3:$M$3,0))*O8739)),"")</f>
        <v/>
      </c>
      <c r="T8739" s="71" t="str">
        <f t="shared" si="411"/>
        <v/>
      </c>
    </row>
    <row r="8740" spans="16:20">
      <c r="P8740" s="70" t="str">
        <f t="shared" si="409"/>
        <v/>
      </c>
      <c r="Q8740" s="70" t="str">
        <f t="shared" si="410"/>
        <v/>
      </c>
      <c r="R8740" s="70" t="str">
        <f>IFERROR(IF(K8740="handling and wharfage",SUM(P8740:Q8740),IF(OR(K8740="tank",K8740="Boat",K8740="car"),INDEX(Rate!$B$4:$M$25,MATCH(Gilbert!N8740,Rate!$A$4:$A$25,0),MATCH(Gilbert!L8740,Rate!$B$3:$M$3,0))*O8740*0.8,INDEX(Rate!$B$4:$M$25,MATCH(Gilbert!N8740,Rate!$A$4:$A$25,0),MATCH(Gilbert!L8740,Rate!$B$3:$M$3,0))*O8740)),"")</f>
        <v/>
      </c>
      <c r="T8740" s="71" t="str">
        <f t="shared" si="411"/>
        <v/>
      </c>
    </row>
    <row r="8741" spans="16:20">
      <c r="P8741" s="70" t="str">
        <f t="shared" si="409"/>
        <v/>
      </c>
      <c r="Q8741" s="70" t="str">
        <f t="shared" si="410"/>
        <v/>
      </c>
      <c r="R8741" s="70" t="str">
        <f>IFERROR(IF(K8741="handling and wharfage",SUM(P8741:Q8741),IF(OR(K8741="tank",K8741="Boat",K8741="car"),INDEX(Rate!$B$4:$M$25,MATCH(Gilbert!N8741,Rate!$A$4:$A$25,0),MATCH(Gilbert!L8741,Rate!$B$3:$M$3,0))*O8741*0.8,INDEX(Rate!$B$4:$M$25,MATCH(Gilbert!N8741,Rate!$A$4:$A$25,0),MATCH(Gilbert!L8741,Rate!$B$3:$M$3,0))*O8741)),"")</f>
        <v/>
      </c>
      <c r="T8741" s="71" t="str">
        <f t="shared" si="411"/>
        <v/>
      </c>
    </row>
    <row r="8742" spans="16:20">
      <c r="P8742" s="70" t="str">
        <f t="shared" si="409"/>
        <v/>
      </c>
      <c r="Q8742" s="70" t="str">
        <f t="shared" si="410"/>
        <v/>
      </c>
      <c r="R8742" s="70" t="str">
        <f>IFERROR(IF(K8742="handling and wharfage",SUM(P8742:Q8742),IF(OR(K8742="tank",K8742="Boat",K8742="car"),INDEX(Rate!$B$4:$M$25,MATCH(Gilbert!N8742,Rate!$A$4:$A$25,0),MATCH(Gilbert!L8742,Rate!$B$3:$M$3,0))*O8742*0.8,INDEX(Rate!$B$4:$M$25,MATCH(Gilbert!N8742,Rate!$A$4:$A$25,0),MATCH(Gilbert!L8742,Rate!$B$3:$M$3,0))*O8742)),"")</f>
        <v/>
      </c>
      <c r="T8742" s="71" t="str">
        <f t="shared" si="411"/>
        <v/>
      </c>
    </row>
    <row r="8743" spans="16:20">
      <c r="P8743" s="70" t="str">
        <f t="shared" si="409"/>
        <v/>
      </c>
      <c r="Q8743" s="70" t="str">
        <f t="shared" si="410"/>
        <v/>
      </c>
      <c r="R8743" s="70" t="str">
        <f>IFERROR(IF(K8743="handling and wharfage",SUM(P8743:Q8743),IF(OR(K8743="tank",K8743="Boat",K8743="car"),INDEX(Rate!$B$4:$M$25,MATCH(Gilbert!N8743,Rate!$A$4:$A$25,0),MATCH(Gilbert!L8743,Rate!$B$3:$M$3,0))*O8743*0.8,INDEX(Rate!$B$4:$M$25,MATCH(Gilbert!N8743,Rate!$A$4:$A$25,0),MATCH(Gilbert!L8743,Rate!$B$3:$M$3,0))*O8743)),"")</f>
        <v/>
      </c>
      <c r="T8743" s="71" t="str">
        <f t="shared" si="411"/>
        <v/>
      </c>
    </row>
    <row r="8744" spans="16:20">
      <c r="P8744" s="70" t="str">
        <f t="shared" si="409"/>
        <v/>
      </c>
      <c r="Q8744" s="70" t="str">
        <f t="shared" si="410"/>
        <v/>
      </c>
      <c r="R8744" s="70" t="str">
        <f>IFERROR(IF(K8744="handling and wharfage",SUM(P8744:Q8744),IF(OR(K8744="tank",K8744="Boat",K8744="car"),INDEX(Rate!$B$4:$M$25,MATCH(Gilbert!N8744,Rate!$A$4:$A$25,0),MATCH(Gilbert!L8744,Rate!$B$3:$M$3,0))*O8744*0.8,INDEX(Rate!$B$4:$M$25,MATCH(Gilbert!N8744,Rate!$A$4:$A$25,0),MATCH(Gilbert!L8744,Rate!$B$3:$M$3,0))*O8744)),"")</f>
        <v/>
      </c>
      <c r="T8744" s="71" t="str">
        <f t="shared" si="411"/>
        <v/>
      </c>
    </row>
    <row r="8745" spans="16:20">
      <c r="P8745" s="70" t="str">
        <f t="shared" si="409"/>
        <v/>
      </c>
      <c r="Q8745" s="70" t="str">
        <f t="shared" si="410"/>
        <v/>
      </c>
      <c r="R8745" s="70" t="str">
        <f>IFERROR(IF(K8745="handling and wharfage",SUM(P8745:Q8745),IF(OR(K8745="tank",K8745="Boat",K8745="car"),INDEX(Rate!$B$4:$M$25,MATCH(Gilbert!N8745,Rate!$A$4:$A$25,0),MATCH(Gilbert!L8745,Rate!$B$3:$M$3,0))*O8745*0.8,INDEX(Rate!$B$4:$M$25,MATCH(Gilbert!N8745,Rate!$A$4:$A$25,0),MATCH(Gilbert!L8745,Rate!$B$3:$M$3,0))*O8745)),"")</f>
        <v/>
      </c>
      <c r="T8745" s="71" t="str">
        <f t="shared" si="411"/>
        <v/>
      </c>
    </row>
    <row r="8746" spans="16:20">
      <c r="P8746" s="70" t="str">
        <f t="shared" si="409"/>
        <v/>
      </c>
      <c r="Q8746" s="70" t="str">
        <f t="shared" si="410"/>
        <v/>
      </c>
      <c r="R8746" s="70" t="str">
        <f>IFERROR(IF(K8746="handling and wharfage",SUM(P8746:Q8746),IF(OR(K8746="tank",K8746="Boat",K8746="car"),INDEX(Rate!$B$4:$M$25,MATCH(Gilbert!N8746,Rate!$A$4:$A$25,0),MATCH(Gilbert!L8746,Rate!$B$3:$M$3,0))*O8746*0.8,INDEX(Rate!$B$4:$M$25,MATCH(Gilbert!N8746,Rate!$A$4:$A$25,0),MATCH(Gilbert!L8746,Rate!$B$3:$M$3,0))*O8746)),"")</f>
        <v/>
      </c>
      <c r="T8746" s="71" t="str">
        <f t="shared" si="411"/>
        <v/>
      </c>
    </row>
    <row r="8747" spans="16:20">
      <c r="P8747" s="70" t="str">
        <f t="shared" si="409"/>
        <v/>
      </c>
      <c r="Q8747" s="70" t="str">
        <f t="shared" si="410"/>
        <v/>
      </c>
      <c r="R8747" s="70" t="str">
        <f>IFERROR(IF(K8747="handling and wharfage",SUM(P8747:Q8747),IF(OR(K8747="tank",K8747="Boat",K8747="car"),INDEX(Rate!$B$4:$M$25,MATCH(Gilbert!N8747,Rate!$A$4:$A$25,0),MATCH(Gilbert!L8747,Rate!$B$3:$M$3,0))*O8747*0.8,INDEX(Rate!$B$4:$M$25,MATCH(Gilbert!N8747,Rate!$A$4:$A$25,0),MATCH(Gilbert!L8747,Rate!$B$3:$M$3,0))*O8747)),"")</f>
        <v/>
      </c>
      <c r="T8747" s="71" t="str">
        <f t="shared" si="411"/>
        <v/>
      </c>
    </row>
    <row r="8748" spans="16:20">
      <c r="P8748" s="70" t="str">
        <f t="shared" si="409"/>
        <v/>
      </c>
      <c r="Q8748" s="70" t="str">
        <f t="shared" si="410"/>
        <v/>
      </c>
      <c r="R8748" s="70" t="str">
        <f>IFERROR(IF(K8748="handling and wharfage",SUM(P8748:Q8748),IF(OR(K8748="tank",K8748="Boat",K8748="car"),INDEX(Rate!$B$4:$M$25,MATCH(Gilbert!N8748,Rate!$A$4:$A$25,0),MATCH(Gilbert!L8748,Rate!$B$3:$M$3,0))*O8748*0.8,INDEX(Rate!$B$4:$M$25,MATCH(Gilbert!N8748,Rate!$A$4:$A$25,0),MATCH(Gilbert!L8748,Rate!$B$3:$M$3,0))*O8748)),"")</f>
        <v/>
      </c>
      <c r="T8748" s="71" t="str">
        <f t="shared" si="411"/>
        <v/>
      </c>
    </row>
    <row r="8749" spans="16:20">
      <c r="P8749" s="70" t="str">
        <f t="shared" si="409"/>
        <v/>
      </c>
      <c r="Q8749" s="70" t="str">
        <f t="shared" si="410"/>
        <v/>
      </c>
      <c r="R8749" s="70" t="str">
        <f>IFERROR(IF(K8749="handling and wharfage",SUM(P8749:Q8749),IF(OR(K8749="tank",K8749="Boat",K8749="car"),INDEX(Rate!$B$4:$M$25,MATCH(Gilbert!N8749,Rate!$A$4:$A$25,0),MATCH(Gilbert!L8749,Rate!$B$3:$M$3,0))*O8749*0.8,INDEX(Rate!$B$4:$M$25,MATCH(Gilbert!N8749,Rate!$A$4:$A$25,0),MATCH(Gilbert!L8749,Rate!$B$3:$M$3,0))*O8749)),"")</f>
        <v/>
      </c>
      <c r="T8749" s="71" t="str">
        <f t="shared" si="411"/>
        <v/>
      </c>
    </row>
    <row r="8750" spans="16:20">
      <c r="P8750" s="70" t="str">
        <f t="shared" si="409"/>
        <v/>
      </c>
      <c r="Q8750" s="70" t="str">
        <f t="shared" si="410"/>
        <v/>
      </c>
      <c r="R8750" s="70" t="str">
        <f>IFERROR(IF(K8750="handling and wharfage",SUM(P8750:Q8750),IF(OR(K8750="tank",K8750="Boat",K8750="car"),INDEX(Rate!$B$4:$M$25,MATCH(Gilbert!N8750,Rate!$A$4:$A$25,0),MATCH(Gilbert!L8750,Rate!$B$3:$M$3,0))*O8750*0.8,INDEX(Rate!$B$4:$M$25,MATCH(Gilbert!N8750,Rate!$A$4:$A$25,0),MATCH(Gilbert!L8750,Rate!$B$3:$M$3,0))*O8750)),"")</f>
        <v/>
      </c>
      <c r="T8750" s="71" t="str">
        <f t="shared" si="411"/>
        <v/>
      </c>
    </row>
    <row r="8751" spans="16:20">
      <c r="P8751" s="70" t="str">
        <f t="shared" si="409"/>
        <v/>
      </c>
      <c r="Q8751" s="70" t="str">
        <f t="shared" si="410"/>
        <v/>
      </c>
      <c r="R8751" s="70" t="str">
        <f>IFERROR(IF(K8751="handling and wharfage",SUM(P8751:Q8751),IF(OR(K8751="tank",K8751="Boat",K8751="car"),INDEX(Rate!$B$4:$M$25,MATCH(Gilbert!N8751,Rate!$A$4:$A$25,0),MATCH(Gilbert!L8751,Rate!$B$3:$M$3,0))*O8751*0.8,INDEX(Rate!$B$4:$M$25,MATCH(Gilbert!N8751,Rate!$A$4:$A$25,0),MATCH(Gilbert!L8751,Rate!$B$3:$M$3,0))*O8751)),"")</f>
        <v/>
      </c>
      <c r="T8751" s="71" t="str">
        <f t="shared" si="411"/>
        <v/>
      </c>
    </row>
    <row r="8752" spans="16:20">
      <c r="P8752" s="70" t="str">
        <f t="shared" si="409"/>
        <v/>
      </c>
      <c r="Q8752" s="70" t="str">
        <f t="shared" si="410"/>
        <v/>
      </c>
      <c r="R8752" s="70" t="str">
        <f>IFERROR(IF(K8752="handling and wharfage",SUM(P8752:Q8752),IF(OR(K8752="tank",K8752="Boat",K8752="car"),INDEX(Rate!$B$4:$M$25,MATCH(Gilbert!N8752,Rate!$A$4:$A$25,0),MATCH(Gilbert!L8752,Rate!$B$3:$M$3,0))*O8752*0.8,INDEX(Rate!$B$4:$M$25,MATCH(Gilbert!N8752,Rate!$A$4:$A$25,0),MATCH(Gilbert!L8752,Rate!$B$3:$M$3,0))*O8752)),"")</f>
        <v/>
      </c>
      <c r="T8752" s="71" t="str">
        <f t="shared" si="411"/>
        <v/>
      </c>
    </row>
    <row r="8753" spans="16:20">
      <c r="P8753" s="70" t="str">
        <f t="shared" si="409"/>
        <v/>
      </c>
      <c r="Q8753" s="70" t="str">
        <f t="shared" si="410"/>
        <v/>
      </c>
      <c r="R8753" s="70" t="str">
        <f>IFERROR(IF(K8753="handling and wharfage",SUM(P8753:Q8753),IF(OR(K8753="tank",K8753="Boat",K8753="car"),INDEX(Rate!$B$4:$M$25,MATCH(Gilbert!N8753,Rate!$A$4:$A$25,0),MATCH(Gilbert!L8753,Rate!$B$3:$M$3,0))*O8753*0.8,INDEX(Rate!$B$4:$M$25,MATCH(Gilbert!N8753,Rate!$A$4:$A$25,0),MATCH(Gilbert!L8753,Rate!$B$3:$M$3,0))*O8753)),"")</f>
        <v/>
      </c>
      <c r="T8753" s="71" t="str">
        <f t="shared" si="411"/>
        <v/>
      </c>
    </row>
    <row r="8754" spans="16:20">
      <c r="P8754" s="70" t="str">
        <f t="shared" si="409"/>
        <v/>
      </c>
      <c r="Q8754" s="70" t="str">
        <f t="shared" si="410"/>
        <v/>
      </c>
      <c r="R8754" s="70" t="str">
        <f>IFERROR(IF(K8754="handling and wharfage",SUM(P8754:Q8754),IF(OR(K8754="tank",K8754="Boat",K8754="car"),INDEX(Rate!$B$4:$M$25,MATCH(Gilbert!N8754,Rate!$A$4:$A$25,0),MATCH(Gilbert!L8754,Rate!$B$3:$M$3,0))*O8754*0.8,INDEX(Rate!$B$4:$M$25,MATCH(Gilbert!N8754,Rate!$A$4:$A$25,0),MATCH(Gilbert!L8754,Rate!$B$3:$M$3,0))*O8754)),"")</f>
        <v/>
      </c>
      <c r="T8754" s="71" t="str">
        <f t="shared" si="411"/>
        <v/>
      </c>
    </row>
    <row r="8755" spans="16:20">
      <c r="P8755" s="70" t="str">
        <f t="shared" si="409"/>
        <v/>
      </c>
      <c r="Q8755" s="70" t="str">
        <f t="shared" si="410"/>
        <v/>
      </c>
      <c r="R8755" s="70" t="str">
        <f>IFERROR(IF(K8755="handling and wharfage",SUM(P8755:Q8755),IF(OR(K8755="tank",K8755="Boat",K8755="car"),INDEX(Rate!$B$4:$M$25,MATCH(Gilbert!N8755,Rate!$A$4:$A$25,0),MATCH(Gilbert!L8755,Rate!$B$3:$M$3,0))*O8755*0.8,INDEX(Rate!$B$4:$M$25,MATCH(Gilbert!N8755,Rate!$A$4:$A$25,0),MATCH(Gilbert!L8755,Rate!$B$3:$M$3,0))*O8755)),"")</f>
        <v/>
      </c>
      <c r="T8755" s="71" t="str">
        <f t="shared" si="411"/>
        <v/>
      </c>
    </row>
    <row r="8756" spans="16:20">
      <c r="P8756" s="70" t="str">
        <f t="shared" si="409"/>
        <v/>
      </c>
      <c r="Q8756" s="70" t="str">
        <f t="shared" si="410"/>
        <v/>
      </c>
      <c r="R8756" s="70" t="str">
        <f>IFERROR(IF(K8756="handling and wharfage",SUM(P8756:Q8756),IF(OR(K8756="tank",K8756="Boat",K8756="car"),INDEX(Rate!$B$4:$M$25,MATCH(Gilbert!N8756,Rate!$A$4:$A$25,0),MATCH(Gilbert!L8756,Rate!$B$3:$M$3,0))*O8756*0.8,INDEX(Rate!$B$4:$M$25,MATCH(Gilbert!N8756,Rate!$A$4:$A$25,0),MATCH(Gilbert!L8756,Rate!$B$3:$M$3,0))*O8756)),"")</f>
        <v/>
      </c>
      <c r="T8756" s="71" t="str">
        <f t="shared" si="411"/>
        <v/>
      </c>
    </row>
    <row r="8757" spans="16:20">
      <c r="P8757" s="70" t="str">
        <f t="shared" si="409"/>
        <v/>
      </c>
      <c r="Q8757" s="70" t="str">
        <f t="shared" si="410"/>
        <v/>
      </c>
      <c r="R8757" s="70" t="str">
        <f>IFERROR(IF(K8757="handling and wharfage",SUM(P8757:Q8757),IF(OR(K8757="tank",K8757="Boat",K8757="car"),INDEX(Rate!$B$4:$M$25,MATCH(Gilbert!N8757,Rate!$A$4:$A$25,0),MATCH(Gilbert!L8757,Rate!$B$3:$M$3,0))*O8757*0.8,INDEX(Rate!$B$4:$M$25,MATCH(Gilbert!N8757,Rate!$A$4:$A$25,0),MATCH(Gilbert!L8757,Rate!$B$3:$M$3,0))*O8757)),"")</f>
        <v/>
      </c>
      <c r="T8757" s="71" t="str">
        <f t="shared" si="411"/>
        <v/>
      </c>
    </row>
    <row r="8758" spans="16:20">
      <c r="P8758" s="70" t="str">
        <f t="shared" si="409"/>
        <v/>
      </c>
      <c r="Q8758" s="70" t="str">
        <f t="shared" si="410"/>
        <v/>
      </c>
      <c r="R8758" s="70" t="str">
        <f>IFERROR(IF(K8758="handling and wharfage",SUM(P8758:Q8758),IF(OR(K8758="tank",K8758="Boat",K8758="car"),INDEX(Rate!$B$4:$M$25,MATCH(Gilbert!N8758,Rate!$A$4:$A$25,0),MATCH(Gilbert!L8758,Rate!$B$3:$M$3,0))*O8758*0.8,INDEX(Rate!$B$4:$M$25,MATCH(Gilbert!N8758,Rate!$A$4:$A$25,0),MATCH(Gilbert!L8758,Rate!$B$3:$M$3,0))*O8758)),"")</f>
        <v/>
      </c>
      <c r="T8758" s="71" t="str">
        <f t="shared" si="411"/>
        <v/>
      </c>
    </row>
    <row r="8759" spans="16:20">
      <c r="P8759" s="70" t="str">
        <f t="shared" si="409"/>
        <v/>
      </c>
      <c r="Q8759" s="70" t="str">
        <f t="shared" si="410"/>
        <v/>
      </c>
      <c r="R8759" s="70" t="str">
        <f>IFERROR(IF(K8759="handling and wharfage",SUM(P8759:Q8759),IF(OR(K8759="tank",K8759="Boat",K8759="car"),INDEX(Rate!$B$4:$M$25,MATCH(Gilbert!N8759,Rate!$A$4:$A$25,0),MATCH(Gilbert!L8759,Rate!$B$3:$M$3,0))*O8759*0.8,INDEX(Rate!$B$4:$M$25,MATCH(Gilbert!N8759,Rate!$A$4:$A$25,0),MATCH(Gilbert!L8759,Rate!$B$3:$M$3,0))*O8759)),"")</f>
        <v/>
      </c>
      <c r="T8759" s="71" t="str">
        <f t="shared" si="411"/>
        <v/>
      </c>
    </row>
    <row r="8760" spans="16:20">
      <c r="P8760" s="70" t="str">
        <f t="shared" si="409"/>
        <v/>
      </c>
      <c r="Q8760" s="70" t="str">
        <f t="shared" si="410"/>
        <v/>
      </c>
      <c r="R8760" s="70" t="str">
        <f>IFERROR(IF(K8760="handling and wharfage",SUM(P8760:Q8760),IF(OR(K8760="tank",K8760="Boat",K8760="car"),INDEX(Rate!$B$4:$M$25,MATCH(Gilbert!N8760,Rate!$A$4:$A$25,0),MATCH(Gilbert!L8760,Rate!$B$3:$M$3,0))*O8760*0.8,INDEX(Rate!$B$4:$M$25,MATCH(Gilbert!N8760,Rate!$A$4:$A$25,0),MATCH(Gilbert!L8760,Rate!$B$3:$M$3,0))*O8760)),"")</f>
        <v/>
      </c>
      <c r="T8760" s="71" t="str">
        <f t="shared" si="411"/>
        <v/>
      </c>
    </row>
    <row r="8761" spans="16:20">
      <c r="P8761" s="70" t="str">
        <f t="shared" si="409"/>
        <v/>
      </c>
      <c r="Q8761" s="70" t="str">
        <f t="shared" si="410"/>
        <v/>
      </c>
      <c r="R8761" s="70" t="str">
        <f>IFERROR(IF(K8761="handling and wharfage",SUM(P8761:Q8761),IF(OR(K8761="tank",K8761="Boat",K8761="car"),INDEX(Rate!$B$4:$M$25,MATCH(Gilbert!N8761,Rate!$A$4:$A$25,0),MATCH(Gilbert!L8761,Rate!$B$3:$M$3,0))*O8761*0.8,INDEX(Rate!$B$4:$M$25,MATCH(Gilbert!N8761,Rate!$A$4:$A$25,0),MATCH(Gilbert!L8761,Rate!$B$3:$M$3,0))*O8761)),"")</f>
        <v/>
      </c>
      <c r="T8761" s="71" t="str">
        <f t="shared" si="411"/>
        <v/>
      </c>
    </row>
    <row r="8762" spans="16:20">
      <c r="P8762" s="70" t="str">
        <f t="shared" si="409"/>
        <v/>
      </c>
      <c r="Q8762" s="70" t="str">
        <f t="shared" si="410"/>
        <v/>
      </c>
      <c r="R8762" s="70" t="str">
        <f>IFERROR(IF(K8762="handling and wharfage",SUM(P8762:Q8762),IF(OR(K8762="tank",K8762="Boat",K8762="car"),INDEX(Rate!$B$4:$M$25,MATCH(Gilbert!N8762,Rate!$A$4:$A$25,0),MATCH(Gilbert!L8762,Rate!$B$3:$M$3,0))*O8762*0.8,INDEX(Rate!$B$4:$M$25,MATCH(Gilbert!N8762,Rate!$A$4:$A$25,0),MATCH(Gilbert!L8762,Rate!$B$3:$M$3,0))*O8762)),"")</f>
        <v/>
      </c>
      <c r="T8762" s="71" t="str">
        <f t="shared" si="411"/>
        <v/>
      </c>
    </row>
    <row r="8763" spans="16:20">
      <c r="P8763" s="70" t="str">
        <f t="shared" si="409"/>
        <v/>
      </c>
      <c r="Q8763" s="70" t="str">
        <f t="shared" si="410"/>
        <v/>
      </c>
      <c r="R8763" s="70" t="str">
        <f>IFERROR(IF(K8763="handling and wharfage",SUM(P8763:Q8763),IF(OR(K8763="tank",K8763="Boat",K8763="car"),INDEX(Rate!$B$4:$M$25,MATCH(Gilbert!N8763,Rate!$A$4:$A$25,0),MATCH(Gilbert!L8763,Rate!$B$3:$M$3,0))*O8763*0.8,INDEX(Rate!$B$4:$M$25,MATCH(Gilbert!N8763,Rate!$A$4:$A$25,0),MATCH(Gilbert!L8763,Rate!$B$3:$M$3,0))*O8763)),"")</f>
        <v/>
      </c>
      <c r="T8763" s="71" t="str">
        <f t="shared" si="411"/>
        <v/>
      </c>
    </row>
    <row r="8764" spans="16:20">
      <c r="P8764" s="70" t="str">
        <f t="shared" si="409"/>
        <v/>
      </c>
      <c r="Q8764" s="70" t="str">
        <f t="shared" si="410"/>
        <v/>
      </c>
      <c r="R8764" s="70" t="str">
        <f>IFERROR(IF(K8764="handling and wharfage",SUM(P8764:Q8764),IF(OR(K8764="tank",K8764="Boat",K8764="car"),INDEX(Rate!$B$4:$M$25,MATCH(Gilbert!N8764,Rate!$A$4:$A$25,0),MATCH(Gilbert!L8764,Rate!$B$3:$M$3,0))*O8764*0.8,INDEX(Rate!$B$4:$M$25,MATCH(Gilbert!N8764,Rate!$A$4:$A$25,0),MATCH(Gilbert!L8764,Rate!$B$3:$M$3,0))*O8764)),"")</f>
        <v/>
      </c>
      <c r="T8764" s="71" t="str">
        <f t="shared" si="411"/>
        <v/>
      </c>
    </row>
    <row r="8765" spans="16:20">
      <c r="P8765" s="70" t="str">
        <f t="shared" si="409"/>
        <v/>
      </c>
      <c r="Q8765" s="70" t="str">
        <f t="shared" si="410"/>
        <v/>
      </c>
      <c r="R8765" s="70" t="str">
        <f>IFERROR(IF(K8765="handling and wharfage",SUM(P8765:Q8765),IF(OR(K8765="tank",K8765="Boat",K8765="car"),INDEX(Rate!$B$4:$M$25,MATCH(Gilbert!N8765,Rate!$A$4:$A$25,0),MATCH(Gilbert!L8765,Rate!$B$3:$M$3,0))*O8765*0.8,INDEX(Rate!$B$4:$M$25,MATCH(Gilbert!N8765,Rate!$A$4:$A$25,0),MATCH(Gilbert!L8765,Rate!$B$3:$M$3,0))*O8765)),"")</f>
        <v/>
      </c>
      <c r="T8765" s="71" t="str">
        <f t="shared" si="411"/>
        <v/>
      </c>
    </row>
    <row r="8766" spans="16:20">
      <c r="P8766" s="70" t="str">
        <f t="shared" si="409"/>
        <v/>
      </c>
      <c r="Q8766" s="70" t="str">
        <f t="shared" si="410"/>
        <v/>
      </c>
      <c r="R8766" s="70" t="str">
        <f>IFERROR(IF(K8766="handling and wharfage",SUM(P8766:Q8766),IF(OR(K8766="tank",K8766="Boat",K8766="car"),INDEX(Rate!$B$4:$M$25,MATCH(Gilbert!N8766,Rate!$A$4:$A$25,0),MATCH(Gilbert!L8766,Rate!$B$3:$M$3,0))*O8766*0.8,INDEX(Rate!$B$4:$M$25,MATCH(Gilbert!N8766,Rate!$A$4:$A$25,0),MATCH(Gilbert!L8766,Rate!$B$3:$M$3,0))*O8766)),"")</f>
        <v/>
      </c>
      <c r="T8766" s="71" t="str">
        <f t="shared" si="411"/>
        <v/>
      </c>
    </row>
    <row r="8767" spans="16:20">
      <c r="P8767" s="70" t="str">
        <f t="shared" si="409"/>
        <v/>
      </c>
      <c r="Q8767" s="70" t="str">
        <f t="shared" si="410"/>
        <v/>
      </c>
      <c r="R8767" s="70" t="str">
        <f>IFERROR(IF(K8767="handling and wharfage",SUM(P8767:Q8767),IF(OR(K8767="tank",K8767="Boat",K8767="car"),INDEX(Rate!$B$4:$M$25,MATCH(Gilbert!N8767,Rate!$A$4:$A$25,0),MATCH(Gilbert!L8767,Rate!$B$3:$M$3,0))*O8767*0.8,INDEX(Rate!$B$4:$M$25,MATCH(Gilbert!N8767,Rate!$A$4:$A$25,0),MATCH(Gilbert!L8767,Rate!$B$3:$M$3,0))*O8767)),"")</f>
        <v/>
      </c>
      <c r="T8767" s="71" t="str">
        <f t="shared" si="411"/>
        <v/>
      </c>
    </row>
    <row r="8768" spans="16:20">
      <c r="P8768" s="70" t="str">
        <f t="shared" si="409"/>
        <v/>
      </c>
      <c r="Q8768" s="70" t="str">
        <f t="shared" si="410"/>
        <v/>
      </c>
      <c r="R8768" s="70" t="str">
        <f>IFERROR(IF(K8768="handling and wharfage",SUM(P8768:Q8768),IF(OR(K8768="tank",K8768="Boat",K8768="car"),INDEX(Rate!$B$4:$M$25,MATCH(Gilbert!N8768,Rate!$A$4:$A$25,0),MATCH(Gilbert!L8768,Rate!$B$3:$M$3,0))*O8768*0.8,INDEX(Rate!$B$4:$M$25,MATCH(Gilbert!N8768,Rate!$A$4:$A$25,0),MATCH(Gilbert!L8768,Rate!$B$3:$M$3,0))*O8768)),"")</f>
        <v/>
      </c>
      <c r="T8768" s="71" t="str">
        <f t="shared" si="411"/>
        <v/>
      </c>
    </row>
    <row r="8769" spans="16:20">
      <c r="P8769" s="70" t="str">
        <f t="shared" si="409"/>
        <v/>
      </c>
      <c r="Q8769" s="70" t="str">
        <f t="shared" si="410"/>
        <v/>
      </c>
      <c r="R8769" s="70" t="str">
        <f>IFERROR(IF(K8769="handling and wharfage",SUM(P8769:Q8769),IF(OR(K8769="tank",K8769="Boat",K8769="car"),INDEX(Rate!$B$4:$M$25,MATCH(Gilbert!N8769,Rate!$A$4:$A$25,0),MATCH(Gilbert!L8769,Rate!$B$3:$M$3,0))*O8769*0.8,INDEX(Rate!$B$4:$M$25,MATCH(Gilbert!N8769,Rate!$A$4:$A$25,0),MATCH(Gilbert!L8769,Rate!$B$3:$M$3,0))*O8769)),"")</f>
        <v/>
      </c>
      <c r="T8769" s="71" t="str">
        <f t="shared" si="411"/>
        <v/>
      </c>
    </row>
    <row r="8770" spans="16:20">
      <c r="P8770" s="70" t="str">
        <f t="shared" si="409"/>
        <v/>
      </c>
      <c r="Q8770" s="70" t="str">
        <f t="shared" si="410"/>
        <v/>
      </c>
      <c r="R8770" s="70" t="str">
        <f>IFERROR(IF(K8770="handling and wharfage",SUM(P8770:Q8770),IF(OR(K8770="tank",K8770="Boat",K8770="car"),INDEX(Rate!$B$4:$M$25,MATCH(Gilbert!N8770,Rate!$A$4:$A$25,0),MATCH(Gilbert!L8770,Rate!$B$3:$M$3,0))*O8770*0.8,INDEX(Rate!$B$4:$M$25,MATCH(Gilbert!N8770,Rate!$A$4:$A$25,0),MATCH(Gilbert!L8770,Rate!$B$3:$M$3,0))*O8770)),"")</f>
        <v/>
      </c>
      <c r="T8770" s="71" t="str">
        <f t="shared" si="411"/>
        <v/>
      </c>
    </row>
    <row r="8771" spans="16:20">
      <c r="P8771" s="70" t="str">
        <f t="shared" ref="P8771:P8834" si="412">IF(OR(K8771="handling and wharfage",K8771="rau handling and wharfage"),O8771*30,"")</f>
        <v/>
      </c>
      <c r="Q8771" s="70" t="str">
        <f t="shared" ref="Q8771:Q8834" si="413">IF(K8771&lt;&gt;"handling and wharfage","",O8771*3.5)</f>
        <v/>
      </c>
      <c r="R8771" s="70" t="str">
        <f>IFERROR(IF(K8771="handling and wharfage",SUM(P8771:Q8771),IF(OR(K8771="tank",K8771="Boat",K8771="car"),INDEX(Rate!$B$4:$M$25,MATCH(Gilbert!N8771,Rate!$A$4:$A$25,0),MATCH(Gilbert!L8771,Rate!$B$3:$M$3,0))*O8771*0.8,INDEX(Rate!$B$4:$M$25,MATCH(Gilbert!N8771,Rate!$A$4:$A$25,0),MATCH(Gilbert!L8771,Rate!$B$3:$M$3,0))*O8771)),"")</f>
        <v/>
      </c>
      <c r="T8771" s="71" t="str">
        <f t="shared" ref="T8771:T8834" si="414">IF(L8771="","",IF(L8771="General2","F0070000061A","E31250000331"))</f>
        <v/>
      </c>
    </row>
    <row r="8772" spans="16:20">
      <c r="P8772" s="70" t="str">
        <f t="shared" si="412"/>
        <v/>
      </c>
      <c r="Q8772" s="70" t="str">
        <f t="shared" si="413"/>
        <v/>
      </c>
      <c r="R8772" s="70" t="str">
        <f>IFERROR(IF(K8772="handling and wharfage",SUM(P8772:Q8772),IF(OR(K8772="tank",K8772="Boat",K8772="car"),INDEX(Rate!$B$4:$M$25,MATCH(Gilbert!N8772,Rate!$A$4:$A$25,0),MATCH(Gilbert!L8772,Rate!$B$3:$M$3,0))*O8772*0.8,INDEX(Rate!$B$4:$M$25,MATCH(Gilbert!N8772,Rate!$A$4:$A$25,0),MATCH(Gilbert!L8772,Rate!$B$3:$M$3,0))*O8772)),"")</f>
        <v/>
      </c>
      <c r="T8772" s="71" t="str">
        <f t="shared" si="414"/>
        <v/>
      </c>
    </row>
    <row r="8773" spans="16:20">
      <c r="P8773" s="70" t="str">
        <f t="shared" si="412"/>
        <v/>
      </c>
      <c r="Q8773" s="70" t="str">
        <f t="shared" si="413"/>
        <v/>
      </c>
      <c r="R8773" s="70" t="str">
        <f>IFERROR(IF(K8773="handling and wharfage",SUM(P8773:Q8773),IF(OR(K8773="tank",K8773="Boat",K8773="car"),INDEX(Rate!$B$4:$M$25,MATCH(Gilbert!N8773,Rate!$A$4:$A$25,0),MATCH(Gilbert!L8773,Rate!$B$3:$M$3,0))*O8773*0.8,INDEX(Rate!$B$4:$M$25,MATCH(Gilbert!N8773,Rate!$A$4:$A$25,0),MATCH(Gilbert!L8773,Rate!$B$3:$M$3,0))*O8773)),"")</f>
        <v/>
      </c>
      <c r="T8773" s="71" t="str">
        <f t="shared" si="414"/>
        <v/>
      </c>
    </row>
    <row r="8774" spans="16:20">
      <c r="P8774" s="70" t="str">
        <f t="shared" si="412"/>
        <v/>
      </c>
      <c r="Q8774" s="70" t="str">
        <f t="shared" si="413"/>
        <v/>
      </c>
      <c r="R8774" s="70" t="str">
        <f>IFERROR(IF(K8774="handling and wharfage",SUM(P8774:Q8774),IF(OR(K8774="tank",K8774="Boat",K8774="car"),INDEX(Rate!$B$4:$M$25,MATCH(Gilbert!N8774,Rate!$A$4:$A$25,0),MATCH(Gilbert!L8774,Rate!$B$3:$M$3,0))*O8774*0.8,INDEX(Rate!$B$4:$M$25,MATCH(Gilbert!N8774,Rate!$A$4:$A$25,0),MATCH(Gilbert!L8774,Rate!$B$3:$M$3,0))*O8774)),"")</f>
        <v/>
      </c>
      <c r="T8774" s="71" t="str">
        <f t="shared" si="414"/>
        <v/>
      </c>
    </row>
    <row r="8775" spans="16:20">
      <c r="P8775" s="70" t="str">
        <f t="shared" si="412"/>
        <v/>
      </c>
      <c r="Q8775" s="70" t="str">
        <f t="shared" si="413"/>
        <v/>
      </c>
      <c r="R8775" s="70" t="str">
        <f>IFERROR(IF(K8775="handling and wharfage",SUM(P8775:Q8775),IF(OR(K8775="tank",K8775="Boat",K8775="car"),INDEX(Rate!$B$4:$M$25,MATCH(Gilbert!N8775,Rate!$A$4:$A$25,0),MATCH(Gilbert!L8775,Rate!$B$3:$M$3,0))*O8775*0.8,INDEX(Rate!$B$4:$M$25,MATCH(Gilbert!N8775,Rate!$A$4:$A$25,0),MATCH(Gilbert!L8775,Rate!$B$3:$M$3,0))*O8775)),"")</f>
        <v/>
      </c>
      <c r="T8775" s="71" t="str">
        <f t="shared" si="414"/>
        <v/>
      </c>
    </row>
    <row r="8776" spans="16:20">
      <c r="P8776" s="70" t="str">
        <f t="shared" si="412"/>
        <v/>
      </c>
      <c r="Q8776" s="70" t="str">
        <f t="shared" si="413"/>
        <v/>
      </c>
      <c r="R8776" s="70" t="str">
        <f>IFERROR(IF(K8776="handling and wharfage",SUM(P8776:Q8776),IF(OR(K8776="tank",K8776="Boat",K8776="car"),INDEX(Rate!$B$4:$M$25,MATCH(Gilbert!N8776,Rate!$A$4:$A$25,0),MATCH(Gilbert!L8776,Rate!$B$3:$M$3,0))*O8776*0.8,INDEX(Rate!$B$4:$M$25,MATCH(Gilbert!N8776,Rate!$A$4:$A$25,0),MATCH(Gilbert!L8776,Rate!$B$3:$M$3,0))*O8776)),"")</f>
        <v/>
      </c>
      <c r="T8776" s="71" t="str">
        <f t="shared" si="414"/>
        <v/>
      </c>
    </row>
    <row r="8777" spans="16:20">
      <c r="P8777" s="70" t="str">
        <f t="shared" si="412"/>
        <v/>
      </c>
      <c r="Q8777" s="70" t="str">
        <f t="shared" si="413"/>
        <v/>
      </c>
      <c r="R8777" s="70" t="str">
        <f>IFERROR(IF(K8777="handling and wharfage",SUM(P8777:Q8777),IF(OR(K8777="tank",K8777="Boat",K8777="car"),INDEX(Rate!$B$4:$M$25,MATCH(Gilbert!N8777,Rate!$A$4:$A$25,0),MATCH(Gilbert!L8777,Rate!$B$3:$M$3,0))*O8777*0.8,INDEX(Rate!$B$4:$M$25,MATCH(Gilbert!N8777,Rate!$A$4:$A$25,0),MATCH(Gilbert!L8777,Rate!$B$3:$M$3,0))*O8777)),"")</f>
        <v/>
      </c>
      <c r="T8777" s="71" t="str">
        <f t="shared" si="414"/>
        <v/>
      </c>
    </row>
    <row r="8778" spans="16:20">
      <c r="P8778" s="70" t="str">
        <f t="shared" si="412"/>
        <v/>
      </c>
      <c r="Q8778" s="70" t="str">
        <f t="shared" si="413"/>
        <v/>
      </c>
      <c r="R8778" s="70" t="str">
        <f>IFERROR(IF(K8778="handling and wharfage",SUM(P8778:Q8778),IF(OR(K8778="tank",K8778="Boat",K8778="car"),INDEX(Rate!$B$4:$M$25,MATCH(Gilbert!N8778,Rate!$A$4:$A$25,0),MATCH(Gilbert!L8778,Rate!$B$3:$M$3,0))*O8778*0.8,INDEX(Rate!$B$4:$M$25,MATCH(Gilbert!N8778,Rate!$A$4:$A$25,0),MATCH(Gilbert!L8778,Rate!$B$3:$M$3,0))*O8778)),"")</f>
        <v/>
      </c>
      <c r="T8778" s="71" t="str">
        <f t="shared" si="414"/>
        <v/>
      </c>
    </row>
    <row r="8779" spans="16:20">
      <c r="P8779" s="70" t="str">
        <f t="shared" si="412"/>
        <v/>
      </c>
      <c r="Q8779" s="70" t="str">
        <f t="shared" si="413"/>
        <v/>
      </c>
      <c r="R8779" s="70" t="str">
        <f>IFERROR(IF(K8779="handling and wharfage",SUM(P8779:Q8779),IF(OR(K8779="tank",K8779="Boat",K8779="car"),INDEX(Rate!$B$4:$M$25,MATCH(Gilbert!N8779,Rate!$A$4:$A$25,0),MATCH(Gilbert!L8779,Rate!$B$3:$M$3,0))*O8779*0.8,INDEX(Rate!$B$4:$M$25,MATCH(Gilbert!N8779,Rate!$A$4:$A$25,0),MATCH(Gilbert!L8779,Rate!$B$3:$M$3,0))*O8779)),"")</f>
        <v/>
      </c>
      <c r="T8779" s="71" t="str">
        <f t="shared" si="414"/>
        <v/>
      </c>
    </row>
    <row r="8780" spans="16:20">
      <c r="P8780" s="70" t="str">
        <f t="shared" si="412"/>
        <v/>
      </c>
      <c r="Q8780" s="70" t="str">
        <f t="shared" si="413"/>
        <v/>
      </c>
      <c r="R8780" s="70" t="str">
        <f>IFERROR(IF(K8780="handling and wharfage",SUM(P8780:Q8780),IF(OR(K8780="tank",K8780="Boat",K8780="car"),INDEX(Rate!$B$4:$M$25,MATCH(Gilbert!N8780,Rate!$A$4:$A$25,0),MATCH(Gilbert!L8780,Rate!$B$3:$M$3,0))*O8780*0.8,INDEX(Rate!$B$4:$M$25,MATCH(Gilbert!N8780,Rate!$A$4:$A$25,0),MATCH(Gilbert!L8780,Rate!$B$3:$M$3,0))*O8780)),"")</f>
        <v/>
      </c>
      <c r="T8780" s="71" t="str">
        <f t="shared" si="414"/>
        <v/>
      </c>
    </row>
    <row r="8781" spans="16:20">
      <c r="P8781" s="70" t="str">
        <f t="shared" si="412"/>
        <v/>
      </c>
      <c r="Q8781" s="70" t="str">
        <f t="shared" si="413"/>
        <v/>
      </c>
      <c r="R8781" s="70" t="str">
        <f>IFERROR(IF(K8781="handling and wharfage",SUM(P8781:Q8781),IF(OR(K8781="tank",K8781="Boat",K8781="car"),INDEX(Rate!$B$4:$M$25,MATCH(Gilbert!N8781,Rate!$A$4:$A$25,0),MATCH(Gilbert!L8781,Rate!$B$3:$M$3,0))*O8781*0.8,INDEX(Rate!$B$4:$M$25,MATCH(Gilbert!N8781,Rate!$A$4:$A$25,0),MATCH(Gilbert!L8781,Rate!$B$3:$M$3,0))*O8781)),"")</f>
        <v/>
      </c>
      <c r="T8781" s="71" t="str">
        <f t="shared" si="414"/>
        <v/>
      </c>
    </row>
    <row r="8782" spans="16:20">
      <c r="P8782" s="70" t="str">
        <f t="shared" si="412"/>
        <v/>
      </c>
      <c r="Q8782" s="70" t="str">
        <f t="shared" si="413"/>
        <v/>
      </c>
      <c r="R8782" s="70" t="str">
        <f>IFERROR(IF(K8782="handling and wharfage",SUM(P8782:Q8782),IF(OR(K8782="tank",K8782="Boat",K8782="car"),INDEX(Rate!$B$4:$M$25,MATCH(Gilbert!N8782,Rate!$A$4:$A$25,0),MATCH(Gilbert!L8782,Rate!$B$3:$M$3,0))*O8782*0.8,INDEX(Rate!$B$4:$M$25,MATCH(Gilbert!N8782,Rate!$A$4:$A$25,0),MATCH(Gilbert!L8782,Rate!$B$3:$M$3,0))*O8782)),"")</f>
        <v/>
      </c>
      <c r="T8782" s="71" t="str">
        <f t="shared" si="414"/>
        <v/>
      </c>
    </row>
    <row r="8783" spans="16:20">
      <c r="P8783" s="70" t="str">
        <f t="shared" si="412"/>
        <v/>
      </c>
      <c r="Q8783" s="70" t="str">
        <f t="shared" si="413"/>
        <v/>
      </c>
      <c r="R8783" s="70" t="str">
        <f>IFERROR(IF(K8783="handling and wharfage",SUM(P8783:Q8783),IF(OR(K8783="tank",K8783="Boat",K8783="car"),INDEX(Rate!$B$4:$M$25,MATCH(Gilbert!N8783,Rate!$A$4:$A$25,0),MATCH(Gilbert!L8783,Rate!$B$3:$M$3,0))*O8783*0.8,INDEX(Rate!$B$4:$M$25,MATCH(Gilbert!N8783,Rate!$A$4:$A$25,0),MATCH(Gilbert!L8783,Rate!$B$3:$M$3,0))*O8783)),"")</f>
        <v/>
      </c>
      <c r="T8783" s="71" t="str">
        <f t="shared" si="414"/>
        <v/>
      </c>
    </row>
    <row r="8784" spans="16:20">
      <c r="P8784" s="70" t="str">
        <f t="shared" si="412"/>
        <v/>
      </c>
      <c r="Q8784" s="70" t="str">
        <f t="shared" si="413"/>
        <v/>
      </c>
      <c r="R8784" s="70" t="str">
        <f>IFERROR(IF(K8784="handling and wharfage",SUM(P8784:Q8784),IF(OR(K8784="tank",K8784="Boat",K8784="car"),INDEX(Rate!$B$4:$M$25,MATCH(Gilbert!N8784,Rate!$A$4:$A$25,0),MATCH(Gilbert!L8784,Rate!$B$3:$M$3,0))*O8784*0.8,INDEX(Rate!$B$4:$M$25,MATCH(Gilbert!N8784,Rate!$A$4:$A$25,0),MATCH(Gilbert!L8784,Rate!$B$3:$M$3,0))*O8784)),"")</f>
        <v/>
      </c>
      <c r="T8784" s="71" t="str">
        <f t="shared" si="414"/>
        <v/>
      </c>
    </row>
    <row r="8785" spans="16:20">
      <c r="P8785" s="70" t="str">
        <f t="shared" si="412"/>
        <v/>
      </c>
      <c r="Q8785" s="70" t="str">
        <f t="shared" si="413"/>
        <v/>
      </c>
      <c r="R8785" s="70" t="str">
        <f>IFERROR(IF(K8785="handling and wharfage",SUM(P8785:Q8785),IF(OR(K8785="tank",K8785="Boat",K8785="car"),INDEX(Rate!$B$4:$M$25,MATCH(Gilbert!N8785,Rate!$A$4:$A$25,0),MATCH(Gilbert!L8785,Rate!$B$3:$M$3,0))*O8785*0.8,INDEX(Rate!$B$4:$M$25,MATCH(Gilbert!N8785,Rate!$A$4:$A$25,0),MATCH(Gilbert!L8785,Rate!$B$3:$M$3,0))*O8785)),"")</f>
        <v/>
      </c>
      <c r="T8785" s="71" t="str">
        <f t="shared" si="414"/>
        <v/>
      </c>
    </row>
    <row r="8786" spans="16:20">
      <c r="P8786" s="70" t="str">
        <f t="shared" si="412"/>
        <v/>
      </c>
      <c r="Q8786" s="70" t="str">
        <f t="shared" si="413"/>
        <v/>
      </c>
      <c r="R8786" s="70" t="str">
        <f>IFERROR(IF(K8786="handling and wharfage",SUM(P8786:Q8786),IF(OR(K8786="tank",K8786="Boat",K8786="car"),INDEX(Rate!$B$4:$M$25,MATCH(Gilbert!N8786,Rate!$A$4:$A$25,0),MATCH(Gilbert!L8786,Rate!$B$3:$M$3,0))*O8786*0.8,INDEX(Rate!$B$4:$M$25,MATCH(Gilbert!N8786,Rate!$A$4:$A$25,0),MATCH(Gilbert!L8786,Rate!$B$3:$M$3,0))*O8786)),"")</f>
        <v/>
      </c>
      <c r="T8786" s="71" t="str">
        <f t="shared" si="414"/>
        <v/>
      </c>
    </row>
    <row r="8787" spans="16:20">
      <c r="P8787" s="70" t="str">
        <f t="shared" si="412"/>
        <v/>
      </c>
      <c r="Q8787" s="70" t="str">
        <f t="shared" si="413"/>
        <v/>
      </c>
      <c r="R8787" s="70" t="str">
        <f>IFERROR(IF(K8787="handling and wharfage",SUM(P8787:Q8787),IF(OR(K8787="tank",K8787="Boat",K8787="car"),INDEX(Rate!$B$4:$M$25,MATCH(Gilbert!N8787,Rate!$A$4:$A$25,0),MATCH(Gilbert!L8787,Rate!$B$3:$M$3,0))*O8787*0.8,INDEX(Rate!$B$4:$M$25,MATCH(Gilbert!N8787,Rate!$A$4:$A$25,0),MATCH(Gilbert!L8787,Rate!$B$3:$M$3,0))*O8787)),"")</f>
        <v/>
      </c>
      <c r="T8787" s="71" t="str">
        <f t="shared" si="414"/>
        <v/>
      </c>
    </row>
    <row r="8788" spans="16:20">
      <c r="P8788" s="70" t="str">
        <f t="shared" si="412"/>
        <v/>
      </c>
      <c r="Q8788" s="70" t="str">
        <f t="shared" si="413"/>
        <v/>
      </c>
      <c r="R8788" s="70" t="str">
        <f>IFERROR(IF(K8788="handling and wharfage",SUM(P8788:Q8788),IF(OR(K8788="tank",K8788="Boat",K8788="car"),INDEX(Rate!$B$4:$M$25,MATCH(Gilbert!N8788,Rate!$A$4:$A$25,0),MATCH(Gilbert!L8788,Rate!$B$3:$M$3,0))*O8788*0.8,INDEX(Rate!$B$4:$M$25,MATCH(Gilbert!N8788,Rate!$A$4:$A$25,0),MATCH(Gilbert!L8788,Rate!$B$3:$M$3,0))*O8788)),"")</f>
        <v/>
      </c>
      <c r="T8788" s="71" t="str">
        <f t="shared" si="414"/>
        <v/>
      </c>
    </row>
    <row r="8789" spans="16:20">
      <c r="P8789" s="70" t="str">
        <f t="shared" si="412"/>
        <v/>
      </c>
      <c r="Q8789" s="70" t="str">
        <f t="shared" si="413"/>
        <v/>
      </c>
      <c r="R8789" s="70" t="str">
        <f>IFERROR(IF(K8789="handling and wharfage",SUM(P8789:Q8789),IF(OR(K8789="tank",K8789="Boat",K8789="car"),INDEX(Rate!$B$4:$M$25,MATCH(Gilbert!N8789,Rate!$A$4:$A$25,0),MATCH(Gilbert!L8789,Rate!$B$3:$M$3,0))*O8789*0.8,INDEX(Rate!$B$4:$M$25,MATCH(Gilbert!N8789,Rate!$A$4:$A$25,0),MATCH(Gilbert!L8789,Rate!$B$3:$M$3,0))*O8789)),"")</f>
        <v/>
      </c>
      <c r="T8789" s="71" t="str">
        <f t="shared" si="414"/>
        <v/>
      </c>
    </row>
    <row r="8790" spans="16:20">
      <c r="P8790" s="70" t="str">
        <f t="shared" si="412"/>
        <v/>
      </c>
      <c r="Q8790" s="70" t="str">
        <f t="shared" si="413"/>
        <v/>
      </c>
      <c r="R8790" s="70" t="str">
        <f>IFERROR(IF(K8790="handling and wharfage",SUM(P8790:Q8790),IF(OR(K8790="tank",K8790="Boat",K8790="car"),INDEX(Rate!$B$4:$M$25,MATCH(Gilbert!N8790,Rate!$A$4:$A$25,0),MATCH(Gilbert!L8790,Rate!$B$3:$M$3,0))*O8790*0.8,INDEX(Rate!$B$4:$M$25,MATCH(Gilbert!N8790,Rate!$A$4:$A$25,0),MATCH(Gilbert!L8790,Rate!$B$3:$M$3,0))*O8790)),"")</f>
        <v/>
      </c>
      <c r="T8790" s="71" t="str">
        <f t="shared" si="414"/>
        <v/>
      </c>
    </row>
    <row r="8791" spans="16:20">
      <c r="P8791" s="70" t="str">
        <f t="shared" si="412"/>
        <v/>
      </c>
      <c r="Q8791" s="70" t="str">
        <f t="shared" si="413"/>
        <v/>
      </c>
      <c r="R8791" s="70" t="str">
        <f>IFERROR(IF(K8791="handling and wharfage",SUM(P8791:Q8791),IF(OR(K8791="tank",K8791="Boat",K8791="car"),INDEX(Rate!$B$4:$M$25,MATCH(Gilbert!N8791,Rate!$A$4:$A$25,0),MATCH(Gilbert!L8791,Rate!$B$3:$M$3,0))*O8791*0.8,INDEX(Rate!$B$4:$M$25,MATCH(Gilbert!N8791,Rate!$A$4:$A$25,0),MATCH(Gilbert!L8791,Rate!$B$3:$M$3,0))*O8791)),"")</f>
        <v/>
      </c>
      <c r="T8791" s="71" t="str">
        <f t="shared" si="414"/>
        <v/>
      </c>
    </row>
    <row r="8792" spans="16:20">
      <c r="P8792" s="70" t="str">
        <f t="shared" si="412"/>
        <v/>
      </c>
      <c r="Q8792" s="70" t="str">
        <f t="shared" si="413"/>
        <v/>
      </c>
      <c r="R8792" s="70" t="str">
        <f>IFERROR(IF(K8792="handling and wharfage",SUM(P8792:Q8792),IF(OR(K8792="tank",K8792="Boat",K8792="car"),INDEX(Rate!$B$4:$M$25,MATCH(Gilbert!N8792,Rate!$A$4:$A$25,0),MATCH(Gilbert!L8792,Rate!$B$3:$M$3,0))*O8792*0.8,INDEX(Rate!$B$4:$M$25,MATCH(Gilbert!N8792,Rate!$A$4:$A$25,0),MATCH(Gilbert!L8792,Rate!$B$3:$M$3,0))*O8792)),"")</f>
        <v/>
      </c>
      <c r="T8792" s="71" t="str">
        <f t="shared" si="414"/>
        <v/>
      </c>
    </row>
    <row r="8793" spans="16:20">
      <c r="P8793" s="70" t="str">
        <f t="shared" si="412"/>
        <v/>
      </c>
      <c r="Q8793" s="70" t="str">
        <f t="shared" si="413"/>
        <v/>
      </c>
      <c r="R8793" s="70" t="str">
        <f>IFERROR(IF(K8793="handling and wharfage",SUM(P8793:Q8793),IF(OR(K8793="tank",K8793="Boat",K8793="car"),INDEX(Rate!$B$4:$M$25,MATCH(Gilbert!N8793,Rate!$A$4:$A$25,0),MATCH(Gilbert!L8793,Rate!$B$3:$M$3,0))*O8793*0.8,INDEX(Rate!$B$4:$M$25,MATCH(Gilbert!N8793,Rate!$A$4:$A$25,0),MATCH(Gilbert!L8793,Rate!$B$3:$M$3,0))*O8793)),"")</f>
        <v/>
      </c>
      <c r="T8793" s="71" t="str">
        <f t="shared" si="414"/>
        <v/>
      </c>
    </row>
    <row r="8794" spans="16:20">
      <c r="P8794" s="70" t="str">
        <f t="shared" si="412"/>
        <v/>
      </c>
      <c r="Q8794" s="70" t="str">
        <f t="shared" si="413"/>
        <v/>
      </c>
      <c r="R8794" s="70" t="str">
        <f>IFERROR(IF(K8794="handling and wharfage",SUM(P8794:Q8794),IF(OR(K8794="tank",K8794="Boat",K8794="car"),INDEX(Rate!$B$4:$M$25,MATCH(Gilbert!N8794,Rate!$A$4:$A$25,0),MATCH(Gilbert!L8794,Rate!$B$3:$M$3,0))*O8794*0.8,INDEX(Rate!$B$4:$M$25,MATCH(Gilbert!N8794,Rate!$A$4:$A$25,0),MATCH(Gilbert!L8794,Rate!$B$3:$M$3,0))*O8794)),"")</f>
        <v/>
      </c>
      <c r="T8794" s="71" t="str">
        <f t="shared" si="414"/>
        <v/>
      </c>
    </row>
    <row r="8795" spans="16:20">
      <c r="P8795" s="70" t="str">
        <f t="shared" si="412"/>
        <v/>
      </c>
      <c r="Q8795" s="70" t="str">
        <f t="shared" si="413"/>
        <v/>
      </c>
      <c r="R8795" s="70" t="str">
        <f>IFERROR(IF(K8795="handling and wharfage",SUM(P8795:Q8795),IF(OR(K8795="tank",K8795="Boat",K8795="car"),INDEX(Rate!$B$4:$M$25,MATCH(Gilbert!N8795,Rate!$A$4:$A$25,0),MATCH(Gilbert!L8795,Rate!$B$3:$M$3,0))*O8795*0.8,INDEX(Rate!$B$4:$M$25,MATCH(Gilbert!N8795,Rate!$A$4:$A$25,0),MATCH(Gilbert!L8795,Rate!$B$3:$M$3,0))*O8795)),"")</f>
        <v/>
      </c>
      <c r="T8795" s="71" t="str">
        <f t="shared" si="414"/>
        <v/>
      </c>
    </row>
    <row r="8796" spans="16:20">
      <c r="P8796" s="70" t="str">
        <f t="shared" si="412"/>
        <v/>
      </c>
      <c r="Q8796" s="70" t="str">
        <f t="shared" si="413"/>
        <v/>
      </c>
      <c r="R8796" s="70" t="str">
        <f>IFERROR(IF(K8796="handling and wharfage",SUM(P8796:Q8796),IF(OR(K8796="tank",K8796="Boat",K8796="car"),INDEX(Rate!$B$4:$M$25,MATCH(Gilbert!N8796,Rate!$A$4:$A$25,0),MATCH(Gilbert!L8796,Rate!$B$3:$M$3,0))*O8796*0.8,INDEX(Rate!$B$4:$M$25,MATCH(Gilbert!N8796,Rate!$A$4:$A$25,0),MATCH(Gilbert!L8796,Rate!$B$3:$M$3,0))*O8796)),"")</f>
        <v/>
      </c>
      <c r="T8796" s="71" t="str">
        <f t="shared" si="414"/>
        <v/>
      </c>
    </row>
    <row r="8797" spans="16:20">
      <c r="P8797" s="70" t="str">
        <f t="shared" si="412"/>
        <v/>
      </c>
      <c r="Q8797" s="70" t="str">
        <f t="shared" si="413"/>
        <v/>
      </c>
      <c r="R8797" s="70" t="str">
        <f>IFERROR(IF(K8797="handling and wharfage",SUM(P8797:Q8797),IF(OR(K8797="tank",K8797="Boat",K8797="car"),INDEX(Rate!$B$4:$M$25,MATCH(Gilbert!N8797,Rate!$A$4:$A$25,0),MATCH(Gilbert!L8797,Rate!$B$3:$M$3,0))*O8797*0.8,INDEX(Rate!$B$4:$M$25,MATCH(Gilbert!N8797,Rate!$A$4:$A$25,0),MATCH(Gilbert!L8797,Rate!$B$3:$M$3,0))*O8797)),"")</f>
        <v/>
      </c>
      <c r="T8797" s="71" t="str">
        <f t="shared" si="414"/>
        <v/>
      </c>
    </row>
    <row r="8798" spans="16:20">
      <c r="P8798" s="70" t="str">
        <f t="shared" si="412"/>
        <v/>
      </c>
      <c r="Q8798" s="70" t="str">
        <f t="shared" si="413"/>
        <v/>
      </c>
      <c r="R8798" s="70" t="str">
        <f>IFERROR(IF(K8798="handling and wharfage",SUM(P8798:Q8798),IF(OR(K8798="tank",K8798="Boat",K8798="car"),INDEX(Rate!$B$4:$M$25,MATCH(Gilbert!N8798,Rate!$A$4:$A$25,0),MATCH(Gilbert!L8798,Rate!$B$3:$M$3,0))*O8798*0.8,INDEX(Rate!$B$4:$M$25,MATCH(Gilbert!N8798,Rate!$A$4:$A$25,0),MATCH(Gilbert!L8798,Rate!$B$3:$M$3,0))*O8798)),"")</f>
        <v/>
      </c>
      <c r="T8798" s="71" t="str">
        <f t="shared" si="414"/>
        <v/>
      </c>
    </row>
    <row r="8799" spans="16:20">
      <c r="P8799" s="70" t="str">
        <f t="shared" si="412"/>
        <v/>
      </c>
      <c r="Q8799" s="70" t="str">
        <f t="shared" si="413"/>
        <v/>
      </c>
      <c r="R8799" s="70" t="str">
        <f>IFERROR(IF(K8799="handling and wharfage",SUM(P8799:Q8799),IF(OR(K8799="tank",K8799="Boat",K8799="car"),INDEX(Rate!$B$4:$M$25,MATCH(Gilbert!N8799,Rate!$A$4:$A$25,0),MATCH(Gilbert!L8799,Rate!$B$3:$M$3,0))*O8799*0.8,INDEX(Rate!$B$4:$M$25,MATCH(Gilbert!N8799,Rate!$A$4:$A$25,0),MATCH(Gilbert!L8799,Rate!$B$3:$M$3,0))*O8799)),"")</f>
        <v/>
      </c>
      <c r="T8799" s="71" t="str">
        <f t="shared" si="414"/>
        <v/>
      </c>
    </row>
    <row r="8800" spans="16:20">
      <c r="P8800" s="70" t="str">
        <f t="shared" si="412"/>
        <v/>
      </c>
      <c r="Q8800" s="70" t="str">
        <f t="shared" si="413"/>
        <v/>
      </c>
      <c r="R8800" s="70" t="str">
        <f>IFERROR(IF(K8800="handling and wharfage",SUM(P8800:Q8800),IF(OR(K8800="tank",K8800="Boat",K8800="car"),INDEX(Rate!$B$4:$M$25,MATCH(Gilbert!N8800,Rate!$A$4:$A$25,0),MATCH(Gilbert!L8800,Rate!$B$3:$M$3,0))*O8800*0.8,INDEX(Rate!$B$4:$M$25,MATCH(Gilbert!N8800,Rate!$A$4:$A$25,0),MATCH(Gilbert!L8800,Rate!$B$3:$M$3,0))*O8800)),"")</f>
        <v/>
      </c>
      <c r="T8800" s="71" t="str">
        <f t="shared" si="414"/>
        <v/>
      </c>
    </row>
    <row r="8801" spans="16:20">
      <c r="P8801" s="70" t="str">
        <f t="shared" si="412"/>
        <v/>
      </c>
      <c r="Q8801" s="70" t="str">
        <f t="shared" si="413"/>
        <v/>
      </c>
      <c r="R8801" s="70" t="str">
        <f>IFERROR(IF(K8801="handling and wharfage",SUM(P8801:Q8801),IF(OR(K8801="tank",K8801="Boat",K8801="car"),INDEX(Rate!$B$4:$M$25,MATCH(Gilbert!N8801,Rate!$A$4:$A$25,0),MATCH(Gilbert!L8801,Rate!$B$3:$M$3,0))*O8801*0.8,INDEX(Rate!$B$4:$M$25,MATCH(Gilbert!N8801,Rate!$A$4:$A$25,0),MATCH(Gilbert!L8801,Rate!$B$3:$M$3,0))*O8801)),"")</f>
        <v/>
      </c>
      <c r="T8801" s="71" t="str">
        <f t="shared" si="414"/>
        <v/>
      </c>
    </row>
    <row r="8802" spans="16:20">
      <c r="P8802" s="70" t="str">
        <f t="shared" si="412"/>
        <v/>
      </c>
      <c r="Q8802" s="70" t="str">
        <f t="shared" si="413"/>
        <v/>
      </c>
      <c r="R8802" s="70" t="str">
        <f>IFERROR(IF(K8802="handling and wharfage",SUM(P8802:Q8802),IF(OR(K8802="tank",K8802="Boat",K8802="car"),INDEX(Rate!$B$4:$M$25,MATCH(Gilbert!N8802,Rate!$A$4:$A$25,0),MATCH(Gilbert!L8802,Rate!$B$3:$M$3,0))*O8802*0.8,INDEX(Rate!$B$4:$M$25,MATCH(Gilbert!N8802,Rate!$A$4:$A$25,0),MATCH(Gilbert!L8802,Rate!$B$3:$M$3,0))*O8802)),"")</f>
        <v/>
      </c>
      <c r="T8802" s="71" t="str">
        <f t="shared" si="414"/>
        <v/>
      </c>
    </row>
    <row r="8803" spans="16:20">
      <c r="P8803" s="70" t="str">
        <f t="shared" si="412"/>
        <v/>
      </c>
      <c r="Q8803" s="70" t="str">
        <f t="shared" si="413"/>
        <v/>
      </c>
      <c r="R8803" s="70" t="str">
        <f>IFERROR(IF(K8803="handling and wharfage",SUM(P8803:Q8803),IF(OR(K8803="tank",K8803="Boat",K8803="car"),INDEX(Rate!$B$4:$M$25,MATCH(Gilbert!N8803,Rate!$A$4:$A$25,0),MATCH(Gilbert!L8803,Rate!$B$3:$M$3,0))*O8803*0.8,INDEX(Rate!$B$4:$M$25,MATCH(Gilbert!N8803,Rate!$A$4:$A$25,0),MATCH(Gilbert!L8803,Rate!$B$3:$M$3,0))*O8803)),"")</f>
        <v/>
      </c>
      <c r="T8803" s="71" t="str">
        <f t="shared" si="414"/>
        <v/>
      </c>
    </row>
    <row r="8804" spans="16:20">
      <c r="P8804" s="70" t="str">
        <f t="shared" si="412"/>
        <v/>
      </c>
      <c r="Q8804" s="70" t="str">
        <f t="shared" si="413"/>
        <v/>
      </c>
      <c r="R8804" s="70" t="str">
        <f>IFERROR(IF(K8804="handling and wharfage",SUM(P8804:Q8804),IF(OR(K8804="tank",K8804="Boat",K8804="car"),INDEX(Rate!$B$4:$M$25,MATCH(Gilbert!N8804,Rate!$A$4:$A$25,0),MATCH(Gilbert!L8804,Rate!$B$3:$M$3,0))*O8804*0.8,INDEX(Rate!$B$4:$M$25,MATCH(Gilbert!N8804,Rate!$A$4:$A$25,0),MATCH(Gilbert!L8804,Rate!$B$3:$M$3,0))*O8804)),"")</f>
        <v/>
      </c>
      <c r="T8804" s="71" t="str">
        <f t="shared" si="414"/>
        <v/>
      </c>
    </row>
    <row r="8805" spans="16:20">
      <c r="P8805" s="70" t="str">
        <f t="shared" si="412"/>
        <v/>
      </c>
      <c r="Q8805" s="70" t="str">
        <f t="shared" si="413"/>
        <v/>
      </c>
      <c r="R8805" s="70" t="str">
        <f>IFERROR(IF(K8805="handling and wharfage",SUM(P8805:Q8805),IF(OR(K8805="tank",K8805="Boat",K8805="car"),INDEX(Rate!$B$4:$M$25,MATCH(Gilbert!N8805,Rate!$A$4:$A$25,0),MATCH(Gilbert!L8805,Rate!$B$3:$M$3,0))*O8805*0.8,INDEX(Rate!$B$4:$M$25,MATCH(Gilbert!N8805,Rate!$A$4:$A$25,0),MATCH(Gilbert!L8805,Rate!$B$3:$M$3,0))*O8805)),"")</f>
        <v/>
      </c>
      <c r="T8805" s="71" t="str">
        <f t="shared" si="414"/>
        <v/>
      </c>
    </row>
    <row r="8806" spans="16:20">
      <c r="P8806" s="70" t="str">
        <f t="shared" si="412"/>
        <v/>
      </c>
      <c r="Q8806" s="70" t="str">
        <f t="shared" si="413"/>
        <v/>
      </c>
      <c r="R8806" s="70" t="str">
        <f>IFERROR(IF(K8806="handling and wharfage",SUM(P8806:Q8806),IF(OR(K8806="tank",K8806="Boat",K8806="car"),INDEX(Rate!$B$4:$M$25,MATCH(Gilbert!N8806,Rate!$A$4:$A$25,0),MATCH(Gilbert!L8806,Rate!$B$3:$M$3,0))*O8806*0.8,INDEX(Rate!$B$4:$M$25,MATCH(Gilbert!N8806,Rate!$A$4:$A$25,0),MATCH(Gilbert!L8806,Rate!$B$3:$M$3,0))*O8806)),"")</f>
        <v/>
      </c>
      <c r="T8806" s="71" t="str">
        <f t="shared" si="414"/>
        <v/>
      </c>
    </row>
    <row r="8807" spans="16:20">
      <c r="P8807" s="70" t="str">
        <f t="shared" si="412"/>
        <v/>
      </c>
      <c r="Q8807" s="70" t="str">
        <f t="shared" si="413"/>
        <v/>
      </c>
      <c r="R8807" s="70" t="str">
        <f>IFERROR(IF(K8807="handling and wharfage",SUM(P8807:Q8807),IF(OR(K8807="tank",K8807="Boat",K8807="car"),INDEX(Rate!$B$4:$M$25,MATCH(Gilbert!N8807,Rate!$A$4:$A$25,0),MATCH(Gilbert!L8807,Rate!$B$3:$M$3,0))*O8807*0.8,INDEX(Rate!$B$4:$M$25,MATCH(Gilbert!N8807,Rate!$A$4:$A$25,0),MATCH(Gilbert!L8807,Rate!$B$3:$M$3,0))*O8807)),"")</f>
        <v/>
      </c>
      <c r="T8807" s="71" t="str">
        <f t="shared" si="414"/>
        <v/>
      </c>
    </row>
    <row r="8808" spans="16:20">
      <c r="P8808" s="70" t="str">
        <f t="shared" si="412"/>
        <v/>
      </c>
      <c r="Q8808" s="70" t="str">
        <f t="shared" si="413"/>
        <v/>
      </c>
      <c r="R8808" s="70" t="str">
        <f>IFERROR(IF(K8808="handling and wharfage",SUM(P8808:Q8808),IF(OR(K8808="tank",K8808="Boat",K8808="car"),INDEX(Rate!$B$4:$M$25,MATCH(Gilbert!N8808,Rate!$A$4:$A$25,0),MATCH(Gilbert!L8808,Rate!$B$3:$M$3,0))*O8808*0.8,INDEX(Rate!$B$4:$M$25,MATCH(Gilbert!N8808,Rate!$A$4:$A$25,0),MATCH(Gilbert!L8808,Rate!$B$3:$M$3,0))*O8808)),"")</f>
        <v/>
      </c>
      <c r="T8808" s="71" t="str">
        <f t="shared" si="414"/>
        <v/>
      </c>
    </row>
    <row r="8809" spans="16:20">
      <c r="P8809" s="70" t="str">
        <f t="shared" si="412"/>
        <v/>
      </c>
      <c r="Q8809" s="70" t="str">
        <f t="shared" si="413"/>
        <v/>
      </c>
      <c r="R8809" s="70" t="str">
        <f>IFERROR(IF(K8809="handling and wharfage",SUM(P8809:Q8809),IF(OR(K8809="tank",K8809="Boat",K8809="car"),INDEX(Rate!$B$4:$M$25,MATCH(Gilbert!N8809,Rate!$A$4:$A$25,0),MATCH(Gilbert!L8809,Rate!$B$3:$M$3,0))*O8809*0.8,INDEX(Rate!$B$4:$M$25,MATCH(Gilbert!N8809,Rate!$A$4:$A$25,0),MATCH(Gilbert!L8809,Rate!$B$3:$M$3,0))*O8809)),"")</f>
        <v/>
      </c>
      <c r="T8809" s="71" t="str">
        <f t="shared" si="414"/>
        <v/>
      </c>
    </row>
    <row r="8810" spans="16:20">
      <c r="P8810" s="70" t="str">
        <f t="shared" si="412"/>
        <v/>
      </c>
      <c r="Q8810" s="70" t="str">
        <f t="shared" si="413"/>
        <v/>
      </c>
      <c r="R8810" s="70" t="str">
        <f>IFERROR(IF(K8810="handling and wharfage",SUM(P8810:Q8810),IF(OR(K8810="tank",K8810="Boat",K8810="car"),INDEX(Rate!$B$4:$M$25,MATCH(Gilbert!N8810,Rate!$A$4:$A$25,0),MATCH(Gilbert!L8810,Rate!$B$3:$M$3,0))*O8810*0.8,INDEX(Rate!$B$4:$M$25,MATCH(Gilbert!N8810,Rate!$A$4:$A$25,0),MATCH(Gilbert!L8810,Rate!$B$3:$M$3,0))*O8810)),"")</f>
        <v/>
      </c>
      <c r="T8810" s="71" t="str">
        <f t="shared" si="414"/>
        <v/>
      </c>
    </row>
    <row r="8811" spans="16:20">
      <c r="P8811" s="70" t="str">
        <f t="shared" si="412"/>
        <v/>
      </c>
      <c r="Q8811" s="70" t="str">
        <f t="shared" si="413"/>
        <v/>
      </c>
      <c r="R8811" s="70" t="str">
        <f>IFERROR(IF(K8811="handling and wharfage",SUM(P8811:Q8811),IF(OR(K8811="tank",K8811="Boat",K8811="car"),INDEX(Rate!$B$4:$M$25,MATCH(Gilbert!N8811,Rate!$A$4:$A$25,0),MATCH(Gilbert!L8811,Rate!$B$3:$M$3,0))*O8811*0.8,INDEX(Rate!$B$4:$M$25,MATCH(Gilbert!N8811,Rate!$A$4:$A$25,0),MATCH(Gilbert!L8811,Rate!$B$3:$M$3,0))*O8811)),"")</f>
        <v/>
      </c>
      <c r="T8811" s="71" t="str">
        <f t="shared" si="414"/>
        <v/>
      </c>
    </row>
    <row r="8812" spans="16:20">
      <c r="P8812" s="70" t="str">
        <f t="shared" si="412"/>
        <v/>
      </c>
      <c r="Q8812" s="70" t="str">
        <f t="shared" si="413"/>
        <v/>
      </c>
      <c r="R8812" s="70" t="str">
        <f>IFERROR(IF(K8812="handling and wharfage",SUM(P8812:Q8812),IF(OR(K8812="tank",K8812="Boat",K8812="car"),INDEX(Rate!$B$4:$M$25,MATCH(Gilbert!N8812,Rate!$A$4:$A$25,0),MATCH(Gilbert!L8812,Rate!$B$3:$M$3,0))*O8812*0.8,INDEX(Rate!$B$4:$M$25,MATCH(Gilbert!N8812,Rate!$A$4:$A$25,0),MATCH(Gilbert!L8812,Rate!$B$3:$M$3,0))*O8812)),"")</f>
        <v/>
      </c>
      <c r="T8812" s="71" t="str">
        <f t="shared" si="414"/>
        <v/>
      </c>
    </row>
    <row r="8813" spans="16:20">
      <c r="P8813" s="70" t="str">
        <f t="shared" si="412"/>
        <v/>
      </c>
      <c r="Q8813" s="70" t="str">
        <f t="shared" si="413"/>
        <v/>
      </c>
      <c r="R8813" s="70" t="str">
        <f>IFERROR(IF(K8813="handling and wharfage",SUM(P8813:Q8813),IF(OR(K8813="tank",K8813="Boat",K8813="car"),INDEX(Rate!$B$4:$M$25,MATCH(Gilbert!N8813,Rate!$A$4:$A$25,0),MATCH(Gilbert!L8813,Rate!$B$3:$M$3,0))*O8813*0.8,INDEX(Rate!$B$4:$M$25,MATCH(Gilbert!N8813,Rate!$A$4:$A$25,0),MATCH(Gilbert!L8813,Rate!$B$3:$M$3,0))*O8813)),"")</f>
        <v/>
      </c>
      <c r="T8813" s="71" t="str">
        <f t="shared" si="414"/>
        <v/>
      </c>
    </row>
    <row r="8814" spans="16:20">
      <c r="P8814" s="70" t="str">
        <f t="shared" si="412"/>
        <v/>
      </c>
      <c r="Q8814" s="70" t="str">
        <f t="shared" si="413"/>
        <v/>
      </c>
      <c r="R8814" s="70" t="str">
        <f>IFERROR(IF(K8814="handling and wharfage",SUM(P8814:Q8814),IF(OR(K8814="tank",K8814="Boat",K8814="car"),INDEX(Rate!$B$4:$M$25,MATCH(Gilbert!N8814,Rate!$A$4:$A$25,0),MATCH(Gilbert!L8814,Rate!$B$3:$M$3,0))*O8814*0.8,INDEX(Rate!$B$4:$M$25,MATCH(Gilbert!N8814,Rate!$A$4:$A$25,0),MATCH(Gilbert!L8814,Rate!$B$3:$M$3,0))*O8814)),"")</f>
        <v/>
      </c>
      <c r="T8814" s="71" t="str">
        <f t="shared" si="414"/>
        <v/>
      </c>
    </row>
    <row r="8815" spans="16:20">
      <c r="P8815" s="70" t="str">
        <f t="shared" si="412"/>
        <v/>
      </c>
      <c r="Q8815" s="70" t="str">
        <f t="shared" si="413"/>
        <v/>
      </c>
      <c r="R8815" s="70" t="str">
        <f>IFERROR(IF(K8815="handling and wharfage",SUM(P8815:Q8815),IF(OR(K8815="tank",K8815="Boat",K8815="car"),INDEX(Rate!$B$4:$M$25,MATCH(Gilbert!N8815,Rate!$A$4:$A$25,0),MATCH(Gilbert!L8815,Rate!$B$3:$M$3,0))*O8815*0.8,INDEX(Rate!$B$4:$M$25,MATCH(Gilbert!N8815,Rate!$A$4:$A$25,0),MATCH(Gilbert!L8815,Rate!$B$3:$M$3,0))*O8815)),"")</f>
        <v/>
      </c>
      <c r="T8815" s="71" t="str">
        <f t="shared" si="414"/>
        <v/>
      </c>
    </row>
    <row r="8816" spans="16:20">
      <c r="P8816" s="70" t="str">
        <f t="shared" si="412"/>
        <v/>
      </c>
      <c r="Q8816" s="70" t="str">
        <f t="shared" si="413"/>
        <v/>
      </c>
      <c r="R8816" s="70" t="str">
        <f>IFERROR(IF(K8816="handling and wharfage",SUM(P8816:Q8816),IF(OR(K8816="tank",K8816="Boat",K8816="car"),INDEX(Rate!$B$4:$M$25,MATCH(Gilbert!N8816,Rate!$A$4:$A$25,0),MATCH(Gilbert!L8816,Rate!$B$3:$M$3,0))*O8816*0.8,INDEX(Rate!$B$4:$M$25,MATCH(Gilbert!N8816,Rate!$A$4:$A$25,0),MATCH(Gilbert!L8816,Rate!$B$3:$M$3,0))*O8816)),"")</f>
        <v/>
      </c>
      <c r="T8816" s="71" t="str">
        <f t="shared" si="414"/>
        <v/>
      </c>
    </row>
    <row r="8817" spans="16:20">
      <c r="P8817" s="70" t="str">
        <f t="shared" si="412"/>
        <v/>
      </c>
      <c r="Q8817" s="70" t="str">
        <f t="shared" si="413"/>
        <v/>
      </c>
      <c r="R8817" s="70" t="str">
        <f>IFERROR(IF(K8817="handling and wharfage",SUM(P8817:Q8817),IF(OR(K8817="tank",K8817="Boat",K8817="car"),INDEX(Rate!$B$4:$M$25,MATCH(Gilbert!N8817,Rate!$A$4:$A$25,0),MATCH(Gilbert!L8817,Rate!$B$3:$M$3,0))*O8817*0.8,INDEX(Rate!$B$4:$M$25,MATCH(Gilbert!N8817,Rate!$A$4:$A$25,0),MATCH(Gilbert!L8817,Rate!$B$3:$M$3,0))*O8817)),"")</f>
        <v/>
      </c>
      <c r="T8817" s="71" t="str">
        <f t="shared" si="414"/>
        <v/>
      </c>
    </row>
    <row r="8818" spans="16:20">
      <c r="P8818" s="70" t="str">
        <f t="shared" si="412"/>
        <v/>
      </c>
      <c r="Q8818" s="70" t="str">
        <f t="shared" si="413"/>
        <v/>
      </c>
      <c r="R8818" s="70" t="str">
        <f>IFERROR(IF(K8818="handling and wharfage",SUM(P8818:Q8818),IF(OR(K8818="tank",K8818="Boat",K8818="car"),INDEX(Rate!$B$4:$M$25,MATCH(Gilbert!N8818,Rate!$A$4:$A$25,0),MATCH(Gilbert!L8818,Rate!$B$3:$M$3,0))*O8818*0.8,INDEX(Rate!$B$4:$M$25,MATCH(Gilbert!N8818,Rate!$A$4:$A$25,0),MATCH(Gilbert!L8818,Rate!$B$3:$M$3,0))*O8818)),"")</f>
        <v/>
      </c>
      <c r="T8818" s="71" t="str">
        <f t="shared" si="414"/>
        <v/>
      </c>
    </row>
    <row r="8819" spans="16:20">
      <c r="P8819" s="70" t="str">
        <f t="shared" si="412"/>
        <v/>
      </c>
      <c r="Q8819" s="70" t="str">
        <f t="shared" si="413"/>
        <v/>
      </c>
      <c r="R8819" s="70" t="str">
        <f>IFERROR(IF(K8819="handling and wharfage",SUM(P8819:Q8819),IF(OR(K8819="tank",K8819="Boat",K8819="car"),INDEX(Rate!$B$4:$M$25,MATCH(Gilbert!N8819,Rate!$A$4:$A$25,0),MATCH(Gilbert!L8819,Rate!$B$3:$M$3,0))*O8819*0.8,INDEX(Rate!$B$4:$M$25,MATCH(Gilbert!N8819,Rate!$A$4:$A$25,0),MATCH(Gilbert!L8819,Rate!$B$3:$M$3,0))*O8819)),"")</f>
        <v/>
      </c>
      <c r="T8819" s="71" t="str">
        <f t="shared" si="414"/>
        <v/>
      </c>
    </row>
    <row r="8820" spans="16:20">
      <c r="P8820" s="70" t="str">
        <f t="shared" si="412"/>
        <v/>
      </c>
      <c r="Q8820" s="70" t="str">
        <f t="shared" si="413"/>
        <v/>
      </c>
      <c r="R8820" s="70" t="str">
        <f>IFERROR(IF(K8820="handling and wharfage",SUM(P8820:Q8820),IF(OR(K8820="tank",K8820="Boat",K8820="car"),INDEX(Rate!$B$4:$M$25,MATCH(Gilbert!N8820,Rate!$A$4:$A$25,0),MATCH(Gilbert!L8820,Rate!$B$3:$M$3,0))*O8820*0.8,INDEX(Rate!$B$4:$M$25,MATCH(Gilbert!N8820,Rate!$A$4:$A$25,0),MATCH(Gilbert!L8820,Rate!$B$3:$M$3,0))*O8820)),"")</f>
        <v/>
      </c>
      <c r="T8820" s="71" t="str">
        <f t="shared" si="414"/>
        <v/>
      </c>
    </row>
    <row r="8821" spans="16:20">
      <c r="P8821" s="70" t="str">
        <f t="shared" si="412"/>
        <v/>
      </c>
      <c r="Q8821" s="70" t="str">
        <f t="shared" si="413"/>
        <v/>
      </c>
      <c r="R8821" s="70" t="str">
        <f>IFERROR(IF(K8821="handling and wharfage",SUM(P8821:Q8821),IF(OR(K8821="tank",K8821="Boat",K8821="car"),INDEX(Rate!$B$4:$M$25,MATCH(Gilbert!N8821,Rate!$A$4:$A$25,0),MATCH(Gilbert!L8821,Rate!$B$3:$M$3,0))*O8821*0.8,INDEX(Rate!$B$4:$M$25,MATCH(Gilbert!N8821,Rate!$A$4:$A$25,0),MATCH(Gilbert!L8821,Rate!$B$3:$M$3,0))*O8821)),"")</f>
        <v/>
      </c>
      <c r="T8821" s="71" t="str">
        <f t="shared" si="414"/>
        <v/>
      </c>
    </row>
    <row r="8822" spans="16:20">
      <c r="P8822" s="70" t="str">
        <f t="shared" si="412"/>
        <v/>
      </c>
      <c r="Q8822" s="70" t="str">
        <f t="shared" si="413"/>
        <v/>
      </c>
      <c r="R8822" s="70" t="str">
        <f>IFERROR(IF(K8822="handling and wharfage",SUM(P8822:Q8822),IF(OR(K8822="tank",K8822="Boat",K8822="car"),INDEX(Rate!$B$4:$M$25,MATCH(Gilbert!N8822,Rate!$A$4:$A$25,0),MATCH(Gilbert!L8822,Rate!$B$3:$M$3,0))*O8822*0.8,INDEX(Rate!$B$4:$M$25,MATCH(Gilbert!N8822,Rate!$A$4:$A$25,0),MATCH(Gilbert!L8822,Rate!$B$3:$M$3,0))*O8822)),"")</f>
        <v/>
      </c>
      <c r="T8822" s="71" t="str">
        <f t="shared" si="414"/>
        <v/>
      </c>
    </row>
    <row r="8823" spans="16:20">
      <c r="P8823" s="70" t="str">
        <f t="shared" si="412"/>
        <v/>
      </c>
      <c r="Q8823" s="70" t="str">
        <f t="shared" si="413"/>
        <v/>
      </c>
      <c r="R8823" s="70" t="str">
        <f>IFERROR(IF(K8823="handling and wharfage",SUM(P8823:Q8823),IF(OR(K8823="tank",K8823="Boat",K8823="car"),INDEX(Rate!$B$4:$M$25,MATCH(Gilbert!N8823,Rate!$A$4:$A$25,0),MATCH(Gilbert!L8823,Rate!$B$3:$M$3,0))*O8823*0.8,INDEX(Rate!$B$4:$M$25,MATCH(Gilbert!N8823,Rate!$A$4:$A$25,0),MATCH(Gilbert!L8823,Rate!$B$3:$M$3,0))*O8823)),"")</f>
        <v/>
      </c>
      <c r="T8823" s="71" t="str">
        <f t="shared" si="414"/>
        <v/>
      </c>
    </row>
    <row r="8824" spans="16:20">
      <c r="P8824" s="70" t="str">
        <f t="shared" si="412"/>
        <v/>
      </c>
      <c r="Q8824" s="70" t="str">
        <f t="shared" si="413"/>
        <v/>
      </c>
      <c r="R8824" s="70" t="str">
        <f>IFERROR(IF(K8824="handling and wharfage",SUM(P8824:Q8824),IF(OR(K8824="tank",K8824="Boat",K8824="car"),INDEX(Rate!$B$4:$M$25,MATCH(Gilbert!N8824,Rate!$A$4:$A$25,0),MATCH(Gilbert!L8824,Rate!$B$3:$M$3,0))*O8824*0.8,INDEX(Rate!$B$4:$M$25,MATCH(Gilbert!N8824,Rate!$A$4:$A$25,0),MATCH(Gilbert!L8824,Rate!$B$3:$M$3,0))*O8824)),"")</f>
        <v/>
      </c>
      <c r="T8824" s="71" t="str">
        <f t="shared" si="414"/>
        <v/>
      </c>
    </row>
    <row r="8825" spans="16:20">
      <c r="P8825" s="70" t="str">
        <f t="shared" si="412"/>
        <v/>
      </c>
      <c r="Q8825" s="70" t="str">
        <f t="shared" si="413"/>
        <v/>
      </c>
      <c r="R8825" s="70" t="str">
        <f>IFERROR(IF(K8825="handling and wharfage",SUM(P8825:Q8825),IF(OR(K8825="tank",K8825="Boat",K8825="car"),INDEX(Rate!$B$4:$M$25,MATCH(Gilbert!N8825,Rate!$A$4:$A$25,0),MATCH(Gilbert!L8825,Rate!$B$3:$M$3,0))*O8825*0.8,INDEX(Rate!$B$4:$M$25,MATCH(Gilbert!N8825,Rate!$A$4:$A$25,0),MATCH(Gilbert!L8825,Rate!$B$3:$M$3,0))*O8825)),"")</f>
        <v/>
      </c>
      <c r="T8825" s="71" t="str">
        <f t="shared" si="414"/>
        <v/>
      </c>
    </row>
    <row r="8826" spans="16:20">
      <c r="P8826" s="70" t="str">
        <f t="shared" si="412"/>
        <v/>
      </c>
      <c r="Q8826" s="70" t="str">
        <f t="shared" si="413"/>
        <v/>
      </c>
      <c r="R8826" s="70" t="str">
        <f>IFERROR(IF(K8826="handling and wharfage",SUM(P8826:Q8826),IF(OR(K8826="tank",K8826="Boat",K8826="car"),INDEX(Rate!$B$4:$M$25,MATCH(Gilbert!N8826,Rate!$A$4:$A$25,0),MATCH(Gilbert!L8826,Rate!$B$3:$M$3,0))*O8826*0.8,INDEX(Rate!$B$4:$M$25,MATCH(Gilbert!N8826,Rate!$A$4:$A$25,0),MATCH(Gilbert!L8826,Rate!$B$3:$M$3,0))*O8826)),"")</f>
        <v/>
      </c>
      <c r="T8826" s="71" t="str">
        <f t="shared" si="414"/>
        <v/>
      </c>
    </row>
    <row r="8827" spans="16:20">
      <c r="P8827" s="70" t="str">
        <f t="shared" si="412"/>
        <v/>
      </c>
      <c r="Q8827" s="70" t="str">
        <f t="shared" si="413"/>
        <v/>
      </c>
      <c r="R8827" s="70" t="str">
        <f>IFERROR(IF(K8827="handling and wharfage",SUM(P8827:Q8827),IF(OR(K8827="tank",K8827="Boat",K8827="car"),INDEX(Rate!$B$4:$M$25,MATCH(Gilbert!N8827,Rate!$A$4:$A$25,0),MATCH(Gilbert!L8827,Rate!$B$3:$M$3,0))*O8827*0.8,INDEX(Rate!$B$4:$M$25,MATCH(Gilbert!N8827,Rate!$A$4:$A$25,0),MATCH(Gilbert!L8827,Rate!$B$3:$M$3,0))*O8827)),"")</f>
        <v/>
      </c>
      <c r="T8827" s="71" t="str">
        <f t="shared" si="414"/>
        <v/>
      </c>
    </row>
    <row r="8828" spans="16:20">
      <c r="P8828" s="70" t="str">
        <f t="shared" si="412"/>
        <v/>
      </c>
      <c r="Q8828" s="70" t="str">
        <f t="shared" si="413"/>
        <v/>
      </c>
      <c r="R8828" s="70" t="str">
        <f>IFERROR(IF(K8828="handling and wharfage",SUM(P8828:Q8828),IF(OR(K8828="tank",K8828="Boat",K8828="car"),INDEX(Rate!$B$4:$M$25,MATCH(Gilbert!N8828,Rate!$A$4:$A$25,0),MATCH(Gilbert!L8828,Rate!$B$3:$M$3,0))*O8828*0.8,INDEX(Rate!$B$4:$M$25,MATCH(Gilbert!N8828,Rate!$A$4:$A$25,0),MATCH(Gilbert!L8828,Rate!$B$3:$M$3,0))*O8828)),"")</f>
        <v/>
      </c>
      <c r="T8828" s="71" t="str">
        <f t="shared" si="414"/>
        <v/>
      </c>
    </row>
    <row r="8829" spans="16:20">
      <c r="P8829" s="70" t="str">
        <f t="shared" si="412"/>
        <v/>
      </c>
      <c r="Q8829" s="70" t="str">
        <f t="shared" si="413"/>
        <v/>
      </c>
      <c r="R8829" s="70" t="str">
        <f>IFERROR(IF(K8829="handling and wharfage",SUM(P8829:Q8829),IF(OR(K8829="tank",K8829="Boat",K8829="car"),INDEX(Rate!$B$4:$M$25,MATCH(Gilbert!N8829,Rate!$A$4:$A$25,0),MATCH(Gilbert!L8829,Rate!$B$3:$M$3,0))*O8829*0.8,INDEX(Rate!$B$4:$M$25,MATCH(Gilbert!N8829,Rate!$A$4:$A$25,0),MATCH(Gilbert!L8829,Rate!$B$3:$M$3,0))*O8829)),"")</f>
        <v/>
      </c>
      <c r="T8829" s="71" t="str">
        <f t="shared" si="414"/>
        <v/>
      </c>
    </row>
    <row r="8830" spans="16:20">
      <c r="P8830" s="70" t="str">
        <f t="shared" si="412"/>
        <v/>
      </c>
      <c r="Q8830" s="70" t="str">
        <f t="shared" si="413"/>
        <v/>
      </c>
      <c r="R8830" s="70" t="str">
        <f>IFERROR(IF(K8830="handling and wharfage",SUM(P8830:Q8830),IF(OR(K8830="tank",K8830="Boat",K8830="car"),INDEX(Rate!$B$4:$M$25,MATCH(Gilbert!N8830,Rate!$A$4:$A$25,0),MATCH(Gilbert!L8830,Rate!$B$3:$M$3,0))*O8830*0.8,INDEX(Rate!$B$4:$M$25,MATCH(Gilbert!N8830,Rate!$A$4:$A$25,0),MATCH(Gilbert!L8830,Rate!$B$3:$M$3,0))*O8830)),"")</f>
        <v/>
      </c>
      <c r="T8830" s="71" t="str">
        <f t="shared" si="414"/>
        <v/>
      </c>
    </row>
    <row r="8831" spans="16:20">
      <c r="P8831" s="70" t="str">
        <f t="shared" si="412"/>
        <v/>
      </c>
      <c r="Q8831" s="70" t="str">
        <f t="shared" si="413"/>
        <v/>
      </c>
      <c r="R8831" s="70" t="str">
        <f>IFERROR(IF(K8831="handling and wharfage",SUM(P8831:Q8831),IF(OR(K8831="tank",K8831="Boat",K8831="car"),INDEX(Rate!$B$4:$M$25,MATCH(Gilbert!N8831,Rate!$A$4:$A$25,0),MATCH(Gilbert!L8831,Rate!$B$3:$M$3,0))*O8831*0.8,INDEX(Rate!$B$4:$M$25,MATCH(Gilbert!N8831,Rate!$A$4:$A$25,0),MATCH(Gilbert!L8831,Rate!$B$3:$M$3,0))*O8831)),"")</f>
        <v/>
      </c>
      <c r="T8831" s="71" t="str">
        <f t="shared" si="414"/>
        <v/>
      </c>
    </row>
    <row r="8832" spans="16:20">
      <c r="P8832" s="70" t="str">
        <f t="shared" si="412"/>
        <v/>
      </c>
      <c r="Q8832" s="70" t="str">
        <f t="shared" si="413"/>
        <v/>
      </c>
      <c r="R8832" s="70" t="str">
        <f>IFERROR(IF(K8832="handling and wharfage",SUM(P8832:Q8832),IF(OR(K8832="tank",K8832="Boat",K8832="car"),INDEX(Rate!$B$4:$M$25,MATCH(Gilbert!N8832,Rate!$A$4:$A$25,0),MATCH(Gilbert!L8832,Rate!$B$3:$M$3,0))*O8832*0.8,INDEX(Rate!$B$4:$M$25,MATCH(Gilbert!N8832,Rate!$A$4:$A$25,0),MATCH(Gilbert!L8832,Rate!$B$3:$M$3,0))*O8832)),"")</f>
        <v/>
      </c>
      <c r="T8832" s="71" t="str">
        <f t="shared" si="414"/>
        <v/>
      </c>
    </row>
    <row r="8833" spans="16:20">
      <c r="P8833" s="70" t="str">
        <f t="shared" si="412"/>
        <v/>
      </c>
      <c r="Q8833" s="70" t="str">
        <f t="shared" si="413"/>
        <v/>
      </c>
      <c r="R8833" s="70" t="str">
        <f>IFERROR(IF(K8833="handling and wharfage",SUM(P8833:Q8833),IF(OR(K8833="tank",K8833="Boat",K8833="car"),INDEX(Rate!$B$4:$M$25,MATCH(Gilbert!N8833,Rate!$A$4:$A$25,0),MATCH(Gilbert!L8833,Rate!$B$3:$M$3,0))*O8833*0.8,INDEX(Rate!$B$4:$M$25,MATCH(Gilbert!N8833,Rate!$A$4:$A$25,0),MATCH(Gilbert!L8833,Rate!$B$3:$M$3,0))*O8833)),"")</f>
        <v/>
      </c>
      <c r="T8833" s="71" t="str">
        <f t="shared" si="414"/>
        <v/>
      </c>
    </row>
    <row r="8834" spans="16:20">
      <c r="P8834" s="70" t="str">
        <f t="shared" si="412"/>
        <v/>
      </c>
      <c r="Q8834" s="70" t="str">
        <f t="shared" si="413"/>
        <v/>
      </c>
      <c r="R8834" s="70" t="str">
        <f>IFERROR(IF(K8834="handling and wharfage",SUM(P8834:Q8834),IF(OR(K8834="tank",K8834="Boat",K8834="car"),INDEX(Rate!$B$4:$M$25,MATCH(Gilbert!N8834,Rate!$A$4:$A$25,0),MATCH(Gilbert!L8834,Rate!$B$3:$M$3,0))*O8834*0.8,INDEX(Rate!$B$4:$M$25,MATCH(Gilbert!N8834,Rate!$A$4:$A$25,0),MATCH(Gilbert!L8834,Rate!$B$3:$M$3,0))*O8834)),"")</f>
        <v/>
      </c>
      <c r="T8834" s="71" t="str">
        <f t="shared" si="414"/>
        <v/>
      </c>
    </row>
    <row r="8835" spans="16:20">
      <c r="P8835" s="70" t="str">
        <f t="shared" ref="P8835:P8898" si="415">IF(OR(K8835="handling and wharfage",K8835="rau handling and wharfage"),O8835*30,"")</f>
        <v/>
      </c>
      <c r="Q8835" s="70" t="str">
        <f t="shared" ref="Q8835:Q8898" si="416">IF(K8835&lt;&gt;"handling and wharfage","",O8835*3.5)</f>
        <v/>
      </c>
      <c r="R8835" s="70" t="str">
        <f>IFERROR(IF(K8835="handling and wharfage",SUM(P8835:Q8835),IF(OR(K8835="tank",K8835="Boat",K8835="car"),INDEX(Rate!$B$4:$M$25,MATCH(Gilbert!N8835,Rate!$A$4:$A$25,0),MATCH(Gilbert!L8835,Rate!$B$3:$M$3,0))*O8835*0.8,INDEX(Rate!$B$4:$M$25,MATCH(Gilbert!N8835,Rate!$A$4:$A$25,0),MATCH(Gilbert!L8835,Rate!$B$3:$M$3,0))*O8835)),"")</f>
        <v/>
      </c>
      <c r="T8835" s="71" t="str">
        <f t="shared" ref="T8835:T8898" si="417">IF(L8835="","",IF(L8835="General2","F0070000061A","E31250000331"))</f>
        <v/>
      </c>
    </row>
    <row r="8836" spans="16:20">
      <c r="P8836" s="70" t="str">
        <f t="shared" si="415"/>
        <v/>
      </c>
      <c r="Q8836" s="70" t="str">
        <f t="shared" si="416"/>
        <v/>
      </c>
      <c r="R8836" s="70" t="str">
        <f>IFERROR(IF(K8836="handling and wharfage",SUM(P8836:Q8836),IF(OR(K8836="tank",K8836="Boat",K8836="car"),INDEX(Rate!$B$4:$M$25,MATCH(Gilbert!N8836,Rate!$A$4:$A$25,0),MATCH(Gilbert!L8836,Rate!$B$3:$M$3,0))*O8836*0.8,INDEX(Rate!$B$4:$M$25,MATCH(Gilbert!N8836,Rate!$A$4:$A$25,0),MATCH(Gilbert!L8836,Rate!$B$3:$M$3,0))*O8836)),"")</f>
        <v/>
      </c>
      <c r="T8836" s="71" t="str">
        <f t="shared" si="417"/>
        <v/>
      </c>
    </row>
    <row r="8837" spans="16:20">
      <c r="P8837" s="70" t="str">
        <f t="shared" si="415"/>
        <v/>
      </c>
      <c r="Q8837" s="70" t="str">
        <f t="shared" si="416"/>
        <v/>
      </c>
      <c r="R8837" s="70" t="str">
        <f>IFERROR(IF(K8837="handling and wharfage",SUM(P8837:Q8837),IF(OR(K8837="tank",K8837="Boat",K8837="car"),INDEX(Rate!$B$4:$M$25,MATCH(Gilbert!N8837,Rate!$A$4:$A$25,0),MATCH(Gilbert!L8837,Rate!$B$3:$M$3,0))*O8837*0.8,INDEX(Rate!$B$4:$M$25,MATCH(Gilbert!N8837,Rate!$A$4:$A$25,0),MATCH(Gilbert!L8837,Rate!$B$3:$M$3,0))*O8837)),"")</f>
        <v/>
      </c>
      <c r="T8837" s="71" t="str">
        <f t="shared" si="417"/>
        <v/>
      </c>
    </row>
    <row r="8838" spans="16:20">
      <c r="P8838" s="70" t="str">
        <f t="shared" si="415"/>
        <v/>
      </c>
      <c r="Q8838" s="70" t="str">
        <f t="shared" si="416"/>
        <v/>
      </c>
      <c r="R8838" s="70" t="str">
        <f>IFERROR(IF(K8838="handling and wharfage",SUM(P8838:Q8838),IF(OR(K8838="tank",K8838="Boat",K8838="car"),INDEX(Rate!$B$4:$M$25,MATCH(Gilbert!N8838,Rate!$A$4:$A$25,0),MATCH(Gilbert!L8838,Rate!$B$3:$M$3,0))*O8838*0.8,INDEX(Rate!$B$4:$M$25,MATCH(Gilbert!N8838,Rate!$A$4:$A$25,0),MATCH(Gilbert!L8838,Rate!$B$3:$M$3,0))*O8838)),"")</f>
        <v/>
      </c>
      <c r="T8838" s="71" t="str">
        <f t="shared" si="417"/>
        <v/>
      </c>
    </row>
    <row r="8839" spans="16:20">
      <c r="P8839" s="70" t="str">
        <f t="shared" si="415"/>
        <v/>
      </c>
      <c r="Q8839" s="70" t="str">
        <f t="shared" si="416"/>
        <v/>
      </c>
      <c r="R8839" s="70" t="str">
        <f>IFERROR(IF(K8839="handling and wharfage",SUM(P8839:Q8839),IF(OR(K8839="tank",K8839="Boat",K8839="car"),INDEX(Rate!$B$4:$M$25,MATCH(Gilbert!N8839,Rate!$A$4:$A$25,0),MATCH(Gilbert!L8839,Rate!$B$3:$M$3,0))*O8839*0.8,INDEX(Rate!$B$4:$M$25,MATCH(Gilbert!N8839,Rate!$A$4:$A$25,0),MATCH(Gilbert!L8839,Rate!$B$3:$M$3,0))*O8839)),"")</f>
        <v/>
      </c>
      <c r="T8839" s="71" t="str">
        <f t="shared" si="417"/>
        <v/>
      </c>
    </row>
    <row r="8840" spans="16:20">
      <c r="P8840" s="70" t="str">
        <f t="shared" si="415"/>
        <v/>
      </c>
      <c r="Q8840" s="70" t="str">
        <f t="shared" si="416"/>
        <v/>
      </c>
      <c r="R8840" s="70" t="str">
        <f>IFERROR(IF(K8840="handling and wharfage",SUM(P8840:Q8840),IF(OR(K8840="tank",K8840="Boat",K8840="car"),INDEX(Rate!$B$4:$M$25,MATCH(Gilbert!N8840,Rate!$A$4:$A$25,0),MATCH(Gilbert!L8840,Rate!$B$3:$M$3,0))*O8840*0.8,INDEX(Rate!$B$4:$M$25,MATCH(Gilbert!N8840,Rate!$A$4:$A$25,0),MATCH(Gilbert!L8840,Rate!$B$3:$M$3,0))*O8840)),"")</f>
        <v/>
      </c>
      <c r="T8840" s="71" t="str">
        <f t="shared" si="417"/>
        <v/>
      </c>
    </row>
    <row r="8841" spans="16:20">
      <c r="P8841" s="70" t="str">
        <f t="shared" si="415"/>
        <v/>
      </c>
      <c r="Q8841" s="70" t="str">
        <f t="shared" si="416"/>
        <v/>
      </c>
      <c r="R8841" s="70" t="str">
        <f>IFERROR(IF(K8841="handling and wharfage",SUM(P8841:Q8841),IF(OR(K8841="tank",K8841="Boat",K8841="car"),INDEX(Rate!$B$4:$M$25,MATCH(Gilbert!N8841,Rate!$A$4:$A$25,0),MATCH(Gilbert!L8841,Rate!$B$3:$M$3,0))*O8841*0.8,INDEX(Rate!$B$4:$M$25,MATCH(Gilbert!N8841,Rate!$A$4:$A$25,0),MATCH(Gilbert!L8841,Rate!$B$3:$M$3,0))*O8841)),"")</f>
        <v/>
      </c>
      <c r="T8841" s="71" t="str">
        <f t="shared" si="417"/>
        <v/>
      </c>
    </row>
    <row r="8842" spans="16:20">
      <c r="P8842" s="70" t="str">
        <f t="shared" si="415"/>
        <v/>
      </c>
      <c r="Q8842" s="70" t="str">
        <f t="shared" si="416"/>
        <v/>
      </c>
      <c r="R8842" s="70" t="str">
        <f>IFERROR(IF(K8842="handling and wharfage",SUM(P8842:Q8842),IF(OR(K8842="tank",K8842="Boat",K8842="car"),INDEX(Rate!$B$4:$M$25,MATCH(Gilbert!N8842,Rate!$A$4:$A$25,0),MATCH(Gilbert!L8842,Rate!$B$3:$M$3,0))*O8842*0.8,INDEX(Rate!$B$4:$M$25,MATCH(Gilbert!N8842,Rate!$A$4:$A$25,0),MATCH(Gilbert!L8842,Rate!$B$3:$M$3,0))*O8842)),"")</f>
        <v/>
      </c>
      <c r="T8842" s="71" t="str">
        <f t="shared" si="417"/>
        <v/>
      </c>
    </row>
    <row r="8843" spans="16:20">
      <c r="P8843" s="70" t="str">
        <f t="shared" si="415"/>
        <v/>
      </c>
      <c r="Q8843" s="70" t="str">
        <f t="shared" si="416"/>
        <v/>
      </c>
      <c r="R8843" s="70" t="str">
        <f>IFERROR(IF(K8843="handling and wharfage",SUM(P8843:Q8843),IF(OR(K8843="tank",K8843="Boat",K8843="car"),INDEX(Rate!$B$4:$M$25,MATCH(Gilbert!N8843,Rate!$A$4:$A$25,0),MATCH(Gilbert!L8843,Rate!$B$3:$M$3,0))*O8843*0.8,INDEX(Rate!$B$4:$M$25,MATCH(Gilbert!N8843,Rate!$A$4:$A$25,0),MATCH(Gilbert!L8843,Rate!$B$3:$M$3,0))*O8843)),"")</f>
        <v/>
      </c>
      <c r="T8843" s="71" t="str">
        <f t="shared" si="417"/>
        <v/>
      </c>
    </row>
    <row r="8844" spans="16:20">
      <c r="P8844" s="70" t="str">
        <f t="shared" si="415"/>
        <v/>
      </c>
      <c r="Q8844" s="70" t="str">
        <f t="shared" si="416"/>
        <v/>
      </c>
      <c r="R8844" s="70" t="str">
        <f>IFERROR(IF(K8844="handling and wharfage",SUM(P8844:Q8844),IF(OR(K8844="tank",K8844="Boat",K8844="car"),INDEX(Rate!$B$4:$M$25,MATCH(Gilbert!N8844,Rate!$A$4:$A$25,0),MATCH(Gilbert!L8844,Rate!$B$3:$M$3,0))*O8844*0.8,INDEX(Rate!$B$4:$M$25,MATCH(Gilbert!N8844,Rate!$A$4:$A$25,0),MATCH(Gilbert!L8844,Rate!$B$3:$M$3,0))*O8844)),"")</f>
        <v/>
      </c>
      <c r="T8844" s="71" t="str">
        <f t="shared" si="417"/>
        <v/>
      </c>
    </row>
    <row r="8845" spans="16:20">
      <c r="P8845" s="70" t="str">
        <f t="shared" si="415"/>
        <v/>
      </c>
      <c r="Q8845" s="70" t="str">
        <f t="shared" si="416"/>
        <v/>
      </c>
      <c r="R8845" s="70" t="str">
        <f>IFERROR(IF(K8845="handling and wharfage",SUM(P8845:Q8845),IF(OR(K8845="tank",K8845="Boat",K8845="car"),INDEX(Rate!$B$4:$M$25,MATCH(Gilbert!N8845,Rate!$A$4:$A$25,0),MATCH(Gilbert!L8845,Rate!$B$3:$M$3,0))*O8845*0.8,INDEX(Rate!$B$4:$M$25,MATCH(Gilbert!N8845,Rate!$A$4:$A$25,0),MATCH(Gilbert!L8845,Rate!$B$3:$M$3,0))*O8845)),"")</f>
        <v/>
      </c>
      <c r="T8845" s="71" t="str">
        <f t="shared" si="417"/>
        <v/>
      </c>
    </row>
    <row r="8846" spans="16:20">
      <c r="P8846" s="70" t="str">
        <f t="shared" si="415"/>
        <v/>
      </c>
      <c r="Q8846" s="70" t="str">
        <f t="shared" si="416"/>
        <v/>
      </c>
      <c r="R8846" s="70" t="str">
        <f>IFERROR(IF(K8846="handling and wharfage",SUM(P8846:Q8846),IF(OR(K8846="tank",K8846="Boat",K8846="car"),INDEX(Rate!$B$4:$M$25,MATCH(Gilbert!N8846,Rate!$A$4:$A$25,0),MATCH(Gilbert!L8846,Rate!$B$3:$M$3,0))*O8846*0.8,INDEX(Rate!$B$4:$M$25,MATCH(Gilbert!N8846,Rate!$A$4:$A$25,0),MATCH(Gilbert!L8846,Rate!$B$3:$M$3,0))*O8846)),"")</f>
        <v/>
      </c>
      <c r="T8846" s="71" t="str">
        <f t="shared" si="417"/>
        <v/>
      </c>
    </row>
    <row r="8847" spans="16:20">
      <c r="P8847" s="70" t="str">
        <f t="shared" si="415"/>
        <v/>
      </c>
      <c r="Q8847" s="70" t="str">
        <f t="shared" si="416"/>
        <v/>
      </c>
      <c r="R8847" s="70" t="str">
        <f>IFERROR(IF(K8847="handling and wharfage",SUM(P8847:Q8847),IF(OR(K8847="tank",K8847="Boat",K8847="car"),INDEX(Rate!$B$4:$M$25,MATCH(Gilbert!N8847,Rate!$A$4:$A$25,0),MATCH(Gilbert!L8847,Rate!$B$3:$M$3,0))*O8847*0.8,INDEX(Rate!$B$4:$M$25,MATCH(Gilbert!N8847,Rate!$A$4:$A$25,0),MATCH(Gilbert!L8847,Rate!$B$3:$M$3,0))*O8847)),"")</f>
        <v/>
      </c>
      <c r="T8847" s="71" t="str">
        <f t="shared" si="417"/>
        <v/>
      </c>
    </row>
    <row r="8848" spans="16:20">
      <c r="P8848" s="70" t="str">
        <f t="shared" si="415"/>
        <v/>
      </c>
      <c r="Q8848" s="70" t="str">
        <f t="shared" si="416"/>
        <v/>
      </c>
      <c r="R8848" s="70" t="str">
        <f>IFERROR(IF(K8848="handling and wharfage",SUM(P8848:Q8848),IF(OR(K8848="tank",K8848="Boat",K8848="car"),INDEX(Rate!$B$4:$M$25,MATCH(Gilbert!N8848,Rate!$A$4:$A$25,0),MATCH(Gilbert!L8848,Rate!$B$3:$M$3,0))*O8848*0.8,INDEX(Rate!$B$4:$M$25,MATCH(Gilbert!N8848,Rate!$A$4:$A$25,0),MATCH(Gilbert!L8848,Rate!$B$3:$M$3,0))*O8848)),"")</f>
        <v/>
      </c>
      <c r="T8848" s="71" t="str">
        <f t="shared" si="417"/>
        <v/>
      </c>
    </row>
    <row r="8849" spans="16:20">
      <c r="P8849" s="70" t="str">
        <f t="shared" si="415"/>
        <v/>
      </c>
      <c r="Q8849" s="70" t="str">
        <f t="shared" si="416"/>
        <v/>
      </c>
      <c r="R8849" s="70" t="str">
        <f>IFERROR(IF(K8849="handling and wharfage",SUM(P8849:Q8849),IF(OR(K8849="tank",K8849="Boat",K8849="car"),INDEX(Rate!$B$4:$M$25,MATCH(Gilbert!N8849,Rate!$A$4:$A$25,0),MATCH(Gilbert!L8849,Rate!$B$3:$M$3,0))*O8849*0.8,INDEX(Rate!$B$4:$M$25,MATCH(Gilbert!N8849,Rate!$A$4:$A$25,0),MATCH(Gilbert!L8849,Rate!$B$3:$M$3,0))*O8849)),"")</f>
        <v/>
      </c>
      <c r="T8849" s="71" t="str">
        <f t="shared" si="417"/>
        <v/>
      </c>
    </row>
    <row r="8850" spans="16:20">
      <c r="P8850" s="70" t="str">
        <f t="shared" si="415"/>
        <v/>
      </c>
      <c r="Q8850" s="70" t="str">
        <f t="shared" si="416"/>
        <v/>
      </c>
      <c r="R8850" s="70" t="str">
        <f>IFERROR(IF(K8850="handling and wharfage",SUM(P8850:Q8850),IF(OR(K8850="tank",K8850="Boat",K8850="car"),INDEX(Rate!$B$4:$M$25,MATCH(Gilbert!N8850,Rate!$A$4:$A$25,0),MATCH(Gilbert!L8850,Rate!$B$3:$M$3,0))*O8850*0.8,INDEX(Rate!$B$4:$M$25,MATCH(Gilbert!N8850,Rate!$A$4:$A$25,0),MATCH(Gilbert!L8850,Rate!$B$3:$M$3,0))*O8850)),"")</f>
        <v/>
      </c>
      <c r="T8850" s="71" t="str">
        <f t="shared" si="417"/>
        <v/>
      </c>
    </row>
    <row r="8851" spans="16:20">
      <c r="P8851" s="70" t="str">
        <f t="shared" si="415"/>
        <v/>
      </c>
      <c r="Q8851" s="70" t="str">
        <f t="shared" si="416"/>
        <v/>
      </c>
      <c r="R8851" s="70" t="str">
        <f>IFERROR(IF(K8851="handling and wharfage",SUM(P8851:Q8851),IF(OR(K8851="tank",K8851="Boat",K8851="car"),INDEX(Rate!$B$4:$M$25,MATCH(Gilbert!N8851,Rate!$A$4:$A$25,0),MATCH(Gilbert!L8851,Rate!$B$3:$M$3,0))*O8851*0.8,INDEX(Rate!$B$4:$M$25,MATCH(Gilbert!N8851,Rate!$A$4:$A$25,0),MATCH(Gilbert!L8851,Rate!$B$3:$M$3,0))*O8851)),"")</f>
        <v/>
      </c>
      <c r="T8851" s="71" t="str">
        <f t="shared" si="417"/>
        <v/>
      </c>
    </row>
    <row r="8852" spans="16:20">
      <c r="P8852" s="70" t="str">
        <f t="shared" si="415"/>
        <v/>
      </c>
      <c r="Q8852" s="70" t="str">
        <f t="shared" si="416"/>
        <v/>
      </c>
      <c r="R8852" s="70" t="str">
        <f>IFERROR(IF(K8852="handling and wharfage",SUM(P8852:Q8852),IF(OR(K8852="tank",K8852="Boat",K8852="car"),INDEX(Rate!$B$4:$M$25,MATCH(Gilbert!N8852,Rate!$A$4:$A$25,0),MATCH(Gilbert!L8852,Rate!$B$3:$M$3,0))*O8852*0.8,INDEX(Rate!$B$4:$M$25,MATCH(Gilbert!N8852,Rate!$A$4:$A$25,0),MATCH(Gilbert!L8852,Rate!$B$3:$M$3,0))*O8852)),"")</f>
        <v/>
      </c>
      <c r="T8852" s="71" t="str">
        <f t="shared" si="417"/>
        <v/>
      </c>
    </row>
    <row r="8853" spans="16:20">
      <c r="P8853" s="70" t="str">
        <f t="shared" si="415"/>
        <v/>
      </c>
      <c r="Q8853" s="70" t="str">
        <f t="shared" si="416"/>
        <v/>
      </c>
      <c r="R8853" s="70" t="str">
        <f>IFERROR(IF(K8853="handling and wharfage",SUM(P8853:Q8853),IF(OR(K8853="tank",K8853="Boat",K8853="car"),INDEX(Rate!$B$4:$M$25,MATCH(Gilbert!N8853,Rate!$A$4:$A$25,0),MATCH(Gilbert!L8853,Rate!$B$3:$M$3,0))*O8853*0.8,INDEX(Rate!$B$4:$M$25,MATCH(Gilbert!N8853,Rate!$A$4:$A$25,0),MATCH(Gilbert!L8853,Rate!$B$3:$M$3,0))*O8853)),"")</f>
        <v/>
      </c>
      <c r="T8853" s="71" t="str">
        <f t="shared" si="417"/>
        <v/>
      </c>
    </row>
    <row r="8854" spans="16:20">
      <c r="P8854" s="70" t="str">
        <f t="shared" si="415"/>
        <v/>
      </c>
      <c r="Q8854" s="70" t="str">
        <f t="shared" si="416"/>
        <v/>
      </c>
      <c r="R8854" s="70" t="str">
        <f>IFERROR(IF(K8854="handling and wharfage",SUM(P8854:Q8854),IF(OR(K8854="tank",K8854="Boat",K8854="car"),INDEX(Rate!$B$4:$M$25,MATCH(Gilbert!N8854,Rate!$A$4:$A$25,0),MATCH(Gilbert!L8854,Rate!$B$3:$M$3,0))*O8854*0.8,INDEX(Rate!$B$4:$M$25,MATCH(Gilbert!N8854,Rate!$A$4:$A$25,0),MATCH(Gilbert!L8854,Rate!$B$3:$M$3,0))*O8854)),"")</f>
        <v/>
      </c>
      <c r="T8854" s="71" t="str">
        <f t="shared" si="417"/>
        <v/>
      </c>
    </row>
    <row r="8855" spans="16:20">
      <c r="P8855" s="70" t="str">
        <f t="shared" si="415"/>
        <v/>
      </c>
      <c r="Q8855" s="70" t="str">
        <f t="shared" si="416"/>
        <v/>
      </c>
      <c r="R8855" s="70" t="str">
        <f>IFERROR(IF(K8855="handling and wharfage",SUM(P8855:Q8855),IF(OR(K8855="tank",K8855="Boat",K8855="car"),INDEX(Rate!$B$4:$M$25,MATCH(Gilbert!N8855,Rate!$A$4:$A$25,0),MATCH(Gilbert!L8855,Rate!$B$3:$M$3,0))*O8855*0.8,INDEX(Rate!$B$4:$M$25,MATCH(Gilbert!N8855,Rate!$A$4:$A$25,0),MATCH(Gilbert!L8855,Rate!$B$3:$M$3,0))*O8855)),"")</f>
        <v/>
      </c>
      <c r="T8855" s="71" t="str">
        <f t="shared" si="417"/>
        <v/>
      </c>
    </row>
    <row r="8856" spans="16:20">
      <c r="P8856" s="70" t="str">
        <f t="shared" si="415"/>
        <v/>
      </c>
      <c r="Q8856" s="70" t="str">
        <f t="shared" si="416"/>
        <v/>
      </c>
      <c r="R8856" s="70" t="str">
        <f>IFERROR(IF(K8856="handling and wharfage",SUM(P8856:Q8856),IF(OR(K8856="tank",K8856="Boat",K8856="car"),INDEX(Rate!$B$4:$M$25,MATCH(Gilbert!N8856,Rate!$A$4:$A$25,0),MATCH(Gilbert!L8856,Rate!$B$3:$M$3,0))*O8856*0.8,INDEX(Rate!$B$4:$M$25,MATCH(Gilbert!N8856,Rate!$A$4:$A$25,0),MATCH(Gilbert!L8856,Rate!$B$3:$M$3,0))*O8856)),"")</f>
        <v/>
      </c>
      <c r="T8856" s="71" t="str">
        <f t="shared" si="417"/>
        <v/>
      </c>
    </row>
    <row r="8857" spans="16:20">
      <c r="P8857" s="70" t="str">
        <f t="shared" si="415"/>
        <v/>
      </c>
      <c r="Q8857" s="70" t="str">
        <f t="shared" si="416"/>
        <v/>
      </c>
      <c r="R8857" s="70" t="str">
        <f>IFERROR(IF(K8857="handling and wharfage",SUM(P8857:Q8857),IF(OR(K8857="tank",K8857="Boat",K8857="car"),INDEX(Rate!$B$4:$M$25,MATCH(Gilbert!N8857,Rate!$A$4:$A$25,0),MATCH(Gilbert!L8857,Rate!$B$3:$M$3,0))*O8857*0.8,INDEX(Rate!$B$4:$M$25,MATCH(Gilbert!N8857,Rate!$A$4:$A$25,0),MATCH(Gilbert!L8857,Rate!$B$3:$M$3,0))*O8857)),"")</f>
        <v/>
      </c>
      <c r="T8857" s="71" t="str">
        <f t="shared" si="417"/>
        <v/>
      </c>
    </row>
    <row r="8858" spans="16:20">
      <c r="P8858" s="70" t="str">
        <f t="shared" si="415"/>
        <v/>
      </c>
      <c r="Q8858" s="70" t="str">
        <f t="shared" si="416"/>
        <v/>
      </c>
      <c r="R8858" s="70" t="str">
        <f>IFERROR(IF(K8858="handling and wharfage",SUM(P8858:Q8858),IF(OR(K8858="tank",K8858="Boat",K8858="car"),INDEX(Rate!$B$4:$M$25,MATCH(Gilbert!N8858,Rate!$A$4:$A$25,0),MATCH(Gilbert!L8858,Rate!$B$3:$M$3,0))*O8858*0.8,INDEX(Rate!$B$4:$M$25,MATCH(Gilbert!N8858,Rate!$A$4:$A$25,0),MATCH(Gilbert!L8858,Rate!$B$3:$M$3,0))*O8858)),"")</f>
        <v/>
      </c>
      <c r="T8858" s="71" t="str">
        <f t="shared" si="417"/>
        <v/>
      </c>
    </row>
    <row r="8859" spans="16:20">
      <c r="P8859" s="70" t="str">
        <f t="shared" si="415"/>
        <v/>
      </c>
      <c r="Q8859" s="70" t="str">
        <f t="shared" si="416"/>
        <v/>
      </c>
      <c r="R8859" s="70" t="str">
        <f>IFERROR(IF(K8859="handling and wharfage",SUM(P8859:Q8859),IF(OR(K8859="tank",K8859="Boat",K8859="car"),INDEX(Rate!$B$4:$M$25,MATCH(Gilbert!N8859,Rate!$A$4:$A$25,0),MATCH(Gilbert!L8859,Rate!$B$3:$M$3,0))*O8859*0.8,INDEX(Rate!$B$4:$M$25,MATCH(Gilbert!N8859,Rate!$A$4:$A$25,0),MATCH(Gilbert!L8859,Rate!$B$3:$M$3,0))*O8859)),"")</f>
        <v/>
      </c>
      <c r="T8859" s="71" t="str">
        <f t="shared" si="417"/>
        <v/>
      </c>
    </row>
    <row r="8860" spans="16:20">
      <c r="P8860" s="70" t="str">
        <f t="shared" si="415"/>
        <v/>
      </c>
      <c r="Q8860" s="70" t="str">
        <f t="shared" si="416"/>
        <v/>
      </c>
      <c r="R8860" s="70" t="str">
        <f>IFERROR(IF(K8860="handling and wharfage",SUM(P8860:Q8860),IF(OR(K8860="tank",K8860="Boat",K8860="car"),INDEX(Rate!$B$4:$M$25,MATCH(Gilbert!N8860,Rate!$A$4:$A$25,0),MATCH(Gilbert!L8860,Rate!$B$3:$M$3,0))*O8860*0.8,INDEX(Rate!$B$4:$M$25,MATCH(Gilbert!N8860,Rate!$A$4:$A$25,0),MATCH(Gilbert!L8860,Rate!$B$3:$M$3,0))*O8860)),"")</f>
        <v/>
      </c>
      <c r="T8860" s="71" t="str">
        <f t="shared" si="417"/>
        <v/>
      </c>
    </row>
    <row r="8861" spans="16:20">
      <c r="P8861" s="70" t="str">
        <f t="shared" si="415"/>
        <v/>
      </c>
      <c r="Q8861" s="70" t="str">
        <f t="shared" si="416"/>
        <v/>
      </c>
      <c r="R8861" s="70" t="str">
        <f>IFERROR(IF(K8861="handling and wharfage",SUM(P8861:Q8861),IF(OR(K8861="tank",K8861="Boat",K8861="car"),INDEX(Rate!$B$4:$M$25,MATCH(Gilbert!N8861,Rate!$A$4:$A$25,0),MATCH(Gilbert!L8861,Rate!$B$3:$M$3,0))*O8861*0.8,INDEX(Rate!$B$4:$M$25,MATCH(Gilbert!N8861,Rate!$A$4:$A$25,0),MATCH(Gilbert!L8861,Rate!$B$3:$M$3,0))*O8861)),"")</f>
        <v/>
      </c>
      <c r="T8861" s="71" t="str">
        <f t="shared" si="417"/>
        <v/>
      </c>
    </row>
    <row r="8862" spans="16:20">
      <c r="P8862" s="70" t="str">
        <f t="shared" si="415"/>
        <v/>
      </c>
      <c r="Q8862" s="70" t="str">
        <f t="shared" si="416"/>
        <v/>
      </c>
      <c r="R8862" s="70" t="str">
        <f>IFERROR(IF(K8862="handling and wharfage",SUM(P8862:Q8862),IF(OR(K8862="tank",K8862="Boat",K8862="car"),INDEX(Rate!$B$4:$M$25,MATCH(Gilbert!N8862,Rate!$A$4:$A$25,0),MATCH(Gilbert!L8862,Rate!$B$3:$M$3,0))*O8862*0.8,INDEX(Rate!$B$4:$M$25,MATCH(Gilbert!N8862,Rate!$A$4:$A$25,0),MATCH(Gilbert!L8862,Rate!$B$3:$M$3,0))*O8862)),"")</f>
        <v/>
      </c>
      <c r="T8862" s="71" t="str">
        <f t="shared" si="417"/>
        <v/>
      </c>
    </row>
    <row r="8863" spans="16:20">
      <c r="P8863" s="70" t="str">
        <f t="shared" si="415"/>
        <v/>
      </c>
      <c r="Q8863" s="70" t="str">
        <f t="shared" si="416"/>
        <v/>
      </c>
      <c r="R8863" s="70" t="str">
        <f>IFERROR(IF(K8863="handling and wharfage",SUM(P8863:Q8863),IF(OR(K8863="tank",K8863="Boat",K8863="car"),INDEX(Rate!$B$4:$M$25,MATCH(Gilbert!N8863,Rate!$A$4:$A$25,0),MATCH(Gilbert!L8863,Rate!$B$3:$M$3,0))*O8863*0.8,INDEX(Rate!$B$4:$M$25,MATCH(Gilbert!N8863,Rate!$A$4:$A$25,0),MATCH(Gilbert!L8863,Rate!$B$3:$M$3,0))*O8863)),"")</f>
        <v/>
      </c>
      <c r="T8863" s="71" t="str">
        <f t="shared" si="417"/>
        <v/>
      </c>
    </row>
    <row r="8864" spans="16:20">
      <c r="P8864" s="70" t="str">
        <f t="shared" si="415"/>
        <v/>
      </c>
      <c r="Q8864" s="70" t="str">
        <f t="shared" si="416"/>
        <v/>
      </c>
      <c r="R8864" s="70" t="str">
        <f>IFERROR(IF(K8864="handling and wharfage",SUM(P8864:Q8864),IF(OR(K8864="tank",K8864="Boat",K8864="car"),INDEX(Rate!$B$4:$M$25,MATCH(Gilbert!N8864,Rate!$A$4:$A$25,0),MATCH(Gilbert!L8864,Rate!$B$3:$M$3,0))*O8864*0.8,INDEX(Rate!$B$4:$M$25,MATCH(Gilbert!N8864,Rate!$A$4:$A$25,0),MATCH(Gilbert!L8864,Rate!$B$3:$M$3,0))*O8864)),"")</f>
        <v/>
      </c>
      <c r="T8864" s="71" t="str">
        <f t="shared" si="417"/>
        <v/>
      </c>
    </row>
    <row r="8865" spans="16:20">
      <c r="P8865" s="70" t="str">
        <f t="shared" si="415"/>
        <v/>
      </c>
      <c r="Q8865" s="70" t="str">
        <f t="shared" si="416"/>
        <v/>
      </c>
      <c r="R8865" s="70" t="str">
        <f>IFERROR(IF(K8865="handling and wharfage",SUM(P8865:Q8865),IF(OR(K8865="tank",K8865="Boat",K8865="car"),INDEX(Rate!$B$4:$M$25,MATCH(Gilbert!N8865,Rate!$A$4:$A$25,0),MATCH(Gilbert!L8865,Rate!$B$3:$M$3,0))*O8865*0.8,INDEX(Rate!$B$4:$M$25,MATCH(Gilbert!N8865,Rate!$A$4:$A$25,0),MATCH(Gilbert!L8865,Rate!$B$3:$M$3,0))*O8865)),"")</f>
        <v/>
      </c>
      <c r="T8865" s="71" t="str">
        <f t="shared" si="417"/>
        <v/>
      </c>
    </row>
    <row r="8866" spans="16:20">
      <c r="P8866" s="70" t="str">
        <f t="shared" si="415"/>
        <v/>
      </c>
      <c r="Q8866" s="70" t="str">
        <f t="shared" si="416"/>
        <v/>
      </c>
      <c r="R8866" s="70" t="str">
        <f>IFERROR(IF(K8866="handling and wharfage",SUM(P8866:Q8866),IF(OR(K8866="tank",K8866="Boat",K8866="car"),INDEX(Rate!$B$4:$M$25,MATCH(Gilbert!N8866,Rate!$A$4:$A$25,0),MATCH(Gilbert!L8866,Rate!$B$3:$M$3,0))*O8866*0.8,INDEX(Rate!$B$4:$M$25,MATCH(Gilbert!N8866,Rate!$A$4:$A$25,0),MATCH(Gilbert!L8866,Rate!$B$3:$M$3,0))*O8866)),"")</f>
        <v/>
      </c>
      <c r="T8866" s="71" t="str">
        <f t="shared" si="417"/>
        <v/>
      </c>
    </row>
    <row r="8867" spans="16:20">
      <c r="P8867" s="70" t="str">
        <f t="shared" si="415"/>
        <v/>
      </c>
      <c r="Q8867" s="70" t="str">
        <f t="shared" si="416"/>
        <v/>
      </c>
      <c r="R8867" s="70" t="str">
        <f>IFERROR(IF(K8867="handling and wharfage",SUM(P8867:Q8867),IF(OR(K8867="tank",K8867="Boat",K8867="car"),INDEX(Rate!$B$4:$M$25,MATCH(Gilbert!N8867,Rate!$A$4:$A$25,0),MATCH(Gilbert!L8867,Rate!$B$3:$M$3,0))*O8867*0.8,INDEX(Rate!$B$4:$M$25,MATCH(Gilbert!N8867,Rate!$A$4:$A$25,0),MATCH(Gilbert!L8867,Rate!$B$3:$M$3,0))*O8867)),"")</f>
        <v/>
      </c>
      <c r="T8867" s="71" t="str">
        <f t="shared" si="417"/>
        <v/>
      </c>
    </row>
    <row r="8868" spans="16:20">
      <c r="P8868" s="70" t="str">
        <f t="shared" si="415"/>
        <v/>
      </c>
      <c r="Q8868" s="70" t="str">
        <f t="shared" si="416"/>
        <v/>
      </c>
      <c r="R8868" s="70" t="str">
        <f>IFERROR(IF(K8868="handling and wharfage",SUM(P8868:Q8868),IF(OR(K8868="tank",K8868="Boat",K8868="car"),INDEX(Rate!$B$4:$M$25,MATCH(Gilbert!N8868,Rate!$A$4:$A$25,0),MATCH(Gilbert!L8868,Rate!$B$3:$M$3,0))*O8868*0.8,INDEX(Rate!$B$4:$M$25,MATCH(Gilbert!N8868,Rate!$A$4:$A$25,0),MATCH(Gilbert!L8868,Rate!$B$3:$M$3,0))*O8868)),"")</f>
        <v/>
      </c>
      <c r="T8868" s="71" t="str">
        <f t="shared" si="417"/>
        <v/>
      </c>
    </row>
    <row r="8869" spans="16:20">
      <c r="P8869" s="70" t="str">
        <f t="shared" si="415"/>
        <v/>
      </c>
      <c r="Q8869" s="70" t="str">
        <f t="shared" si="416"/>
        <v/>
      </c>
      <c r="R8869" s="70" t="str">
        <f>IFERROR(IF(K8869="handling and wharfage",SUM(P8869:Q8869),IF(OR(K8869="tank",K8869="Boat",K8869="car"),INDEX(Rate!$B$4:$M$25,MATCH(Gilbert!N8869,Rate!$A$4:$A$25,0),MATCH(Gilbert!L8869,Rate!$B$3:$M$3,0))*O8869*0.8,INDEX(Rate!$B$4:$M$25,MATCH(Gilbert!N8869,Rate!$A$4:$A$25,0),MATCH(Gilbert!L8869,Rate!$B$3:$M$3,0))*O8869)),"")</f>
        <v/>
      </c>
      <c r="T8869" s="71" t="str">
        <f t="shared" si="417"/>
        <v/>
      </c>
    </row>
    <row r="8870" spans="16:20">
      <c r="P8870" s="70" t="str">
        <f t="shared" si="415"/>
        <v/>
      </c>
      <c r="Q8870" s="70" t="str">
        <f t="shared" si="416"/>
        <v/>
      </c>
      <c r="R8870" s="70" t="str">
        <f>IFERROR(IF(K8870="handling and wharfage",SUM(P8870:Q8870),IF(OR(K8870="tank",K8870="Boat",K8870="car"),INDEX(Rate!$B$4:$M$25,MATCH(Gilbert!N8870,Rate!$A$4:$A$25,0),MATCH(Gilbert!L8870,Rate!$B$3:$M$3,0))*O8870*0.8,INDEX(Rate!$B$4:$M$25,MATCH(Gilbert!N8870,Rate!$A$4:$A$25,0),MATCH(Gilbert!L8870,Rate!$B$3:$M$3,0))*O8870)),"")</f>
        <v/>
      </c>
      <c r="T8870" s="71" t="str">
        <f t="shared" si="417"/>
        <v/>
      </c>
    </row>
    <row r="8871" spans="16:20">
      <c r="P8871" s="70" t="str">
        <f t="shared" si="415"/>
        <v/>
      </c>
      <c r="Q8871" s="70" t="str">
        <f t="shared" si="416"/>
        <v/>
      </c>
      <c r="R8871" s="70" t="str">
        <f>IFERROR(IF(K8871="handling and wharfage",SUM(P8871:Q8871),IF(OR(K8871="tank",K8871="Boat",K8871="car"),INDEX(Rate!$B$4:$M$25,MATCH(Gilbert!N8871,Rate!$A$4:$A$25,0),MATCH(Gilbert!L8871,Rate!$B$3:$M$3,0))*O8871*0.8,INDEX(Rate!$B$4:$M$25,MATCH(Gilbert!N8871,Rate!$A$4:$A$25,0),MATCH(Gilbert!L8871,Rate!$B$3:$M$3,0))*O8871)),"")</f>
        <v/>
      </c>
      <c r="T8871" s="71" t="str">
        <f t="shared" si="417"/>
        <v/>
      </c>
    </row>
    <row r="8872" spans="16:20">
      <c r="P8872" s="70" t="str">
        <f t="shared" si="415"/>
        <v/>
      </c>
      <c r="Q8872" s="70" t="str">
        <f t="shared" si="416"/>
        <v/>
      </c>
      <c r="R8872" s="70" t="str">
        <f>IFERROR(IF(K8872="handling and wharfage",SUM(P8872:Q8872),IF(OR(K8872="tank",K8872="Boat",K8872="car"),INDEX(Rate!$B$4:$M$25,MATCH(Gilbert!N8872,Rate!$A$4:$A$25,0),MATCH(Gilbert!L8872,Rate!$B$3:$M$3,0))*O8872*0.8,INDEX(Rate!$B$4:$M$25,MATCH(Gilbert!N8872,Rate!$A$4:$A$25,0),MATCH(Gilbert!L8872,Rate!$B$3:$M$3,0))*O8872)),"")</f>
        <v/>
      </c>
      <c r="T8872" s="71" t="str">
        <f t="shared" si="417"/>
        <v/>
      </c>
    </row>
    <row r="8873" spans="16:20">
      <c r="P8873" s="70" t="str">
        <f t="shared" si="415"/>
        <v/>
      </c>
      <c r="Q8873" s="70" t="str">
        <f t="shared" si="416"/>
        <v/>
      </c>
      <c r="R8873" s="70" t="str">
        <f>IFERROR(IF(K8873="handling and wharfage",SUM(P8873:Q8873),IF(OR(K8873="tank",K8873="Boat",K8873="car"),INDEX(Rate!$B$4:$M$25,MATCH(Gilbert!N8873,Rate!$A$4:$A$25,0),MATCH(Gilbert!L8873,Rate!$B$3:$M$3,0))*O8873*0.8,INDEX(Rate!$B$4:$M$25,MATCH(Gilbert!N8873,Rate!$A$4:$A$25,0),MATCH(Gilbert!L8873,Rate!$B$3:$M$3,0))*O8873)),"")</f>
        <v/>
      </c>
      <c r="T8873" s="71" t="str">
        <f t="shared" si="417"/>
        <v/>
      </c>
    </row>
    <row r="8874" spans="16:20">
      <c r="P8874" s="70" t="str">
        <f t="shared" si="415"/>
        <v/>
      </c>
      <c r="Q8874" s="70" t="str">
        <f t="shared" si="416"/>
        <v/>
      </c>
      <c r="R8874" s="70" t="str">
        <f>IFERROR(IF(K8874="handling and wharfage",SUM(P8874:Q8874),IF(OR(K8874="tank",K8874="Boat",K8874="car"),INDEX(Rate!$B$4:$M$25,MATCH(Gilbert!N8874,Rate!$A$4:$A$25,0),MATCH(Gilbert!L8874,Rate!$B$3:$M$3,0))*O8874*0.8,INDEX(Rate!$B$4:$M$25,MATCH(Gilbert!N8874,Rate!$A$4:$A$25,0),MATCH(Gilbert!L8874,Rate!$B$3:$M$3,0))*O8874)),"")</f>
        <v/>
      </c>
      <c r="T8874" s="71" t="str">
        <f t="shared" si="417"/>
        <v/>
      </c>
    </row>
    <row r="8875" spans="16:20">
      <c r="P8875" s="70" t="str">
        <f t="shared" si="415"/>
        <v/>
      </c>
      <c r="Q8875" s="70" t="str">
        <f t="shared" si="416"/>
        <v/>
      </c>
      <c r="R8875" s="70" t="str">
        <f>IFERROR(IF(K8875="handling and wharfage",SUM(P8875:Q8875),IF(OR(K8875="tank",K8875="Boat",K8875="car"),INDEX(Rate!$B$4:$M$25,MATCH(Gilbert!N8875,Rate!$A$4:$A$25,0),MATCH(Gilbert!L8875,Rate!$B$3:$M$3,0))*O8875*0.8,INDEX(Rate!$B$4:$M$25,MATCH(Gilbert!N8875,Rate!$A$4:$A$25,0),MATCH(Gilbert!L8875,Rate!$B$3:$M$3,0))*O8875)),"")</f>
        <v/>
      </c>
      <c r="T8875" s="71" t="str">
        <f t="shared" si="417"/>
        <v/>
      </c>
    </row>
    <row r="8876" spans="16:20">
      <c r="P8876" s="70" t="str">
        <f t="shared" si="415"/>
        <v/>
      </c>
      <c r="Q8876" s="70" t="str">
        <f t="shared" si="416"/>
        <v/>
      </c>
      <c r="R8876" s="70" t="str">
        <f>IFERROR(IF(K8876="handling and wharfage",SUM(P8876:Q8876),IF(OR(K8876="tank",K8876="Boat",K8876="car"),INDEX(Rate!$B$4:$M$25,MATCH(Gilbert!N8876,Rate!$A$4:$A$25,0),MATCH(Gilbert!L8876,Rate!$B$3:$M$3,0))*O8876*0.8,INDEX(Rate!$B$4:$M$25,MATCH(Gilbert!N8876,Rate!$A$4:$A$25,0),MATCH(Gilbert!L8876,Rate!$B$3:$M$3,0))*O8876)),"")</f>
        <v/>
      </c>
      <c r="T8876" s="71" t="str">
        <f t="shared" si="417"/>
        <v/>
      </c>
    </row>
    <row r="8877" spans="16:20">
      <c r="P8877" s="70" t="str">
        <f t="shared" si="415"/>
        <v/>
      </c>
      <c r="Q8877" s="70" t="str">
        <f t="shared" si="416"/>
        <v/>
      </c>
      <c r="R8877" s="70" t="str">
        <f>IFERROR(IF(K8877="handling and wharfage",SUM(P8877:Q8877),IF(OR(K8877="tank",K8877="Boat",K8877="car"),INDEX(Rate!$B$4:$M$25,MATCH(Gilbert!N8877,Rate!$A$4:$A$25,0),MATCH(Gilbert!L8877,Rate!$B$3:$M$3,0))*O8877*0.8,INDEX(Rate!$B$4:$M$25,MATCH(Gilbert!N8877,Rate!$A$4:$A$25,0),MATCH(Gilbert!L8877,Rate!$B$3:$M$3,0))*O8877)),"")</f>
        <v/>
      </c>
      <c r="T8877" s="71" t="str">
        <f t="shared" si="417"/>
        <v/>
      </c>
    </row>
    <row r="8878" spans="16:20">
      <c r="P8878" s="70" t="str">
        <f t="shared" si="415"/>
        <v/>
      </c>
      <c r="Q8878" s="70" t="str">
        <f t="shared" si="416"/>
        <v/>
      </c>
      <c r="R8878" s="70" t="str">
        <f>IFERROR(IF(K8878="handling and wharfage",SUM(P8878:Q8878),IF(OR(K8878="tank",K8878="Boat",K8878="car"),INDEX(Rate!$B$4:$M$25,MATCH(Gilbert!N8878,Rate!$A$4:$A$25,0),MATCH(Gilbert!L8878,Rate!$B$3:$M$3,0))*O8878*0.8,INDEX(Rate!$B$4:$M$25,MATCH(Gilbert!N8878,Rate!$A$4:$A$25,0),MATCH(Gilbert!L8878,Rate!$B$3:$M$3,0))*O8878)),"")</f>
        <v/>
      </c>
      <c r="T8878" s="71" t="str">
        <f t="shared" si="417"/>
        <v/>
      </c>
    </row>
    <row r="8879" spans="16:20">
      <c r="P8879" s="70" t="str">
        <f t="shared" si="415"/>
        <v/>
      </c>
      <c r="Q8879" s="70" t="str">
        <f t="shared" si="416"/>
        <v/>
      </c>
      <c r="R8879" s="70" t="str">
        <f>IFERROR(IF(K8879="handling and wharfage",SUM(P8879:Q8879),IF(OR(K8879="tank",K8879="Boat",K8879="car"),INDEX(Rate!$B$4:$M$25,MATCH(Gilbert!N8879,Rate!$A$4:$A$25,0),MATCH(Gilbert!L8879,Rate!$B$3:$M$3,0))*O8879*0.8,INDEX(Rate!$B$4:$M$25,MATCH(Gilbert!N8879,Rate!$A$4:$A$25,0),MATCH(Gilbert!L8879,Rate!$B$3:$M$3,0))*O8879)),"")</f>
        <v/>
      </c>
      <c r="T8879" s="71" t="str">
        <f t="shared" si="417"/>
        <v/>
      </c>
    </row>
    <row r="8880" spans="16:20">
      <c r="P8880" s="70" t="str">
        <f t="shared" si="415"/>
        <v/>
      </c>
      <c r="Q8880" s="70" t="str">
        <f t="shared" si="416"/>
        <v/>
      </c>
      <c r="R8880" s="70" t="str">
        <f>IFERROR(IF(K8880="handling and wharfage",SUM(P8880:Q8880),IF(OR(K8880="tank",K8880="Boat",K8880="car"),INDEX(Rate!$B$4:$M$25,MATCH(Gilbert!N8880,Rate!$A$4:$A$25,0),MATCH(Gilbert!L8880,Rate!$B$3:$M$3,0))*O8880*0.8,INDEX(Rate!$B$4:$M$25,MATCH(Gilbert!N8880,Rate!$A$4:$A$25,0),MATCH(Gilbert!L8880,Rate!$B$3:$M$3,0))*O8880)),"")</f>
        <v/>
      </c>
      <c r="T8880" s="71" t="str">
        <f t="shared" si="417"/>
        <v/>
      </c>
    </row>
    <row r="8881" spans="16:20">
      <c r="P8881" s="70" t="str">
        <f t="shared" si="415"/>
        <v/>
      </c>
      <c r="Q8881" s="70" t="str">
        <f t="shared" si="416"/>
        <v/>
      </c>
      <c r="R8881" s="70" t="str">
        <f>IFERROR(IF(K8881="handling and wharfage",SUM(P8881:Q8881),IF(OR(K8881="tank",K8881="Boat",K8881="car"),INDEX(Rate!$B$4:$M$25,MATCH(Gilbert!N8881,Rate!$A$4:$A$25,0),MATCH(Gilbert!L8881,Rate!$B$3:$M$3,0))*O8881*0.8,INDEX(Rate!$B$4:$M$25,MATCH(Gilbert!N8881,Rate!$A$4:$A$25,0),MATCH(Gilbert!L8881,Rate!$B$3:$M$3,0))*O8881)),"")</f>
        <v/>
      </c>
      <c r="T8881" s="71" t="str">
        <f t="shared" si="417"/>
        <v/>
      </c>
    </row>
    <row r="8882" spans="16:20">
      <c r="P8882" s="70" t="str">
        <f t="shared" si="415"/>
        <v/>
      </c>
      <c r="Q8882" s="70" t="str">
        <f t="shared" si="416"/>
        <v/>
      </c>
      <c r="R8882" s="70" t="str">
        <f>IFERROR(IF(K8882="handling and wharfage",SUM(P8882:Q8882),IF(OR(K8882="tank",K8882="Boat",K8882="car"),INDEX(Rate!$B$4:$M$25,MATCH(Gilbert!N8882,Rate!$A$4:$A$25,0),MATCH(Gilbert!L8882,Rate!$B$3:$M$3,0))*O8882*0.8,INDEX(Rate!$B$4:$M$25,MATCH(Gilbert!N8882,Rate!$A$4:$A$25,0),MATCH(Gilbert!L8882,Rate!$B$3:$M$3,0))*O8882)),"")</f>
        <v/>
      </c>
      <c r="T8882" s="71" t="str">
        <f t="shared" si="417"/>
        <v/>
      </c>
    </row>
    <row r="8883" spans="16:20">
      <c r="P8883" s="70" t="str">
        <f t="shared" si="415"/>
        <v/>
      </c>
      <c r="Q8883" s="70" t="str">
        <f t="shared" si="416"/>
        <v/>
      </c>
      <c r="R8883" s="70" t="str">
        <f>IFERROR(IF(K8883="handling and wharfage",SUM(P8883:Q8883),IF(OR(K8883="tank",K8883="Boat",K8883="car"),INDEX(Rate!$B$4:$M$25,MATCH(Gilbert!N8883,Rate!$A$4:$A$25,0),MATCH(Gilbert!L8883,Rate!$B$3:$M$3,0))*O8883*0.8,INDEX(Rate!$B$4:$M$25,MATCH(Gilbert!N8883,Rate!$A$4:$A$25,0),MATCH(Gilbert!L8883,Rate!$B$3:$M$3,0))*O8883)),"")</f>
        <v/>
      </c>
      <c r="T8883" s="71" t="str">
        <f t="shared" si="417"/>
        <v/>
      </c>
    </row>
    <row r="8884" spans="16:20">
      <c r="P8884" s="70" t="str">
        <f t="shared" si="415"/>
        <v/>
      </c>
      <c r="Q8884" s="70" t="str">
        <f t="shared" si="416"/>
        <v/>
      </c>
      <c r="R8884" s="70" t="str">
        <f>IFERROR(IF(K8884="handling and wharfage",SUM(P8884:Q8884),IF(OR(K8884="tank",K8884="Boat",K8884="car"),INDEX(Rate!$B$4:$M$25,MATCH(Gilbert!N8884,Rate!$A$4:$A$25,0),MATCH(Gilbert!L8884,Rate!$B$3:$M$3,0))*O8884*0.8,INDEX(Rate!$B$4:$M$25,MATCH(Gilbert!N8884,Rate!$A$4:$A$25,0),MATCH(Gilbert!L8884,Rate!$B$3:$M$3,0))*O8884)),"")</f>
        <v/>
      </c>
      <c r="T8884" s="71" t="str">
        <f t="shared" si="417"/>
        <v/>
      </c>
    </row>
    <row r="8885" spans="16:20">
      <c r="P8885" s="70" t="str">
        <f t="shared" si="415"/>
        <v/>
      </c>
      <c r="Q8885" s="70" t="str">
        <f t="shared" si="416"/>
        <v/>
      </c>
      <c r="R8885" s="70" t="str">
        <f>IFERROR(IF(K8885="handling and wharfage",SUM(P8885:Q8885),IF(OR(K8885="tank",K8885="Boat",K8885="car"),INDEX(Rate!$B$4:$M$25,MATCH(Gilbert!N8885,Rate!$A$4:$A$25,0),MATCH(Gilbert!L8885,Rate!$B$3:$M$3,0))*O8885*0.8,INDEX(Rate!$B$4:$M$25,MATCH(Gilbert!N8885,Rate!$A$4:$A$25,0),MATCH(Gilbert!L8885,Rate!$B$3:$M$3,0))*O8885)),"")</f>
        <v/>
      </c>
      <c r="T8885" s="71" t="str">
        <f t="shared" si="417"/>
        <v/>
      </c>
    </row>
    <row r="8886" spans="16:20">
      <c r="P8886" s="70" t="str">
        <f t="shared" si="415"/>
        <v/>
      </c>
      <c r="Q8886" s="70" t="str">
        <f t="shared" si="416"/>
        <v/>
      </c>
      <c r="R8886" s="70" t="str">
        <f>IFERROR(IF(K8886="handling and wharfage",SUM(P8886:Q8886),IF(OR(K8886="tank",K8886="Boat",K8886="car"),INDEX(Rate!$B$4:$M$25,MATCH(Gilbert!N8886,Rate!$A$4:$A$25,0),MATCH(Gilbert!L8886,Rate!$B$3:$M$3,0))*O8886*0.8,INDEX(Rate!$B$4:$M$25,MATCH(Gilbert!N8886,Rate!$A$4:$A$25,0),MATCH(Gilbert!L8886,Rate!$B$3:$M$3,0))*O8886)),"")</f>
        <v/>
      </c>
      <c r="T8886" s="71" t="str">
        <f t="shared" si="417"/>
        <v/>
      </c>
    </row>
    <row r="8887" spans="16:20">
      <c r="P8887" s="70" t="str">
        <f t="shared" si="415"/>
        <v/>
      </c>
      <c r="Q8887" s="70" t="str">
        <f t="shared" si="416"/>
        <v/>
      </c>
      <c r="R8887" s="70" t="str">
        <f>IFERROR(IF(K8887="handling and wharfage",SUM(P8887:Q8887),IF(OR(K8887="tank",K8887="Boat",K8887="car"),INDEX(Rate!$B$4:$M$25,MATCH(Gilbert!N8887,Rate!$A$4:$A$25,0),MATCH(Gilbert!L8887,Rate!$B$3:$M$3,0))*O8887*0.8,INDEX(Rate!$B$4:$M$25,MATCH(Gilbert!N8887,Rate!$A$4:$A$25,0),MATCH(Gilbert!L8887,Rate!$B$3:$M$3,0))*O8887)),"")</f>
        <v/>
      </c>
      <c r="T8887" s="71" t="str">
        <f t="shared" si="417"/>
        <v/>
      </c>
    </row>
    <row r="8888" spans="16:20">
      <c r="P8888" s="70" t="str">
        <f t="shared" si="415"/>
        <v/>
      </c>
      <c r="Q8888" s="70" t="str">
        <f t="shared" si="416"/>
        <v/>
      </c>
      <c r="R8888" s="70" t="str">
        <f>IFERROR(IF(K8888="handling and wharfage",SUM(P8888:Q8888),IF(OR(K8888="tank",K8888="Boat",K8888="car"),INDEX(Rate!$B$4:$M$25,MATCH(Gilbert!N8888,Rate!$A$4:$A$25,0),MATCH(Gilbert!L8888,Rate!$B$3:$M$3,0))*O8888*0.8,INDEX(Rate!$B$4:$M$25,MATCH(Gilbert!N8888,Rate!$A$4:$A$25,0),MATCH(Gilbert!L8888,Rate!$B$3:$M$3,0))*O8888)),"")</f>
        <v/>
      </c>
      <c r="T8888" s="71" t="str">
        <f t="shared" si="417"/>
        <v/>
      </c>
    </row>
    <row r="8889" spans="16:20">
      <c r="P8889" s="70" t="str">
        <f t="shared" si="415"/>
        <v/>
      </c>
      <c r="Q8889" s="70" t="str">
        <f t="shared" si="416"/>
        <v/>
      </c>
      <c r="R8889" s="70" t="str">
        <f>IFERROR(IF(K8889="handling and wharfage",SUM(P8889:Q8889),IF(OR(K8889="tank",K8889="Boat",K8889="car"),INDEX(Rate!$B$4:$M$25,MATCH(Gilbert!N8889,Rate!$A$4:$A$25,0),MATCH(Gilbert!L8889,Rate!$B$3:$M$3,0))*O8889*0.8,INDEX(Rate!$B$4:$M$25,MATCH(Gilbert!N8889,Rate!$A$4:$A$25,0),MATCH(Gilbert!L8889,Rate!$B$3:$M$3,0))*O8889)),"")</f>
        <v/>
      </c>
      <c r="T8889" s="71" t="str">
        <f t="shared" si="417"/>
        <v/>
      </c>
    </row>
    <row r="8890" spans="16:20">
      <c r="P8890" s="70" t="str">
        <f t="shared" si="415"/>
        <v/>
      </c>
      <c r="Q8890" s="70" t="str">
        <f t="shared" si="416"/>
        <v/>
      </c>
      <c r="R8890" s="70" t="str">
        <f>IFERROR(IF(K8890="handling and wharfage",SUM(P8890:Q8890),IF(OR(K8890="tank",K8890="Boat",K8890="car"),INDEX(Rate!$B$4:$M$25,MATCH(Gilbert!N8890,Rate!$A$4:$A$25,0),MATCH(Gilbert!L8890,Rate!$B$3:$M$3,0))*O8890*0.8,INDEX(Rate!$B$4:$M$25,MATCH(Gilbert!N8890,Rate!$A$4:$A$25,0),MATCH(Gilbert!L8890,Rate!$B$3:$M$3,0))*O8890)),"")</f>
        <v/>
      </c>
      <c r="T8890" s="71" t="str">
        <f t="shared" si="417"/>
        <v/>
      </c>
    </row>
    <row r="8891" spans="16:20">
      <c r="P8891" s="70" t="str">
        <f t="shared" si="415"/>
        <v/>
      </c>
      <c r="Q8891" s="70" t="str">
        <f t="shared" si="416"/>
        <v/>
      </c>
      <c r="R8891" s="70" t="str">
        <f>IFERROR(IF(K8891="handling and wharfage",SUM(P8891:Q8891),IF(OR(K8891="tank",K8891="Boat",K8891="car"),INDEX(Rate!$B$4:$M$25,MATCH(Gilbert!N8891,Rate!$A$4:$A$25,0),MATCH(Gilbert!L8891,Rate!$B$3:$M$3,0))*O8891*0.8,INDEX(Rate!$B$4:$M$25,MATCH(Gilbert!N8891,Rate!$A$4:$A$25,0),MATCH(Gilbert!L8891,Rate!$B$3:$M$3,0))*O8891)),"")</f>
        <v/>
      </c>
      <c r="T8891" s="71" t="str">
        <f t="shared" si="417"/>
        <v/>
      </c>
    </row>
    <row r="8892" spans="16:20">
      <c r="P8892" s="70" t="str">
        <f t="shared" si="415"/>
        <v/>
      </c>
      <c r="Q8892" s="70" t="str">
        <f t="shared" si="416"/>
        <v/>
      </c>
      <c r="R8892" s="70" t="str">
        <f>IFERROR(IF(K8892="handling and wharfage",SUM(P8892:Q8892),IF(OR(K8892="tank",K8892="Boat",K8892="car"),INDEX(Rate!$B$4:$M$25,MATCH(Gilbert!N8892,Rate!$A$4:$A$25,0),MATCH(Gilbert!L8892,Rate!$B$3:$M$3,0))*O8892*0.8,INDEX(Rate!$B$4:$M$25,MATCH(Gilbert!N8892,Rate!$A$4:$A$25,0),MATCH(Gilbert!L8892,Rate!$B$3:$M$3,0))*O8892)),"")</f>
        <v/>
      </c>
      <c r="T8892" s="71" t="str">
        <f t="shared" si="417"/>
        <v/>
      </c>
    </row>
    <row r="8893" spans="16:20">
      <c r="P8893" s="70" t="str">
        <f t="shared" si="415"/>
        <v/>
      </c>
      <c r="Q8893" s="70" t="str">
        <f t="shared" si="416"/>
        <v/>
      </c>
      <c r="R8893" s="70" t="str">
        <f>IFERROR(IF(K8893="handling and wharfage",SUM(P8893:Q8893),IF(OR(K8893="tank",K8893="Boat",K8893="car"),INDEX(Rate!$B$4:$M$25,MATCH(Gilbert!N8893,Rate!$A$4:$A$25,0),MATCH(Gilbert!L8893,Rate!$B$3:$M$3,0))*O8893*0.8,INDEX(Rate!$B$4:$M$25,MATCH(Gilbert!N8893,Rate!$A$4:$A$25,0),MATCH(Gilbert!L8893,Rate!$B$3:$M$3,0))*O8893)),"")</f>
        <v/>
      </c>
      <c r="T8893" s="71" t="str">
        <f t="shared" si="417"/>
        <v/>
      </c>
    </row>
    <row r="8894" spans="16:20">
      <c r="P8894" s="70" t="str">
        <f t="shared" si="415"/>
        <v/>
      </c>
      <c r="Q8894" s="70" t="str">
        <f t="shared" si="416"/>
        <v/>
      </c>
      <c r="R8894" s="70" t="str">
        <f>IFERROR(IF(K8894="handling and wharfage",SUM(P8894:Q8894),IF(OR(K8894="tank",K8894="Boat",K8894="car"),INDEX(Rate!$B$4:$M$25,MATCH(Gilbert!N8894,Rate!$A$4:$A$25,0),MATCH(Gilbert!L8894,Rate!$B$3:$M$3,0))*O8894*0.8,INDEX(Rate!$B$4:$M$25,MATCH(Gilbert!N8894,Rate!$A$4:$A$25,0),MATCH(Gilbert!L8894,Rate!$B$3:$M$3,0))*O8894)),"")</f>
        <v/>
      </c>
      <c r="T8894" s="71" t="str">
        <f t="shared" si="417"/>
        <v/>
      </c>
    </row>
    <row r="8895" spans="16:20">
      <c r="P8895" s="70" t="str">
        <f t="shared" si="415"/>
        <v/>
      </c>
      <c r="Q8895" s="70" t="str">
        <f t="shared" si="416"/>
        <v/>
      </c>
      <c r="R8895" s="70" t="str">
        <f>IFERROR(IF(K8895="handling and wharfage",SUM(P8895:Q8895),IF(OR(K8895="tank",K8895="Boat",K8895="car"),INDEX(Rate!$B$4:$M$25,MATCH(Gilbert!N8895,Rate!$A$4:$A$25,0),MATCH(Gilbert!L8895,Rate!$B$3:$M$3,0))*O8895*0.8,INDEX(Rate!$B$4:$M$25,MATCH(Gilbert!N8895,Rate!$A$4:$A$25,0),MATCH(Gilbert!L8895,Rate!$B$3:$M$3,0))*O8895)),"")</f>
        <v/>
      </c>
      <c r="T8895" s="71" t="str">
        <f t="shared" si="417"/>
        <v/>
      </c>
    </row>
    <row r="8896" spans="16:20">
      <c r="P8896" s="70" t="str">
        <f t="shared" si="415"/>
        <v/>
      </c>
      <c r="Q8896" s="70" t="str">
        <f t="shared" si="416"/>
        <v/>
      </c>
      <c r="R8896" s="70" t="str">
        <f>IFERROR(IF(K8896="handling and wharfage",SUM(P8896:Q8896),IF(OR(K8896="tank",K8896="Boat",K8896="car"),INDEX(Rate!$B$4:$M$25,MATCH(Gilbert!N8896,Rate!$A$4:$A$25,0),MATCH(Gilbert!L8896,Rate!$B$3:$M$3,0))*O8896*0.8,INDEX(Rate!$B$4:$M$25,MATCH(Gilbert!N8896,Rate!$A$4:$A$25,0),MATCH(Gilbert!L8896,Rate!$B$3:$M$3,0))*O8896)),"")</f>
        <v/>
      </c>
      <c r="T8896" s="71" t="str">
        <f t="shared" si="417"/>
        <v/>
      </c>
    </row>
    <row r="8897" spans="16:20">
      <c r="P8897" s="70" t="str">
        <f t="shared" si="415"/>
        <v/>
      </c>
      <c r="Q8897" s="70" t="str">
        <f t="shared" si="416"/>
        <v/>
      </c>
      <c r="R8897" s="70" t="str">
        <f>IFERROR(IF(K8897="handling and wharfage",SUM(P8897:Q8897),IF(OR(K8897="tank",K8897="Boat",K8897="car"),INDEX(Rate!$B$4:$M$25,MATCH(Gilbert!N8897,Rate!$A$4:$A$25,0),MATCH(Gilbert!L8897,Rate!$B$3:$M$3,0))*O8897*0.8,INDEX(Rate!$B$4:$M$25,MATCH(Gilbert!N8897,Rate!$A$4:$A$25,0),MATCH(Gilbert!L8897,Rate!$B$3:$M$3,0))*O8897)),"")</f>
        <v/>
      </c>
      <c r="T8897" s="71" t="str">
        <f t="shared" si="417"/>
        <v/>
      </c>
    </row>
    <row r="8898" spans="16:20">
      <c r="P8898" s="70" t="str">
        <f t="shared" si="415"/>
        <v/>
      </c>
      <c r="Q8898" s="70" t="str">
        <f t="shared" si="416"/>
        <v/>
      </c>
      <c r="R8898" s="70" t="str">
        <f>IFERROR(IF(K8898="handling and wharfage",SUM(P8898:Q8898),IF(OR(K8898="tank",K8898="Boat",K8898="car"),INDEX(Rate!$B$4:$M$25,MATCH(Gilbert!N8898,Rate!$A$4:$A$25,0),MATCH(Gilbert!L8898,Rate!$B$3:$M$3,0))*O8898*0.8,INDEX(Rate!$B$4:$M$25,MATCH(Gilbert!N8898,Rate!$A$4:$A$25,0),MATCH(Gilbert!L8898,Rate!$B$3:$M$3,0))*O8898)),"")</f>
        <v/>
      </c>
      <c r="T8898" s="71" t="str">
        <f t="shared" si="417"/>
        <v/>
      </c>
    </row>
    <row r="8899" spans="16:20">
      <c r="P8899" s="70" t="str">
        <f t="shared" ref="P8899:P8962" si="418">IF(OR(K8899="handling and wharfage",K8899="rau handling and wharfage"),O8899*30,"")</f>
        <v/>
      </c>
      <c r="Q8899" s="70" t="str">
        <f t="shared" ref="Q8899:Q8962" si="419">IF(K8899&lt;&gt;"handling and wharfage","",O8899*3.5)</f>
        <v/>
      </c>
      <c r="R8899" s="70" t="str">
        <f>IFERROR(IF(K8899="handling and wharfage",SUM(P8899:Q8899),IF(OR(K8899="tank",K8899="Boat",K8899="car"),INDEX(Rate!$B$4:$M$25,MATCH(Gilbert!N8899,Rate!$A$4:$A$25,0),MATCH(Gilbert!L8899,Rate!$B$3:$M$3,0))*O8899*0.8,INDEX(Rate!$B$4:$M$25,MATCH(Gilbert!N8899,Rate!$A$4:$A$25,0),MATCH(Gilbert!L8899,Rate!$B$3:$M$3,0))*O8899)),"")</f>
        <v/>
      </c>
      <c r="T8899" s="71" t="str">
        <f t="shared" ref="T8899:T8962" si="420">IF(L8899="","",IF(L8899="General2","F0070000061A","E31250000331"))</f>
        <v/>
      </c>
    </row>
    <row r="8900" spans="16:20">
      <c r="P8900" s="70" t="str">
        <f t="shared" si="418"/>
        <v/>
      </c>
      <c r="Q8900" s="70" t="str">
        <f t="shared" si="419"/>
        <v/>
      </c>
      <c r="R8900" s="70" t="str">
        <f>IFERROR(IF(K8900="handling and wharfage",SUM(P8900:Q8900),IF(OR(K8900="tank",K8900="Boat",K8900="car"),INDEX(Rate!$B$4:$M$25,MATCH(Gilbert!N8900,Rate!$A$4:$A$25,0),MATCH(Gilbert!L8900,Rate!$B$3:$M$3,0))*O8900*0.8,INDEX(Rate!$B$4:$M$25,MATCH(Gilbert!N8900,Rate!$A$4:$A$25,0),MATCH(Gilbert!L8900,Rate!$B$3:$M$3,0))*O8900)),"")</f>
        <v/>
      </c>
      <c r="T8900" s="71" t="str">
        <f t="shared" si="420"/>
        <v/>
      </c>
    </row>
    <row r="8901" spans="16:20">
      <c r="P8901" s="70" t="str">
        <f t="shared" si="418"/>
        <v/>
      </c>
      <c r="Q8901" s="70" t="str">
        <f t="shared" si="419"/>
        <v/>
      </c>
      <c r="R8901" s="70" t="str">
        <f>IFERROR(IF(K8901="handling and wharfage",SUM(P8901:Q8901),IF(OR(K8901="tank",K8901="Boat",K8901="car"),INDEX(Rate!$B$4:$M$25,MATCH(Gilbert!N8901,Rate!$A$4:$A$25,0),MATCH(Gilbert!L8901,Rate!$B$3:$M$3,0))*O8901*0.8,INDEX(Rate!$B$4:$M$25,MATCH(Gilbert!N8901,Rate!$A$4:$A$25,0),MATCH(Gilbert!L8901,Rate!$B$3:$M$3,0))*O8901)),"")</f>
        <v/>
      </c>
      <c r="T8901" s="71" t="str">
        <f t="shared" si="420"/>
        <v/>
      </c>
    </row>
    <row r="8902" spans="16:20">
      <c r="P8902" s="70" t="str">
        <f t="shared" si="418"/>
        <v/>
      </c>
      <c r="Q8902" s="70" t="str">
        <f t="shared" si="419"/>
        <v/>
      </c>
      <c r="R8902" s="70" t="str">
        <f>IFERROR(IF(K8902="handling and wharfage",SUM(P8902:Q8902),IF(OR(K8902="tank",K8902="Boat",K8902="car"),INDEX(Rate!$B$4:$M$25,MATCH(Gilbert!N8902,Rate!$A$4:$A$25,0),MATCH(Gilbert!L8902,Rate!$B$3:$M$3,0))*O8902*0.8,INDEX(Rate!$B$4:$M$25,MATCH(Gilbert!N8902,Rate!$A$4:$A$25,0),MATCH(Gilbert!L8902,Rate!$B$3:$M$3,0))*O8902)),"")</f>
        <v/>
      </c>
      <c r="T8902" s="71" t="str">
        <f t="shared" si="420"/>
        <v/>
      </c>
    </row>
    <row r="8903" spans="16:20">
      <c r="P8903" s="70" t="str">
        <f t="shared" si="418"/>
        <v/>
      </c>
      <c r="Q8903" s="70" t="str">
        <f t="shared" si="419"/>
        <v/>
      </c>
      <c r="R8903" s="70" t="str">
        <f>IFERROR(IF(K8903="handling and wharfage",SUM(P8903:Q8903),IF(OR(K8903="tank",K8903="Boat",K8903="car"),INDEX(Rate!$B$4:$M$25,MATCH(Gilbert!N8903,Rate!$A$4:$A$25,0),MATCH(Gilbert!L8903,Rate!$B$3:$M$3,0))*O8903*0.8,INDEX(Rate!$B$4:$M$25,MATCH(Gilbert!N8903,Rate!$A$4:$A$25,0),MATCH(Gilbert!L8903,Rate!$B$3:$M$3,0))*O8903)),"")</f>
        <v/>
      </c>
      <c r="T8903" s="71" t="str">
        <f t="shared" si="420"/>
        <v/>
      </c>
    </row>
    <row r="8904" spans="16:20">
      <c r="P8904" s="70" t="str">
        <f t="shared" si="418"/>
        <v/>
      </c>
      <c r="Q8904" s="70" t="str">
        <f t="shared" si="419"/>
        <v/>
      </c>
      <c r="R8904" s="70" t="str">
        <f>IFERROR(IF(K8904="handling and wharfage",SUM(P8904:Q8904),IF(OR(K8904="tank",K8904="Boat",K8904="car"),INDEX(Rate!$B$4:$M$25,MATCH(Gilbert!N8904,Rate!$A$4:$A$25,0),MATCH(Gilbert!L8904,Rate!$B$3:$M$3,0))*O8904*0.8,INDEX(Rate!$B$4:$M$25,MATCH(Gilbert!N8904,Rate!$A$4:$A$25,0),MATCH(Gilbert!L8904,Rate!$B$3:$M$3,0))*O8904)),"")</f>
        <v/>
      </c>
      <c r="T8904" s="71" t="str">
        <f t="shared" si="420"/>
        <v/>
      </c>
    </row>
    <row r="8905" spans="16:20">
      <c r="P8905" s="70" t="str">
        <f t="shared" si="418"/>
        <v/>
      </c>
      <c r="Q8905" s="70" t="str">
        <f t="shared" si="419"/>
        <v/>
      </c>
      <c r="R8905" s="70" t="str">
        <f>IFERROR(IF(K8905="handling and wharfage",SUM(P8905:Q8905),IF(OR(K8905="tank",K8905="Boat",K8905="car"),INDEX(Rate!$B$4:$M$25,MATCH(Gilbert!N8905,Rate!$A$4:$A$25,0),MATCH(Gilbert!L8905,Rate!$B$3:$M$3,0))*O8905*0.8,INDEX(Rate!$B$4:$M$25,MATCH(Gilbert!N8905,Rate!$A$4:$A$25,0),MATCH(Gilbert!L8905,Rate!$B$3:$M$3,0))*O8905)),"")</f>
        <v/>
      </c>
      <c r="T8905" s="71" t="str">
        <f t="shared" si="420"/>
        <v/>
      </c>
    </row>
    <row r="8906" spans="16:20">
      <c r="P8906" s="70" t="str">
        <f t="shared" si="418"/>
        <v/>
      </c>
      <c r="Q8906" s="70" t="str">
        <f t="shared" si="419"/>
        <v/>
      </c>
      <c r="R8906" s="70" t="str">
        <f>IFERROR(IF(K8906="handling and wharfage",SUM(P8906:Q8906),IF(OR(K8906="tank",K8906="Boat",K8906="car"),INDEX(Rate!$B$4:$M$25,MATCH(Gilbert!N8906,Rate!$A$4:$A$25,0),MATCH(Gilbert!L8906,Rate!$B$3:$M$3,0))*O8906*0.8,INDEX(Rate!$B$4:$M$25,MATCH(Gilbert!N8906,Rate!$A$4:$A$25,0),MATCH(Gilbert!L8906,Rate!$B$3:$M$3,0))*O8906)),"")</f>
        <v/>
      </c>
      <c r="T8906" s="71" t="str">
        <f t="shared" si="420"/>
        <v/>
      </c>
    </row>
    <row r="8907" spans="16:20">
      <c r="P8907" s="70" t="str">
        <f t="shared" si="418"/>
        <v/>
      </c>
      <c r="Q8907" s="70" t="str">
        <f t="shared" si="419"/>
        <v/>
      </c>
      <c r="R8907" s="70" t="str">
        <f>IFERROR(IF(K8907="handling and wharfage",SUM(P8907:Q8907),IF(OR(K8907="tank",K8907="Boat",K8907="car"),INDEX(Rate!$B$4:$M$25,MATCH(Gilbert!N8907,Rate!$A$4:$A$25,0),MATCH(Gilbert!L8907,Rate!$B$3:$M$3,0))*O8907*0.8,INDEX(Rate!$B$4:$M$25,MATCH(Gilbert!N8907,Rate!$A$4:$A$25,0),MATCH(Gilbert!L8907,Rate!$B$3:$M$3,0))*O8907)),"")</f>
        <v/>
      </c>
      <c r="T8907" s="71" t="str">
        <f t="shared" si="420"/>
        <v/>
      </c>
    </row>
    <row r="8908" spans="16:20">
      <c r="P8908" s="70" t="str">
        <f t="shared" si="418"/>
        <v/>
      </c>
      <c r="Q8908" s="70" t="str">
        <f t="shared" si="419"/>
        <v/>
      </c>
      <c r="R8908" s="70" t="str">
        <f>IFERROR(IF(K8908="handling and wharfage",SUM(P8908:Q8908),IF(OR(K8908="tank",K8908="Boat",K8908="car"),INDEX(Rate!$B$4:$M$25,MATCH(Gilbert!N8908,Rate!$A$4:$A$25,0),MATCH(Gilbert!L8908,Rate!$B$3:$M$3,0))*O8908*0.8,INDEX(Rate!$B$4:$M$25,MATCH(Gilbert!N8908,Rate!$A$4:$A$25,0),MATCH(Gilbert!L8908,Rate!$B$3:$M$3,0))*O8908)),"")</f>
        <v/>
      </c>
      <c r="T8908" s="71" t="str">
        <f t="shared" si="420"/>
        <v/>
      </c>
    </row>
    <row r="8909" spans="16:20">
      <c r="P8909" s="70" t="str">
        <f t="shared" si="418"/>
        <v/>
      </c>
      <c r="Q8909" s="70" t="str">
        <f t="shared" si="419"/>
        <v/>
      </c>
      <c r="R8909" s="70" t="str">
        <f>IFERROR(IF(K8909="handling and wharfage",SUM(P8909:Q8909),IF(OR(K8909="tank",K8909="Boat",K8909="car"),INDEX(Rate!$B$4:$M$25,MATCH(Gilbert!N8909,Rate!$A$4:$A$25,0),MATCH(Gilbert!L8909,Rate!$B$3:$M$3,0))*O8909*0.8,INDEX(Rate!$B$4:$M$25,MATCH(Gilbert!N8909,Rate!$A$4:$A$25,0),MATCH(Gilbert!L8909,Rate!$B$3:$M$3,0))*O8909)),"")</f>
        <v/>
      </c>
      <c r="T8909" s="71" t="str">
        <f t="shared" si="420"/>
        <v/>
      </c>
    </row>
    <row r="8910" spans="16:20">
      <c r="P8910" s="70" t="str">
        <f t="shared" si="418"/>
        <v/>
      </c>
      <c r="Q8910" s="70" t="str">
        <f t="shared" si="419"/>
        <v/>
      </c>
      <c r="R8910" s="70" t="str">
        <f>IFERROR(IF(K8910="handling and wharfage",SUM(P8910:Q8910),IF(OR(K8910="tank",K8910="Boat",K8910="car"),INDEX(Rate!$B$4:$M$25,MATCH(Gilbert!N8910,Rate!$A$4:$A$25,0),MATCH(Gilbert!L8910,Rate!$B$3:$M$3,0))*O8910*0.8,INDEX(Rate!$B$4:$M$25,MATCH(Gilbert!N8910,Rate!$A$4:$A$25,0),MATCH(Gilbert!L8910,Rate!$B$3:$M$3,0))*O8910)),"")</f>
        <v/>
      </c>
      <c r="T8910" s="71" t="str">
        <f t="shared" si="420"/>
        <v/>
      </c>
    </row>
    <row r="8911" spans="16:20">
      <c r="P8911" s="70" t="str">
        <f t="shared" si="418"/>
        <v/>
      </c>
      <c r="Q8911" s="70" t="str">
        <f t="shared" si="419"/>
        <v/>
      </c>
      <c r="R8911" s="70" t="str">
        <f>IFERROR(IF(K8911="handling and wharfage",SUM(P8911:Q8911),IF(OR(K8911="tank",K8911="Boat",K8911="car"),INDEX(Rate!$B$4:$M$25,MATCH(Gilbert!N8911,Rate!$A$4:$A$25,0),MATCH(Gilbert!L8911,Rate!$B$3:$M$3,0))*O8911*0.8,INDEX(Rate!$B$4:$M$25,MATCH(Gilbert!N8911,Rate!$A$4:$A$25,0),MATCH(Gilbert!L8911,Rate!$B$3:$M$3,0))*O8911)),"")</f>
        <v/>
      </c>
      <c r="T8911" s="71" t="str">
        <f t="shared" si="420"/>
        <v/>
      </c>
    </row>
    <row r="8912" spans="16:20">
      <c r="P8912" s="70" t="str">
        <f t="shared" si="418"/>
        <v/>
      </c>
      <c r="Q8912" s="70" t="str">
        <f t="shared" si="419"/>
        <v/>
      </c>
      <c r="R8912" s="70" t="str">
        <f>IFERROR(IF(K8912="handling and wharfage",SUM(P8912:Q8912),IF(OR(K8912="tank",K8912="Boat",K8912="car"),INDEX(Rate!$B$4:$M$25,MATCH(Gilbert!N8912,Rate!$A$4:$A$25,0),MATCH(Gilbert!L8912,Rate!$B$3:$M$3,0))*O8912*0.8,INDEX(Rate!$B$4:$M$25,MATCH(Gilbert!N8912,Rate!$A$4:$A$25,0),MATCH(Gilbert!L8912,Rate!$B$3:$M$3,0))*O8912)),"")</f>
        <v/>
      </c>
      <c r="T8912" s="71" t="str">
        <f t="shared" si="420"/>
        <v/>
      </c>
    </row>
    <row r="8913" spans="16:20">
      <c r="P8913" s="70" t="str">
        <f t="shared" si="418"/>
        <v/>
      </c>
      <c r="Q8913" s="70" t="str">
        <f t="shared" si="419"/>
        <v/>
      </c>
      <c r="R8913" s="70" t="str">
        <f>IFERROR(IF(K8913="handling and wharfage",SUM(P8913:Q8913),IF(OR(K8913="tank",K8913="Boat",K8913="car"),INDEX(Rate!$B$4:$M$25,MATCH(Gilbert!N8913,Rate!$A$4:$A$25,0),MATCH(Gilbert!L8913,Rate!$B$3:$M$3,0))*O8913*0.8,INDEX(Rate!$B$4:$M$25,MATCH(Gilbert!N8913,Rate!$A$4:$A$25,0),MATCH(Gilbert!L8913,Rate!$B$3:$M$3,0))*O8913)),"")</f>
        <v/>
      </c>
      <c r="T8913" s="71" t="str">
        <f t="shared" si="420"/>
        <v/>
      </c>
    </row>
    <row r="8914" spans="16:20">
      <c r="P8914" s="70" t="str">
        <f t="shared" si="418"/>
        <v/>
      </c>
      <c r="Q8914" s="70" t="str">
        <f t="shared" si="419"/>
        <v/>
      </c>
      <c r="R8914" s="70" t="str">
        <f>IFERROR(IF(K8914="handling and wharfage",SUM(P8914:Q8914),IF(OR(K8914="tank",K8914="Boat",K8914="car"),INDEX(Rate!$B$4:$M$25,MATCH(Gilbert!N8914,Rate!$A$4:$A$25,0),MATCH(Gilbert!L8914,Rate!$B$3:$M$3,0))*O8914*0.8,INDEX(Rate!$B$4:$M$25,MATCH(Gilbert!N8914,Rate!$A$4:$A$25,0),MATCH(Gilbert!L8914,Rate!$B$3:$M$3,0))*O8914)),"")</f>
        <v/>
      </c>
      <c r="T8914" s="71" t="str">
        <f t="shared" si="420"/>
        <v/>
      </c>
    </row>
    <row r="8915" spans="16:20">
      <c r="P8915" s="70" t="str">
        <f t="shared" si="418"/>
        <v/>
      </c>
      <c r="Q8915" s="70" t="str">
        <f t="shared" si="419"/>
        <v/>
      </c>
      <c r="R8915" s="70" t="str">
        <f>IFERROR(IF(K8915="handling and wharfage",SUM(P8915:Q8915),IF(OR(K8915="tank",K8915="Boat",K8915="car"),INDEX(Rate!$B$4:$M$25,MATCH(Gilbert!N8915,Rate!$A$4:$A$25,0),MATCH(Gilbert!L8915,Rate!$B$3:$M$3,0))*O8915*0.8,INDEX(Rate!$B$4:$M$25,MATCH(Gilbert!N8915,Rate!$A$4:$A$25,0),MATCH(Gilbert!L8915,Rate!$B$3:$M$3,0))*O8915)),"")</f>
        <v/>
      </c>
      <c r="T8915" s="71" t="str">
        <f t="shared" si="420"/>
        <v/>
      </c>
    </row>
    <row r="8916" spans="16:20">
      <c r="P8916" s="70" t="str">
        <f t="shared" si="418"/>
        <v/>
      </c>
      <c r="Q8916" s="70" t="str">
        <f t="shared" si="419"/>
        <v/>
      </c>
      <c r="R8916" s="70" t="str">
        <f>IFERROR(IF(K8916="handling and wharfage",SUM(P8916:Q8916),IF(OR(K8916="tank",K8916="Boat",K8916="car"),INDEX(Rate!$B$4:$M$25,MATCH(Gilbert!N8916,Rate!$A$4:$A$25,0),MATCH(Gilbert!L8916,Rate!$B$3:$M$3,0))*O8916*0.8,INDEX(Rate!$B$4:$M$25,MATCH(Gilbert!N8916,Rate!$A$4:$A$25,0),MATCH(Gilbert!L8916,Rate!$B$3:$M$3,0))*O8916)),"")</f>
        <v/>
      </c>
      <c r="T8916" s="71" t="str">
        <f t="shared" si="420"/>
        <v/>
      </c>
    </row>
    <row r="8917" spans="16:20">
      <c r="P8917" s="70" t="str">
        <f t="shared" si="418"/>
        <v/>
      </c>
      <c r="Q8917" s="70" t="str">
        <f t="shared" si="419"/>
        <v/>
      </c>
      <c r="R8917" s="70" t="str">
        <f>IFERROR(IF(K8917="handling and wharfage",SUM(P8917:Q8917),IF(OR(K8917="tank",K8917="Boat",K8917="car"),INDEX(Rate!$B$4:$M$25,MATCH(Gilbert!N8917,Rate!$A$4:$A$25,0),MATCH(Gilbert!L8917,Rate!$B$3:$M$3,0))*O8917*0.8,INDEX(Rate!$B$4:$M$25,MATCH(Gilbert!N8917,Rate!$A$4:$A$25,0),MATCH(Gilbert!L8917,Rate!$B$3:$M$3,0))*O8917)),"")</f>
        <v/>
      </c>
      <c r="T8917" s="71" t="str">
        <f t="shared" si="420"/>
        <v/>
      </c>
    </row>
    <row r="8918" spans="16:20">
      <c r="P8918" s="70" t="str">
        <f t="shared" si="418"/>
        <v/>
      </c>
      <c r="Q8918" s="70" t="str">
        <f t="shared" si="419"/>
        <v/>
      </c>
      <c r="R8918" s="70" t="str">
        <f>IFERROR(IF(K8918="handling and wharfage",SUM(P8918:Q8918),IF(OR(K8918="tank",K8918="Boat",K8918="car"),INDEX(Rate!$B$4:$M$25,MATCH(Gilbert!N8918,Rate!$A$4:$A$25,0),MATCH(Gilbert!L8918,Rate!$B$3:$M$3,0))*O8918*0.8,INDEX(Rate!$B$4:$M$25,MATCH(Gilbert!N8918,Rate!$A$4:$A$25,0),MATCH(Gilbert!L8918,Rate!$B$3:$M$3,0))*O8918)),"")</f>
        <v/>
      </c>
      <c r="T8918" s="71" t="str">
        <f t="shared" si="420"/>
        <v/>
      </c>
    </row>
    <row r="8919" spans="16:20">
      <c r="P8919" s="70" t="str">
        <f t="shared" si="418"/>
        <v/>
      </c>
      <c r="Q8919" s="70" t="str">
        <f t="shared" si="419"/>
        <v/>
      </c>
      <c r="R8919" s="70" t="str">
        <f>IFERROR(IF(K8919="handling and wharfage",SUM(P8919:Q8919),IF(OR(K8919="tank",K8919="Boat",K8919="car"),INDEX(Rate!$B$4:$M$25,MATCH(Gilbert!N8919,Rate!$A$4:$A$25,0),MATCH(Gilbert!L8919,Rate!$B$3:$M$3,0))*O8919*0.8,INDEX(Rate!$B$4:$M$25,MATCH(Gilbert!N8919,Rate!$A$4:$A$25,0),MATCH(Gilbert!L8919,Rate!$B$3:$M$3,0))*O8919)),"")</f>
        <v/>
      </c>
      <c r="T8919" s="71" t="str">
        <f t="shared" si="420"/>
        <v/>
      </c>
    </row>
    <row r="8920" spans="16:20">
      <c r="P8920" s="70" t="str">
        <f t="shared" si="418"/>
        <v/>
      </c>
      <c r="Q8920" s="70" t="str">
        <f t="shared" si="419"/>
        <v/>
      </c>
      <c r="R8920" s="70" t="str">
        <f>IFERROR(IF(K8920="handling and wharfage",SUM(P8920:Q8920),IF(OR(K8920="tank",K8920="Boat",K8920="car"),INDEX(Rate!$B$4:$M$25,MATCH(Gilbert!N8920,Rate!$A$4:$A$25,0),MATCH(Gilbert!L8920,Rate!$B$3:$M$3,0))*O8920*0.8,INDEX(Rate!$B$4:$M$25,MATCH(Gilbert!N8920,Rate!$A$4:$A$25,0),MATCH(Gilbert!L8920,Rate!$B$3:$M$3,0))*O8920)),"")</f>
        <v/>
      </c>
      <c r="T8920" s="71" t="str">
        <f t="shared" si="420"/>
        <v/>
      </c>
    </row>
    <row r="8921" spans="16:20">
      <c r="P8921" s="70" t="str">
        <f t="shared" si="418"/>
        <v/>
      </c>
      <c r="Q8921" s="70" t="str">
        <f t="shared" si="419"/>
        <v/>
      </c>
      <c r="R8921" s="70" t="str">
        <f>IFERROR(IF(K8921="handling and wharfage",SUM(P8921:Q8921),IF(OR(K8921="tank",K8921="Boat",K8921="car"),INDEX(Rate!$B$4:$M$25,MATCH(Gilbert!N8921,Rate!$A$4:$A$25,0),MATCH(Gilbert!L8921,Rate!$B$3:$M$3,0))*O8921*0.8,INDEX(Rate!$B$4:$M$25,MATCH(Gilbert!N8921,Rate!$A$4:$A$25,0),MATCH(Gilbert!L8921,Rate!$B$3:$M$3,0))*O8921)),"")</f>
        <v/>
      </c>
      <c r="T8921" s="71" t="str">
        <f t="shared" si="420"/>
        <v/>
      </c>
    </row>
    <row r="8922" spans="16:20">
      <c r="P8922" s="70" t="str">
        <f t="shared" si="418"/>
        <v/>
      </c>
      <c r="Q8922" s="70" t="str">
        <f t="shared" si="419"/>
        <v/>
      </c>
      <c r="R8922" s="70" t="str">
        <f>IFERROR(IF(K8922="handling and wharfage",SUM(P8922:Q8922),IF(OR(K8922="tank",K8922="Boat",K8922="car"),INDEX(Rate!$B$4:$M$25,MATCH(Gilbert!N8922,Rate!$A$4:$A$25,0),MATCH(Gilbert!L8922,Rate!$B$3:$M$3,0))*O8922*0.8,INDEX(Rate!$B$4:$M$25,MATCH(Gilbert!N8922,Rate!$A$4:$A$25,0),MATCH(Gilbert!L8922,Rate!$B$3:$M$3,0))*O8922)),"")</f>
        <v/>
      </c>
      <c r="T8922" s="71" t="str">
        <f t="shared" si="420"/>
        <v/>
      </c>
    </row>
    <row r="8923" spans="16:20">
      <c r="P8923" s="70" t="str">
        <f t="shared" si="418"/>
        <v/>
      </c>
      <c r="Q8923" s="70" t="str">
        <f t="shared" si="419"/>
        <v/>
      </c>
      <c r="R8923" s="70" t="str">
        <f>IFERROR(IF(K8923="handling and wharfage",SUM(P8923:Q8923),IF(OR(K8923="tank",K8923="Boat",K8923="car"),INDEX(Rate!$B$4:$M$25,MATCH(Gilbert!N8923,Rate!$A$4:$A$25,0),MATCH(Gilbert!L8923,Rate!$B$3:$M$3,0))*O8923*0.8,INDEX(Rate!$B$4:$M$25,MATCH(Gilbert!N8923,Rate!$A$4:$A$25,0),MATCH(Gilbert!L8923,Rate!$B$3:$M$3,0))*O8923)),"")</f>
        <v/>
      </c>
      <c r="T8923" s="71" t="str">
        <f t="shared" si="420"/>
        <v/>
      </c>
    </row>
    <row r="8924" spans="16:20">
      <c r="P8924" s="70" t="str">
        <f t="shared" si="418"/>
        <v/>
      </c>
      <c r="Q8924" s="70" t="str">
        <f t="shared" si="419"/>
        <v/>
      </c>
      <c r="R8924" s="70" t="str">
        <f>IFERROR(IF(K8924="handling and wharfage",SUM(P8924:Q8924),IF(OR(K8924="tank",K8924="Boat",K8924="car"),INDEX(Rate!$B$4:$M$25,MATCH(Gilbert!N8924,Rate!$A$4:$A$25,0),MATCH(Gilbert!L8924,Rate!$B$3:$M$3,0))*O8924*0.8,INDEX(Rate!$B$4:$M$25,MATCH(Gilbert!N8924,Rate!$A$4:$A$25,0),MATCH(Gilbert!L8924,Rate!$B$3:$M$3,0))*O8924)),"")</f>
        <v/>
      </c>
      <c r="T8924" s="71" t="str">
        <f t="shared" si="420"/>
        <v/>
      </c>
    </row>
    <row r="8925" spans="16:20">
      <c r="P8925" s="70" t="str">
        <f t="shared" si="418"/>
        <v/>
      </c>
      <c r="Q8925" s="70" t="str">
        <f t="shared" si="419"/>
        <v/>
      </c>
      <c r="R8925" s="70" t="str">
        <f>IFERROR(IF(K8925="handling and wharfage",SUM(P8925:Q8925),IF(OR(K8925="tank",K8925="Boat",K8925="car"),INDEX(Rate!$B$4:$M$25,MATCH(Gilbert!N8925,Rate!$A$4:$A$25,0),MATCH(Gilbert!L8925,Rate!$B$3:$M$3,0))*O8925*0.8,INDEX(Rate!$B$4:$M$25,MATCH(Gilbert!N8925,Rate!$A$4:$A$25,0),MATCH(Gilbert!L8925,Rate!$B$3:$M$3,0))*O8925)),"")</f>
        <v/>
      </c>
      <c r="T8925" s="71" t="str">
        <f t="shared" si="420"/>
        <v/>
      </c>
    </row>
    <row r="8926" spans="16:20">
      <c r="P8926" s="70" t="str">
        <f t="shared" si="418"/>
        <v/>
      </c>
      <c r="Q8926" s="70" t="str">
        <f t="shared" si="419"/>
        <v/>
      </c>
      <c r="R8926" s="70" t="str">
        <f>IFERROR(IF(K8926="handling and wharfage",SUM(P8926:Q8926),IF(OR(K8926="tank",K8926="Boat",K8926="car"),INDEX(Rate!$B$4:$M$25,MATCH(Gilbert!N8926,Rate!$A$4:$A$25,0),MATCH(Gilbert!L8926,Rate!$B$3:$M$3,0))*O8926*0.8,INDEX(Rate!$B$4:$M$25,MATCH(Gilbert!N8926,Rate!$A$4:$A$25,0),MATCH(Gilbert!L8926,Rate!$B$3:$M$3,0))*O8926)),"")</f>
        <v/>
      </c>
      <c r="T8926" s="71" t="str">
        <f t="shared" si="420"/>
        <v/>
      </c>
    </row>
    <row r="8927" spans="16:20">
      <c r="P8927" s="70" t="str">
        <f t="shared" si="418"/>
        <v/>
      </c>
      <c r="Q8927" s="70" t="str">
        <f t="shared" si="419"/>
        <v/>
      </c>
      <c r="R8927" s="70" t="str">
        <f>IFERROR(IF(K8927="handling and wharfage",SUM(P8927:Q8927),IF(OR(K8927="tank",K8927="Boat",K8927="car"),INDEX(Rate!$B$4:$M$25,MATCH(Gilbert!N8927,Rate!$A$4:$A$25,0),MATCH(Gilbert!L8927,Rate!$B$3:$M$3,0))*O8927*0.8,INDEX(Rate!$B$4:$M$25,MATCH(Gilbert!N8927,Rate!$A$4:$A$25,0),MATCH(Gilbert!L8927,Rate!$B$3:$M$3,0))*O8927)),"")</f>
        <v/>
      </c>
      <c r="T8927" s="71" t="str">
        <f t="shared" si="420"/>
        <v/>
      </c>
    </row>
    <row r="8928" spans="16:20">
      <c r="P8928" s="70" t="str">
        <f t="shared" si="418"/>
        <v/>
      </c>
      <c r="Q8928" s="70" t="str">
        <f t="shared" si="419"/>
        <v/>
      </c>
      <c r="R8928" s="70" t="str">
        <f>IFERROR(IF(K8928="handling and wharfage",SUM(P8928:Q8928),IF(OR(K8928="tank",K8928="Boat",K8928="car"),INDEX(Rate!$B$4:$M$25,MATCH(Gilbert!N8928,Rate!$A$4:$A$25,0),MATCH(Gilbert!L8928,Rate!$B$3:$M$3,0))*O8928*0.8,INDEX(Rate!$B$4:$M$25,MATCH(Gilbert!N8928,Rate!$A$4:$A$25,0),MATCH(Gilbert!L8928,Rate!$B$3:$M$3,0))*O8928)),"")</f>
        <v/>
      </c>
      <c r="T8928" s="71" t="str">
        <f t="shared" si="420"/>
        <v/>
      </c>
    </row>
    <row r="8929" spans="16:20">
      <c r="P8929" s="70" t="str">
        <f t="shared" si="418"/>
        <v/>
      </c>
      <c r="Q8929" s="70" t="str">
        <f t="shared" si="419"/>
        <v/>
      </c>
      <c r="R8929" s="70" t="str">
        <f>IFERROR(IF(K8929="handling and wharfage",SUM(P8929:Q8929),IF(OR(K8929="tank",K8929="Boat",K8929="car"),INDEX(Rate!$B$4:$M$25,MATCH(Gilbert!N8929,Rate!$A$4:$A$25,0),MATCH(Gilbert!L8929,Rate!$B$3:$M$3,0))*O8929*0.8,INDEX(Rate!$B$4:$M$25,MATCH(Gilbert!N8929,Rate!$A$4:$A$25,0),MATCH(Gilbert!L8929,Rate!$B$3:$M$3,0))*O8929)),"")</f>
        <v/>
      </c>
      <c r="T8929" s="71" t="str">
        <f t="shared" si="420"/>
        <v/>
      </c>
    </row>
    <row r="8930" spans="16:20">
      <c r="P8930" s="70" t="str">
        <f t="shared" si="418"/>
        <v/>
      </c>
      <c r="Q8930" s="70" t="str">
        <f t="shared" si="419"/>
        <v/>
      </c>
      <c r="R8930" s="70" t="str">
        <f>IFERROR(IF(K8930="handling and wharfage",SUM(P8930:Q8930),IF(OR(K8930="tank",K8930="Boat",K8930="car"),INDEX(Rate!$B$4:$M$25,MATCH(Gilbert!N8930,Rate!$A$4:$A$25,0),MATCH(Gilbert!L8930,Rate!$B$3:$M$3,0))*O8930*0.8,INDEX(Rate!$B$4:$M$25,MATCH(Gilbert!N8930,Rate!$A$4:$A$25,0),MATCH(Gilbert!L8930,Rate!$B$3:$M$3,0))*O8930)),"")</f>
        <v/>
      </c>
      <c r="T8930" s="71" t="str">
        <f t="shared" si="420"/>
        <v/>
      </c>
    </row>
    <row r="8931" spans="16:20">
      <c r="P8931" s="70" t="str">
        <f t="shared" si="418"/>
        <v/>
      </c>
      <c r="Q8931" s="70" t="str">
        <f t="shared" si="419"/>
        <v/>
      </c>
      <c r="R8931" s="70" t="str">
        <f>IFERROR(IF(K8931="handling and wharfage",SUM(P8931:Q8931),IF(OR(K8931="tank",K8931="Boat",K8931="car"),INDEX(Rate!$B$4:$M$25,MATCH(Gilbert!N8931,Rate!$A$4:$A$25,0),MATCH(Gilbert!L8931,Rate!$B$3:$M$3,0))*O8931*0.8,INDEX(Rate!$B$4:$M$25,MATCH(Gilbert!N8931,Rate!$A$4:$A$25,0),MATCH(Gilbert!L8931,Rate!$B$3:$M$3,0))*O8931)),"")</f>
        <v/>
      </c>
      <c r="T8931" s="71" t="str">
        <f t="shared" si="420"/>
        <v/>
      </c>
    </row>
    <row r="8932" spans="16:20">
      <c r="P8932" s="70" t="str">
        <f t="shared" si="418"/>
        <v/>
      </c>
      <c r="Q8932" s="70" t="str">
        <f t="shared" si="419"/>
        <v/>
      </c>
      <c r="R8932" s="70" t="str">
        <f>IFERROR(IF(K8932="handling and wharfage",SUM(P8932:Q8932),IF(OR(K8932="tank",K8932="Boat",K8932="car"),INDEX(Rate!$B$4:$M$25,MATCH(Gilbert!N8932,Rate!$A$4:$A$25,0),MATCH(Gilbert!L8932,Rate!$B$3:$M$3,0))*O8932*0.8,INDEX(Rate!$B$4:$M$25,MATCH(Gilbert!N8932,Rate!$A$4:$A$25,0),MATCH(Gilbert!L8932,Rate!$B$3:$M$3,0))*O8932)),"")</f>
        <v/>
      </c>
      <c r="T8932" s="71" t="str">
        <f t="shared" si="420"/>
        <v/>
      </c>
    </row>
    <row r="8933" spans="16:20">
      <c r="P8933" s="70" t="str">
        <f t="shared" si="418"/>
        <v/>
      </c>
      <c r="Q8933" s="70" t="str">
        <f t="shared" si="419"/>
        <v/>
      </c>
      <c r="R8933" s="70" t="str">
        <f>IFERROR(IF(K8933="handling and wharfage",SUM(P8933:Q8933),IF(OR(K8933="tank",K8933="Boat",K8933="car"),INDEX(Rate!$B$4:$M$25,MATCH(Gilbert!N8933,Rate!$A$4:$A$25,0),MATCH(Gilbert!L8933,Rate!$B$3:$M$3,0))*O8933*0.8,INDEX(Rate!$B$4:$M$25,MATCH(Gilbert!N8933,Rate!$A$4:$A$25,0),MATCH(Gilbert!L8933,Rate!$B$3:$M$3,0))*O8933)),"")</f>
        <v/>
      </c>
      <c r="T8933" s="71" t="str">
        <f t="shared" si="420"/>
        <v/>
      </c>
    </row>
    <row r="8934" spans="16:20">
      <c r="P8934" s="70" t="str">
        <f t="shared" si="418"/>
        <v/>
      </c>
      <c r="Q8934" s="70" t="str">
        <f t="shared" si="419"/>
        <v/>
      </c>
      <c r="R8934" s="70" t="str">
        <f>IFERROR(IF(K8934="handling and wharfage",SUM(P8934:Q8934),IF(OR(K8934="tank",K8934="Boat",K8934="car"),INDEX(Rate!$B$4:$M$25,MATCH(Gilbert!N8934,Rate!$A$4:$A$25,0),MATCH(Gilbert!L8934,Rate!$B$3:$M$3,0))*O8934*0.8,INDEX(Rate!$B$4:$M$25,MATCH(Gilbert!N8934,Rate!$A$4:$A$25,0),MATCH(Gilbert!L8934,Rate!$B$3:$M$3,0))*O8934)),"")</f>
        <v/>
      </c>
      <c r="T8934" s="71" t="str">
        <f t="shared" si="420"/>
        <v/>
      </c>
    </row>
    <row r="8935" spans="16:20">
      <c r="P8935" s="70" t="str">
        <f t="shared" si="418"/>
        <v/>
      </c>
      <c r="Q8935" s="70" t="str">
        <f t="shared" si="419"/>
        <v/>
      </c>
      <c r="R8935" s="70" t="str">
        <f>IFERROR(IF(K8935="handling and wharfage",SUM(P8935:Q8935),IF(OR(K8935="tank",K8935="Boat",K8935="car"),INDEX(Rate!$B$4:$M$25,MATCH(Gilbert!N8935,Rate!$A$4:$A$25,0),MATCH(Gilbert!L8935,Rate!$B$3:$M$3,0))*O8935*0.8,INDEX(Rate!$B$4:$M$25,MATCH(Gilbert!N8935,Rate!$A$4:$A$25,0),MATCH(Gilbert!L8935,Rate!$B$3:$M$3,0))*O8935)),"")</f>
        <v/>
      </c>
      <c r="T8935" s="71" t="str">
        <f t="shared" si="420"/>
        <v/>
      </c>
    </row>
    <row r="8936" spans="16:20">
      <c r="P8936" s="70" t="str">
        <f t="shared" si="418"/>
        <v/>
      </c>
      <c r="Q8936" s="70" t="str">
        <f t="shared" si="419"/>
        <v/>
      </c>
      <c r="R8936" s="70" t="str">
        <f>IFERROR(IF(K8936="handling and wharfage",SUM(P8936:Q8936),IF(OR(K8936="tank",K8936="Boat",K8936="car"),INDEX(Rate!$B$4:$M$25,MATCH(Gilbert!N8936,Rate!$A$4:$A$25,0),MATCH(Gilbert!L8936,Rate!$B$3:$M$3,0))*O8936*0.8,INDEX(Rate!$B$4:$M$25,MATCH(Gilbert!N8936,Rate!$A$4:$A$25,0),MATCH(Gilbert!L8936,Rate!$B$3:$M$3,0))*O8936)),"")</f>
        <v/>
      </c>
      <c r="T8936" s="71" t="str">
        <f t="shared" si="420"/>
        <v/>
      </c>
    </row>
    <row r="8937" spans="16:20">
      <c r="P8937" s="70" t="str">
        <f t="shared" si="418"/>
        <v/>
      </c>
      <c r="Q8937" s="70" t="str">
        <f t="shared" si="419"/>
        <v/>
      </c>
      <c r="R8937" s="70" t="str">
        <f>IFERROR(IF(K8937="handling and wharfage",SUM(P8937:Q8937),IF(OR(K8937="tank",K8937="Boat",K8937="car"),INDEX(Rate!$B$4:$M$25,MATCH(Gilbert!N8937,Rate!$A$4:$A$25,0),MATCH(Gilbert!L8937,Rate!$B$3:$M$3,0))*O8937*0.8,INDEX(Rate!$B$4:$M$25,MATCH(Gilbert!N8937,Rate!$A$4:$A$25,0),MATCH(Gilbert!L8937,Rate!$B$3:$M$3,0))*O8937)),"")</f>
        <v/>
      </c>
      <c r="T8937" s="71" t="str">
        <f t="shared" si="420"/>
        <v/>
      </c>
    </row>
    <row r="8938" spans="16:20">
      <c r="P8938" s="70" t="str">
        <f t="shared" si="418"/>
        <v/>
      </c>
      <c r="Q8938" s="70" t="str">
        <f t="shared" si="419"/>
        <v/>
      </c>
      <c r="R8938" s="70" t="str">
        <f>IFERROR(IF(K8938="handling and wharfage",SUM(P8938:Q8938),IF(OR(K8938="tank",K8938="Boat",K8938="car"),INDEX(Rate!$B$4:$M$25,MATCH(Gilbert!N8938,Rate!$A$4:$A$25,0),MATCH(Gilbert!L8938,Rate!$B$3:$M$3,0))*O8938*0.8,INDEX(Rate!$B$4:$M$25,MATCH(Gilbert!N8938,Rate!$A$4:$A$25,0),MATCH(Gilbert!L8938,Rate!$B$3:$M$3,0))*O8938)),"")</f>
        <v/>
      </c>
      <c r="T8938" s="71" t="str">
        <f t="shared" si="420"/>
        <v/>
      </c>
    </row>
    <row r="8939" spans="16:20">
      <c r="P8939" s="70" t="str">
        <f t="shared" si="418"/>
        <v/>
      </c>
      <c r="Q8939" s="70" t="str">
        <f t="shared" si="419"/>
        <v/>
      </c>
      <c r="R8939" s="70" t="str">
        <f>IFERROR(IF(K8939="handling and wharfage",SUM(P8939:Q8939),IF(OR(K8939="tank",K8939="Boat",K8939="car"),INDEX(Rate!$B$4:$M$25,MATCH(Gilbert!N8939,Rate!$A$4:$A$25,0),MATCH(Gilbert!L8939,Rate!$B$3:$M$3,0))*O8939*0.8,INDEX(Rate!$B$4:$M$25,MATCH(Gilbert!N8939,Rate!$A$4:$A$25,0),MATCH(Gilbert!L8939,Rate!$B$3:$M$3,0))*O8939)),"")</f>
        <v/>
      </c>
      <c r="T8939" s="71" t="str">
        <f t="shared" si="420"/>
        <v/>
      </c>
    </row>
    <row r="8940" spans="16:20">
      <c r="P8940" s="70" t="str">
        <f t="shared" si="418"/>
        <v/>
      </c>
      <c r="Q8940" s="70" t="str">
        <f t="shared" si="419"/>
        <v/>
      </c>
      <c r="R8940" s="70" t="str">
        <f>IFERROR(IF(K8940="handling and wharfage",SUM(P8940:Q8940),IF(OR(K8940="tank",K8940="Boat",K8940="car"),INDEX(Rate!$B$4:$M$25,MATCH(Gilbert!N8940,Rate!$A$4:$A$25,0),MATCH(Gilbert!L8940,Rate!$B$3:$M$3,0))*O8940*0.8,INDEX(Rate!$B$4:$M$25,MATCH(Gilbert!N8940,Rate!$A$4:$A$25,0),MATCH(Gilbert!L8940,Rate!$B$3:$M$3,0))*O8940)),"")</f>
        <v/>
      </c>
      <c r="T8940" s="71" t="str">
        <f t="shared" si="420"/>
        <v/>
      </c>
    </row>
    <row r="8941" spans="16:20">
      <c r="P8941" s="70" t="str">
        <f t="shared" si="418"/>
        <v/>
      </c>
      <c r="Q8941" s="70" t="str">
        <f t="shared" si="419"/>
        <v/>
      </c>
      <c r="R8941" s="70" t="str">
        <f>IFERROR(IF(K8941="handling and wharfage",SUM(P8941:Q8941),IF(OR(K8941="tank",K8941="Boat",K8941="car"),INDEX(Rate!$B$4:$M$25,MATCH(Gilbert!N8941,Rate!$A$4:$A$25,0),MATCH(Gilbert!L8941,Rate!$B$3:$M$3,0))*O8941*0.8,INDEX(Rate!$B$4:$M$25,MATCH(Gilbert!N8941,Rate!$A$4:$A$25,0),MATCH(Gilbert!L8941,Rate!$B$3:$M$3,0))*O8941)),"")</f>
        <v/>
      </c>
      <c r="T8941" s="71" t="str">
        <f t="shared" si="420"/>
        <v/>
      </c>
    </row>
    <row r="8942" spans="16:20">
      <c r="P8942" s="70" t="str">
        <f t="shared" si="418"/>
        <v/>
      </c>
      <c r="Q8942" s="70" t="str">
        <f t="shared" si="419"/>
        <v/>
      </c>
      <c r="R8942" s="70" t="str">
        <f>IFERROR(IF(K8942="handling and wharfage",SUM(P8942:Q8942),IF(OR(K8942="tank",K8942="Boat",K8942="car"),INDEX(Rate!$B$4:$M$25,MATCH(Gilbert!N8942,Rate!$A$4:$A$25,0),MATCH(Gilbert!L8942,Rate!$B$3:$M$3,0))*O8942*0.8,INDEX(Rate!$B$4:$M$25,MATCH(Gilbert!N8942,Rate!$A$4:$A$25,0),MATCH(Gilbert!L8942,Rate!$B$3:$M$3,0))*O8942)),"")</f>
        <v/>
      </c>
      <c r="T8942" s="71" t="str">
        <f t="shared" si="420"/>
        <v/>
      </c>
    </row>
    <row r="8943" spans="16:20">
      <c r="P8943" s="70" t="str">
        <f t="shared" si="418"/>
        <v/>
      </c>
      <c r="Q8943" s="70" t="str">
        <f t="shared" si="419"/>
        <v/>
      </c>
      <c r="R8943" s="70" t="str">
        <f>IFERROR(IF(K8943="handling and wharfage",SUM(P8943:Q8943),IF(OR(K8943="tank",K8943="Boat",K8943="car"),INDEX(Rate!$B$4:$M$25,MATCH(Gilbert!N8943,Rate!$A$4:$A$25,0),MATCH(Gilbert!L8943,Rate!$B$3:$M$3,0))*O8943*0.8,INDEX(Rate!$B$4:$M$25,MATCH(Gilbert!N8943,Rate!$A$4:$A$25,0),MATCH(Gilbert!L8943,Rate!$B$3:$M$3,0))*O8943)),"")</f>
        <v/>
      </c>
      <c r="T8943" s="71" t="str">
        <f t="shared" si="420"/>
        <v/>
      </c>
    </row>
    <row r="8944" spans="16:20">
      <c r="P8944" s="70" t="str">
        <f t="shared" si="418"/>
        <v/>
      </c>
      <c r="Q8944" s="70" t="str">
        <f t="shared" si="419"/>
        <v/>
      </c>
      <c r="R8944" s="70" t="str">
        <f>IFERROR(IF(K8944="handling and wharfage",SUM(P8944:Q8944),IF(OR(K8944="tank",K8944="Boat",K8944="car"),INDEX(Rate!$B$4:$M$25,MATCH(Gilbert!N8944,Rate!$A$4:$A$25,0),MATCH(Gilbert!L8944,Rate!$B$3:$M$3,0))*O8944*0.8,INDEX(Rate!$B$4:$M$25,MATCH(Gilbert!N8944,Rate!$A$4:$A$25,0),MATCH(Gilbert!L8944,Rate!$B$3:$M$3,0))*O8944)),"")</f>
        <v/>
      </c>
      <c r="T8944" s="71" t="str">
        <f t="shared" si="420"/>
        <v/>
      </c>
    </row>
    <row r="8945" spans="16:20">
      <c r="P8945" s="70" t="str">
        <f t="shared" si="418"/>
        <v/>
      </c>
      <c r="Q8945" s="70" t="str">
        <f t="shared" si="419"/>
        <v/>
      </c>
      <c r="R8945" s="70" t="str">
        <f>IFERROR(IF(K8945="handling and wharfage",SUM(P8945:Q8945),IF(OR(K8945="tank",K8945="Boat",K8945="car"),INDEX(Rate!$B$4:$M$25,MATCH(Gilbert!N8945,Rate!$A$4:$A$25,0),MATCH(Gilbert!L8945,Rate!$B$3:$M$3,0))*O8945*0.8,INDEX(Rate!$B$4:$M$25,MATCH(Gilbert!N8945,Rate!$A$4:$A$25,0),MATCH(Gilbert!L8945,Rate!$B$3:$M$3,0))*O8945)),"")</f>
        <v/>
      </c>
      <c r="T8945" s="71" t="str">
        <f t="shared" si="420"/>
        <v/>
      </c>
    </row>
    <row r="8946" spans="16:20">
      <c r="P8946" s="70" t="str">
        <f t="shared" si="418"/>
        <v/>
      </c>
      <c r="Q8946" s="70" t="str">
        <f t="shared" si="419"/>
        <v/>
      </c>
      <c r="R8946" s="70" t="str">
        <f>IFERROR(IF(K8946="handling and wharfage",SUM(P8946:Q8946),IF(OR(K8946="tank",K8946="Boat",K8946="car"),INDEX(Rate!$B$4:$M$25,MATCH(Gilbert!N8946,Rate!$A$4:$A$25,0),MATCH(Gilbert!L8946,Rate!$B$3:$M$3,0))*O8946*0.8,INDEX(Rate!$B$4:$M$25,MATCH(Gilbert!N8946,Rate!$A$4:$A$25,0),MATCH(Gilbert!L8946,Rate!$B$3:$M$3,0))*O8946)),"")</f>
        <v/>
      </c>
      <c r="T8946" s="71" t="str">
        <f t="shared" si="420"/>
        <v/>
      </c>
    </row>
    <row r="8947" spans="16:20">
      <c r="P8947" s="70" t="str">
        <f t="shared" si="418"/>
        <v/>
      </c>
      <c r="Q8947" s="70" t="str">
        <f t="shared" si="419"/>
        <v/>
      </c>
      <c r="R8947" s="70" t="str">
        <f>IFERROR(IF(K8947="handling and wharfage",SUM(P8947:Q8947),IF(OR(K8947="tank",K8947="Boat",K8947="car"),INDEX(Rate!$B$4:$M$25,MATCH(Gilbert!N8947,Rate!$A$4:$A$25,0),MATCH(Gilbert!L8947,Rate!$B$3:$M$3,0))*O8947*0.8,INDEX(Rate!$B$4:$M$25,MATCH(Gilbert!N8947,Rate!$A$4:$A$25,0),MATCH(Gilbert!L8947,Rate!$B$3:$M$3,0))*O8947)),"")</f>
        <v/>
      </c>
      <c r="T8947" s="71" t="str">
        <f t="shared" si="420"/>
        <v/>
      </c>
    </row>
    <row r="8948" spans="16:20">
      <c r="P8948" s="70" t="str">
        <f t="shared" si="418"/>
        <v/>
      </c>
      <c r="Q8948" s="70" t="str">
        <f t="shared" si="419"/>
        <v/>
      </c>
      <c r="R8948" s="70" t="str">
        <f>IFERROR(IF(K8948="handling and wharfage",SUM(P8948:Q8948),IF(OR(K8948="tank",K8948="Boat",K8948="car"),INDEX(Rate!$B$4:$M$25,MATCH(Gilbert!N8948,Rate!$A$4:$A$25,0),MATCH(Gilbert!L8948,Rate!$B$3:$M$3,0))*O8948*0.8,INDEX(Rate!$B$4:$M$25,MATCH(Gilbert!N8948,Rate!$A$4:$A$25,0),MATCH(Gilbert!L8948,Rate!$B$3:$M$3,0))*O8948)),"")</f>
        <v/>
      </c>
      <c r="T8948" s="71" t="str">
        <f t="shared" si="420"/>
        <v/>
      </c>
    </row>
    <row r="8949" spans="16:20">
      <c r="P8949" s="70" t="str">
        <f t="shared" si="418"/>
        <v/>
      </c>
      <c r="Q8949" s="70" t="str">
        <f t="shared" si="419"/>
        <v/>
      </c>
      <c r="R8949" s="70" t="str">
        <f>IFERROR(IF(K8949="handling and wharfage",SUM(P8949:Q8949),IF(OR(K8949="tank",K8949="Boat",K8949="car"),INDEX(Rate!$B$4:$M$25,MATCH(Gilbert!N8949,Rate!$A$4:$A$25,0),MATCH(Gilbert!L8949,Rate!$B$3:$M$3,0))*O8949*0.8,INDEX(Rate!$B$4:$M$25,MATCH(Gilbert!N8949,Rate!$A$4:$A$25,0),MATCH(Gilbert!L8949,Rate!$B$3:$M$3,0))*O8949)),"")</f>
        <v/>
      </c>
      <c r="T8949" s="71" t="str">
        <f t="shared" si="420"/>
        <v/>
      </c>
    </row>
    <row r="8950" spans="16:20">
      <c r="P8950" s="70" t="str">
        <f t="shared" si="418"/>
        <v/>
      </c>
      <c r="Q8950" s="70" t="str">
        <f t="shared" si="419"/>
        <v/>
      </c>
      <c r="R8950" s="70" t="str">
        <f>IFERROR(IF(K8950="handling and wharfage",SUM(P8950:Q8950),IF(OR(K8950="tank",K8950="Boat",K8950="car"),INDEX(Rate!$B$4:$M$25,MATCH(Gilbert!N8950,Rate!$A$4:$A$25,0),MATCH(Gilbert!L8950,Rate!$B$3:$M$3,0))*O8950*0.8,INDEX(Rate!$B$4:$M$25,MATCH(Gilbert!N8950,Rate!$A$4:$A$25,0),MATCH(Gilbert!L8950,Rate!$B$3:$M$3,0))*O8950)),"")</f>
        <v/>
      </c>
      <c r="T8950" s="71" t="str">
        <f t="shared" si="420"/>
        <v/>
      </c>
    </row>
    <row r="8951" spans="16:20">
      <c r="P8951" s="70" t="str">
        <f t="shared" si="418"/>
        <v/>
      </c>
      <c r="Q8951" s="70" t="str">
        <f t="shared" si="419"/>
        <v/>
      </c>
      <c r="R8951" s="70" t="str">
        <f>IFERROR(IF(K8951="handling and wharfage",SUM(P8951:Q8951),IF(OR(K8951="tank",K8951="Boat",K8951="car"),INDEX(Rate!$B$4:$M$25,MATCH(Gilbert!N8951,Rate!$A$4:$A$25,0),MATCH(Gilbert!L8951,Rate!$B$3:$M$3,0))*O8951*0.8,INDEX(Rate!$B$4:$M$25,MATCH(Gilbert!N8951,Rate!$A$4:$A$25,0),MATCH(Gilbert!L8951,Rate!$B$3:$M$3,0))*O8951)),"")</f>
        <v/>
      </c>
      <c r="T8951" s="71" t="str">
        <f t="shared" si="420"/>
        <v/>
      </c>
    </row>
    <row r="8952" spans="16:20">
      <c r="P8952" s="70" t="str">
        <f t="shared" si="418"/>
        <v/>
      </c>
      <c r="Q8952" s="70" t="str">
        <f t="shared" si="419"/>
        <v/>
      </c>
      <c r="R8952" s="70" t="str">
        <f>IFERROR(IF(K8952="handling and wharfage",SUM(P8952:Q8952),IF(OR(K8952="tank",K8952="Boat",K8952="car"),INDEX(Rate!$B$4:$M$25,MATCH(Gilbert!N8952,Rate!$A$4:$A$25,0),MATCH(Gilbert!L8952,Rate!$B$3:$M$3,0))*O8952*0.8,INDEX(Rate!$B$4:$M$25,MATCH(Gilbert!N8952,Rate!$A$4:$A$25,0),MATCH(Gilbert!L8952,Rate!$B$3:$M$3,0))*O8952)),"")</f>
        <v/>
      </c>
      <c r="T8952" s="71" t="str">
        <f t="shared" si="420"/>
        <v/>
      </c>
    </row>
    <row r="8953" spans="16:20">
      <c r="P8953" s="70" t="str">
        <f t="shared" si="418"/>
        <v/>
      </c>
      <c r="Q8953" s="70" t="str">
        <f t="shared" si="419"/>
        <v/>
      </c>
      <c r="R8953" s="70" t="str">
        <f>IFERROR(IF(K8953="handling and wharfage",SUM(P8953:Q8953),IF(OR(K8953="tank",K8953="Boat",K8953="car"),INDEX(Rate!$B$4:$M$25,MATCH(Gilbert!N8953,Rate!$A$4:$A$25,0),MATCH(Gilbert!L8953,Rate!$B$3:$M$3,0))*O8953*0.8,INDEX(Rate!$B$4:$M$25,MATCH(Gilbert!N8953,Rate!$A$4:$A$25,0),MATCH(Gilbert!L8953,Rate!$B$3:$M$3,0))*O8953)),"")</f>
        <v/>
      </c>
      <c r="T8953" s="71" t="str">
        <f t="shared" si="420"/>
        <v/>
      </c>
    </row>
    <row r="8954" spans="16:20">
      <c r="P8954" s="70" t="str">
        <f t="shared" si="418"/>
        <v/>
      </c>
      <c r="Q8954" s="70" t="str">
        <f t="shared" si="419"/>
        <v/>
      </c>
      <c r="R8954" s="70" t="str">
        <f>IFERROR(IF(K8954="handling and wharfage",SUM(P8954:Q8954),IF(OR(K8954="tank",K8954="Boat",K8954="car"),INDEX(Rate!$B$4:$M$25,MATCH(Gilbert!N8954,Rate!$A$4:$A$25,0),MATCH(Gilbert!L8954,Rate!$B$3:$M$3,0))*O8954*0.8,INDEX(Rate!$B$4:$M$25,MATCH(Gilbert!N8954,Rate!$A$4:$A$25,0),MATCH(Gilbert!L8954,Rate!$B$3:$M$3,0))*O8954)),"")</f>
        <v/>
      </c>
      <c r="T8954" s="71" t="str">
        <f t="shared" si="420"/>
        <v/>
      </c>
    </row>
    <row r="8955" spans="16:20">
      <c r="P8955" s="70" t="str">
        <f t="shared" si="418"/>
        <v/>
      </c>
      <c r="Q8955" s="70" t="str">
        <f t="shared" si="419"/>
        <v/>
      </c>
      <c r="R8955" s="70" t="str">
        <f>IFERROR(IF(K8955="handling and wharfage",SUM(P8955:Q8955),IF(OR(K8955="tank",K8955="Boat",K8955="car"),INDEX(Rate!$B$4:$M$25,MATCH(Gilbert!N8955,Rate!$A$4:$A$25,0),MATCH(Gilbert!L8955,Rate!$B$3:$M$3,0))*O8955*0.8,INDEX(Rate!$B$4:$M$25,MATCH(Gilbert!N8955,Rate!$A$4:$A$25,0),MATCH(Gilbert!L8955,Rate!$B$3:$M$3,0))*O8955)),"")</f>
        <v/>
      </c>
      <c r="T8955" s="71" t="str">
        <f t="shared" si="420"/>
        <v/>
      </c>
    </row>
    <row r="8956" spans="16:20">
      <c r="P8956" s="70" t="str">
        <f t="shared" si="418"/>
        <v/>
      </c>
      <c r="Q8956" s="70" t="str">
        <f t="shared" si="419"/>
        <v/>
      </c>
      <c r="R8956" s="70" t="str">
        <f>IFERROR(IF(K8956="handling and wharfage",SUM(P8956:Q8956),IF(OR(K8956="tank",K8956="Boat",K8956="car"),INDEX(Rate!$B$4:$M$25,MATCH(Gilbert!N8956,Rate!$A$4:$A$25,0),MATCH(Gilbert!L8956,Rate!$B$3:$M$3,0))*O8956*0.8,INDEX(Rate!$B$4:$M$25,MATCH(Gilbert!N8956,Rate!$A$4:$A$25,0),MATCH(Gilbert!L8956,Rate!$B$3:$M$3,0))*O8956)),"")</f>
        <v/>
      </c>
      <c r="T8956" s="71" t="str">
        <f t="shared" si="420"/>
        <v/>
      </c>
    </row>
    <row r="8957" spans="16:20">
      <c r="P8957" s="70" t="str">
        <f t="shared" si="418"/>
        <v/>
      </c>
      <c r="Q8957" s="70" t="str">
        <f t="shared" si="419"/>
        <v/>
      </c>
      <c r="R8957" s="70" t="str">
        <f>IFERROR(IF(K8957="handling and wharfage",SUM(P8957:Q8957),IF(OR(K8957="tank",K8957="Boat",K8957="car"),INDEX(Rate!$B$4:$M$25,MATCH(Gilbert!N8957,Rate!$A$4:$A$25,0),MATCH(Gilbert!L8957,Rate!$B$3:$M$3,0))*O8957*0.8,INDEX(Rate!$B$4:$M$25,MATCH(Gilbert!N8957,Rate!$A$4:$A$25,0),MATCH(Gilbert!L8957,Rate!$B$3:$M$3,0))*O8957)),"")</f>
        <v/>
      </c>
      <c r="T8957" s="71" t="str">
        <f t="shared" si="420"/>
        <v/>
      </c>
    </row>
    <row r="8958" spans="16:20">
      <c r="P8958" s="70" t="str">
        <f t="shared" si="418"/>
        <v/>
      </c>
      <c r="Q8958" s="70" t="str">
        <f t="shared" si="419"/>
        <v/>
      </c>
      <c r="R8958" s="70" t="str">
        <f>IFERROR(IF(K8958="handling and wharfage",SUM(P8958:Q8958),IF(OR(K8958="tank",K8958="Boat",K8958="car"),INDEX(Rate!$B$4:$M$25,MATCH(Gilbert!N8958,Rate!$A$4:$A$25,0),MATCH(Gilbert!L8958,Rate!$B$3:$M$3,0))*O8958*0.8,INDEX(Rate!$B$4:$M$25,MATCH(Gilbert!N8958,Rate!$A$4:$A$25,0),MATCH(Gilbert!L8958,Rate!$B$3:$M$3,0))*O8958)),"")</f>
        <v/>
      </c>
      <c r="T8958" s="71" t="str">
        <f t="shared" si="420"/>
        <v/>
      </c>
    </row>
    <row r="8959" spans="16:20">
      <c r="P8959" s="70" t="str">
        <f t="shared" si="418"/>
        <v/>
      </c>
      <c r="Q8959" s="70" t="str">
        <f t="shared" si="419"/>
        <v/>
      </c>
      <c r="R8959" s="70" t="str">
        <f>IFERROR(IF(K8959="handling and wharfage",SUM(P8959:Q8959),IF(OR(K8959="tank",K8959="Boat",K8959="car"),INDEX(Rate!$B$4:$M$25,MATCH(Gilbert!N8959,Rate!$A$4:$A$25,0),MATCH(Gilbert!L8959,Rate!$B$3:$M$3,0))*O8959*0.8,INDEX(Rate!$B$4:$M$25,MATCH(Gilbert!N8959,Rate!$A$4:$A$25,0),MATCH(Gilbert!L8959,Rate!$B$3:$M$3,0))*O8959)),"")</f>
        <v/>
      </c>
      <c r="T8959" s="71" t="str">
        <f t="shared" si="420"/>
        <v/>
      </c>
    </row>
    <row r="8960" spans="16:20">
      <c r="P8960" s="70" t="str">
        <f t="shared" si="418"/>
        <v/>
      </c>
      <c r="Q8960" s="70" t="str">
        <f t="shared" si="419"/>
        <v/>
      </c>
      <c r="R8960" s="70" t="str">
        <f>IFERROR(IF(K8960="handling and wharfage",SUM(P8960:Q8960),IF(OR(K8960="tank",K8960="Boat",K8960="car"),INDEX(Rate!$B$4:$M$25,MATCH(Gilbert!N8960,Rate!$A$4:$A$25,0),MATCH(Gilbert!L8960,Rate!$B$3:$M$3,0))*O8960*0.8,INDEX(Rate!$B$4:$M$25,MATCH(Gilbert!N8960,Rate!$A$4:$A$25,0),MATCH(Gilbert!L8960,Rate!$B$3:$M$3,0))*O8960)),"")</f>
        <v/>
      </c>
      <c r="T8960" s="71" t="str">
        <f t="shared" si="420"/>
        <v/>
      </c>
    </row>
    <row r="8961" spans="16:20">
      <c r="P8961" s="70" t="str">
        <f t="shared" si="418"/>
        <v/>
      </c>
      <c r="Q8961" s="70" t="str">
        <f t="shared" si="419"/>
        <v/>
      </c>
      <c r="R8961" s="70" t="str">
        <f>IFERROR(IF(K8961="handling and wharfage",SUM(P8961:Q8961),IF(OR(K8961="tank",K8961="Boat",K8961="car"),INDEX(Rate!$B$4:$M$25,MATCH(Gilbert!N8961,Rate!$A$4:$A$25,0),MATCH(Gilbert!L8961,Rate!$B$3:$M$3,0))*O8961*0.8,INDEX(Rate!$B$4:$M$25,MATCH(Gilbert!N8961,Rate!$A$4:$A$25,0),MATCH(Gilbert!L8961,Rate!$B$3:$M$3,0))*O8961)),"")</f>
        <v/>
      </c>
      <c r="T8961" s="71" t="str">
        <f t="shared" si="420"/>
        <v/>
      </c>
    </row>
    <row r="8962" spans="16:20">
      <c r="P8962" s="70" t="str">
        <f t="shared" si="418"/>
        <v/>
      </c>
      <c r="Q8962" s="70" t="str">
        <f t="shared" si="419"/>
        <v/>
      </c>
      <c r="R8962" s="70" t="str">
        <f>IFERROR(IF(K8962="handling and wharfage",SUM(P8962:Q8962),IF(OR(K8962="tank",K8962="Boat",K8962="car"),INDEX(Rate!$B$4:$M$25,MATCH(Gilbert!N8962,Rate!$A$4:$A$25,0),MATCH(Gilbert!L8962,Rate!$B$3:$M$3,0))*O8962*0.8,INDEX(Rate!$B$4:$M$25,MATCH(Gilbert!N8962,Rate!$A$4:$A$25,0),MATCH(Gilbert!L8962,Rate!$B$3:$M$3,0))*O8962)),"")</f>
        <v/>
      </c>
      <c r="T8962" s="71" t="str">
        <f t="shared" si="420"/>
        <v/>
      </c>
    </row>
    <row r="8963" spans="16:20">
      <c r="P8963" s="70" t="str">
        <f t="shared" ref="P8963:P9026" si="421">IF(OR(K8963="handling and wharfage",K8963="rau handling and wharfage"),O8963*30,"")</f>
        <v/>
      </c>
      <c r="Q8963" s="70" t="str">
        <f t="shared" ref="Q8963:Q9026" si="422">IF(K8963&lt;&gt;"handling and wharfage","",O8963*3.5)</f>
        <v/>
      </c>
      <c r="R8963" s="70" t="str">
        <f>IFERROR(IF(K8963="handling and wharfage",SUM(P8963:Q8963),IF(OR(K8963="tank",K8963="Boat",K8963="car"),INDEX(Rate!$B$4:$M$25,MATCH(Gilbert!N8963,Rate!$A$4:$A$25,0),MATCH(Gilbert!L8963,Rate!$B$3:$M$3,0))*O8963*0.8,INDEX(Rate!$B$4:$M$25,MATCH(Gilbert!N8963,Rate!$A$4:$A$25,0),MATCH(Gilbert!L8963,Rate!$B$3:$M$3,0))*O8963)),"")</f>
        <v/>
      </c>
      <c r="T8963" s="71" t="str">
        <f t="shared" ref="T8963:T9026" si="423">IF(L8963="","",IF(L8963="General2","F0070000061A","E31250000331"))</f>
        <v/>
      </c>
    </row>
    <row r="8964" spans="16:20">
      <c r="P8964" s="70" t="str">
        <f t="shared" si="421"/>
        <v/>
      </c>
      <c r="Q8964" s="70" t="str">
        <f t="shared" si="422"/>
        <v/>
      </c>
      <c r="R8964" s="70" t="str">
        <f>IFERROR(IF(K8964="handling and wharfage",SUM(P8964:Q8964),IF(OR(K8964="tank",K8964="Boat",K8964="car"),INDEX(Rate!$B$4:$M$25,MATCH(Gilbert!N8964,Rate!$A$4:$A$25,0),MATCH(Gilbert!L8964,Rate!$B$3:$M$3,0))*O8964*0.8,INDEX(Rate!$B$4:$M$25,MATCH(Gilbert!N8964,Rate!$A$4:$A$25,0),MATCH(Gilbert!L8964,Rate!$B$3:$M$3,0))*O8964)),"")</f>
        <v/>
      </c>
      <c r="T8964" s="71" t="str">
        <f t="shared" si="423"/>
        <v/>
      </c>
    </row>
    <row r="8965" spans="16:20">
      <c r="P8965" s="70" t="str">
        <f t="shared" si="421"/>
        <v/>
      </c>
      <c r="Q8965" s="70" t="str">
        <f t="shared" si="422"/>
        <v/>
      </c>
      <c r="R8965" s="70" t="str">
        <f>IFERROR(IF(K8965="handling and wharfage",SUM(P8965:Q8965),IF(OR(K8965="tank",K8965="Boat",K8965="car"),INDEX(Rate!$B$4:$M$25,MATCH(Gilbert!N8965,Rate!$A$4:$A$25,0),MATCH(Gilbert!L8965,Rate!$B$3:$M$3,0))*O8965*0.8,INDEX(Rate!$B$4:$M$25,MATCH(Gilbert!N8965,Rate!$A$4:$A$25,0),MATCH(Gilbert!L8965,Rate!$B$3:$M$3,0))*O8965)),"")</f>
        <v/>
      </c>
      <c r="T8965" s="71" t="str">
        <f t="shared" si="423"/>
        <v/>
      </c>
    </row>
    <row r="8966" spans="16:20">
      <c r="P8966" s="70" t="str">
        <f t="shared" si="421"/>
        <v/>
      </c>
      <c r="Q8966" s="70" t="str">
        <f t="shared" si="422"/>
        <v/>
      </c>
      <c r="R8966" s="70" t="str">
        <f>IFERROR(IF(K8966="handling and wharfage",SUM(P8966:Q8966),IF(OR(K8966="tank",K8966="Boat",K8966="car"),INDEX(Rate!$B$4:$M$25,MATCH(Gilbert!N8966,Rate!$A$4:$A$25,0),MATCH(Gilbert!L8966,Rate!$B$3:$M$3,0))*O8966*0.8,INDEX(Rate!$B$4:$M$25,MATCH(Gilbert!N8966,Rate!$A$4:$A$25,0),MATCH(Gilbert!L8966,Rate!$B$3:$M$3,0))*O8966)),"")</f>
        <v/>
      </c>
      <c r="T8966" s="71" t="str">
        <f t="shared" si="423"/>
        <v/>
      </c>
    </row>
    <row r="8967" spans="16:20">
      <c r="P8967" s="70" t="str">
        <f t="shared" si="421"/>
        <v/>
      </c>
      <c r="Q8967" s="70" t="str">
        <f t="shared" si="422"/>
        <v/>
      </c>
      <c r="R8967" s="70" t="str">
        <f>IFERROR(IF(K8967="handling and wharfage",SUM(P8967:Q8967),IF(OR(K8967="tank",K8967="Boat",K8967="car"),INDEX(Rate!$B$4:$M$25,MATCH(Gilbert!N8967,Rate!$A$4:$A$25,0),MATCH(Gilbert!L8967,Rate!$B$3:$M$3,0))*O8967*0.8,INDEX(Rate!$B$4:$M$25,MATCH(Gilbert!N8967,Rate!$A$4:$A$25,0),MATCH(Gilbert!L8967,Rate!$B$3:$M$3,0))*O8967)),"")</f>
        <v/>
      </c>
      <c r="T8967" s="71" t="str">
        <f t="shared" si="423"/>
        <v/>
      </c>
    </row>
    <row r="8968" spans="16:20">
      <c r="P8968" s="70" t="str">
        <f t="shared" si="421"/>
        <v/>
      </c>
      <c r="Q8968" s="70" t="str">
        <f t="shared" si="422"/>
        <v/>
      </c>
      <c r="R8968" s="70" t="str">
        <f>IFERROR(IF(K8968="handling and wharfage",SUM(P8968:Q8968),IF(OR(K8968="tank",K8968="Boat",K8968="car"),INDEX(Rate!$B$4:$M$25,MATCH(Gilbert!N8968,Rate!$A$4:$A$25,0),MATCH(Gilbert!L8968,Rate!$B$3:$M$3,0))*O8968*0.8,INDEX(Rate!$B$4:$M$25,MATCH(Gilbert!N8968,Rate!$A$4:$A$25,0),MATCH(Gilbert!L8968,Rate!$B$3:$M$3,0))*O8968)),"")</f>
        <v/>
      </c>
      <c r="T8968" s="71" t="str">
        <f t="shared" si="423"/>
        <v/>
      </c>
    </row>
    <row r="8969" spans="16:20">
      <c r="P8969" s="70" t="str">
        <f t="shared" si="421"/>
        <v/>
      </c>
      <c r="Q8969" s="70" t="str">
        <f t="shared" si="422"/>
        <v/>
      </c>
      <c r="R8969" s="70" t="str">
        <f>IFERROR(IF(K8969="handling and wharfage",SUM(P8969:Q8969),IF(OR(K8969="tank",K8969="Boat",K8969="car"),INDEX(Rate!$B$4:$M$25,MATCH(Gilbert!N8969,Rate!$A$4:$A$25,0),MATCH(Gilbert!L8969,Rate!$B$3:$M$3,0))*O8969*0.8,INDEX(Rate!$B$4:$M$25,MATCH(Gilbert!N8969,Rate!$A$4:$A$25,0),MATCH(Gilbert!L8969,Rate!$B$3:$M$3,0))*O8969)),"")</f>
        <v/>
      </c>
      <c r="T8969" s="71" t="str">
        <f t="shared" si="423"/>
        <v/>
      </c>
    </row>
    <row r="8970" spans="16:20">
      <c r="P8970" s="70" t="str">
        <f t="shared" si="421"/>
        <v/>
      </c>
      <c r="Q8970" s="70" t="str">
        <f t="shared" si="422"/>
        <v/>
      </c>
      <c r="R8970" s="70" t="str">
        <f>IFERROR(IF(K8970="handling and wharfage",SUM(P8970:Q8970),IF(OR(K8970="tank",K8970="Boat",K8970="car"),INDEX(Rate!$B$4:$M$25,MATCH(Gilbert!N8970,Rate!$A$4:$A$25,0),MATCH(Gilbert!L8970,Rate!$B$3:$M$3,0))*O8970*0.8,INDEX(Rate!$B$4:$M$25,MATCH(Gilbert!N8970,Rate!$A$4:$A$25,0),MATCH(Gilbert!L8970,Rate!$B$3:$M$3,0))*O8970)),"")</f>
        <v/>
      </c>
      <c r="T8970" s="71" t="str">
        <f t="shared" si="423"/>
        <v/>
      </c>
    </row>
    <row r="8971" spans="16:20">
      <c r="P8971" s="70" t="str">
        <f t="shared" si="421"/>
        <v/>
      </c>
      <c r="Q8971" s="70" t="str">
        <f t="shared" si="422"/>
        <v/>
      </c>
      <c r="R8971" s="70" t="str">
        <f>IFERROR(IF(K8971="handling and wharfage",SUM(P8971:Q8971),IF(OR(K8971="tank",K8971="Boat",K8971="car"),INDEX(Rate!$B$4:$M$25,MATCH(Gilbert!N8971,Rate!$A$4:$A$25,0),MATCH(Gilbert!L8971,Rate!$B$3:$M$3,0))*O8971*0.8,INDEX(Rate!$B$4:$M$25,MATCH(Gilbert!N8971,Rate!$A$4:$A$25,0),MATCH(Gilbert!L8971,Rate!$B$3:$M$3,0))*O8971)),"")</f>
        <v/>
      </c>
      <c r="T8971" s="71" t="str">
        <f t="shared" si="423"/>
        <v/>
      </c>
    </row>
    <row r="8972" spans="16:20">
      <c r="P8972" s="70" t="str">
        <f t="shared" si="421"/>
        <v/>
      </c>
      <c r="Q8972" s="70" t="str">
        <f t="shared" si="422"/>
        <v/>
      </c>
      <c r="R8972" s="70" t="str">
        <f>IFERROR(IF(K8972="handling and wharfage",SUM(P8972:Q8972),IF(OR(K8972="tank",K8972="Boat",K8972="car"),INDEX(Rate!$B$4:$M$25,MATCH(Gilbert!N8972,Rate!$A$4:$A$25,0),MATCH(Gilbert!L8972,Rate!$B$3:$M$3,0))*O8972*0.8,INDEX(Rate!$B$4:$M$25,MATCH(Gilbert!N8972,Rate!$A$4:$A$25,0),MATCH(Gilbert!L8972,Rate!$B$3:$M$3,0))*O8972)),"")</f>
        <v/>
      </c>
      <c r="T8972" s="71" t="str">
        <f t="shared" si="423"/>
        <v/>
      </c>
    </row>
    <row r="8973" spans="16:20">
      <c r="P8973" s="70" t="str">
        <f t="shared" si="421"/>
        <v/>
      </c>
      <c r="Q8973" s="70" t="str">
        <f t="shared" si="422"/>
        <v/>
      </c>
      <c r="R8973" s="70" t="str">
        <f>IFERROR(IF(K8973="handling and wharfage",SUM(P8973:Q8973),IF(OR(K8973="tank",K8973="Boat",K8973="car"),INDEX(Rate!$B$4:$M$25,MATCH(Gilbert!N8973,Rate!$A$4:$A$25,0),MATCH(Gilbert!L8973,Rate!$B$3:$M$3,0))*O8973*0.8,INDEX(Rate!$B$4:$M$25,MATCH(Gilbert!N8973,Rate!$A$4:$A$25,0),MATCH(Gilbert!L8973,Rate!$B$3:$M$3,0))*O8973)),"")</f>
        <v/>
      </c>
      <c r="T8973" s="71" t="str">
        <f t="shared" si="423"/>
        <v/>
      </c>
    </row>
    <row r="8974" spans="16:20">
      <c r="P8974" s="70" t="str">
        <f t="shared" si="421"/>
        <v/>
      </c>
      <c r="Q8974" s="70" t="str">
        <f t="shared" si="422"/>
        <v/>
      </c>
      <c r="R8974" s="70" t="str">
        <f>IFERROR(IF(K8974="handling and wharfage",SUM(P8974:Q8974),IF(OR(K8974="tank",K8974="Boat",K8974="car"),INDEX(Rate!$B$4:$M$25,MATCH(Gilbert!N8974,Rate!$A$4:$A$25,0),MATCH(Gilbert!L8974,Rate!$B$3:$M$3,0))*O8974*0.8,INDEX(Rate!$B$4:$M$25,MATCH(Gilbert!N8974,Rate!$A$4:$A$25,0),MATCH(Gilbert!L8974,Rate!$B$3:$M$3,0))*O8974)),"")</f>
        <v/>
      </c>
      <c r="T8974" s="71" t="str">
        <f t="shared" si="423"/>
        <v/>
      </c>
    </row>
    <row r="8975" spans="16:20">
      <c r="P8975" s="70" t="str">
        <f t="shared" si="421"/>
        <v/>
      </c>
      <c r="Q8975" s="70" t="str">
        <f t="shared" si="422"/>
        <v/>
      </c>
      <c r="R8975" s="70" t="str">
        <f>IFERROR(IF(K8975="handling and wharfage",SUM(P8975:Q8975),IF(OR(K8975="tank",K8975="Boat",K8975="car"),INDEX(Rate!$B$4:$M$25,MATCH(Gilbert!N8975,Rate!$A$4:$A$25,0),MATCH(Gilbert!L8975,Rate!$B$3:$M$3,0))*O8975*0.8,INDEX(Rate!$B$4:$M$25,MATCH(Gilbert!N8975,Rate!$A$4:$A$25,0),MATCH(Gilbert!L8975,Rate!$B$3:$M$3,0))*O8975)),"")</f>
        <v/>
      </c>
      <c r="T8975" s="71" t="str">
        <f t="shared" si="423"/>
        <v/>
      </c>
    </row>
    <row r="8976" spans="16:20">
      <c r="P8976" s="70" t="str">
        <f t="shared" si="421"/>
        <v/>
      </c>
      <c r="Q8976" s="70" t="str">
        <f t="shared" si="422"/>
        <v/>
      </c>
      <c r="R8976" s="70" t="str">
        <f>IFERROR(IF(K8976="handling and wharfage",SUM(P8976:Q8976),IF(OR(K8976="tank",K8976="Boat",K8976="car"),INDEX(Rate!$B$4:$M$25,MATCH(Gilbert!N8976,Rate!$A$4:$A$25,0),MATCH(Gilbert!L8976,Rate!$B$3:$M$3,0))*O8976*0.8,INDEX(Rate!$B$4:$M$25,MATCH(Gilbert!N8976,Rate!$A$4:$A$25,0),MATCH(Gilbert!L8976,Rate!$B$3:$M$3,0))*O8976)),"")</f>
        <v/>
      </c>
      <c r="T8976" s="71" t="str">
        <f t="shared" si="423"/>
        <v/>
      </c>
    </row>
    <row r="8977" spans="16:20">
      <c r="P8977" s="70" t="str">
        <f t="shared" si="421"/>
        <v/>
      </c>
      <c r="Q8977" s="70" t="str">
        <f t="shared" si="422"/>
        <v/>
      </c>
      <c r="R8977" s="70" t="str">
        <f>IFERROR(IF(K8977="handling and wharfage",SUM(P8977:Q8977),IF(OR(K8977="tank",K8977="Boat",K8977="car"),INDEX(Rate!$B$4:$M$25,MATCH(Gilbert!N8977,Rate!$A$4:$A$25,0),MATCH(Gilbert!L8977,Rate!$B$3:$M$3,0))*O8977*0.8,INDEX(Rate!$B$4:$M$25,MATCH(Gilbert!N8977,Rate!$A$4:$A$25,0),MATCH(Gilbert!L8977,Rate!$B$3:$M$3,0))*O8977)),"")</f>
        <v/>
      </c>
      <c r="T8977" s="71" t="str">
        <f t="shared" si="423"/>
        <v/>
      </c>
    </row>
    <row r="8978" spans="16:20">
      <c r="P8978" s="70" t="str">
        <f t="shared" si="421"/>
        <v/>
      </c>
      <c r="Q8978" s="70" t="str">
        <f t="shared" si="422"/>
        <v/>
      </c>
      <c r="R8978" s="70" t="str">
        <f>IFERROR(IF(K8978="handling and wharfage",SUM(P8978:Q8978),IF(OR(K8978="tank",K8978="Boat",K8978="car"),INDEX(Rate!$B$4:$M$25,MATCH(Gilbert!N8978,Rate!$A$4:$A$25,0),MATCH(Gilbert!L8978,Rate!$B$3:$M$3,0))*O8978*0.8,INDEX(Rate!$B$4:$M$25,MATCH(Gilbert!N8978,Rate!$A$4:$A$25,0),MATCH(Gilbert!L8978,Rate!$B$3:$M$3,0))*O8978)),"")</f>
        <v/>
      </c>
      <c r="T8978" s="71" t="str">
        <f t="shared" si="423"/>
        <v/>
      </c>
    </row>
    <row r="8979" spans="16:20">
      <c r="P8979" s="70" t="str">
        <f t="shared" si="421"/>
        <v/>
      </c>
      <c r="Q8979" s="70" t="str">
        <f t="shared" si="422"/>
        <v/>
      </c>
      <c r="R8979" s="70" t="str">
        <f>IFERROR(IF(K8979="handling and wharfage",SUM(P8979:Q8979),IF(OR(K8979="tank",K8979="Boat",K8979="car"),INDEX(Rate!$B$4:$M$25,MATCH(Gilbert!N8979,Rate!$A$4:$A$25,0),MATCH(Gilbert!L8979,Rate!$B$3:$M$3,0))*O8979*0.8,INDEX(Rate!$B$4:$M$25,MATCH(Gilbert!N8979,Rate!$A$4:$A$25,0),MATCH(Gilbert!L8979,Rate!$B$3:$M$3,0))*O8979)),"")</f>
        <v/>
      </c>
      <c r="T8979" s="71" t="str">
        <f t="shared" si="423"/>
        <v/>
      </c>
    </row>
    <row r="8980" s="59" customFormat="1" spans="1:23">
      <c r="A8980" s="74"/>
      <c r="B8980" s="74"/>
      <c r="D8980" s="98"/>
      <c r="G8980" s="99"/>
      <c r="H8980" s="98"/>
      <c r="J8980" s="101"/>
      <c r="P8980" s="70" t="str">
        <f t="shared" si="421"/>
        <v/>
      </c>
      <c r="Q8980" s="70" t="str">
        <f t="shared" si="422"/>
        <v/>
      </c>
      <c r="R8980" s="70" t="str">
        <f>IFERROR(IF(K8980="handling and wharfage",SUM(P8980:Q8980),IF(OR(K8980="tank",K8980="Boat",K8980="car"),INDEX(Rate!$B$4:$M$25,MATCH(Gilbert!N8980,Rate!$A$4:$A$25,0),MATCH(Gilbert!L8980,Rate!$B$3:$M$3,0))*O8980*0.8,INDEX(Rate!$B$4:$M$25,MATCH(Gilbert!N8980,Rate!$A$4:$A$25,0),MATCH(Gilbert!L8980,Rate!$B$3:$M$3,0))*O8980)),"")</f>
        <v/>
      </c>
      <c r="S8980" s="71"/>
      <c r="T8980" s="71" t="str">
        <f t="shared" si="423"/>
        <v/>
      </c>
      <c r="V8980" s="98"/>
      <c r="W8980" s="98"/>
    </row>
    <row r="8981" s="59" customFormat="1" spans="1:23">
      <c r="A8981" s="74"/>
      <c r="B8981" s="74"/>
      <c r="D8981" s="98"/>
      <c r="G8981" s="99"/>
      <c r="H8981" s="98"/>
      <c r="J8981" s="101"/>
      <c r="P8981" s="70" t="str">
        <f t="shared" si="421"/>
        <v/>
      </c>
      <c r="Q8981" s="70" t="str">
        <f t="shared" si="422"/>
        <v/>
      </c>
      <c r="R8981" s="70" t="str">
        <f>IFERROR(IF(K8981="handling and wharfage",SUM(P8981:Q8981),IF(OR(K8981="tank",K8981="Boat",K8981="car"),INDEX(Rate!$B$4:$M$25,MATCH(Gilbert!N8981,Rate!$A$4:$A$25,0),MATCH(Gilbert!L8981,Rate!$B$3:$M$3,0))*O8981*0.8,INDEX(Rate!$B$4:$M$25,MATCH(Gilbert!N8981,Rate!$A$4:$A$25,0),MATCH(Gilbert!L8981,Rate!$B$3:$M$3,0))*O8981)),"")</f>
        <v/>
      </c>
      <c r="S8981" s="71"/>
      <c r="T8981" s="71" t="str">
        <f t="shared" si="423"/>
        <v/>
      </c>
      <c r="V8981" s="98"/>
      <c r="W8981" s="98"/>
    </row>
    <row r="8982" s="59" customFormat="1" spans="1:23">
      <c r="A8982" s="74"/>
      <c r="B8982" s="74"/>
      <c r="D8982" s="98"/>
      <c r="G8982" s="99"/>
      <c r="H8982" s="98"/>
      <c r="J8982" s="101"/>
      <c r="P8982" s="70" t="str">
        <f t="shared" si="421"/>
        <v/>
      </c>
      <c r="Q8982" s="70" t="str">
        <f t="shared" si="422"/>
        <v/>
      </c>
      <c r="R8982" s="70" t="str">
        <f>IFERROR(IF(K8982="handling and wharfage",SUM(P8982:Q8982),IF(OR(K8982="tank",K8982="Boat",K8982="car"),INDEX(Rate!$B$4:$M$25,MATCH(Gilbert!N8982,Rate!$A$4:$A$25,0),MATCH(Gilbert!L8982,Rate!$B$3:$M$3,0))*O8982*0.8,INDEX(Rate!$B$4:$M$25,MATCH(Gilbert!N8982,Rate!$A$4:$A$25,0),MATCH(Gilbert!L8982,Rate!$B$3:$M$3,0))*O8982)),"")</f>
        <v/>
      </c>
      <c r="S8982" s="71"/>
      <c r="T8982" s="71" t="str">
        <f t="shared" si="423"/>
        <v/>
      </c>
      <c r="V8982" s="98"/>
      <c r="W8982" s="98"/>
    </row>
    <row r="8983" s="59" customFormat="1" spans="1:23">
      <c r="A8983" s="74"/>
      <c r="B8983" s="74"/>
      <c r="D8983" s="98"/>
      <c r="G8983" s="99"/>
      <c r="H8983" s="98"/>
      <c r="J8983" s="101"/>
      <c r="P8983" s="70" t="str">
        <f t="shared" si="421"/>
        <v/>
      </c>
      <c r="Q8983" s="70" t="str">
        <f t="shared" si="422"/>
        <v/>
      </c>
      <c r="R8983" s="70" t="str">
        <f>IFERROR(IF(K8983="handling and wharfage",SUM(P8983:Q8983),IF(OR(K8983="tank",K8983="Boat",K8983="car"),INDEX(Rate!$B$4:$M$25,MATCH(Gilbert!N8983,Rate!$A$4:$A$25,0),MATCH(Gilbert!L8983,Rate!$B$3:$M$3,0))*O8983*0.8,INDEX(Rate!$B$4:$M$25,MATCH(Gilbert!N8983,Rate!$A$4:$A$25,0),MATCH(Gilbert!L8983,Rate!$B$3:$M$3,0))*O8983)),"")</f>
        <v/>
      </c>
      <c r="S8983" s="71"/>
      <c r="T8983" s="71" t="str">
        <f t="shared" si="423"/>
        <v/>
      </c>
      <c r="V8983" s="98"/>
      <c r="W8983" s="98"/>
    </row>
    <row r="8984" s="59" customFormat="1" spans="1:23">
      <c r="A8984" s="74"/>
      <c r="B8984" s="74"/>
      <c r="D8984" s="98"/>
      <c r="G8984" s="99"/>
      <c r="H8984" s="98"/>
      <c r="J8984" s="101"/>
      <c r="P8984" s="70" t="str">
        <f t="shared" si="421"/>
        <v/>
      </c>
      <c r="Q8984" s="70" t="str">
        <f t="shared" si="422"/>
        <v/>
      </c>
      <c r="R8984" s="70" t="str">
        <f>IFERROR(IF(K8984="handling and wharfage",SUM(P8984:Q8984),IF(OR(K8984="tank",K8984="Boat",K8984="car"),INDEX(Rate!$B$4:$M$25,MATCH(Gilbert!N8984,Rate!$A$4:$A$25,0),MATCH(Gilbert!L8984,Rate!$B$3:$M$3,0))*O8984*0.8,INDEX(Rate!$B$4:$M$25,MATCH(Gilbert!N8984,Rate!$A$4:$A$25,0),MATCH(Gilbert!L8984,Rate!$B$3:$M$3,0))*O8984)),"")</f>
        <v/>
      </c>
      <c r="S8984" s="71"/>
      <c r="T8984" s="71" t="str">
        <f t="shared" si="423"/>
        <v/>
      </c>
      <c r="V8984" s="98"/>
      <c r="W8984" s="98"/>
    </row>
    <row r="8985" s="59" customFormat="1" spans="1:23">
      <c r="A8985" s="74"/>
      <c r="B8985" s="74"/>
      <c r="D8985" s="98"/>
      <c r="G8985" s="99"/>
      <c r="H8985" s="98"/>
      <c r="J8985" s="101"/>
      <c r="P8985" s="70" t="str">
        <f t="shared" si="421"/>
        <v/>
      </c>
      <c r="Q8985" s="70" t="str">
        <f t="shared" si="422"/>
        <v/>
      </c>
      <c r="R8985" s="70" t="str">
        <f>IFERROR(IF(K8985="handling and wharfage",SUM(P8985:Q8985),IF(OR(K8985="tank",K8985="Boat",K8985="car"),INDEX(Rate!$B$4:$M$25,MATCH(Gilbert!N8985,Rate!$A$4:$A$25,0),MATCH(Gilbert!L8985,Rate!$B$3:$M$3,0))*O8985*0.8,INDEX(Rate!$B$4:$M$25,MATCH(Gilbert!N8985,Rate!$A$4:$A$25,0),MATCH(Gilbert!L8985,Rate!$B$3:$M$3,0))*O8985)),"")</f>
        <v/>
      </c>
      <c r="S8985" s="71"/>
      <c r="T8985" s="71" t="str">
        <f t="shared" si="423"/>
        <v/>
      </c>
      <c r="V8985" s="98"/>
      <c r="W8985" s="98"/>
    </row>
    <row r="8986" s="59" customFormat="1" spans="1:23">
      <c r="A8986" s="74"/>
      <c r="B8986" s="74"/>
      <c r="D8986" s="98"/>
      <c r="G8986" s="99"/>
      <c r="H8986" s="98"/>
      <c r="J8986" s="101"/>
      <c r="P8986" s="70" t="str">
        <f t="shared" si="421"/>
        <v/>
      </c>
      <c r="Q8986" s="70" t="str">
        <f t="shared" si="422"/>
        <v/>
      </c>
      <c r="R8986" s="70" t="str">
        <f>IFERROR(IF(K8986="handling and wharfage",SUM(P8986:Q8986),IF(OR(K8986="tank",K8986="Boat",K8986="car"),INDEX(Rate!$B$4:$M$25,MATCH(Gilbert!N8986,Rate!$A$4:$A$25,0),MATCH(Gilbert!L8986,Rate!$B$3:$M$3,0))*O8986*0.8,INDEX(Rate!$B$4:$M$25,MATCH(Gilbert!N8986,Rate!$A$4:$A$25,0),MATCH(Gilbert!L8986,Rate!$B$3:$M$3,0))*O8986)),"")</f>
        <v/>
      </c>
      <c r="S8986" s="71"/>
      <c r="T8986" s="71" t="str">
        <f t="shared" si="423"/>
        <v/>
      </c>
      <c r="V8986" s="98"/>
      <c r="W8986" s="98"/>
    </row>
    <row r="8987" s="59" customFormat="1" spans="1:23">
      <c r="A8987" s="74"/>
      <c r="B8987" s="74"/>
      <c r="D8987" s="98"/>
      <c r="G8987" s="99"/>
      <c r="H8987" s="98"/>
      <c r="J8987" s="101"/>
      <c r="P8987" s="70" t="str">
        <f t="shared" si="421"/>
        <v/>
      </c>
      <c r="Q8987" s="70" t="str">
        <f t="shared" si="422"/>
        <v/>
      </c>
      <c r="R8987" s="70" t="str">
        <f>IFERROR(IF(K8987="handling and wharfage",SUM(P8987:Q8987),IF(OR(K8987="tank",K8987="Boat",K8987="car"),INDEX(Rate!$B$4:$M$25,MATCH(Gilbert!N8987,Rate!$A$4:$A$25,0),MATCH(Gilbert!L8987,Rate!$B$3:$M$3,0))*O8987*0.8,INDEX(Rate!$B$4:$M$25,MATCH(Gilbert!N8987,Rate!$A$4:$A$25,0),MATCH(Gilbert!L8987,Rate!$B$3:$M$3,0))*O8987)),"")</f>
        <v/>
      </c>
      <c r="S8987" s="71"/>
      <c r="T8987" s="71" t="str">
        <f t="shared" si="423"/>
        <v/>
      </c>
      <c r="V8987" s="98"/>
      <c r="W8987" s="98"/>
    </row>
    <row r="8988" s="59" customFormat="1" spans="1:23">
      <c r="A8988" s="74"/>
      <c r="B8988" s="74"/>
      <c r="D8988" s="98"/>
      <c r="G8988" s="99"/>
      <c r="H8988" s="98"/>
      <c r="J8988" s="101"/>
      <c r="P8988" s="70" t="str">
        <f t="shared" si="421"/>
        <v/>
      </c>
      <c r="Q8988" s="70" t="str">
        <f t="shared" si="422"/>
        <v/>
      </c>
      <c r="R8988" s="70" t="str">
        <f>IFERROR(IF(K8988="handling and wharfage",SUM(P8988:Q8988),IF(OR(K8988="tank",K8988="Boat",K8988="car"),INDEX(Rate!$B$4:$M$25,MATCH(Gilbert!N8988,Rate!$A$4:$A$25,0),MATCH(Gilbert!L8988,Rate!$B$3:$M$3,0))*O8988*0.8,INDEX(Rate!$B$4:$M$25,MATCH(Gilbert!N8988,Rate!$A$4:$A$25,0),MATCH(Gilbert!L8988,Rate!$B$3:$M$3,0))*O8988)),"")</f>
        <v/>
      </c>
      <c r="S8988" s="71"/>
      <c r="T8988" s="71" t="str">
        <f t="shared" si="423"/>
        <v/>
      </c>
      <c r="V8988" s="98"/>
      <c r="W8988" s="98"/>
    </row>
    <row r="8989" s="59" customFormat="1" spans="1:23">
      <c r="A8989" s="74"/>
      <c r="B8989" s="74"/>
      <c r="D8989" s="98"/>
      <c r="G8989" s="99"/>
      <c r="H8989" s="98"/>
      <c r="J8989" s="101"/>
      <c r="P8989" s="70" t="str">
        <f t="shared" si="421"/>
        <v/>
      </c>
      <c r="Q8989" s="70" t="str">
        <f t="shared" si="422"/>
        <v/>
      </c>
      <c r="R8989" s="70" t="str">
        <f>IFERROR(IF(K8989="handling and wharfage",SUM(P8989:Q8989),IF(OR(K8989="tank",K8989="Boat",K8989="car"),INDEX(Rate!$B$4:$M$25,MATCH(Gilbert!N8989,Rate!$A$4:$A$25,0),MATCH(Gilbert!L8989,Rate!$B$3:$M$3,0))*O8989*0.8,INDEX(Rate!$B$4:$M$25,MATCH(Gilbert!N8989,Rate!$A$4:$A$25,0),MATCH(Gilbert!L8989,Rate!$B$3:$M$3,0))*O8989)),"")</f>
        <v/>
      </c>
      <c r="S8989" s="71"/>
      <c r="T8989" s="71" t="str">
        <f t="shared" si="423"/>
        <v/>
      </c>
      <c r="V8989" s="98"/>
      <c r="W8989" s="98"/>
    </row>
    <row r="8990" s="59" customFormat="1" spans="1:23">
      <c r="A8990" s="74"/>
      <c r="B8990" s="74"/>
      <c r="D8990" s="98"/>
      <c r="G8990" s="99"/>
      <c r="H8990" s="98"/>
      <c r="J8990" s="101"/>
      <c r="P8990" s="70" t="str">
        <f t="shared" si="421"/>
        <v/>
      </c>
      <c r="Q8990" s="70" t="str">
        <f t="shared" si="422"/>
        <v/>
      </c>
      <c r="R8990" s="70" t="str">
        <f>IFERROR(IF(K8990="handling and wharfage",SUM(P8990:Q8990),IF(OR(K8990="tank",K8990="Boat",K8990="car"),INDEX(Rate!$B$4:$M$25,MATCH(Gilbert!N8990,Rate!$A$4:$A$25,0),MATCH(Gilbert!L8990,Rate!$B$3:$M$3,0))*O8990*0.8,INDEX(Rate!$B$4:$M$25,MATCH(Gilbert!N8990,Rate!$A$4:$A$25,0),MATCH(Gilbert!L8990,Rate!$B$3:$M$3,0))*O8990)),"")</f>
        <v/>
      </c>
      <c r="S8990" s="71"/>
      <c r="T8990" s="71" t="str">
        <f t="shared" si="423"/>
        <v/>
      </c>
      <c r="V8990" s="98"/>
      <c r="W8990" s="98"/>
    </row>
    <row r="8991" s="59" customFormat="1" spans="1:23">
      <c r="A8991" s="74"/>
      <c r="B8991" s="74"/>
      <c r="D8991" s="98"/>
      <c r="G8991" s="99"/>
      <c r="H8991" s="98"/>
      <c r="J8991" s="101"/>
      <c r="P8991" s="70" t="str">
        <f t="shared" si="421"/>
        <v/>
      </c>
      <c r="Q8991" s="70" t="str">
        <f t="shared" si="422"/>
        <v/>
      </c>
      <c r="R8991" s="70" t="str">
        <f>IFERROR(IF(K8991="handling and wharfage",SUM(P8991:Q8991),IF(OR(K8991="tank",K8991="Boat",K8991="car"),INDEX(Rate!$B$4:$M$25,MATCH(Gilbert!N8991,Rate!$A$4:$A$25,0),MATCH(Gilbert!L8991,Rate!$B$3:$M$3,0))*O8991*0.8,INDEX(Rate!$B$4:$M$25,MATCH(Gilbert!N8991,Rate!$A$4:$A$25,0),MATCH(Gilbert!L8991,Rate!$B$3:$M$3,0))*O8991)),"")</f>
        <v/>
      </c>
      <c r="S8991" s="71"/>
      <c r="T8991" s="71" t="str">
        <f t="shared" si="423"/>
        <v/>
      </c>
      <c r="V8991" s="98"/>
      <c r="W8991" s="98"/>
    </row>
    <row r="8992" s="59" customFormat="1" spans="1:23">
      <c r="A8992" s="74"/>
      <c r="B8992" s="74"/>
      <c r="D8992" s="98"/>
      <c r="G8992" s="99"/>
      <c r="H8992" s="98"/>
      <c r="J8992" s="101"/>
      <c r="P8992" s="70" t="str">
        <f t="shared" si="421"/>
        <v/>
      </c>
      <c r="Q8992" s="70" t="str">
        <f t="shared" si="422"/>
        <v/>
      </c>
      <c r="R8992" s="70" t="str">
        <f>IFERROR(IF(K8992="handling and wharfage",SUM(P8992:Q8992),IF(OR(K8992="tank",K8992="Boat",K8992="car"),INDEX(Rate!$B$4:$M$25,MATCH(Gilbert!N8992,Rate!$A$4:$A$25,0),MATCH(Gilbert!L8992,Rate!$B$3:$M$3,0))*O8992*0.8,INDEX(Rate!$B$4:$M$25,MATCH(Gilbert!N8992,Rate!$A$4:$A$25,0),MATCH(Gilbert!L8992,Rate!$B$3:$M$3,0))*O8992)),"")</f>
        <v/>
      </c>
      <c r="S8992" s="71"/>
      <c r="T8992" s="71" t="str">
        <f t="shared" si="423"/>
        <v/>
      </c>
      <c r="V8992" s="98"/>
      <c r="W8992" s="98"/>
    </row>
    <row r="8993" s="59" customFormat="1" spans="1:23">
      <c r="A8993" s="74"/>
      <c r="B8993" s="74"/>
      <c r="D8993" s="98"/>
      <c r="G8993" s="99"/>
      <c r="H8993" s="98"/>
      <c r="J8993" s="101"/>
      <c r="P8993" s="70" t="str">
        <f t="shared" si="421"/>
        <v/>
      </c>
      <c r="Q8993" s="70" t="str">
        <f t="shared" si="422"/>
        <v/>
      </c>
      <c r="R8993" s="70" t="str">
        <f>IFERROR(IF(K8993="handling and wharfage",SUM(P8993:Q8993),IF(OR(K8993="tank",K8993="Boat",K8993="car"),INDEX(Rate!$B$4:$M$25,MATCH(Gilbert!N8993,Rate!$A$4:$A$25,0),MATCH(Gilbert!L8993,Rate!$B$3:$M$3,0))*O8993*0.8,INDEX(Rate!$B$4:$M$25,MATCH(Gilbert!N8993,Rate!$A$4:$A$25,0),MATCH(Gilbert!L8993,Rate!$B$3:$M$3,0))*O8993)),"")</f>
        <v/>
      </c>
      <c r="S8993" s="71"/>
      <c r="T8993" s="71" t="str">
        <f t="shared" si="423"/>
        <v/>
      </c>
      <c r="V8993" s="98"/>
      <c r="W8993" s="98"/>
    </row>
    <row r="8994" s="59" customFormat="1" spans="1:23">
      <c r="A8994" s="74"/>
      <c r="B8994" s="74"/>
      <c r="D8994" s="98"/>
      <c r="G8994" s="99"/>
      <c r="H8994" s="98"/>
      <c r="J8994" s="101"/>
      <c r="P8994" s="70" t="str">
        <f t="shared" si="421"/>
        <v/>
      </c>
      <c r="Q8994" s="70" t="str">
        <f t="shared" si="422"/>
        <v/>
      </c>
      <c r="R8994" s="70" t="str">
        <f>IFERROR(IF(K8994="handling and wharfage",SUM(P8994:Q8994),IF(OR(K8994="tank",K8994="Boat",K8994="car"),INDEX(Rate!$B$4:$M$25,MATCH(Gilbert!N8994,Rate!$A$4:$A$25,0),MATCH(Gilbert!L8994,Rate!$B$3:$M$3,0))*O8994*0.8,INDEX(Rate!$B$4:$M$25,MATCH(Gilbert!N8994,Rate!$A$4:$A$25,0),MATCH(Gilbert!L8994,Rate!$B$3:$M$3,0))*O8994)),"")</f>
        <v/>
      </c>
      <c r="S8994" s="71"/>
      <c r="T8994" s="71" t="str">
        <f t="shared" si="423"/>
        <v/>
      </c>
      <c r="V8994" s="98"/>
      <c r="W8994" s="98"/>
    </row>
    <row r="8995" s="59" customFormat="1" spans="1:23">
      <c r="A8995" s="74"/>
      <c r="B8995" s="74"/>
      <c r="D8995" s="98"/>
      <c r="G8995" s="99"/>
      <c r="H8995" s="98"/>
      <c r="J8995" s="101"/>
      <c r="P8995" s="70" t="str">
        <f t="shared" si="421"/>
        <v/>
      </c>
      <c r="Q8995" s="70" t="str">
        <f t="shared" si="422"/>
        <v/>
      </c>
      <c r="R8995" s="70" t="str">
        <f>IFERROR(IF(K8995="handling and wharfage",SUM(P8995:Q8995),IF(OR(K8995="tank",K8995="Boat",K8995="car"),INDEX(Rate!$B$4:$M$25,MATCH(Gilbert!N8995,Rate!$A$4:$A$25,0),MATCH(Gilbert!L8995,Rate!$B$3:$M$3,0))*O8995*0.8,INDEX(Rate!$B$4:$M$25,MATCH(Gilbert!N8995,Rate!$A$4:$A$25,0),MATCH(Gilbert!L8995,Rate!$B$3:$M$3,0))*O8995)),"")</f>
        <v/>
      </c>
      <c r="S8995" s="71"/>
      <c r="T8995" s="71" t="str">
        <f t="shared" si="423"/>
        <v/>
      </c>
      <c r="V8995" s="98"/>
      <c r="W8995" s="98"/>
    </row>
    <row r="8996" s="59" customFormat="1" spans="1:23">
      <c r="A8996" s="74"/>
      <c r="B8996" s="74"/>
      <c r="D8996" s="98"/>
      <c r="G8996" s="99"/>
      <c r="H8996" s="98"/>
      <c r="J8996" s="101"/>
      <c r="P8996" s="70" t="str">
        <f t="shared" si="421"/>
        <v/>
      </c>
      <c r="Q8996" s="70" t="str">
        <f t="shared" si="422"/>
        <v/>
      </c>
      <c r="R8996" s="70" t="str">
        <f>IFERROR(IF(K8996="handling and wharfage",SUM(P8996:Q8996),IF(OR(K8996="tank",K8996="Boat",K8996="car"),INDEX(Rate!$B$4:$M$25,MATCH(Gilbert!N8996,Rate!$A$4:$A$25,0),MATCH(Gilbert!L8996,Rate!$B$3:$M$3,0))*O8996*0.8,INDEX(Rate!$B$4:$M$25,MATCH(Gilbert!N8996,Rate!$A$4:$A$25,0),MATCH(Gilbert!L8996,Rate!$B$3:$M$3,0))*O8996)),"")</f>
        <v/>
      </c>
      <c r="S8996" s="71"/>
      <c r="T8996" s="71" t="str">
        <f t="shared" si="423"/>
        <v/>
      </c>
      <c r="V8996" s="98"/>
      <c r="W8996" s="98"/>
    </row>
    <row r="8997" s="59" customFormat="1" spans="1:23">
      <c r="A8997" s="74"/>
      <c r="B8997" s="74"/>
      <c r="D8997" s="98"/>
      <c r="G8997" s="99"/>
      <c r="H8997" s="98"/>
      <c r="J8997" s="101"/>
      <c r="P8997" s="70" t="str">
        <f t="shared" si="421"/>
        <v/>
      </c>
      <c r="Q8997" s="70" t="str">
        <f t="shared" si="422"/>
        <v/>
      </c>
      <c r="R8997" s="70" t="str">
        <f>IFERROR(IF(K8997="handling and wharfage",SUM(P8997:Q8997),IF(OR(K8997="tank",K8997="Boat",K8997="car"),INDEX(Rate!$B$4:$M$25,MATCH(Gilbert!N8997,Rate!$A$4:$A$25,0),MATCH(Gilbert!L8997,Rate!$B$3:$M$3,0))*O8997*0.8,INDEX(Rate!$B$4:$M$25,MATCH(Gilbert!N8997,Rate!$A$4:$A$25,0),MATCH(Gilbert!L8997,Rate!$B$3:$M$3,0))*O8997)),"")</f>
        <v/>
      </c>
      <c r="S8997" s="71"/>
      <c r="T8997" s="71" t="str">
        <f t="shared" si="423"/>
        <v/>
      </c>
      <c r="V8997" s="98"/>
      <c r="W8997" s="98"/>
    </row>
    <row r="8998" s="59" customFormat="1" spans="1:23">
      <c r="A8998" s="74"/>
      <c r="B8998" s="74"/>
      <c r="D8998" s="98"/>
      <c r="G8998" s="99"/>
      <c r="H8998" s="98"/>
      <c r="J8998" s="101"/>
      <c r="P8998" s="70" t="str">
        <f t="shared" si="421"/>
        <v/>
      </c>
      <c r="Q8998" s="70" t="str">
        <f t="shared" si="422"/>
        <v/>
      </c>
      <c r="R8998" s="70" t="str">
        <f>IFERROR(IF(K8998="handling and wharfage",SUM(P8998:Q8998),IF(OR(K8998="tank",K8998="Boat",K8998="car"),INDEX(Rate!$B$4:$M$25,MATCH(Gilbert!N8998,Rate!$A$4:$A$25,0),MATCH(Gilbert!L8998,Rate!$B$3:$M$3,0))*O8998*0.8,INDEX(Rate!$B$4:$M$25,MATCH(Gilbert!N8998,Rate!$A$4:$A$25,0),MATCH(Gilbert!L8998,Rate!$B$3:$M$3,0))*O8998)),"")</f>
        <v/>
      </c>
      <c r="S8998" s="71"/>
      <c r="T8998" s="71" t="str">
        <f t="shared" si="423"/>
        <v/>
      </c>
      <c r="V8998" s="98"/>
      <c r="W8998" s="98"/>
    </row>
    <row r="8999" s="59" customFormat="1" spans="1:23">
      <c r="A8999" s="74"/>
      <c r="B8999" s="74"/>
      <c r="D8999" s="98"/>
      <c r="G8999" s="99"/>
      <c r="H8999" s="98"/>
      <c r="J8999" s="101"/>
      <c r="P8999" s="70" t="str">
        <f t="shared" si="421"/>
        <v/>
      </c>
      <c r="Q8999" s="70" t="str">
        <f t="shared" si="422"/>
        <v/>
      </c>
      <c r="R8999" s="70" t="str">
        <f>IFERROR(IF(K8999="handling and wharfage",SUM(P8999:Q8999),IF(OR(K8999="tank",K8999="Boat",K8999="car"),INDEX(Rate!$B$4:$M$25,MATCH(Gilbert!N8999,Rate!$A$4:$A$25,0),MATCH(Gilbert!L8999,Rate!$B$3:$M$3,0))*O8999*0.8,INDEX(Rate!$B$4:$M$25,MATCH(Gilbert!N8999,Rate!$A$4:$A$25,0),MATCH(Gilbert!L8999,Rate!$B$3:$M$3,0))*O8999)),"")</f>
        <v/>
      </c>
      <c r="S8999" s="71"/>
      <c r="T8999" s="71" t="str">
        <f t="shared" si="423"/>
        <v/>
      </c>
      <c r="V8999" s="98"/>
      <c r="W8999" s="98"/>
    </row>
    <row r="9000" s="59" customFormat="1" spans="1:23">
      <c r="A9000" s="74"/>
      <c r="B9000" s="74"/>
      <c r="D9000" s="98"/>
      <c r="G9000" s="99"/>
      <c r="H9000" s="98"/>
      <c r="J9000" s="101"/>
      <c r="P9000" s="70" t="str">
        <f t="shared" si="421"/>
        <v/>
      </c>
      <c r="Q9000" s="70" t="str">
        <f t="shared" si="422"/>
        <v/>
      </c>
      <c r="R9000" s="70" t="str">
        <f>IFERROR(IF(K9000="handling and wharfage",SUM(P9000:Q9000),IF(OR(K9000="tank",K9000="Boat",K9000="car"),INDEX(Rate!$B$4:$M$25,MATCH(Gilbert!N9000,Rate!$A$4:$A$25,0),MATCH(Gilbert!L9000,Rate!$B$3:$M$3,0))*O9000*0.8,INDEX(Rate!$B$4:$M$25,MATCH(Gilbert!N9000,Rate!$A$4:$A$25,0),MATCH(Gilbert!L9000,Rate!$B$3:$M$3,0))*O9000)),"")</f>
        <v/>
      </c>
      <c r="S9000" s="71"/>
      <c r="T9000" s="71" t="str">
        <f t="shared" si="423"/>
        <v/>
      </c>
      <c r="V9000" s="98"/>
      <c r="W9000" s="98"/>
    </row>
    <row r="9001" s="59" customFormat="1" spans="1:23">
      <c r="A9001" s="74"/>
      <c r="B9001" s="74"/>
      <c r="D9001" s="98"/>
      <c r="G9001" s="99"/>
      <c r="H9001" s="98"/>
      <c r="J9001" s="101"/>
      <c r="P9001" s="70" t="str">
        <f t="shared" si="421"/>
        <v/>
      </c>
      <c r="Q9001" s="70" t="str">
        <f t="shared" si="422"/>
        <v/>
      </c>
      <c r="R9001" s="70" t="str">
        <f>IFERROR(IF(K9001="handling and wharfage",SUM(P9001:Q9001),IF(OR(K9001="tank",K9001="Boat",K9001="car"),INDEX(Rate!$B$4:$M$25,MATCH(Gilbert!N9001,Rate!$A$4:$A$25,0),MATCH(Gilbert!L9001,Rate!$B$3:$M$3,0))*O9001*0.8,INDEX(Rate!$B$4:$M$25,MATCH(Gilbert!N9001,Rate!$A$4:$A$25,0),MATCH(Gilbert!L9001,Rate!$B$3:$M$3,0))*O9001)),"")</f>
        <v/>
      </c>
      <c r="S9001" s="71"/>
      <c r="T9001" s="71" t="str">
        <f t="shared" si="423"/>
        <v/>
      </c>
      <c r="V9001" s="98"/>
      <c r="W9001" s="98"/>
    </row>
    <row r="9002" s="59" customFormat="1" spans="1:23">
      <c r="A9002" s="74"/>
      <c r="B9002" s="74"/>
      <c r="D9002" s="98"/>
      <c r="G9002" s="99"/>
      <c r="H9002" s="98"/>
      <c r="J9002" s="101"/>
      <c r="P9002" s="70" t="str">
        <f t="shared" si="421"/>
        <v/>
      </c>
      <c r="Q9002" s="70" t="str">
        <f t="shared" si="422"/>
        <v/>
      </c>
      <c r="R9002" s="70" t="str">
        <f>IFERROR(IF(K9002="handling and wharfage",SUM(P9002:Q9002),IF(OR(K9002="tank",K9002="Boat",K9002="car"),INDEX(Rate!$B$4:$M$25,MATCH(Gilbert!N9002,Rate!$A$4:$A$25,0),MATCH(Gilbert!L9002,Rate!$B$3:$M$3,0))*O9002*0.8,INDEX(Rate!$B$4:$M$25,MATCH(Gilbert!N9002,Rate!$A$4:$A$25,0),MATCH(Gilbert!L9002,Rate!$B$3:$M$3,0))*O9002)),"")</f>
        <v/>
      </c>
      <c r="S9002" s="71"/>
      <c r="T9002" s="71" t="str">
        <f t="shared" si="423"/>
        <v/>
      </c>
      <c r="V9002" s="98"/>
      <c r="W9002" s="98"/>
    </row>
    <row r="9003" s="59" customFormat="1" spans="1:23">
      <c r="A9003" s="74"/>
      <c r="B9003" s="74"/>
      <c r="D9003" s="98"/>
      <c r="G9003" s="99"/>
      <c r="H9003" s="98"/>
      <c r="J9003" s="101"/>
      <c r="P9003" s="70" t="str">
        <f t="shared" si="421"/>
        <v/>
      </c>
      <c r="Q9003" s="70" t="str">
        <f t="shared" si="422"/>
        <v/>
      </c>
      <c r="R9003" s="70" t="str">
        <f>IFERROR(IF(K9003="handling and wharfage",SUM(P9003:Q9003),IF(OR(K9003="tank",K9003="Boat",K9003="car"),INDEX(Rate!$B$4:$M$25,MATCH(Gilbert!N9003,Rate!$A$4:$A$25,0),MATCH(Gilbert!L9003,Rate!$B$3:$M$3,0))*O9003*0.8,INDEX(Rate!$B$4:$M$25,MATCH(Gilbert!N9003,Rate!$A$4:$A$25,0),MATCH(Gilbert!L9003,Rate!$B$3:$M$3,0))*O9003)),"")</f>
        <v/>
      </c>
      <c r="S9003" s="71"/>
      <c r="T9003" s="71" t="str">
        <f t="shared" si="423"/>
        <v/>
      </c>
      <c r="V9003" s="98"/>
      <c r="W9003" s="98"/>
    </row>
    <row r="9004" s="59" customFormat="1" spans="1:23">
      <c r="A9004" s="74"/>
      <c r="B9004" s="74"/>
      <c r="D9004" s="98"/>
      <c r="G9004" s="99"/>
      <c r="H9004" s="98"/>
      <c r="J9004" s="101"/>
      <c r="P9004" s="70" t="str">
        <f t="shared" si="421"/>
        <v/>
      </c>
      <c r="Q9004" s="70" t="str">
        <f t="shared" si="422"/>
        <v/>
      </c>
      <c r="R9004" s="70" t="str">
        <f>IFERROR(IF(K9004="handling and wharfage",SUM(P9004:Q9004),IF(OR(K9004="tank",K9004="Boat",K9004="car"),INDEX(Rate!$B$4:$M$25,MATCH(Gilbert!N9004,Rate!$A$4:$A$25,0),MATCH(Gilbert!L9004,Rate!$B$3:$M$3,0))*O9004*0.8,INDEX(Rate!$B$4:$M$25,MATCH(Gilbert!N9004,Rate!$A$4:$A$25,0),MATCH(Gilbert!L9004,Rate!$B$3:$M$3,0))*O9004)),"")</f>
        <v/>
      </c>
      <c r="S9004" s="71"/>
      <c r="T9004" s="71" t="str">
        <f t="shared" si="423"/>
        <v/>
      </c>
      <c r="V9004" s="98"/>
      <c r="W9004" s="98"/>
    </row>
    <row r="9005" s="59" customFormat="1" spans="1:23">
      <c r="A9005" s="74"/>
      <c r="B9005" s="74"/>
      <c r="D9005" s="98"/>
      <c r="G9005" s="99"/>
      <c r="H9005" s="98"/>
      <c r="J9005" s="101"/>
      <c r="P9005" s="70" t="str">
        <f t="shared" si="421"/>
        <v/>
      </c>
      <c r="Q9005" s="70" t="str">
        <f t="shared" si="422"/>
        <v/>
      </c>
      <c r="R9005" s="70" t="str">
        <f>IFERROR(IF(K9005="handling and wharfage",SUM(P9005:Q9005),IF(OR(K9005="tank",K9005="Boat",K9005="car"),INDEX(Rate!$B$4:$M$25,MATCH(Gilbert!N9005,Rate!$A$4:$A$25,0),MATCH(Gilbert!L9005,Rate!$B$3:$M$3,0))*O9005*0.8,INDEX(Rate!$B$4:$M$25,MATCH(Gilbert!N9005,Rate!$A$4:$A$25,0),MATCH(Gilbert!L9005,Rate!$B$3:$M$3,0))*O9005)),"")</f>
        <v/>
      </c>
      <c r="S9005" s="71"/>
      <c r="T9005" s="71" t="str">
        <f t="shared" si="423"/>
        <v/>
      </c>
      <c r="V9005" s="98"/>
      <c r="W9005" s="98"/>
    </row>
    <row r="9006" s="59" customFormat="1" spans="1:23">
      <c r="A9006" s="74"/>
      <c r="B9006" s="74"/>
      <c r="D9006" s="98"/>
      <c r="G9006" s="99"/>
      <c r="H9006" s="98"/>
      <c r="J9006" s="101"/>
      <c r="P9006" s="70" t="str">
        <f t="shared" si="421"/>
        <v/>
      </c>
      <c r="Q9006" s="70" t="str">
        <f t="shared" si="422"/>
        <v/>
      </c>
      <c r="R9006" s="70" t="str">
        <f>IFERROR(IF(K9006="handling and wharfage",SUM(P9006:Q9006),IF(OR(K9006="tank",K9006="Boat",K9006="car"),INDEX(Rate!$B$4:$M$25,MATCH(Gilbert!N9006,Rate!$A$4:$A$25,0),MATCH(Gilbert!L9006,Rate!$B$3:$M$3,0))*O9006*0.8,INDEX(Rate!$B$4:$M$25,MATCH(Gilbert!N9006,Rate!$A$4:$A$25,0),MATCH(Gilbert!L9006,Rate!$B$3:$M$3,0))*O9006)),"")</f>
        <v/>
      </c>
      <c r="S9006" s="71"/>
      <c r="T9006" s="71" t="str">
        <f t="shared" si="423"/>
        <v/>
      </c>
      <c r="V9006" s="98"/>
      <c r="W9006" s="98"/>
    </row>
    <row r="9007" s="59" customFormat="1" spans="1:23">
      <c r="A9007" s="74"/>
      <c r="B9007" s="74"/>
      <c r="D9007" s="98"/>
      <c r="G9007" s="99"/>
      <c r="H9007" s="98"/>
      <c r="J9007" s="101"/>
      <c r="P9007" s="70" t="str">
        <f t="shared" si="421"/>
        <v/>
      </c>
      <c r="Q9007" s="70" t="str">
        <f t="shared" si="422"/>
        <v/>
      </c>
      <c r="R9007" s="70" t="str">
        <f>IFERROR(IF(K9007="handling and wharfage",SUM(P9007:Q9007),IF(OR(K9007="tank",K9007="Boat",K9007="car"),INDEX(Rate!$B$4:$M$25,MATCH(Gilbert!N9007,Rate!$A$4:$A$25,0),MATCH(Gilbert!L9007,Rate!$B$3:$M$3,0))*O9007*0.8,INDEX(Rate!$B$4:$M$25,MATCH(Gilbert!N9007,Rate!$A$4:$A$25,0),MATCH(Gilbert!L9007,Rate!$B$3:$M$3,0))*O9007)),"")</f>
        <v/>
      </c>
      <c r="S9007" s="71"/>
      <c r="T9007" s="71" t="str">
        <f t="shared" si="423"/>
        <v/>
      </c>
      <c r="V9007" s="98"/>
      <c r="W9007" s="98"/>
    </row>
    <row r="9008" s="59" customFormat="1" spans="1:23">
      <c r="A9008" s="74"/>
      <c r="B9008" s="74"/>
      <c r="D9008" s="98"/>
      <c r="G9008" s="99"/>
      <c r="H9008" s="98"/>
      <c r="J9008" s="101"/>
      <c r="P9008" s="70" t="str">
        <f t="shared" si="421"/>
        <v/>
      </c>
      <c r="Q9008" s="70" t="str">
        <f t="shared" si="422"/>
        <v/>
      </c>
      <c r="R9008" s="70" t="str">
        <f>IFERROR(IF(K9008="handling and wharfage",SUM(P9008:Q9008),IF(OR(K9008="tank",K9008="Boat",K9008="car"),INDEX(Rate!$B$4:$M$25,MATCH(Gilbert!N9008,Rate!$A$4:$A$25,0),MATCH(Gilbert!L9008,Rate!$B$3:$M$3,0))*O9008*0.8,INDEX(Rate!$B$4:$M$25,MATCH(Gilbert!N9008,Rate!$A$4:$A$25,0),MATCH(Gilbert!L9008,Rate!$B$3:$M$3,0))*O9008)),"")</f>
        <v/>
      </c>
      <c r="S9008" s="71"/>
      <c r="T9008" s="71" t="str">
        <f t="shared" si="423"/>
        <v/>
      </c>
      <c r="V9008" s="98"/>
      <c r="W9008" s="98"/>
    </row>
    <row r="9009" s="59" customFormat="1" spans="1:23">
      <c r="A9009" s="74"/>
      <c r="B9009" s="74"/>
      <c r="D9009" s="98"/>
      <c r="G9009" s="99"/>
      <c r="H9009" s="98"/>
      <c r="J9009" s="101"/>
      <c r="P9009" s="70" t="str">
        <f t="shared" si="421"/>
        <v/>
      </c>
      <c r="Q9009" s="70" t="str">
        <f t="shared" si="422"/>
        <v/>
      </c>
      <c r="R9009" s="70" t="str">
        <f>IFERROR(IF(K9009="handling and wharfage",SUM(P9009:Q9009),IF(OR(K9009="tank",K9009="Boat",K9009="car"),INDEX(Rate!$B$4:$M$25,MATCH(Gilbert!N9009,Rate!$A$4:$A$25,0),MATCH(Gilbert!L9009,Rate!$B$3:$M$3,0))*O9009*0.8,INDEX(Rate!$B$4:$M$25,MATCH(Gilbert!N9009,Rate!$A$4:$A$25,0),MATCH(Gilbert!L9009,Rate!$B$3:$M$3,0))*O9009)),"")</f>
        <v/>
      </c>
      <c r="S9009" s="71"/>
      <c r="T9009" s="71" t="str">
        <f t="shared" si="423"/>
        <v/>
      </c>
      <c r="V9009" s="98"/>
      <c r="W9009" s="98"/>
    </row>
    <row r="9010" s="59" customFormat="1" spans="1:23">
      <c r="A9010" s="74"/>
      <c r="B9010" s="74"/>
      <c r="D9010" s="98"/>
      <c r="G9010" s="99"/>
      <c r="H9010" s="98"/>
      <c r="J9010" s="101"/>
      <c r="P9010" s="70" t="str">
        <f t="shared" si="421"/>
        <v/>
      </c>
      <c r="Q9010" s="70" t="str">
        <f t="shared" si="422"/>
        <v/>
      </c>
      <c r="R9010" s="70" t="str">
        <f>IFERROR(IF(K9010="handling and wharfage",SUM(P9010:Q9010),IF(OR(K9010="tank",K9010="Boat",K9010="car"),INDEX(Rate!$B$4:$M$25,MATCH(Gilbert!N9010,Rate!$A$4:$A$25,0),MATCH(Gilbert!L9010,Rate!$B$3:$M$3,0))*O9010*0.8,INDEX(Rate!$B$4:$M$25,MATCH(Gilbert!N9010,Rate!$A$4:$A$25,0),MATCH(Gilbert!L9010,Rate!$B$3:$M$3,0))*O9010)),"")</f>
        <v/>
      </c>
      <c r="S9010" s="71"/>
      <c r="T9010" s="71" t="str">
        <f t="shared" si="423"/>
        <v/>
      </c>
      <c r="V9010" s="98"/>
      <c r="W9010" s="98"/>
    </row>
    <row r="9011" s="59" customFormat="1" spans="1:23">
      <c r="A9011" s="74"/>
      <c r="B9011" s="74"/>
      <c r="D9011" s="98"/>
      <c r="G9011" s="99"/>
      <c r="H9011" s="98"/>
      <c r="J9011" s="101"/>
      <c r="P9011" s="70" t="str">
        <f t="shared" si="421"/>
        <v/>
      </c>
      <c r="Q9011" s="70" t="str">
        <f t="shared" si="422"/>
        <v/>
      </c>
      <c r="R9011" s="70" t="str">
        <f>IFERROR(IF(K9011="handling and wharfage",SUM(P9011:Q9011),IF(OR(K9011="tank",K9011="Boat",K9011="car"),INDEX(Rate!$B$4:$M$25,MATCH(Gilbert!N9011,Rate!$A$4:$A$25,0),MATCH(Gilbert!L9011,Rate!$B$3:$M$3,0))*O9011*0.8,INDEX(Rate!$B$4:$M$25,MATCH(Gilbert!N9011,Rate!$A$4:$A$25,0),MATCH(Gilbert!L9011,Rate!$B$3:$M$3,0))*O9011)),"")</f>
        <v/>
      </c>
      <c r="S9011" s="71"/>
      <c r="T9011" s="71" t="str">
        <f t="shared" si="423"/>
        <v/>
      </c>
      <c r="V9011" s="98"/>
      <c r="W9011" s="98"/>
    </row>
    <row r="9012" s="59" customFormat="1" spans="1:23">
      <c r="A9012" s="74"/>
      <c r="B9012" s="74"/>
      <c r="D9012" s="98"/>
      <c r="G9012" s="99"/>
      <c r="H9012" s="98"/>
      <c r="J9012" s="101"/>
      <c r="P9012" s="70" t="str">
        <f t="shared" si="421"/>
        <v/>
      </c>
      <c r="Q9012" s="70" t="str">
        <f t="shared" si="422"/>
        <v/>
      </c>
      <c r="R9012" s="70" t="str">
        <f>IFERROR(IF(K9012="handling and wharfage",SUM(P9012:Q9012),IF(OR(K9012="tank",K9012="Boat",K9012="car"),INDEX(Rate!$B$4:$M$25,MATCH(Gilbert!N9012,Rate!$A$4:$A$25,0),MATCH(Gilbert!L9012,Rate!$B$3:$M$3,0))*O9012*0.8,INDEX(Rate!$B$4:$M$25,MATCH(Gilbert!N9012,Rate!$A$4:$A$25,0),MATCH(Gilbert!L9012,Rate!$B$3:$M$3,0))*O9012)),"")</f>
        <v/>
      </c>
      <c r="S9012" s="71"/>
      <c r="T9012" s="71" t="str">
        <f t="shared" si="423"/>
        <v/>
      </c>
      <c r="V9012" s="98"/>
      <c r="W9012" s="98"/>
    </row>
    <row r="9013" s="59" customFormat="1" spans="1:23">
      <c r="A9013" s="74"/>
      <c r="B9013" s="74"/>
      <c r="D9013" s="98"/>
      <c r="G9013" s="99"/>
      <c r="H9013" s="98"/>
      <c r="J9013" s="101"/>
      <c r="P9013" s="70" t="str">
        <f t="shared" si="421"/>
        <v/>
      </c>
      <c r="Q9013" s="70" t="str">
        <f t="shared" si="422"/>
        <v/>
      </c>
      <c r="R9013" s="70" t="str">
        <f>IFERROR(IF(K9013="handling and wharfage",SUM(P9013:Q9013),IF(OR(K9013="tank",K9013="Boat",K9013="car"),INDEX(Rate!$B$4:$M$25,MATCH(Gilbert!N9013,Rate!$A$4:$A$25,0),MATCH(Gilbert!L9013,Rate!$B$3:$M$3,0))*O9013*0.8,INDEX(Rate!$B$4:$M$25,MATCH(Gilbert!N9013,Rate!$A$4:$A$25,0),MATCH(Gilbert!L9013,Rate!$B$3:$M$3,0))*O9013)),"")</f>
        <v/>
      </c>
      <c r="S9013" s="71"/>
      <c r="T9013" s="71" t="str">
        <f t="shared" si="423"/>
        <v/>
      </c>
      <c r="V9013" s="98"/>
      <c r="W9013" s="98"/>
    </row>
    <row r="9014" spans="16:20">
      <c r="P9014" s="70" t="str">
        <f t="shared" si="421"/>
        <v/>
      </c>
      <c r="Q9014" s="70" t="str">
        <f t="shared" si="422"/>
        <v/>
      </c>
      <c r="R9014" s="70" t="str">
        <f>IFERROR(IF(K9014="handling and wharfage",SUM(P9014:Q9014),IF(OR(K9014="tank",K9014="Boat",K9014="car"),INDEX(Rate!$B$4:$M$25,MATCH(Gilbert!N9014,Rate!$A$4:$A$25,0),MATCH(Gilbert!L9014,Rate!$B$3:$M$3,0))*O9014*0.8,INDEX(Rate!$B$4:$M$25,MATCH(Gilbert!N9014,Rate!$A$4:$A$25,0),MATCH(Gilbert!L9014,Rate!$B$3:$M$3,0))*O9014)),"")</f>
        <v/>
      </c>
      <c r="T9014" s="71" t="str">
        <f t="shared" si="423"/>
        <v/>
      </c>
    </row>
    <row r="9015" spans="16:20">
      <c r="P9015" s="70" t="str">
        <f t="shared" si="421"/>
        <v/>
      </c>
      <c r="Q9015" s="70" t="str">
        <f t="shared" si="422"/>
        <v/>
      </c>
      <c r="R9015" s="70" t="str">
        <f>IFERROR(IF(K9015="handling and wharfage",SUM(P9015:Q9015),IF(OR(K9015="tank",K9015="Boat",K9015="car"),INDEX(Rate!$B$4:$M$25,MATCH(Gilbert!N9015,Rate!$A$4:$A$25,0),MATCH(Gilbert!L9015,Rate!$B$3:$M$3,0))*O9015*0.8,INDEX(Rate!$B$4:$M$25,MATCH(Gilbert!N9015,Rate!$A$4:$A$25,0),MATCH(Gilbert!L9015,Rate!$B$3:$M$3,0))*O9015)),"")</f>
        <v/>
      </c>
      <c r="T9015" s="71" t="str">
        <f t="shared" si="423"/>
        <v/>
      </c>
    </row>
    <row r="9016" spans="16:20">
      <c r="P9016" s="70" t="str">
        <f t="shared" si="421"/>
        <v/>
      </c>
      <c r="Q9016" s="70" t="str">
        <f t="shared" si="422"/>
        <v/>
      </c>
      <c r="R9016" s="70" t="str">
        <f>IFERROR(IF(K9016="handling and wharfage",SUM(P9016:Q9016),IF(OR(K9016="tank",K9016="Boat",K9016="car"),INDEX(Rate!$B$4:$M$25,MATCH(Gilbert!N9016,Rate!$A$4:$A$25,0),MATCH(Gilbert!L9016,Rate!$B$3:$M$3,0))*O9016*0.8,INDEX(Rate!$B$4:$M$25,MATCH(Gilbert!N9016,Rate!$A$4:$A$25,0),MATCH(Gilbert!L9016,Rate!$B$3:$M$3,0))*O9016)),"")</f>
        <v/>
      </c>
      <c r="T9016" s="71" t="str">
        <f t="shared" si="423"/>
        <v/>
      </c>
    </row>
    <row r="9017" spans="16:20">
      <c r="P9017" s="70" t="str">
        <f t="shared" si="421"/>
        <v/>
      </c>
      <c r="Q9017" s="70" t="str">
        <f t="shared" si="422"/>
        <v/>
      </c>
      <c r="R9017" s="70" t="str">
        <f>IFERROR(IF(K9017="handling and wharfage",SUM(P9017:Q9017),IF(OR(K9017="tank",K9017="Boat",K9017="car"),INDEX(Rate!$B$4:$M$25,MATCH(Gilbert!N9017,Rate!$A$4:$A$25,0),MATCH(Gilbert!L9017,Rate!$B$3:$M$3,0))*O9017*0.8,INDEX(Rate!$B$4:$M$25,MATCH(Gilbert!N9017,Rate!$A$4:$A$25,0),MATCH(Gilbert!L9017,Rate!$B$3:$M$3,0))*O9017)),"")</f>
        <v/>
      </c>
      <c r="T9017" s="71" t="str">
        <f t="shared" si="423"/>
        <v/>
      </c>
    </row>
    <row r="9018" spans="16:20">
      <c r="P9018" s="70" t="str">
        <f t="shared" si="421"/>
        <v/>
      </c>
      <c r="Q9018" s="70" t="str">
        <f t="shared" si="422"/>
        <v/>
      </c>
      <c r="R9018" s="70" t="str">
        <f>IFERROR(IF(K9018="handling and wharfage",SUM(P9018:Q9018),IF(OR(K9018="tank",K9018="Boat",K9018="car"),INDEX(Rate!$B$4:$M$25,MATCH(Gilbert!N9018,Rate!$A$4:$A$25,0),MATCH(Gilbert!L9018,Rate!$B$3:$M$3,0))*O9018*0.8,INDEX(Rate!$B$4:$M$25,MATCH(Gilbert!N9018,Rate!$A$4:$A$25,0),MATCH(Gilbert!L9018,Rate!$B$3:$M$3,0))*O9018)),"")</f>
        <v/>
      </c>
      <c r="T9018" s="71" t="str">
        <f t="shared" si="423"/>
        <v/>
      </c>
    </row>
    <row r="9019" spans="16:20">
      <c r="P9019" s="70" t="str">
        <f t="shared" si="421"/>
        <v/>
      </c>
      <c r="Q9019" s="70" t="str">
        <f t="shared" si="422"/>
        <v/>
      </c>
      <c r="R9019" s="70" t="str">
        <f>IFERROR(IF(K9019="handling and wharfage",SUM(P9019:Q9019),IF(OR(K9019="tank",K9019="Boat",K9019="car"),INDEX(Rate!$B$4:$M$25,MATCH(Gilbert!N9019,Rate!$A$4:$A$25,0),MATCH(Gilbert!L9019,Rate!$B$3:$M$3,0))*O9019*0.8,INDEX(Rate!$B$4:$M$25,MATCH(Gilbert!N9019,Rate!$A$4:$A$25,0),MATCH(Gilbert!L9019,Rate!$B$3:$M$3,0))*O9019)),"")</f>
        <v/>
      </c>
      <c r="T9019" s="71" t="str">
        <f t="shared" si="423"/>
        <v/>
      </c>
    </row>
    <row r="9020" spans="16:20">
      <c r="P9020" s="70" t="str">
        <f t="shared" si="421"/>
        <v/>
      </c>
      <c r="Q9020" s="70" t="str">
        <f t="shared" si="422"/>
        <v/>
      </c>
      <c r="R9020" s="70" t="str">
        <f>IFERROR(IF(K9020="handling and wharfage",SUM(P9020:Q9020),IF(OR(K9020="tank",K9020="Boat",K9020="car"),INDEX(Rate!$B$4:$M$25,MATCH(Gilbert!N9020,Rate!$A$4:$A$25,0),MATCH(Gilbert!L9020,Rate!$B$3:$M$3,0))*O9020*0.8,INDEX(Rate!$B$4:$M$25,MATCH(Gilbert!N9020,Rate!$A$4:$A$25,0),MATCH(Gilbert!L9020,Rate!$B$3:$M$3,0))*O9020)),"")</f>
        <v/>
      </c>
      <c r="T9020" s="71" t="str">
        <f t="shared" si="423"/>
        <v/>
      </c>
    </row>
    <row r="9021" spans="16:20">
      <c r="P9021" s="70" t="str">
        <f t="shared" si="421"/>
        <v/>
      </c>
      <c r="Q9021" s="70" t="str">
        <f t="shared" si="422"/>
        <v/>
      </c>
      <c r="R9021" s="70" t="str">
        <f>IFERROR(IF(K9021="handling and wharfage",SUM(P9021:Q9021),IF(OR(K9021="tank",K9021="Boat",K9021="car"),INDEX(Rate!$B$4:$M$25,MATCH(Gilbert!N9021,Rate!$A$4:$A$25,0),MATCH(Gilbert!L9021,Rate!$B$3:$M$3,0))*O9021*0.8,INDEX(Rate!$B$4:$M$25,MATCH(Gilbert!N9021,Rate!$A$4:$A$25,0),MATCH(Gilbert!L9021,Rate!$B$3:$M$3,0))*O9021)),"")</f>
        <v/>
      </c>
      <c r="T9021" s="71" t="str">
        <f t="shared" si="423"/>
        <v/>
      </c>
    </row>
    <row r="9022" spans="16:20">
      <c r="P9022" s="70" t="str">
        <f t="shared" si="421"/>
        <v/>
      </c>
      <c r="Q9022" s="70" t="str">
        <f t="shared" si="422"/>
        <v/>
      </c>
      <c r="R9022" s="70" t="str">
        <f>IFERROR(IF(K9022="handling and wharfage",SUM(P9022:Q9022),IF(OR(K9022="tank",K9022="Boat",K9022="car"),INDEX(Rate!$B$4:$M$25,MATCH(Gilbert!N9022,Rate!$A$4:$A$25,0),MATCH(Gilbert!L9022,Rate!$B$3:$M$3,0))*O9022*0.8,INDEX(Rate!$B$4:$M$25,MATCH(Gilbert!N9022,Rate!$A$4:$A$25,0),MATCH(Gilbert!L9022,Rate!$B$3:$M$3,0))*O9022)),"")</f>
        <v/>
      </c>
      <c r="T9022" s="71" t="str">
        <f t="shared" si="423"/>
        <v/>
      </c>
    </row>
    <row r="9023" spans="16:20">
      <c r="P9023" s="70" t="str">
        <f t="shared" si="421"/>
        <v/>
      </c>
      <c r="Q9023" s="70" t="str">
        <f t="shared" si="422"/>
        <v/>
      </c>
      <c r="R9023" s="70" t="str">
        <f>IFERROR(IF(K9023="handling and wharfage",SUM(P9023:Q9023),IF(OR(K9023="tank",K9023="Boat",K9023="car"),INDEX(Rate!$B$4:$M$25,MATCH(Gilbert!N9023,Rate!$A$4:$A$25,0),MATCH(Gilbert!L9023,Rate!$B$3:$M$3,0))*O9023*0.8,INDEX(Rate!$B$4:$M$25,MATCH(Gilbert!N9023,Rate!$A$4:$A$25,0),MATCH(Gilbert!L9023,Rate!$B$3:$M$3,0))*O9023)),"")</f>
        <v/>
      </c>
      <c r="T9023" s="71" t="str">
        <f t="shared" si="423"/>
        <v/>
      </c>
    </row>
    <row r="9024" spans="16:20">
      <c r="P9024" s="70" t="str">
        <f t="shared" si="421"/>
        <v/>
      </c>
      <c r="Q9024" s="70" t="str">
        <f t="shared" si="422"/>
        <v/>
      </c>
      <c r="R9024" s="70" t="str">
        <f>IFERROR(IF(K9024="handling and wharfage",SUM(P9024:Q9024),IF(OR(K9024="tank",K9024="Boat",K9024="car"),INDEX(Rate!$B$4:$M$25,MATCH(Gilbert!N9024,Rate!$A$4:$A$25,0),MATCH(Gilbert!L9024,Rate!$B$3:$M$3,0))*O9024*0.8,INDEX(Rate!$B$4:$M$25,MATCH(Gilbert!N9024,Rate!$A$4:$A$25,0),MATCH(Gilbert!L9024,Rate!$B$3:$M$3,0))*O9024)),"")</f>
        <v/>
      </c>
      <c r="T9024" s="71" t="str">
        <f t="shared" si="423"/>
        <v/>
      </c>
    </row>
    <row r="9025" spans="16:20">
      <c r="P9025" s="70" t="str">
        <f t="shared" si="421"/>
        <v/>
      </c>
      <c r="Q9025" s="70" t="str">
        <f t="shared" si="422"/>
        <v/>
      </c>
      <c r="R9025" s="70" t="str">
        <f>IFERROR(IF(K9025="handling and wharfage",SUM(P9025:Q9025),IF(OR(K9025="tank",K9025="Boat",K9025="car"),INDEX(Rate!$B$4:$M$25,MATCH(Gilbert!N9025,Rate!$A$4:$A$25,0),MATCH(Gilbert!L9025,Rate!$B$3:$M$3,0))*O9025*0.8,INDEX(Rate!$B$4:$M$25,MATCH(Gilbert!N9025,Rate!$A$4:$A$25,0),MATCH(Gilbert!L9025,Rate!$B$3:$M$3,0))*O9025)),"")</f>
        <v/>
      </c>
      <c r="T9025" s="71" t="str">
        <f t="shared" si="423"/>
        <v/>
      </c>
    </row>
    <row r="9026" spans="16:20">
      <c r="P9026" s="70" t="str">
        <f t="shared" si="421"/>
        <v/>
      </c>
      <c r="Q9026" s="70" t="str">
        <f t="shared" si="422"/>
        <v/>
      </c>
      <c r="R9026" s="70" t="str">
        <f>IFERROR(IF(K9026="handling and wharfage",SUM(P9026:Q9026),IF(OR(K9026="tank",K9026="Boat",K9026="car"),INDEX(Rate!$B$4:$M$25,MATCH(Gilbert!N9026,Rate!$A$4:$A$25,0),MATCH(Gilbert!L9026,Rate!$B$3:$M$3,0))*O9026*0.8,INDEX(Rate!$B$4:$M$25,MATCH(Gilbert!N9026,Rate!$A$4:$A$25,0),MATCH(Gilbert!L9026,Rate!$B$3:$M$3,0))*O9026)),"")</f>
        <v/>
      </c>
      <c r="T9026" s="71" t="str">
        <f t="shared" si="423"/>
        <v/>
      </c>
    </row>
    <row r="9027" spans="16:20">
      <c r="P9027" s="70" t="str">
        <f t="shared" ref="P9027:P9090" si="424">IF(OR(K9027="handling and wharfage",K9027="rau handling and wharfage"),O9027*30,"")</f>
        <v/>
      </c>
      <c r="Q9027" s="70" t="str">
        <f t="shared" ref="Q9027:Q9090" si="425">IF(K9027&lt;&gt;"handling and wharfage","",O9027*3.5)</f>
        <v/>
      </c>
      <c r="R9027" s="70" t="str">
        <f>IFERROR(IF(K9027="handling and wharfage",SUM(P9027:Q9027),IF(OR(K9027="tank",K9027="Boat",K9027="car"),INDEX(Rate!$B$4:$M$25,MATCH(Gilbert!N9027,Rate!$A$4:$A$25,0),MATCH(Gilbert!L9027,Rate!$B$3:$M$3,0))*O9027*0.8,INDEX(Rate!$B$4:$M$25,MATCH(Gilbert!N9027,Rate!$A$4:$A$25,0),MATCH(Gilbert!L9027,Rate!$B$3:$M$3,0))*O9027)),"")</f>
        <v/>
      </c>
      <c r="T9027" s="71" t="str">
        <f t="shared" ref="T9027:T9090" si="426">IF(L9027="","",IF(L9027="General2","F0070000061A","E31250000331"))</f>
        <v/>
      </c>
    </row>
    <row r="9028" spans="16:20">
      <c r="P9028" s="70" t="str">
        <f t="shared" si="424"/>
        <v/>
      </c>
      <c r="Q9028" s="70" t="str">
        <f t="shared" si="425"/>
        <v/>
      </c>
      <c r="R9028" s="70" t="str">
        <f>IFERROR(IF(K9028="handling and wharfage",SUM(P9028:Q9028),IF(OR(K9028="tank",K9028="Boat",K9028="car"),INDEX(Rate!$B$4:$M$25,MATCH(Gilbert!N9028,Rate!$A$4:$A$25,0),MATCH(Gilbert!L9028,Rate!$B$3:$M$3,0))*O9028*0.8,INDEX(Rate!$B$4:$M$25,MATCH(Gilbert!N9028,Rate!$A$4:$A$25,0),MATCH(Gilbert!L9028,Rate!$B$3:$M$3,0))*O9028)),"")</f>
        <v/>
      </c>
      <c r="T9028" s="71" t="str">
        <f t="shared" si="426"/>
        <v/>
      </c>
    </row>
    <row r="9029" spans="16:20">
      <c r="P9029" s="70" t="str">
        <f t="shared" si="424"/>
        <v/>
      </c>
      <c r="Q9029" s="70" t="str">
        <f t="shared" si="425"/>
        <v/>
      </c>
      <c r="R9029" s="70" t="str">
        <f>IFERROR(IF(K9029="handling and wharfage",SUM(P9029:Q9029),IF(OR(K9029="tank",K9029="Boat",K9029="car"),INDEX(Rate!$B$4:$M$25,MATCH(Gilbert!N9029,Rate!$A$4:$A$25,0),MATCH(Gilbert!L9029,Rate!$B$3:$M$3,0))*O9029*0.8,INDEX(Rate!$B$4:$M$25,MATCH(Gilbert!N9029,Rate!$A$4:$A$25,0),MATCH(Gilbert!L9029,Rate!$B$3:$M$3,0))*O9029)),"")</f>
        <v/>
      </c>
      <c r="T9029" s="71" t="str">
        <f t="shared" si="426"/>
        <v/>
      </c>
    </row>
    <row r="9030" spans="16:20">
      <c r="P9030" s="70" t="str">
        <f t="shared" si="424"/>
        <v/>
      </c>
      <c r="Q9030" s="70" t="str">
        <f t="shared" si="425"/>
        <v/>
      </c>
      <c r="R9030" s="70" t="str">
        <f>IFERROR(IF(K9030="handling and wharfage",SUM(P9030:Q9030),IF(OR(K9030="tank",K9030="Boat",K9030="car"),INDEX(Rate!$B$4:$M$25,MATCH(Gilbert!N9030,Rate!$A$4:$A$25,0),MATCH(Gilbert!L9030,Rate!$B$3:$M$3,0))*O9030*0.8,INDEX(Rate!$B$4:$M$25,MATCH(Gilbert!N9030,Rate!$A$4:$A$25,0),MATCH(Gilbert!L9030,Rate!$B$3:$M$3,0))*O9030)),"")</f>
        <v/>
      </c>
      <c r="T9030" s="71" t="str">
        <f t="shared" si="426"/>
        <v/>
      </c>
    </row>
    <row r="9031" spans="16:20">
      <c r="P9031" s="70" t="str">
        <f t="shared" si="424"/>
        <v/>
      </c>
      <c r="Q9031" s="70" t="str">
        <f t="shared" si="425"/>
        <v/>
      </c>
      <c r="R9031" s="70" t="str">
        <f>IFERROR(IF(K9031="handling and wharfage",SUM(P9031:Q9031),IF(OR(K9031="tank",K9031="Boat",K9031="car"),INDEX(Rate!$B$4:$M$25,MATCH(Gilbert!N9031,Rate!$A$4:$A$25,0),MATCH(Gilbert!L9031,Rate!$B$3:$M$3,0))*O9031*0.8,INDEX(Rate!$B$4:$M$25,MATCH(Gilbert!N9031,Rate!$A$4:$A$25,0),MATCH(Gilbert!L9031,Rate!$B$3:$M$3,0))*O9031)),"")</f>
        <v/>
      </c>
      <c r="T9031" s="71" t="str">
        <f t="shared" si="426"/>
        <v/>
      </c>
    </row>
    <row r="9032" spans="16:20">
      <c r="P9032" s="70" t="str">
        <f t="shared" si="424"/>
        <v/>
      </c>
      <c r="Q9032" s="70" t="str">
        <f t="shared" si="425"/>
        <v/>
      </c>
      <c r="R9032" s="70" t="str">
        <f>IFERROR(IF(K9032="handling and wharfage",SUM(P9032:Q9032),IF(OR(K9032="tank",K9032="Boat",K9032="car"),INDEX(Rate!$B$4:$M$25,MATCH(Gilbert!N9032,Rate!$A$4:$A$25,0),MATCH(Gilbert!L9032,Rate!$B$3:$M$3,0))*O9032*0.8,INDEX(Rate!$B$4:$M$25,MATCH(Gilbert!N9032,Rate!$A$4:$A$25,0),MATCH(Gilbert!L9032,Rate!$B$3:$M$3,0))*O9032)),"")</f>
        <v/>
      </c>
      <c r="T9032" s="71" t="str">
        <f t="shared" si="426"/>
        <v/>
      </c>
    </row>
    <row r="9033" spans="16:20">
      <c r="P9033" s="70" t="str">
        <f t="shared" si="424"/>
        <v/>
      </c>
      <c r="Q9033" s="70" t="str">
        <f t="shared" si="425"/>
        <v/>
      </c>
      <c r="R9033" s="70" t="str">
        <f>IFERROR(IF(K9033="handling and wharfage",SUM(P9033:Q9033),IF(OR(K9033="tank",K9033="Boat",K9033="car"),INDEX(Rate!$B$4:$M$25,MATCH(Gilbert!N9033,Rate!$A$4:$A$25,0),MATCH(Gilbert!L9033,Rate!$B$3:$M$3,0))*O9033*0.8,INDEX(Rate!$B$4:$M$25,MATCH(Gilbert!N9033,Rate!$A$4:$A$25,0),MATCH(Gilbert!L9033,Rate!$B$3:$M$3,0))*O9033)),"")</f>
        <v/>
      </c>
      <c r="T9033" s="71" t="str">
        <f t="shared" si="426"/>
        <v/>
      </c>
    </row>
    <row r="9034" spans="16:20">
      <c r="P9034" s="70" t="str">
        <f t="shared" si="424"/>
        <v/>
      </c>
      <c r="Q9034" s="70" t="str">
        <f t="shared" si="425"/>
        <v/>
      </c>
      <c r="R9034" s="70" t="str">
        <f>IFERROR(IF(K9034="handling and wharfage",SUM(P9034:Q9034),IF(OR(K9034="tank",K9034="Boat",K9034="car"),INDEX(Rate!$B$4:$M$25,MATCH(Gilbert!N9034,Rate!$A$4:$A$25,0),MATCH(Gilbert!L9034,Rate!$B$3:$M$3,0))*O9034*0.8,INDEX(Rate!$B$4:$M$25,MATCH(Gilbert!N9034,Rate!$A$4:$A$25,0),MATCH(Gilbert!L9034,Rate!$B$3:$M$3,0))*O9034)),"")</f>
        <v/>
      </c>
      <c r="T9034" s="71" t="str">
        <f t="shared" si="426"/>
        <v/>
      </c>
    </row>
    <row r="9035" spans="16:20">
      <c r="P9035" s="70" t="str">
        <f t="shared" si="424"/>
        <v/>
      </c>
      <c r="Q9035" s="70" t="str">
        <f t="shared" si="425"/>
        <v/>
      </c>
      <c r="R9035" s="70" t="str">
        <f>IFERROR(IF(K9035="handling and wharfage",SUM(P9035:Q9035),IF(OR(K9035="tank",K9035="Boat",K9035="car"),INDEX(Rate!$B$4:$M$25,MATCH(Gilbert!N9035,Rate!$A$4:$A$25,0),MATCH(Gilbert!L9035,Rate!$B$3:$M$3,0))*O9035*0.8,INDEX(Rate!$B$4:$M$25,MATCH(Gilbert!N9035,Rate!$A$4:$A$25,0),MATCH(Gilbert!L9035,Rate!$B$3:$M$3,0))*O9035)),"")</f>
        <v/>
      </c>
      <c r="T9035" s="71" t="str">
        <f t="shared" si="426"/>
        <v/>
      </c>
    </row>
    <row r="9036" spans="16:20">
      <c r="P9036" s="70" t="str">
        <f t="shared" si="424"/>
        <v/>
      </c>
      <c r="Q9036" s="70" t="str">
        <f t="shared" si="425"/>
        <v/>
      </c>
      <c r="R9036" s="70" t="str">
        <f>IFERROR(IF(K9036="handling and wharfage",SUM(P9036:Q9036),IF(OR(K9036="tank",K9036="Boat",K9036="car"),INDEX(Rate!$B$4:$M$25,MATCH(Gilbert!N9036,Rate!$A$4:$A$25,0),MATCH(Gilbert!L9036,Rate!$B$3:$M$3,0))*O9036*0.8,INDEX(Rate!$B$4:$M$25,MATCH(Gilbert!N9036,Rate!$A$4:$A$25,0),MATCH(Gilbert!L9036,Rate!$B$3:$M$3,0))*O9036)),"")</f>
        <v/>
      </c>
      <c r="T9036" s="71" t="str">
        <f t="shared" si="426"/>
        <v/>
      </c>
    </row>
    <row r="9037" spans="16:20">
      <c r="P9037" s="70" t="str">
        <f t="shared" si="424"/>
        <v/>
      </c>
      <c r="Q9037" s="70" t="str">
        <f t="shared" si="425"/>
        <v/>
      </c>
      <c r="R9037" s="70" t="str">
        <f>IFERROR(IF(K9037="handling and wharfage",SUM(P9037:Q9037),IF(OR(K9037="tank",K9037="Boat",K9037="car"),INDEX(Rate!$B$4:$M$25,MATCH(Gilbert!N9037,Rate!$A$4:$A$25,0),MATCH(Gilbert!L9037,Rate!$B$3:$M$3,0))*O9037*0.8,INDEX(Rate!$B$4:$M$25,MATCH(Gilbert!N9037,Rate!$A$4:$A$25,0),MATCH(Gilbert!L9037,Rate!$B$3:$M$3,0))*O9037)),"")</f>
        <v/>
      </c>
      <c r="T9037" s="71" t="str">
        <f t="shared" si="426"/>
        <v/>
      </c>
    </row>
    <row r="9038" spans="16:20">
      <c r="P9038" s="70" t="str">
        <f t="shared" si="424"/>
        <v/>
      </c>
      <c r="Q9038" s="70" t="str">
        <f t="shared" si="425"/>
        <v/>
      </c>
      <c r="R9038" s="70" t="str">
        <f>IFERROR(IF(K9038="handling and wharfage",SUM(P9038:Q9038),IF(OR(K9038="tank",K9038="Boat",K9038="car"),INDEX(Rate!$B$4:$M$25,MATCH(Gilbert!N9038,Rate!$A$4:$A$25,0),MATCH(Gilbert!L9038,Rate!$B$3:$M$3,0))*O9038*0.8,INDEX(Rate!$B$4:$M$25,MATCH(Gilbert!N9038,Rate!$A$4:$A$25,0),MATCH(Gilbert!L9038,Rate!$B$3:$M$3,0))*O9038)),"")</f>
        <v/>
      </c>
      <c r="T9038" s="71" t="str">
        <f t="shared" si="426"/>
        <v/>
      </c>
    </row>
    <row r="9039" spans="16:20">
      <c r="P9039" s="70" t="str">
        <f t="shared" si="424"/>
        <v/>
      </c>
      <c r="Q9039" s="70" t="str">
        <f t="shared" si="425"/>
        <v/>
      </c>
      <c r="R9039" s="70" t="str">
        <f>IFERROR(IF(K9039="handling and wharfage",SUM(P9039:Q9039),IF(OR(K9039="tank",K9039="Boat",K9039="car"),INDEX(Rate!$B$4:$M$25,MATCH(Gilbert!N9039,Rate!$A$4:$A$25,0),MATCH(Gilbert!L9039,Rate!$B$3:$M$3,0))*O9039*0.8,INDEX(Rate!$B$4:$M$25,MATCH(Gilbert!N9039,Rate!$A$4:$A$25,0),MATCH(Gilbert!L9039,Rate!$B$3:$M$3,0))*O9039)),"")</f>
        <v/>
      </c>
      <c r="T9039" s="71" t="str">
        <f t="shared" si="426"/>
        <v/>
      </c>
    </row>
    <row r="9040" spans="16:20">
      <c r="P9040" s="70" t="str">
        <f t="shared" si="424"/>
        <v/>
      </c>
      <c r="Q9040" s="70" t="str">
        <f t="shared" si="425"/>
        <v/>
      </c>
      <c r="R9040" s="70" t="str">
        <f>IFERROR(IF(K9040="handling and wharfage",SUM(P9040:Q9040),IF(OR(K9040="tank",K9040="Boat",K9040="car"),INDEX(Rate!$B$4:$M$25,MATCH(Gilbert!N9040,Rate!$A$4:$A$25,0),MATCH(Gilbert!L9040,Rate!$B$3:$M$3,0))*O9040*0.8,INDEX(Rate!$B$4:$M$25,MATCH(Gilbert!N9040,Rate!$A$4:$A$25,0),MATCH(Gilbert!L9040,Rate!$B$3:$M$3,0))*O9040)),"")</f>
        <v/>
      </c>
      <c r="T9040" s="71" t="str">
        <f t="shared" si="426"/>
        <v/>
      </c>
    </row>
    <row r="9041" spans="16:20">
      <c r="P9041" s="70" t="str">
        <f t="shared" si="424"/>
        <v/>
      </c>
      <c r="Q9041" s="70" t="str">
        <f t="shared" si="425"/>
        <v/>
      </c>
      <c r="R9041" s="70" t="str">
        <f>IFERROR(IF(K9041="handling and wharfage",SUM(P9041:Q9041),IF(OR(K9041="tank",K9041="Boat",K9041="car"),INDEX(Rate!$B$4:$M$25,MATCH(Gilbert!N9041,Rate!$A$4:$A$25,0),MATCH(Gilbert!L9041,Rate!$B$3:$M$3,0))*O9041*0.8,INDEX(Rate!$B$4:$M$25,MATCH(Gilbert!N9041,Rate!$A$4:$A$25,0),MATCH(Gilbert!L9041,Rate!$B$3:$M$3,0))*O9041)),"")</f>
        <v/>
      </c>
      <c r="T9041" s="71" t="str">
        <f t="shared" si="426"/>
        <v/>
      </c>
    </row>
    <row r="9042" spans="16:20">
      <c r="P9042" s="70" t="str">
        <f t="shared" si="424"/>
        <v/>
      </c>
      <c r="Q9042" s="70" t="str">
        <f t="shared" si="425"/>
        <v/>
      </c>
      <c r="R9042" s="70" t="str">
        <f>IFERROR(IF(K9042="handling and wharfage",SUM(P9042:Q9042),IF(OR(K9042="tank",K9042="Boat",K9042="car"),INDEX(Rate!$B$4:$M$25,MATCH(Gilbert!N9042,Rate!$A$4:$A$25,0),MATCH(Gilbert!L9042,Rate!$B$3:$M$3,0))*O9042*0.8,INDEX(Rate!$B$4:$M$25,MATCH(Gilbert!N9042,Rate!$A$4:$A$25,0),MATCH(Gilbert!L9042,Rate!$B$3:$M$3,0))*O9042)),"")</f>
        <v/>
      </c>
      <c r="T9042" s="71" t="str">
        <f t="shared" si="426"/>
        <v/>
      </c>
    </row>
    <row r="9043" spans="16:20">
      <c r="P9043" s="70" t="str">
        <f t="shared" si="424"/>
        <v/>
      </c>
      <c r="Q9043" s="70" t="str">
        <f t="shared" si="425"/>
        <v/>
      </c>
      <c r="R9043" s="70" t="str">
        <f>IFERROR(IF(K9043="handling and wharfage",SUM(P9043:Q9043),IF(OR(K9043="tank",K9043="Boat",K9043="car"),INDEX(Rate!$B$4:$M$25,MATCH(Gilbert!N9043,Rate!$A$4:$A$25,0),MATCH(Gilbert!L9043,Rate!$B$3:$M$3,0))*O9043*0.8,INDEX(Rate!$B$4:$M$25,MATCH(Gilbert!N9043,Rate!$A$4:$A$25,0),MATCH(Gilbert!L9043,Rate!$B$3:$M$3,0))*O9043)),"")</f>
        <v/>
      </c>
      <c r="T9043" s="71" t="str">
        <f t="shared" si="426"/>
        <v/>
      </c>
    </row>
    <row r="9044" spans="16:20">
      <c r="P9044" s="70" t="str">
        <f t="shared" si="424"/>
        <v/>
      </c>
      <c r="Q9044" s="70" t="str">
        <f t="shared" si="425"/>
        <v/>
      </c>
      <c r="R9044" s="70" t="str">
        <f>IFERROR(IF(K9044="handling and wharfage",SUM(P9044:Q9044),IF(OR(K9044="tank",K9044="Boat",K9044="car"),INDEX(Rate!$B$4:$M$25,MATCH(Gilbert!N9044,Rate!$A$4:$A$25,0),MATCH(Gilbert!L9044,Rate!$B$3:$M$3,0))*O9044*0.8,INDEX(Rate!$B$4:$M$25,MATCH(Gilbert!N9044,Rate!$A$4:$A$25,0),MATCH(Gilbert!L9044,Rate!$B$3:$M$3,0))*O9044)),"")</f>
        <v/>
      </c>
      <c r="T9044" s="71" t="str">
        <f t="shared" si="426"/>
        <v/>
      </c>
    </row>
    <row r="9045" spans="16:20">
      <c r="P9045" s="70" t="str">
        <f t="shared" si="424"/>
        <v/>
      </c>
      <c r="Q9045" s="70" t="str">
        <f t="shared" si="425"/>
        <v/>
      </c>
      <c r="R9045" s="70" t="str">
        <f>IFERROR(IF(K9045="handling and wharfage",SUM(P9045:Q9045),IF(OR(K9045="tank",K9045="Boat",K9045="car"),INDEX(Rate!$B$4:$M$25,MATCH(Gilbert!N9045,Rate!$A$4:$A$25,0),MATCH(Gilbert!L9045,Rate!$B$3:$M$3,0))*O9045*0.8,INDEX(Rate!$B$4:$M$25,MATCH(Gilbert!N9045,Rate!$A$4:$A$25,0),MATCH(Gilbert!L9045,Rate!$B$3:$M$3,0))*O9045)),"")</f>
        <v/>
      </c>
      <c r="T9045" s="71" t="str">
        <f t="shared" si="426"/>
        <v/>
      </c>
    </row>
    <row r="9046" spans="16:20">
      <c r="P9046" s="70" t="str">
        <f t="shared" si="424"/>
        <v/>
      </c>
      <c r="Q9046" s="70" t="str">
        <f t="shared" si="425"/>
        <v/>
      </c>
      <c r="R9046" s="70" t="str">
        <f>IFERROR(IF(K9046="handling and wharfage",SUM(P9046:Q9046),IF(OR(K9046="tank",K9046="Boat",K9046="car"),INDEX(Rate!$B$4:$M$25,MATCH(Gilbert!N9046,Rate!$A$4:$A$25,0),MATCH(Gilbert!L9046,Rate!$B$3:$M$3,0))*O9046*0.8,INDEX(Rate!$B$4:$M$25,MATCH(Gilbert!N9046,Rate!$A$4:$A$25,0),MATCH(Gilbert!L9046,Rate!$B$3:$M$3,0))*O9046)),"")</f>
        <v/>
      </c>
      <c r="T9046" s="71" t="str">
        <f t="shared" si="426"/>
        <v/>
      </c>
    </row>
    <row r="9047" spans="16:20">
      <c r="P9047" s="70" t="str">
        <f t="shared" si="424"/>
        <v/>
      </c>
      <c r="Q9047" s="70" t="str">
        <f t="shared" si="425"/>
        <v/>
      </c>
      <c r="R9047" s="70" t="str">
        <f>IFERROR(IF(K9047="handling and wharfage",SUM(P9047:Q9047),IF(OR(K9047="tank",K9047="Boat",K9047="car"),INDEX(Rate!$B$4:$M$25,MATCH(Gilbert!N9047,Rate!$A$4:$A$25,0),MATCH(Gilbert!L9047,Rate!$B$3:$M$3,0))*O9047*0.8,INDEX(Rate!$B$4:$M$25,MATCH(Gilbert!N9047,Rate!$A$4:$A$25,0),MATCH(Gilbert!L9047,Rate!$B$3:$M$3,0))*O9047)),"")</f>
        <v/>
      </c>
      <c r="T9047" s="71" t="str">
        <f t="shared" si="426"/>
        <v/>
      </c>
    </row>
    <row r="9048" spans="16:20">
      <c r="P9048" s="70" t="str">
        <f t="shared" si="424"/>
        <v/>
      </c>
      <c r="Q9048" s="70" t="str">
        <f t="shared" si="425"/>
        <v/>
      </c>
      <c r="R9048" s="70" t="str">
        <f>IFERROR(IF(K9048="handling and wharfage",SUM(P9048:Q9048),IF(OR(K9048="tank",K9048="Boat",K9048="car"),INDEX(Rate!$B$4:$M$25,MATCH(Gilbert!N9048,Rate!$A$4:$A$25,0),MATCH(Gilbert!L9048,Rate!$B$3:$M$3,0))*O9048*0.8,INDEX(Rate!$B$4:$M$25,MATCH(Gilbert!N9048,Rate!$A$4:$A$25,0),MATCH(Gilbert!L9048,Rate!$B$3:$M$3,0))*O9048)),"")</f>
        <v/>
      </c>
      <c r="T9048" s="71" t="str">
        <f t="shared" si="426"/>
        <v/>
      </c>
    </row>
    <row r="9049" spans="16:20">
      <c r="P9049" s="70" t="str">
        <f t="shared" si="424"/>
        <v/>
      </c>
      <c r="Q9049" s="70" t="str">
        <f t="shared" si="425"/>
        <v/>
      </c>
      <c r="R9049" s="70" t="str">
        <f>IFERROR(IF(K9049="handling and wharfage",SUM(P9049:Q9049),IF(OR(K9049="tank",K9049="Boat",K9049="car"),INDEX(Rate!$B$4:$M$25,MATCH(Gilbert!N9049,Rate!$A$4:$A$25,0),MATCH(Gilbert!L9049,Rate!$B$3:$M$3,0))*O9049*0.8,INDEX(Rate!$B$4:$M$25,MATCH(Gilbert!N9049,Rate!$A$4:$A$25,0),MATCH(Gilbert!L9049,Rate!$B$3:$M$3,0))*O9049)),"")</f>
        <v/>
      </c>
      <c r="T9049" s="71" t="str">
        <f t="shared" si="426"/>
        <v/>
      </c>
    </row>
    <row r="9050" spans="16:20">
      <c r="P9050" s="70" t="str">
        <f t="shared" si="424"/>
        <v/>
      </c>
      <c r="Q9050" s="70" t="str">
        <f t="shared" si="425"/>
        <v/>
      </c>
      <c r="R9050" s="70" t="str">
        <f>IFERROR(IF(K9050="handling and wharfage",SUM(P9050:Q9050),IF(OR(K9050="tank",K9050="Boat",K9050="car"),INDEX(Rate!$B$4:$M$25,MATCH(Gilbert!N9050,Rate!$A$4:$A$25,0),MATCH(Gilbert!L9050,Rate!$B$3:$M$3,0))*O9050*0.8,INDEX(Rate!$B$4:$M$25,MATCH(Gilbert!N9050,Rate!$A$4:$A$25,0),MATCH(Gilbert!L9050,Rate!$B$3:$M$3,0))*O9050)),"")</f>
        <v/>
      </c>
      <c r="T9050" s="71" t="str">
        <f t="shared" si="426"/>
        <v/>
      </c>
    </row>
    <row r="9051" spans="16:20">
      <c r="P9051" s="70" t="str">
        <f t="shared" si="424"/>
        <v/>
      </c>
      <c r="Q9051" s="70" t="str">
        <f t="shared" si="425"/>
        <v/>
      </c>
      <c r="R9051" s="70" t="str">
        <f>IFERROR(IF(K9051="handling and wharfage",SUM(P9051:Q9051),IF(OR(K9051="tank",K9051="Boat",K9051="car"),INDEX(Rate!$B$4:$M$25,MATCH(Gilbert!N9051,Rate!$A$4:$A$25,0),MATCH(Gilbert!L9051,Rate!$B$3:$M$3,0))*O9051*0.8,INDEX(Rate!$B$4:$M$25,MATCH(Gilbert!N9051,Rate!$A$4:$A$25,0),MATCH(Gilbert!L9051,Rate!$B$3:$M$3,0))*O9051)),"")</f>
        <v/>
      </c>
      <c r="T9051" s="71" t="str">
        <f t="shared" si="426"/>
        <v/>
      </c>
    </row>
    <row r="9052" spans="16:20">
      <c r="P9052" s="70" t="str">
        <f t="shared" si="424"/>
        <v/>
      </c>
      <c r="Q9052" s="70" t="str">
        <f t="shared" si="425"/>
        <v/>
      </c>
      <c r="R9052" s="70" t="str">
        <f>IFERROR(IF(K9052="handling and wharfage",SUM(P9052:Q9052),IF(OR(K9052="tank",K9052="Boat",K9052="car"),INDEX(Rate!$B$4:$M$25,MATCH(Gilbert!N9052,Rate!$A$4:$A$25,0),MATCH(Gilbert!L9052,Rate!$B$3:$M$3,0))*O9052*0.8,INDEX(Rate!$B$4:$M$25,MATCH(Gilbert!N9052,Rate!$A$4:$A$25,0),MATCH(Gilbert!L9052,Rate!$B$3:$M$3,0))*O9052)),"")</f>
        <v/>
      </c>
      <c r="T9052" s="71" t="str">
        <f t="shared" si="426"/>
        <v/>
      </c>
    </row>
    <row r="9053" spans="16:20">
      <c r="P9053" s="70" t="str">
        <f t="shared" si="424"/>
        <v/>
      </c>
      <c r="Q9053" s="70" t="str">
        <f t="shared" si="425"/>
        <v/>
      </c>
      <c r="R9053" s="70" t="str">
        <f>IFERROR(IF(K9053="handling and wharfage",SUM(P9053:Q9053),IF(OR(K9053="tank",K9053="Boat",K9053="car"),INDEX(Rate!$B$4:$M$25,MATCH(Gilbert!N9053,Rate!$A$4:$A$25,0),MATCH(Gilbert!L9053,Rate!$B$3:$M$3,0))*O9053*0.8,INDEX(Rate!$B$4:$M$25,MATCH(Gilbert!N9053,Rate!$A$4:$A$25,0),MATCH(Gilbert!L9053,Rate!$B$3:$M$3,0))*O9053)),"")</f>
        <v/>
      </c>
      <c r="T9053" s="71" t="str">
        <f t="shared" si="426"/>
        <v/>
      </c>
    </row>
    <row r="9054" spans="16:20">
      <c r="P9054" s="70" t="str">
        <f t="shared" si="424"/>
        <v/>
      </c>
      <c r="Q9054" s="70" t="str">
        <f t="shared" si="425"/>
        <v/>
      </c>
      <c r="R9054" s="70" t="str">
        <f>IFERROR(IF(K9054="handling and wharfage",SUM(P9054:Q9054),IF(OR(K9054="tank",K9054="Boat",K9054="car"),INDEX(Rate!$B$4:$M$25,MATCH(Gilbert!N9054,Rate!$A$4:$A$25,0),MATCH(Gilbert!L9054,Rate!$B$3:$M$3,0))*O9054*0.8,INDEX(Rate!$B$4:$M$25,MATCH(Gilbert!N9054,Rate!$A$4:$A$25,0),MATCH(Gilbert!L9054,Rate!$B$3:$M$3,0))*O9054)),"")</f>
        <v/>
      </c>
      <c r="T9054" s="71" t="str">
        <f t="shared" si="426"/>
        <v/>
      </c>
    </row>
    <row r="9055" spans="16:20">
      <c r="P9055" s="70" t="str">
        <f t="shared" si="424"/>
        <v/>
      </c>
      <c r="Q9055" s="70" t="str">
        <f t="shared" si="425"/>
        <v/>
      </c>
      <c r="R9055" s="70" t="str">
        <f>IFERROR(IF(K9055="handling and wharfage",SUM(P9055:Q9055),IF(OR(K9055="tank",K9055="Boat",K9055="car"),INDEX(Rate!$B$4:$M$25,MATCH(Gilbert!N9055,Rate!$A$4:$A$25,0),MATCH(Gilbert!L9055,Rate!$B$3:$M$3,0))*O9055*0.8,INDEX(Rate!$B$4:$M$25,MATCH(Gilbert!N9055,Rate!$A$4:$A$25,0),MATCH(Gilbert!L9055,Rate!$B$3:$M$3,0))*O9055)),"")</f>
        <v/>
      </c>
      <c r="T9055" s="71" t="str">
        <f t="shared" si="426"/>
        <v/>
      </c>
    </row>
    <row r="9056" spans="16:20">
      <c r="P9056" s="70" t="str">
        <f t="shared" si="424"/>
        <v/>
      </c>
      <c r="Q9056" s="70" t="str">
        <f t="shared" si="425"/>
        <v/>
      </c>
      <c r="R9056" s="70" t="str">
        <f>IFERROR(IF(K9056="handling and wharfage",SUM(P9056:Q9056),IF(OR(K9056="tank",K9056="Boat",K9056="car"),INDEX(Rate!$B$4:$M$25,MATCH(Gilbert!N9056,Rate!$A$4:$A$25,0),MATCH(Gilbert!L9056,Rate!$B$3:$M$3,0))*O9056*0.8,INDEX(Rate!$B$4:$M$25,MATCH(Gilbert!N9056,Rate!$A$4:$A$25,0),MATCH(Gilbert!L9056,Rate!$B$3:$M$3,0))*O9056)),"")</f>
        <v/>
      </c>
      <c r="T9056" s="71" t="str">
        <f t="shared" si="426"/>
        <v/>
      </c>
    </row>
    <row r="9057" spans="16:20">
      <c r="P9057" s="70" t="str">
        <f t="shared" si="424"/>
        <v/>
      </c>
      <c r="Q9057" s="70" t="str">
        <f t="shared" si="425"/>
        <v/>
      </c>
      <c r="R9057" s="70" t="str">
        <f>IFERROR(IF(K9057="handling and wharfage",SUM(P9057:Q9057),IF(OR(K9057="tank",K9057="Boat",K9057="car"),INDEX(Rate!$B$4:$M$25,MATCH(Gilbert!N9057,Rate!$A$4:$A$25,0),MATCH(Gilbert!L9057,Rate!$B$3:$M$3,0))*O9057*0.8,INDEX(Rate!$B$4:$M$25,MATCH(Gilbert!N9057,Rate!$A$4:$A$25,0),MATCH(Gilbert!L9057,Rate!$B$3:$M$3,0))*O9057)),"")</f>
        <v/>
      </c>
      <c r="T9057" s="71" t="str">
        <f t="shared" si="426"/>
        <v/>
      </c>
    </row>
    <row r="9058" spans="16:20">
      <c r="P9058" s="70" t="str">
        <f t="shared" si="424"/>
        <v/>
      </c>
      <c r="Q9058" s="70" t="str">
        <f t="shared" si="425"/>
        <v/>
      </c>
      <c r="R9058" s="70" t="str">
        <f>IFERROR(IF(K9058="handling and wharfage",SUM(P9058:Q9058),IF(OR(K9058="tank",K9058="Boat",K9058="car"),INDEX(Rate!$B$4:$M$25,MATCH(Gilbert!N9058,Rate!$A$4:$A$25,0),MATCH(Gilbert!L9058,Rate!$B$3:$M$3,0))*O9058*0.8,INDEX(Rate!$B$4:$M$25,MATCH(Gilbert!N9058,Rate!$A$4:$A$25,0),MATCH(Gilbert!L9058,Rate!$B$3:$M$3,0))*O9058)),"")</f>
        <v/>
      </c>
      <c r="T9058" s="71" t="str">
        <f t="shared" si="426"/>
        <v/>
      </c>
    </row>
    <row r="9059" spans="16:20">
      <c r="P9059" s="70" t="str">
        <f t="shared" si="424"/>
        <v/>
      </c>
      <c r="Q9059" s="70" t="str">
        <f t="shared" si="425"/>
        <v/>
      </c>
      <c r="R9059" s="70" t="str">
        <f>IFERROR(IF(K9059="handling and wharfage",SUM(P9059:Q9059),IF(OR(K9059="tank",K9059="Boat",K9059="car"),INDEX(Rate!$B$4:$M$25,MATCH(Gilbert!N9059,Rate!$A$4:$A$25,0),MATCH(Gilbert!L9059,Rate!$B$3:$M$3,0))*O9059*0.8,INDEX(Rate!$B$4:$M$25,MATCH(Gilbert!N9059,Rate!$A$4:$A$25,0),MATCH(Gilbert!L9059,Rate!$B$3:$M$3,0))*O9059)),"")</f>
        <v/>
      </c>
      <c r="T9059" s="71" t="str">
        <f t="shared" si="426"/>
        <v/>
      </c>
    </row>
    <row r="9060" spans="16:20">
      <c r="P9060" s="70" t="str">
        <f t="shared" si="424"/>
        <v/>
      </c>
      <c r="Q9060" s="70" t="str">
        <f t="shared" si="425"/>
        <v/>
      </c>
      <c r="R9060" s="70" t="str">
        <f>IFERROR(IF(K9060="handling and wharfage",SUM(P9060:Q9060),IF(OR(K9060="tank",K9060="Boat",K9060="car"),INDEX(Rate!$B$4:$M$25,MATCH(Gilbert!N9060,Rate!$A$4:$A$25,0),MATCH(Gilbert!L9060,Rate!$B$3:$M$3,0))*O9060*0.8,INDEX(Rate!$B$4:$M$25,MATCH(Gilbert!N9060,Rate!$A$4:$A$25,0),MATCH(Gilbert!L9060,Rate!$B$3:$M$3,0))*O9060)),"")</f>
        <v/>
      </c>
      <c r="T9060" s="71" t="str">
        <f t="shared" si="426"/>
        <v/>
      </c>
    </row>
    <row r="9061" spans="16:20">
      <c r="P9061" s="70" t="str">
        <f t="shared" si="424"/>
        <v/>
      </c>
      <c r="Q9061" s="70" t="str">
        <f t="shared" si="425"/>
        <v/>
      </c>
      <c r="R9061" s="70" t="str">
        <f>IFERROR(IF(K9061="handling and wharfage",SUM(P9061:Q9061),IF(OR(K9061="tank",K9061="Boat",K9061="car"),INDEX(Rate!$B$4:$M$25,MATCH(Gilbert!N9061,Rate!$A$4:$A$25,0),MATCH(Gilbert!L9061,Rate!$B$3:$M$3,0))*O9061*0.8,INDEX(Rate!$B$4:$M$25,MATCH(Gilbert!N9061,Rate!$A$4:$A$25,0),MATCH(Gilbert!L9061,Rate!$B$3:$M$3,0))*O9061)),"")</f>
        <v/>
      </c>
      <c r="T9061" s="71" t="str">
        <f t="shared" si="426"/>
        <v/>
      </c>
    </row>
    <row r="9062" spans="16:20">
      <c r="P9062" s="70" t="str">
        <f t="shared" si="424"/>
        <v/>
      </c>
      <c r="Q9062" s="70" t="str">
        <f t="shared" si="425"/>
        <v/>
      </c>
      <c r="R9062" s="70" t="str">
        <f>IFERROR(IF(K9062="handling and wharfage",SUM(P9062:Q9062),IF(OR(K9062="tank",K9062="Boat",K9062="car"),INDEX(Rate!$B$4:$M$25,MATCH(Gilbert!N9062,Rate!$A$4:$A$25,0),MATCH(Gilbert!L9062,Rate!$B$3:$M$3,0))*O9062*0.8,INDEX(Rate!$B$4:$M$25,MATCH(Gilbert!N9062,Rate!$A$4:$A$25,0),MATCH(Gilbert!L9062,Rate!$B$3:$M$3,0))*O9062)),"")</f>
        <v/>
      </c>
      <c r="T9062" s="71" t="str">
        <f t="shared" si="426"/>
        <v/>
      </c>
    </row>
    <row r="9063" spans="16:20">
      <c r="P9063" s="70" t="str">
        <f t="shared" si="424"/>
        <v/>
      </c>
      <c r="Q9063" s="70" t="str">
        <f t="shared" si="425"/>
        <v/>
      </c>
      <c r="R9063" s="70" t="str">
        <f>IFERROR(IF(K9063="handling and wharfage",SUM(P9063:Q9063),IF(OR(K9063="tank",K9063="Boat",K9063="car"),INDEX(Rate!$B$4:$M$25,MATCH(Gilbert!N9063,Rate!$A$4:$A$25,0),MATCH(Gilbert!L9063,Rate!$B$3:$M$3,0))*O9063*0.8,INDEX(Rate!$B$4:$M$25,MATCH(Gilbert!N9063,Rate!$A$4:$A$25,0),MATCH(Gilbert!L9063,Rate!$B$3:$M$3,0))*O9063)),"")</f>
        <v/>
      </c>
      <c r="T9063" s="71" t="str">
        <f t="shared" si="426"/>
        <v/>
      </c>
    </row>
    <row r="9064" spans="16:20">
      <c r="P9064" s="70" t="str">
        <f t="shared" si="424"/>
        <v/>
      </c>
      <c r="Q9064" s="70" t="str">
        <f t="shared" si="425"/>
        <v/>
      </c>
      <c r="R9064" s="70" t="str">
        <f>IFERROR(IF(K9064="handling and wharfage",SUM(P9064:Q9064),IF(OR(K9064="tank",K9064="Boat",K9064="car"),INDEX(Rate!$B$4:$M$25,MATCH(Gilbert!N9064,Rate!$A$4:$A$25,0),MATCH(Gilbert!L9064,Rate!$B$3:$M$3,0))*O9064*0.8,INDEX(Rate!$B$4:$M$25,MATCH(Gilbert!N9064,Rate!$A$4:$A$25,0),MATCH(Gilbert!L9064,Rate!$B$3:$M$3,0))*O9064)),"")</f>
        <v/>
      </c>
      <c r="T9064" s="71" t="str">
        <f t="shared" si="426"/>
        <v/>
      </c>
    </row>
    <row r="9065" spans="16:20">
      <c r="P9065" s="70" t="str">
        <f t="shared" si="424"/>
        <v/>
      </c>
      <c r="Q9065" s="70" t="str">
        <f t="shared" si="425"/>
        <v/>
      </c>
      <c r="R9065" s="70" t="str">
        <f>IFERROR(IF(K9065="handling and wharfage",SUM(P9065:Q9065),IF(OR(K9065="tank",K9065="Boat",K9065="car"),INDEX(Rate!$B$4:$M$25,MATCH(Gilbert!N9065,Rate!$A$4:$A$25,0),MATCH(Gilbert!L9065,Rate!$B$3:$M$3,0))*O9065*0.8,INDEX(Rate!$B$4:$M$25,MATCH(Gilbert!N9065,Rate!$A$4:$A$25,0),MATCH(Gilbert!L9065,Rate!$B$3:$M$3,0))*O9065)),"")</f>
        <v/>
      </c>
      <c r="T9065" s="71" t="str">
        <f t="shared" si="426"/>
        <v/>
      </c>
    </row>
    <row r="9066" spans="16:20">
      <c r="P9066" s="70" t="str">
        <f t="shared" si="424"/>
        <v/>
      </c>
      <c r="Q9066" s="70" t="str">
        <f t="shared" si="425"/>
        <v/>
      </c>
      <c r="R9066" s="70" t="str">
        <f>IFERROR(IF(K9066="handling and wharfage",SUM(P9066:Q9066),IF(OR(K9066="tank",K9066="Boat",K9066="car"),INDEX(Rate!$B$4:$M$25,MATCH(Gilbert!N9066,Rate!$A$4:$A$25,0),MATCH(Gilbert!L9066,Rate!$B$3:$M$3,0))*O9066*0.8,INDEX(Rate!$B$4:$M$25,MATCH(Gilbert!N9066,Rate!$A$4:$A$25,0),MATCH(Gilbert!L9066,Rate!$B$3:$M$3,0))*O9066)),"")</f>
        <v/>
      </c>
      <c r="T9066" s="71" t="str">
        <f t="shared" si="426"/>
        <v/>
      </c>
    </row>
    <row r="9067" spans="16:20">
      <c r="P9067" s="70" t="str">
        <f t="shared" si="424"/>
        <v/>
      </c>
      <c r="Q9067" s="70" t="str">
        <f t="shared" si="425"/>
        <v/>
      </c>
      <c r="R9067" s="70" t="str">
        <f>IFERROR(IF(K9067="handling and wharfage",SUM(P9067:Q9067),IF(OR(K9067="tank",K9067="Boat",K9067="car"),INDEX(Rate!$B$4:$M$25,MATCH(Gilbert!N9067,Rate!$A$4:$A$25,0),MATCH(Gilbert!L9067,Rate!$B$3:$M$3,0))*O9067*0.8,INDEX(Rate!$B$4:$M$25,MATCH(Gilbert!N9067,Rate!$A$4:$A$25,0),MATCH(Gilbert!L9067,Rate!$B$3:$M$3,0))*O9067)),"")</f>
        <v/>
      </c>
      <c r="T9067" s="71" t="str">
        <f t="shared" si="426"/>
        <v/>
      </c>
    </row>
    <row r="9068" spans="16:20">
      <c r="P9068" s="70" t="str">
        <f t="shared" si="424"/>
        <v/>
      </c>
      <c r="Q9068" s="70" t="str">
        <f t="shared" si="425"/>
        <v/>
      </c>
      <c r="R9068" s="70" t="str">
        <f>IFERROR(IF(K9068="handling and wharfage",SUM(P9068:Q9068),IF(OR(K9068="tank",K9068="Boat",K9068="car"),INDEX(Rate!$B$4:$M$25,MATCH(Gilbert!N9068,Rate!$A$4:$A$25,0),MATCH(Gilbert!L9068,Rate!$B$3:$M$3,0))*O9068*0.8,INDEX(Rate!$B$4:$M$25,MATCH(Gilbert!N9068,Rate!$A$4:$A$25,0),MATCH(Gilbert!L9068,Rate!$B$3:$M$3,0))*O9068)),"")</f>
        <v/>
      </c>
      <c r="T9068" s="71" t="str">
        <f t="shared" si="426"/>
        <v/>
      </c>
    </row>
    <row r="9069" spans="16:20">
      <c r="P9069" s="70" t="str">
        <f t="shared" si="424"/>
        <v/>
      </c>
      <c r="Q9069" s="70" t="str">
        <f t="shared" si="425"/>
        <v/>
      </c>
      <c r="R9069" s="70" t="str">
        <f>IFERROR(IF(K9069="handling and wharfage",SUM(P9069:Q9069),IF(OR(K9069="tank",K9069="Boat",K9069="car"),INDEX(Rate!$B$4:$M$25,MATCH(Gilbert!N9069,Rate!$A$4:$A$25,0),MATCH(Gilbert!L9069,Rate!$B$3:$M$3,0))*O9069*0.8,INDEX(Rate!$B$4:$M$25,MATCH(Gilbert!N9069,Rate!$A$4:$A$25,0),MATCH(Gilbert!L9069,Rate!$B$3:$M$3,0))*O9069)),"")</f>
        <v/>
      </c>
      <c r="T9069" s="71" t="str">
        <f t="shared" si="426"/>
        <v/>
      </c>
    </row>
    <row r="9070" spans="16:20">
      <c r="P9070" s="70" t="str">
        <f t="shared" si="424"/>
        <v/>
      </c>
      <c r="Q9070" s="70" t="str">
        <f t="shared" si="425"/>
        <v/>
      </c>
      <c r="R9070" s="70" t="str">
        <f>IFERROR(IF(K9070="handling and wharfage",SUM(P9070:Q9070),IF(OR(K9070="tank",K9070="Boat",K9070="car"),INDEX(Rate!$B$4:$M$25,MATCH(Gilbert!N9070,Rate!$A$4:$A$25,0),MATCH(Gilbert!L9070,Rate!$B$3:$M$3,0))*O9070*0.8,INDEX(Rate!$B$4:$M$25,MATCH(Gilbert!N9070,Rate!$A$4:$A$25,0),MATCH(Gilbert!L9070,Rate!$B$3:$M$3,0))*O9070)),"")</f>
        <v/>
      </c>
      <c r="T9070" s="71" t="str">
        <f t="shared" si="426"/>
        <v/>
      </c>
    </row>
    <row r="9071" spans="16:20">
      <c r="P9071" s="70" t="str">
        <f t="shared" si="424"/>
        <v/>
      </c>
      <c r="Q9071" s="70" t="str">
        <f t="shared" si="425"/>
        <v/>
      </c>
      <c r="R9071" s="70" t="str">
        <f>IFERROR(IF(K9071="handling and wharfage",SUM(P9071:Q9071),IF(OR(K9071="tank",K9071="Boat",K9071="car"),INDEX(Rate!$B$4:$M$25,MATCH(Gilbert!N9071,Rate!$A$4:$A$25,0),MATCH(Gilbert!L9071,Rate!$B$3:$M$3,0))*O9071*0.8,INDEX(Rate!$B$4:$M$25,MATCH(Gilbert!N9071,Rate!$A$4:$A$25,0),MATCH(Gilbert!L9071,Rate!$B$3:$M$3,0))*O9071)),"")</f>
        <v/>
      </c>
      <c r="T9071" s="71" t="str">
        <f t="shared" si="426"/>
        <v/>
      </c>
    </row>
    <row r="9072" spans="16:20">
      <c r="P9072" s="70" t="str">
        <f t="shared" si="424"/>
        <v/>
      </c>
      <c r="Q9072" s="70" t="str">
        <f t="shared" si="425"/>
        <v/>
      </c>
      <c r="R9072" s="70" t="str">
        <f>IFERROR(IF(K9072="handling and wharfage",SUM(P9072:Q9072),IF(OR(K9072="tank",K9072="Boat",K9072="car"),INDEX(Rate!$B$4:$M$25,MATCH(Gilbert!N9072,Rate!$A$4:$A$25,0),MATCH(Gilbert!L9072,Rate!$B$3:$M$3,0))*O9072*0.8,INDEX(Rate!$B$4:$M$25,MATCH(Gilbert!N9072,Rate!$A$4:$A$25,0),MATCH(Gilbert!L9072,Rate!$B$3:$M$3,0))*O9072)),"")</f>
        <v/>
      </c>
      <c r="T9072" s="71" t="str">
        <f t="shared" si="426"/>
        <v/>
      </c>
    </row>
    <row r="9073" spans="16:20">
      <c r="P9073" s="70" t="str">
        <f t="shared" si="424"/>
        <v/>
      </c>
      <c r="Q9073" s="70" t="str">
        <f t="shared" si="425"/>
        <v/>
      </c>
      <c r="R9073" s="70" t="str">
        <f>IFERROR(IF(K9073="handling and wharfage",SUM(P9073:Q9073),IF(OR(K9073="tank",K9073="Boat",K9073="car"),INDEX(Rate!$B$4:$M$25,MATCH(Gilbert!N9073,Rate!$A$4:$A$25,0),MATCH(Gilbert!L9073,Rate!$B$3:$M$3,0))*O9073*0.8,INDEX(Rate!$B$4:$M$25,MATCH(Gilbert!N9073,Rate!$A$4:$A$25,0),MATCH(Gilbert!L9073,Rate!$B$3:$M$3,0))*O9073)),"")</f>
        <v/>
      </c>
      <c r="T9073" s="71" t="str">
        <f t="shared" si="426"/>
        <v/>
      </c>
    </row>
    <row r="9074" spans="16:20">
      <c r="P9074" s="70" t="str">
        <f t="shared" si="424"/>
        <v/>
      </c>
      <c r="Q9074" s="70" t="str">
        <f t="shared" si="425"/>
        <v/>
      </c>
      <c r="R9074" s="70" t="str">
        <f>IFERROR(IF(K9074="handling and wharfage",SUM(P9074:Q9074),IF(OR(K9074="tank",K9074="Boat",K9074="car"),INDEX(Rate!$B$4:$M$25,MATCH(Gilbert!N9074,Rate!$A$4:$A$25,0),MATCH(Gilbert!L9074,Rate!$B$3:$M$3,0))*O9074*0.8,INDEX(Rate!$B$4:$M$25,MATCH(Gilbert!N9074,Rate!$A$4:$A$25,0),MATCH(Gilbert!L9074,Rate!$B$3:$M$3,0))*O9074)),"")</f>
        <v/>
      </c>
      <c r="T9074" s="71" t="str">
        <f t="shared" si="426"/>
        <v/>
      </c>
    </row>
    <row r="9075" spans="16:20">
      <c r="P9075" s="70" t="str">
        <f t="shared" si="424"/>
        <v/>
      </c>
      <c r="Q9075" s="70" t="str">
        <f t="shared" si="425"/>
        <v/>
      </c>
      <c r="R9075" s="70" t="str">
        <f>IFERROR(IF(K9075="handling and wharfage",SUM(P9075:Q9075),IF(OR(K9075="tank",K9075="Boat",K9075="car"),INDEX(Rate!$B$4:$M$25,MATCH(Gilbert!N9075,Rate!$A$4:$A$25,0),MATCH(Gilbert!L9075,Rate!$B$3:$M$3,0))*O9075*0.8,INDEX(Rate!$B$4:$M$25,MATCH(Gilbert!N9075,Rate!$A$4:$A$25,0),MATCH(Gilbert!L9075,Rate!$B$3:$M$3,0))*O9075)),"")</f>
        <v/>
      </c>
      <c r="T9075" s="71" t="str">
        <f t="shared" si="426"/>
        <v/>
      </c>
    </row>
    <row r="9076" spans="16:20">
      <c r="P9076" s="70" t="str">
        <f t="shared" si="424"/>
        <v/>
      </c>
      <c r="Q9076" s="70" t="str">
        <f t="shared" si="425"/>
        <v/>
      </c>
      <c r="R9076" s="70" t="str">
        <f>IFERROR(IF(K9076="handling and wharfage",SUM(P9076:Q9076),IF(OR(K9076="tank",K9076="Boat",K9076="car"),INDEX(Rate!$B$4:$M$25,MATCH(Gilbert!N9076,Rate!$A$4:$A$25,0),MATCH(Gilbert!L9076,Rate!$B$3:$M$3,0))*O9076*0.8,INDEX(Rate!$B$4:$M$25,MATCH(Gilbert!N9076,Rate!$A$4:$A$25,0),MATCH(Gilbert!L9076,Rate!$B$3:$M$3,0))*O9076)),"")</f>
        <v/>
      </c>
      <c r="T9076" s="71" t="str">
        <f t="shared" si="426"/>
        <v/>
      </c>
    </row>
    <row r="9077" spans="16:20">
      <c r="P9077" s="70" t="str">
        <f t="shared" si="424"/>
        <v/>
      </c>
      <c r="Q9077" s="70" t="str">
        <f t="shared" si="425"/>
        <v/>
      </c>
      <c r="R9077" s="70" t="str">
        <f>IFERROR(IF(K9077="handling and wharfage",SUM(P9077:Q9077),IF(OR(K9077="tank",K9077="Boat",K9077="car"),INDEX(Rate!$B$4:$M$25,MATCH(Gilbert!N9077,Rate!$A$4:$A$25,0),MATCH(Gilbert!L9077,Rate!$B$3:$M$3,0))*O9077*0.8,INDEX(Rate!$B$4:$M$25,MATCH(Gilbert!N9077,Rate!$A$4:$A$25,0),MATCH(Gilbert!L9077,Rate!$B$3:$M$3,0))*O9077)),"")</f>
        <v/>
      </c>
      <c r="T9077" s="71" t="str">
        <f t="shared" si="426"/>
        <v/>
      </c>
    </row>
    <row r="9078" spans="16:20">
      <c r="P9078" s="70" t="str">
        <f t="shared" si="424"/>
        <v/>
      </c>
      <c r="Q9078" s="70" t="str">
        <f t="shared" si="425"/>
        <v/>
      </c>
      <c r="R9078" s="70" t="str">
        <f>IFERROR(IF(K9078="handling and wharfage",SUM(P9078:Q9078),IF(OR(K9078="tank",K9078="Boat",K9078="car"),INDEX(Rate!$B$4:$M$25,MATCH(Gilbert!N9078,Rate!$A$4:$A$25,0),MATCH(Gilbert!L9078,Rate!$B$3:$M$3,0))*O9078*0.8,INDEX(Rate!$B$4:$M$25,MATCH(Gilbert!N9078,Rate!$A$4:$A$25,0),MATCH(Gilbert!L9078,Rate!$B$3:$M$3,0))*O9078)),"")</f>
        <v/>
      </c>
      <c r="T9078" s="71" t="str">
        <f t="shared" si="426"/>
        <v/>
      </c>
    </row>
    <row r="9079" spans="16:20">
      <c r="P9079" s="70" t="str">
        <f t="shared" si="424"/>
        <v/>
      </c>
      <c r="Q9079" s="70" t="str">
        <f t="shared" si="425"/>
        <v/>
      </c>
      <c r="R9079" s="70" t="str">
        <f>IFERROR(IF(K9079="handling and wharfage",SUM(P9079:Q9079),IF(OR(K9079="tank",K9079="Boat",K9079="car"),INDEX(Rate!$B$4:$M$25,MATCH(Gilbert!N9079,Rate!$A$4:$A$25,0),MATCH(Gilbert!L9079,Rate!$B$3:$M$3,0))*O9079*0.8,INDEX(Rate!$B$4:$M$25,MATCH(Gilbert!N9079,Rate!$A$4:$A$25,0),MATCH(Gilbert!L9079,Rate!$B$3:$M$3,0))*O9079)),"")</f>
        <v/>
      </c>
      <c r="T9079" s="71" t="str">
        <f t="shared" si="426"/>
        <v/>
      </c>
    </row>
    <row r="9080" spans="16:20">
      <c r="P9080" s="70" t="str">
        <f t="shared" si="424"/>
        <v/>
      </c>
      <c r="Q9080" s="70" t="str">
        <f t="shared" si="425"/>
        <v/>
      </c>
      <c r="R9080" s="70" t="str">
        <f>IFERROR(IF(K9080="handling and wharfage",SUM(P9080:Q9080),IF(OR(K9080="tank",K9080="Boat",K9080="car"),INDEX(Rate!$B$4:$M$25,MATCH(Gilbert!N9080,Rate!$A$4:$A$25,0),MATCH(Gilbert!L9080,Rate!$B$3:$M$3,0))*O9080*0.8,INDEX(Rate!$B$4:$M$25,MATCH(Gilbert!N9080,Rate!$A$4:$A$25,0),MATCH(Gilbert!L9080,Rate!$B$3:$M$3,0))*O9080)),"")</f>
        <v/>
      </c>
      <c r="T9080" s="71" t="str">
        <f t="shared" si="426"/>
        <v/>
      </c>
    </row>
    <row r="9081" spans="16:20">
      <c r="P9081" s="70" t="str">
        <f t="shared" si="424"/>
        <v/>
      </c>
      <c r="Q9081" s="70" t="str">
        <f t="shared" si="425"/>
        <v/>
      </c>
      <c r="R9081" s="70" t="str">
        <f>IFERROR(IF(K9081="handling and wharfage",SUM(P9081:Q9081),IF(OR(K9081="tank",K9081="Boat",K9081="car"),INDEX(Rate!$B$4:$M$25,MATCH(Gilbert!N9081,Rate!$A$4:$A$25,0),MATCH(Gilbert!L9081,Rate!$B$3:$M$3,0))*O9081*0.8,INDEX(Rate!$B$4:$M$25,MATCH(Gilbert!N9081,Rate!$A$4:$A$25,0),MATCH(Gilbert!L9081,Rate!$B$3:$M$3,0))*O9081)),"")</f>
        <v/>
      </c>
      <c r="T9081" s="71" t="str">
        <f t="shared" si="426"/>
        <v/>
      </c>
    </row>
    <row r="9082" spans="16:20">
      <c r="P9082" s="70" t="str">
        <f t="shared" si="424"/>
        <v/>
      </c>
      <c r="Q9082" s="70" t="str">
        <f t="shared" si="425"/>
        <v/>
      </c>
      <c r="R9082" s="70" t="str">
        <f>IFERROR(IF(K9082="handling and wharfage",SUM(P9082:Q9082),IF(OR(K9082="tank",K9082="Boat",K9082="car"),INDEX(Rate!$B$4:$M$25,MATCH(Gilbert!N9082,Rate!$A$4:$A$25,0),MATCH(Gilbert!L9082,Rate!$B$3:$M$3,0))*O9082*0.8,INDEX(Rate!$B$4:$M$25,MATCH(Gilbert!N9082,Rate!$A$4:$A$25,0),MATCH(Gilbert!L9082,Rate!$B$3:$M$3,0))*O9082)),"")</f>
        <v/>
      </c>
      <c r="T9082" s="71" t="str">
        <f t="shared" si="426"/>
        <v/>
      </c>
    </row>
    <row r="9083" spans="16:20">
      <c r="P9083" s="70" t="str">
        <f t="shared" si="424"/>
        <v/>
      </c>
      <c r="Q9083" s="70" t="str">
        <f t="shared" si="425"/>
        <v/>
      </c>
      <c r="R9083" s="70" t="str">
        <f>IFERROR(IF(K9083="handling and wharfage",SUM(P9083:Q9083),IF(OR(K9083="tank",K9083="Boat",K9083="car"),INDEX(Rate!$B$4:$M$25,MATCH(Gilbert!N9083,Rate!$A$4:$A$25,0),MATCH(Gilbert!L9083,Rate!$B$3:$M$3,0))*O9083*0.8,INDEX(Rate!$B$4:$M$25,MATCH(Gilbert!N9083,Rate!$A$4:$A$25,0),MATCH(Gilbert!L9083,Rate!$B$3:$M$3,0))*O9083)),"")</f>
        <v/>
      </c>
      <c r="T9083" s="71" t="str">
        <f t="shared" si="426"/>
        <v/>
      </c>
    </row>
    <row r="9084" spans="16:20">
      <c r="P9084" s="70" t="str">
        <f t="shared" si="424"/>
        <v/>
      </c>
      <c r="Q9084" s="70" t="str">
        <f t="shared" si="425"/>
        <v/>
      </c>
      <c r="R9084" s="70" t="str">
        <f>IFERROR(IF(K9084="handling and wharfage",SUM(P9084:Q9084),IF(OR(K9084="tank",K9084="Boat",K9084="car"),INDEX(Rate!$B$4:$M$25,MATCH(Gilbert!N9084,Rate!$A$4:$A$25,0),MATCH(Gilbert!L9084,Rate!$B$3:$M$3,0))*O9084*0.8,INDEX(Rate!$B$4:$M$25,MATCH(Gilbert!N9084,Rate!$A$4:$A$25,0),MATCH(Gilbert!L9084,Rate!$B$3:$M$3,0))*O9084)),"")</f>
        <v/>
      </c>
      <c r="T9084" s="71" t="str">
        <f t="shared" si="426"/>
        <v/>
      </c>
    </row>
    <row r="9085" spans="16:20">
      <c r="P9085" s="70" t="str">
        <f t="shared" si="424"/>
        <v/>
      </c>
      <c r="Q9085" s="70" t="str">
        <f t="shared" si="425"/>
        <v/>
      </c>
      <c r="R9085" s="70" t="str">
        <f>IFERROR(IF(K9085="handling and wharfage",SUM(P9085:Q9085),IF(OR(K9085="tank",K9085="Boat",K9085="car"),INDEX(Rate!$B$4:$M$25,MATCH(Gilbert!N9085,Rate!$A$4:$A$25,0),MATCH(Gilbert!L9085,Rate!$B$3:$M$3,0))*O9085*0.8,INDEX(Rate!$B$4:$M$25,MATCH(Gilbert!N9085,Rate!$A$4:$A$25,0),MATCH(Gilbert!L9085,Rate!$B$3:$M$3,0))*O9085)),"")</f>
        <v/>
      </c>
      <c r="T9085" s="71" t="str">
        <f t="shared" si="426"/>
        <v/>
      </c>
    </row>
    <row r="9086" spans="16:20">
      <c r="P9086" s="70" t="str">
        <f t="shared" si="424"/>
        <v/>
      </c>
      <c r="Q9086" s="70" t="str">
        <f t="shared" si="425"/>
        <v/>
      </c>
      <c r="R9086" s="70" t="str">
        <f>IFERROR(IF(K9086="handling and wharfage",SUM(P9086:Q9086),IF(OR(K9086="tank",K9086="Boat",K9086="car"),INDEX(Rate!$B$4:$M$25,MATCH(Gilbert!N9086,Rate!$A$4:$A$25,0),MATCH(Gilbert!L9086,Rate!$B$3:$M$3,0))*O9086*0.8,INDEX(Rate!$B$4:$M$25,MATCH(Gilbert!N9086,Rate!$A$4:$A$25,0),MATCH(Gilbert!L9086,Rate!$B$3:$M$3,0))*O9086)),"")</f>
        <v/>
      </c>
      <c r="T9086" s="71" t="str">
        <f t="shared" si="426"/>
        <v/>
      </c>
    </row>
    <row r="9087" spans="16:20">
      <c r="P9087" s="70" t="str">
        <f t="shared" si="424"/>
        <v/>
      </c>
      <c r="Q9087" s="70" t="str">
        <f t="shared" si="425"/>
        <v/>
      </c>
      <c r="R9087" s="70" t="str">
        <f>IFERROR(IF(K9087="handling and wharfage",SUM(P9087:Q9087),IF(OR(K9087="tank",K9087="Boat",K9087="car"),INDEX(Rate!$B$4:$M$25,MATCH(Gilbert!N9087,Rate!$A$4:$A$25,0),MATCH(Gilbert!L9087,Rate!$B$3:$M$3,0))*O9087*0.8,INDEX(Rate!$B$4:$M$25,MATCH(Gilbert!N9087,Rate!$A$4:$A$25,0),MATCH(Gilbert!L9087,Rate!$B$3:$M$3,0))*O9087)),"")</f>
        <v/>
      </c>
      <c r="T9087" s="71" t="str">
        <f t="shared" si="426"/>
        <v/>
      </c>
    </row>
    <row r="9088" spans="16:20">
      <c r="P9088" s="70" t="str">
        <f t="shared" si="424"/>
        <v/>
      </c>
      <c r="Q9088" s="70" t="str">
        <f t="shared" si="425"/>
        <v/>
      </c>
      <c r="R9088" s="70" t="str">
        <f>IFERROR(IF(K9088="handling and wharfage",SUM(P9088:Q9088),IF(OR(K9088="tank",K9088="Boat",K9088="car"),INDEX(Rate!$B$4:$M$25,MATCH(Gilbert!N9088,Rate!$A$4:$A$25,0),MATCH(Gilbert!L9088,Rate!$B$3:$M$3,0))*O9088*0.8,INDEX(Rate!$B$4:$M$25,MATCH(Gilbert!N9088,Rate!$A$4:$A$25,0),MATCH(Gilbert!L9088,Rate!$B$3:$M$3,0))*O9088)),"")</f>
        <v/>
      </c>
      <c r="T9088" s="71" t="str">
        <f t="shared" si="426"/>
        <v/>
      </c>
    </row>
    <row r="9089" spans="16:20">
      <c r="P9089" s="70" t="str">
        <f t="shared" si="424"/>
        <v/>
      </c>
      <c r="Q9089" s="70" t="str">
        <f t="shared" si="425"/>
        <v/>
      </c>
      <c r="R9089" s="70" t="str">
        <f>IFERROR(IF(K9089="handling and wharfage",SUM(P9089:Q9089),IF(OR(K9089="tank",K9089="Boat",K9089="car"),INDEX(Rate!$B$4:$M$25,MATCH(Gilbert!N9089,Rate!$A$4:$A$25,0),MATCH(Gilbert!L9089,Rate!$B$3:$M$3,0))*O9089*0.8,INDEX(Rate!$B$4:$M$25,MATCH(Gilbert!N9089,Rate!$A$4:$A$25,0),MATCH(Gilbert!L9089,Rate!$B$3:$M$3,0))*O9089)),"")</f>
        <v/>
      </c>
      <c r="T9089" s="71" t="str">
        <f t="shared" si="426"/>
        <v/>
      </c>
    </row>
    <row r="9090" spans="16:20">
      <c r="P9090" s="70" t="str">
        <f t="shared" si="424"/>
        <v/>
      </c>
      <c r="Q9090" s="70" t="str">
        <f t="shared" si="425"/>
        <v/>
      </c>
      <c r="R9090" s="70" t="str">
        <f>IFERROR(IF(K9090="handling and wharfage",SUM(P9090:Q9090),IF(OR(K9090="tank",K9090="Boat",K9090="car"),INDEX(Rate!$B$4:$M$25,MATCH(Gilbert!N9090,Rate!$A$4:$A$25,0),MATCH(Gilbert!L9090,Rate!$B$3:$M$3,0))*O9090*0.8,INDEX(Rate!$B$4:$M$25,MATCH(Gilbert!N9090,Rate!$A$4:$A$25,0),MATCH(Gilbert!L9090,Rate!$B$3:$M$3,0))*O9090)),"")</f>
        <v/>
      </c>
      <c r="T9090" s="71" t="str">
        <f t="shared" si="426"/>
        <v/>
      </c>
    </row>
    <row r="9091" spans="16:20">
      <c r="P9091" s="70" t="str">
        <f t="shared" ref="P9091:P9154" si="427">IF(OR(K9091="handling and wharfage",K9091="rau handling and wharfage"),O9091*30,"")</f>
        <v/>
      </c>
      <c r="Q9091" s="70" t="str">
        <f t="shared" ref="Q9091:Q9154" si="428">IF(K9091&lt;&gt;"handling and wharfage","",O9091*3.5)</f>
        <v/>
      </c>
      <c r="R9091" s="70" t="str">
        <f>IFERROR(IF(K9091="handling and wharfage",SUM(P9091:Q9091),IF(OR(K9091="tank",K9091="Boat",K9091="car"),INDEX(Rate!$B$4:$M$25,MATCH(Gilbert!N9091,Rate!$A$4:$A$25,0),MATCH(Gilbert!L9091,Rate!$B$3:$M$3,0))*O9091*0.8,INDEX(Rate!$B$4:$M$25,MATCH(Gilbert!N9091,Rate!$A$4:$A$25,0),MATCH(Gilbert!L9091,Rate!$B$3:$M$3,0))*O9091)),"")</f>
        <v/>
      </c>
      <c r="T9091" s="71" t="str">
        <f t="shared" ref="T9091:T9154" si="429">IF(L9091="","",IF(L9091="General2","F0070000061A","E31250000331"))</f>
        <v/>
      </c>
    </row>
    <row r="9092" spans="16:20">
      <c r="P9092" s="70" t="str">
        <f t="shared" si="427"/>
        <v/>
      </c>
      <c r="Q9092" s="70" t="str">
        <f t="shared" si="428"/>
        <v/>
      </c>
      <c r="R9092" s="70" t="str">
        <f>IFERROR(IF(K9092="handling and wharfage",SUM(P9092:Q9092),IF(OR(K9092="tank",K9092="Boat",K9092="car"),INDEX(Rate!$B$4:$M$25,MATCH(Gilbert!N9092,Rate!$A$4:$A$25,0),MATCH(Gilbert!L9092,Rate!$B$3:$M$3,0))*O9092*0.8,INDEX(Rate!$B$4:$M$25,MATCH(Gilbert!N9092,Rate!$A$4:$A$25,0),MATCH(Gilbert!L9092,Rate!$B$3:$M$3,0))*O9092)),"")</f>
        <v/>
      </c>
      <c r="T9092" s="71" t="str">
        <f t="shared" si="429"/>
        <v/>
      </c>
    </row>
    <row r="9093" spans="16:20">
      <c r="P9093" s="70" t="str">
        <f t="shared" si="427"/>
        <v/>
      </c>
      <c r="Q9093" s="70" t="str">
        <f t="shared" si="428"/>
        <v/>
      </c>
      <c r="R9093" s="70" t="str">
        <f>IFERROR(IF(K9093="handling and wharfage",SUM(P9093:Q9093),IF(OR(K9093="tank",K9093="Boat",K9093="car"),INDEX(Rate!$B$4:$M$25,MATCH(Gilbert!N9093,Rate!$A$4:$A$25,0),MATCH(Gilbert!L9093,Rate!$B$3:$M$3,0))*O9093*0.8,INDEX(Rate!$B$4:$M$25,MATCH(Gilbert!N9093,Rate!$A$4:$A$25,0),MATCH(Gilbert!L9093,Rate!$B$3:$M$3,0))*O9093)),"")</f>
        <v/>
      </c>
      <c r="T9093" s="71" t="str">
        <f t="shared" si="429"/>
        <v/>
      </c>
    </row>
    <row r="9094" spans="16:20">
      <c r="P9094" s="70" t="str">
        <f t="shared" si="427"/>
        <v/>
      </c>
      <c r="Q9094" s="70" t="str">
        <f t="shared" si="428"/>
        <v/>
      </c>
      <c r="R9094" s="70" t="str">
        <f>IFERROR(IF(K9094="handling and wharfage",SUM(P9094:Q9094),IF(OR(K9094="tank",K9094="Boat",K9094="car"),INDEX(Rate!$B$4:$M$25,MATCH(Gilbert!N9094,Rate!$A$4:$A$25,0),MATCH(Gilbert!L9094,Rate!$B$3:$M$3,0))*O9094*0.8,INDEX(Rate!$B$4:$M$25,MATCH(Gilbert!N9094,Rate!$A$4:$A$25,0),MATCH(Gilbert!L9094,Rate!$B$3:$M$3,0))*O9094)),"")</f>
        <v/>
      </c>
      <c r="T9094" s="71" t="str">
        <f t="shared" si="429"/>
        <v/>
      </c>
    </row>
    <row r="9095" spans="16:20">
      <c r="P9095" s="70" t="str">
        <f t="shared" si="427"/>
        <v/>
      </c>
      <c r="Q9095" s="70" t="str">
        <f t="shared" si="428"/>
        <v/>
      </c>
      <c r="R9095" s="70" t="str">
        <f>IFERROR(IF(K9095="handling and wharfage",SUM(P9095:Q9095),IF(OR(K9095="tank",K9095="Boat",K9095="car"),INDEX(Rate!$B$4:$M$25,MATCH(Gilbert!N9095,Rate!$A$4:$A$25,0),MATCH(Gilbert!L9095,Rate!$B$3:$M$3,0))*O9095*0.8,INDEX(Rate!$B$4:$M$25,MATCH(Gilbert!N9095,Rate!$A$4:$A$25,0),MATCH(Gilbert!L9095,Rate!$B$3:$M$3,0))*O9095)),"")</f>
        <v/>
      </c>
      <c r="T9095" s="71" t="str">
        <f t="shared" si="429"/>
        <v/>
      </c>
    </row>
    <row r="9096" spans="16:20">
      <c r="P9096" s="70" t="str">
        <f t="shared" si="427"/>
        <v/>
      </c>
      <c r="Q9096" s="70" t="str">
        <f t="shared" si="428"/>
        <v/>
      </c>
      <c r="R9096" s="70" t="str">
        <f>IFERROR(IF(K9096="handling and wharfage",SUM(P9096:Q9096),IF(OR(K9096="tank",K9096="Boat",K9096="car"),INDEX(Rate!$B$4:$M$25,MATCH(Gilbert!N9096,Rate!$A$4:$A$25,0),MATCH(Gilbert!L9096,Rate!$B$3:$M$3,0))*O9096*0.8,INDEX(Rate!$B$4:$M$25,MATCH(Gilbert!N9096,Rate!$A$4:$A$25,0),MATCH(Gilbert!L9096,Rate!$B$3:$M$3,0))*O9096)),"")</f>
        <v/>
      </c>
      <c r="T9096" s="71" t="str">
        <f t="shared" si="429"/>
        <v/>
      </c>
    </row>
    <row r="9097" spans="16:20">
      <c r="P9097" s="70" t="str">
        <f t="shared" si="427"/>
        <v/>
      </c>
      <c r="Q9097" s="70" t="str">
        <f t="shared" si="428"/>
        <v/>
      </c>
      <c r="R9097" s="70" t="str">
        <f>IFERROR(IF(K9097="handling and wharfage",SUM(P9097:Q9097),IF(OR(K9097="tank",K9097="Boat",K9097="car"),INDEX(Rate!$B$4:$M$25,MATCH(Gilbert!N9097,Rate!$A$4:$A$25,0),MATCH(Gilbert!L9097,Rate!$B$3:$M$3,0))*O9097*0.8,INDEX(Rate!$B$4:$M$25,MATCH(Gilbert!N9097,Rate!$A$4:$A$25,0),MATCH(Gilbert!L9097,Rate!$B$3:$M$3,0))*O9097)),"")</f>
        <v/>
      </c>
      <c r="T9097" s="71" t="str">
        <f t="shared" si="429"/>
        <v/>
      </c>
    </row>
    <row r="9098" spans="16:20">
      <c r="P9098" s="70" t="str">
        <f t="shared" si="427"/>
        <v/>
      </c>
      <c r="Q9098" s="70" t="str">
        <f t="shared" si="428"/>
        <v/>
      </c>
      <c r="R9098" s="70" t="str">
        <f>IFERROR(IF(K9098="handling and wharfage",SUM(P9098:Q9098),IF(OR(K9098="tank",K9098="Boat",K9098="car"),INDEX(Rate!$B$4:$M$25,MATCH(Gilbert!N9098,Rate!$A$4:$A$25,0),MATCH(Gilbert!L9098,Rate!$B$3:$M$3,0))*O9098*0.8,INDEX(Rate!$B$4:$M$25,MATCH(Gilbert!N9098,Rate!$A$4:$A$25,0),MATCH(Gilbert!L9098,Rate!$B$3:$M$3,0))*O9098)),"")</f>
        <v/>
      </c>
      <c r="T9098" s="71" t="str">
        <f t="shared" si="429"/>
        <v/>
      </c>
    </row>
    <row r="9099" spans="16:20">
      <c r="P9099" s="70" t="str">
        <f t="shared" si="427"/>
        <v/>
      </c>
      <c r="Q9099" s="70" t="str">
        <f t="shared" si="428"/>
        <v/>
      </c>
      <c r="R9099" s="70" t="str">
        <f>IFERROR(IF(K9099="handling and wharfage",SUM(P9099:Q9099),IF(OR(K9099="tank",K9099="Boat",K9099="car"),INDEX(Rate!$B$4:$M$25,MATCH(Gilbert!N9099,Rate!$A$4:$A$25,0),MATCH(Gilbert!L9099,Rate!$B$3:$M$3,0))*O9099*0.8,INDEX(Rate!$B$4:$M$25,MATCH(Gilbert!N9099,Rate!$A$4:$A$25,0),MATCH(Gilbert!L9099,Rate!$B$3:$M$3,0))*O9099)),"")</f>
        <v/>
      </c>
      <c r="T9099" s="71" t="str">
        <f t="shared" si="429"/>
        <v/>
      </c>
    </row>
    <row r="9100" spans="16:20">
      <c r="P9100" s="70" t="str">
        <f t="shared" si="427"/>
        <v/>
      </c>
      <c r="Q9100" s="70" t="str">
        <f t="shared" si="428"/>
        <v/>
      </c>
      <c r="R9100" s="70" t="str">
        <f>IFERROR(IF(K9100="handling and wharfage",SUM(P9100:Q9100),IF(OR(K9100="tank",K9100="Boat",K9100="car"),INDEX(Rate!$B$4:$M$25,MATCH(Gilbert!N9100,Rate!$A$4:$A$25,0),MATCH(Gilbert!L9100,Rate!$B$3:$M$3,0))*O9100*0.8,INDEX(Rate!$B$4:$M$25,MATCH(Gilbert!N9100,Rate!$A$4:$A$25,0),MATCH(Gilbert!L9100,Rate!$B$3:$M$3,0))*O9100)),"")</f>
        <v/>
      </c>
      <c r="T9100" s="71" t="str">
        <f t="shared" si="429"/>
        <v/>
      </c>
    </row>
    <row r="9101" spans="16:20">
      <c r="P9101" s="70" t="str">
        <f t="shared" si="427"/>
        <v/>
      </c>
      <c r="Q9101" s="70" t="str">
        <f t="shared" si="428"/>
        <v/>
      </c>
      <c r="R9101" s="70" t="str">
        <f>IFERROR(IF(K9101="handling and wharfage",SUM(P9101:Q9101),IF(OR(K9101="tank",K9101="Boat",K9101="car"),INDEX(Rate!$B$4:$M$25,MATCH(Gilbert!N9101,Rate!$A$4:$A$25,0),MATCH(Gilbert!L9101,Rate!$B$3:$M$3,0))*O9101*0.8,INDEX(Rate!$B$4:$M$25,MATCH(Gilbert!N9101,Rate!$A$4:$A$25,0),MATCH(Gilbert!L9101,Rate!$B$3:$M$3,0))*O9101)),"")</f>
        <v/>
      </c>
      <c r="T9101" s="71" t="str">
        <f t="shared" si="429"/>
        <v/>
      </c>
    </row>
    <row r="9102" spans="16:20">
      <c r="P9102" s="70" t="str">
        <f t="shared" si="427"/>
        <v/>
      </c>
      <c r="Q9102" s="70" t="str">
        <f t="shared" si="428"/>
        <v/>
      </c>
      <c r="R9102" s="70" t="str">
        <f>IFERROR(IF(K9102="handling and wharfage",SUM(P9102:Q9102),IF(OR(K9102="tank",K9102="Boat",K9102="car"),INDEX(Rate!$B$4:$M$25,MATCH(Gilbert!N9102,Rate!$A$4:$A$25,0),MATCH(Gilbert!L9102,Rate!$B$3:$M$3,0))*O9102*0.8,INDEX(Rate!$B$4:$M$25,MATCH(Gilbert!N9102,Rate!$A$4:$A$25,0),MATCH(Gilbert!L9102,Rate!$B$3:$M$3,0))*O9102)),"")</f>
        <v/>
      </c>
      <c r="T9102" s="71" t="str">
        <f t="shared" si="429"/>
        <v/>
      </c>
    </row>
    <row r="9103" spans="16:20">
      <c r="P9103" s="70" t="str">
        <f t="shared" si="427"/>
        <v/>
      </c>
      <c r="Q9103" s="70" t="str">
        <f t="shared" si="428"/>
        <v/>
      </c>
      <c r="R9103" s="70" t="str">
        <f>IFERROR(IF(K9103="handling and wharfage",SUM(P9103:Q9103),IF(OR(K9103="tank",K9103="Boat",K9103="car"),INDEX(Rate!$B$4:$M$25,MATCH(Gilbert!N9103,Rate!$A$4:$A$25,0),MATCH(Gilbert!L9103,Rate!$B$3:$M$3,0))*O9103*0.8,INDEX(Rate!$B$4:$M$25,MATCH(Gilbert!N9103,Rate!$A$4:$A$25,0),MATCH(Gilbert!L9103,Rate!$B$3:$M$3,0))*O9103)),"")</f>
        <v/>
      </c>
      <c r="T9103" s="71" t="str">
        <f t="shared" si="429"/>
        <v/>
      </c>
    </row>
    <row r="9104" spans="16:20">
      <c r="P9104" s="70" t="str">
        <f t="shared" si="427"/>
        <v/>
      </c>
      <c r="Q9104" s="70" t="str">
        <f t="shared" si="428"/>
        <v/>
      </c>
      <c r="R9104" s="70" t="str">
        <f>IFERROR(IF(K9104="handling and wharfage",SUM(P9104:Q9104),IF(OR(K9104="tank",K9104="Boat",K9104="car"),INDEX(Rate!$B$4:$M$25,MATCH(Gilbert!N9104,Rate!$A$4:$A$25,0),MATCH(Gilbert!L9104,Rate!$B$3:$M$3,0))*O9104*0.8,INDEX(Rate!$B$4:$M$25,MATCH(Gilbert!N9104,Rate!$A$4:$A$25,0),MATCH(Gilbert!L9104,Rate!$B$3:$M$3,0))*O9104)),"")</f>
        <v/>
      </c>
      <c r="T9104" s="71" t="str">
        <f t="shared" si="429"/>
        <v/>
      </c>
    </row>
    <row r="9105" spans="16:20">
      <c r="P9105" s="70" t="str">
        <f t="shared" si="427"/>
        <v/>
      </c>
      <c r="Q9105" s="70" t="str">
        <f t="shared" si="428"/>
        <v/>
      </c>
      <c r="R9105" s="70" t="str">
        <f>IFERROR(IF(K9105="handling and wharfage",SUM(P9105:Q9105),IF(OR(K9105="tank",K9105="Boat",K9105="car"),INDEX(Rate!$B$4:$M$25,MATCH(Gilbert!N9105,Rate!$A$4:$A$25,0),MATCH(Gilbert!L9105,Rate!$B$3:$M$3,0))*O9105*0.8,INDEX(Rate!$B$4:$M$25,MATCH(Gilbert!N9105,Rate!$A$4:$A$25,0),MATCH(Gilbert!L9105,Rate!$B$3:$M$3,0))*O9105)),"")</f>
        <v/>
      </c>
      <c r="T9105" s="71" t="str">
        <f t="shared" si="429"/>
        <v/>
      </c>
    </row>
    <row r="9106" spans="16:20">
      <c r="P9106" s="70" t="str">
        <f t="shared" si="427"/>
        <v/>
      </c>
      <c r="Q9106" s="70" t="str">
        <f t="shared" si="428"/>
        <v/>
      </c>
      <c r="R9106" s="70" t="str">
        <f>IFERROR(IF(K9106="handling and wharfage",SUM(P9106:Q9106),IF(OR(K9106="tank",K9106="Boat",K9106="car"),INDEX(Rate!$B$4:$M$25,MATCH(Gilbert!N9106,Rate!$A$4:$A$25,0),MATCH(Gilbert!L9106,Rate!$B$3:$M$3,0))*O9106*0.8,INDEX(Rate!$B$4:$M$25,MATCH(Gilbert!N9106,Rate!$A$4:$A$25,0),MATCH(Gilbert!L9106,Rate!$B$3:$M$3,0))*O9106)),"")</f>
        <v/>
      </c>
      <c r="T9106" s="71" t="str">
        <f t="shared" si="429"/>
        <v/>
      </c>
    </row>
    <row r="9107" spans="16:20">
      <c r="P9107" s="70" t="str">
        <f t="shared" si="427"/>
        <v/>
      </c>
      <c r="Q9107" s="70" t="str">
        <f t="shared" si="428"/>
        <v/>
      </c>
      <c r="R9107" s="70" t="str">
        <f>IFERROR(IF(K9107="handling and wharfage",SUM(P9107:Q9107),IF(OR(K9107="tank",K9107="Boat",K9107="car"),INDEX(Rate!$B$4:$M$25,MATCH(Gilbert!N9107,Rate!$A$4:$A$25,0),MATCH(Gilbert!L9107,Rate!$B$3:$M$3,0))*O9107*0.8,INDEX(Rate!$B$4:$M$25,MATCH(Gilbert!N9107,Rate!$A$4:$A$25,0),MATCH(Gilbert!L9107,Rate!$B$3:$M$3,0))*O9107)),"")</f>
        <v/>
      </c>
      <c r="T9107" s="71" t="str">
        <f t="shared" si="429"/>
        <v/>
      </c>
    </row>
    <row r="9108" spans="16:20">
      <c r="P9108" s="70" t="str">
        <f t="shared" si="427"/>
        <v/>
      </c>
      <c r="Q9108" s="70" t="str">
        <f t="shared" si="428"/>
        <v/>
      </c>
      <c r="R9108" s="70" t="str">
        <f>IFERROR(IF(K9108="handling and wharfage",SUM(P9108:Q9108),IF(OR(K9108="tank",K9108="Boat",K9108="car"),INDEX(Rate!$B$4:$M$25,MATCH(Gilbert!N9108,Rate!$A$4:$A$25,0),MATCH(Gilbert!L9108,Rate!$B$3:$M$3,0))*O9108*0.8,INDEX(Rate!$B$4:$M$25,MATCH(Gilbert!N9108,Rate!$A$4:$A$25,0),MATCH(Gilbert!L9108,Rate!$B$3:$M$3,0))*O9108)),"")</f>
        <v/>
      </c>
      <c r="T9108" s="71" t="str">
        <f t="shared" si="429"/>
        <v/>
      </c>
    </row>
    <row r="9109" spans="16:20">
      <c r="P9109" s="70" t="str">
        <f t="shared" si="427"/>
        <v/>
      </c>
      <c r="Q9109" s="70" t="str">
        <f t="shared" si="428"/>
        <v/>
      </c>
      <c r="R9109" s="70" t="str">
        <f>IFERROR(IF(K9109="handling and wharfage",SUM(P9109:Q9109),IF(OR(K9109="tank",K9109="Boat",K9109="car"),INDEX(Rate!$B$4:$M$25,MATCH(Gilbert!N9109,Rate!$A$4:$A$25,0),MATCH(Gilbert!L9109,Rate!$B$3:$M$3,0))*O9109*0.8,INDEX(Rate!$B$4:$M$25,MATCH(Gilbert!N9109,Rate!$A$4:$A$25,0),MATCH(Gilbert!L9109,Rate!$B$3:$M$3,0))*O9109)),"")</f>
        <v/>
      </c>
      <c r="T9109" s="71" t="str">
        <f t="shared" si="429"/>
        <v/>
      </c>
    </row>
    <row r="9110" spans="16:20">
      <c r="P9110" s="70" t="str">
        <f t="shared" si="427"/>
        <v/>
      </c>
      <c r="Q9110" s="70" t="str">
        <f t="shared" si="428"/>
        <v/>
      </c>
      <c r="R9110" s="70" t="str">
        <f>IFERROR(IF(K9110="handling and wharfage",SUM(P9110:Q9110),IF(OR(K9110="tank",K9110="Boat",K9110="car"),INDEX(Rate!$B$4:$M$25,MATCH(Gilbert!N9110,Rate!$A$4:$A$25,0),MATCH(Gilbert!L9110,Rate!$B$3:$M$3,0))*O9110*0.8,INDEX(Rate!$B$4:$M$25,MATCH(Gilbert!N9110,Rate!$A$4:$A$25,0),MATCH(Gilbert!L9110,Rate!$B$3:$M$3,0))*O9110)),"")</f>
        <v/>
      </c>
      <c r="T9110" s="71" t="str">
        <f t="shared" si="429"/>
        <v/>
      </c>
    </row>
    <row r="9111" spans="16:20">
      <c r="P9111" s="70" t="str">
        <f t="shared" si="427"/>
        <v/>
      </c>
      <c r="Q9111" s="70" t="str">
        <f t="shared" si="428"/>
        <v/>
      </c>
      <c r="R9111" s="70" t="str">
        <f>IFERROR(IF(K9111="handling and wharfage",SUM(P9111:Q9111),IF(OR(K9111="tank",K9111="Boat",K9111="car"),INDEX(Rate!$B$4:$M$25,MATCH(Gilbert!N9111,Rate!$A$4:$A$25,0),MATCH(Gilbert!L9111,Rate!$B$3:$M$3,0))*O9111*0.8,INDEX(Rate!$B$4:$M$25,MATCH(Gilbert!N9111,Rate!$A$4:$A$25,0),MATCH(Gilbert!L9111,Rate!$B$3:$M$3,0))*O9111)),"")</f>
        <v/>
      </c>
      <c r="T9111" s="71" t="str">
        <f t="shared" si="429"/>
        <v/>
      </c>
    </row>
    <row r="9112" spans="16:20">
      <c r="P9112" s="70" t="str">
        <f t="shared" si="427"/>
        <v/>
      </c>
      <c r="Q9112" s="70" t="str">
        <f t="shared" si="428"/>
        <v/>
      </c>
      <c r="R9112" s="70" t="str">
        <f>IFERROR(IF(K9112="handling and wharfage",SUM(P9112:Q9112),IF(OR(K9112="tank",K9112="Boat",K9112="car"),INDEX(Rate!$B$4:$M$25,MATCH(Gilbert!N9112,Rate!$A$4:$A$25,0),MATCH(Gilbert!L9112,Rate!$B$3:$M$3,0))*O9112*0.8,INDEX(Rate!$B$4:$M$25,MATCH(Gilbert!N9112,Rate!$A$4:$A$25,0),MATCH(Gilbert!L9112,Rate!$B$3:$M$3,0))*O9112)),"")</f>
        <v/>
      </c>
      <c r="T9112" s="71" t="str">
        <f t="shared" si="429"/>
        <v/>
      </c>
    </row>
    <row r="9113" spans="16:20">
      <c r="P9113" s="70" t="str">
        <f t="shared" si="427"/>
        <v/>
      </c>
      <c r="Q9113" s="70" t="str">
        <f t="shared" si="428"/>
        <v/>
      </c>
      <c r="R9113" s="70" t="str">
        <f>IFERROR(IF(K9113="handling and wharfage",SUM(P9113:Q9113),IF(OR(K9113="tank",K9113="Boat",K9113="car"),INDEX(Rate!$B$4:$M$25,MATCH(Gilbert!N9113,Rate!$A$4:$A$25,0),MATCH(Gilbert!L9113,Rate!$B$3:$M$3,0))*O9113*0.8,INDEX(Rate!$B$4:$M$25,MATCH(Gilbert!N9113,Rate!$A$4:$A$25,0),MATCH(Gilbert!L9113,Rate!$B$3:$M$3,0))*O9113)),"")</f>
        <v/>
      </c>
      <c r="T9113" s="71" t="str">
        <f t="shared" si="429"/>
        <v/>
      </c>
    </row>
    <row r="9114" spans="16:20">
      <c r="P9114" s="70" t="str">
        <f t="shared" si="427"/>
        <v/>
      </c>
      <c r="Q9114" s="70" t="str">
        <f t="shared" si="428"/>
        <v/>
      </c>
      <c r="R9114" s="70" t="str">
        <f>IFERROR(IF(K9114="handling and wharfage",SUM(P9114:Q9114),IF(OR(K9114="tank",K9114="Boat",K9114="car"),INDEX(Rate!$B$4:$M$25,MATCH(Gilbert!N9114,Rate!$A$4:$A$25,0),MATCH(Gilbert!L9114,Rate!$B$3:$M$3,0))*O9114*0.8,INDEX(Rate!$B$4:$M$25,MATCH(Gilbert!N9114,Rate!$A$4:$A$25,0),MATCH(Gilbert!L9114,Rate!$B$3:$M$3,0))*O9114)),"")</f>
        <v/>
      </c>
      <c r="T9114" s="71" t="str">
        <f t="shared" si="429"/>
        <v/>
      </c>
    </row>
    <row r="9115" spans="16:20">
      <c r="P9115" s="70" t="str">
        <f t="shared" si="427"/>
        <v/>
      </c>
      <c r="Q9115" s="70" t="str">
        <f t="shared" si="428"/>
        <v/>
      </c>
      <c r="R9115" s="70" t="str">
        <f>IFERROR(IF(K9115="handling and wharfage",SUM(P9115:Q9115),IF(OR(K9115="tank",K9115="Boat",K9115="car"),INDEX(Rate!$B$4:$M$25,MATCH(Gilbert!N9115,Rate!$A$4:$A$25,0),MATCH(Gilbert!L9115,Rate!$B$3:$M$3,0))*O9115*0.8,INDEX(Rate!$B$4:$M$25,MATCH(Gilbert!N9115,Rate!$A$4:$A$25,0),MATCH(Gilbert!L9115,Rate!$B$3:$M$3,0))*O9115)),"")</f>
        <v/>
      </c>
      <c r="T9115" s="71" t="str">
        <f t="shared" si="429"/>
        <v/>
      </c>
    </row>
    <row r="9116" spans="16:20">
      <c r="P9116" s="70" t="str">
        <f t="shared" si="427"/>
        <v/>
      </c>
      <c r="Q9116" s="70" t="str">
        <f t="shared" si="428"/>
        <v/>
      </c>
      <c r="R9116" s="70" t="str">
        <f>IFERROR(IF(K9116="handling and wharfage",SUM(P9116:Q9116),IF(OR(K9116="tank",K9116="Boat",K9116="car"),INDEX(Rate!$B$4:$M$25,MATCH(Gilbert!N9116,Rate!$A$4:$A$25,0),MATCH(Gilbert!L9116,Rate!$B$3:$M$3,0))*O9116*0.8,INDEX(Rate!$B$4:$M$25,MATCH(Gilbert!N9116,Rate!$A$4:$A$25,0),MATCH(Gilbert!L9116,Rate!$B$3:$M$3,0))*O9116)),"")</f>
        <v/>
      </c>
      <c r="T9116" s="71" t="str">
        <f t="shared" si="429"/>
        <v/>
      </c>
    </row>
    <row r="9117" spans="16:20">
      <c r="P9117" s="70" t="str">
        <f t="shared" si="427"/>
        <v/>
      </c>
      <c r="Q9117" s="70" t="str">
        <f t="shared" si="428"/>
        <v/>
      </c>
      <c r="R9117" s="70" t="str">
        <f>IFERROR(IF(K9117="handling and wharfage",SUM(P9117:Q9117),IF(OR(K9117="tank",K9117="Boat",K9117="car"),INDEX(Rate!$B$4:$M$25,MATCH(Gilbert!N9117,Rate!$A$4:$A$25,0),MATCH(Gilbert!L9117,Rate!$B$3:$M$3,0))*O9117*0.8,INDEX(Rate!$B$4:$M$25,MATCH(Gilbert!N9117,Rate!$A$4:$A$25,0),MATCH(Gilbert!L9117,Rate!$B$3:$M$3,0))*O9117)),"")</f>
        <v/>
      </c>
      <c r="T9117" s="71" t="str">
        <f t="shared" si="429"/>
        <v/>
      </c>
    </row>
    <row r="9118" spans="16:20">
      <c r="P9118" s="70" t="str">
        <f t="shared" si="427"/>
        <v/>
      </c>
      <c r="Q9118" s="70" t="str">
        <f t="shared" si="428"/>
        <v/>
      </c>
      <c r="R9118" s="70" t="str">
        <f>IFERROR(IF(K9118="handling and wharfage",SUM(P9118:Q9118),IF(OR(K9118="tank",K9118="Boat",K9118="car"),INDEX(Rate!$B$4:$M$25,MATCH(Gilbert!N9118,Rate!$A$4:$A$25,0),MATCH(Gilbert!L9118,Rate!$B$3:$M$3,0))*O9118*0.8,INDEX(Rate!$B$4:$M$25,MATCH(Gilbert!N9118,Rate!$A$4:$A$25,0),MATCH(Gilbert!L9118,Rate!$B$3:$M$3,0))*O9118)),"")</f>
        <v/>
      </c>
      <c r="T9118" s="71" t="str">
        <f t="shared" si="429"/>
        <v/>
      </c>
    </row>
    <row r="9119" spans="16:20">
      <c r="P9119" s="70" t="str">
        <f t="shared" si="427"/>
        <v/>
      </c>
      <c r="Q9119" s="70" t="str">
        <f t="shared" si="428"/>
        <v/>
      </c>
      <c r="R9119" s="70" t="str">
        <f>IFERROR(IF(K9119="handling and wharfage",SUM(P9119:Q9119),IF(OR(K9119="tank",K9119="Boat",K9119="car"),INDEX(Rate!$B$4:$M$25,MATCH(Gilbert!N9119,Rate!$A$4:$A$25,0),MATCH(Gilbert!L9119,Rate!$B$3:$M$3,0))*O9119*0.8,INDEX(Rate!$B$4:$M$25,MATCH(Gilbert!N9119,Rate!$A$4:$A$25,0),MATCH(Gilbert!L9119,Rate!$B$3:$M$3,0))*O9119)),"")</f>
        <v/>
      </c>
      <c r="T9119" s="71" t="str">
        <f t="shared" si="429"/>
        <v/>
      </c>
    </row>
    <row r="9120" spans="16:20">
      <c r="P9120" s="70" t="str">
        <f t="shared" si="427"/>
        <v/>
      </c>
      <c r="Q9120" s="70" t="str">
        <f t="shared" si="428"/>
        <v/>
      </c>
      <c r="R9120" s="70" t="str">
        <f>IFERROR(IF(K9120="handling and wharfage",SUM(P9120:Q9120),IF(OR(K9120="tank",K9120="Boat",K9120="car"),INDEX(Rate!$B$4:$M$25,MATCH(Gilbert!N9120,Rate!$A$4:$A$25,0),MATCH(Gilbert!L9120,Rate!$B$3:$M$3,0))*O9120*0.8,INDEX(Rate!$B$4:$M$25,MATCH(Gilbert!N9120,Rate!$A$4:$A$25,0),MATCH(Gilbert!L9120,Rate!$B$3:$M$3,0))*O9120)),"")</f>
        <v/>
      </c>
      <c r="T9120" s="71" t="str">
        <f t="shared" si="429"/>
        <v/>
      </c>
    </row>
    <row r="9121" spans="16:20">
      <c r="P9121" s="70" t="str">
        <f t="shared" si="427"/>
        <v/>
      </c>
      <c r="Q9121" s="70" t="str">
        <f t="shared" si="428"/>
        <v/>
      </c>
      <c r="R9121" s="70" t="str">
        <f>IFERROR(IF(K9121="handling and wharfage",SUM(P9121:Q9121),IF(OR(K9121="tank",K9121="Boat",K9121="car"),INDEX(Rate!$B$4:$M$25,MATCH(Gilbert!N9121,Rate!$A$4:$A$25,0),MATCH(Gilbert!L9121,Rate!$B$3:$M$3,0))*O9121*0.8,INDEX(Rate!$B$4:$M$25,MATCH(Gilbert!N9121,Rate!$A$4:$A$25,0),MATCH(Gilbert!L9121,Rate!$B$3:$M$3,0))*O9121)),"")</f>
        <v/>
      </c>
      <c r="T9121" s="71" t="str">
        <f t="shared" si="429"/>
        <v/>
      </c>
    </row>
    <row r="9122" spans="16:20">
      <c r="P9122" s="70" t="str">
        <f t="shared" si="427"/>
        <v/>
      </c>
      <c r="Q9122" s="70" t="str">
        <f t="shared" si="428"/>
        <v/>
      </c>
      <c r="R9122" s="70" t="str">
        <f>IFERROR(IF(K9122="handling and wharfage",SUM(P9122:Q9122),IF(OR(K9122="tank",K9122="Boat",K9122="car"),INDEX(Rate!$B$4:$M$25,MATCH(Gilbert!N9122,Rate!$A$4:$A$25,0),MATCH(Gilbert!L9122,Rate!$B$3:$M$3,0))*O9122*0.8,INDEX(Rate!$B$4:$M$25,MATCH(Gilbert!N9122,Rate!$A$4:$A$25,0),MATCH(Gilbert!L9122,Rate!$B$3:$M$3,0))*O9122)),"")</f>
        <v/>
      </c>
      <c r="T9122" s="71" t="str">
        <f t="shared" si="429"/>
        <v/>
      </c>
    </row>
    <row r="9123" spans="16:20">
      <c r="P9123" s="70" t="str">
        <f t="shared" si="427"/>
        <v/>
      </c>
      <c r="Q9123" s="70" t="str">
        <f t="shared" si="428"/>
        <v/>
      </c>
      <c r="R9123" s="70" t="str">
        <f>IFERROR(IF(K9123="handling and wharfage",SUM(P9123:Q9123),IF(OR(K9123="tank",K9123="Boat",K9123="car"),INDEX(Rate!$B$4:$M$25,MATCH(Gilbert!N9123,Rate!$A$4:$A$25,0),MATCH(Gilbert!L9123,Rate!$B$3:$M$3,0))*O9123*0.8,INDEX(Rate!$B$4:$M$25,MATCH(Gilbert!N9123,Rate!$A$4:$A$25,0),MATCH(Gilbert!L9123,Rate!$B$3:$M$3,0))*O9123)),"")</f>
        <v/>
      </c>
      <c r="T9123" s="71" t="str">
        <f t="shared" si="429"/>
        <v/>
      </c>
    </row>
    <row r="9124" spans="16:20">
      <c r="P9124" s="70" t="str">
        <f t="shared" si="427"/>
        <v/>
      </c>
      <c r="Q9124" s="70" t="str">
        <f t="shared" si="428"/>
        <v/>
      </c>
      <c r="R9124" s="70" t="str">
        <f>IFERROR(IF(K9124="handling and wharfage",SUM(P9124:Q9124),IF(OR(K9124="tank",K9124="Boat",K9124="car"),INDEX(Rate!$B$4:$M$25,MATCH(Gilbert!N9124,Rate!$A$4:$A$25,0),MATCH(Gilbert!L9124,Rate!$B$3:$M$3,0))*O9124*0.8,INDEX(Rate!$B$4:$M$25,MATCH(Gilbert!N9124,Rate!$A$4:$A$25,0),MATCH(Gilbert!L9124,Rate!$B$3:$M$3,0))*O9124)),"")</f>
        <v/>
      </c>
      <c r="T9124" s="71" t="str">
        <f t="shared" si="429"/>
        <v/>
      </c>
    </row>
    <row r="9125" spans="16:20">
      <c r="P9125" s="70" t="str">
        <f t="shared" si="427"/>
        <v/>
      </c>
      <c r="Q9125" s="70" t="str">
        <f t="shared" si="428"/>
        <v/>
      </c>
      <c r="R9125" s="70" t="str">
        <f>IFERROR(IF(K9125="handling and wharfage",SUM(P9125:Q9125),IF(OR(K9125="tank",K9125="Boat",K9125="car"),INDEX(Rate!$B$4:$M$25,MATCH(Gilbert!N9125,Rate!$A$4:$A$25,0),MATCH(Gilbert!L9125,Rate!$B$3:$M$3,0))*O9125*0.8,INDEX(Rate!$B$4:$M$25,MATCH(Gilbert!N9125,Rate!$A$4:$A$25,0),MATCH(Gilbert!L9125,Rate!$B$3:$M$3,0))*O9125)),"")</f>
        <v/>
      </c>
      <c r="T9125" s="71" t="str">
        <f t="shared" si="429"/>
        <v/>
      </c>
    </row>
    <row r="9126" spans="16:20">
      <c r="P9126" s="70" t="str">
        <f t="shared" si="427"/>
        <v/>
      </c>
      <c r="Q9126" s="70" t="str">
        <f t="shared" si="428"/>
        <v/>
      </c>
      <c r="R9126" s="70" t="str">
        <f>IFERROR(IF(K9126="handling and wharfage",SUM(P9126:Q9126),IF(OR(K9126="tank",K9126="Boat",K9126="car"),INDEX(Rate!$B$4:$M$25,MATCH(Gilbert!N9126,Rate!$A$4:$A$25,0),MATCH(Gilbert!L9126,Rate!$B$3:$M$3,0))*O9126*0.8,INDEX(Rate!$B$4:$M$25,MATCH(Gilbert!N9126,Rate!$A$4:$A$25,0),MATCH(Gilbert!L9126,Rate!$B$3:$M$3,0))*O9126)),"")</f>
        <v/>
      </c>
      <c r="T9126" s="71" t="str">
        <f t="shared" si="429"/>
        <v/>
      </c>
    </row>
    <row r="9127" spans="16:20">
      <c r="P9127" s="70" t="str">
        <f t="shared" si="427"/>
        <v/>
      </c>
      <c r="Q9127" s="70" t="str">
        <f t="shared" si="428"/>
        <v/>
      </c>
      <c r="R9127" s="70" t="str">
        <f>IFERROR(IF(K9127="handling and wharfage",SUM(P9127:Q9127),IF(OR(K9127="tank",K9127="Boat",K9127="car"),INDEX(Rate!$B$4:$M$25,MATCH(Gilbert!N9127,Rate!$A$4:$A$25,0),MATCH(Gilbert!L9127,Rate!$B$3:$M$3,0))*O9127*0.8,INDEX(Rate!$B$4:$M$25,MATCH(Gilbert!N9127,Rate!$A$4:$A$25,0),MATCH(Gilbert!L9127,Rate!$B$3:$M$3,0))*O9127)),"")</f>
        <v/>
      </c>
      <c r="T9127" s="71" t="str">
        <f t="shared" si="429"/>
        <v/>
      </c>
    </row>
    <row r="9128" spans="16:20">
      <c r="P9128" s="70" t="str">
        <f t="shared" si="427"/>
        <v/>
      </c>
      <c r="Q9128" s="70" t="str">
        <f t="shared" si="428"/>
        <v/>
      </c>
      <c r="R9128" s="70" t="str">
        <f>IFERROR(IF(K9128="handling and wharfage",SUM(P9128:Q9128),IF(OR(K9128="tank",K9128="Boat",K9128="car"),INDEX(Rate!$B$4:$M$25,MATCH(Gilbert!N9128,Rate!$A$4:$A$25,0),MATCH(Gilbert!L9128,Rate!$B$3:$M$3,0))*O9128*0.8,INDEX(Rate!$B$4:$M$25,MATCH(Gilbert!N9128,Rate!$A$4:$A$25,0),MATCH(Gilbert!L9128,Rate!$B$3:$M$3,0))*O9128)),"")</f>
        <v/>
      </c>
      <c r="T9128" s="71" t="str">
        <f t="shared" si="429"/>
        <v/>
      </c>
    </row>
    <row r="9129" spans="16:20">
      <c r="P9129" s="70" t="str">
        <f t="shared" si="427"/>
        <v/>
      </c>
      <c r="Q9129" s="70" t="str">
        <f t="shared" si="428"/>
        <v/>
      </c>
      <c r="R9129" s="70" t="str">
        <f>IFERROR(IF(K9129="handling and wharfage",SUM(P9129:Q9129),IF(OR(K9129="tank",K9129="Boat",K9129="car"),INDEX(Rate!$B$4:$M$25,MATCH(Gilbert!N9129,Rate!$A$4:$A$25,0),MATCH(Gilbert!L9129,Rate!$B$3:$M$3,0))*O9129*0.8,INDEX(Rate!$B$4:$M$25,MATCH(Gilbert!N9129,Rate!$A$4:$A$25,0),MATCH(Gilbert!L9129,Rate!$B$3:$M$3,0))*O9129)),"")</f>
        <v/>
      </c>
      <c r="T9129" s="71" t="str">
        <f t="shared" si="429"/>
        <v/>
      </c>
    </row>
    <row r="9130" spans="16:20">
      <c r="P9130" s="70" t="str">
        <f t="shared" si="427"/>
        <v/>
      </c>
      <c r="Q9130" s="70" t="str">
        <f t="shared" si="428"/>
        <v/>
      </c>
      <c r="R9130" s="70" t="str">
        <f>IFERROR(IF(K9130="handling and wharfage",SUM(P9130:Q9130),IF(OR(K9130="tank",K9130="Boat",K9130="car"),INDEX(Rate!$B$4:$M$25,MATCH(Gilbert!N9130,Rate!$A$4:$A$25,0),MATCH(Gilbert!L9130,Rate!$B$3:$M$3,0))*O9130*0.8,INDEX(Rate!$B$4:$M$25,MATCH(Gilbert!N9130,Rate!$A$4:$A$25,0),MATCH(Gilbert!L9130,Rate!$B$3:$M$3,0))*O9130)),"")</f>
        <v/>
      </c>
      <c r="T9130" s="71" t="str">
        <f t="shared" si="429"/>
        <v/>
      </c>
    </row>
    <row r="9131" spans="16:20">
      <c r="P9131" s="70" t="str">
        <f t="shared" si="427"/>
        <v/>
      </c>
      <c r="Q9131" s="70" t="str">
        <f t="shared" si="428"/>
        <v/>
      </c>
      <c r="R9131" s="70" t="str">
        <f>IFERROR(IF(K9131="handling and wharfage",SUM(P9131:Q9131),IF(OR(K9131="tank",K9131="Boat",K9131="car"),INDEX(Rate!$B$4:$M$25,MATCH(Gilbert!N9131,Rate!$A$4:$A$25,0),MATCH(Gilbert!L9131,Rate!$B$3:$M$3,0))*O9131*0.8,INDEX(Rate!$B$4:$M$25,MATCH(Gilbert!N9131,Rate!$A$4:$A$25,0),MATCH(Gilbert!L9131,Rate!$B$3:$M$3,0))*O9131)),"")</f>
        <v/>
      </c>
      <c r="T9131" s="71" t="str">
        <f t="shared" si="429"/>
        <v/>
      </c>
    </row>
    <row r="9132" spans="16:20">
      <c r="P9132" s="70" t="str">
        <f t="shared" si="427"/>
        <v/>
      </c>
      <c r="Q9132" s="70" t="str">
        <f t="shared" si="428"/>
        <v/>
      </c>
      <c r="R9132" s="70" t="str">
        <f>IFERROR(IF(K9132="handling and wharfage",SUM(P9132:Q9132),IF(OR(K9132="tank",K9132="Boat",K9132="car"),INDEX(Rate!$B$4:$M$25,MATCH(Gilbert!N9132,Rate!$A$4:$A$25,0),MATCH(Gilbert!L9132,Rate!$B$3:$M$3,0))*O9132*0.8,INDEX(Rate!$B$4:$M$25,MATCH(Gilbert!N9132,Rate!$A$4:$A$25,0),MATCH(Gilbert!L9132,Rate!$B$3:$M$3,0))*O9132)),"")</f>
        <v/>
      </c>
      <c r="T9132" s="71" t="str">
        <f t="shared" si="429"/>
        <v/>
      </c>
    </row>
    <row r="9133" spans="16:20">
      <c r="P9133" s="70" t="str">
        <f t="shared" si="427"/>
        <v/>
      </c>
      <c r="Q9133" s="70" t="str">
        <f t="shared" si="428"/>
        <v/>
      </c>
      <c r="R9133" s="70" t="str">
        <f>IFERROR(IF(K9133="handling and wharfage",SUM(P9133:Q9133),IF(OR(K9133="tank",K9133="Boat",K9133="car"),INDEX(Rate!$B$4:$M$25,MATCH(Gilbert!N9133,Rate!$A$4:$A$25,0),MATCH(Gilbert!L9133,Rate!$B$3:$M$3,0))*O9133*0.8,INDEX(Rate!$B$4:$M$25,MATCH(Gilbert!N9133,Rate!$A$4:$A$25,0),MATCH(Gilbert!L9133,Rate!$B$3:$M$3,0))*O9133)),"")</f>
        <v/>
      </c>
      <c r="T9133" s="71" t="str">
        <f t="shared" si="429"/>
        <v/>
      </c>
    </row>
    <row r="9134" spans="16:20">
      <c r="P9134" s="70" t="str">
        <f t="shared" si="427"/>
        <v/>
      </c>
      <c r="Q9134" s="70" t="str">
        <f t="shared" si="428"/>
        <v/>
      </c>
      <c r="R9134" s="70" t="str">
        <f>IFERROR(IF(K9134="handling and wharfage",SUM(P9134:Q9134),IF(OR(K9134="tank",K9134="Boat",K9134="car"),INDEX(Rate!$B$4:$M$25,MATCH(Gilbert!N9134,Rate!$A$4:$A$25,0),MATCH(Gilbert!L9134,Rate!$B$3:$M$3,0))*O9134*0.8,INDEX(Rate!$B$4:$M$25,MATCH(Gilbert!N9134,Rate!$A$4:$A$25,0),MATCH(Gilbert!L9134,Rate!$B$3:$M$3,0))*O9134)),"")</f>
        <v/>
      </c>
      <c r="T9134" s="71" t="str">
        <f t="shared" si="429"/>
        <v/>
      </c>
    </row>
    <row r="9135" spans="16:20">
      <c r="P9135" s="70" t="str">
        <f t="shared" si="427"/>
        <v/>
      </c>
      <c r="Q9135" s="70" t="str">
        <f t="shared" si="428"/>
        <v/>
      </c>
      <c r="R9135" s="70" t="str">
        <f>IFERROR(IF(K9135="handling and wharfage",SUM(P9135:Q9135),IF(OR(K9135="tank",K9135="Boat",K9135="car"),INDEX(Rate!$B$4:$M$25,MATCH(Gilbert!N9135,Rate!$A$4:$A$25,0),MATCH(Gilbert!L9135,Rate!$B$3:$M$3,0))*O9135*0.8,INDEX(Rate!$B$4:$M$25,MATCH(Gilbert!N9135,Rate!$A$4:$A$25,0),MATCH(Gilbert!L9135,Rate!$B$3:$M$3,0))*O9135)),"")</f>
        <v/>
      </c>
      <c r="T9135" s="71" t="str">
        <f t="shared" si="429"/>
        <v/>
      </c>
    </row>
    <row r="9136" spans="16:20">
      <c r="P9136" s="70" t="str">
        <f t="shared" si="427"/>
        <v/>
      </c>
      <c r="Q9136" s="70" t="str">
        <f t="shared" si="428"/>
        <v/>
      </c>
      <c r="R9136" s="70" t="str">
        <f>IFERROR(IF(K9136="handling and wharfage",SUM(P9136:Q9136),IF(OR(K9136="tank",K9136="Boat",K9136="car"),INDEX(Rate!$B$4:$M$25,MATCH(Gilbert!N9136,Rate!$A$4:$A$25,0),MATCH(Gilbert!L9136,Rate!$B$3:$M$3,0))*O9136*0.8,INDEX(Rate!$B$4:$M$25,MATCH(Gilbert!N9136,Rate!$A$4:$A$25,0),MATCH(Gilbert!L9136,Rate!$B$3:$M$3,0))*O9136)),"")</f>
        <v/>
      </c>
      <c r="T9136" s="71" t="str">
        <f t="shared" si="429"/>
        <v/>
      </c>
    </row>
    <row r="9137" spans="16:20">
      <c r="P9137" s="70" t="str">
        <f t="shared" si="427"/>
        <v/>
      </c>
      <c r="Q9137" s="70" t="str">
        <f t="shared" si="428"/>
        <v/>
      </c>
      <c r="R9137" s="70" t="str">
        <f>IFERROR(IF(K9137="handling and wharfage",SUM(P9137:Q9137),IF(OR(K9137="tank",K9137="Boat",K9137="car"),INDEX(Rate!$B$4:$M$25,MATCH(Gilbert!N9137,Rate!$A$4:$A$25,0),MATCH(Gilbert!L9137,Rate!$B$3:$M$3,0))*O9137*0.8,INDEX(Rate!$B$4:$M$25,MATCH(Gilbert!N9137,Rate!$A$4:$A$25,0),MATCH(Gilbert!L9137,Rate!$B$3:$M$3,0))*O9137)),"")</f>
        <v/>
      </c>
      <c r="T9137" s="71" t="str">
        <f t="shared" si="429"/>
        <v/>
      </c>
    </row>
    <row r="9138" spans="16:20">
      <c r="P9138" s="70" t="str">
        <f t="shared" si="427"/>
        <v/>
      </c>
      <c r="Q9138" s="70" t="str">
        <f t="shared" si="428"/>
        <v/>
      </c>
      <c r="R9138" s="70" t="str">
        <f>IFERROR(IF(K9138="handling and wharfage",SUM(P9138:Q9138),IF(OR(K9138="tank",K9138="Boat",K9138="car"),INDEX(Rate!$B$4:$M$25,MATCH(Gilbert!N9138,Rate!$A$4:$A$25,0),MATCH(Gilbert!L9138,Rate!$B$3:$M$3,0))*O9138*0.8,INDEX(Rate!$B$4:$M$25,MATCH(Gilbert!N9138,Rate!$A$4:$A$25,0),MATCH(Gilbert!L9138,Rate!$B$3:$M$3,0))*O9138)),"")</f>
        <v/>
      </c>
      <c r="T9138" s="71" t="str">
        <f t="shared" si="429"/>
        <v/>
      </c>
    </row>
    <row r="9139" spans="16:20">
      <c r="P9139" s="70" t="str">
        <f t="shared" si="427"/>
        <v/>
      </c>
      <c r="Q9139" s="70" t="str">
        <f t="shared" si="428"/>
        <v/>
      </c>
      <c r="R9139" s="70" t="str">
        <f>IFERROR(IF(K9139="handling and wharfage",SUM(P9139:Q9139),IF(OR(K9139="tank",K9139="Boat",K9139="car"),INDEX(Rate!$B$4:$M$25,MATCH(Gilbert!N9139,Rate!$A$4:$A$25,0),MATCH(Gilbert!L9139,Rate!$B$3:$M$3,0))*O9139*0.8,INDEX(Rate!$B$4:$M$25,MATCH(Gilbert!N9139,Rate!$A$4:$A$25,0),MATCH(Gilbert!L9139,Rate!$B$3:$M$3,0))*O9139)),"")</f>
        <v/>
      </c>
      <c r="T9139" s="71" t="str">
        <f t="shared" si="429"/>
        <v/>
      </c>
    </row>
    <row r="9140" spans="16:20">
      <c r="P9140" s="70" t="str">
        <f t="shared" si="427"/>
        <v/>
      </c>
      <c r="Q9140" s="70" t="str">
        <f t="shared" si="428"/>
        <v/>
      </c>
      <c r="R9140" s="70" t="str">
        <f>IFERROR(IF(K9140="handling and wharfage",SUM(P9140:Q9140),IF(OR(K9140="tank",K9140="Boat",K9140="car"),INDEX(Rate!$B$4:$M$25,MATCH(Gilbert!N9140,Rate!$A$4:$A$25,0),MATCH(Gilbert!L9140,Rate!$B$3:$M$3,0))*O9140*0.8,INDEX(Rate!$B$4:$M$25,MATCH(Gilbert!N9140,Rate!$A$4:$A$25,0),MATCH(Gilbert!L9140,Rate!$B$3:$M$3,0))*O9140)),"")</f>
        <v/>
      </c>
      <c r="T9140" s="71" t="str">
        <f t="shared" si="429"/>
        <v/>
      </c>
    </row>
    <row r="9141" spans="16:20">
      <c r="P9141" s="70" t="str">
        <f t="shared" si="427"/>
        <v/>
      </c>
      <c r="Q9141" s="70" t="str">
        <f t="shared" si="428"/>
        <v/>
      </c>
      <c r="R9141" s="70" t="str">
        <f>IFERROR(IF(K9141="handling and wharfage",SUM(P9141:Q9141),IF(OR(K9141="tank",K9141="Boat",K9141="car"),INDEX(Rate!$B$4:$M$25,MATCH(Gilbert!N9141,Rate!$A$4:$A$25,0),MATCH(Gilbert!L9141,Rate!$B$3:$M$3,0))*O9141*0.8,INDEX(Rate!$B$4:$M$25,MATCH(Gilbert!N9141,Rate!$A$4:$A$25,0),MATCH(Gilbert!L9141,Rate!$B$3:$M$3,0))*O9141)),"")</f>
        <v/>
      </c>
      <c r="T9141" s="71" t="str">
        <f t="shared" si="429"/>
        <v/>
      </c>
    </row>
    <row r="9142" spans="16:20">
      <c r="P9142" s="70" t="str">
        <f t="shared" si="427"/>
        <v/>
      </c>
      <c r="Q9142" s="70" t="str">
        <f t="shared" si="428"/>
        <v/>
      </c>
      <c r="R9142" s="70" t="str">
        <f>IFERROR(IF(K9142="handling and wharfage",SUM(P9142:Q9142),IF(OR(K9142="tank",K9142="Boat",K9142="car"),INDEX(Rate!$B$4:$M$25,MATCH(Gilbert!N9142,Rate!$A$4:$A$25,0),MATCH(Gilbert!L9142,Rate!$B$3:$M$3,0))*O9142*0.8,INDEX(Rate!$B$4:$M$25,MATCH(Gilbert!N9142,Rate!$A$4:$A$25,0),MATCH(Gilbert!L9142,Rate!$B$3:$M$3,0))*O9142)),"")</f>
        <v/>
      </c>
      <c r="T9142" s="71" t="str">
        <f t="shared" si="429"/>
        <v/>
      </c>
    </row>
    <row r="9143" spans="16:20">
      <c r="P9143" s="70" t="str">
        <f t="shared" si="427"/>
        <v/>
      </c>
      <c r="Q9143" s="70" t="str">
        <f t="shared" si="428"/>
        <v/>
      </c>
      <c r="R9143" s="70" t="str">
        <f>IFERROR(IF(K9143="handling and wharfage",SUM(P9143:Q9143),IF(OR(K9143="tank",K9143="Boat",K9143="car"),INDEX(Rate!$B$4:$M$25,MATCH(Gilbert!N9143,Rate!$A$4:$A$25,0),MATCH(Gilbert!L9143,Rate!$B$3:$M$3,0))*O9143*0.8,INDEX(Rate!$B$4:$M$25,MATCH(Gilbert!N9143,Rate!$A$4:$A$25,0),MATCH(Gilbert!L9143,Rate!$B$3:$M$3,0))*O9143)),"")</f>
        <v/>
      </c>
      <c r="T9143" s="71" t="str">
        <f t="shared" si="429"/>
        <v/>
      </c>
    </row>
    <row r="9144" spans="16:20">
      <c r="P9144" s="70" t="str">
        <f t="shared" si="427"/>
        <v/>
      </c>
      <c r="Q9144" s="70" t="str">
        <f t="shared" si="428"/>
        <v/>
      </c>
      <c r="R9144" s="70" t="str">
        <f>IFERROR(IF(K9144="handling and wharfage",SUM(P9144:Q9144),IF(OR(K9144="tank",K9144="Boat",K9144="car"),INDEX(Rate!$B$4:$M$25,MATCH(Gilbert!N9144,Rate!$A$4:$A$25,0),MATCH(Gilbert!L9144,Rate!$B$3:$M$3,0))*O9144*0.8,INDEX(Rate!$B$4:$M$25,MATCH(Gilbert!N9144,Rate!$A$4:$A$25,0),MATCH(Gilbert!L9144,Rate!$B$3:$M$3,0))*O9144)),"")</f>
        <v/>
      </c>
      <c r="T9144" s="71" t="str">
        <f t="shared" si="429"/>
        <v/>
      </c>
    </row>
    <row r="9145" spans="16:20">
      <c r="P9145" s="70" t="str">
        <f t="shared" si="427"/>
        <v/>
      </c>
      <c r="Q9145" s="70" t="str">
        <f t="shared" si="428"/>
        <v/>
      </c>
      <c r="R9145" s="70" t="str">
        <f>IFERROR(IF(K9145="handling and wharfage",SUM(P9145:Q9145),IF(OR(K9145="tank",K9145="Boat",K9145="car"),INDEX(Rate!$B$4:$M$25,MATCH(Gilbert!N9145,Rate!$A$4:$A$25,0),MATCH(Gilbert!L9145,Rate!$B$3:$M$3,0))*O9145*0.8,INDEX(Rate!$B$4:$M$25,MATCH(Gilbert!N9145,Rate!$A$4:$A$25,0),MATCH(Gilbert!L9145,Rate!$B$3:$M$3,0))*O9145)),"")</f>
        <v/>
      </c>
      <c r="T9145" s="71" t="str">
        <f t="shared" si="429"/>
        <v/>
      </c>
    </row>
    <row r="9146" spans="16:20">
      <c r="P9146" s="70" t="str">
        <f t="shared" si="427"/>
        <v/>
      </c>
      <c r="Q9146" s="70" t="str">
        <f t="shared" si="428"/>
        <v/>
      </c>
      <c r="R9146" s="70" t="str">
        <f>IFERROR(IF(K9146="handling and wharfage",SUM(P9146:Q9146),IF(OR(K9146="tank",K9146="Boat",K9146="car"),INDEX(Rate!$B$4:$M$25,MATCH(Gilbert!N9146,Rate!$A$4:$A$25,0),MATCH(Gilbert!L9146,Rate!$B$3:$M$3,0))*O9146*0.8,INDEX(Rate!$B$4:$M$25,MATCH(Gilbert!N9146,Rate!$A$4:$A$25,0),MATCH(Gilbert!L9146,Rate!$B$3:$M$3,0))*O9146)),"")</f>
        <v/>
      </c>
      <c r="T9146" s="71" t="str">
        <f t="shared" si="429"/>
        <v/>
      </c>
    </row>
    <row r="9147" spans="16:20">
      <c r="P9147" s="70" t="str">
        <f t="shared" si="427"/>
        <v/>
      </c>
      <c r="Q9147" s="70" t="str">
        <f t="shared" si="428"/>
        <v/>
      </c>
      <c r="R9147" s="70" t="str">
        <f>IFERROR(IF(K9147="handling and wharfage",SUM(P9147:Q9147),IF(OR(K9147="tank",K9147="Boat",K9147="car"),INDEX(Rate!$B$4:$M$25,MATCH(Gilbert!N9147,Rate!$A$4:$A$25,0),MATCH(Gilbert!L9147,Rate!$B$3:$M$3,0))*O9147*0.8,INDEX(Rate!$B$4:$M$25,MATCH(Gilbert!N9147,Rate!$A$4:$A$25,0),MATCH(Gilbert!L9147,Rate!$B$3:$M$3,0))*O9147)),"")</f>
        <v/>
      </c>
      <c r="T9147" s="71" t="str">
        <f t="shared" si="429"/>
        <v/>
      </c>
    </row>
    <row r="9148" spans="16:20">
      <c r="P9148" s="70" t="str">
        <f t="shared" si="427"/>
        <v/>
      </c>
      <c r="Q9148" s="70" t="str">
        <f t="shared" si="428"/>
        <v/>
      </c>
      <c r="R9148" s="70" t="str">
        <f>IFERROR(IF(K9148="handling and wharfage",SUM(P9148:Q9148),IF(OR(K9148="tank",K9148="Boat",K9148="car"),INDEX(Rate!$B$4:$M$25,MATCH(Gilbert!N9148,Rate!$A$4:$A$25,0),MATCH(Gilbert!L9148,Rate!$B$3:$M$3,0))*O9148*0.8,INDEX(Rate!$B$4:$M$25,MATCH(Gilbert!N9148,Rate!$A$4:$A$25,0),MATCH(Gilbert!L9148,Rate!$B$3:$M$3,0))*O9148)),"")</f>
        <v/>
      </c>
      <c r="T9148" s="71" t="str">
        <f t="shared" si="429"/>
        <v/>
      </c>
    </row>
    <row r="9149" spans="16:20">
      <c r="P9149" s="70" t="str">
        <f t="shared" si="427"/>
        <v/>
      </c>
      <c r="Q9149" s="70" t="str">
        <f t="shared" si="428"/>
        <v/>
      </c>
      <c r="R9149" s="70" t="str">
        <f>IFERROR(IF(K9149="handling and wharfage",SUM(P9149:Q9149),IF(OR(K9149="tank",K9149="Boat",K9149="car"),INDEX(Rate!$B$4:$M$25,MATCH(Gilbert!N9149,Rate!$A$4:$A$25,0),MATCH(Gilbert!L9149,Rate!$B$3:$M$3,0))*O9149*0.8,INDEX(Rate!$B$4:$M$25,MATCH(Gilbert!N9149,Rate!$A$4:$A$25,0),MATCH(Gilbert!L9149,Rate!$B$3:$M$3,0))*O9149)),"")</f>
        <v/>
      </c>
      <c r="T9149" s="71" t="str">
        <f t="shared" si="429"/>
        <v/>
      </c>
    </row>
    <row r="9150" spans="16:20">
      <c r="P9150" s="70" t="str">
        <f t="shared" si="427"/>
        <v/>
      </c>
      <c r="Q9150" s="70" t="str">
        <f t="shared" si="428"/>
        <v/>
      </c>
      <c r="R9150" s="70" t="str">
        <f>IFERROR(IF(K9150="handling and wharfage",SUM(P9150:Q9150),IF(OR(K9150="tank",K9150="Boat",K9150="car"),INDEX(Rate!$B$4:$M$25,MATCH(Gilbert!N9150,Rate!$A$4:$A$25,0),MATCH(Gilbert!L9150,Rate!$B$3:$M$3,0))*O9150*0.8,INDEX(Rate!$B$4:$M$25,MATCH(Gilbert!N9150,Rate!$A$4:$A$25,0),MATCH(Gilbert!L9150,Rate!$B$3:$M$3,0))*O9150)),"")</f>
        <v/>
      </c>
      <c r="T9150" s="71" t="str">
        <f t="shared" si="429"/>
        <v/>
      </c>
    </row>
    <row r="9151" spans="16:20">
      <c r="P9151" s="70" t="str">
        <f t="shared" si="427"/>
        <v/>
      </c>
      <c r="Q9151" s="70" t="str">
        <f t="shared" si="428"/>
        <v/>
      </c>
      <c r="R9151" s="70" t="str">
        <f>IFERROR(IF(K9151="handling and wharfage",SUM(P9151:Q9151),IF(OR(K9151="tank",K9151="Boat",K9151="car"),INDEX(Rate!$B$4:$M$25,MATCH(Gilbert!N9151,Rate!$A$4:$A$25,0),MATCH(Gilbert!L9151,Rate!$B$3:$M$3,0))*O9151*0.8,INDEX(Rate!$B$4:$M$25,MATCH(Gilbert!N9151,Rate!$A$4:$A$25,0),MATCH(Gilbert!L9151,Rate!$B$3:$M$3,0))*O9151)),"")</f>
        <v/>
      </c>
      <c r="T9151" s="71" t="str">
        <f t="shared" si="429"/>
        <v/>
      </c>
    </row>
    <row r="9152" spans="16:20">
      <c r="P9152" s="70" t="str">
        <f t="shared" si="427"/>
        <v/>
      </c>
      <c r="Q9152" s="70" t="str">
        <f t="shared" si="428"/>
        <v/>
      </c>
      <c r="R9152" s="70" t="str">
        <f>IFERROR(IF(K9152="handling and wharfage",SUM(P9152:Q9152),IF(OR(K9152="tank",K9152="Boat",K9152="car"),INDEX(Rate!$B$4:$M$25,MATCH(Gilbert!N9152,Rate!$A$4:$A$25,0),MATCH(Gilbert!L9152,Rate!$B$3:$M$3,0))*O9152*0.8,INDEX(Rate!$B$4:$M$25,MATCH(Gilbert!N9152,Rate!$A$4:$A$25,0),MATCH(Gilbert!L9152,Rate!$B$3:$M$3,0))*O9152)),"")</f>
        <v/>
      </c>
      <c r="T9152" s="71" t="str">
        <f t="shared" si="429"/>
        <v/>
      </c>
    </row>
    <row r="9153" spans="16:20">
      <c r="P9153" s="70" t="str">
        <f t="shared" si="427"/>
        <v/>
      </c>
      <c r="Q9153" s="70" t="str">
        <f t="shared" si="428"/>
        <v/>
      </c>
      <c r="R9153" s="70" t="str">
        <f>IFERROR(IF(K9153="handling and wharfage",SUM(P9153:Q9153),IF(OR(K9153="tank",K9153="Boat",K9153="car"),INDEX(Rate!$B$4:$M$25,MATCH(Gilbert!N9153,Rate!$A$4:$A$25,0),MATCH(Gilbert!L9153,Rate!$B$3:$M$3,0))*O9153*0.8,INDEX(Rate!$B$4:$M$25,MATCH(Gilbert!N9153,Rate!$A$4:$A$25,0),MATCH(Gilbert!L9153,Rate!$B$3:$M$3,0))*O9153)),"")</f>
        <v/>
      </c>
      <c r="T9153" s="71" t="str">
        <f t="shared" si="429"/>
        <v/>
      </c>
    </row>
    <row r="9154" spans="16:20">
      <c r="P9154" s="70" t="str">
        <f t="shared" si="427"/>
        <v/>
      </c>
      <c r="Q9154" s="70" t="str">
        <f t="shared" si="428"/>
        <v/>
      </c>
      <c r="R9154" s="70" t="str">
        <f>IFERROR(IF(K9154="handling and wharfage",SUM(P9154:Q9154),IF(OR(K9154="tank",K9154="Boat",K9154="car"),INDEX(Rate!$B$4:$M$25,MATCH(Gilbert!N9154,Rate!$A$4:$A$25,0),MATCH(Gilbert!L9154,Rate!$B$3:$M$3,0))*O9154*0.8,INDEX(Rate!$B$4:$M$25,MATCH(Gilbert!N9154,Rate!$A$4:$A$25,0),MATCH(Gilbert!L9154,Rate!$B$3:$M$3,0))*O9154)),"")</f>
        <v/>
      </c>
      <c r="T9154" s="71" t="str">
        <f t="shared" si="429"/>
        <v/>
      </c>
    </row>
    <row r="9155" spans="16:20">
      <c r="P9155" s="70" t="str">
        <f t="shared" ref="P9155:P9218" si="430">IF(OR(K9155="handling and wharfage",K9155="rau handling and wharfage"),O9155*30,"")</f>
        <v/>
      </c>
      <c r="Q9155" s="70" t="str">
        <f t="shared" ref="Q9155:Q9218" si="431">IF(K9155&lt;&gt;"handling and wharfage","",O9155*3.5)</f>
        <v/>
      </c>
      <c r="R9155" s="70" t="str">
        <f>IFERROR(IF(K9155="handling and wharfage",SUM(P9155:Q9155),IF(OR(K9155="tank",K9155="Boat",K9155="car"),INDEX(Rate!$B$4:$M$25,MATCH(Gilbert!N9155,Rate!$A$4:$A$25,0),MATCH(Gilbert!L9155,Rate!$B$3:$M$3,0))*O9155*0.8,INDEX(Rate!$B$4:$M$25,MATCH(Gilbert!N9155,Rate!$A$4:$A$25,0),MATCH(Gilbert!L9155,Rate!$B$3:$M$3,0))*O9155)),"")</f>
        <v/>
      </c>
      <c r="T9155" s="71" t="str">
        <f t="shared" ref="T9155:T9218" si="432">IF(L9155="","",IF(L9155="General2","F0070000061A","E31250000331"))</f>
        <v/>
      </c>
    </row>
    <row r="9156" spans="16:20">
      <c r="P9156" s="70" t="str">
        <f t="shared" si="430"/>
        <v/>
      </c>
      <c r="Q9156" s="70" t="str">
        <f t="shared" si="431"/>
        <v/>
      </c>
      <c r="R9156" s="70" t="str">
        <f>IFERROR(IF(K9156="handling and wharfage",SUM(P9156:Q9156),IF(OR(K9156="tank",K9156="Boat",K9156="car"),INDEX(Rate!$B$4:$M$25,MATCH(Gilbert!N9156,Rate!$A$4:$A$25,0),MATCH(Gilbert!L9156,Rate!$B$3:$M$3,0))*O9156*0.8,INDEX(Rate!$B$4:$M$25,MATCH(Gilbert!N9156,Rate!$A$4:$A$25,0),MATCH(Gilbert!L9156,Rate!$B$3:$M$3,0))*O9156)),"")</f>
        <v/>
      </c>
      <c r="T9156" s="71" t="str">
        <f t="shared" si="432"/>
        <v/>
      </c>
    </row>
    <row r="9157" spans="16:20">
      <c r="P9157" s="70" t="str">
        <f t="shared" si="430"/>
        <v/>
      </c>
      <c r="Q9157" s="70" t="str">
        <f t="shared" si="431"/>
        <v/>
      </c>
      <c r="R9157" s="70" t="str">
        <f>IFERROR(IF(K9157="handling and wharfage",SUM(P9157:Q9157),IF(OR(K9157="tank",K9157="Boat",K9157="car"),INDEX(Rate!$B$4:$M$25,MATCH(Gilbert!N9157,Rate!$A$4:$A$25,0),MATCH(Gilbert!L9157,Rate!$B$3:$M$3,0))*O9157*0.8,INDEX(Rate!$B$4:$M$25,MATCH(Gilbert!N9157,Rate!$A$4:$A$25,0),MATCH(Gilbert!L9157,Rate!$B$3:$M$3,0))*O9157)),"")</f>
        <v/>
      </c>
      <c r="T9157" s="71" t="str">
        <f t="shared" si="432"/>
        <v/>
      </c>
    </row>
    <row r="9158" spans="16:20">
      <c r="P9158" s="70" t="str">
        <f t="shared" si="430"/>
        <v/>
      </c>
      <c r="Q9158" s="70" t="str">
        <f t="shared" si="431"/>
        <v/>
      </c>
      <c r="R9158" s="70" t="str">
        <f>IFERROR(IF(K9158="handling and wharfage",SUM(P9158:Q9158),IF(OR(K9158="tank",K9158="Boat",K9158="car"),INDEX(Rate!$B$4:$M$25,MATCH(Gilbert!N9158,Rate!$A$4:$A$25,0),MATCH(Gilbert!L9158,Rate!$B$3:$M$3,0))*O9158*0.8,INDEX(Rate!$B$4:$M$25,MATCH(Gilbert!N9158,Rate!$A$4:$A$25,0),MATCH(Gilbert!L9158,Rate!$B$3:$M$3,0))*O9158)),"")</f>
        <v/>
      </c>
      <c r="T9158" s="71" t="str">
        <f t="shared" si="432"/>
        <v/>
      </c>
    </row>
    <row r="9159" spans="16:20">
      <c r="P9159" s="70" t="str">
        <f t="shared" si="430"/>
        <v/>
      </c>
      <c r="Q9159" s="70" t="str">
        <f t="shared" si="431"/>
        <v/>
      </c>
      <c r="R9159" s="70" t="str">
        <f>IFERROR(IF(K9159="handling and wharfage",SUM(P9159:Q9159),IF(OR(K9159="tank",K9159="Boat",K9159="car"),INDEX(Rate!$B$4:$M$25,MATCH(Gilbert!N9159,Rate!$A$4:$A$25,0),MATCH(Gilbert!L9159,Rate!$B$3:$M$3,0))*O9159*0.8,INDEX(Rate!$B$4:$M$25,MATCH(Gilbert!N9159,Rate!$A$4:$A$25,0),MATCH(Gilbert!L9159,Rate!$B$3:$M$3,0))*O9159)),"")</f>
        <v/>
      </c>
      <c r="T9159" s="71" t="str">
        <f t="shared" si="432"/>
        <v/>
      </c>
    </row>
    <row r="9160" spans="16:20">
      <c r="P9160" s="70" t="str">
        <f t="shared" si="430"/>
        <v/>
      </c>
      <c r="Q9160" s="70" t="str">
        <f t="shared" si="431"/>
        <v/>
      </c>
      <c r="R9160" s="70" t="str">
        <f>IFERROR(IF(K9160="handling and wharfage",SUM(P9160:Q9160),IF(OR(K9160="tank",K9160="Boat",K9160="car"),INDEX(Rate!$B$4:$M$25,MATCH(Gilbert!N9160,Rate!$A$4:$A$25,0),MATCH(Gilbert!L9160,Rate!$B$3:$M$3,0))*O9160*0.8,INDEX(Rate!$B$4:$M$25,MATCH(Gilbert!N9160,Rate!$A$4:$A$25,0),MATCH(Gilbert!L9160,Rate!$B$3:$M$3,0))*O9160)),"")</f>
        <v/>
      </c>
      <c r="T9160" s="71" t="str">
        <f t="shared" si="432"/>
        <v/>
      </c>
    </row>
    <row r="9161" spans="16:20">
      <c r="P9161" s="70" t="str">
        <f t="shared" si="430"/>
        <v/>
      </c>
      <c r="Q9161" s="70" t="str">
        <f t="shared" si="431"/>
        <v/>
      </c>
      <c r="R9161" s="70" t="str">
        <f>IFERROR(IF(K9161="handling and wharfage",SUM(P9161:Q9161),IF(OR(K9161="tank",K9161="Boat",K9161="car"),INDEX(Rate!$B$4:$M$25,MATCH(Gilbert!N9161,Rate!$A$4:$A$25,0),MATCH(Gilbert!L9161,Rate!$B$3:$M$3,0))*O9161*0.8,INDEX(Rate!$B$4:$M$25,MATCH(Gilbert!N9161,Rate!$A$4:$A$25,0),MATCH(Gilbert!L9161,Rate!$B$3:$M$3,0))*O9161)),"")</f>
        <v/>
      </c>
      <c r="T9161" s="71" t="str">
        <f t="shared" si="432"/>
        <v/>
      </c>
    </row>
    <row r="9162" spans="16:20">
      <c r="P9162" s="70" t="str">
        <f t="shared" si="430"/>
        <v/>
      </c>
      <c r="Q9162" s="70" t="str">
        <f t="shared" si="431"/>
        <v/>
      </c>
      <c r="R9162" s="70" t="str">
        <f>IFERROR(IF(K9162="handling and wharfage",SUM(P9162:Q9162),IF(OR(K9162="tank",K9162="Boat",K9162="car"),INDEX(Rate!$B$4:$M$25,MATCH(Gilbert!N9162,Rate!$A$4:$A$25,0),MATCH(Gilbert!L9162,Rate!$B$3:$M$3,0))*O9162*0.8,INDEX(Rate!$B$4:$M$25,MATCH(Gilbert!N9162,Rate!$A$4:$A$25,0),MATCH(Gilbert!L9162,Rate!$B$3:$M$3,0))*O9162)),"")</f>
        <v/>
      </c>
      <c r="T9162" s="71" t="str">
        <f t="shared" si="432"/>
        <v/>
      </c>
    </row>
    <row r="9163" spans="16:20">
      <c r="P9163" s="70" t="str">
        <f t="shared" si="430"/>
        <v/>
      </c>
      <c r="Q9163" s="70" t="str">
        <f t="shared" si="431"/>
        <v/>
      </c>
      <c r="R9163" s="70" t="str">
        <f>IFERROR(IF(K9163="handling and wharfage",SUM(P9163:Q9163),IF(OR(K9163="tank",K9163="Boat",K9163="car"),INDEX(Rate!$B$4:$M$25,MATCH(Gilbert!N9163,Rate!$A$4:$A$25,0),MATCH(Gilbert!L9163,Rate!$B$3:$M$3,0))*O9163*0.8,INDEX(Rate!$B$4:$M$25,MATCH(Gilbert!N9163,Rate!$A$4:$A$25,0),MATCH(Gilbert!L9163,Rate!$B$3:$M$3,0))*O9163)),"")</f>
        <v/>
      </c>
      <c r="T9163" s="71" t="str">
        <f t="shared" si="432"/>
        <v/>
      </c>
    </row>
    <row r="9164" spans="16:20">
      <c r="P9164" s="70" t="str">
        <f t="shared" si="430"/>
        <v/>
      </c>
      <c r="Q9164" s="70" t="str">
        <f t="shared" si="431"/>
        <v/>
      </c>
      <c r="R9164" s="70" t="str">
        <f>IFERROR(IF(K9164="handling and wharfage",SUM(P9164:Q9164),IF(OR(K9164="tank",K9164="Boat",K9164="car"),INDEX(Rate!$B$4:$M$25,MATCH(Gilbert!N9164,Rate!$A$4:$A$25,0),MATCH(Gilbert!L9164,Rate!$B$3:$M$3,0))*O9164*0.8,INDEX(Rate!$B$4:$M$25,MATCH(Gilbert!N9164,Rate!$A$4:$A$25,0),MATCH(Gilbert!L9164,Rate!$B$3:$M$3,0))*O9164)),"")</f>
        <v/>
      </c>
      <c r="T9164" s="71" t="str">
        <f t="shared" si="432"/>
        <v/>
      </c>
    </row>
    <row r="9165" spans="16:20">
      <c r="P9165" s="70" t="str">
        <f t="shared" si="430"/>
        <v/>
      </c>
      <c r="Q9165" s="70" t="str">
        <f t="shared" si="431"/>
        <v/>
      </c>
      <c r="R9165" s="70" t="str">
        <f>IFERROR(IF(K9165="handling and wharfage",SUM(P9165:Q9165),IF(OR(K9165="tank",K9165="Boat",K9165="car"),INDEX(Rate!$B$4:$M$25,MATCH(Gilbert!N9165,Rate!$A$4:$A$25,0),MATCH(Gilbert!L9165,Rate!$B$3:$M$3,0))*O9165*0.8,INDEX(Rate!$B$4:$M$25,MATCH(Gilbert!N9165,Rate!$A$4:$A$25,0),MATCH(Gilbert!L9165,Rate!$B$3:$M$3,0))*O9165)),"")</f>
        <v/>
      </c>
      <c r="T9165" s="71" t="str">
        <f t="shared" si="432"/>
        <v/>
      </c>
    </row>
    <row r="9166" spans="16:20">
      <c r="P9166" s="70" t="str">
        <f t="shared" si="430"/>
        <v/>
      </c>
      <c r="Q9166" s="70" t="str">
        <f t="shared" si="431"/>
        <v/>
      </c>
      <c r="R9166" s="70" t="str">
        <f>IFERROR(IF(K9166="handling and wharfage",SUM(P9166:Q9166),IF(OR(K9166="tank",K9166="Boat",K9166="car"),INDEX(Rate!$B$4:$M$25,MATCH(Gilbert!N9166,Rate!$A$4:$A$25,0),MATCH(Gilbert!L9166,Rate!$B$3:$M$3,0))*O9166*0.8,INDEX(Rate!$B$4:$M$25,MATCH(Gilbert!N9166,Rate!$A$4:$A$25,0),MATCH(Gilbert!L9166,Rate!$B$3:$M$3,0))*O9166)),"")</f>
        <v/>
      </c>
      <c r="T9166" s="71" t="str">
        <f t="shared" si="432"/>
        <v/>
      </c>
    </row>
    <row r="9167" spans="16:20">
      <c r="P9167" s="70" t="str">
        <f t="shared" si="430"/>
        <v/>
      </c>
      <c r="Q9167" s="70" t="str">
        <f t="shared" si="431"/>
        <v/>
      </c>
      <c r="R9167" s="70" t="str">
        <f>IFERROR(IF(K9167="handling and wharfage",SUM(P9167:Q9167),IF(OR(K9167="tank",K9167="Boat",K9167="car"),INDEX(Rate!$B$4:$M$25,MATCH(Gilbert!N9167,Rate!$A$4:$A$25,0),MATCH(Gilbert!L9167,Rate!$B$3:$M$3,0))*O9167*0.8,INDEX(Rate!$B$4:$M$25,MATCH(Gilbert!N9167,Rate!$A$4:$A$25,0),MATCH(Gilbert!L9167,Rate!$B$3:$M$3,0))*O9167)),"")</f>
        <v/>
      </c>
      <c r="T9167" s="71" t="str">
        <f t="shared" si="432"/>
        <v/>
      </c>
    </row>
    <row r="9168" spans="16:20">
      <c r="P9168" s="70" t="str">
        <f t="shared" si="430"/>
        <v/>
      </c>
      <c r="Q9168" s="70" t="str">
        <f t="shared" si="431"/>
        <v/>
      </c>
      <c r="R9168" s="70" t="str">
        <f>IFERROR(IF(K9168="handling and wharfage",SUM(P9168:Q9168),IF(OR(K9168="tank",K9168="Boat",K9168="car"),INDEX(Rate!$B$4:$M$25,MATCH(Gilbert!N9168,Rate!$A$4:$A$25,0),MATCH(Gilbert!L9168,Rate!$B$3:$M$3,0))*O9168*0.8,INDEX(Rate!$B$4:$M$25,MATCH(Gilbert!N9168,Rate!$A$4:$A$25,0),MATCH(Gilbert!L9168,Rate!$B$3:$M$3,0))*O9168)),"")</f>
        <v/>
      </c>
      <c r="T9168" s="71" t="str">
        <f t="shared" si="432"/>
        <v/>
      </c>
    </row>
    <row r="9169" spans="16:20">
      <c r="P9169" s="70" t="str">
        <f t="shared" si="430"/>
        <v/>
      </c>
      <c r="Q9169" s="70" t="str">
        <f t="shared" si="431"/>
        <v/>
      </c>
      <c r="R9169" s="70" t="str">
        <f>IFERROR(IF(K9169="handling and wharfage",SUM(P9169:Q9169),IF(OR(K9169="tank",K9169="Boat",K9169="car"),INDEX(Rate!$B$4:$M$25,MATCH(Gilbert!N9169,Rate!$A$4:$A$25,0),MATCH(Gilbert!L9169,Rate!$B$3:$M$3,0))*O9169*0.8,INDEX(Rate!$B$4:$M$25,MATCH(Gilbert!N9169,Rate!$A$4:$A$25,0),MATCH(Gilbert!L9169,Rate!$B$3:$M$3,0))*O9169)),"")</f>
        <v/>
      </c>
      <c r="T9169" s="71" t="str">
        <f t="shared" si="432"/>
        <v/>
      </c>
    </row>
    <row r="9170" spans="16:20">
      <c r="P9170" s="70" t="str">
        <f t="shared" si="430"/>
        <v/>
      </c>
      <c r="Q9170" s="70" t="str">
        <f t="shared" si="431"/>
        <v/>
      </c>
      <c r="R9170" s="70" t="str">
        <f>IFERROR(IF(K9170="handling and wharfage",SUM(P9170:Q9170),IF(OR(K9170="tank",K9170="Boat",K9170="car"),INDEX(Rate!$B$4:$M$25,MATCH(Gilbert!N9170,Rate!$A$4:$A$25,0),MATCH(Gilbert!L9170,Rate!$B$3:$M$3,0))*O9170*0.8,INDEX(Rate!$B$4:$M$25,MATCH(Gilbert!N9170,Rate!$A$4:$A$25,0),MATCH(Gilbert!L9170,Rate!$B$3:$M$3,0))*O9170)),"")</f>
        <v/>
      </c>
      <c r="T9170" s="71" t="str">
        <f t="shared" si="432"/>
        <v/>
      </c>
    </row>
    <row r="9171" spans="16:20">
      <c r="P9171" s="70" t="str">
        <f t="shared" si="430"/>
        <v/>
      </c>
      <c r="Q9171" s="70" t="str">
        <f t="shared" si="431"/>
        <v/>
      </c>
      <c r="R9171" s="70" t="str">
        <f>IFERROR(IF(K9171="handling and wharfage",SUM(P9171:Q9171),IF(OR(K9171="tank",K9171="Boat",K9171="car"),INDEX(Rate!$B$4:$M$25,MATCH(Gilbert!N9171,Rate!$A$4:$A$25,0),MATCH(Gilbert!L9171,Rate!$B$3:$M$3,0))*O9171*0.8,INDEX(Rate!$B$4:$M$25,MATCH(Gilbert!N9171,Rate!$A$4:$A$25,0),MATCH(Gilbert!L9171,Rate!$B$3:$M$3,0))*O9171)),"")</f>
        <v/>
      </c>
      <c r="T9171" s="71" t="str">
        <f t="shared" si="432"/>
        <v/>
      </c>
    </row>
    <row r="9172" spans="16:20">
      <c r="P9172" s="70" t="str">
        <f t="shared" si="430"/>
        <v/>
      </c>
      <c r="Q9172" s="70" t="str">
        <f t="shared" si="431"/>
        <v/>
      </c>
      <c r="R9172" s="70" t="str">
        <f>IFERROR(IF(K9172="handling and wharfage",SUM(P9172:Q9172),IF(OR(K9172="tank",K9172="Boat",K9172="car"),INDEX(Rate!$B$4:$M$25,MATCH(Gilbert!N9172,Rate!$A$4:$A$25,0),MATCH(Gilbert!L9172,Rate!$B$3:$M$3,0))*O9172*0.8,INDEX(Rate!$B$4:$M$25,MATCH(Gilbert!N9172,Rate!$A$4:$A$25,0),MATCH(Gilbert!L9172,Rate!$B$3:$M$3,0))*O9172)),"")</f>
        <v/>
      </c>
      <c r="T9172" s="71" t="str">
        <f t="shared" si="432"/>
        <v/>
      </c>
    </row>
    <row r="9173" spans="16:20">
      <c r="P9173" s="70" t="str">
        <f t="shared" si="430"/>
        <v/>
      </c>
      <c r="Q9173" s="70" t="str">
        <f t="shared" si="431"/>
        <v/>
      </c>
      <c r="R9173" s="70" t="str">
        <f>IFERROR(IF(K9173="handling and wharfage",SUM(P9173:Q9173),IF(OR(K9173="tank",K9173="Boat",K9173="car"),INDEX(Rate!$B$4:$M$25,MATCH(Gilbert!N9173,Rate!$A$4:$A$25,0),MATCH(Gilbert!L9173,Rate!$B$3:$M$3,0))*O9173*0.8,INDEX(Rate!$B$4:$M$25,MATCH(Gilbert!N9173,Rate!$A$4:$A$25,0),MATCH(Gilbert!L9173,Rate!$B$3:$M$3,0))*O9173)),"")</f>
        <v/>
      </c>
      <c r="T9173" s="71" t="str">
        <f t="shared" si="432"/>
        <v/>
      </c>
    </row>
    <row r="9174" spans="16:20">
      <c r="P9174" s="70" t="str">
        <f t="shared" si="430"/>
        <v/>
      </c>
      <c r="Q9174" s="70" t="str">
        <f t="shared" si="431"/>
        <v/>
      </c>
      <c r="R9174" s="70" t="str">
        <f>IFERROR(IF(K9174="handling and wharfage",SUM(P9174:Q9174),IF(OR(K9174="tank",K9174="Boat",K9174="car"),INDEX(Rate!$B$4:$M$25,MATCH(Gilbert!N9174,Rate!$A$4:$A$25,0),MATCH(Gilbert!L9174,Rate!$B$3:$M$3,0))*O9174*0.8,INDEX(Rate!$B$4:$M$25,MATCH(Gilbert!N9174,Rate!$A$4:$A$25,0),MATCH(Gilbert!L9174,Rate!$B$3:$M$3,0))*O9174)),"")</f>
        <v/>
      </c>
      <c r="T9174" s="71" t="str">
        <f t="shared" si="432"/>
        <v/>
      </c>
    </row>
    <row r="9175" spans="16:20">
      <c r="P9175" s="70" t="str">
        <f t="shared" si="430"/>
        <v/>
      </c>
      <c r="Q9175" s="70" t="str">
        <f t="shared" si="431"/>
        <v/>
      </c>
      <c r="R9175" s="70" t="str">
        <f>IFERROR(IF(K9175="handling and wharfage",SUM(P9175:Q9175),IF(OR(K9175="tank",K9175="Boat",K9175="car"),INDEX(Rate!$B$4:$M$25,MATCH(Gilbert!N9175,Rate!$A$4:$A$25,0),MATCH(Gilbert!L9175,Rate!$B$3:$M$3,0))*O9175*0.8,INDEX(Rate!$B$4:$M$25,MATCH(Gilbert!N9175,Rate!$A$4:$A$25,0),MATCH(Gilbert!L9175,Rate!$B$3:$M$3,0))*O9175)),"")</f>
        <v/>
      </c>
      <c r="T9175" s="71" t="str">
        <f t="shared" si="432"/>
        <v/>
      </c>
    </row>
    <row r="9176" spans="16:20">
      <c r="P9176" s="70" t="str">
        <f t="shared" si="430"/>
        <v/>
      </c>
      <c r="Q9176" s="70" t="str">
        <f t="shared" si="431"/>
        <v/>
      </c>
      <c r="R9176" s="70" t="str">
        <f>IFERROR(IF(K9176="handling and wharfage",SUM(P9176:Q9176),IF(OR(K9176="tank",K9176="Boat",K9176="car"),INDEX(Rate!$B$4:$M$25,MATCH(Gilbert!N9176,Rate!$A$4:$A$25,0),MATCH(Gilbert!L9176,Rate!$B$3:$M$3,0))*O9176*0.8,INDEX(Rate!$B$4:$M$25,MATCH(Gilbert!N9176,Rate!$A$4:$A$25,0),MATCH(Gilbert!L9176,Rate!$B$3:$M$3,0))*O9176)),"")</f>
        <v/>
      </c>
      <c r="T9176" s="71" t="str">
        <f t="shared" si="432"/>
        <v/>
      </c>
    </row>
    <row r="9177" spans="16:20">
      <c r="P9177" s="70" t="str">
        <f t="shared" si="430"/>
        <v/>
      </c>
      <c r="Q9177" s="70" t="str">
        <f t="shared" si="431"/>
        <v/>
      </c>
      <c r="R9177" s="70" t="str">
        <f>IFERROR(IF(K9177="handling and wharfage",SUM(P9177:Q9177),IF(OR(K9177="tank",K9177="Boat",K9177="car"),INDEX(Rate!$B$4:$M$25,MATCH(Gilbert!N9177,Rate!$A$4:$A$25,0),MATCH(Gilbert!L9177,Rate!$B$3:$M$3,0))*O9177*0.8,INDEX(Rate!$B$4:$M$25,MATCH(Gilbert!N9177,Rate!$A$4:$A$25,0),MATCH(Gilbert!L9177,Rate!$B$3:$M$3,0))*O9177)),"")</f>
        <v/>
      </c>
      <c r="T9177" s="71" t="str">
        <f t="shared" si="432"/>
        <v/>
      </c>
    </row>
    <row r="9178" spans="16:20">
      <c r="P9178" s="70" t="str">
        <f t="shared" si="430"/>
        <v/>
      </c>
      <c r="Q9178" s="70" t="str">
        <f t="shared" si="431"/>
        <v/>
      </c>
      <c r="R9178" s="70" t="str">
        <f>IFERROR(IF(K9178="handling and wharfage",SUM(P9178:Q9178),IF(OR(K9178="tank",K9178="Boat",K9178="car"),INDEX(Rate!$B$4:$M$25,MATCH(Gilbert!N9178,Rate!$A$4:$A$25,0),MATCH(Gilbert!L9178,Rate!$B$3:$M$3,0))*O9178*0.8,INDEX(Rate!$B$4:$M$25,MATCH(Gilbert!N9178,Rate!$A$4:$A$25,0),MATCH(Gilbert!L9178,Rate!$B$3:$M$3,0))*O9178)),"")</f>
        <v/>
      </c>
      <c r="T9178" s="71" t="str">
        <f t="shared" si="432"/>
        <v/>
      </c>
    </row>
    <row r="9179" spans="16:20">
      <c r="P9179" s="70" t="str">
        <f t="shared" si="430"/>
        <v/>
      </c>
      <c r="Q9179" s="70" t="str">
        <f t="shared" si="431"/>
        <v/>
      </c>
      <c r="R9179" s="70" t="str">
        <f>IFERROR(IF(K9179="handling and wharfage",SUM(P9179:Q9179),IF(OR(K9179="tank",K9179="Boat",K9179="car"),INDEX(Rate!$B$4:$M$25,MATCH(Gilbert!N9179,Rate!$A$4:$A$25,0),MATCH(Gilbert!L9179,Rate!$B$3:$M$3,0))*O9179*0.8,INDEX(Rate!$B$4:$M$25,MATCH(Gilbert!N9179,Rate!$A$4:$A$25,0),MATCH(Gilbert!L9179,Rate!$B$3:$M$3,0))*O9179)),"")</f>
        <v/>
      </c>
      <c r="T9179" s="71" t="str">
        <f t="shared" si="432"/>
        <v/>
      </c>
    </row>
    <row r="9180" spans="16:20">
      <c r="P9180" s="70" t="str">
        <f t="shared" si="430"/>
        <v/>
      </c>
      <c r="Q9180" s="70" t="str">
        <f t="shared" si="431"/>
        <v/>
      </c>
      <c r="R9180" s="70" t="str">
        <f>IFERROR(IF(K9180="handling and wharfage",SUM(P9180:Q9180),IF(OR(K9180="tank",K9180="Boat",K9180="car"),INDEX(Rate!$B$4:$M$25,MATCH(Gilbert!N9180,Rate!$A$4:$A$25,0),MATCH(Gilbert!L9180,Rate!$B$3:$M$3,0))*O9180*0.8,INDEX(Rate!$B$4:$M$25,MATCH(Gilbert!N9180,Rate!$A$4:$A$25,0),MATCH(Gilbert!L9180,Rate!$B$3:$M$3,0))*O9180)),"")</f>
        <v/>
      </c>
      <c r="T9180" s="71" t="str">
        <f t="shared" si="432"/>
        <v/>
      </c>
    </row>
    <row r="9181" spans="16:20">
      <c r="P9181" s="70" t="str">
        <f t="shared" si="430"/>
        <v/>
      </c>
      <c r="Q9181" s="70" t="str">
        <f t="shared" si="431"/>
        <v/>
      </c>
      <c r="R9181" s="70" t="str">
        <f>IFERROR(IF(K9181="handling and wharfage",SUM(P9181:Q9181),IF(OR(K9181="tank",K9181="Boat",K9181="car"),INDEX(Rate!$B$4:$M$25,MATCH(Gilbert!N9181,Rate!$A$4:$A$25,0),MATCH(Gilbert!L9181,Rate!$B$3:$M$3,0))*O9181*0.8,INDEX(Rate!$B$4:$M$25,MATCH(Gilbert!N9181,Rate!$A$4:$A$25,0),MATCH(Gilbert!L9181,Rate!$B$3:$M$3,0))*O9181)),"")</f>
        <v/>
      </c>
      <c r="T9181" s="71" t="str">
        <f t="shared" si="432"/>
        <v/>
      </c>
    </row>
    <row r="9182" spans="16:20">
      <c r="P9182" s="70" t="str">
        <f t="shared" si="430"/>
        <v/>
      </c>
      <c r="Q9182" s="70" t="str">
        <f t="shared" si="431"/>
        <v/>
      </c>
      <c r="R9182" s="70" t="str">
        <f>IFERROR(IF(K9182="handling and wharfage",SUM(P9182:Q9182),IF(OR(K9182="tank",K9182="Boat",K9182="car"),INDEX(Rate!$B$4:$M$25,MATCH(Gilbert!N9182,Rate!$A$4:$A$25,0),MATCH(Gilbert!L9182,Rate!$B$3:$M$3,0))*O9182*0.8,INDEX(Rate!$B$4:$M$25,MATCH(Gilbert!N9182,Rate!$A$4:$A$25,0),MATCH(Gilbert!L9182,Rate!$B$3:$M$3,0))*O9182)),"")</f>
        <v/>
      </c>
      <c r="T9182" s="71" t="str">
        <f t="shared" si="432"/>
        <v/>
      </c>
    </row>
    <row r="9183" spans="16:20">
      <c r="P9183" s="70" t="str">
        <f t="shared" si="430"/>
        <v/>
      </c>
      <c r="Q9183" s="70" t="str">
        <f t="shared" si="431"/>
        <v/>
      </c>
      <c r="R9183" s="70" t="str">
        <f>IFERROR(IF(K9183="handling and wharfage",SUM(P9183:Q9183),IF(OR(K9183="tank",K9183="Boat",K9183="car"),INDEX(Rate!$B$4:$M$25,MATCH(Gilbert!N9183,Rate!$A$4:$A$25,0),MATCH(Gilbert!L9183,Rate!$B$3:$M$3,0))*O9183*0.8,INDEX(Rate!$B$4:$M$25,MATCH(Gilbert!N9183,Rate!$A$4:$A$25,0),MATCH(Gilbert!L9183,Rate!$B$3:$M$3,0))*O9183)),"")</f>
        <v/>
      </c>
      <c r="T9183" s="71" t="str">
        <f t="shared" si="432"/>
        <v/>
      </c>
    </row>
    <row r="9184" spans="16:20">
      <c r="P9184" s="70" t="str">
        <f t="shared" si="430"/>
        <v/>
      </c>
      <c r="Q9184" s="70" t="str">
        <f t="shared" si="431"/>
        <v/>
      </c>
      <c r="R9184" s="70" t="str">
        <f>IFERROR(IF(K9184="handling and wharfage",SUM(P9184:Q9184),IF(OR(K9184="tank",K9184="Boat",K9184="car"),INDEX(Rate!$B$4:$M$25,MATCH(Gilbert!N9184,Rate!$A$4:$A$25,0),MATCH(Gilbert!L9184,Rate!$B$3:$M$3,0))*O9184*0.8,INDEX(Rate!$B$4:$M$25,MATCH(Gilbert!N9184,Rate!$A$4:$A$25,0),MATCH(Gilbert!L9184,Rate!$B$3:$M$3,0))*O9184)),"")</f>
        <v/>
      </c>
      <c r="T9184" s="71" t="str">
        <f t="shared" si="432"/>
        <v/>
      </c>
    </row>
    <row r="9185" spans="16:20">
      <c r="P9185" s="70" t="str">
        <f t="shared" si="430"/>
        <v/>
      </c>
      <c r="Q9185" s="70" t="str">
        <f t="shared" si="431"/>
        <v/>
      </c>
      <c r="R9185" s="70" t="str">
        <f>IFERROR(IF(K9185="handling and wharfage",SUM(P9185:Q9185),IF(OR(K9185="tank",K9185="Boat",K9185="car"),INDEX(Rate!$B$4:$M$25,MATCH(Gilbert!N9185,Rate!$A$4:$A$25,0),MATCH(Gilbert!L9185,Rate!$B$3:$M$3,0))*O9185*0.8,INDEX(Rate!$B$4:$M$25,MATCH(Gilbert!N9185,Rate!$A$4:$A$25,0),MATCH(Gilbert!L9185,Rate!$B$3:$M$3,0))*O9185)),"")</f>
        <v/>
      </c>
      <c r="T9185" s="71" t="str">
        <f t="shared" si="432"/>
        <v/>
      </c>
    </row>
    <row r="9186" spans="16:20">
      <c r="P9186" s="70" t="str">
        <f t="shared" si="430"/>
        <v/>
      </c>
      <c r="Q9186" s="70" t="str">
        <f t="shared" si="431"/>
        <v/>
      </c>
      <c r="R9186" s="70" t="str">
        <f>IFERROR(IF(K9186="handling and wharfage",SUM(P9186:Q9186),IF(OR(K9186="tank",K9186="Boat",K9186="car"),INDEX(Rate!$B$4:$M$25,MATCH(Gilbert!N9186,Rate!$A$4:$A$25,0),MATCH(Gilbert!L9186,Rate!$B$3:$M$3,0))*O9186*0.8,INDEX(Rate!$B$4:$M$25,MATCH(Gilbert!N9186,Rate!$A$4:$A$25,0),MATCH(Gilbert!L9186,Rate!$B$3:$M$3,0))*O9186)),"")</f>
        <v/>
      </c>
      <c r="T9186" s="71" t="str">
        <f t="shared" si="432"/>
        <v/>
      </c>
    </row>
    <row r="9187" spans="16:20">
      <c r="P9187" s="70" t="str">
        <f t="shared" si="430"/>
        <v/>
      </c>
      <c r="Q9187" s="70" t="str">
        <f t="shared" si="431"/>
        <v/>
      </c>
      <c r="R9187" s="70" t="str">
        <f>IFERROR(IF(K9187="handling and wharfage",SUM(P9187:Q9187),IF(OR(K9187="tank",K9187="Boat",K9187="car"),INDEX(Rate!$B$4:$M$25,MATCH(Gilbert!N9187,Rate!$A$4:$A$25,0),MATCH(Gilbert!L9187,Rate!$B$3:$M$3,0))*O9187*0.8,INDEX(Rate!$B$4:$M$25,MATCH(Gilbert!N9187,Rate!$A$4:$A$25,0),MATCH(Gilbert!L9187,Rate!$B$3:$M$3,0))*O9187)),"")</f>
        <v/>
      </c>
      <c r="T9187" s="71" t="str">
        <f t="shared" si="432"/>
        <v/>
      </c>
    </row>
    <row r="9188" spans="16:20">
      <c r="P9188" s="70" t="str">
        <f t="shared" si="430"/>
        <v/>
      </c>
      <c r="Q9188" s="70" t="str">
        <f t="shared" si="431"/>
        <v/>
      </c>
      <c r="R9188" s="70" t="str">
        <f>IFERROR(IF(K9188="handling and wharfage",SUM(P9188:Q9188),IF(OR(K9188="tank",K9188="Boat",K9188="car"),INDEX(Rate!$B$4:$M$25,MATCH(Gilbert!N9188,Rate!$A$4:$A$25,0),MATCH(Gilbert!L9188,Rate!$B$3:$M$3,0))*O9188*0.8,INDEX(Rate!$B$4:$M$25,MATCH(Gilbert!N9188,Rate!$A$4:$A$25,0),MATCH(Gilbert!L9188,Rate!$B$3:$M$3,0))*O9188)),"")</f>
        <v/>
      </c>
      <c r="T9188" s="71" t="str">
        <f t="shared" si="432"/>
        <v/>
      </c>
    </row>
    <row r="9189" spans="16:20">
      <c r="P9189" s="70" t="str">
        <f t="shared" si="430"/>
        <v/>
      </c>
      <c r="Q9189" s="70" t="str">
        <f t="shared" si="431"/>
        <v/>
      </c>
      <c r="R9189" s="70" t="str">
        <f>IFERROR(IF(K9189="handling and wharfage",SUM(P9189:Q9189),IF(OR(K9189="tank",K9189="Boat",K9189="car"),INDEX(Rate!$B$4:$M$25,MATCH(Gilbert!N9189,Rate!$A$4:$A$25,0),MATCH(Gilbert!L9189,Rate!$B$3:$M$3,0))*O9189*0.8,INDEX(Rate!$B$4:$M$25,MATCH(Gilbert!N9189,Rate!$A$4:$A$25,0),MATCH(Gilbert!L9189,Rate!$B$3:$M$3,0))*O9189)),"")</f>
        <v/>
      </c>
      <c r="T9189" s="71" t="str">
        <f t="shared" si="432"/>
        <v/>
      </c>
    </row>
    <row r="9190" spans="16:20">
      <c r="P9190" s="70" t="str">
        <f t="shared" si="430"/>
        <v/>
      </c>
      <c r="Q9190" s="70" t="str">
        <f t="shared" si="431"/>
        <v/>
      </c>
      <c r="R9190" s="70" t="str">
        <f>IFERROR(IF(K9190="handling and wharfage",SUM(P9190:Q9190),IF(OR(K9190="tank",K9190="Boat",K9190="car"),INDEX(Rate!$B$4:$M$25,MATCH(Gilbert!N9190,Rate!$A$4:$A$25,0),MATCH(Gilbert!L9190,Rate!$B$3:$M$3,0))*O9190*0.8,INDEX(Rate!$B$4:$M$25,MATCH(Gilbert!N9190,Rate!$A$4:$A$25,0),MATCH(Gilbert!L9190,Rate!$B$3:$M$3,0))*O9190)),"")</f>
        <v/>
      </c>
      <c r="T9190" s="71" t="str">
        <f t="shared" si="432"/>
        <v/>
      </c>
    </row>
    <row r="9191" spans="16:20">
      <c r="P9191" s="70" t="str">
        <f t="shared" si="430"/>
        <v/>
      </c>
      <c r="Q9191" s="70" t="str">
        <f t="shared" si="431"/>
        <v/>
      </c>
      <c r="R9191" s="70" t="str">
        <f>IFERROR(IF(K9191="handling and wharfage",SUM(P9191:Q9191),IF(OR(K9191="tank",K9191="Boat",K9191="car"),INDEX(Rate!$B$4:$M$25,MATCH(Gilbert!N9191,Rate!$A$4:$A$25,0),MATCH(Gilbert!L9191,Rate!$B$3:$M$3,0))*O9191*0.8,INDEX(Rate!$B$4:$M$25,MATCH(Gilbert!N9191,Rate!$A$4:$A$25,0),MATCH(Gilbert!L9191,Rate!$B$3:$M$3,0))*O9191)),"")</f>
        <v/>
      </c>
      <c r="T9191" s="71" t="str">
        <f t="shared" si="432"/>
        <v/>
      </c>
    </row>
    <row r="9192" spans="16:20">
      <c r="P9192" s="70" t="str">
        <f t="shared" si="430"/>
        <v/>
      </c>
      <c r="Q9192" s="70" t="str">
        <f t="shared" si="431"/>
        <v/>
      </c>
      <c r="R9192" s="70" t="str">
        <f>IFERROR(IF(K9192="handling and wharfage",SUM(P9192:Q9192),IF(OR(K9192="tank",K9192="Boat",K9192="car"),INDEX(Rate!$B$4:$M$25,MATCH(Gilbert!N9192,Rate!$A$4:$A$25,0),MATCH(Gilbert!L9192,Rate!$B$3:$M$3,0))*O9192*0.8,INDEX(Rate!$B$4:$M$25,MATCH(Gilbert!N9192,Rate!$A$4:$A$25,0),MATCH(Gilbert!L9192,Rate!$B$3:$M$3,0))*O9192)),"")</f>
        <v/>
      </c>
      <c r="T9192" s="71" t="str">
        <f t="shared" si="432"/>
        <v/>
      </c>
    </row>
    <row r="9193" spans="16:20">
      <c r="P9193" s="70" t="str">
        <f t="shared" si="430"/>
        <v/>
      </c>
      <c r="Q9193" s="70" t="str">
        <f t="shared" si="431"/>
        <v/>
      </c>
      <c r="R9193" s="70" t="str">
        <f>IFERROR(IF(K9193="handling and wharfage",SUM(P9193:Q9193),IF(OR(K9193="tank",K9193="Boat",K9193="car"),INDEX(Rate!$B$4:$M$25,MATCH(Gilbert!N9193,Rate!$A$4:$A$25,0),MATCH(Gilbert!L9193,Rate!$B$3:$M$3,0))*O9193*0.8,INDEX(Rate!$B$4:$M$25,MATCH(Gilbert!N9193,Rate!$A$4:$A$25,0),MATCH(Gilbert!L9193,Rate!$B$3:$M$3,0))*O9193)),"")</f>
        <v/>
      </c>
      <c r="T9193" s="71" t="str">
        <f t="shared" si="432"/>
        <v/>
      </c>
    </row>
    <row r="9194" spans="16:20">
      <c r="P9194" s="70" t="str">
        <f t="shared" si="430"/>
        <v/>
      </c>
      <c r="Q9194" s="70" t="str">
        <f t="shared" si="431"/>
        <v/>
      </c>
      <c r="R9194" s="70" t="str">
        <f>IFERROR(IF(K9194="handling and wharfage",SUM(P9194:Q9194),IF(OR(K9194="tank",K9194="Boat",K9194="car"),INDEX(Rate!$B$4:$M$25,MATCH(Gilbert!N9194,Rate!$A$4:$A$25,0),MATCH(Gilbert!L9194,Rate!$B$3:$M$3,0))*O9194*0.8,INDEX(Rate!$B$4:$M$25,MATCH(Gilbert!N9194,Rate!$A$4:$A$25,0),MATCH(Gilbert!L9194,Rate!$B$3:$M$3,0))*O9194)),"")</f>
        <v/>
      </c>
      <c r="T9194" s="71" t="str">
        <f t="shared" si="432"/>
        <v/>
      </c>
    </row>
    <row r="9195" spans="16:20">
      <c r="P9195" s="70" t="str">
        <f t="shared" si="430"/>
        <v/>
      </c>
      <c r="Q9195" s="70" t="str">
        <f t="shared" si="431"/>
        <v/>
      </c>
      <c r="R9195" s="70" t="str">
        <f>IFERROR(IF(K9195="handling and wharfage",SUM(P9195:Q9195),IF(OR(K9195="tank",K9195="Boat",K9195="car"),INDEX(Rate!$B$4:$M$25,MATCH(Gilbert!N9195,Rate!$A$4:$A$25,0),MATCH(Gilbert!L9195,Rate!$B$3:$M$3,0))*O9195*0.8,INDEX(Rate!$B$4:$M$25,MATCH(Gilbert!N9195,Rate!$A$4:$A$25,0),MATCH(Gilbert!L9195,Rate!$B$3:$M$3,0))*O9195)),"")</f>
        <v/>
      </c>
      <c r="T9195" s="71" t="str">
        <f t="shared" si="432"/>
        <v/>
      </c>
    </row>
    <row r="9196" spans="16:20">
      <c r="P9196" s="70" t="str">
        <f t="shared" si="430"/>
        <v/>
      </c>
      <c r="Q9196" s="70" t="str">
        <f t="shared" si="431"/>
        <v/>
      </c>
      <c r="R9196" s="70" t="str">
        <f>IFERROR(IF(K9196="handling and wharfage",SUM(P9196:Q9196),IF(OR(K9196="tank",K9196="Boat",K9196="car"),INDEX(Rate!$B$4:$M$25,MATCH(Gilbert!N9196,Rate!$A$4:$A$25,0),MATCH(Gilbert!L9196,Rate!$B$3:$M$3,0))*O9196*0.8,INDEX(Rate!$B$4:$M$25,MATCH(Gilbert!N9196,Rate!$A$4:$A$25,0),MATCH(Gilbert!L9196,Rate!$B$3:$M$3,0))*O9196)),"")</f>
        <v/>
      </c>
      <c r="T9196" s="71" t="str">
        <f t="shared" si="432"/>
        <v/>
      </c>
    </row>
    <row r="9197" spans="16:20">
      <c r="P9197" s="70" t="str">
        <f t="shared" si="430"/>
        <v/>
      </c>
      <c r="Q9197" s="70" t="str">
        <f t="shared" si="431"/>
        <v/>
      </c>
      <c r="R9197" s="70" t="str">
        <f>IFERROR(IF(K9197="handling and wharfage",SUM(P9197:Q9197),IF(OR(K9197="tank",K9197="Boat",K9197="car"),INDEX(Rate!$B$4:$M$25,MATCH(Gilbert!N9197,Rate!$A$4:$A$25,0),MATCH(Gilbert!L9197,Rate!$B$3:$M$3,0))*O9197*0.8,INDEX(Rate!$B$4:$M$25,MATCH(Gilbert!N9197,Rate!$A$4:$A$25,0),MATCH(Gilbert!L9197,Rate!$B$3:$M$3,0))*O9197)),"")</f>
        <v/>
      </c>
      <c r="T9197" s="71" t="str">
        <f t="shared" si="432"/>
        <v/>
      </c>
    </row>
    <row r="9198" spans="16:20">
      <c r="P9198" s="70" t="str">
        <f t="shared" si="430"/>
        <v/>
      </c>
      <c r="Q9198" s="70" t="str">
        <f t="shared" si="431"/>
        <v/>
      </c>
      <c r="R9198" s="70" t="str">
        <f>IFERROR(IF(K9198="handling and wharfage",SUM(P9198:Q9198),IF(OR(K9198="tank",K9198="Boat",K9198="car"),INDEX(Rate!$B$4:$M$25,MATCH(Gilbert!N9198,Rate!$A$4:$A$25,0),MATCH(Gilbert!L9198,Rate!$B$3:$M$3,0))*O9198*0.8,INDEX(Rate!$B$4:$M$25,MATCH(Gilbert!N9198,Rate!$A$4:$A$25,0),MATCH(Gilbert!L9198,Rate!$B$3:$M$3,0))*O9198)),"")</f>
        <v/>
      </c>
      <c r="T9198" s="71" t="str">
        <f t="shared" si="432"/>
        <v/>
      </c>
    </row>
    <row r="9199" spans="16:20">
      <c r="P9199" s="70" t="str">
        <f t="shared" si="430"/>
        <v/>
      </c>
      <c r="Q9199" s="70" t="str">
        <f t="shared" si="431"/>
        <v/>
      </c>
      <c r="R9199" s="70" t="str">
        <f>IFERROR(IF(K9199="handling and wharfage",SUM(P9199:Q9199),IF(OR(K9199="tank",K9199="Boat",K9199="car"),INDEX(Rate!$B$4:$M$25,MATCH(Gilbert!N9199,Rate!$A$4:$A$25,0),MATCH(Gilbert!L9199,Rate!$B$3:$M$3,0))*O9199*0.8,INDEX(Rate!$B$4:$M$25,MATCH(Gilbert!N9199,Rate!$A$4:$A$25,0),MATCH(Gilbert!L9199,Rate!$B$3:$M$3,0))*O9199)),"")</f>
        <v/>
      </c>
      <c r="T9199" s="71" t="str">
        <f t="shared" si="432"/>
        <v/>
      </c>
    </row>
    <row r="9200" spans="16:20">
      <c r="P9200" s="70" t="str">
        <f t="shared" si="430"/>
        <v/>
      </c>
      <c r="Q9200" s="70" t="str">
        <f t="shared" si="431"/>
        <v/>
      </c>
      <c r="R9200" s="70" t="str">
        <f>IFERROR(IF(K9200="handling and wharfage",SUM(P9200:Q9200),IF(OR(K9200="tank",K9200="Boat",K9200="car"),INDEX(Rate!$B$4:$M$25,MATCH(Gilbert!N9200,Rate!$A$4:$A$25,0),MATCH(Gilbert!L9200,Rate!$B$3:$M$3,0))*O9200*0.8,INDEX(Rate!$B$4:$M$25,MATCH(Gilbert!N9200,Rate!$A$4:$A$25,0),MATCH(Gilbert!L9200,Rate!$B$3:$M$3,0))*O9200)),"")</f>
        <v/>
      </c>
      <c r="T9200" s="71" t="str">
        <f t="shared" si="432"/>
        <v/>
      </c>
    </row>
    <row r="9201" spans="16:20">
      <c r="P9201" s="70" t="str">
        <f t="shared" si="430"/>
        <v/>
      </c>
      <c r="Q9201" s="70" t="str">
        <f t="shared" si="431"/>
        <v/>
      </c>
      <c r="R9201" s="70" t="str">
        <f>IFERROR(IF(K9201="handling and wharfage",SUM(P9201:Q9201),IF(OR(K9201="tank",K9201="Boat",K9201="car"),INDEX(Rate!$B$4:$M$25,MATCH(Gilbert!N9201,Rate!$A$4:$A$25,0),MATCH(Gilbert!L9201,Rate!$B$3:$M$3,0))*O9201*0.8,INDEX(Rate!$B$4:$M$25,MATCH(Gilbert!N9201,Rate!$A$4:$A$25,0),MATCH(Gilbert!L9201,Rate!$B$3:$M$3,0))*O9201)),"")</f>
        <v/>
      </c>
      <c r="T9201" s="71" t="str">
        <f t="shared" si="432"/>
        <v/>
      </c>
    </row>
    <row r="9202" spans="16:20">
      <c r="P9202" s="70" t="str">
        <f t="shared" si="430"/>
        <v/>
      </c>
      <c r="Q9202" s="70" t="str">
        <f t="shared" si="431"/>
        <v/>
      </c>
      <c r="R9202" s="70" t="str">
        <f>IFERROR(IF(K9202="handling and wharfage",SUM(P9202:Q9202),IF(OR(K9202="tank",K9202="Boat",K9202="car"),INDEX(Rate!$B$4:$M$25,MATCH(Gilbert!N9202,Rate!$A$4:$A$25,0),MATCH(Gilbert!L9202,Rate!$B$3:$M$3,0))*O9202*0.8,INDEX(Rate!$B$4:$M$25,MATCH(Gilbert!N9202,Rate!$A$4:$A$25,0),MATCH(Gilbert!L9202,Rate!$B$3:$M$3,0))*O9202)),"")</f>
        <v/>
      </c>
      <c r="T9202" s="71" t="str">
        <f t="shared" si="432"/>
        <v/>
      </c>
    </row>
    <row r="9203" spans="16:20">
      <c r="P9203" s="70" t="str">
        <f t="shared" si="430"/>
        <v/>
      </c>
      <c r="Q9203" s="70" t="str">
        <f t="shared" si="431"/>
        <v/>
      </c>
      <c r="R9203" s="70" t="str">
        <f>IFERROR(IF(K9203="handling and wharfage",SUM(P9203:Q9203),IF(OR(K9203="tank",K9203="Boat",K9203="car"),INDEX(Rate!$B$4:$M$25,MATCH(Gilbert!N9203,Rate!$A$4:$A$25,0),MATCH(Gilbert!L9203,Rate!$B$3:$M$3,0))*O9203*0.8,INDEX(Rate!$B$4:$M$25,MATCH(Gilbert!N9203,Rate!$A$4:$A$25,0),MATCH(Gilbert!L9203,Rate!$B$3:$M$3,0))*O9203)),"")</f>
        <v/>
      </c>
      <c r="T9203" s="71" t="str">
        <f t="shared" si="432"/>
        <v/>
      </c>
    </row>
    <row r="9204" spans="16:20">
      <c r="P9204" s="70" t="str">
        <f t="shared" si="430"/>
        <v/>
      </c>
      <c r="Q9204" s="70" t="str">
        <f t="shared" si="431"/>
        <v/>
      </c>
      <c r="R9204" s="70" t="str">
        <f>IFERROR(IF(K9204="handling and wharfage",SUM(P9204:Q9204),IF(OR(K9204="tank",K9204="Boat",K9204="car"),INDEX(Rate!$B$4:$M$25,MATCH(Gilbert!N9204,Rate!$A$4:$A$25,0),MATCH(Gilbert!L9204,Rate!$B$3:$M$3,0))*O9204*0.8,INDEX(Rate!$B$4:$M$25,MATCH(Gilbert!N9204,Rate!$A$4:$A$25,0),MATCH(Gilbert!L9204,Rate!$B$3:$M$3,0))*O9204)),"")</f>
        <v/>
      </c>
      <c r="T9204" s="71" t="str">
        <f t="shared" si="432"/>
        <v/>
      </c>
    </row>
    <row r="9205" spans="16:20">
      <c r="P9205" s="70" t="str">
        <f t="shared" si="430"/>
        <v/>
      </c>
      <c r="Q9205" s="70" t="str">
        <f t="shared" si="431"/>
        <v/>
      </c>
      <c r="R9205" s="70" t="str">
        <f>IFERROR(IF(K9205="handling and wharfage",SUM(P9205:Q9205),IF(OR(K9205="tank",K9205="Boat",K9205="car"),INDEX(Rate!$B$4:$M$25,MATCH(Gilbert!N9205,Rate!$A$4:$A$25,0),MATCH(Gilbert!L9205,Rate!$B$3:$M$3,0))*O9205*0.8,INDEX(Rate!$B$4:$M$25,MATCH(Gilbert!N9205,Rate!$A$4:$A$25,0),MATCH(Gilbert!L9205,Rate!$B$3:$M$3,0))*O9205)),"")</f>
        <v/>
      </c>
      <c r="T9205" s="71" t="str">
        <f t="shared" si="432"/>
        <v/>
      </c>
    </row>
    <row r="9206" spans="16:20">
      <c r="P9206" s="70" t="str">
        <f t="shared" si="430"/>
        <v/>
      </c>
      <c r="Q9206" s="70" t="str">
        <f t="shared" si="431"/>
        <v/>
      </c>
      <c r="R9206" s="70" t="str">
        <f>IFERROR(IF(K9206="handling and wharfage",SUM(P9206:Q9206),IF(OR(K9206="tank",K9206="Boat",K9206="car"),INDEX(Rate!$B$4:$M$25,MATCH(Gilbert!N9206,Rate!$A$4:$A$25,0),MATCH(Gilbert!L9206,Rate!$B$3:$M$3,0))*O9206*0.8,INDEX(Rate!$B$4:$M$25,MATCH(Gilbert!N9206,Rate!$A$4:$A$25,0),MATCH(Gilbert!L9206,Rate!$B$3:$M$3,0))*O9206)),"")</f>
        <v/>
      </c>
      <c r="T9206" s="71" t="str">
        <f t="shared" si="432"/>
        <v/>
      </c>
    </row>
    <row r="9207" spans="16:20">
      <c r="P9207" s="70" t="str">
        <f t="shared" si="430"/>
        <v/>
      </c>
      <c r="Q9207" s="70" t="str">
        <f t="shared" si="431"/>
        <v/>
      </c>
      <c r="R9207" s="70" t="str">
        <f>IFERROR(IF(K9207="handling and wharfage",SUM(P9207:Q9207),IF(OR(K9207="tank",K9207="Boat",K9207="car"),INDEX(Rate!$B$4:$M$25,MATCH(Gilbert!N9207,Rate!$A$4:$A$25,0),MATCH(Gilbert!L9207,Rate!$B$3:$M$3,0))*O9207*0.8,INDEX(Rate!$B$4:$M$25,MATCH(Gilbert!N9207,Rate!$A$4:$A$25,0),MATCH(Gilbert!L9207,Rate!$B$3:$M$3,0))*O9207)),"")</f>
        <v/>
      </c>
      <c r="T9207" s="71" t="str">
        <f t="shared" si="432"/>
        <v/>
      </c>
    </row>
    <row r="9208" spans="16:20">
      <c r="P9208" s="70" t="str">
        <f t="shared" si="430"/>
        <v/>
      </c>
      <c r="Q9208" s="70" t="str">
        <f t="shared" si="431"/>
        <v/>
      </c>
      <c r="R9208" s="70" t="str">
        <f>IFERROR(IF(K9208="handling and wharfage",SUM(P9208:Q9208),IF(OR(K9208="tank",K9208="Boat",K9208="car"),INDEX(Rate!$B$4:$M$25,MATCH(Gilbert!N9208,Rate!$A$4:$A$25,0),MATCH(Gilbert!L9208,Rate!$B$3:$M$3,0))*O9208*0.8,INDEX(Rate!$B$4:$M$25,MATCH(Gilbert!N9208,Rate!$A$4:$A$25,0),MATCH(Gilbert!L9208,Rate!$B$3:$M$3,0))*O9208)),"")</f>
        <v/>
      </c>
      <c r="T9208" s="71" t="str">
        <f t="shared" si="432"/>
        <v/>
      </c>
    </row>
    <row r="9209" spans="16:20">
      <c r="P9209" s="70" t="str">
        <f t="shared" si="430"/>
        <v/>
      </c>
      <c r="Q9209" s="70" t="str">
        <f t="shared" si="431"/>
        <v/>
      </c>
      <c r="R9209" s="70" t="str">
        <f>IFERROR(IF(K9209="handling and wharfage",SUM(P9209:Q9209),IF(OR(K9209="tank",K9209="Boat",K9209="car"),INDEX(Rate!$B$4:$M$25,MATCH(Gilbert!N9209,Rate!$A$4:$A$25,0),MATCH(Gilbert!L9209,Rate!$B$3:$M$3,0))*O9209*0.8,INDEX(Rate!$B$4:$M$25,MATCH(Gilbert!N9209,Rate!$A$4:$A$25,0),MATCH(Gilbert!L9209,Rate!$B$3:$M$3,0))*O9209)),"")</f>
        <v/>
      </c>
      <c r="T9209" s="71" t="str">
        <f t="shared" si="432"/>
        <v/>
      </c>
    </row>
    <row r="9210" spans="16:20">
      <c r="P9210" s="70" t="str">
        <f t="shared" si="430"/>
        <v/>
      </c>
      <c r="Q9210" s="70" t="str">
        <f t="shared" si="431"/>
        <v/>
      </c>
      <c r="R9210" s="70" t="str">
        <f>IFERROR(IF(K9210="handling and wharfage",SUM(P9210:Q9210),IF(OR(K9210="tank",K9210="Boat",K9210="car"),INDEX(Rate!$B$4:$M$25,MATCH(Gilbert!N9210,Rate!$A$4:$A$25,0),MATCH(Gilbert!L9210,Rate!$B$3:$M$3,0))*O9210*0.8,INDEX(Rate!$B$4:$M$25,MATCH(Gilbert!N9210,Rate!$A$4:$A$25,0),MATCH(Gilbert!L9210,Rate!$B$3:$M$3,0))*O9210)),"")</f>
        <v/>
      </c>
      <c r="T9210" s="71" t="str">
        <f t="shared" si="432"/>
        <v/>
      </c>
    </row>
    <row r="9211" spans="16:20">
      <c r="P9211" s="70" t="str">
        <f t="shared" si="430"/>
        <v/>
      </c>
      <c r="Q9211" s="70" t="str">
        <f t="shared" si="431"/>
        <v/>
      </c>
      <c r="R9211" s="70" t="str">
        <f>IFERROR(IF(K9211="handling and wharfage",SUM(P9211:Q9211),IF(OR(K9211="tank",K9211="Boat",K9211="car"),INDEX(Rate!$B$4:$M$25,MATCH(Gilbert!N9211,Rate!$A$4:$A$25,0),MATCH(Gilbert!L9211,Rate!$B$3:$M$3,0))*O9211*0.8,INDEX(Rate!$B$4:$M$25,MATCH(Gilbert!N9211,Rate!$A$4:$A$25,0),MATCH(Gilbert!L9211,Rate!$B$3:$M$3,0))*O9211)),"")</f>
        <v/>
      </c>
      <c r="T9211" s="71" t="str">
        <f t="shared" si="432"/>
        <v/>
      </c>
    </row>
    <row r="9212" spans="16:20">
      <c r="P9212" s="70" t="str">
        <f t="shared" si="430"/>
        <v/>
      </c>
      <c r="Q9212" s="70" t="str">
        <f t="shared" si="431"/>
        <v/>
      </c>
      <c r="R9212" s="70" t="str">
        <f>IFERROR(IF(K9212="handling and wharfage",SUM(P9212:Q9212),IF(OR(K9212="tank",K9212="Boat",K9212="car"),INDEX(Rate!$B$4:$M$25,MATCH(Gilbert!N9212,Rate!$A$4:$A$25,0),MATCH(Gilbert!L9212,Rate!$B$3:$M$3,0))*O9212*0.8,INDEX(Rate!$B$4:$M$25,MATCH(Gilbert!N9212,Rate!$A$4:$A$25,0),MATCH(Gilbert!L9212,Rate!$B$3:$M$3,0))*O9212)),"")</f>
        <v/>
      </c>
      <c r="T9212" s="71" t="str">
        <f t="shared" si="432"/>
        <v/>
      </c>
    </row>
    <row r="9213" spans="16:20">
      <c r="P9213" s="70" t="str">
        <f t="shared" si="430"/>
        <v/>
      </c>
      <c r="Q9213" s="70" t="str">
        <f t="shared" si="431"/>
        <v/>
      </c>
      <c r="R9213" s="70" t="str">
        <f>IFERROR(IF(K9213="handling and wharfage",SUM(P9213:Q9213),IF(OR(K9213="tank",K9213="Boat",K9213="car"),INDEX(Rate!$B$4:$M$25,MATCH(Gilbert!N9213,Rate!$A$4:$A$25,0),MATCH(Gilbert!L9213,Rate!$B$3:$M$3,0))*O9213*0.8,INDEX(Rate!$B$4:$M$25,MATCH(Gilbert!N9213,Rate!$A$4:$A$25,0),MATCH(Gilbert!L9213,Rate!$B$3:$M$3,0))*O9213)),"")</f>
        <v/>
      </c>
      <c r="T9213" s="71" t="str">
        <f t="shared" si="432"/>
        <v/>
      </c>
    </row>
    <row r="9214" spans="16:20">
      <c r="P9214" s="70" t="str">
        <f t="shared" si="430"/>
        <v/>
      </c>
      <c r="Q9214" s="70" t="str">
        <f t="shared" si="431"/>
        <v/>
      </c>
      <c r="R9214" s="70" t="str">
        <f>IFERROR(IF(K9214="handling and wharfage",SUM(P9214:Q9214),IF(OR(K9214="tank",K9214="Boat",K9214="car"),INDEX(Rate!$B$4:$M$25,MATCH(Gilbert!N9214,Rate!$A$4:$A$25,0),MATCH(Gilbert!L9214,Rate!$B$3:$M$3,0))*O9214*0.8,INDEX(Rate!$B$4:$M$25,MATCH(Gilbert!N9214,Rate!$A$4:$A$25,0),MATCH(Gilbert!L9214,Rate!$B$3:$M$3,0))*O9214)),"")</f>
        <v/>
      </c>
      <c r="T9214" s="71" t="str">
        <f t="shared" si="432"/>
        <v/>
      </c>
    </row>
    <row r="9215" spans="16:20">
      <c r="P9215" s="70" t="str">
        <f t="shared" si="430"/>
        <v/>
      </c>
      <c r="Q9215" s="70" t="str">
        <f t="shared" si="431"/>
        <v/>
      </c>
      <c r="R9215" s="70" t="str">
        <f>IFERROR(IF(K9215="handling and wharfage",SUM(P9215:Q9215),IF(OR(K9215="tank",K9215="Boat",K9215="car"),INDEX(Rate!$B$4:$M$25,MATCH(Gilbert!N9215,Rate!$A$4:$A$25,0),MATCH(Gilbert!L9215,Rate!$B$3:$M$3,0))*O9215*0.8,INDEX(Rate!$B$4:$M$25,MATCH(Gilbert!N9215,Rate!$A$4:$A$25,0),MATCH(Gilbert!L9215,Rate!$B$3:$M$3,0))*O9215)),"")</f>
        <v/>
      </c>
      <c r="T9215" s="71" t="str">
        <f t="shared" si="432"/>
        <v/>
      </c>
    </row>
    <row r="9216" spans="16:20">
      <c r="P9216" s="70" t="str">
        <f t="shared" si="430"/>
        <v/>
      </c>
      <c r="Q9216" s="70" t="str">
        <f t="shared" si="431"/>
        <v/>
      </c>
      <c r="R9216" s="70" t="str">
        <f>IFERROR(IF(K9216="handling and wharfage",SUM(P9216:Q9216),IF(OR(K9216="tank",K9216="Boat",K9216="car"),INDEX(Rate!$B$4:$M$25,MATCH(Gilbert!N9216,Rate!$A$4:$A$25,0),MATCH(Gilbert!L9216,Rate!$B$3:$M$3,0))*O9216*0.8,INDEX(Rate!$B$4:$M$25,MATCH(Gilbert!N9216,Rate!$A$4:$A$25,0),MATCH(Gilbert!L9216,Rate!$B$3:$M$3,0))*O9216)),"")</f>
        <v/>
      </c>
      <c r="T9216" s="71" t="str">
        <f t="shared" si="432"/>
        <v/>
      </c>
    </row>
    <row r="9217" spans="16:20">
      <c r="P9217" s="70" t="str">
        <f t="shared" si="430"/>
        <v/>
      </c>
      <c r="Q9217" s="70" t="str">
        <f t="shared" si="431"/>
        <v/>
      </c>
      <c r="R9217" s="70" t="str">
        <f>IFERROR(IF(K9217="handling and wharfage",SUM(P9217:Q9217),IF(OR(K9217="tank",K9217="Boat",K9217="car"),INDEX(Rate!$B$4:$M$25,MATCH(Gilbert!N9217,Rate!$A$4:$A$25,0),MATCH(Gilbert!L9217,Rate!$B$3:$M$3,0))*O9217*0.8,INDEX(Rate!$B$4:$M$25,MATCH(Gilbert!N9217,Rate!$A$4:$A$25,0),MATCH(Gilbert!L9217,Rate!$B$3:$M$3,0))*O9217)),"")</f>
        <v/>
      </c>
      <c r="T9217" s="71" t="str">
        <f t="shared" si="432"/>
        <v/>
      </c>
    </row>
    <row r="9218" spans="16:20">
      <c r="P9218" s="70" t="str">
        <f t="shared" si="430"/>
        <v/>
      </c>
      <c r="Q9218" s="70" t="str">
        <f t="shared" si="431"/>
        <v/>
      </c>
      <c r="R9218" s="70" t="str">
        <f>IFERROR(IF(K9218="handling and wharfage",SUM(P9218:Q9218),IF(OR(K9218="tank",K9218="Boat",K9218="car"),INDEX(Rate!$B$4:$M$25,MATCH(Gilbert!N9218,Rate!$A$4:$A$25,0),MATCH(Gilbert!L9218,Rate!$B$3:$M$3,0))*O9218*0.8,INDEX(Rate!$B$4:$M$25,MATCH(Gilbert!N9218,Rate!$A$4:$A$25,0),MATCH(Gilbert!L9218,Rate!$B$3:$M$3,0))*O9218)),"")</f>
        <v/>
      </c>
      <c r="T9218" s="71" t="str">
        <f t="shared" si="432"/>
        <v/>
      </c>
    </row>
    <row r="9219" spans="16:20">
      <c r="P9219" s="70" t="str">
        <f t="shared" ref="P9219:P9282" si="433">IF(OR(K9219="handling and wharfage",K9219="rau handling and wharfage"),O9219*30,"")</f>
        <v/>
      </c>
      <c r="Q9219" s="70" t="str">
        <f t="shared" ref="Q9219:Q9282" si="434">IF(K9219&lt;&gt;"handling and wharfage","",O9219*3.5)</f>
        <v/>
      </c>
      <c r="R9219" s="70" t="str">
        <f>IFERROR(IF(K9219="handling and wharfage",SUM(P9219:Q9219),IF(OR(K9219="tank",K9219="Boat",K9219="car"),INDEX(Rate!$B$4:$M$25,MATCH(Gilbert!N9219,Rate!$A$4:$A$25,0),MATCH(Gilbert!L9219,Rate!$B$3:$M$3,0))*O9219*0.8,INDEX(Rate!$B$4:$M$25,MATCH(Gilbert!N9219,Rate!$A$4:$A$25,0),MATCH(Gilbert!L9219,Rate!$B$3:$M$3,0))*O9219)),"")</f>
        <v/>
      </c>
      <c r="T9219" s="71" t="str">
        <f t="shared" ref="T9219:T9282" si="435">IF(L9219="","",IF(L9219="General2","F0070000061A","E31250000331"))</f>
        <v/>
      </c>
    </row>
    <row r="9220" spans="16:20">
      <c r="P9220" s="70" t="str">
        <f t="shared" si="433"/>
        <v/>
      </c>
      <c r="Q9220" s="70" t="str">
        <f t="shared" si="434"/>
        <v/>
      </c>
      <c r="R9220" s="70" t="str">
        <f>IFERROR(IF(K9220="handling and wharfage",SUM(P9220:Q9220),IF(OR(K9220="tank",K9220="Boat",K9220="car"),INDEX(Rate!$B$4:$M$25,MATCH(Gilbert!N9220,Rate!$A$4:$A$25,0),MATCH(Gilbert!L9220,Rate!$B$3:$M$3,0))*O9220*0.8,INDEX(Rate!$B$4:$M$25,MATCH(Gilbert!N9220,Rate!$A$4:$A$25,0),MATCH(Gilbert!L9220,Rate!$B$3:$M$3,0))*O9220)),"")</f>
        <v/>
      </c>
      <c r="T9220" s="71" t="str">
        <f t="shared" si="435"/>
        <v/>
      </c>
    </row>
    <row r="9221" spans="16:20">
      <c r="P9221" s="70" t="str">
        <f t="shared" si="433"/>
        <v/>
      </c>
      <c r="Q9221" s="70" t="str">
        <f t="shared" si="434"/>
        <v/>
      </c>
      <c r="R9221" s="70" t="str">
        <f>IFERROR(IF(K9221="handling and wharfage",SUM(P9221:Q9221),IF(OR(K9221="tank",K9221="Boat",K9221="car"),INDEX(Rate!$B$4:$M$25,MATCH(Gilbert!N9221,Rate!$A$4:$A$25,0),MATCH(Gilbert!L9221,Rate!$B$3:$M$3,0))*O9221*0.8,INDEX(Rate!$B$4:$M$25,MATCH(Gilbert!N9221,Rate!$A$4:$A$25,0),MATCH(Gilbert!L9221,Rate!$B$3:$M$3,0))*O9221)),"")</f>
        <v/>
      </c>
      <c r="T9221" s="71" t="str">
        <f t="shared" si="435"/>
        <v/>
      </c>
    </row>
    <row r="9222" spans="16:20">
      <c r="P9222" s="70" t="str">
        <f t="shared" si="433"/>
        <v/>
      </c>
      <c r="Q9222" s="70" t="str">
        <f t="shared" si="434"/>
        <v/>
      </c>
      <c r="R9222" s="70" t="str">
        <f>IFERROR(IF(K9222="handling and wharfage",SUM(P9222:Q9222),IF(OR(K9222="tank",K9222="Boat",K9222="car"),INDEX(Rate!$B$4:$M$25,MATCH(Gilbert!N9222,Rate!$A$4:$A$25,0),MATCH(Gilbert!L9222,Rate!$B$3:$M$3,0))*O9222*0.8,INDEX(Rate!$B$4:$M$25,MATCH(Gilbert!N9222,Rate!$A$4:$A$25,0),MATCH(Gilbert!L9222,Rate!$B$3:$M$3,0))*O9222)),"")</f>
        <v/>
      </c>
      <c r="T9222" s="71" t="str">
        <f t="shared" si="435"/>
        <v/>
      </c>
    </row>
    <row r="9223" spans="16:20">
      <c r="P9223" s="70" t="str">
        <f t="shared" si="433"/>
        <v/>
      </c>
      <c r="Q9223" s="70" t="str">
        <f t="shared" si="434"/>
        <v/>
      </c>
      <c r="R9223" s="70" t="str">
        <f>IFERROR(IF(K9223="handling and wharfage",SUM(P9223:Q9223),IF(OR(K9223="tank",K9223="Boat",K9223="car"),INDEX(Rate!$B$4:$M$25,MATCH(Gilbert!N9223,Rate!$A$4:$A$25,0),MATCH(Gilbert!L9223,Rate!$B$3:$M$3,0))*O9223*0.8,INDEX(Rate!$B$4:$M$25,MATCH(Gilbert!N9223,Rate!$A$4:$A$25,0),MATCH(Gilbert!L9223,Rate!$B$3:$M$3,0))*O9223)),"")</f>
        <v/>
      </c>
      <c r="T9223" s="71" t="str">
        <f t="shared" si="435"/>
        <v/>
      </c>
    </row>
    <row r="9224" spans="16:20">
      <c r="P9224" s="70" t="str">
        <f t="shared" si="433"/>
        <v/>
      </c>
      <c r="Q9224" s="70" t="str">
        <f t="shared" si="434"/>
        <v/>
      </c>
      <c r="R9224" s="70" t="str">
        <f>IFERROR(IF(K9224="handling and wharfage",SUM(P9224:Q9224),IF(OR(K9224="tank",K9224="Boat",K9224="car"),INDEX(Rate!$B$4:$M$25,MATCH(Gilbert!N9224,Rate!$A$4:$A$25,0),MATCH(Gilbert!L9224,Rate!$B$3:$M$3,0))*O9224*0.8,INDEX(Rate!$B$4:$M$25,MATCH(Gilbert!N9224,Rate!$A$4:$A$25,0),MATCH(Gilbert!L9224,Rate!$B$3:$M$3,0))*O9224)),"")</f>
        <v/>
      </c>
      <c r="T9224" s="71" t="str">
        <f t="shared" si="435"/>
        <v/>
      </c>
    </row>
    <row r="9225" spans="16:20">
      <c r="P9225" s="70" t="str">
        <f t="shared" si="433"/>
        <v/>
      </c>
      <c r="Q9225" s="70" t="str">
        <f t="shared" si="434"/>
        <v/>
      </c>
      <c r="R9225" s="70" t="str">
        <f>IFERROR(IF(K9225="handling and wharfage",SUM(P9225:Q9225),IF(OR(K9225="tank",K9225="Boat",K9225="car"),INDEX(Rate!$B$4:$M$25,MATCH(Gilbert!N9225,Rate!$A$4:$A$25,0),MATCH(Gilbert!L9225,Rate!$B$3:$M$3,0))*O9225*0.8,INDEX(Rate!$B$4:$M$25,MATCH(Gilbert!N9225,Rate!$A$4:$A$25,0),MATCH(Gilbert!L9225,Rate!$B$3:$M$3,0))*O9225)),"")</f>
        <v/>
      </c>
      <c r="T9225" s="71" t="str">
        <f t="shared" si="435"/>
        <v/>
      </c>
    </row>
    <row r="9226" spans="16:20">
      <c r="P9226" s="70" t="str">
        <f t="shared" si="433"/>
        <v/>
      </c>
      <c r="Q9226" s="70" t="str">
        <f t="shared" si="434"/>
        <v/>
      </c>
      <c r="R9226" s="70" t="str">
        <f>IFERROR(IF(K9226="handling and wharfage",SUM(P9226:Q9226),IF(OR(K9226="tank",K9226="Boat",K9226="car"),INDEX(Rate!$B$4:$M$25,MATCH(Gilbert!N9226,Rate!$A$4:$A$25,0),MATCH(Gilbert!L9226,Rate!$B$3:$M$3,0))*O9226*0.8,INDEX(Rate!$B$4:$M$25,MATCH(Gilbert!N9226,Rate!$A$4:$A$25,0),MATCH(Gilbert!L9226,Rate!$B$3:$M$3,0))*O9226)),"")</f>
        <v/>
      </c>
      <c r="T9226" s="71" t="str">
        <f t="shared" si="435"/>
        <v/>
      </c>
    </row>
    <row r="9227" spans="16:20">
      <c r="P9227" s="70" t="str">
        <f t="shared" si="433"/>
        <v/>
      </c>
      <c r="Q9227" s="70" t="str">
        <f t="shared" si="434"/>
        <v/>
      </c>
      <c r="R9227" s="70" t="str">
        <f>IFERROR(IF(K9227="handling and wharfage",SUM(P9227:Q9227),IF(OR(K9227="tank",K9227="Boat",K9227="car"),INDEX(Rate!$B$4:$M$25,MATCH(Gilbert!N9227,Rate!$A$4:$A$25,0),MATCH(Gilbert!L9227,Rate!$B$3:$M$3,0))*O9227*0.8,INDEX(Rate!$B$4:$M$25,MATCH(Gilbert!N9227,Rate!$A$4:$A$25,0),MATCH(Gilbert!L9227,Rate!$B$3:$M$3,0))*O9227)),"")</f>
        <v/>
      </c>
      <c r="T9227" s="71" t="str">
        <f t="shared" si="435"/>
        <v/>
      </c>
    </row>
    <row r="9228" spans="16:20">
      <c r="P9228" s="70" t="str">
        <f t="shared" si="433"/>
        <v/>
      </c>
      <c r="Q9228" s="70" t="str">
        <f t="shared" si="434"/>
        <v/>
      </c>
      <c r="R9228" s="70" t="str">
        <f>IFERROR(IF(K9228="handling and wharfage",SUM(P9228:Q9228),IF(OR(K9228="tank",K9228="Boat",K9228="car"),INDEX(Rate!$B$4:$M$25,MATCH(Gilbert!N9228,Rate!$A$4:$A$25,0),MATCH(Gilbert!L9228,Rate!$B$3:$M$3,0))*O9228*0.8,INDEX(Rate!$B$4:$M$25,MATCH(Gilbert!N9228,Rate!$A$4:$A$25,0),MATCH(Gilbert!L9228,Rate!$B$3:$M$3,0))*O9228)),"")</f>
        <v/>
      </c>
      <c r="T9228" s="71" t="str">
        <f t="shared" si="435"/>
        <v/>
      </c>
    </row>
    <row r="9229" spans="16:20">
      <c r="P9229" s="70" t="str">
        <f t="shared" si="433"/>
        <v/>
      </c>
      <c r="Q9229" s="70" t="str">
        <f t="shared" si="434"/>
        <v/>
      </c>
      <c r="R9229" s="70" t="str">
        <f>IFERROR(IF(K9229="handling and wharfage",SUM(P9229:Q9229),IF(OR(K9229="tank",K9229="Boat",K9229="car"),INDEX(Rate!$B$4:$M$25,MATCH(Gilbert!N9229,Rate!$A$4:$A$25,0),MATCH(Gilbert!L9229,Rate!$B$3:$M$3,0))*O9229*0.8,INDEX(Rate!$B$4:$M$25,MATCH(Gilbert!N9229,Rate!$A$4:$A$25,0),MATCH(Gilbert!L9229,Rate!$B$3:$M$3,0))*O9229)),"")</f>
        <v/>
      </c>
      <c r="T9229" s="71" t="str">
        <f t="shared" si="435"/>
        <v/>
      </c>
    </row>
    <row r="9230" spans="16:20">
      <c r="P9230" s="70" t="str">
        <f t="shared" si="433"/>
        <v/>
      </c>
      <c r="Q9230" s="70" t="str">
        <f t="shared" si="434"/>
        <v/>
      </c>
      <c r="R9230" s="70" t="str">
        <f>IFERROR(IF(K9230="handling and wharfage",SUM(P9230:Q9230),IF(OR(K9230="tank",K9230="Boat",K9230="car"),INDEX(Rate!$B$4:$M$25,MATCH(Gilbert!N9230,Rate!$A$4:$A$25,0),MATCH(Gilbert!L9230,Rate!$B$3:$M$3,0))*O9230*0.8,INDEX(Rate!$B$4:$M$25,MATCH(Gilbert!N9230,Rate!$A$4:$A$25,0),MATCH(Gilbert!L9230,Rate!$B$3:$M$3,0))*O9230)),"")</f>
        <v/>
      </c>
      <c r="T9230" s="71" t="str">
        <f t="shared" si="435"/>
        <v/>
      </c>
    </row>
    <row r="9231" spans="16:20">
      <c r="P9231" s="70" t="str">
        <f t="shared" si="433"/>
        <v/>
      </c>
      <c r="Q9231" s="70" t="str">
        <f t="shared" si="434"/>
        <v/>
      </c>
      <c r="R9231" s="70" t="str">
        <f>IFERROR(IF(K9231="handling and wharfage",SUM(P9231:Q9231),IF(OR(K9231="tank",K9231="Boat",K9231="car"),INDEX(Rate!$B$4:$M$25,MATCH(Gilbert!N9231,Rate!$A$4:$A$25,0),MATCH(Gilbert!L9231,Rate!$B$3:$M$3,0))*O9231*0.8,INDEX(Rate!$B$4:$M$25,MATCH(Gilbert!N9231,Rate!$A$4:$A$25,0),MATCH(Gilbert!L9231,Rate!$B$3:$M$3,0))*O9231)),"")</f>
        <v/>
      </c>
      <c r="T9231" s="71" t="str">
        <f t="shared" si="435"/>
        <v/>
      </c>
    </row>
    <row r="9232" spans="16:20">
      <c r="P9232" s="70" t="str">
        <f t="shared" si="433"/>
        <v/>
      </c>
      <c r="Q9232" s="70" t="str">
        <f t="shared" si="434"/>
        <v/>
      </c>
      <c r="R9232" s="70" t="str">
        <f>IFERROR(IF(K9232="handling and wharfage",SUM(P9232:Q9232),IF(OR(K9232="tank",K9232="Boat",K9232="car"),INDEX(Rate!$B$4:$M$25,MATCH(Gilbert!N9232,Rate!$A$4:$A$25,0),MATCH(Gilbert!L9232,Rate!$B$3:$M$3,0))*O9232*0.8,INDEX(Rate!$B$4:$M$25,MATCH(Gilbert!N9232,Rate!$A$4:$A$25,0),MATCH(Gilbert!L9232,Rate!$B$3:$M$3,0))*O9232)),"")</f>
        <v/>
      </c>
      <c r="T9232" s="71" t="str">
        <f t="shared" si="435"/>
        <v/>
      </c>
    </row>
    <row r="9233" spans="16:20">
      <c r="P9233" s="70" t="str">
        <f t="shared" si="433"/>
        <v/>
      </c>
      <c r="Q9233" s="70" t="str">
        <f t="shared" si="434"/>
        <v/>
      </c>
      <c r="R9233" s="70" t="str">
        <f>IFERROR(IF(K9233="handling and wharfage",SUM(P9233:Q9233),IF(OR(K9233="tank",K9233="Boat",K9233="car"),INDEX(Rate!$B$4:$M$25,MATCH(Gilbert!N9233,Rate!$A$4:$A$25,0),MATCH(Gilbert!L9233,Rate!$B$3:$M$3,0))*O9233*0.8,INDEX(Rate!$B$4:$M$25,MATCH(Gilbert!N9233,Rate!$A$4:$A$25,0),MATCH(Gilbert!L9233,Rate!$B$3:$M$3,0))*O9233)),"")</f>
        <v/>
      </c>
      <c r="T9233" s="71" t="str">
        <f t="shared" si="435"/>
        <v/>
      </c>
    </row>
    <row r="9234" spans="16:20">
      <c r="P9234" s="70" t="str">
        <f t="shared" si="433"/>
        <v/>
      </c>
      <c r="Q9234" s="70" t="str">
        <f t="shared" si="434"/>
        <v/>
      </c>
      <c r="R9234" s="70" t="str">
        <f>IFERROR(IF(K9234="handling and wharfage",SUM(P9234:Q9234),IF(OR(K9234="tank",K9234="Boat",K9234="car"),INDEX(Rate!$B$4:$M$25,MATCH(Gilbert!N9234,Rate!$A$4:$A$25,0),MATCH(Gilbert!L9234,Rate!$B$3:$M$3,0))*O9234*0.8,INDEX(Rate!$B$4:$M$25,MATCH(Gilbert!N9234,Rate!$A$4:$A$25,0),MATCH(Gilbert!L9234,Rate!$B$3:$M$3,0))*O9234)),"")</f>
        <v/>
      </c>
      <c r="T9234" s="71" t="str">
        <f t="shared" si="435"/>
        <v/>
      </c>
    </row>
    <row r="9235" spans="16:20">
      <c r="P9235" s="70" t="str">
        <f t="shared" si="433"/>
        <v/>
      </c>
      <c r="Q9235" s="70" t="str">
        <f t="shared" si="434"/>
        <v/>
      </c>
      <c r="R9235" s="70" t="str">
        <f>IFERROR(IF(K9235="handling and wharfage",SUM(P9235:Q9235),IF(OR(K9235="tank",K9235="Boat",K9235="car"),INDEX(Rate!$B$4:$M$25,MATCH(Gilbert!N9235,Rate!$A$4:$A$25,0),MATCH(Gilbert!L9235,Rate!$B$3:$M$3,0))*O9235*0.8,INDEX(Rate!$B$4:$M$25,MATCH(Gilbert!N9235,Rate!$A$4:$A$25,0),MATCH(Gilbert!L9235,Rate!$B$3:$M$3,0))*O9235)),"")</f>
        <v/>
      </c>
      <c r="T9235" s="71" t="str">
        <f t="shared" si="435"/>
        <v/>
      </c>
    </row>
    <row r="9236" spans="16:20">
      <c r="P9236" s="70" t="str">
        <f t="shared" si="433"/>
        <v/>
      </c>
      <c r="Q9236" s="70" t="str">
        <f t="shared" si="434"/>
        <v/>
      </c>
      <c r="R9236" s="70" t="str">
        <f>IFERROR(IF(K9236="handling and wharfage",SUM(P9236:Q9236),IF(OR(K9236="tank",K9236="Boat",K9236="car"),INDEX(Rate!$B$4:$M$25,MATCH(Gilbert!N9236,Rate!$A$4:$A$25,0),MATCH(Gilbert!L9236,Rate!$B$3:$M$3,0))*O9236*0.8,INDEX(Rate!$B$4:$M$25,MATCH(Gilbert!N9236,Rate!$A$4:$A$25,0),MATCH(Gilbert!L9236,Rate!$B$3:$M$3,0))*O9236)),"")</f>
        <v/>
      </c>
      <c r="T9236" s="71" t="str">
        <f t="shared" si="435"/>
        <v/>
      </c>
    </row>
    <row r="9237" spans="16:20">
      <c r="P9237" s="70" t="str">
        <f t="shared" si="433"/>
        <v/>
      </c>
      <c r="Q9237" s="70" t="str">
        <f t="shared" si="434"/>
        <v/>
      </c>
      <c r="R9237" s="70" t="str">
        <f>IFERROR(IF(K9237="handling and wharfage",SUM(P9237:Q9237),IF(OR(K9237="tank",K9237="Boat",K9237="car"),INDEX(Rate!$B$4:$M$25,MATCH(Gilbert!N9237,Rate!$A$4:$A$25,0),MATCH(Gilbert!L9237,Rate!$B$3:$M$3,0))*O9237*0.8,INDEX(Rate!$B$4:$M$25,MATCH(Gilbert!N9237,Rate!$A$4:$A$25,0),MATCH(Gilbert!L9237,Rate!$B$3:$M$3,0))*O9237)),"")</f>
        <v/>
      </c>
      <c r="T9237" s="71" t="str">
        <f t="shared" si="435"/>
        <v/>
      </c>
    </row>
    <row r="9238" spans="16:20">
      <c r="P9238" s="70" t="str">
        <f t="shared" si="433"/>
        <v/>
      </c>
      <c r="Q9238" s="70" t="str">
        <f t="shared" si="434"/>
        <v/>
      </c>
      <c r="R9238" s="70" t="str">
        <f>IFERROR(IF(K9238="handling and wharfage",SUM(P9238:Q9238),IF(OR(K9238="tank",K9238="Boat",K9238="car"),INDEX(Rate!$B$4:$M$25,MATCH(Gilbert!N9238,Rate!$A$4:$A$25,0),MATCH(Gilbert!L9238,Rate!$B$3:$M$3,0))*O9238*0.8,INDEX(Rate!$B$4:$M$25,MATCH(Gilbert!N9238,Rate!$A$4:$A$25,0),MATCH(Gilbert!L9238,Rate!$B$3:$M$3,0))*O9238)),"")</f>
        <v/>
      </c>
      <c r="T9238" s="71" t="str">
        <f t="shared" si="435"/>
        <v/>
      </c>
    </row>
    <row r="9239" spans="16:20">
      <c r="P9239" s="70" t="str">
        <f t="shared" si="433"/>
        <v/>
      </c>
      <c r="Q9239" s="70" t="str">
        <f t="shared" si="434"/>
        <v/>
      </c>
      <c r="R9239" s="70" t="str">
        <f>IFERROR(IF(K9239="handling and wharfage",SUM(P9239:Q9239),IF(OR(K9239="tank",K9239="Boat",K9239="car"),INDEX(Rate!$B$4:$M$25,MATCH(Gilbert!N9239,Rate!$A$4:$A$25,0),MATCH(Gilbert!L9239,Rate!$B$3:$M$3,0))*O9239*0.8,INDEX(Rate!$B$4:$M$25,MATCH(Gilbert!N9239,Rate!$A$4:$A$25,0),MATCH(Gilbert!L9239,Rate!$B$3:$M$3,0))*O9239)),"")</f>
        <v/>
      </c>
      <c r="T9239" s="71" t="str">
        <f t="shared" si="435"/>
        <v/>
      </c>
    </row>
    <row r="9240" spans="16:20">
      <c r="P9240" s="70" t="str">
        <f t="shared" si="433"/>
        <v/>
      </c>
      <c r="Q9240" s="70" t="str">
        <f t="shared" si="434"/>
        <v/>
      </c>
      <c r="R9240" s="70" t="str">
        <f>IFERROR(IF(K9240="handling and wharfage",SUM(P9240:Q9240),IF(OR(K9240="tank",K9240="Boat",K9240="car"),INDEX(Rate!$B$4:$M$25,MATCH(Gilbert!N9240,Rate!$A$4:$A$25,0),MATCH(Gilbert!L9240,Rate!$B$3:$M$3,0))*O9240*0.8,INDEX(Rate!$B$4:$M$25,MATCH(Gilbert!N9240,Rate!$A$4:$A$25,0),MATCH(Gilbert!L9240,Rate!$B$3:$M$3,0))*O9240)),"")</f>
        <v/>
      </c>
      <c r="T9240" s="71" t="str">
        <f t="shared" si="435"/>
        <v/>
      </c>
    </row>
    <row r="9241" spans="16:20">
      <c r="P9241" s="70" t="str">
        <f t="shared" si="433"/>
        <v/>
      </c>
      <c r="Q9241" s="70" t="str">
        <f t="shared" si="434"/>
        <v/>
      </c>
      <c r="R9241" s="70" t="str">
        <f>IFERROR(IF(K9241="handling and wharfage",SUM(P9241:Q9241),IF(OR(K9241="tank",K9241="Boat",K9241="car"),INDEX(Rate!$B$4:$M$25,MATCH(Gilbert!N9241,Rate!$A$4:$A$25,0),MATCH(Gilbert!L9241,Rate!$B$3:$M$3,0))*O9241*0.8,INDEX(Rate!$B$4:$M$25,MATCH(Gilbert!N9241,Rate!$A$4:$A$25,0),MATCH(Gilbert!L9241,Rate!$B$3:$M$3,0))*O9241)),"")</f>
        <v/>
      </c>
      <c r="T9241" s="71" t="str">
        <f t="shared" si="435"/>
        <v/>
      </c>
    </row>
    <row r="9242" spans="16:20">
      <c r="P9242" s="70" t="str">
        <f t="shared" si="433"/>
        <v/>
      </c>
      <c r="Q9242" s="70" t="str">
        <f t="shared" si="434"/>
        <v/>
      </c>
      <c r="R9242" s="70" t="str">
        <f>IFERROR(IF(K9242="handling and wharfage",SUM(P9242:Q9242),IF(OR(K9242="tank",K9242="Boat",K9242="car"),INDEX(Rate!$B$4:$M$25,MATCH(Gilbert!N9242,Rate!$A$4:$A$25,0),MATCH(Gilbert!L9242,Rate!$B$3:$M$3,0))*O9242*0.8,INDEX(Rate!$B$4:$M$25,MATCH(Gilbert!N9242,Rate!$A$4:$A$25,0),MATCH(Gilbert!L9242,Rate!$B$3:$M$3,0))*O9242)),"")</f>
        <v/>
      </c>
      <c r="T9242" s="71" t="str">
        <f t="shared" si="435"/>
        <v/>
      </c>
    </row>
    <row r="9243" spans="16:20">
      <c r="P9243" s="70" t="str">
        <f t="shared" si="433"/>
        <v/>
      </c>
      <c r="Q9243" s="70" t="str">
        <f t="shared" si="434"/>
        <v/>
      </c>
      <c r="R9243" s="70" t="str">
        <f>IFERROR(IF(K9243="handling and wharfage",SUM(P9243:Q9243),IF(OR(K9243="tank",K9243="Boat",K9243="car"),INDEX(Rate!$B$4:$M$25,MATCH(Gilbert!N9243,Rate!$A$4:$A$25,0),MATCH(Gilbert!L9243,Rate!$B$3:$M$3,0))*O9243*0.8,INDEX(Rate!$B$4:$M$25,MATCH(Gilbert!N9243,Rate!$A$4:$A$25,0),MATCH(Gilbert!L9243,Rate!$B$3:$M$3,0))*O9243)),"")</f>
        <v/>
      </c>
      <c r="T9243" s="71" t="str">
        <f t="shared" si="435"/>
        <v/>
      </c>
    </row>
    <row r="9244" spans="16:20">
      <c r="P9244" s="70" t="str">
        <f t="shared" si="433"/>
        <v/>
      </c>
      <c r="Q9244" s="70" t="str">
        <f t="shared" si="434"/>
        <v/>
      </c>
      <c r="R9244" s="70" t="str">
        <f>IFERROR(IF(K9244="handling and wharfage",SUM(P9244:Q9244),IF(OR(K9244="tank",K9244="Boat",K9244="car"),INDEX(Rate!$B$4:$M$25,MATCH(Gilbert!N9244,Rate!$A$4:$A$25,0),MATCH(Gilbert!L9244,Rate!$B$3:$M$3,0))*O9244*0.8,INDEX(Rate!$B$4:$M$25,MATCH(Gilbert!N9244,Rate!$A$4:$A$25,0),MATCH(Gilbert!L9244,Rate!$B$3:$M$3,0))*O9244)),"")</f>
        <v/>
      </c>
      <c r="T9244" s="71" t="str">
        <f t="shared" si="435"/>
        <v/>
      </c>
    </row>
    <row r="9245" spans="16:20">
      <c r="P9245" s="70" t="str">
        <f t="shared" si="433"/>
        <v/>
      </c>
      <c r="Q9245" s="70" t="str">
        <f t="shared" si="434"/>
        <v/>
      </c>
      <c r="R9245" s="70" t="str">
        <f>IFERROR(IF(K9245="handling and wharfage",SUM(P9245:Q9245),IF(OR(K9245="tank",K9245="Boat",K9245="car"),INDEX(Rate!$B$4:$M$25,MATCH(Gilbert!N9245,Rate!$A$4:$A$25,0),MATCH(Gilbert!L9245,Rate!$B$3:$M$3,0))*O9245*0.8,INDEX(Rate!$B$4:$M$25,MATCH(Gilbert!N9245,Rate!$A$4:$A$25,0),MATCH(Gilbert!L9245,Rate!$B$3:$M$3,0))*O9245)),"")</f>
        <v/>
      </c>
      <c r="T9245" s="71" t="str">
        <f t="shared" si="435"/>
        <v/>
      </c>
    </row>
    <row r="9246" spans="16:20">
      <c r="P9246" s="70" t="str">
        <f t="shared" si="433"/>
        <v/>
      </c>
      <c r="Q9246" s="70" t="str">
        <f t="shared" si="434"/>
        <v/>
      </c>
      <c r="R9246" s="70" t="str">
        <f>IFERROR(IF(K9246="handling and wharfage",SUM(P9246:Q9246),IF(OR(K9246="tank",K9246="Boat",K9246="car"),INDEX(Rate!$B$4:$M$25,MATCH(Gilbert!N9246,Rate!$A$4:$A$25,0),MATCH(Gilbert!L9246,Rate!$B$3:$M$3,0))*O9246*0.8,INDEX(Rate!$B$4:$M$25,MATCH(Gilbert!N9246,Rate!$A$4:$A$25,0),MATCH(Gilbert!L9246,Rate!$B$3:$M$3,0))*O9246)),"")</f>
        <v/>
      </c>
      <c r="T9246" s="71" t="str">
        <f t="shared" si="435"/>
        <v/>
      </c>
    </row>
    <row r="9247" spans="16:20">
      <c r="P9247" s="70" t="str">
        <f t="shared" si="433"/>
        <v/>
      </c>
      <c r="Q9247" s="70" t="str">
        <f t="shared" si="434"/>
        <v/>
      </c>
      <c r="R9247" s="70" t="str">
        <f>IFERROR(IF(K9247="handling and wharfage",SUM(P9247:Q9247),IF(OR(K9247="tank",K9247="Boat",K9247="car"),INDEX(Rate!$B$4:$M$25,MATCH(Gilbert!N9247,Rate!$A$4:$A$25,0),MATCH(Gilbert!L9247,Rate!$B$3:$M$3,0))*O9247*0.8,INDEX(Rate!$B$4:$M$25,MATCH(Gilbert!N9247,Rate!$A$4:$A$25,0),MATCH(Gilbert!L9247,Rate!$B$3:$M$3,0))*O9247)),"")</f>
        <v/>
      </c>
      <c r="T9247" s="71" t="str">
        <f t="shared" si="435"/>
        <v/>
      </c>
    </row>
    <row r="9248" spans="16:20">
      <c r="P9248" s="70" t="str">
        <f t="shared" si="433"/>
        <v/>
      </c>
      <c r="Q9248" s="70" t="str">
        <f t="shared" si="434"/>
        <v/>
      </c>
      <c r="R9248" s="70" t="str">
        <f>IFERROR(IF(K9248="handling and wharfage",SUM(P9248:Q9248),IF(OR(K9248="tank",K9248="Boat",K9248="car"),INDEX(Rate!$B$4:$M$25,MATCH(Gilbert!N9248,Rate!$A$4:$A$25,0),MATCH(Gilbert!L9248,Rate!$B$3:$M$3,0))*O9248*0.8,INDEX(Rate!$B$4:$M$25,MATCH(Gilbert!N9248,Rate!$A$4:$A$25,0),MATCH(Gilbert!L9248,Rate!$B$3:$M$3,0))*O9248)),"")</f>
        <v/>
      </c>
      <c r="T9248" s="71" t="str">
        <f t="shared" si="435"/>
        <v/>
      </c>
    </row>
    <row r="9249" spans="16:20">
      <c r="P9249" s="70" t="str">
        <f t="shared" si="433"/>
        <v/>
      </c>
      <c r="Q9249" s="70" t="str">
        <f t="shared" si="434"/>
        <v/>
      </c>
      <c r="R9249" s="70" t="str">
        <f>IFERROR(IF(K9249="handling and wharfage",SUM(P9249:Q9249),IF(OR(K9249="tank",K9249="Boat",K9249="car"),INDEX(Rate!$B$4:$M$25,MATCH(Gilbert!N9249,Rate!$A$4:$A$25,0),MATCH(Gilbert!L9249,Rate!$B$3:$M$3,0))*O9249*0.8,INDEX(Rate!$B$4:$M$25,MATCH(Gilbert!N9249,Rate!$A$4:$A$25,0),MATCH(Gilbert!L9249,Rate!$B$3:$M$3,0))*O9249)),"")</f>
        <v/>
      </c>
      <c r="T9249" s="71" t="str">
        <f t="shared" si="435"/>
        <v/>
      </c>
    </row>
    <row r="9250" spans="16:20">
      <c r="P9250" s="70" t="str">
        <f t="shared" si="433"/>
        <v/>
      </c>
      <c r="Q9250" s="70" t="str">
        <f t="shared" si="434"/>
        <v/>
      </c>
      <c r="R9250" s="70" t="str">
        <f>IFERROR(IF(K9250="handling and wharfage",SUM(P9250:Q9250),IF(OR(K9250="tank",K9250="Boat",K9250="car"),INDEX(Rate!$B$4:$M$25,MATCH(Gilbert!N9250,Rate!$A$4:$A$25,0),MATCH(Gilbert!L9250,Rate!$B$3:$M$3,0))*O9250*0.8,INDEX(Rate!$B$4:$M$25,MATCH(Gilbert!N9250,Rate!$A$4:$A$25,0),MATCH(Gilbert!L9250,Rate!$B$3:$M$3,0))*O9250)),"")</f>
        <v/>
      </c>
      <c r="T9250" s="71" t="str">
        <f t="shared" si="435"/>
        <v/>
      </c>
    </row>
    <row r="9251" spans="16:20">
      <c r="P9251" s="70" t="str">
        <f t="shared" si="433"/>
        <v/>
      </c>
      <c r="Q9251" s="70" t="str">
        <f t="shared" si="434"/>
        <v/>
      </c>
      <c r="R9251" s="70" t="str">
        <f>IFERROR(IF(K9251="handling and wharfage",SUM(P9251:Q9251),IF(OR(K9251="tank",K9251="Boat",K9251="car"),INDEX(Rate!$B$4:$M$25,MATCH(Gilbert!N9251,Rate!$A$4:$A$25,0),MATCH(Gilbert!L9251,Rate!$B$3:$M$3,0))*O9251*0.8,INDEX(Rate!$B$4:$M$25,MATCH(Gilbert!N9251,Rate!$A$4:$A$25,0),MATCH(Gilbert!L9251,Rate!$B$3:$M$3,0))*O9251)),"")</f>
        <v/>
      </c>
      <c r="T9251" s="71" t="str">
        <f t="shared" si="435"/>
        <v/>
      </c>
    </row>
    <row r="9252" spans="16:20">
      <c r="P9252" s="70" t="str">
        <f t="shared" si="433"/>
        <v/>
      </c>
      <c r="Q9252" s="70" t="str">
        <f t="shared" si="434"/>
        <v/>
      </c>
      <c r="R9252" s="70" t="str">
        <f>IFERROR(IF(K9252="handling and wharfage",SUM(P9252:Q9252),IF(OR(K9252="tank",K9252="Boat",K9252="car"),INDEX(Rate!$B$4:$M$25,MATCH(Gilbert!N9252,Rate!$A$4:$A$25,0),MATCH(Gilbert!L9252,Rate!$B$3:$M$3,0))*O9252*0.8,INDEX(Rate!$B$4:$M$25,MATCH(Gilbert!N9252,Rate!$A$4:$A$25,0),MATCH(Gilbert!L9252,Rate!$B$3:$M$3,0))*O9252)),"")</f>
        <v/>
      </c>
      <c r="T9252" s="71" t="str">
        <f t="shared" si="435"/>
        <v/>
      </c>
    </row>
    <row r="9253" spans="16:20">
      <c r="P9253" s="70" t="str">
        <f t="shared" si="433"/>
        <v/>
      </c>
      <c r="Q9253" s="70" t="str">
        <f t="shared" si="434"/>
        <v/>
      </c>
      <c r="R9253" s="70" t="str">
        <f>IFERROR(IF(K9253="handling and wharfage",SUM(P9253:Q9253),IF(OR(K9253="tank",K9253="Boat",K9253="car"),INDEX(Rate!$B$4:$M$25,MATCH(Gilbert!N9253,Rate!$A$4:$A$25,0),MATCH(Gilbert!L9253,Rate!$B$3:$M$3,0))*O9253*0.8,INDEX(Rate!$B$4:$M$25,MATCH(Gilbert!N9253,Rate!$A$4:$A$25,0),MATCH(Gilbert!L9253,Rate!$B$3:$M$3,0))*O9253)),"")</f>
        <v/>
      </c>
      <c r="T9253" s="71" t="str">
        <f t="shared" si="435"/>
        <v/>
      </c>
    </row>
    <row r="9254" spans="16:20">
      <c r="P9254" s="70" t="str">
        <f t="shared" si="433"/>
        <v/>
      </c>
      <c r="Q9254" s="70" t="str">
        <f t="shared" si="434"/>
        <v/>
      </c>
      <c r="R9254" s="70" t="str">
        <f>IFERROR(IF(K9254="handling and wharfage",SUM(P9254:Q9254),IF(OR(K9254="tank",K9254="Boat",K9254="car"),INDEX(Rate!$B$4:$M$25,MATCH(Gilbert!N9254,Rate!$A$4:$A$25,0),MATCH(Gilbert!L9254,Rate!$B$3:$M$3,0))*O9254*0.8,INDEX(Rate!$B$4:$M$25,MATCH(Gilbert!N9254,Rate!$A$4:$A$25,0),MATCH(Gilbert!L9254,Rate!$B$3:$M$3,0))*O9254)),"")</f>
        <v/>
      </c>
      <c r="T9254" s="71" t="str">
        <f t="shared" si="435"/>
        <v/>
      </c>
    </row>
    <row r="9255" spans="16:20">
      <c r="P9255" s="70" t="str">
        <f t="shared" si="433"/>
        <v/>
      </c>
      <c r="Q9255" s="70" t="str">
        <f t="shared" si="434"/>
        <v/>
      </c>
      <c r="R9255" s="70" t="str">
        <f>IFERROR(IF(K9255="handling and wharfage",SUM(P9255:Q9255),IF(OR(K9255="tank",K9255="Boat",K9255="car"),INDEX(Rate!$B$4:$M$25,MATCH(Gilbert!N9255,Rate!$A$4:$A$25,0),MATCH(Gilbert!L9255,Rate!$B$3:$M$3,0))*O9255*0.8,INDEX(Rate!$B$4:$M$25,MATCH(Gilbert!N9255,Rate!$A$4:$A$25,0),MATCH(Gilbert!L9255,Rate!$B$3:$M$3,0))*O9255)),"")</f>
        <v/>
      </c>
      <c r="T9255" s="71" t="str">
        <f t="shared" si="435"/>
        <v/>
      </c>
    </row>
    <row r="9256" spans="16:20">
      <c r="P9256" s="70" t="str">
        <f t="shared" si="433"/>
        <v/>
      </c>
      <c r="Q9256" s="70" t="str">
        <f t="shared" si="434"/>
        <v/>
      </c>
      <c r="R9256" s="70" t="str">
        <f>IFERROR(IF(K9256="handling and wharfage",SUM(P9256:Q9256),IF(OR(K9256="tank",K9256="Boat",K9256="car"),INDEX(Rate!$B$4:$M$25,MATCH(Gilbert!N9256,Rate!$A$4:$A$25,0),MATCH(Gilbert!L9256,Rate!$B$3:$M$3,0))*O9256*0.8,INDEX(Rate!$B$4:$M$25,MATCH(Gilbert!N9256,Rate!$A$4:$A$25,0),MATCH(Gilbert!L9256,Rate!$B$3:$M$3,0))*O9256)),"")</f>
        <v/>
      </c>
      <c r="T9256" s="71" t="str">
        <f t="shared" si="435"/>
        <v/>
      </c>
    </row>
    <row r="9257" spans="16:20">
      <c r="P9257" s="70" t="str">
        <f t="shared" si="433"/>
        <v/>
      </c>
      <c r="Q9257" s="70" t="str">
        <f t="shared" si="434"/>
        <v/>
      </c>
      <c r="R9257" s="70" t="str">
        <f>IFERROR(IF(K9257="handling and wharfage",SUM(P9257:Q9257),IF(OR(K9257="tank",K9257="Boat",K9257="car"),INDEX(Rate!$B$4:$M$25,MATCH(Gilbert!N9257,Rate!$A$4:$A$25,0),MATCH(Gilbert!L9257,Rate!$B$3:$M$3,0))*O9257*0.8,INDEX(Rate!$B$4:$M$25,MATCH(Gilbert!N9257,Rate!$A$4:$A$25,0),MATCH(Gilbert!L9257,Rate!$B$3:$M$3,0))*O9257)),"")</f>
        <v/>
      </c>
      <c r="T9257" s="71" t="str">
        <f t="shared" si="435"/>
        <v/>
      </c>
    </row>
    <row r="9258" spans="16:20">
      <c r="P9258" s="70" t="str">
        <f t="shared" si="433"/>
        <v/>
      </c>
      <c r="Q9258" s="70" t="str">
        <f t="shared" si="434"/>
        <v/>
      </c>
      <c r="R9258" s="70" t="str">
        <f>IFERROR(IF(K9258="handling and wharfage",SUM(P9258:Q9258),IF(OR(K9258="tank",K9258="Boat",K9258="car"),INDEX(Rate!$B$4:$M$25,MATCH(Gilbert!N9258,Rate!$A$4:$A$25,0),MATCH(Gilbert!L9258,Rate!$B$3:$M$3,0))*O9258*0.8,INDEX(Rate!$B$4:$M$25,MATCH(Gilbert!N9258,Rate!$A$4:$A$25,0),MATCH(Gilbert!L9258,Rate!$B$3:$M$3,0))*O9258)),"")</f>
        <v/>
      </c>
      <c r="T9258" s="71" t="str">
        <f t="shared" si="435"/>
        <v/>
      </c>
    </row>
    <row r="9259" spans="16:20">
      <c r="P9259" s="70" t="str">
        <f t="shared" si="433"/>
        <v/>
      </c>
      <c r="Q9259" s="70" t="str">
        <f t="shared" si="434"/>
        <v/>
      </c>
      <c r="R9259" s="70" t="str">
        <f>IFERROR(IF(K9259="handling and wharfage",SUM(P9259:Q9259),IF(OR(K9259="tank",K9259="Boat",K9259="car"),INDEX(Rate!$B$4:$M$25,MATCH(Gilbert!N9259,Rate!$A$4:$A$25,0),MATCH(Gilbert!L9259,Rate!$B$3:$M$3,0))*O9259*0.8,INDEX(Rate!$B$4:$M$25,MATCH(Gilbert!N9259,Rate!$A$4:$A$25,0),MATCH(Gilbert!L9259,Rate!$B$3:$M$3,0))*O9259)),"")</f>
        <v/>
      </c>
      <c r="T9259" s="71" t="str">
        <f t="shared" si="435"/>
        <v/>
      </c>
    </row>
    <row r="9260" spans="16:20">
      <c r="P9260" s="70" t="str">
        <f t="shared" si="433"/>
        <v/>
      </c>
      <c r="Q9260" s="70" t="str">
        <f t="shared" si="434"/>
        <v/>
      </c>
      <c r="R9260" s="70" t="str">
        <f>IFERROR(IF(K9260="handling and wharfage",SUM(P9260:Q9260),IF(OR(K9260="tank",K9260="Boat",K9260="car"),INDEX(Rate!$B$4:$M$25,MATCH(Gilbert!N9260,Rate!$A$4:$A$25,0),MATCH(Gilbert!L9260,Rate!$B$3:$M$3,0))*O9260*0.8,INDEX(Rate!$B$4:$M$25,MATCH(Gilbert!N9260,Rate!$A$4:$A$25,0),MATCH(Gilbert!L9260,Rate!$B$3:$M$3,0))*O9260)),"")</f>
        <v/>
      </c>
      <c r="T9260" s="71" t="str">
        <f t="shared" si="435"/>
        <v/>
      </c>
    </row>
    <row r="9261" spans="16:20">
      <c r="P9261" s="70" t="str">
        <f t="shared" si="433"/>
        <v/>
      </c>
      <c r="Q9261" s="70" t="str">
        <f t="shared" si="434"/>
        <v/>
      </c>
      <c r="R9261" s="70" t="str">
        <f>IFERROR(IF(K9261="handling and wharfage",SUM(P9261:Q9261),IF(OR(K9261="tank",K9261="Boat",K9261="car"),INDEX(Rate!$B$4:$M$25,MATCH(Gilbert!N9261,Rate!$A$4:$A$25,0),MATCH(Gilbert!L9261,Rate!$B$3:$M$3,0))*O9261*0.8,INDEX(Rate!$B$4:$M$25,MATCH(Gilbert!N9261,Rate!$A$4:$A$25,0),MATCH(Gilbert!L9261,Rate!$B$3:$M$3,0))*O9261)),"")</f>
        <v/>
      </c>
      <c r="T9261" s="71" t="str">
        <f t="shared" si="435"/>
        <v/>
      </c>
    </row>
    <row r="9262" spans="16:20">
      <c r="P9262" s="70" t="str">
        <f t="shared" si="433"/>
        <v/>
      </c>
      <c r="Q9262" s="70" t="str">
        <f t="shared" si="434"/>
        <v/>
      </c>
      <c r="R9262" s="70" t="str">
        <f>IFERROR(IF(K9262="handling and wharfage",SUM(P9262:Q9262),IF(OR(K9262="tank",K9262="Boat",K9262="car"),INDEX(Rate!$B$4:$M$25,MATCH(Gilbert!N9262,Rate!$A$4:$A$25,0),MATCH(Gilbert!L9262,Rate!$B$3:$M$3,0))*O9262*0.8,INDEX(Rate!$B$4:$M$25,MATCH(Gilbert!N9262,Rate!$A$4:$A$25,0),MATCH(Gilbert!L9262,Rate!$B$3:$M$3,0))*O9262)),"")</f>
        <v/>
      </c>
      <c r="T9262" s="71" t="str">
        <f t="shared" si="435"/>
        <v/>
      </c>
    </row>
    <row r="9263" spans="16:20">
      <c r="P9263" s="70" t="str">
        <f t="shared" si="433"/>
        <v/>
      </c>
      <c r="Q9263" s="70" t="str">
        <f t="shared" si="434"/>
        <v/>
      </c>
      <c r="R9263" s="70" t="str">
        <f>IFERROR(IF(K9263="handling and wharfage",SUM(P9263:Q9263),IF(OR(K9263="tank",K9263="Boat",K9263="car"),INDEX(Rate!$B$4:$M$25,MATCH(Gilbert!N9263,Rate!$A$4:$A$25,0),MATCH(Gilbert!L9263,Rate!$B$3:$M$3,0))*O9263*0.8,INDEX(Rate!$B$4:$M$25,MATCH(Gilbert!N9263,Rate!$A$4:$A$25,0),MATCH(Gilbert!L9263,Rate!$B$3:$M$3,0))*O9263)),"")</f>
        <v/>
      </c>
      <c r="T9263" s="71" t="str">
        <f t="shared" si="435"/>
        <v/>
      </c>
    </row>
    <row r="9264" spans="16:20">
      <c r="P9264" s="70" t="str">
        <f t="shared" si="433"/>
        <v/>
      </c>
      <c r="Q9264" s="70" t="str">
        <f t="shared" si="434"/>
        <v/>
      </c>
      <c r="R9264" s="70" t="str">
        <f>IFERROR(IF(K9264="handling and wharfage",SUM(P9264:Q9264),IF(OR(K9264="tank",K9264="Boat",K9264="car"),INDEX(Rate!$B$4:$M$25,MATCH(Gilbert!N9264,Rate!$A$4:$A$25,0),MATCH(Gilbert!L9264,Rate!$B$3:$M$3,0))*O9264*0.8,INDEX(Rate!$B$4:$M$25,MATCH(Gilbert!N9264,Rate!$A$4:$A$25,0),MATCH(Gilbert!L9264,Rate!$B$3:$M$3,0))*O9264)),"")</f>
        <v/>
      </c>
      <c r="T9264" s="71" t="str">
        <f t="shared" si="435"/>
        <v/>
      </c>
    </row>
    <row r="9265" spans="16:20">
      <c r="P9265" s="70" t="str">
        <f t="shared" si="433"/>
        <v/>
      </c>
      <c r="Q9265" s="70" t="str">
        <f t="shared" si="434"/>
        <v/>
      </c>
      <c r="R9265" s="70" t="str">
        <f>IFERROR(IF(K9265="handling and wharfage",SUM(P9265:Q9265),IF(OR(K9265="tank",K9265="Boat",K9265="car"),INDEX(Rate!$B$4:$M$25,MATCH(Gilbert!N9265,Rate!$A$4:$A$25,0),MATCH(Gilbert!L9265,Rate!$B$3:$M$3,0))*O9265*0.8,INDEX(Rate!$B$4:$M$25,MATCH(Gilbert!N9265,Rate!$A$4:$A$25,0),MATCH(Gilbert!L9265,Rate!$B$3:$M$3,0))*O9265)),"")</f>
        <v/>
      </c>
      <c r="T9265" s="71" t="str">
        <f t="shared" si="435"/>
        <v/>
      </c>
    </row>
    <row r="9266" spans="16:20">
      <c r="P9266" s="70" t="str">
        <f t="shared" si="433"/>
        <v/>
      </c>
      <c r="Q9266" s="70" t="str">
        <f t="shared" si="434"/>
        <v/>
      </c>
      <c r="R9266" s="70" t="str">
        <f>IFERROR(IF(K9266="handling and wharfage",SUM(P9266:Q9266),IF(OR(K9266="tank",K9266="Boat",K9266="car"),INDEX(Rate!$B$4:$M$25,MATCH(Gilbert!N9266,Rate!$A$4:$A$25,0),MATCH(Gilbert!L9266,Rate!$B$3:$M$3,0))*O9266*0.8,INDEX(Rate!$B$4:$M$25,MATCH(Gilbert!N9266,Rate!$A$4:$A$25,0),MATCH(Gilbert!L9266,Rate!$B$3:$M$3,0))*O9266)),"")</f>
        <v/>
      </c>
      <c r="T9266" s="71" t="str">
        <f t="shared" si="435"/>
        <v/>
      </c>
    </row>
    <row r="9267" spans="16:20">
      <c r="P9267" s="70" t="str">
        <f t="shared" si="433"/>
        <v/>
      </c>
      <c r="Q9267" s="70" t="str">
        <f t="shared" si="434"/>
        <v/>
      </c>
      <c r="R9267" s="70" t="str">
        <f>IFERROR(IF(K9267="handling and wharfage",SUM(P9267:Q9267),IF(OR(K9267="tank",K9267="Boat",K9267="car"),INDEX(Rate!$B$4:$M$25,MATCH(Gilbert!N9267,Rate!$A$4:$A$25,0),MATCH(Gilbert!L9267,Rate!$B$3:$M$3,0))*O9267*0.8,INDEX(Rate!$B$4:$M$25,MATCH(Gilbert!N9267,Rate!$A$4:$A$25,0),MATCH(Gilbert!L9267,Rate!$B$3:$M$3,0))*O9267)),"")</f>
        <v/>
      </c>
      <c r="T9267" s="71" t="str">
        <f t="shared" si="435"/>
        <v/>
      </c>
    </row>
    <row r="9268" spans="16:20">
      <c r="P9268" s="70" t="str">
        <f t="shared" si="433"/>
        <v/>
      </c>
      <c r="Q9268" s="70" t="str">
        <f t="shared" si="434"/>
        <v/>
      </c>
      <c r="R9268" s="70" t="str">
        <f>IFERROR(IF(K9268="handling and wharfage",SUM(P9268:Q9268),IF(OR(K9268="tank",K9268="Boat",K9268="car"),INDEX(Rate!$B$4:$M$25,MATCH(Gilbert!N9268,Rate!$A$4:$A$25,0),MATCH(Gilbert!L9268,Rate!$B$3:$M$3,0))*O9268*0.8,INDEX(Rate!$B$4:$M$25,MATCH(Gilbert!N9268,Rate!$A$4:$A$25,0),MATCH(Gilbert!L9268,Rate!$B$3:$M$3,0))*O9268)),"")</f>
        <v/>
      </c>
      <c r="T9268" s="71" t="str">
        <f t="shared" si="435"/>
        <v/>
      </c>
    </row>
    <row r="9269" spans="16:20">
      <c r="P9269" s="70" t="str">
        <f t="shared" si="433"/>
        <v/>
      </c>
      <c r="Q9269" s="70" t="str">
        <f t="shared" si="434"/>
        <v/>
      </c>
      <c r="R9269" s="70" t="str">
        <f>IFERROR(IF(K9269="handling and wharfage",SUM(P9269:Q9269),IF(OR(K9269="tank",K9269="Boat",K9269="car"),INDEX(Rate!$B$4:$M$25,MATCH(Gilbert!N9269,Rate!$A$4:$A$25,0),MATCH(Gilbert!L9269,Rate!$B$3:$M$3,0))*O9269*0.8,INDEX(Rate!$B$4:$M$25,MATCH(Gilbert!N9269,Rate!$A$4:$A$25,0),MATCH(Gilbert!L9269,Rate!$B$3:$M$3,0))*O9269)),"")</f>
        <v/>
      </c>
      <c r="T9269" s="71" t="str">
        <f t="shared" si="435"/>
        <v/>
      </c>
    </row>
    <row r="9270" spans="16:20">
      <c r="P9270" s="70" t="str">
        <f t="shared" si="433"/>
        <v/>
      </c>
      <c r="Q9270" s="70" t="str">
        <f t="shared" si="434"/>
        <v/>
      </c>
      <c r="R9270" s="70" t="str">
        <f>IFERROR(IF(K9270="handling and wharfage",SUM(P9270:Q9270),IF(OR(K9270="tank",K9270="Boat",K9270="car"),INDEX(Rate!$B$4:$M$25,MATCH(Gilbert!N9270,Rate!$A$4:$A$25,0),MATCH(Gilbert!L9270,Rate!$B$3:$M$3,0))*O9270*0.8,INDEX(Rate!$B$4:$M$25,MATCH(Gilbert!N9270,Rate!$A$4:$A$25,0),MATCH(Gilbert!L9270,Rate!$B$3:$M$3,0))*O9270)),"")</f>
        <v/>
      </c>
      <c r="T9270" s="71" t="str">
        <f t="shared" si="435"/>
        <v/>
      </c>
    </row>
    <row r="9271" spans="16:20">
      <c r="P9271" s="70" t="str">
        <f t="shared" si="433"/>
        <v/>
      </c>
      <c r="Q9271" s="70" t="str">
        <f t="shared" si="434"/>
        <v/>
      </c>
      <c r="R9271" s="70" t="str">
        <f>IFERROR(IF(K9271="handling and wharfage",SUM(P9271:Q9271),IF(OR(K9271="tank",K9271="Boat",K9271="car"),INDEX(Rate!$B$4:$M$25,MATCH(Gilbert!N9271,Rate!$A$4:$A$25,0),MATCH(Gilbert!L9271,Rate!$B$3:$M$3,0))*O9271*0.8,INDEX(Rate!$B$4:$M$25,MATCH(Gilbert!N9271,Rate!$A$4:$A$25,0),MATCH(Gilbert!L9271,Rate!$B$3:$M$3,0))*O9271)),"")</f>
        <v/>
      </c>
      <c r="T9271" s="71" t="str">
        <f t="shared" si="435"/>
        <v/>
      </c>
    </row>
    <row r="9272" spans="16:20">
      <c r="P9272" s="70" t="str">
        <f t="shared" si="433"/>
        <v/>
      </c>
      <c r="Q9272" s="70" t="str">
        <f t="shared" si="434"/>
        <v/>
      </c>
      <c r="R9272" s="70" t="str">
        <f>IFERROR(IF(K9272="handling and wharfage",SUM(P9272:Q9272),IF(OR(K9272="tank",K9272="Boat",K9272="car"),INDEX(Rate!$B$4:$M$25,MATCH(Gilbert!N9272,Rate!$A$4:$A$25,0),MATCH(Gilbert!L9272,Rate!$B$3:$M$3,0))*O9272*0.8,INDEX(Rate!$B$4:$M$25,MATCH(Gilbert!N9272,Rate!$A$4:$A$25,0),MATCH(Gilbert!L9272,Rate!$B$3:$M$3,0))*O9272)),"")</f>
        <v/>
      </c>
      <c r="T9272" s="71" t="str">
        <f t="shared" si="435"/>
        <v/>
      </c>
    </row>
    <row r="9273" spans="16:20">
      <c r="P9273" s="70" t="str">
        <f t="shared" si="433"/>
        <v/>
      </c>
      <c r="Q9273" s="70" t="str">
        <f t="shared" si="434"/>
        <v/>
      </c>
      <c r="R9273" s="70" t="str">
        <f>IFERROR(IF(K9273="handling and wharfage",SUM(P9273:Q9273),IF(OR(K9273="tank",K9273="Boat",K9273="car"),INDEX(Rate!$B$4:$M$25,MATCH(Gilbert!N9273,Rate!$A$4:$A$25,0),MATCH(Gilbert!L9273,Rate!$B$3:$M$3,0))*O9273*0.8,INDEX(Rate!$B$4:$M$25,MATCH(Gilbert!N9273,Rate!$A$4:$A$25,0),MATCH(Gilbert!L9273,Rate!$B$3:$M$3,0))*O9273)),"")</f>
        <v/>
      </c>
      <c r="T9273" s="71" t="str">
        <f t="shared" si="435"/>
        <v/>
      </c>
    </row>
    <row r="9274" spans="16:20">
      <c r="P9274" s="70" t="str">
        <f t="shared" si="433"/>
        <v/>
      </c>
      <c r="Q9274" s="70" t="str">
        <f t="shared" si="434"/>
        <v/>
      </c>
      <c r="R9274" s="70" t="str">
        <f>IFERROR(IF(K9274="handling and wharfage",SUM(P9274:Q9274),IF(OR(K9274="tank",K9274="Boat",K9274="car"),INDEX(Rate!$B$4:$M$25,MATCH(Gilbert!N9274,Rate!$A$4:$A$25,0),MATCH(Gilbert!L9274,Rate!$B$3:$M$3,0))*O9274*0.8,INDEX(Rate!$B$4:$M$25,MATCH(Gilbert!N9274,Rate!$A$4:$A$25,0),MATCH(Gilbert!L9274,Rate!$B$3:$M$3,0))*O9274)),"")</f>
        <v/>
      </c>
      <c r="T9274" s="71" t="str">
        <f t="shared" si="435"/>
        <v/>
      </c>
    </row>
    <row r="9275" spans="16:20">
      <c r="P9275" s="70" t="str">
        <f t="shared" si="433"/>
        <v/>
      </c>
      <c r="Q9275" s="70" t="str">
        <f t="shared" si="434"/>
        <v/>
      </c>
      <c r="R9275" s="70" t="str">
        <f>IFERROR(IF(K9275="handling and wharfage",SUM(P9275:Q9275),IF(OR(K9275="tank",K9275="Boat",K9275="car"),INDEX(Rate!$B$4:$M$25,MATCH(Gilbert!N9275,Rate!$A$4:$A$25,0),MATCH(Gilbert!L9275,Rate!$B$3:$M$3,0))*O9275*0.8,INDEX(Rate!$B$4:$M$25,MATCH(Gilbert!N9275,Rate!$A$4:$A$25,0),MATCH(Gilbert!L9275,Rate!$B$3:$M$3,0))*O9275)),"")</f>
        <v/>
      </c>
      <c r="T9275" s="71" t="str">
        <f t="shared" si="435"/>
        <v/>
      </c>
    </row>
    <row r="9276" spans="16:20">
      <c r="P9276" s="70" t="str">
        <f t="shared" si="433"/>
        <v/>
      </c>
      <c r="Q9276" s="70" t="str">
        <f t="shared" si="434"/>
        <v/>
      </c>
      <c r="R9276" s="70" t="str">
        <f>IFERROR(IF(K9276="handling and wharfage",SUM(P9276:Q9276),IF(OR(K9276="tank",K9276="Boat",K9276="car"),INDEX(Rate!$B$4:$M$25,MATCH(Gilbert!N9276,Rate!$A$4:$A$25,0),MATCH(Gilbert!L9276,Rate!$B$3:$M$3,0))*O9276*0.8,INDEX(Rate!$B$4:$M$25,MATCH(Gilbert!N9276,Rate!$A$4:$A$25,0),MATCH(Gilbert!L9276,Rate!$B$3:$M$3,0))*O9276)),"")</f>
        <v/>
      </c>
      <c r="T9276" s="71" t="str">
        <f t="shared" si="435"/>
        <v/>
      </c>
    </row>
    <row r="9277" spans="16:20">
      <c r="P9277" s="70" t="str">
        <f t="shared" si="433"/>
        <v/>
      </c>
      <c r="Q9277" s="70" t="str">
        <f t="shared" si="434"/>
        <v/>
      </c>
      <c r="R9277" s="70" t="str">
        <f>IFERROR(IF(K9277="handling and wharfage",SUM(P9277:Q9277),IF(OR(K9277="tank",K9277="Boat",K9277="car"),INDEX(Rate!$B$4:$M$25,MATCH(Gilbert!N9277,Rate!$A$4:$A$25,0),MATCH(Gilbert!L9277,Rate!$B$3:$M$3,0))*O9277*0.8,INDEX(Rate!$B$4:$M$25,MATCH(Gilbert!N9277,Rate!$A$4:$A$25,0),MATCH(Gilbert!L9277,Rate!$B$3:$M$3,0))*O9277)),"")</f>
        <v/>
      </c>
      <c r="T9277" s="71" t="str">
        <f t="shared" si="435"/>
        <v/>
      </c>
    </row>
    <row r="9278" spans="16:20">
      <c r="P9278" s="70" t="str">
        <f t="shared" si="433"/>
        <v/>
      </c>
      <c r="Q9278" s="70" t="str">
        <f t="shared" si="434"/>
        <v/>
      </c>
      <c r="R9278" s="70" t="str">
        <f>IFERROR(IF(K9278="handling and wharfage",SUM(P9278:Q9278),IF(OR(K9278="tank",K9278="Boat",K9278="car"),INDEX(Rate!$B$4:$M$25,MATCH(Gilbert!N9278,Rate!$A$4:$A$25,0),MATCH(Gilbert!L9278,Rate!$B$3:$M$3,0))*O9278*0.8,INDEX(Rate!$B$4:$M$25,MATCH(Gilbert!N9278,Rate!$A$4:$A$25,0),MATCH(Gilbert!L9278,Rate!$B$3:$M$3,0))*O9278)),"")</f>
        <v/>
      </c>
      <c r="T9278" s="71" t="str">
        <f t="shared" si="435"/>
        <v/>
      </c>
    </row>
    <row r="9279" spans="16:20">
      <c r="P9279" s="70" t="str">
        <f t="shared" si="433"/>
        <v/>
      </c>
      <c r="Q9279" s="70" t="str">
        <f t="shared" si="434"/>
        <v/>
      </c>
      <c r="R9279" s="70" t="str">
        <f>IFERROR(IF(K9279="handling and wharfage",SUM(P9279:Q9279),IF(OR(K9279="tank",K9279="Boat",K9279="car"),INDEX(Rate!$B$4:$M$25,MATCH(Gilbert!N9279,Rate!$A$4:$A$25,0),MATCH(Gilbert!L9279,Rate!$B$3:$M$3,0))*O9279*0.8,INDEX(Rate!$B$4:$M$25,MATCH(Gilbert!N9279,Rate!$A$4:$A$25,0),MATCH(Gilbert!L9279,Rate!$B$3:$M$3,0))*O9279)),"")</f>
        <v/>
      </c>
      <c r="T9279" s="71" t="str">
        <f t="shared" si="435"/>
        <v/>
      </c>
    </row>
    <row r="9280" spans="16:20">
      <c r="P9280" s="70" t="str">
        <f t="shared" si="433"/>
        <v/>
      </c>
      <c r="Q9280" s="70" t="str">
        <f t="shared" si="434"/>
        <v/>
      </c>
      <c r="R9280" s="70" t="str">
        <f>IFERROR(IF(K9280="handling and wharfage",SUM(P9280:Q9280),IF(OR(K9280="tank",K9280="Boat",K9280="car"),INDEX(Rate!$B$4:$M$25,MATCH(Gilbert!N9280,Rate!$A$4:$A$25,0),MATCH(Gilbert!L9280,Rate!$B$3:$M$3,0))*O9280*0.8,INDEX(Rate!$B$4:$M$25,MATCH(Gilbert!N9280,Rate!$A$4:$A$25,0),MATCH(Gilbert!L9280,Rate!$B$3:$M$3,0))*O9280)),"")</f>
        <v/>
      </c>
      <c r="T9280" s="71" t="str">
        <f t="shared" si="435"/>
        <v/>
      </c>
    </row>
    <row r="9281" spans="16:20">
      <c r="P9281" s="70" t="str">
        <f t="shared" si="433"/>
        <v/>
      </c>
      <c r="Q9281" s="70" t="str">
        <f t="shared" si="434"/>
        <v/>
      </c>
      <c r="R9281" s="70" t="str">
        <f>IFERROR(IF(K9281="handling and wharfage",SUM(P9281:Q9281),IF(OR(K9281="tank",K9281="Boat",K9281="car"),INDEX(Rate!$B$4:$M$25,MATCH(Gilbert!N9281,Rate!$A$4:$A$25,0),MATCH(Gilbert!L9281,Rate!$B$3:$M$3,0))*O9281*0.8,INDEX(Rate!$B$4:$M$25,MATCH(Gilbert!N9281,Rate!$A$4:$A$25,0),MATCH(Gilbert!L9281,Rate!$B$3:$M$3,0))*O9281)),"")</f>
        <v/>
      </c>
      <c r="T9281" s="71" t="str">
        <f t="shared" si="435"/>
        <v/>
      </c>
    </row>
    <row r="9282" spans="16:20">
      <c r="P9282" s="70" t="str">
        <f t="shared" si="433"/>
        <v/>
      </c>
      <c r="Q9282" s="70" t="str">
        <f t="shared" si="434"/>
        <v/>
      </c>
      <c r="R9282" s="70" t="str">
        <f>IFERROR(IF(K9282="handling and wharfage",SUM(P9282:Q9282),IF(OR(K9282="tank",K9282="Boat",K9282="car"),INDEX(Rate!$B$4:$M$25,MATCH(Gilbert!N9282,Rate!$A$4:$A$25,0),MATCH(Gilbert!L9282,Rate!$B$3:$M$3,0))*O9282*0.8,INDEX(Rate!$B$4:$M$25,MATCH(Gilbert!N9282,Rate!$A$4:$A$25,0),MATCH(Gilbert!L9282,Rate!$B$3:$M$3,0))*O9282)),"")</f>
        <v/>
      </c>
      <c r="T9282" s="71" t="str">
        <f t="shared" si="435"/>
        <v/>
      </c>
    </row>
    <row r="9283" spans="16:20">
      <c r="P9283" s="70" t="str">
        <f t="shared" ref="P9283:P9346" si="436">IF(OR(K9283="handling and wharfage",K9283="rau handling and wharfage"),O9283*30,"")</f>
        <v/>
      </c>
      <c r="Q9283" s="70" t="str">
        <f t="shared" ref="Q9283:Q9346" si="437">IF(K9283&lt;&gt;"handling and wharfage","",O9283*3.5)</f>
        <v/>
      </c>
      <c r="R9283" s="70" t="str">
        <f>IFERROR(IF(K9283="handling and wharfage",SUM(P9283:Q9283),IF(OR(K9283="tank",K9283="Boat",K9283="car"),INDEX(Rate!$B$4:$M$25,MATCH(Gilbert!N9283,Rate!$A$4:$A$25,0),MATCH(Gilbert!L9283,Rate!$B$3:$M$3,0))*O9283*0.8,INDEX(Rate!$B$4:$M$25,MATCH(Gilbert!N9283,Rate!$A$4:$A$25,0),MATCH(Gilbert!L9283,Rate!$B$3:$M$3,0))*O9283)),"")</f>
        <v/>
      </c>
      <c r="T9283" s="71" t="str">
        <f t="shared" ref="T9283:T9346" si="438">IF(L9283="","",IF(L9283="General2","F0070000061A","E31250000331"))</f>
        <v/>
      </c>
    </row>
    <row r="9284" spans="16:20">
      <c r="P9284" s="70" t="str">
        <f t="shared" si="436"/>
        <v/>
      </c>
      <c r="Q9284" s="70" t="str">
        <f t="shared" si="437"/>
        <v/>
      </c>
      <c r="R9284" s="70" t="str">
        <f>IFERROR(IF(K9284="handling and wharfage",SUM(P9284:Q9284),IF(OR(K9284="tank",K9284="Boat",K9284="car"),INDEX(Rate!$B$4:$M$25,MATCH(Gilbert!N9284,Rate!$A$4:$A$25,0),MATCH(Gilbert!L9284,Rate!$B$3:$M$3,0))*O9284*0.8,INDEX(Rate!$B$4:$M$25,MATCH(Gilbert!N9284,Rate!$A$4:$A$25,0),MATCH(Gilbert!L9284,Rate!$B$3:$M$3,0))*O9284)),"")</f>
        <v/>
      </c>
      <c r="T9284" s="71" t="str">
        <f t="shared" si="438"/>
        <v/>
      </c>
    </row>
    <row r="9285" spans="16:20">
      <c r="P9285" s="70" t="str">
        <f t="shared" si="436"/>
        <v/>
      </c>
      <c r="Q9285" s="70" t="str">
        <f t="shared" si="437"/>
        <v/>
      </c>
      <c r="R9285" s="70" t="str">
        <f>IFERROR(IF(K9285="handling and wharfage",SUM(P9285:Q9285),IF(OR(K9285="tank",K9285="Boat",K9285="car"),INDEX(Rate!$B$4:$M$25,MATCH(Gilbert!N9285,Rate!$A$4:$A$25,0),MATCH(Gilbert!L9285,Rate!$B$3:$M$3,0))*O9285*0.8,INDEX(Rate!$B$4:$M$25,MATCH(Gilbert!N9285,Rate!$A$4:$A$25,0),MATCH(Gilbert!L9285,Rate!$B$3:$M$3,0))*O9285)),"")</f>
        <v/>
      </c>
      <c r="T9285" s="71" t="str">
        <f t="shared" si="438"/>
        <v/>
      </c>
    </row>
    <row r="9286" spans="16:20">
      <c r="P9286" s="70" t="str">
        <f t="shared" si="436"/>
        <v/>
      </c>
      <c r="Q9286" s="70" t="str">
        <f t="shared" si="437"/>
        <v/>
      </c>
      <c r="R9286" s="70" t="str">
        <f>IFERROR(IF(K9286="handling and wharfage",SUM(P9286:Q9286),IF(OR(K9286="tank",K9286="Boat",K9286="car"),INDEX(Rate!$B$4:$M$25,MATCH(Gilbert!N9286,Rate!$A$4:$A$25,0),MATCH(Gilbert!L9286,Rate!$B$3:$M$3,0))*O9286*0.8,INDEX(Rate!$B$4:$M$25,MATCH(Gilbert!N9286,Rate!$A$4:$A$25,0),MATCH(Gilbert!L9286,Rate!$B$3:$M$3,0))*O9286)),"")</f>
        <v/>
      </c>
      <c r="T9286" s="71" t="str">
        <f t="shared" si="438"/>
        <v/>
      </c>
    </row>
    <row r="9287" spans="16:20">
      <c r="P9287" s="70" t="str">
        <f t="shared" si="436"/>
        <v/>
      </c>
      <c r="Q9287" s="70" t="str">
        <f t="shared" si="437"/>
        <v/>
      </c>
      <c r="R9287" s="70" t="str">
        <f>IFERROR(IF(K9287="handling and wharfage",SUM(P9287:Q9287),IF(OR(K9287="tank",K9287="Boat",K9287="car"),INDEX(Rate!$B$4:$M$25,MATCH(Gilbert!N9287,Rate!$A$4:$A$25,0),MATCH(Gilbert!L9287,Rate!$B$3:$M$3,0))*O9287*0.8,INDEX(Rate!$B$4:$M$25,MATCH(Gilbert!N9287,Rate!$A$4:$A$25,0),MATCH(Gilbert!L9287,Rate!$B$3:$M$3,0))*O9287)),"")</f>
        <v/>
      </c>
      <c r="T9287" s="71" t="str">
        <f t="shared" si="438"/>
        <v/>
      </c>
    </row>
    <row r="9288" spans="16:20">
      <c r="P9288" s="70" t="str">
        <f t="shared" si="436"/>
        <v/>
      </c>
      <c r="Q9288" s="70" t="str">
        <f t="shared" si="437"/>
        <v/>
      </c>
      <c r="R9288" s="70" t="str">
        <f>IFERROR(IF(K9288="handling and wharfage",SUM(P9288:Q9288),IF(OR(K9288="tank",K9288="Boat",K9288="car"),INDEX(Rate!$B$4:$M$25,MATCH(Gilbert!N9288,Rate!$A$4:$A$25,0),MATCH(Gilbert!L9288,Rate!$B$3:$M$3,0))*O9288*0.8,INDEX(Rate!$B$4:$M$25,MATCH(Gilbert!N9288,Rate!$A$4:$A$25,0),MATCH(Gilbert!L9288,Rate!$B$3:$M$3,0))*O9288)),"")</f>
        <v/>
      </c>
      <c r="T9288" s="71" t="str">
        <f t="shared" si="438"/>
        <v/>
      </c>
    </row>
    <row r="9289" spans="16:20">
      <c r="P9289" s="70" t="str">
        <f t="shared" si="436"/>
        <v/>
      </c>
      <c r="Q9289" s="70" t="str">
        <f t="shared" si="437"/>
        <v/>
      </c>
      <c r="R9289" s="70" t="str">
        <f>IFERROR(IF(K9289="handling and wharfage",SUM(P9289:Q9289),IF(OR(K9289="tank",K9289="Boat",K9289="car"),INDEX(Rate!$B$4:$M$25,MATCH(Gilbert!N9289,Rate!$A$4:$A$25,0),MATCH(Gilbert!L9289,Rate!$B$3:$M$3,0))*O9289*0.8,INDEX(Rate!$B$4:$M$25,MATCH(Gilbert!N9289,Rate!$A$4:$A$25,0),MATCH(Gilbert!L9289,Rate!$B$3:$M$3,0))*O9289)),"")</f>
        <v/>
      </c>
      <c r="T9289" s="71" t="str">
        <f t="shared" si="438"/>
        <v/>
      </c>
    </row>
    <row r="9290" spans="16:20">
      <c r="P9290" s="70" t="str">
        <f t="shared" si="436"/>
        <v/>
      </c>
      <c r="Q9290" s="70" t="str">
        <f t="shared" si="437"/>
        <v/>
      </c>
      <c r="R9290" s="70" t="str">
        <f>IFERROR(IF(K9290="handling and wharfage",SUM(P9290:Q9290),IF(OR(K9290="tank",K9290="Boat",K9290="car"),INDEX(Rate!$B$4:$M$25,MATCH(Gilbert!N9290,Rate!$A$4:$A$25,0),MATCH(Gilbert!L9290,Rate!$B$3:$M$3,0))*O9290*0.8,INDEX(Rate!$B$4:$M$25,MATCH(Gilbert!N9290,Rate!$A$4:$A$25,0),MATCH(Gilbert!L9290,Rate!$B$3:$M$3,0))*O9290)),"")</f>
        <v/>
      </c>
      <c r="T9290" s="71" t="str">
        <f t="shared" si="438"/>
        <v/>
      </c>
    </row>
    <row r="9291" spans="16:20">
      <c r="P9291" s="70" t="str">
        <f t="shared" si="436"/>
        <v/>
      </c>
      <c r="Q9291" s="70" t="str">
        <f t="shared" si="437"/>
        <v/>
      </c>
      <c r="R9291" s="70" t="str">
        <f>IFERROR(IF(K9291="handling and wharfage",SUM(P9291:Q9291),IF(OR(K9291="tank",K9291="Boat",K9291="car"),INDEX(Rate!$B$4:$M$25,MATCH(Gilbert!N9291,Rate!$A$4:$A$25,0),MATCH(Gilbert!L9291,Rate!$B$3:$M$3,0))*O9291*0.8,INDEX(Rate!$B$4:$M$25,MATCH(Gilbert!N9291,Rate!$A$4:$A$25,0),MATCH(Gilbert!L9291,Rate!$B$3:$M$3,0))*O9291)),"")</f>
        <v/>
      </c>
      <c r="T9291" s="71" t="str">
        <f t="shared" si="438"/>
        <v/>
      </c>
    </row>
    <row r="9292" spans="16:20">
      <c r="P9292" s="70" t="str">
        <f t="shared" si="436"/>
        <v/>
      </c>
      <c r="Q9292" s="70" t="str">
        <f t="shared" si="437"/>
        <v/>
      </c>
      <c r="R9292" s="70" t="str">
        <f>IFERROR(IF(K9292="handling and wharfage",SUM(P9292:Q9292),IF(OR(K9292="tank",K9292="Boat",K9292="car"),INDEX(Rate!$B$4:$M$25,MATCH(Gilbert!N9292,Rate!$A$4:$A$25,0),MATCH(Gilbert!L9292,Rate!$B$3:$M$3,0))*O9292*0.8,INDEX(Rate!$B$4:$M$25,MATCH(Gilbert!N9292,Rate!$A$4:$A$25,0),MATCH(Gilbert!L9292,Rate!$B$3:$M$3,0))*O9292)),"")</f>
        <v/>
      </c>
      <c r="T9292" s="71" t="str">
        <f t="shared" si="438"/>
        <v/>
      </c>
    </row>
    <row r="9293" spans="16:20">
      <c r="P9293" s="70" t="str">
        <f t="shared" si="436"/>
        <v/>
      </c>
      <c r="Q9293" s="70" t="str">
        <f t="shared" si="437"/>
        <v/>
      </c>
      <c r="R9293" s="70" t="str">
        <f>IFERROR(IF(K9293="handling and wharfage",SUM(P9293:Q9293),IF(OR(K9293="tank",K9293="Boat",K9293="car"),INDEX(Rate!$B$4:$M$25,MATCH(Gilbert!N9293,Rate!$A$4:$A$25,0),MATCH(Gilbert!L9293,Rate!$B$3:$M$3,0))*O9293*0.8,INDEX(Rate!$B$4:$M$25,MATCH(Gilbert!N9293,Rate!$A$4:$A$25,0),MATCH(Gilbert!L9293,Rate!$B$3:$M$3,0))*O9293)),"")</f>
        <v/>
      </c>
      <c r="T9293" s="71" t="str">
        <f t="shared" si="438"/>
        <v/>
      </c>
    </row>
    <row r="9294" spans="16:20">
      <c r="P9294" s="70" t="str">
        <f t="shared" si="436"/>
        <v/>
      </c>
      <c r="Q9294" s="70" t="str">
        <f t="shared" si="437"/>
        <v/>
      </c>
      <c r="R9294" s="70" t="str">
        <f>IFERROR(IF(K9294="handling and wharfage",SUM(P9294:Q9294),IF(OR(K9294="tank",K9294="Boat",K9294="car"),INDEX(Rate!$B$4:$M$25,MATCH(Gilbert!N9294,Rate!$A$4:$A$25,0),MATCH(Gilbert!L9294,Rate!$B$3:$M$3,0))*O9294*0.8,INDEX(Rate!$B$4:$M$25,MATCH(Gilbert!N9294,Rate!$A$4:$A$25,0),MATCH(Gilbert!L9294,Rate!$B$3:$M$3,0))*O9294)),"")</f>
        <v/>
      </c>
      <c r="T9294" s="71" t="str">
        <f t="shared" si="438"/>
        <v/>
      </c>
    </row>
    <row r="9295" spans="16:20">
      <c r="P9295" s="70" t="str">
        <f t="shared" si="436"/>
        <v/>
      </c>
      <c r="Q9295" s="70" t="str">
        <f t="shared" si="437"/>
        <v/>
      </c>
      <c r="R9295" s="70" t="str">
        <f>IFERROR(IF(K9295="handling and wharfage",SUM(P9295:Q9295),IF(OR(K9295="tank",K9295="Boat",K9295="car"),INDEX(Rate!$B$4:$M$25,MATCH(Gilbert!N9295,Rate!$A$4:$A$25,0),MATCH(Gilbert!L9295,Rate!$B$3:$M$3,0))*O9295*0.8,INDEX(Rate!$B$4:$M$25,MATCH(Gilbert!N9295,Rate!$A$4:$A$25,0),MATCH(Gilbert!L9295,Rate!$B$3:$M$3,0))*O9295)),"")</f>
        <v/>
      </c>
      <c r="T9295" s="71" t="str">
        <f t="shared" si="438"/>
        <v/>
      </c>
    </row>
    <row r="9296" spans="16:20">
      <c r="P9296" s="70" t="str">
        <f t="shared" si="436"/>
        <v/>
      </c>
      <c r="Q9296" s="70" t="str">
        <f t="shared" si="437"/>
        <v/>
      </c>
      <c r="R9296" s="70" t="str">
        <f>IFERROR(IF(K9296="handling and wharfage",SUM(P9296:Q9296),IF(OR(K9296="tank",K9296="Boat",K9296="car"),INDEX(Rate!$B$4:$M$25,MATCH(Gilbert!N9296,Rate!$A$4:$A$25,0),MATCH(Gilbert!L9296,Rate!$B$3:$M$3,0))*O9296*0.8,INDEX(Rate!$B$4:$M$25,MATCH(Gilbert!N9296,Rate!$A$4:$A$25,0),MATCH(Gilbert!L9296,Rate!$B$3:$M$3,0))*O9296)),"")</f>
        <v/>
      </c>
      <c r="T9296" s="71" t="str">
        <f t="shared" si="438"/>
        <v/>
      </c>
    </row>
    <row r="9297" spans="16:20">
      <c r="P9297" s="70" t="str">
        <f t="shared" si="436"/>
        <v/>
      </c>
      <c r="Q9297" s="70" t="str">
        <f t="shared" si="437"/>
        <v/>
      </c>
      <c r="R9297" s="70" t="str">
        <f>IFERROR(IF(K9297="handling and wharfage",SUM(P9297:Q9297),IF(OR(K9297="tank",K9297="Boat",K9297="car"),INDEX(Rate!$B$4:$M$25,MATCH(Gilbert!N9297,Rate!$A$4:$A$25,0),MATCH(Gilbert!L9297,Rate!$B$3:$M$3,0))*O9297*0.8,INDEX(Rate!$B$4:$M$25,MATCH(Gilbert!N9297,Rate!$A$4:$A$25,0),MATCH(Gilbert!L9297,Rate!$B$3:$M$3,0))*O9297)),"")</f>
        <v/>
      </c>
      <c r="T9297" s="71" t="str">
        <f t="shared" si="438"/>
        <v/>
      </c>
    </row>
    <row r="9298" spans="16:20">
      <c r="P9298" s="70" t="str">
        <f t="shared" si="436"/>
        <v/>
      </c>
      <c r="Q9298" s="70" t="str">
        <f t="shared" si="437"/>
        <v/>
      </c>
      <c r="R9298" s="70" t="str">
        <f>IFERROR(IF(K9298="handling and wharfage",SUM(P9298:Q9298),IF(OR(K9298="tank",K9298="Boat",K9298="car"),INDEX(Rate!$B$4:$M$25,MATCH(Gilbert!N9298,Rate!$A$4:$A$25,0),MATCH(Gilbert!L9298,Rate!$B$3:$M$3,0))*O9298*0.8,INDEX(Rate!$B$4:$M$25,MATCH(Gilbert!N9298,Rate!$A$4:$A$25,0),MATCH(Gilbert!L9298,Rate!$B$3:$M$3,0))*O9298)),"")</f>
        <v/>
      </c>
      <c r="T9298" s="71" t="str">
        <f t="shared" si="438"/>
        <v/>
      </c>
    </row>
    <row r="9299" spans="16:20">
      <c r="P9299" s="70" t="str">
        <f t="shared" si="436"/>
        <v/>
      </c>
      <c r="Q9299" s="70" t="str">
        <f t="shared" si="437"/>
        <v/>
      </c>
      <c r="R9299" s="70" t="str">
        <f>IFERROR(IF(K9299="handling and wharfage",SUM(P9299:Q9299),IF(OR(K9299="tank",K9299="Boat",K9299="car"),INDEX(Rate!$B$4:$M$25,MATCH(Gilbert!N9299,Rate!$A$4:$A$25,0),MATCH(Gilbert!L9299,Rate!$B$3:$M$3,0))*O9299*0.8,INDEX(Rate!$B$4:$M$25,MATCH(Gilbert!N9299,Rate!$A$4:$A$25,0),MATCH(Gilbert!L9299,Rate!$B$3:$M$3,0))*O9299)),"")</f>
        <v/>
      </c>
      <c r="T9299" s="71" t="str">
        <f t="shared" si="438"/>
        <v/>
      </c>
    </row>
    <row r="9300" spans="16:20">
      <c r="P9300" s="70" t="str">
        <f t="shared" si="436"/>
        <v/>
      </c>
      <c r="Q9300" s="70" t="str">
        <f t="shared" si="437"/>
        <v/>
      </c>
      <c r="R9300" s="70" t="str">
        <f>IFERROR(IF(K9300="handling and wharfage",SUM(P9300:Q9300),IF(OR(K9300="tank",K9300="Boat",K9300="car"),INDEX(Rate!$B$4:$M$25,MATCH(Gilbert!N9300,Rate!$A$4:$A$25,0),MATCH(Gilbert!L9300,Rate!$B$3:$M$3,0))*O9300*0.8,INDEX(Rate!$B$4:$M$25,MATCH(Gilbert!N9300,Rate!$A$4:$A$25,0),MATCH(Gilbert!L9300,Rate!$B$3:$M$3,0))*O9300)),"")</f>
        <v/>
      </c>
      <c r="T9300" s="71" t="str">
        <f t="shared" si="438"/>
        <v/>
      </c>
    </row>
    <row r="9301" spans="16:20">
      <c r="P9301" s="70" t="str">
        <f t="shared" si="436"/>
        <v/>
      </c>
      <c r="Q9301" s="70" t="str">
        <f t="shared" si="437"/>
        <v/>
      </c>
      <c r="R9301" s="70" t="str">
        <f>IFERROR(IF(K9301="handling and wharfage",SUM(P9301:Q9301),IF(OR(K9301="tank",K9301="Boat",K9301="car"),INDEX(Rate!$B$4:$M$25,MATCH(Gilbert!N9301,Rate!$A$4:$A$25,0),MATCH(Gilbert!L9301,Rate!$B$3:$M$3,0))*O9301*0.8,INDEX(Rate!$B$4:$M$25,MATCH(Gilbert!N9301,Rate!$A$4:$A$25,0),MATCH(Gilbert!L9301,Rate!$B$3:$M$3,0))*O9301)),"")</f>
        <v/>
      </c>
      <c r="T9301" s="71" t="str">
        <f t="shared" si="438"/>
        <v/>
      </c>
    </row>
    <row r="9302" spans="16:20">
      <c r="P9302" s="70" t="str">
        <f t="shared" si="436"/>
        <v/>
      </c>
      <c r="Q9302" s="70" t="str">
        <f t="shared" si="437"/>
        <v/>
      </c>
      <c r="R9302" s="70" t="str">
        <f>IFERROR(IF(K9302="handling and wharfage",SUM(P9302:Q9302),IF(OR(K9302="tank",K9302="Boat",K9302="car"),INDEX(Rate!$B$4:$M$25,MATCH(Gilbert!N9302,Rate!$A$4:$A$25,0),MATCH(Gilbert!L9302,Rate!$B$3:$M$3,0))*O9302*0.8,INDEX(Rate!$B$4:$M$25,MATCH(Gilbert!N9302,Rate!$A$4:$A$25,0),MATCH(Gilbert!L9302,Rate!$B$3:$M$3,0))*O9302)),"")</f>
        <v/>
      </c>
      <c r="T9302" s="71" t="str">
        <f t="shared" si="438"/>
        <v/>
      </c>
    </row>
    <row r="9303" spans="16:20">
      <c r="P9303" s="70" t="str">
        <f t="shared" si="436"/>
        <v/>
      </c>
      <c r="Q9303" s="70" t="str">
        <f t="shared" si="437"/>
        <v/>
      </c>
      <c r="R9303" s="70" t="str">
        <f>IFERROR(IF(K9303="handling and wharfage",SUM(P9303:Q9303),IF(OR(K9303="tank",K9303="Boat",K9303="car"),INDEX(Rate!$B$4:$M$25,MATCH(Gilbert!N9303,Rate!$A$4:$A$25,0),MATCH(Gilbert!L9303,Rate!$B$3:$M$3,0))*O9303*0.8,INDEX(Rate!$B$4:$M$25,MATCH(Gilbert!N9303,Rate!$A$4:$A$25,0),MATCH(Gilbert!L9303,Rate!$B$3:$M$3,0))*O9303)),"")</f>
        <v/>
      </c>
      <c r="T9303" s="71" t="str">
        <f t="shared" si="438"/>
        <v/>
      </c>
    </row>
    <row r="9304" spans="16:20">
      <c r="P9304" s="70" t="str">
        <f t="shared" si="436"/>
        <v/>
      </c>
      <c r="Q9304" s="70" t="str">
        <f t="shared" si="437"/>
        <v/>
      </c>
      <c r="R9304" s="70" t="str">
        <f>IFERROR(IF(K9304="handling and wharfage",SUM(P9304:Q9304),IF(OR(K9304="tank",K9304="Boat",K9304="car"),INDEX(Rate!$B$4:$M$25,MATCH(Gilbert!N9304,Rate!$A$4:$A$25,0),MATCH(Gilbert!L9304,Rate!$B$3:$M$3,0))*O9304*0.8,INDEX(Rate!$B$4:$M$25,MATCH(Gilbert!N9304,Rate!$A$4:$A$25,0),MATCH(Gilbert!L9304,Rate!$B$3:$M$3,0))*O9304)),"")</f>
        <v/>
      </c>
      <c r="T9304" s="71" t="str">
        <f t="shared" si="438"/>
        <v/>
      </c>
    </row>
    <row r="9305" spans="16:20">
      <c r="P9305" s="70" t="str">
        <f t="shared" si="436"/>
        <v/>
      </c>
      <c r="Q9305" s="70" t="str">
        <f t="shared" si="437"/>
        <v/>
      </c>
      <c r="R9305" s="70" t="str">
        <f>IFERROR(IF(K9305="handling and wharfage",SUM(P9305:Q9305),IF(OR(K9305="tank",K9305="Boat",K9305="car"),INDEX(Rate!$B$4:$M$25,MATCH(Gilbert!N9305,Rate!$A$4:$A$25,0),MATCH(Gilbert!L9305,Rate!$B$3:$M$3,0))*O9305*0.8,INDEX(Rate!$B$4:$M$25,MATCH(Gilbert!N9305,Rate!$A$4:$A$25,0),MATCH(Gilbert!L9305,Rate!$B$3:$M$3,0))*O9305)),"")</f>
        <v/>
      </c>
      <c r="T9305" s="71" t="str">
        <f t="shared" si="438"/>
        <v/>
      </c>
    </row>
    <row r="9306" spans="16:20">
      <c r="P9306" s="70" t="str">
        <f t="shared" si="436"/>
        <v/>
      </c>
      <c r="Q9306" s="70" t="str">
        <f t="shared" si="437"/>
        <v/>
      </c>
      <c r="R9306" s="70" t="str">
        <f>IFERROR(IF(K9306="handling and wharfage",SUM(P9306:Q9306),IF(OR(K9306="tank",K9306="Boat",K9306="car"),INDEX(Rate!$B$4:$M$25,MATCH(Gilbert!N9306,Rate!$A$4:$A$25,0),MATCH(Gilbert!L9306,Rate!$B$3:$M$3,0))*O9306*0.8,INDEX(Rate!$B$4:$M$25,MATCH(Gilbert!N9306,Rate!$A$4:$A$25,0),MATCH(Gilbert!L9306,Rate!$B$3:$M$3,0))*O9306)),"")</f>
        <v/>
      </c>
      <c r="T9306" s="71" t="str">
        <f t="shared" si="438"/>
        <v/>
      </c>
    </row>
    <row r="9307" spans="16:20">
      <c r="P9307" s="70" t="str">
        <f t="shared" si="436"/>
        <v/>
      </c>
      <c r="Q9307" s="70" t="str">
        <f t="shared" si="437"/>
        <v/>
      </c>
      <c r="R9307" s="70" t="str">
        <f>IFERROR(IF(K9307="handling and wharfage",SUM(P9307:Q9307),IF(OR(K9307="tank",K9307="Boat",K9307="car"),INDEX(Rate!$B$4:$M$25,MATCH(Gilbert!N9307,Rate!$A$4:$A$25,0),MATCH(Gilbert!L9307,Rate!$B$3:$M$3,0))*O9307*0.8,INDEX(Rate!$B$4:$M$25,MATCH(Gilbert!N9307,Rate!$A$4:$A$25,0),MATCH(Gilbert!L9307,Rate!$B$3:$M$3,0))*O9307)),"")</f>
        <v/>
      </c>
      <c r="T9307" s="71" t="str">
        <f t="shared" si="438"/>
        <v/>
      </c>
    </row>
    <row r="9308" spans="16:20">
      <c r="P9308" s="70" t="str">
        <f t="shared" si="436"/>
        <v/>
      </c>
      <c r="Q9308" s="70" t="str">
        <f t="shared" si="437"/>
        <v/>
      </c>
      <c r="R9308" s="70" t="str">
        <f>IFERROR(IF(K9308="handling and wharfage",SUM(P9308:Q9308),IF(OR(K9308="tank",K9308="Boat",K9308="car"),INDEX(Rate!$B$4:$M$25,MATCH(Gilbert!N9308,Rate!$A$4:$A$25,0),MATCH(Gilbert!L9308,Rate!$B$3:$M$3,0))*O9308*0.8,INDEX(Rate!$B$4:$M$25,MATCH(Gilbert!N9308,Rate!$A$4:$A$25,0),MATCH(Gilbert!L9308,Rate!$B$3:$M$3,0))*O9308)),"")</f>
        <v/>
      </c>
      <c r="T9308" s="71" t="str">
        <f t="shared" si="438"/>
        <v/>
      </c>
    </row>
    <row r="9309" spans="16:20">
      <c r="P9309" s="70" t="str">
        <f t="shared" si="436"/>
        <v/>
      </c>
      <c r="Q9309" s="70" t="str">
        <f t="shared" si="437"/>
        <v/>
      </c>
      <c r="R9309" s="70" t="str">
        <f>IFERROR(IF(K9309="handling and wharfage",SUM(P9309:Q9309),IF(OR(K9309="tank",K9309="Boat",K9309="car"),INDEX(Rate!$B$4:$M$25,MATCH(Gilbert!N9309,Rate!$A$4:$A$25,0),MATCH(Gilbert!L9309,Rate!$B$3:$M$3,0))*O9309*0.8,INDEX(Rate!$B$4:$M$25,MATCH(Gilbert!N9309,Rate!$A$4:$A$25,0),MATCH(Gilbert!L9309,Rate!$B$3:$M$3,0))*O9309)),"")</f>
        <v/>
      </c>
      <c r="T9309" s="71" t="str">
        <f t="shared" si="438"/>
        <v/>
      </c>
    </row>
    <row r="9310" spans="16:20">
      <c r="P9310" s="70" t="str">
        <f t="shared" si="436"/>
        <v/>
      </c>
      <c r="Q9310" s="70" t="str">
        <f t="shared" si="437"/>
        <v/>
      </c>
      <c r="R9310" s="70" t="str">
        <f>IFERROR(IF(K9310="handling and wharfage",SUM(P9310:Q9310),IF(OR(K9310="tank",K9310="Boat",K9310="car"),INDEX(Rate!$B$4:$M$25,MATCH(Gilbert!N9310,Rate!$A$4:$A$25,0),MATCH(Gilbert!L9310,Rate!$B$3:$M$3,0))*O9310*0.8,INDEX(Rate!$B$4:$M$25,MATCH(Gilbert!N9310,Rate!$A$4:$A$25,0),MATCH(Gilbert!L9310,Rate!$B$3:$M$3,0))*O9310)),"")</f>
        <v/>
      </c>
      <c r="T9310" s="71" t="str">
        <f t="shared" si="438"/>
        <v/>
      </c>
    </row>
    <row r="9311" spans="16:20">
      <c r="P9311" s="70" t="str">
        <f t="shared" si="436"/>
        <v/>
      </c>
      <c r="Q9311" s="70" t="str">
        <f t="shared" si="437"/>
        <v/>
      </c>
      <c r="R9311" s="70" t="str">
        <f>IFERROR(IF(K9311="handling and wharfage",SUM(P9311:Q9311),IF(OR(K9311="tank",K9311="Boat",K9311="car"),INDEX(Rate!$B$4:$M$25,MATCH(Gilbert!N9311,Rate!$A$4:$A$25,0),MATCH(Gilbert!L9311,Rate!$B$3:$M$3,0))*O9311*0.8,INDEX(Rate!$B$4:$M$25,MATCH(Gilbert!N9311,Rate!$A$4:$A$25,0),MATCH(Gilbert!L9311,Rate!$B$3:$M$3,0))*O9311)),"")</f>
        <v/>
      </c>
      <c r="T9311" s="71" t="str">
        <f t="shared" si="438"/>
        <v/>
      </c>
    </row>
    <row r="9312" spans="16:20">
      <c r="P9312" s="70" t="str">
        <f t="shared" si="436"/>
        <v/>
      </c>
      <c r="Q9312" s="70" t="str">
        <f t="shared" si="437"/>
        <v/>
      </c>
      <c r="R9312" s="70" t="str">
        <f>IFERROR(IF(K9312="handling and wharfage",SUM(P9312:Q9312),IF(OR(K9312="tank",K9312="Boat",K9312="car"),INDEX(Rate!$B$4:$M$25,MATCH(Gilbert!N9312,Rate!$A$4:$A$25,0),MATCH(Gilbert!L9312,Rate!$B$3:$M$3,0))*O9312*0.8,INDEX(Rate!$B$4:$M$25,MATCH(Gilbert!N9312,Rate!$A$4:$A$25,0),MATCH(Gilbert!L9312,Rate!$B$3:$M$3,0))*O9312)),"")</f>
        <v/>
      </c>
      <c r="T9312" s="71" t="str">
        <f t="shared" si="438"/>
        <v/>
      </c>
    </row>
    <row r="9313" spans="16:20">
      <c r="P9313" s="70" t="str">
        <f t="shared" si="436"/>
        <v/>
      </c>
      <c r="Q9313" s="70" t="str">
        <f t="shared" si="437"/>
        <v/>
      </c>
      <c r="R9313" s="70" t="str">
        <f>IFERROR(IF(K9313="handling and wharfage",SUM(P9313:Q9313),IF(OR(K9313="tank",K9313="Boat",K9313="car"),INDEX(Rate!$B$4:$M$25,MATCH(Gilbert!N9313,Rate!$A$4:$A$25,0),MATCH(Gilbert!L9313,Rate!$B$3:$M$3,0))*O9313*0.8,INDEX(Rate!$B$4:$M$25,MATCH(Gilbert!N9313,Rate!$A$4:$A$25,0),MATCH(Gilbert!L9313,Rate!$B$3:$M$3,0))*O9313)),"")</f>
        <v/>
      </c>
      <c r="T9313" s="71" t="str">
        <f t="shared" si="438"/>
        <v/>
      </c>
    </row>
    <row r="9314" spans="16:20">
      <c r="P9314" s="70" t="str">
        <f t="shared" si="436"/>
        <v/>
      </c>
      <c r="Q9314" s="70" t="str">
        <f t="shared" si="437"/>
        <v/>
      </c>
      <c r="R9314" s="70" t="str">
        <f>IFERROR(IF(K9314="handling and wharfage",SUM(P9314:Q9314),IF(OR(K9314="tank",K9314="Boat",K9314="car"),INDEX(Rate!$B$4:$M$25,MATCH(Gilbert!N9314,Rate!$A$4:$A$25,0),MATCH(Gilbert!L9314,Rate!$B$3:$M$3,0))*O9314*0.8,INDEX(Rate!$B$4:$M$25,MATCH(Gilbert!N9314,Rate!$A$4:$A$25,0),MATCH(Gilbert!L9314,Rate!$B$3:$M$3,0))*O9314)),"")</f>
        <v/>
      </c>
      <c r="T9314" s="71" t="str">
        <f t="shared" si="438"/>
        <v/>
      </c>
    </row>
    <row r="9315" spans="16:20">
      <c r="P9315" s="70" t="str">
        <f t="shared" si="436"/>
        <v/>
      </c>
      <c r="Q9315" s="70" t="str">
        <f t="shared" si="437"/>
        <v/>
      </c>
      <c r="R9315" s="70" t="str">
        <f>IFERROR(IF(K9315="handling and wharfage",SUM(P9315:Q9315),IF(OR(K9315="tank",K9315="Boat",K9315="car"),INDEX(Rate!$B$4:$M$25,MATCH(Gilbert!N9315,Rate!$A$4:$A$25,0),MATCH(Gilbert!L9315,Rate!$B$3:$M$3,0))*O9315*0.8,INDEX(Rate!$B$4:$M$25,MATCH(Gilbert!N9315,Rate!$A$4:$A$25,0),MATCH(Gilbert!L9315,Rate!$B$3:$M$3,0))*O9315)),"")</f>
        <v/>
      </c>
      <c r="T9315" s="71" t="str">
        <f t="shared" si="438"/>
        <v/>
      </c>
    </row>
    <row r="9316" spans="16:20">
      <c r="P9316" s="70" t="str">
        <f t="shared" si="436"/>
        <v/>
      </c>
      <c r="Q9316" s="70" t="str">
        <f t="shared" si="437"/>
        <v/>
      </c>
      <c r="R9316" s="70" t="str">
        <f>IFERROR(IF(K9316="handling and wharfage",SUM(P9316:Q9316),IF(OR(K9316="tank",K9316="Boat",K9316="car"),INDEX(Rate!$B$4:$M$25,MATCH(Gilbert!N9316,Rate!$A$4:$A$25,0),MATCH(Gilbert!L9316,Rate!$B$3:$M$3,0))*O9316*0.8,INDEX(Rate!$B$4:$M$25,MATCH(Gilbert!N9316,Rate!$A$4:$A$25,0),MATCH(Gilbert!L9316,Rate!$B$3:$M$3,0))*O9316)),"")</f>
        <v/>
      </c>
      <c r="T9316" s="71" t="str">
        <f t="shared" si="438"/>
        <v/>
      </c>
    </row>
    <row r="9317" spans="16:20">
      <c r="P9317" s="70" t="str">
        <f t="shared" si="436"/>
        <v/>
      </c>
      <c r="Q9317" s="70" t="str">
        <f t="shared" si="437"/>
        <v/>
      </c>
      <c r="R9317" s="70" t="str">
        <f>IFERROR(IF(K9317="handling and wharfage",SUM(P9317:Q9317),IF(OR(K9317="tank",K9317="Boat",K9317="car"),INDEX(Rate!$B$4:$M$25,MATCH(Gilbert!N9317,Rate!$A$4:$A$25,0),MATCH(Gilbert!L9317,Rate!$B$3:$M$3,0))*O9317*0.8,INDEX(Rate!$B$4:$M$25,MATCH(Gilbert!N9317,Rate!$A$4:$A$25,0),MATCH(Gilbert!L9317,Rate!$B$3:$M$3,0))*O9317)),"")</f>
        <v/>
      </c>
      <c r="T9317" s="71" t="str">
        <f t="shared" si="438"/>
        <v/>
      </c>
    </row>
    <row r="9318" spans="16:20">
      <c r="P9318" s="70" t="str">
        <f t="shared" si="436"/>
        <v/>
      </c>
      <c r="Q9318" s="70" t="str">
        <f t="shared" si="437"/>
        <v/>
      </c>
      <c r="R9318" s="70" t="str">
        <f>IFERROR(IF(K9318="handling and wharfage",SUM(P9318:Q9318),IF(OR(K9318="tank",K9318="Boat",K9318="car"),INDEX(Rate!$B$4:$M$25,MATCH(Gilbert!N9318,Rate!$A$4:$A$25,0),MATCH(Gilbert!L9318,Rate!$B$3:$M$3,0))*O9318*0.8,INDEX(Rate!$B$4:$M$25,MATCH(Gilbert!N9318,Rate!$A$4:$A$25,0),MATCH(Gilbert!L9318,Rate!$B$3:$M$3,0))*O9318)),"")</f>
        <v/>
      </c>
      <c r="T9318" s="71" t="str">
        <f t="shared" si="438"/>
        <v/>
      </c>
    </row>
    <row r="9319" spans="16:20">
      <c r="P9319" s="70" t="str">
        <f t="shared" si="436"/>
        <v/>
      </c>
      <c r="Q9319" s="70" t="str">
        <f t="shared" si="437"/>
        <v/>
      </c>
      <c r="R9319" s="70" t="str">
        <f>IFERROR(IF(K9319="handling and wharfage",SUM(P9319:Q9319),IF(OR(K9319="tank",K9319="Boat",K9319="car"),INDEX(Rate!$B$4:$M$25,MATCH(Gilbert!N9319,Rate!$A$4:$A$25,0),MATCH(Gilbert!L9319,Rate!$B$3:$M$3,0))*O9319*0.8,INDEX(Rate!$B$4:$M$25,MATCH(Gilbert!N9319,Rate!$A$4:$A$25,0),MATCH(Gilbert!L9319,Rate!$B$3:$M$3,0))*O9319)),"")</f>
        <v/>
      </c>
      <c r="T9319" s="71" t="str">
        <f t="shared" si="438"/>
        <v/>
      </c>
    </row>
    <row r="9320" spans="16:20">
      <c r="P9320" s="70" t="str">
        <f t="shared" si="436"/>
        <v/>
      </c>
      <c r="Q9320" s="70" t="str">
        <f t="shared" si="437"/>
        <v/>
      </c>
      <c r="R9320" s="70" t="str">
        <f>IFERROR(IF(K9320="handling and wharfage",SUM(P9320:Q9320),IF(OR(K9320="tank",K9320="Boat",K9320="car"),INDEX(Rate!$B$4:$M$25,MATCH(Gilbert!N9320,Rate!$A$4:$A$25,0),MATCH(Gilbert!L9320,Rate!$B$3:$M$3,0))*O9320*0.8,INDEX(Rate!$B$4:$M$25,MATCH(Gilbert!N9320,Rate!$A$4:$A$25,0),MATCH(Gilbert!L9320,Rate!$B$3:$M$3,0))*O9320)),"")</f>
        <v/>
      </c>
      <c r="T9320" s="71" t="str">
        <f t="shared" si="438"/>
        <v/>
      </c>
    </row>
    <row r="9321" spans="16:20">
      <c r="P9321" s="70" t="str">
        <f t="shared" si="436"/>
        <v/>
      </c>
      <c r="Q9321" s="70" t="str">
        <f t="shared" si="437"/>
        <v/>
      </c>
      <c r="R9321" s="70" t="str">
        <f>IFERROR(IF(K9321="handling and wharfage",SUM(P9321:Q9321),IF(OR(K9321="tank",K9321="Boat",K9321="car"),INDEX(Rate!$B$4:$M$25,MATCH(Gilbert!N9321,Rate!$A$4:$A$25,0),MATCH(Gilbert!L9321,Rate!$B$3:$M$3,0))*O9321*0.8,INDEX(Rate!$B$4:$M$25,MATCH(Gilbert!N9321,Rate!$A$4:$A$25,0),MATCH(Gilbert!L9321,Rate!$B$3:$M$3,0))*O9321)),"")</f>
        <v/>
      </c>
      <c r="T9321" s="71" t="str">
        <f t="shared" si="438"/>
        <v/>
      </c>
    </row>
    <row r="9322" spans="16:20">
      <c r="P9322" s="70" t="str">
        <f t="shared" si="436"/>
        <v/>
      </c>
      <c r="Q9322" s="70" t="str">
        <f t="shared" si="437"/>
        <v/>
      </c>
      <c r="R9322" s="70" t="str">
        <f>IFERROR(IF(K9322="handling and wharfage",SUM(P9322:Q9322),IF(OR(K9322="tank",K9322="Boat",K9322="car"),INDEX(Rate!$B$4:$M$25,MATCH(Gilbert!N9322,Rate!$A$4:$A$25,0),MATCH(Gilbert!L9322,Rate!$B$3:$M$3,0))*O9322*0.8,INDEX(Rate!$B$4:$M$25,MATCH(Gilbert!N9322,Rate!$A$4:$A$25,0),MATCH(Gilbert!L9322,Rate!$B$3:$M$3,0))*O9322)),"")</f>
        <v/>
      </c>
      <c r="T9322" s="71" t="str">
        <f t="shared" si="438"/>
        <v/>
      </c>
    </row>
    <row r="9323" spans="16:20">
      <c r="P9323" s="70" t="str">
        <f t="shared" si="436"/>
        <v/>
      </c>
      <c r="Q9323" s="70" t="str">
        <f t="shared" si="437"/>
        <v/>
      </c>
      <c r="R9323" s="70" t="str">
        <f>IFERROR(IF(K9323="handling and wharfage",SUM(P9323:Q9323),IF(OR(K9323="tank",K9323="Boat",K9323="car"),INDEX(Rate!$B$4:$M$25,MATCH(Gilbert!N9323,Rate!$A$4:$A$25,0),MATCH(Gilbert!L9323,Rate!$B$3:$M$3,0))*O9323*0.8,INDEX(Rate!$B$4:$M$25,MATCH(Gilbert!N9323,Rate!$A$4:$A$25,0),MATCH(Gilbert!L9323,Rate!$B$3:$M$3,0))*O9323)),"")</f>
        <v/>
      </c>
      <c r="T9323" s="71" t="str">
        <f t="shared" si="438"/>
        <v/>
      </c>
    </row>
    <row r="9324" spans="16:20">
      <c r="P9324" s="70" t="str">
        <f t="shared" si="436"/>
        <v/>
      </c>
      <c r="Q9324" s="70" t="str">
        <f t="shared" si="437"/>
        <v/>
      </c>
      <c r="R9324" s="70" t="str">
        <f>IFERROR(IF(K9324="handling and wharfage",SUM(P9324:Q9324),IF(OR(K9324="tank",K9324="Boat",K9324="car"),INDEX(Rate!$B$4:$M$25,MATCH(Gilbert!N9324,Rate!$A$4:$A$25,0),MATCH(Gilbert!L9324,Rate!$B$3:$M$3,0))*O9324*0.8,INDEX(Rate!$B$4:$M$25,MATCH(Gilbert!N9324,Rate!$A$4:$A$25,0),MATCH(Gilbert!L9324,Rate!$B$3:$M$3,0))*O9324)),"")</f>
        <v/>
      </c>
      <c r="T9324" s="71" t="str">
        <f t="shared" si="438"/>
        <v/>
      </c>
    </row>
    <row r="9325" spans="16:20">
      <c r="P9325" s="70" t="str">
        <f t="shared" si="436"/>
        <v/>
      </c>
      <c r="Q9325" s="70" t="str">
        <f t="shared" si="437"/>
        <v/>
      </c>
      <c r="R9325" s="70" t="str">
        <f>IFERROR(IF(K9325="handling and wharfage",SUM(P9325:Q9325),IF(OR(K9325="tank",K9325="Boat",K9325="car"),INDEX(Rate!$B$4:$M$25,MATCH(Gilbert!N9325,Rate!$A$4:$A$25,0),MATCH(Gilbert!L9325,Rate!$B$3:$M$3,0))*O9325*0.8,INDEX(Rate!$B$4:$M$25,MATCH(Gilbert!N9325,Rate!$A$4:$A$25,0),MATCH(Gilbert!L9325,Rate!$B$3:$M$3,0))*O9325)),"")</f>
        <v/>
      </c>
      <c r="T9325" s="71" t="str">
        <f t="shared" si="438"/>
        <v/>
      </c>
    </row>
    <row r="9326" spans="16:20">
      <c r="P9326" s="70" t="str">
        <f t="shared" si="436"/>
        <v/>
      </c>
      <c r="Q9326" s="70" t="str">
        <f t="shared" si="437"/>
        <v/>
      </c>
      <c r="R9326" s="70" t="str">
        <f>IFERROR(IF(K9326="handling and wharfage",SUM(P9326:Q9326),IF(OR(K9326="tank",K9326="Boat",K9326="car"),INDEX(Rate!$B$4:$M$25,MATCH(Gilbert!N9326,Rate!$A$4:$A$25,0),MATCH(Gilbert!L9326,Rate!$B$3:$M$3,0))*O9326*0.8,INDEX(Rate!$B$4:$M$25,MATCH(Gilbert!N9326,Rate!$A$4:$A$25,0),MATCH(Gilbert!L9326,Rate!$B$3:$M$3,0))*O9326)),"")</f>
        <v/>
      </c>
      <c r="T9326" s="71" t="str">
        <f t="shared" si="438"/>
        <v/>
      </c>
    </row>
    <row r="9327" spans="16:20">
      <c r="P9327" s="70" t="str">
        <f t="shared" si="436"/>
        <v/>
      </c>
      <c r="Q9327" s="70" t="str">
        <f t="shared" si="437"/>
        <v/>
      </c>
      <c r="R9327" s="70" t="str">
        <f>IFERROR(IF(K9327="handling and wharfage",SUM(P9327:Q9327),IF(OR(K9327="tank",K9327="Boat",K9327="car"),INDEX(Rate!$B$4:$M$25,MATCH(Gilbert!N9327,Rate!$A$4:$A$25,0),MATCH(Gilbert!L9327,Rate!$B$3:$M$3,0))*O9327*0.8,INDEX(Rate!$B$4:$M$25,MATCH(Gilbert!N9327,Rate!$A$4:$A$25,0),MATCH(Gilbert!L9327,Rate!$B$3:$M$3,0))*O9327)),"")</f>
        <v/>
      </c>
      <c r="T9327" s="71" t="str">
        <f t="shared" si="438"/>
        <v/>
      </c>
    </row>
    <row r="9328" spans="16:20">
      <c r="P9328" s="70" t="str">
        <f t="shared" si="436"/>
        <v/>
      </c>
      <c r="Q9328" s="70" t="str">
        <f t="shared" si="437"/>
        <v/>
      </c>
      <c r="R9328" s="70" t="str">
        <f>IFERROR(IF(K9328="handling and wharfage",SUM(P9328:Q9328),IF(OR(K9328="tank",K9328="Boat",K9328="car"),INDEX(Rate!$B$4:$M$25,MATCH(Gilbert!N9328,Rate!$A$4:$A$25,0),MATCH(Gilbert!L9328,Rate!$B$3:$M$3,0))*O9328*0.8,INDEX(Rate!$B$4:$M$25,MATCH(Gilbert!N9328,Rate!$A$4:$A$25,0),MATCH(Gilbert!L9328,Rate!$B$3:$M$3,0))*O9328)),"")</f>
        <v/>
      </c>
      <c r="T9328" s="71" t="str">
        <f t="shared" si="438"/>
        <v/>
      </c>
    </row>
    <row r="9329" s="59" customFormat="1" spans="1:23">
      <c r="A9329" s="74"/>
      <c r="B9329" s="74"/>
      <c r="D9329" s="98"/>
      <c r="G9329" s="99"/>
      <c r="H9329" s="98"/>
      <c r="J9329" s="101"/>
      <c r="P9329" s="70" t="str">
        <f t="shared" si="436"/>
        <v/>
      </c>
      <c r="Q9329" s="70" t="str">
        <f t="shared" si="437"/>
        <v/>
      </c>
      <c r="R9329" s="70" t="str">
        <f>IFERROR(IF(K9329="handling and wharfage",SUM(P9329:Q9329),IF(OR(K9329="tank",K9329="Boat",K9329="car"),INDEX(Rate!$B$4:$M$25,MATCH(Gilbert!N9329,Rate!$A$4:$A$25,0),MATCH(Gilbert!L9329,Rate!$B$3:$M$3,0))*O9329*0.8,INDEX(Rate!$B$4:$M$25,MATCH(Gilbert!N9329,Rate!$A$4:$A$25,0),MATCH(Gilbert!L9329,Rate!$B$3:$M$3,0))*O9329)),"")</f>
        <v/>
      </c>
      <c r="S9329" s="71"/>
      <c r="T9329" s="71" t="str">
        <f t="shared" si="438"/>
        <v/>
      </c>
      <c r="V9329" s="98"/>
      <c r="W9329" s="98"/>
    </row>
    <row r="9330" spans="16:20">
      <c r="P9330" s="70" t="str">
        <f t="shared" si="436"/>
        <v/>
      </c>
      <c r="Q9330" s="70" t="str">
        <f t="shared" si="437"/>
        <v/>
      </c>
      <c r="R9330" s="70" t="str">
        <f>IFERROR(IF(K9330="handling and wharfage",SUM(P9330:Q9330),IF(OR(K9330="tank",K9330="Boat",K9330="car"),INDEX(Rate!$B$4:$M$25,MATCH(Gilbert!N9330,Rate!$A$4:$A$25,0),MATCH(Gilbert!L9330,Rate!$B$3:$M$3,0))*O9330*0.8,INDEX(Rate!$B$4:$M$25,MATCH(Gilbert!N9330,Rate!$A$4:$A$25,0),MATCH(Gilbert!L9330,Rate!$B$3:$M$3,0))*O9330)),"")</f>
        <v/>
      </c>
      <c r="T9330" s="71" t="str">
        <f t="shared" si="438"/>
        <v/>
      </c>
    </row>
    <row r="9331" spans="16:20">
      <c r="P9331" s="70" t="str">
        <f t="shared" si="436"/>
        <v/>
      </c>
      <c r="Q9331" s="70" t="str">
        <f t="shared" si="437"/>
        <v/>
      </c>
      <c r="R9331" s="70" t="str">
        <f>IFERROR(IF(K9331="handling and wharfage",SUM(P9331:Q9331),IF(OR(K9331="tank",K9331="Boat",K9331="car"),INDEX(Rate!$B$4:$M$25,MATCH(Gilbert!N9331,Rate!$A$4:$A$25,0),MATCH(Gilbert!L9331,Rate!$B$3:$M$3,0))*O9331*0.8,INDEX(Rate!$B$4:$M$25,MATCH(Gilbert!N9331,Rate!$A$4:$A$25,0),MATCH(Gilbert!L9331,Rate!$B$3:$M$3,0))*O9331)),"")</f>
        <v/>
      </c>
      <c r="T9331" s="71" t="str">
        <f t="shared" si="438"/>
        <v/>
      </c>
    </row>
    <row r="9332" spans="16:20">
      <c r="P9332" s="70" t="str">
        <f t="shared" si="436"/>
        <v/>
      </c>
      <c r="Q9332" s="70" t="str">
        <f t="shared" si="437"/>
        <v/>
      </c>
      <c r="R9332" s="70" t="str">
        <f>IFERROR(IF(K9332="handling and wharfage",SUM(P9332:Q9332),IF(OR(K9332="tank",K9332="Boat",K9332="car"),INDEX(Rate!$B$4:$M$25,MATCH(Gilbert!N9332,Rate!$A$4:$A$25,0),MATCH(Gilbert!L9332,Rate!$B$3:$M$3,0))*O9332*0.8,INDEX(Rate!$B$4:$M$25,MATCH(Gilbert!N9332,Rate!$A$4:$A$25,0),MATCH(Gilbert!L9332,Rate!$B$3:$M$3,0))*O9332)),"")</f>
        <v/>
      </c>
      <c r="T9332" s="71" t="str">
        <f t="shared" si="438"/>
        <v/>
      </c>
    </row>
    <row r="9333" spans="16:20">
      <c r="P9333" s="70" t="str">
        <f t="shared" si="436"/>
        <v/>
      </c>
      <c r="Q9333" s="70" t="str">
        <f t="shared" si="437"/>
        <v/>
      </c>
      <c r="R9333" s="70" t="str">
        <f>IFERROR(IF(K9333="handling and wharfage",SUM(P9333:Q9333),IF(OR(K9333="tank",K9333="Boat",K9333="car"),INDEX(Rate!$B$4:$M$25,MATCH(Gilbert!N9333,Rate!$A$4:$A$25,0),MATCH(Gilbert!L9333,Rate!$B$3:$M$3,0))*O9333*0.8,INDEX(Rate!$B$4:$M$25,MATCH(Gilbert!N9333,Rate!$A$4:$A$25,0),MATCH(Gilbert!L9333,Rate!$B$3:$M$3,0))*O9333)),"")</f>
        <v/>
      </c>
      <c r="T9333" s="71" t="str">
        <f t="shared" si="438"/>
        <v/>
      </c>
    </row>
    <row r="9334" spans="16:20">
      <c r="P9334" s="70" t="str">
        <f t="shared" si="436"/>
        <v/>
      </c>
      <c r="Q9334" s="70" t="str">
        <f t="shared" si="437"/>
        <v/>
      </c>
      <c r="R9334" s="70" t="str">
        <f>IFERROR(IF(K9334="handling and wharfage",SUM(P9334:Q9334),IF(OR(K9334="tank",K9334="Boat",K9334="car"),INDEX(Rate!$B$4:$M$25,MATCH(Gilbert!N9334,Rate!$A$4:$A$25,0),MATCH(Gilbert!L9334,Rate!$B$3:$M$3,0))*O9334*0.8,INDEX(Rate!$B$4:$M$25,MATCH(Gilbert!N9334,Rate!$A$4:$A$25,0),MATCH(Gilbert!L9334,Rate!$B$3:$M$3,0))*O9334)),"")</f>
        <v/>
      </c>
      <c r="T9334" s="71" t="str">
        <f t="shared" si="438"/>
        <v/>
      </c>
    </row>
    <row r="9335" spans="16:20">
      <c r="P9335" s="70" t="str">
        <f t="shared" si="436"/>
        <v/>
      </c>
      <c r="Q9335" s="70" t="str">
        <f t="shared" si="437"/>
        <v/>
      </c>
      <c r="R9335" s="70" t="str">
        <f>IFERROR(IF(K9335="handling and wharfage",SUM(P9335:Q9335),IF(OR(K9335="tank",K9335="Boat",K9335="car"),INDEX(Rate!$B$4:$M$25,MATCH(Gilbert!N9335,Rate!$A$4:$A$25,0),MATCH(Gilbert!L9335,Rate!$B$3:$M$3,0))*O9335*0.8,INDEX(Rate!$B$4:$M$25,MATCH(Gilbert!N9335,Rate!$A$4:$A$25,0),MATCH(Gilbert!L9335,Rate!$B$3:$M$3,0))*O9335)),"")</f>
        <v/>
      </c>
      <c r="T9335" s="71" t="str">
        <f t="shared" si="438"/>
        <v/>
      </c>
    </row>
    <row r="9336" spans="16:20">
      <c r="P9336" s="70" t="str">
        <f t="shared" si="436"/>
        <v/>
      </c>
      <c r="Q9336" s="70" t="str">
        <f t="shared" si="437"/>
        <v/>
      </c>
      <c r="R9336" s="70" t="str">
        <f>IFERROR(IF(K9336="handling and wharfage",SUM(P9336:Q9336),IF(OR(K9336="tank",K9336="Boat",K9336="car"),INDEX(Rate!$B$4:$M$25,MATCH(Gilbert!N9336,Rate!$A$4:$A$25,0),MATCH(Gilbert!L9336,Rate!$B$3:$M$3,0))*O9336*0.8,INDEX(Rate!$B$4:$M$25,MATCH(Gilbert!N9336,Rate!$A$4:$A$25,0),MATCH(Gilbert!L9336,Rate!$B$3:$M$3,0))*O9336)),"")</f>
        <v/>
      </c>
      <c r="T9336" s="71" t="str">
        <f t="shared" si="438"/>
        <v/>
      </c>
    </row>
    <row r="9337" spans="16:20">
      <c r="P9337" s="70" t="str">
        <f t="shared" si="436"/>
        <v/>
      </c>
      <c r="Q9337" s="70" t="str">
        <f t="shared" si="437"/>
        <v/>
      </c>
      <c r="R9337" s="70" t="str">
        <f>IFERROR(IF(K9337="handling and wharfage",SUM(P9337:Q9337),IF(OR(K9337="tank",K9337="Boat",K9337="car"),INDEX(Rate!$B$4:$M$25,MATCH(Gilbert!N9337,Rate!$A$4:$A$25,0),MATCH(Gilbert!L9337,Rate!$B$3:$M$3,0))*O9337*0.8,INDEX(Rate!$B$4:$M$25,MATCH(Gilbert!N9337,Rate!$A$4:$A$25,0),MATCH(Gilbert!L9337,Rate!$B$3:$M$3,0))*O9337)),"")</f>
        <v/>
      </c>
      <c r="T9337" s="71" t="str">
        <f t="shared" si="438"/>
        <v/>
      </c>
    </row>
    <row r="9338" spans="16:20">
      <c r="P9338" s="70" t="str">
        <f t="shared" si="436"/>
        <v/>
      </c>
      <c r="Q9338" s="70" t="str">
        <f t="shared" si="437"/>
        <v/>
      </c>
      <c r="R9338" s="70" t="str">
        <f>IFERROR(IF(K9338="handling and wharfage",SUM(P9338:Q9338),IF(OR(K9338="tank",K9338="Boat",K9338="car"),INDEX(Rate!$B$4:$M$25,MATCH(Gilbert!N9338,Rate!$A$4:$A$25,0),MATCH(Gilbert!L9338,Rate!$B$3:$M$3,0))*O9338*0.8,INDEX(Rate!$B$4:$M$25,MATCH(Gilbert!N9338,Rate!$A$4:$A$25,0),MATCH(Gilbert!L9338,Rate!$B$3:$M$3,0))*O9338)),"")</f>
        <v/>
      </c>
      <c r="T9338" s="71" t="str">
        <f t="shared" si="438"/>
        <v/>
      </c>
    </row>
    <row r="9339" spans="16:20">
      <c r="P9339" s="70" t="str">
        <f t="shared" si="436"/>
        <v/>
      </c>
      <c r="Q9339" s="70" t="str">
        <f t="shared" si="437"/>
        <v/>
      </c>
      <c r="R9339" s="70" t="str">
        <f>IFERROR(IF(K9339="handling and wharfage",SUM(P9339:Q9339),IF(OR(K9339="tank",K9339="Boat",K9339="car"),INDEX(Rate!$B$4:$M$25,MATCH(Gilbert!N9339,Rate!$A$4:$A$25,0),MATCH(Gilbert!L9339,Rate!$B$3:$M$3,0))*O9339*0.8,INDEX(Rate!$B$4:$M$25,MATCH(Gilbert!N9339,Rate!$A$4:$A$25,0),MATCH(Gilbert!L9339,Rate!$B$3:$M$3,0))*O9339)),"")</f>
        <v/>
      </c>
      <c r="T9339" s="71" t="str">
        <f t="shared" si="438"/>
        <v/>
      </c>
    </row>
    <row r="9340" s="59" customFormat="1" spans="1:23">
      <c r="A9340" s="74"/>
      <c r="B9340" s="74"/>
      <c r="D9340" s="98"/>
      <c r="G9340" s="99"/>
      <c r="H9340" s="98"/>
      <c r="J9340" s="101"/>
      <c r="P9340" s="70" t="str">
        <f t="shared" si="436"/>
        <v/>
      </c>
      <c r="Q9340" s="70" t="str">
        <f t="shared" si="437"/>
        <v/>
      </c>
      <c r="R9340" s="70" t="str">
        <f>IFERROR(IF(K9340="handling and wharfage",SUM(P9340:Q9340),IF(OR(K9340="tank",K9340="Boat",K9340="car"),INDEX(Rate!$B$4:$M$25,MATCH(Gilbert!N9340,Rate!$A$4:$A$25,0),MATCH(Gilbert!L9340,Rate!$B$3:$M$3,0))*O9340*0.8,INDEX(Rate!$B$4:$M$25,MATCH(Gilbert!N9340,Rate!$A$4:$A$25,0),MATCH(Gilbert!L9340,Rate!$B$3:$M$3,0))*O9340)),"")</f>
        <v/>
      </c>
      <c r="S9340" s="71"/>
      <c r="T9340" s="71" t="str">
        <f t="shared" si="438"/>
        <v/>
      </c>
      <c r="V9340" s="98"/>
      <c r="W9340" s="98"/>
    </row>
    <row r="9341" s="59" customFormat="1" spans="1:23">
      <c r="A9341" s="74"/>
      <c r="B9341" s="74"/>
      <c r="D9341" s="98"/>
      <c r="G9341" s="99"/>
      <c r="H9341" s="98"/>
      <c r="J9341" s="101"/>
      <c r="P9341" s="70" t="str">
        <f t="shared" si="436"/>
        <v/>
      </c>
      <c r="Q9341" s="70" t="str">
        <f t="shared" si="437"/>
        <v/>
      </c>
      <c r="R9341" s="70" t="str">
        <f>IFERROR(IF(K9341="handling and wharfage",SUM(P9341:Q9341),IF(OR(K9341="tank",K9341="Boat",K9341="car"),INDEX(Rate!$B$4:$M$25,MATCH(Gilbert!N9341,Rate!$A$4:$A$25,0),MATCH(Gilbert!L9341,Rate!$B$3:$M$3,0))*O9341*0.8,INDEX(Rate!$B$4:$M$25,MATCH(Gilbert!N9341,Rate!$A$4:$A$25,0),MATCH(Gilbert!L9341,Rate!$B$3:$M$3,0))*O9341)),"")</f>
        <v/>
      </c>
      <c r="S9341" s="71"/>
      <c r="T9341" s="71" t="str">
        <f t="shared" si="438"/>
        <v/>
      </c>
      <c r="V9341" s="98"/>
      <c r="W9341" s="98"/>
    </row>
    <row r="9342" s="59" customFormat="1" spans="1:23">
      <c r="A9342" s="74"/>
      <c r="B9342" s="74"/>
      <c r="D9342" s="98"/>
      <c r="G9342" s="99"/>
      <c r="H9342" s="98"/>
      <c r="J9342" s="101"/>
      <c r="P9342" s="70" t="str">
        <f t="shared" si="436"/>
        <v/>
      </c>
      <c r="Q9342" s="70" t="str">
        <f t="shared" si="437"/>
        <v/>
      </c>
      <c r="R9342" s="70" t="str">
        <f>IFERROR(IF(K9342="handling and wharfage",SUM(P9342:Q9342),IF(OR(K9342="tank",K9342="Boat",K9342="car"),INDEX(Rate!$B$4:$M$25,MATCH(Gilbert!N9342,Rate!$A$4:$A$25,0),MATCH(Gilbert!L9342,Rate!$B$3:$M$3,0))*O9342*0.8,INDEX(Rate!$B$4:$M$25,MATCH(Gilbert!N9342,Rate!$A$4:$A$25,0),MATCH(Gilbert!L9342,Rate!$B$3:$M$3,0))*O9342)),"")</f>
        <v/>
      </c>
      <c r="S9342" s="71"/>
      <c r="T9342" s="71" t="str">
        <f t="shared" si="438"/>
        <v/>
      </c>
      <c r="V9342" s="98"/>
      <c r="W9342" s="98"/>
    </row>
    <row r="9343" s="59" customFormat="1" spans="1:23">
      <c r="A9343" s="74"/>
      <c r="B9343" s="74"/>
      <c r="D9343" s="98"/>
      <c r="G9343" s="99"/>
      <c r="H9343" s="98"/>
      <c r="J9343" s="101"/>
      <c r="P9343" s="70" t="str">
        <f t="shared" si="436"/>
        <v/>
      </c>
      <c r="Q9343" s="70" t="str">
        <f t="shared" si="437"/>
        <v/>
      </c>
      <c r="R9343" s="70" t="str">
        <f>IFERROR(IF(K9343="handling and wharfage",SUM(P9343:Q9343),IF(OR(K9343="tank",K9343="Boat",K9343="car"),INDEX(Rate!$B$4:$M$25,MATCH(Gilbert!N9343,Rate!$A$4:$A$25,0),MATCH(Gilbert!L9343,Rate!$B$3:$M$3,0))*O9343*0.8,INDEX(Rate!$B$4:$M$25,MATCH(Gilbert!N9343,Rate!$A$4:$A$25,0),MATCH(Gilbert!L9343,Rate!$B$3:$M$3,0))*O9343)),"")</f>
        <v/>
      </c>
      <c r="S9343" s="71"/>
      <c r="T9343" s="71" t="str">
        <f t="shared" si="438"/>
        <v/>
      </c>
      <c r="V9343" s="98"/>
      <c r="W9343" s="98"/>
    </row>
    <row r="9344" spans="16:20">
      <c r="P9344" s="70" t="str">
        <f t="shared" si="436"/>
        <v/>
      </c>
      <c r="Q9344" s="70" t="str">
        <f t="shared" si="437"/>
        <v/>
      </c>
      <c r="R9344" s="70" t="str">
        <f>IFERROR(IF(K9344="handling and wharfage",SUM(P9344:Q9344),IF(OR(K9344="tank",K9344="Boat",K9344="car"),INDEX(Rate!$B$4:$M$25,MATCH(Gilbert!N9344,Rate!$A$4:$A$25,0),MATCH(Gilbert!L9344,Rate!$B$3:$M$3,0))*O9344*0.8,INDEX(Rate!$B$4:$M$25,MATCH(Gilbert!N9344,Rate!$A$4:$A$25,0),MATCH(Gilbert!L9344,Rate!$B$3:$M$3,0))*O9344)),"")</f>
        <v/>
      </c>
      <c r="T9344" s="71" t="str">
        <f t="shared" si="438"/>
        <v/>
      </c>
    </row>
    <row r="9345" s="59" customFormat="1" spans="1:23">
      <c r="A9345" s="74"/>
      <c r="B9345" s="74"/>
      <c r="D9345" s="98"/>
      <c r="G9345" s="99"/>
      <c r="H9345" s="98"/>
      <c r="J9345" s="101"/>
      <c r="P9345" s="70" t="str">
        <f t="shared" si="436"/>
        <v/>
      </c>
      <c r="Q9345" s="70" t="str">
        <f t="shared" si="437"/>
        <v/>
      </c>
      <c r="R9345" s="70" t="str">
        <f>IFERROR(IF(K9345="handling and wharfage",SUM(P9345:Q9345),IF(OR(K9345="tank",K9345="Boat",K9345="car"),INDEX(Rate!$B$4:$M$25,MATCH(Gilbert!N9345,Rate!$A$4:$A$25,0),MATCH(Gilbert!L9345,Rate!$B$3:$M$3,0))*O9345*0.8,INDEX(Rate!$B$4:$M$25,MATCH(Gilbert!N9345,Rate!$A$4:$A$25,0),MATCH(Gilbert!L9345,Rate!$B$3:$M$3,0))*O9345)),"")</f>
        <v/>
      </c>
      <c r="S9345" s="71"/>
      <c r="T9345" s="71" t="str">
        <f t="shared" si="438"/>
        <v/>
      </c>
      <c r="V9345" s="98"/>
      <c r="W9345" s="98"/>
    </row>
    <row r="9346" s="59" customFormat="1" spans="1:23">
      <c r="A9346" s="74"/>
      <c r="B9346" s="74"/>
      <c r="D9346" s="98"/>
      <c r="G9346" s="99"/>
      <c r="H9346" s="98"/>
      <c r="J9346" s="101"/>
      <c r="P9346" s="70" t="str">
        <f t="shared" si="436"/>
        <v/>
      </c>
      <c r="Q9346" s="70" t="str">
        <f t="shared" si="437"/>
        <v/>
      </c>
      <c r="R9346" s="70" t="str">
        <f>IFERROR(IF(K9346="handling and wharfage",SUM(P9346:Q9346),IF(OR(K9346="tank",K9346="Boat",K9346="car"),INDEX(Rate!$B$4:$M$25,MATCH(Gilbert!N9346,Rate!$A$4:$A$25,0),MATCH(Gilbert!L9346,Rate!$B$3:$M$3,0))*O9346*0.8,INDEX(Rate!$B$4:$M$25,MATCH(Gilbert!N9346,Rate!$A$4:$A$25,0),MATCH(Gilbert!L9346,Rate!$B$3:$M$3,0))*O9346)),"")</f>
        <v/>
      </c>
      <c r="S9346" s="71"/>
      <c r="T9346" s="71" t="str">
        <f t="shared" si="438"/>
        <v/>
      </c>
      <c r="V9346" s="98"/>
      <c r="W9346" s="98"/>
    </row>
    <row r="9347" s="59" customFormat="1" spans="1:23">
      <c r="A9347" s="74"/>
      <c r="B9347" s="74"/>
      <c r="D9347" s="98"/>
      <c r="G9347" s="99"/>
      <c r="H9347" s="98"/>
      <c r="J9347" s="101"/>
      <c r="P9347" s="70" t="str">
        <f t="shared" ref="P9347:P9410" si="439">IF(OR(K9347="handling and wharfage",K9347="rau handling and wharfage"),O9347*30,"")</f>
        <v/>
      </c>
      <c r="Q9347" s="70" t="str">
        <f t="shared" ref="Q9347:Q9410" si="440">IF(K9347&lt;&gt;"handling and wharfage","",O9347*3.5)</f>
        <v/>
      </c>
      <c r="R9347" s="70" t="str">
        <f>IFERROR(IF(K9347="handling and wharfage",SUM(P9347:Q9347),IF(OR(K9347="tank",K9347="Boat",K9347="car"),INDEX(Rate!$B$4:$M$25,MATCH(Gilbert!N9347,Rate!$A$4:$A$25,0),MATCH(Gilbert!L9347,Rate!$B$3:$M$3,0))*O9347*0.8,INDEX(Rate!$B$4:$M$25,MATCH(Gilbert!N9347,Rate!$A$4:$A$25,0),MATCH(Gilbert!L9347,Rate!$B$3:$M$3,0))*O9347)),"")</f>
        <v/>
      </c>
      <c r="S9347" s="71"/>
      <c r="T9347" s="71" t="str">
        <f t="shared" ref="T9347:T9410" si="441">IF(L9347="","",IF(L9347="General2","F0070000061A","E31250000331"))</f>
        <v/>
      </c>
      <c r="V9347" s="98"/>
      <c r="W9347" s="98"/>
    </row>
    <row r="9348" s="59" customFormat="1" spans="1:23">
      <c r="A9348" s="74"/>
      <c r="B9348" s="74"/>
      <c r="D9348" s="98"/>
      <c r="G9348" s="99"/>
      <c r="H9348" s="98"/>
      <c r="J9348" s="101"/>
      <c r="P9348" s="70" t="str">
        <f t="shared" si="439"/>
        <v/>
      </c>
      <c r="Q9348" s="70" t="str">
        <f t="shared" si="440"/>
        <v/>
      </c>
      <c r="R9348" s="70" t="str">
        <f>IFERROR(IF(K9348="handling and wharfage",SUM(P9348:Q9348),IF(OR(K9348="tank",K9348="Boat",K9348="car"),INDEX(Rate!$B$4:$M$25,MATCH(Gilbert!N9348,Rate!$A$4:$A$25,0),MATCH(Gilbert!L9348,Rate!$B$3:$M$3,0))*O9348*0.8,INDEX(Rate!$B$4:$M$25,MATCH(Gilbert!N9348,Rate!$A$4:$A$25,0),MATCH(Gilbert!L9348,Rate!$B$3:$M$3,0))*O9348)),"")</f>
        <v/>
      </c>
      <c r="S9348" s="71"/>
      <c r="T9348" s="71" t="str">
        <f t="shared" si="441"/>
        <v/>
      </c>
      <c r="V9348" s="98"/>
      <c r="W9348" s="98"/>
    </row>
    <row r="9349" s="59" customFormat="1" spans="1:23">
      <c r="A9349" s="74"/>
      <c r="B9349" s="74"/>
      <c r="D9349" s="98"/>
      <c r="G9349" s="99"/>
      <c r="H9349" s="98"/>
      <c r="J9349" s="101"/>
      <c r="P9349" s="70" t="str">
        <f t="shared" si="439"/>
        <v/>
      </c>
      <c r="Q9349" s="70" t="str">
        <f t="shared" si="440"/>
        <v/>
      </c>
      <c r="R9349" s="70" t="str">
        <f>IFERROR(IF(K9349="handling and wharfage",SUM(P9349:Q9349),IF(OR(K9349="tank",K9349="Boat",K9349="car"),INDEX(Rate!$B$4:$M$25,MATCH(Gilbert!N9349,Rate!$A$4:$A$25,0),MATCH(Gilbert!L9349,Rate!$B$3:$M$3,0))*O9349*0.8,INDEX(Rate!$B$4:$M$25,MATCH(Gilbert!N9349,Rate!$A$4:$A$25,0),MATCH(Gilbert!L9349,Rate!$B$3:$M$3,0))*O9349)),"")</f>
        <v/>
      </c>
      <c r="S9349" s="71"/>
      <c r="T9349" s="71" t="str">
        <f t="shared" si="441"/>
        <v/>
      </c>
      <c r="V9349" s="98"/>
      <c r="W9349" s="98"/>
    </row>
    <row r="9350" s="59" customFormat="1" spans="1:23">
      <c r="A9350" s="74"/>
      <c r="B9350" s="74"/>
      <c r="D9350" s="98"/>
      <c r="G9350" s="99"/>
      <c r="H9350" s="98"/>
      <c r="J9350" s="101"/>
      <c r="P9350" s="70" t="str">
        <f t="shared" si="439"/>
        <v/>
      </c>
      <c r="Q9350" s="70" t="str">
        <f t="shared" si="440"/>
        <v/>
      </c>
      <c r="R9350" s="70" t="str">
        <f>IFERROR(IF(K9350="handling and wharfage",SUM(P9350:Q9350),IF(OR(K9350="tank",K9350="Boat",K9350="car"),INDEX(Rate!$B$4:$M$25,MATCH(Gilbert!N9350,Rate!$A$4:$A$25,0),MATCH(Gilbert!L9350,Rate!$B$3:$M$3,0))*O9350*0.8,INDEX(Rate!$B$4:$M$25,MATCH(Gilbert!N9350,Rate!$A$4:$A$25,0),MATCH(Gilbert!L9350,Rate!$B$3:$M$3,0))*O9350)),"")</f>
        <v/>
      </c>
      <c r="S9350" s="71"/>
      <c r="T9350" s="71" t="str">
        <f t="shared" si="441"/>
        <v/>
      </c>
      <c r="V9350" s="98"/>
      <c r="W9350" s="98"/>
    </row>
    <row r="9351" spans="16:20">
      <c r="P9351" s="70" t="str">
        <f t="shared" si="439"/>
        <v/>
      </c>
      <c r="Q9351" s="70" t="str">
        <f t="shared" si="440"/>
        <v/>
      </c>
      <c r="R9351" s="70" t="str">
        <f>IFERROR(IF(K9351="handling and wharfage",SUM(P9351:Q9351),IF(OR(K9351="tank",K9351="Boat",K9351="car"),INDEX(Rate!$B$4:$M$25,MATCH(Gilbert!N9351,Rate!$A$4:$A$25,0),MATCH(Gilbert!L9351,Rate!$B$3:$M$3,0))*O9351*0.8,INDEX(Rate!$B$4:$M$25,MATCH(Gilbert!N9351,Rate!$A$4:$A$25,0),MATCH(Gilbert!L9351,Rate!$B$3:$M$3,0))*O9351)),"")</f>
        <v/>
      </c>
      <c r="T9351" s="71" t="str">
        <f t="shared" si="441"/>
        <v/>
      </c>
    </row>
    <row r="9352" spans="16:20">
      <c r="P9352" s="70" t="str">
        <f t="shared" si="439"/>
        <v/>
      </c>
      <c r="Q9352" s="70" t="str">
        <f t="shared" si="440"/>
        <v/>
      </c>
      <c r="R9352" s="70" t="str">
        <f>IFERROR(IF(K9352="handling and wharfage",SUM(P9352:Q9352),IF(OR(K9352="tank",K9352="Boat",K9352="car"),INDEX(Rate!$B$4:$M$25,MATCH(Gilbert!N9352,Rate!$A$4:$A$25,0),MATCH(Gilbert!L9352,Rate!$B$3:$M$3,0))*O9352*0.8,INDEX(Rate!$B$4:$M$25,MATCH(Gilbert!N9352,Rate!$A$4:$A$25,0),MATCH(Gilbert!L9352,Rate!$B$3:$M$3,0))*O9352)),"")</f>
        <v/>
      </c>
      <c r="T9352" s="71" t="str">
        <f t="shared" si="441"/>
        <v/>
      </c>
    </row>
    <row r="9353" spans="16:20">
      <c r="P9353" s="70" t="str">
        <f t="shared" si="439"/>
        <v/>
      </c>
      <c r="Q9353" s="70" t="str">
        <f t="shared" si="440"/>
        <v/>
      </c>
      <c r="R9353" s="70" t="str">
        <f>IFERROR(IF(K9353="handling and wharfage",SUM(P9353:Q9353),IF(OR(K9353="tank",K9353="Boat",K9353="car"),INDEX(Rate!$B$4:$M$25,MATCH(Gilbert!N9353,Rate!$A$4:$A$25,0),MATCH(Gilbert!L9353,Rate!$B$3:$M$3,0))*O9353*0.8,INDEX(Rate!$B$4:$M$25,MATCH(Gilbert!N9353,Rate!$A$4:$A$25,0),MATCH(Gilbert!L9353,Rate!$B$3:$M$3,0))*O9353)),"")</f>
        <v/>
      </c>
      <c r="T9353" s="71" t="str">
        <f t="shared" si="441"/>
        <v/>
      </c>
    </row>
    <row r="9354" spans="16:20">
      <c r="P9354" s="70" t="str">
        <f t="shared" si="439"/>
        <v/>
      </c>
      <c r="Q9354" s="70" t="str">
        <f t="shared" si="440"/>
        <v/>
      </c>
      <c r="R9354" s="70" t="str">
        <f>IFERROR(IF(K9354="handling and wharfage",SUM(P9354:Q9354),IF(OR(K9354="tank",K9354="Boat",K9354="car"),INDEX(Rate!$B$4:$M$25,MATCH(Gilbert!N9354,Rate!$A$4:$A$25,0),MATCH(Gilbert!L9354,Rate!$B$3:$M$3,0))*O9354*0.8,INDEX(Rate!$B$4:$M$25,MATCH(Gilbert!N9354,Rate!$A$4:$A$25,0),MATCH(Gilbert!L9354,Rate!$B$3:$M$3,0))*O9354)),"")</f>
        <v/>
      </c>
      <c r="T9354" s="71" t="str">
        <f t="shared" si="441"/>
        <v/>
      </c>
    </row>
    <row r="9355" spans="16:20">
      <c r="P9355" s="70" t="str">
        <f t="shared" si="439"/>
        <v/>
      </c>
      <c r="Q9355" s="70" t="str">
        <f t="shared" si="440"/>
        <v/>
      </c>
      <c r="R9355" s="70" t="str">
        <f>IFERROR(IF(K9355="handling and wharfage",SUM(P9355:Q9355),IF(OR(K9355="tank",K9355="Boat",K9355="car"),INDEX(Rate!$B$4:$M$25,MATCH(Gilbert!N9355,Rate!$A$4:$A$25,0),MATCH(Gilbert!L9355,Rate!$B$3:$M$3,0))*O9355*0.8,INDEX(Rate!$B$4:$M$25,MATCH(Gilbert!N9355,Rate!$A$4:$A$25,0),MATCH(Gilbert!L9355,Rate!$B$3:$M$3,0))*O9355)),"")</f>
        <v/>
      </c>
      <c r="T9355" s="71" t="str">
        <f t="shared" si="441"/>
        <v/>
      </c>
    </row>
    <row r="9356" spans="16:20">
      <c r="P9356" s="70" t="str">
        <f t="shared" si="439"/>
        <v/>
      </c>
      <c r="Q9356" s="70" t="str">
        <f t="shared" si="440"/>
        <v/>
      </c>
      <c r="R9356" s="70" t="str">
        <f>IFERROR(IF(K9356="handling and wharfage",SUM(P9356:Q9356),IF(OR(K9356="tank",K9356="Boat",K9356="car"),INDEX(Rate!$B$4:$M$25,MATCH(Gilbert!N9356,Rate!$A$4:$A$25,0),MATCH(Gilbert!L9356,Rate!$B$3:$M$3,0))*O9356*0.8,INDEX(Rate!$B$4:$M$25,MATCH(Gilbert!N9356,Rate!$A$4:$A$25,0),MATCH(Gilbert!L9356,Rate!$B$3:$M$3,0))*O9356)),"")</f>
        <v/>
      </c>
      <c r="T9356" s="71" t="str">
        <f t="shared" si="441"/>
        <v/>
      </c>
    </row>
    <row r="9357" spans="16:20">
      <c r="P9357" s="70" t="str">
        <f t="shared" si="439"/>
        <v/>
      </c>
      <c r="Q9357" s="70" t="str">
        <f t="shared" si="440"/>
        <v/>
      </c>
      <c r="R9357" s="70" t="str">
        <f>IFERROR(IF(K9357="handling and wharfage",SUM(P9357:Q9357),IF(OR(K9357="tank",K9357="Boat",K9357="car"),INDEX(Rate!$B$4:$M$25,MATCH(Gilbert!N9357,Rate!$A$4:$A$25,0),MATCH(Gilbert!L9357,Rate!$B$3:$M$3,0))*O9357*0.8,INDEX(Rate!$B$4:$M$25,MATCH(Gilbert!N9357,Rate!$A$4:$A$25,0),MATCH(Gilbert!L9357,Rate!$B$3:$M$3,0))*O9357)),"")</f>
        <v/>
      </c>
      <c r="T9357" s="71" t="str">
        <f t="shared" si="441"/>
        <v/>
      </c>
    </row>
    <row r="9358" spans="16:20">
      <c r="P9358" s="70" t="str">
        <f t="shared" si="439"/>
        <v/>
      </c>
      <c r="Q9358" s="70" t="str">
        <f t="shared" si="440"/>
        <v/>
      </c>
      <c r="R9358" s="70" t="str">
        <f>IFERROR(IF(K9358="handling and wharfage",SUM(P9358:Q9358),IF(OR(K9358="tank",K9358="Boat",K9358="car"),INDEX(Rate!$B$4:$M$25,MATCH(Gilbert!N9358,Rate!$A$4:$A$25,0),MATCH(Gilbert!L9358,Rate!$B$3:$M$3,0))*O9358*0.8,INDEX(Rate!$B$4:$M$25,MATCH(Gilbert!N9358,Rate!$A$4:$A$25,0),MATCH(Gilbert!L9358,Rate!$B$3:$M$3,0))*O9358)),"")</f>
        <v/>
      </c>
      <c r="T9358" s="71" t="str">
        <f t="shared" si="441"/>
        <v/>
      </c>
    </row>
    <row r="9359" spans="16:20">
      <c r="P9359" s="70" t="str">
        <f t="shared" si="439"/>
        <v/>
      </c>
      <c r="Q9359" s="70" t="str">
        <f t="shared" si="440"/>
        <v/>
      </c>
      <c r="R9359" s="70" t="str">
        <f>IFERROR(IF(K9359="handling and wharfage",SUM(P9359:Q9359),IF(OR(K9359="tank",K9359="Boat",K9359="car"),INDEX(Rate!$B$4:$M$25,MATCH(Gilbert!N9359,Rate!$A$4:$A$25,0),MATCH(Gilbert!L9359,Rate!$B$3:$M$3,0))*O9359*0.8,INDEX(Rate!$B$4:$M$25,MATCH(Gilbert!N9359,Rate!$A$4:$A$25,0),MATCH(Gilbert!L9359,Rate!$B$3:$M$3,0))*O9359)),"")</f>
        <v/>
      </c>
      <c r="T9359" s="71" t="str">
        <f t="shared" si="441"/>
        <v/>
      </c>
    </row>
    <row r="9360" spans="16:20">
      <c r="P9360" s="70" t="str">
        <f t="shared" si="439"/>
        <v/>
      </c>
      <c r="Q9360" s="70" t="str">
        <f t="shared" si="440"/>
        <v/>
      </c>
      <c r="R9360" s="70" t="str">
        <f>IFERROR(IF(K9360="handling and wharfage",SUM(P9360:Q9360),IF(OR(K9360="tank",K9360="Boat",K9360="car"),INDEX(Rate!$B$4:$M$25,MATCH(Gilbert!N9360,Rate!$A$4:$A$25,0),MATCH(Gilbert!L9360,Rate!$B$3:$M$3,0))*O9360*0.8,INDEX(Rate!$B$4:$M$25,MATCH(Gilbert!N9360,Rate!$A$4:$A$25,0),MATCH(Gilbert!L9360,Rate!$B$3:$M$3,0))*O9360)),"")</f>
        <v/>
      </c>
      <c r="T9360" s="71" t="str">
        <f t="shared" si="441"/>
        <v/>
      </c>
    </row>
    <row r="9361" spans="16:20">
      <c r="P9361" s="70" t="str">
        <f t="shared" si="439"/>
        <v/>
      </c>
      <c r="Q9361" s="70" t="str">
        <f t="shared" si="440"/>
        <v/>
      </c>
      <c r="R9361" s="70" t="str">
        <f>IFERROR(IF(K9361="handling and wharfage",SUM(P9361:Q9361),IF(OR(K9361="tank",K9361="Boat",K9361="car"),INDEX(Rate!$B$4:$M$25,MATCH(Gilbert!N9361,Rate!$A$4:$A$25,0),MATCH(Gilbert!L9361,Rate!$B$3:$M$3,0))*O9361*0.8,INDEX(Rate!$B$4:$M$25,MATCH(Gilbert!N9361,Rate!$A$4:$A$25,0),MATCH(Gilbert!L9361,Rate!$B$3:$M$3,0))*O9361)),"")</f>
        <v/>
      </c>
      <c r="T9361" s="71" t="str">
        <f t="shared" si="441"/>
        <v/>
      </c>
    </row>
    <row r="9362" spans="16:20">
      <c r="P9362" s="70" t="str">
        <f t="shared" si="439"/>
        <v/>
      </c>
      <c r="Q9362" s="70" t="str">
        <f t="shared" si="440"/>
        <v/>
      </c>
      <c r="R9362" s="70" t="str">
        <f>IFERROR(IF(K9362="handling and wharfage",SUM(P9362:Q9362),IF(OR(K9362="tank",K9362="Boat",K9362="car"),INDEX(Rate!$B$4:$M$25,MATCH(Gilbert!N9362,Rate!$A$4:$A$25,0),MATCH(Gilbert!L9362,Rate!$B$3:$M$3,0))*O9362*0.8,INDEX(Rate!$B$4:$M$25,MATCH(Gilbert!N9362,Rate!$A$4:$A$25,0),MATCH(Gilbert!L9362,Rate!$B$3:$M$3,0))*O9362)),"")</f>
        <v/>
      </c>
      <c r="T9362" s="71" t="str">
        <f t="shared" si="441"/>
        <v/>
      </c>
    </row>
    <row r="9363" spans="16:20">
      <c r="P9363" s="70" t="str">
        <f t="shared" si="439"/>
        <v/>
      </c>
      <c r="Q9363" s="70" t="str">
        <f t="shared" si="440"/>
        <v/>
      </c>
      <c r="R9363" s="70" t="str">
        <f>IFERROR(IF(K9363="handling and wharfage",SUM(P9363:Q9363),IF(OR(K9363="tank",K9363="Boat",K9363="car"),INDEX(Rate!$B$4:$M$25,MATCH(Gilbert!N9363,Rate!$A$4:$A$25,0),MATCH(Gilbert!L9363,Rate!$B$3:$M$3,0))*O9363*0.8,INDEX(Rate!$B$4:$M$25,MATCH(Gilbert!N9363,Rate!$A$4:$A$25,0),MATCH(Gilbert!L9363,Rate!$B$3:$M$3,0))*O9363)),"")</f>
        <v/>
      </c>
      <c r="T9363" s="71" t="str">
        <f t="shared" si="441"/>
        <v/>
      </c>
    </row>
    <row r="9364" spans="16:20">
      <c r="P9364" s="70" t="str">
        <f t="shared" si="439"/>
        <v/>
      </c>
      <c r="Q9364" s="70" t="str">
        <f t="shared" si="440"/>
        <v/>
      </c>
      <c r="R9364" s="70" t="str">
        <f>IFERROR(IF(K9364="handling and wharfage",SUM(P9364:Q9364),IF(OR(K9364="tank",K9364="Boat",K9364="car"),INDEX(Rate!$B$4:$M$25,MATCH(Gilbert!N9364,Rate!$A$4:$A$25,0),MATCH(Gilbert!L9364,Rate!$B$3:$M$3,0))*O9364*0.8,INDEX(Rate!$B$4:$M$25,MATCH(Gilbert!N9364,Rate!$A$4:$A$25,0),MATCH(Gilbert!L9364,Rate!$B$3:$M$3,0))*O9364)),"")</f>
        <v/>
      </c>
      <c r="T9364" s="71" t="str">
        <f t="shared" si="441"/>
        <v/>
      </c>
    </row>
    <row r="9365" spans="16:20">
      <c r="P9365" s="70" t="str">
        <f t="shared" si="439"/>
        <v/>
      </c>
      <c r="Q9365" s="70" t="str">
        <f t="shared" si="440"/>
        <v/>
      </c>
      <c r="R9365" s="70" t="str">
        <f>IFERROR(IF(K9365="handling and wharfage",SUM(P9365:Q9365),IF(OR(K9365="tank",K9365="Boat",K9365="car"),INDEX(Rate!$B$4:$M$25,MATCH(Gilbert!N9365,Rate!$A$4:$A$25,0),MATCH(Gilbert!L9365,Rate!$B$3:$M$3,0))*O9365*0.8,INDEX(Rate!$B$4:$M$25,MATCH(Gilbert!N9365,Rate!$A$4:$A$25,0),MATCH(Gilbert!L9365,Rate!$B$3:$M$3,0))*O9365)),"")</f>
        <v/>
      </c>
      <c r="T9365" s="71" t="str">
        <f t="shared" si="441"/>
        <v/>
      </c>
    </row>
    <row r="9366" spans="16:20">
      <c r="P9366" s="70" t="str">
        <f t="shared" si="439"/>
        <v/>
      </c>
      <c r="Q9366" s="70" t="str">
        <f t="shared" si="440"/>
        <v/>
      </c>
      <c r="R9366" s="70" t="str">
        <f>IFERROR(IF(K9366="handling and wharfage",SUM(P9366:Q9366),IF(OR(K9366="tank",K9366="Boat",K9366="car"),INDEX(Rate!$B$4:$M$25,MATCH(Gilbert!N9366,Rate!$A$4:$A$25,0),MATCH(Gilbert!L9366,Rate!$B$3:$M$3,0))*O9366*0.8,INDEX(Rate!$B$4:$M$25,MATCH(Gilbert!N9366,Rate!$A$4:$A$25,0),MATCH(Gilbert!L9366,Rate!$B$3:$M$3,0))*O9366)),"")</f>
        <v/>
      </c>
      <c r="T9366" s="71" t="str">
        <f t="shared" si="441"/>
        <v/>
      </c>
    </row>
    <row r="9367" spans="16:20">
      <c r="P9367" s="70" t="str">
        <f t="shared" si="439"/>
        <v/>
      </c>
      <c r="Q9367" s="70" t="str">
        <f t="shared" si="440"/>
        <v/>
      </c>
      <c r="R9367" s="70" t="str">
        <f>IFERROR(IF(K9367="handling and wharfage",SUM(P9367:Q9367),IF(OR(K9367="tank",K9367="Boat",K9367="car"),INDEX(Rate!$B$4:$M$25,MATCH(Gilbert!N9367,Rate!$A$4:$A$25,0),MATCH(Gilbert!L9367,Rate!$B$3:$M$3,0))*O9367*0.8,INDEX(Rate!$B$4:$M$25,MATCH(Gilbert!N9367,Rate!$A$4:$A$25,0),MATCH(Gilbert!L9367,Rate!$B$3:$M$3,0))*O9367)),"")</f>
        <v/>
      </c>
      <c r="T9367" s="71" t="str">
        <f t="shared" si="441"/>
        <v/>
      </c>
    </row>
    <row r="9368" spans="16:20">
      <c r="P9368" s="70" t="str">
        <f t="shared" si="439"/>
        <v/>
      </c>
      <c r="Q9368" s="70" t="str">
        <f t="shared" si="440"/>
        <v/>
      </c>
      <c r="R9368" s="70" t="str">
        <f>IFERROR(IF(K9368="handling and wharfage",SUM(P9368:Q9368),IF(OR(K9368="tank",K9368="Boat",K9368="car"),INDEX(Rate!$B$4:$M$25,MATCH(Gilbert!N9368,Rate!$A$4:$A$25,0),MATCH(Gilbert!L9368,Rate!$B$3:$M$3,0))*O9368*0.8,INDEX(Rate!$B$4:$M$25,MATCH(Gilbert!N9368,Rate!$A$4:$A$25,0),MATCH(Gilbert!L9368,Rate!$B$3:$M$3,0))*O9368)),"")</f>
        <v/>
      </c>
      <c r="T9368" s="71" t="str">
        <f t="shared" si="441"/>
        <v/>
      </c>
    </row>
    <row r="9369" spans="16:20">
      <c r="P9369" s="70" t="str">
        <f t="shared" si="439"/>
        <v/>
      </c>
      <c r="Q9369" s="70" t="str">
        <f t="shared" si="440"/>
        <v/>
      </c>
      <c r="R9369" s="70" t="str">
        <f>IFERROR(IF(K9369="handling and wharfage",SUM(P9369:Q9369),IF(OR(K9369="tank",K9369="Boat",K9369="car"),INDEX(Rate!$B$4:$M$25,MATCH(Gilbert!N9369,Rate!$A$4:$A$25,0),MATCH(Gilbert!L9369,Rate!$B$3:$M$3,0))*O9369*0.8,INDEX(Rate!$B$4:$M$25,MATCH(Gilbert!N9369,Rate!$A$4:$A$25,0),MATCH(Gilbert!L9369,Rate!$B$3:$M$3,0))*O9369)),"")</f>
        <v/>
      </c>
      <c r="T9369" s="71" t="str">
        <f t="shared" si="441"/>
        <v/>
      </c>
    </row>
    <row r="9370" spans="16:20">
      <c r="P9370" s="70" t="str">
        <f t="shared" si="439"/>
        <v/>
      </c>
      <c r="Q9370" s="70" t="str">
        <f t="shared" si="440"/>
        <v/>
      </c>
      <c r="R9370" s="70" t="str">
        <f>IFERROR(IF(K9370="handling and wharfage",SUM(P9370:Q9370),IF(OR(K9370="tank",K9370="Boat",K9370="car"),INDEX(Rate!$B$4:$M$25,MATCH(Gilbert!N9370,Rate!$A$4:$A$25,0),MATCH(Gilbert!L9370,Rate!$B$3:$M$3,0))*O9370*0.8,INDEX(Rate!$B$4:$M$25,MATCH(Gilbert!N9370,Rate!$A$4:$A$25,0),MATCH(Gilbert!L9370,Rate!$B$3:$M$3,0))*O9370)),"")</f>
        <v/>
      </c>
      <c r="T9370" s="71" t="str">
        <f t="shared" si="441"/>
        <v/>
      </c>
    </row>
    <row r="9371" spans="16:20">
      <c r="P9371" s="70" t="str">
        <f t="shared" si="439"/>
        <v/>
      </c>
      <c r="Q9371" s="70" t="str">
        <f t="shared" si="440"/>
        <v/>
      </c>
      <c r="R9371" s="70" t="str">
        <f>IFERROR(IF(K9371="handling and wharfage",SUM(P9371:Q9371),IF(OR(K9371="tank",K9371="Boat",K9371="car"),INDEX(Rate!$B$4:$M$25,MATCH(Gilbert!N9371,Rate!$A$4:$A$25,0),MATCH(Gilbert!L9371,Rate!$B$3:$M$3,0))*O9371*0.8,INDEX(Rate!$B$4:$M$25,MATCH(Gilbert!N9371,Rate!$A$4:$A$25,0),MATCH(Gilbert!L9371,Rate!$B$3:$M$3,0))*O9371)),"")</f>
        <v/>
      </c>
      <c r="T9371" s="71" t="str">
        <f t="shared" si="441"/>
        <v/>
      </c>
    </row>
    <row r="9372" spans="16:20">
      <c r="P9372" s="70" t="str">
        <f t="shared" si="439"/>
        <v/>
      </c>
      <c r="Q9372" s="70" t="str">
        <f t="shared" si="440"/>
        <v/>
      </c>
      <c r="R9372" s="70" t="str">
        <f>IFERROR(IF(K9372="handling and wharfage",SUM(P9372:Q9372),IF(OR(K9372="tank",K9372="Boat",K9372="car"),INDEX(Rate!$B$4:$M$25,MATCH(Gilbert!N9372,Rate!$A$4:$A$25,0),MATCH(Gilbert!L9372,Rate!$B$3:$M$3,0))*O9372*0.8,INDEX(Rate!$B$4:$M$25,MATCH(Gilbert!N9372,Rate!$A$4:$A$25,0),MATCH(Gilbert!L9372,Rate!$B$3:$M$3,0))*O9372)),"")</f>
        <v/>
      </c>
      <c r="T9372" s="71" t="str">
        <f t="shared" si="441"/>
        <v/>
      </c>
    </row>
    <row r="9373" spans="16:20">
      <c r="P9373" s="70" t="str">
        <f t="shared" si="439"/>
        <v/>
      </c>
      <c r="Q9373" s="70" t="str">
        <f t="shared" si="440"/>
        <v/>
      </c>
      <c r="R9373" s="70" t="str">
        <f>IFERROR(IF(K9373="handling and wharfage",SUM(P9373:Q9373),IF(OR(K9373="tank",K9373="Boat",K9373="car"),INDEX(Rate!$B$4:$M$25,MATCH(Gilbert!N9373,Rate!$A$4:$A$25,0),MATCH(Gilbert!L9373,Rate!$B$3:$M$3,0))*O9373*0.8,INDEX(Rate!$B$4:$M$25,MATCH(Gilbert!N9373,Rate!$A$4:$A$25,0),MATCH(Gilbert!L9373,Rate!$B$3:$M$3,0))*O9373)),"")</f>
        <v/>
      </c>
      <c r="T9373" s="71" t="str">
        <f t="shared" si="441"/>
        <v/>
      </c>
    </row>
    <row r="9374" spans="16:20">
      <c r="P9374" s="70" t="str">
        <f t="shared" si="439"/>
        <v/>
      </c>
      <c r="Q9374" s="70" t="str">
        <f t="shared" si="440"/>
        <v/>
      </c>
      <c r="R9374" s="70" t="str">
        <f>IFERROR(IF(K9374="handling and wharfage",SUM(P9374:Q9374),IF(OR(K9374="tank",K9374="Boat",K9374="car"),INDEX(Rate!$B$4:$M$25,MATCH(Gilbert!N9374,Rate!$A$4:$A$25,0),MATCH(Gilbert!L9374,Rate!$B$3:$M$3,0))*O9374*0.8,INDEX(Rate!$B$4:$M$25,MATCH(Gilbert!N9374,Rate!$A$4:$A$25,0),MATCH(Gilbert!L9374,Rate!$B$3:$M$3,0))*O9374)),"")</f>
        <v/>
      </c>
      <c r="T9374" s="71" t="str">
        <f t="shared" si="441"/>
        <v/>
      </c>
    </row>
    <row r="9375" spans="16:20">
      <c r="P9375" s="70" t="str">
        <f t="shared" si="439"/>
        <v/>
      </c>
      <c r="Q9375" s="70" t="str">
        <f t="shared" si="440"/>
        <v/>
      </c>
      <c r="R9375" s="70" t="str">
        <f>IFERROR(IF(K9375="handling and wharfage",SUM(P9375:Q9375),IF(OR(K9375="tank",K9375="Boat",K9375="car"),INDEX(Rate!$B$4:$M$25,MATCH(Gilbert!N9375,Rate!$A$4:$A$25,0),MATCH(Gilbert!L9375,Rate!$B$3:$M$3,0))*O9375*0.8,INDEX(Rate!$B$4:$M$25,MATCH(Gilbert!N9375,Rate!$A$4:$A$25,0),MATCH(Gilbert!L9375,Rate!$B$3:$M$3,0))*O9375)),"")</f>
        <v/>
      </c>
      <c r="T9375" s="71" t="str">
        <f t="shared" si="441"/>
        <v/>
      </c>
    </row>
    <row r="9376" spans="16:20">
      <c r="P9376" s="70" t="str">
        <f t="shared" si="439"/>
        <v/>
      </c>
      <c r="Q9376" s="70" t="str">
        <f t="shared" si="440"/>
        <v/>
      </c>
      <c r="R9376" s="70" t="str">
        <f>IFERROR(IF(K9376="handling and wharfage",SUM(P9376:Q9376),IF(OR(K9376="tank",K9376="Boat",K9376="car"),INDEX(Rate!$B$4:$M$25,MATCH(Gilbert!N9376,Rate!$A$4:$A$25,0),MATCH(Gilbert!L9376,Rate!$B$3:$M$3,0))*O9376*0.8,INDEX(Rate!$B$4:$M$25,MATCH(Gilbert!N9376,Rate!$A$4:$A$25,0),MATCH(Gilbert!L9376,Rate!$B$3:$M$3,0))*O9376)),"")</f>
        <v/>
      </c>
      <c r="T9376" s="71" t="str">
        <f t="shared" si="441"/>
        <v/>
      </c>
    </row>
    <row r="9377" spans="16:20">
      <c r="P9377" s="70" t="str">
        <f t="shared" si="439"/>
        <v/>
      </c>
      <c r="Q9377" s="70" t="str">
        <f t="shared" si="440"/>
        <v/>
      </c>
      <c r="R9377" s="70" t="str">
        <f>IFERROR(IF(K9377="handling and wharfage",SUM(P9377:Q9377),IF(OR(K9377="tank",K9377="Boat",K9377="car"),INDEX(Rate!$B$4:$M$25,MATCH(Gilbert!N9377,Rate!$A$4:$A$25,0),MATCH(Gilbert!L9377,Rate!$B$3:$M$3,0))*O9377*0.8,INDEX(Rate!$B$4:$M$25,MATCH(Gilbert!N9377,Rate!$A$4:$A$25,0),MATCH(Gilbert!L9377,Rate!$B$3:$M$3,0))*O9377)),"")</f>
        <v/>
      </c>
      <c r="T9377" s="71" t="str">
        <f t="shared" si="441"/>
        <v/>
      </c>
    </row>
    <row r="9378" spans="16:20">
      <c r="P9378" s="70" t="str">
        <f t="shared" si="439"/>
        <v/>
      </c>
      <c r="Q9378" s="70" t="str">
        <f t="shared" si="440"/>
        <v/>
      </c>
      <c r="R9378" s="70" t="str">
        <f>IFERROR(IF(K9378="handling and wharfage",SUM(P9378:Q9378),IF(OR(K9378="tank",K9378="Boat",K9378="car"),INDEX(Rate!$B$4:$M$25,MATCH(Gilbert!N9378,Rate!$A$4:$A$25,0),MATCH(Gilbert!L9378,Rate!$B$3:$M$3,0))*O9378*0.8,INDEX(Rate!$B$4:$M$25,MATCH(Gilbert!N9378,Rate!$A$4:$A$25,0),MATCH(Gilbert!L9378,Rate!$B$3:$M$3,0))*O9378)),"")</f>
        <v/>
      </c>
      <c r="T9378" s="71" t="str">
        <f t="shared" si="441"/>
        <v/>
      </c>
    </row>
    <row r="9379" spans="16:20">
      <c r="P9379" s="70" t="str">
        <f t="shared" si="439"/>
        <v/>
      </c>
      <c r="Q9379" s="70" t="str">
        <f t="shared" si="440"/>
        <v/>
      </c>
      <c r="R9379" s="70" t="str">
        <f>IFERROR(IF(K9379="handling and wharfage",SUM(P9379:Q9379),IF(OR(K9379="tank",K9379="Boat",K9379="car"),INDEX(Rate!$B$4:$M$25,MATCH(Gilbert!N9379,Rate!$A$4:$A$25,0),MATCH(Gilbert!L9379,Rate!$B$3:$M$3,0))*O9379*0.8,INDEX(Rate!$B$4:$M$25,MATCH(Gilbert!N9379,Rate!$A$4:$A$25,0),MATCH(Gilbert!L9379,Rate!$B$3:$M$3,0))*O9379)),"")</f>
        <v/>
      </c>
      <c r="T9379" s="71" t="str">
        <f t="shared" si="441"/>
        <v/>
      </c>
    </row>
    <row r="9380" spans="16:20">
      <c r="P9380" s="70" t="str">
        <f t="shared" si="439"/>
        <v/>
      </c>
      <c r="Q9380" s="70" t="str">
        <f t="shared" si="440"/>
        <v/>
      </c>
      <c r="R9380" s="70" t="str">
        <f>IFERROR(IF(K9380="handling and wharfage",SUM(P9380:Q9380),IF(OR(K9380="tank",K9380="Boat",K9380="car"),INDEX(Rate!$B$4:$M$25,MATCH(Gilbert!N9380,Rate!$A$4:$A$25,0),MATCH(Gilbert!L9380,Rate!$B$3:$M$3,0))*O9380*0.8,INDEX(Rate!$B$4:$M$25,MATCH(Gilbert!N9380,Rate!$A$4:$A$25,0),MATCH(Gilbert!L9380,Rate!$B$3:$M$3,0))*O9380)),"")</f>
        <v/>
      </c>
      <c r="T9380" s="71" t="str">
        <f t="shared" si="441"/>
        <v/>
      </c>
    </row>
    <row r="9381" spans="16:20">
      <c r="P9381" s="70" t="str">
        <f t="shared" si="439"/>
        <v/>
      </c>
      <c r="Q9381" s="70" t="str">
        <f t="shared" si="440"/>
        <v/>
      </c>
      <c r="R9381" s="70" t="str">
        <f>IFERROR(IF(K9381="handling and wharfage",SUM(P9381:Q9381),IF(OR(K9381="tank",K9381="Boat",K9381="car"),INDEX(Rate!$B$4:$M$25,MATCH(Gilbert!N9381,Rate!$A$4:$A$25,0),MATCH(Gilbert!L9381,Rate!$B$3:$M$3,0))*O9381*0.8,INDEX(Rate!$B$4:$M$25,MATCH(Gilbert!N9381,Rate!$A$4:$A$25,0),MATCH(Gilbert!L9381,Rate!$B$3:$M$3,0))*O9381)),"")</f>
        <v/>
      </c>
      <c r="T9381" s="71" t="str">
        <f t="shared" si="441"/>
        <v/>
      </c>
    </row>
    <row r="9382" spans="16:20">
      <c r="P9382" s="70" t="str">
        <f t="shared" si="439"/>
        <v/>
      </c>
      <c r="Q9382" s="70" t="str">
        <f t="shared" si="440"/>
        <v/>
      </c>
      <c r="R9382" s="70" t="str">
        <f>IFERROR(IF(K9382="handling and wharfage",SUM(P9382:Q9382),IF(OR(K9382="tank",K9382="Boat",K9382="car"),INDEX(Rate!$B$4:$M$25,MATCH(Gilbert!N9382,Rate!$A$4:$A$25,0),MATCH(Gilbert!L9382,Rate!$B$3:$M$3,0))*O9382*0.8,INDEX(Rate!$B$4:$M$25,MATCH(Gilbert!N9382,Rate!$A$4:$A$25,0),MATCH(Gilbert!L9382,Rate!$B$3:$M$3,0))*O9382)),"")</f>
        <v/>
      </c>
      <c r="T9382" s="71" t="str">
        <f t="shared" si="441"/>
        <v/>
      </c>
    </row>
    <row r="9383" spans="16:20">
      <c r="P9383" s="70" t="str">
        <f t="shared" si="439"/>
        <v/>
      </c>
      <c r="Q9383" s="70" t="str">
        <f t="shared" si="440"/>
        <v/>
      </c>
      <c r="R9383" s="70" t="str">
        <f>IFERROR(IF(K9383="handling and wharfage",SUM(P9383:Q9383),IF(OR(K9383="tank",K9383="Boat",K9383="car"),INDEX(Rate!$B$4:$M$25,MATCH(Gilbert!N9383,Rate!$A$4:$A$25,0),MATCH(Gilbert!L9383,Rate!$B$3:$M$3,0))*O9383*0.8,INDEX(Rate!$B$4:$M$25,MATCH(Gilbert!N9383,Rate!$A$4:$A$25,0),MATCH(Gilbert!L9383,Rate!$B$3:$M$3,0))*O9383)),"")</f>
        <v/>
      </c>
      <c r="T9383" s="71" t="str">
        <f t="shared" si="441"/>
        <v/>
      </c>
    </row>
    <row r="9384" spans="16:20">
      <c r="P9384" s="70" t="str">
        <f t="shared" si="439"/>
        <v/>
      </c>
      <c r="Q9384" s="70" t="str">
        <f t="shared" si="440"/>
        <v/>
      </c>
      <c r="R9384" s="70" t="str">
        <f>IFERROR(IF(K9384="handling and wharfage",SUM(P9384:Q9384),IF(OR(K9384="tank",K9384="Boat",K9384="car"),INDEX(Rate!$B$4:$M$25,MATCH(Gilbert!N9384,Rate!$A$4:$A$25,0),MATCH(Gilbert!L9384,Rate!$B$3:$M$3,0))*O9384*0.8,INDEX(Rate!$B$4:$M$25,MATCH(Gilbert!N9384,Rate!$A$4:$A$25,0),MATCH(Gilbert!L9384,Rate!$B$3:$M$3,0))*O9384)),"")</f>
        <v/>
      </c>
      <c r="T9384" s="71" t="str">
        <f t="shared" si="441"/>
        <v/>
      </c>
    </row>
    <row r="9385" spans="16:20">
      <c r="P9385" s="70" t="str">
        <f t="shared" si="439"/>
        <v/>
      </c>
      <c r="Q9385" s="70" t="str">
        <f t="shared" si="440"/>
        <v/>
      </c>
      <c r="R9385" s="70" t="str">
        <f>IFERROR(IF(K9385="handling and wharfage",SUM(P9385:Q9385),IF(OR(K9385="tank",K9385="Boat",K9385="car"),INDEX(Rate!$B$4:$M$25,MATCH(Gilbert!N9385,Rate!$A$4:$A$25,0),MATCH(Gilbert!L9385,Rate!$B$3:$M$3,0))*O9385*0.8,INDEX(Rate!$B$4:$M$25,MATCH(Gilbert!N9385,Rate!$A$4:$A$25,0),MATCH(Gilbert!L9385,Rate!$B$3:$M$3,0))*O9385)),"")</f>
        <v/>
      </c>
      <c r="T9385" s="71" t="str">
        <f t="shared" si="441"/>
        <v/>
      </c>
    </row>
    <row r="9386" spans="16:20">
      <c r="P9386" s="70" t="str">
        <f t="shared" si="439"/>
        <v/>
      </c>
      <c r="Q9386" s="70" t="str">
        <f t="shared" si="440"/>
        <v/>
      </c>
      <c r="R9386" s="70" t="str">
        <f>IFERROR(IF(K9386="handling and wharfage",SUM(P9386:Q9386),IF(OR(K9386="tank",K9386="Boat",K9386="car"),INDEX(Rate!$B$4:$M$25,MATCH(Gilbert!N9386,Rate!$A$4:$A$25,0),MATCH(Gilbert!L9386,Rate!$B$3:$M$3,0))*O9386*0.8,INDEX(Rate!$B$4:$M$25,MATCH(Gilbert!N9386,Rate!$A$4:$A$25,0),MATCH(Gilbert!L9386,Rate!$B$3:$M$3,0))*O9386)),"")</f>
        <v/>
      </c>
      <c r="T9386" s="71" t="str">
        <f t="shared" si="441"/>
        <v/>
      </c>
    </row>
    <row r="9387" spans="16:20">
      <c r="P9387" s="70" t="str">
        <f t="shared" si="439"/>
        <v/>
      </c>
      <c r="Q9387" s="70" t="str">
        <f t="shared" si="440"/>
        <v/>
      </c>
      <c r="R9387" s="70" t="str">
        <f>IFERROR(IF(K9387="handling and wharfage",SUM(P9387:Q9387),IF(OR(K9387="tank",K9387="Boat",K9387="car"),INDEX(Rate!$B$4:$M$25,MATCH(Gilbert!N9387,Rate!$A$4:$A$25,0),MATCH(Gilbert!L9387,Rate!$B$3:$M$3,0))*O9387*0.8,INDEX(Rate!$B$4:$M$25,MATCH(Gilbert!N9387,Rate!$A$4:$A$25,0),MATCH(Gilbert!L9387,Rate!$B$3:$M$3,0))*O9387)),"")</f>
        <v/>
      </c>
      <c r="T9387" s="71" t="str">
        <f t="shared" si="441"/>
        <v/>
      </c>
    </row>
    <row r="9388" spans="16:20">
      <c r="P9388" s="70" t="str">
        <f t="shared" si="439"/>
        <v/>
      </c>
      <c r="Q9388" s="70" t="str">
        <f t="shared" si="440"/>
        <v/>
      </c>
      <c r="R9388" s="70" t="str">
        <f>IFERROR(IF(K9388="handling and wharfage",SUM(P9388:Q9388),IF(OR(K9388="tank",K9388="Boat",K9388="car"),INDEX(Rate!$B$4:$M$25,MATCH(Gilbert!N9388,Rate!$A$4:$A$25,0),MATCH(Gilbert!L9388,Rate!$B$3:$M$3,0))*O9388*0.8,INDEX(Rate!$B$4:$M$25,MATCH(Gilbert!N9388,Rate!$A$4:$A$25,0),MATCH(Gilbert!L9388,Rate!$B$3:$M$3,0))*O9388)),"")</f>
        <v/>
      </c>
      <c r="T9388" s="71" t="str">
        <f t="shared" si="441"/>
        <v/>
      </c>
    </row>
    <row r="9389" spans="16:20">
      <c r="P9389" s="70" t="str">
        <f t="shared" si="439"/>
        <v/>
      </c>
      <c r="Q9389" s="70" t="str">
        <f t="shared" si="440"/>
        <v/>
      </c>
      <c r="R9389" s="70" t="str">
        <f>IFERROR(IF(K9389="handling and wharfage",SUM(P9389:Q9389),IF(OR(K9389="tank",K9389="Boat",K9389="car"),INDEX(Rate!$B$4:$M$25,MATCH(Gilbert!N9389,Rate!$A$4:$A$25,0),MATCH(Gilbert!L9389,Rate!$B$3:$M$3,0))*O9389*0.8,INDEX(Rate!$B$4:$M$25,MATCH(Gilbert!N9389,Rate!$A$4:$A$25,0),MATCH(Gilbert!L9389,Rate!$B$3:$M$3,0))*O9389)),"")</f>
        <v/>
      </c>
      <c r="T9389" s="71" t="str">
        <f t="shared" si="441"/>
        <v/>
      </c>
    </row>
    <row r="9390" s="59" customFormat="1" spans="1:23">
      <c r="A9390" s="74"/>
      <c r="B9390" s="74"/>
      <c r="D9390" s="98"/>
      <c r="G9390" s="99"/>
      <c r="H9390" s="98"/>
      <c r="J9390" s="101"/>
      <c r="P9390" s="70" t="str">
        <f t="shared" si="439"/>
        <v/>
      </c>
      <c r="Q9390" s="70" t="str">
        <f t="shared" si="440"/>
        <v/>
      </c>
      <c r="R9390" s="70" t="str">
        <f>IFERROR(IF(K9390="handling and wharfage",SUM(P9390:Q9390),IF(OR(K9390="tank",K9390="Boat",K9390="car"),INDEX(Rate!$B$4:$M$25,MATCH(Gilbert!N9390,Rate!$A$4:$A$25,0),MATCH(Gilbert!L9390,Rate!$B$3:$M$3,0))*O9390*0.8,INDEX(Rate!$B$4:$M$25,MATCH(Gilbert!N9390,Rate!$A$4:$A$25,0),MATCH(Gilbert!L9390,Rate!$B$3:$M$3,0))*O9390)),"")</f>
        <v/>
      </c>
      <c r="S9390" s="71"/>
      <c r="T9390" s="71" t="str">
        <f t="shared" si="441"/>
        <v/>
      </c>
      <c r="V9390" s="98"/>
      <c r="W9390" s="98"/>
    </row>
    <row r="9391" s="59" customFormat="1" spans="1:23">
      <c r="A9391" s="74"/>
      <c r="B9391" s="74"/>
      <c r="D9391" s="98"/>
      <c r="G9391" s="99"/>
      <c r="H9391" s="98"/>
      <c r="J9391" s="101"/>
      <c r="P9391" s="70" t="str">
        <f t="shared" si="439"/>
        <v/>
      </c>
      <c r="Q9391" s="70" t="str">
        <f t="shared" si="440"/>
        <v/>
      </c>
      <c r="R9391" s="70" t="str">
        <f>IFERROR(IF(K9391="handling and wharfage",SUM(P9391:Q9391),IF(OR(K9391="tank",K9391="Boat",K9391="car"),INDEX(Rate!$B$4:$M$25,MATCH(Gilbert!N9391,Rate!$A$4:$A$25,0),MATCH(Gilbert!L9391,Rate!$B$3:$M$3,0))*O9391*0.8,INDEX(Rate!$B$4:$M$25,MATCH(Gilbert!N9391,Rate!$A$4:$A$25,0),MATCH(Gilbert!L9391,Rate!$B$3:$M$3,0))*O9391)),"")</f>
        <v/>
      </c>
      <c r="S9391" s="71"/>
      <c r="T9391" s="71" t="str">
        <f t="shared" si="441"/>
        <v/>
      </c>
      <c r="V9391" s="98"/>
      <c r="W9391" s="98"/>
    </row>
    <row r="9392" s="59" customFormat="1" spans="1:23">
      <c r="A9392" s="74"/>
      <c r="B9392" s="74"/>
      <c r="D9392" s="98"/>
      <c r="G9392" s="99"/>
      <c r="H9392" s="98"/>
      <c r="J9392" s="101"/>
      <c r="P9392" s="70" t="str">
        <f t="shared" si="439"/>
        <v/>
      </c>
      <c r="Q9392" s="70" t="str">
        <f t="shared" si="440"/>
        <v/>
      </c>
      <c r="R9392" s="70" t="str">
        <f>IFERROR(IF(K9392="handling and wharfage",SUM(P9392:Q9392),IF(OR(K9392="tank",K9392="Boat",K9392="car"),INDEX(Rate!$B$4:$M$25,MATCH(Gilbert!N9392,Rate!$A$4:$A$25,0),MATCH(Gilbert!L9392,Rate!$B$3:$M$3,0))*O9392*0.8,INDEX(Rate!$B$4:$M$25,MATCH(Gilbert!N9392,Rate!$A$4:$A$25,0),MATCH(Gilbert!L9392,Rate!$B$3:$M$3,0))*O9392)),"")</f>
        <v/>
      </c>
      <c r="S9392" s="71"/>
      <c r="T9392" s="71" t="str">
        <f t="shared" si="441"/>
        <v/>
      </c>
      <c r="V9392" s="98"/>
      <c r="W9392" s="98"/>
    </row>
    <row r="9393" s="59" customFormat="1" spans="1:23">
      <c r="A9393" s="74"/>
      <c r="B9393" s="74"/>
      <c r="D9393" s="98"/>
      <c r="G9393" s="99"/>
      <c r="H9393" s="98"/>
      <c r="J9393" s="101"/>
      <c r="P9393" s="70" t="str">
        <f t="shared" si="439"/>
        <v/>
      </c>
      <c r="Q9393" s="70" t="str">
        <f t="shared" si="440"/>
        <v/>
      </c>
      <c r="R9393" s="70" t="str">
        <f>IFERROR(IF(K9393="handling and wharfage",SUM(P9393:Q9393),IF(OR(K9393="tank",K9393="Boat",K9393="car"),INDEX(Rate!$B$4:$M$25,MATCH(Gilbert!N9393,Rate!$A$4:$A$25,0),MATCH(Gilbert!L9393,Rate!$B$3:$M$3,0))*O9393*0.8,INDEX(Rate!$B$4:$M$25,MATCH(Gilbert!N9393,Rate!$A$4:$A$25,0),MATCH(Gilbert!L9393,Rate!$B$3:$M$3,0))*O9393)),"")</f>
        <v/>
      </c>
      <c r="S9393" s="71"/>
      <c r="T9393" s="71" t="str">
        <f t="shared" si="441"/>
        <v/>
      </c>
      <c r="V9393" s="98"/>
      <c r="W9393" s="98"/>
    </row>
    <row r="9394" s="59" customFormat="1" spans="1:23">
      <c r="A9394" s="74"/>
      <c r="B9394" s="74"/>
      <c r="D9394" s="98"/>
      <c r="G9394" s="99"/>
      <c r="H9394" s="98"/>
      <c r="J9394" s="101"/>
      <c r="P9394" s="70" t="str">
        <f t="shared" si="439"/>
        <v/>
      </c>
      <c r="Q9394" s="70" t="str">
        <f t="shared" si="440"/>
        <v/>
      </c>
      <c r="R9394" s="70" t="str">
        <f>IFERROR(IF(K9394="handling and wharfage",SUM(P9394:Q9394),IF(OR(K9394="tank",K9394="Boat",K9394="car"),INDEX(Rate!$B$4:$M$25,MATCH(Gilbert!N9394,Rate!$A$4:$A$25,0),MATCH(Gilbert!L9394,Rate!$B$3:$M$3,0))*O9394*0.8,INDEX(Rate!$B$4:$M$25,MATCH(Gilbert!N9394,Rate!$A$4:$A$25,0),MATCH(Gilbert!L9394,Rate!$B$3:$M$3,0))*O9394)),"")</f>
        <v/>
      </c>
      <c r="S9394" s="71"/>
      <c r="T9394" s="71" t="str">
        <f t="shared" si="441"/>
        <v/>
      </c>
      <c r="V9394" s="98"/>
      <c r="W9394" s="98"/>
    </row>
    <row r="9395" s="59" customFormat="1" spans="1:23">
      <c r="A9395" s="74"/>
      <c r="B9395" s="74"/>
      <c r="D9395" s="98"/>
      <c r="G9395" s="99"/>
      <c r="H9395" s="98"/>
      <c r="J9395" s="101"/>
      <c r="P9395" s="70" t="str">
        <f t="shared" si="439"/>
        <v/>
      </c>
      <c r="Q9395" s="70" t="str">
        <f t="shared" si="440"/>
        <v/>
      </c>
      <c r="R9395" s="70" t="str">
        <f>IFERROR(IF(K9395="handling and wharfage",SUM(P9395:Q9395),IF(OR(K9395="tank",K9395="Boat",K9395="car"),INDEX(Rate!$B$4:$M$25,MATCH(Gilbert!N9395,Rate!$A$4:$A$25,0),MATCH(Gilbert!L9395,Rate!$B$3:$M$3,0))*O9395*0.8,INDEX(Rate!$B$4:$M$25,MATCH(Gilbert!N9395,Rate!$A$4:$A$25,0),MATCH(Gilbert!L9395,Rate!$B$3:$M$3,0))*O9395)),"")</f>
        <v/>
      </c>
      <c r="S9395" s="71"/>
      <c r="T9395" s="71" t="str">
        <f t="shared" si="441"/>
        <v/>
      </c>
      <c r="V9395" s="98"/>
      <c r="W9395" s="98"/>
    </row>
    <row r="9396" s="59" customFormat="1" spans="1:23">
      <c r="A9396" s="74"/>
      <c r="B9396" s="74"/>
      <c r="D9396" s="98"/>
      <c r="G9396" s="99"/>
      <c r="H9396" s="98"/>
      <c r="J9396" s="101"/>
      <c r="P9396" s="70" t="str">
        <f t="shared" si="439"/>
        <v/>
      </c>
      <c r="Q9396" s="70" t="str">
        <f t="shared" si="440"/>
        <v/>
      </c>
      <c r="R9396" s="70" t="str">
        <f>IFERROR(IF(K9396="handling and wharfage",SUM(P9396:Q9396),IF(OR(K9396="tank",K9396="Boat",K9396="car"),INDEX(Rate!$B$4:$M$25,MATCH(Gilbert!N9396,Rate!$A$4:$A$25,0),MATCH(Gilbert!L9396,Rate!$B$3:$M$3,0))*O9396*0.8,INDEX(Rate!$B$4:$M$25,MATCH(Gilbert!N9396,Rate!$A$4:$A$25,0),MATCH(Gilbert!L9396,Rate!$B$3:$M$3,0))*O9396)),"")</f>
        <v/>
      </c>
      <c r="S9396" s="71"/>
      <c r="T9396" s="71" t="str">
        <f t="shared" si="441"/>
        <v/>
      </c>
      <c r="V9396" s="98"/>
      <c r="W9396" s="98"/>
    </row>
    <row r="9397" s="59" customFormat="1" spans="1:23">
      <c r="A9397" s="74"/>
      <c r="B9397" s="74"/>
      <c r="D9397" s="98"/>
      <c r="G9397" s="99"/>
      <c r="H9397" s="98"/>
      <c r="J9397" s="101"/>
      <c r="P9397" s="70" t="str">
        <f t="shared" si="439"/>
        <v/>
      </c>
      <c r="Q9397" s="70" t="str">
        <f t="shared" si="440"/>
        <v/>
      </c>
      <c r="R9397" s="70" t="str">
        <f>IFERROR(IF(K9397="handling and wharfage",SUM(P9397:Q9397),IF(OR(K9397="tank",K9397="Boat",K9397="car"),INDEX(Rate!$B$4:$M$25,MATCH(Gilbert!N9397,Rate!$A$4:$A$25,0),MATCH(Gilbert!L9397,Rate!$B$3:$M$3,0))*O9397*0.8,INDEX(Rate!$B$4:$M$25,MATCH(Gilbert!N9397,Rate!$A$4:$A$25,0),MATCH(Gilbert!L9397,Rate!$B$3:$M$3,0))*O9397)),"")</f>
        <v/>
      </c>
      <c r="S9397" s="71"/>
      <c r="T9397" s="71" t="str">
        <f t="shared" si="441"/>
        <v/>
      </c>
      <c r="V9397" s="98"/>
      <c r="W9397" s="98"/>
    </row>
    <row r="9398" s="59" customFormat="1" spans="1:23">
      <c r="A9398" s="74"/>
      <c r="B9398" s="74"/>
      <c r="D9398" s="98"/>
      <c r="G9398" s="99"/>
      <c r="H9398" s="98"/>
      <c r="J9398" s="101"/>
      <c r="P9398" s="70" t="str">
        <f t="shared" si="439"/>
        <v/>
      </c>
      <c r="Q9398" s="70" t="str">
        <f t="shared" si="440"/>
        <v/>
      </c>
      <c r="R9398" s="70" t="str">
        <f>IFERROR(IF(K9398="handling and wharfage",SUM(P9398:Q9398),IF(OR(K9398="tank",K9398="Boat",K9398="car"),INDEX(Rate!$B$4:$M$25,MATCH(Gilbert!N9398,Rate!$A$4:$A$25,0),MATCH(Gilbert!L9398,Rate!$B$3:$M$3,0))*O9398*0.8,INDEX(Rate!$B$4:$M$25,MATCH(Gilbert!N9398,Rate!$A$4:$A$25,0),MATCH(Gilbert!L9398,Rate!$B$3:$M$3,0))*O9398)),"")</f>
        <v/>
      </c>
      <c r="S9398" s="71"/>
      <c r="T9398" s="71" t="str">
        <f t="shared" si="441"/>
        <v/>
      </c>
      <c r="V9398" s="98"/>
      <c r="W9398" s="98"/>
    </row>
    <row r="9399" spans="16:20">
      <c r="P9399" s="70" t="str">
        <f t="shared" si="439"/>
        <v/>
      </c>
      <c r="Q9399" s="70" t="str">
        <f t="shared" si="440"/>
        <v/>
      </c>
      <c r="R9399" s="70" t="str">
        <f>IFERROR(IF(K9399="handling and wharfage",SUM(P9399:Q9399),IF(OR(K9399="tank",K9399="Boat",K9399="car"),INDEX(Rate!$B$4:$M$25,MATCH(Gilbert!N9399,Rate!$A$4:$A$25,0),MATCH(Gilbert!L9399,Rate!$B$3:$M$3,0))*O9399*0.8,INDEX(Rate!$B$4:$M$25,MATCH(Gilbert!N9399,Rate!$A$4:$A$25,0),MATCH(Gilbert!L9399,Rate!$B$3:$M$3,0))*O9399)),"")</f>
        <v/>
      </c>
      <c r="T9399" s="71" t="str">
        <f t="shared" si="441"/>
        <v/>
      </c>
    </row>
    <row r="9400" spans="16:20">
      <c r="P9400" s="70" t="str">
        <f t="shared" si="439"/>
        <v/>
      </c>
      <c r="Q9400" s="70" t="str">
        <f t="shared" si="440"/>
        <v/>
      </c>
      <c r="R9400" s="70" t="str">
        <f>IFERROR(IF(K9400="handling and wharfage",SUM(P9400:Q9400),IF(OR(K9400="tank",K9400="Boat",K9400="car"),INDEX(Rate!$B$4:$M$25,MATCH(Gilbert!N9400,Rate!$A$4:$A$25,0),MATCH(Gilbert!L9400,Rate!$B$3:$M$3,0))*O9400*0.8,INDEX(Rate!$B$4:$M$25,MATCH(Gilbert!N9400,Rate!$A$4:$A$25,0),MATCH(Gilbert!L9400,Rate!$B$3:$M$3,0))*O9400)),"")</f>
        <v/>
      </c>
      <c r="T9400" s="71" t="str">
        <f t="shared" si="441"/>
        <v/>
      </c>
    </row>
    <row r="9401" spans="16:20">
      <c r="P9401" s="70" t="str">
        <f t="shared" si="439"/>
        <v/>
      </c>
      <c r="Q9401" s="70" t="str">
        <f t="shared" si="440"/>
        <v/>
      </c>
      <c r="R9401" s="70" t="str">
        <f>IFERROR(IF(K9401="handling and wharfage",SUM(P9401:Q9401),IF(OR(K9401="tank",K9401="Boat",K9401="car"),INDEX(Rate!$B$4:$M$25,MATCH(Gilbert!N9401,Rate!$A$4:$A$25,0),MATCH(Gilbert!L9401,Rate!$B$3:$M$3,0))*O9401*0.8,INDEX(Rate!$B$4:$M$25,MATCH(Gilbert!N9401,Rate!$A$4:$A$25,0),MATCH(Gilbert!L9401,Rate!$B$3:$M$3,0))*O9401)),"")</f>
        <v/>
      </c>
      <c r="T9401" s="71" t="str">
        <f t="shared" si="441"/>
        <v/>
      </c>
    </row>
    <row r="9402" spans="16:20">
      <c r="P9402" s="70" t="str">
        <f t="shared" si="439"/>
        <v/>
      </c>
      <c r="Q9402" s="70" t="str">
        <f t="shared" si="440"/>
        <v/>
      </c>
      <c r="R9402" s="70" t="str">
        <f>IFERROR(IF(K9402="handling and wharfage",SUM(P9402:Q9402),IF(OR(K9402="tank",K9402="Boat",K9402="car"),INDEX(Rate!$B$4:$M$25,MATCH(Gilbert!N9402,Rate!$A$4:$A$25,0),MATCH(Gilbert!L9402,Rate!$B$3:$M$3,0))*O9402*0.8,INDEX(Rate!$B$4:$M$25,MATCH(Gilbert!N9402,Rate!$A$4:$A$25,0),MATCH(Gilbert!L9402,Rate!$B$3:$M$3,0))*O9402)),"")</f>
        <v/>
      </c>
      <c r="T9402" s="71" t="str">
        <f t="shared" si="441"/>
        <v/>
      </c>
    </row>
    <row r="9403" spans="16:20">
      <c r="P9403" s="70" t="str">
        <f t="shared" si="439"/>
        <v/>
      </c>
      <c r="Q9403" s="70" t="str">
        <f t="shared" si="440"/>
        <v/>
      </c>
      <c r="R9403" s="70" t="str">
        <f>IFERROR(IF(K9403="handling and wharfage",SUM(P9403:Q9403),IF(OR(K9403="tank",K9403="Boat",K9403="car"),INDEX(Rate!$B$4:$M$25,MATCH(Gilbert!N9403,Rate!$A$4:$A$25,0),MATCH(Gilbert!L9403,Rate!$B$3:$M$3,0))*O9403*0.8,INDEX(Rate!$B$4:$M$25,MATCH(Gilbert!N9403,Rate!$A$4:$A$25,0),MATCH(Gilbert!L9403,Rate!$B$3:$M$3,0))*O9403)),"")</f>
        <v/>
      </c>
      <c r="T9403" s="71" t="str">
        <f t="shared" si="441"/>
        <v/>
      </c>
    </row>
    <row r="9404" spans="16:20">
      <c r="P9404" s="70" t="str">
        <f t="shared" si="439"/>
        <v/>
      </c>
      <c r="Q9404" s="70" t="str">
        <f t="shared" si="440"/>
        <v/>
      </c>
      <c r="R9404" s="70" t="str">
        <f>IFERROR(IF(K9404="handling and wharfage",SUM(P9404:Q9404),IF(OR(K9404="tank",K9404="Boat",K9404="car"),INDEX(Rate!$B$4:$M$25,MATCH(Gilbert!N9404,Rate!$A$4:$A$25,0),MATCH(Gilbert!L9404,Rate!$B$3:$M$3,0))*O9404*0.8,INDEX(Rate!$B$4:$M$25,MATCH(Gilbert!N9404,Rate!$A$4:$A$25,0),MATCH(Gilbert!L9404,Rate!$B$3:$M$3,0))*O9404)),"")</f>
        <v/>
      </c>
      <c r="T9404" s="71" t="str">
        <f t="shared" si="441"/>
        <v/>
      </c>
    </row>
    <row r="9405" spans="16:20">
      <c r="P9405" s="70" t="str">
        <f t="shared" si="439"/>
        <v/>
      </c>
      <c r="Q9405" s="70" t="str">
        <f t="shared" si="440"/>
        <v/>
      </c>
      <c r="R9405" s="70" t="str">
        <f>IFERROR(IF(K9405="handling and wharfage",SUM(P9405:Q9405),IF(OR(K9405="tank",K9405="Boat",K9405="car"),INDEX(Rate!$B$4:$M$25,MATCH(Gilbert!N9405,Rate!$A$4:$A$25,0),MATCH(Gilbert!L9405,Rate!$B$3:$M$3,0))*O9405*0.8,INDEX(Rate!$B$4:$M$25,MATCH(Gilbert!N9405,Rate!$A$4:$A$25,0),MATCH(Gilbert!L9405,Rate!$B$3:$M$3,0))*O9405)),"")</f>
        <v/>
      </c>
      <c r="T9405" s="71" t="str">
        <f t="shared" si="441"/>
        <v/>
      </c>
    </row>
    <row r="9406" spans="16:20">
      <c r="P9406" s="70" t="str">
        <f t="shared" si="439"/>
        <v/>
      </c>
      <c r="Q9406" s="70" t="str">
        <f t="shared" si="440"/>
        <v/>
      </c>
      <c r="R9406" s="70" t="str">
        <f>IFERROR(IF(K9406="handling and wharfage",SUM(P9406:Q9406),IF(OR(K9406="tank",K9406="Boat",K9406="car"),INDEX(Rate!$B$4:$M$25,MATCH(Gilbert!N9406,Rate!$A$4:$A$25,0),MATCH(Gilbert!L9406,Rate!$B$3:$M$3,0))*O9406*0.8,INDEX(Rate!$B$4:$M$25,MATCH(Gilbert!N9406,Rate!$A$4:$A$25,0),MATCH(Gilbert!L9406,Rate!$B$3:$M$3,0))*O9406)),"")</f>
        <v/>
      </c>
      <c r="T9406" s="71" t="str">
        <f t="shared" si="441"/>
        <v/>
      </c>
    </row>
    <row r="9407" spans="16:20">
      <c r="P9407" s="70" t="str">
        <f t="shared" si="439"/>
        <v/>
      </c>
      <c r="Q9407" s="70" t="str">
        <f t="shared" si="440"/>
        <v/>
      </c>
      <c r="R9407" s="70" t="str">
        <f>IFERROR(IF(K9407="handling and wharfage",SUM(P9407:Q9407),IF(OR(K9407="tank",K9407="Boat",K9407="car"),INDEX(Rate!$B$4:$M$25,MATCH(Gilbert!N9407,Rate!$A$4:$A$25,0),MATCH(Gilbert!L9407,Rate!$B$3:$M$3,0))*O9407*0.8,INDEX(Rate!$B$4:$M$25,MATCH(Gilbert!N9407,Rate!$A$4:$A$25,0),MATCH(Gilbert!L9407,Rate!$B$3:$M$3,0))*O9407)),"")</f>
        <v/>
      </c>
      <c r="T9407" s="71" t="str">
        <f t="shared" si="441"/>
        <v/>
      </c>
    </row>
    <row r="9408" spans="16:20">
      <c r="P9408" s="70" t="str">
        <f t="shared" si="439"/>
        <v/>
      </c>
      <c r="Q9408" s="70" t="str">
        <f t="shared" si="440"/>
        <v/>
      </c>
      <c r="R9408" s="70" t="str">
        <f>IFERROR(IF(K9408="handling and wharfage",SUM(P9408:Q9408),IF(OR(K9408="tank",K9408="Boat",K9408="car"),INDEX(Rate!$B$4:$M$25,MATCH(Gilbert!N9408,Rate!$A$4:$A$25,0),MATCH(Gilbert!L9408,Rate!$B$3:$M$3,0))*O9408*0.8,INDEX(Rate!$B$4:$M$25,MATCH(Gilbert!N9408,Rate!$A$4:$A$25,0),MATCH(Gilbert!L9408,Rate!$B$3:$M$3,0))*O9408)),"")</f>
        <v/>
      </c>
      <c r="T9408" s="71" t="str">
        <f t="shared" si="441"/>
        <v/>
      </c>
    </row>
    <row r="9409" spans="16:20">
      <c r="P9409" s="70" t="str">
        <f t="shared" si="439"/>
        <v/>
      </c>
      <c r="Q9409" s="70" t="str">
        <f t="shared" si="440"/>
        <v/>
      </c>
      <c r="R9409" s="70" t="str">
        <f>IFERROR(IF(K9409="handling and wharfage",SUM(P9409:Q9409),IF(OR(K9409="tank",K9409="Boat",K9409="car"),INDEX(Rate!$B$4:$M$25,MATCH(Gilbert!N9409,Rate!$A$4:$A$25,0),MATCH(Gilbert!L9409,Rate!$B$3:$M$3,0))*O9409*0.8,INDEX(Rate!$B$4:$M$25,MATCH(Gilbert!N9409,Rate!$A$4:$A$25,0),MATCH(Gilbert!L9409,Rate!$B$3:$M$3,0))*O9409)),"")</f>
        <v/>
      </c>
      <c r="T9409" s="71" t="str">
        <f t="shared" si="441"/>
        <v/>
      </c>
    </row>
    <row r="9410" spans="16:20">
      <c r="P9410" s="70" t="str">
        <f t="shared" si="439"/>
        <v/>
      </c>
      <c r="Q9410" s="70" t="str">
        <f t="shared" si="440"/>
        <v/>
      </c>
      <c r="R9410" s="70" t="str">
        <f>IFERROR(IF(K9410="handling and wharfage",SUM(P9410:Q9410),IF(OR(K9410="tank",K9410="Boat",K9410="car"),INDEX(Rate!$B$4:$M$25,MATCH(Gilbert!N9410,Rate!$A$4:$A$25,0),MATCH(Gilbert!L9410,Rate!$B$3:$M$3,0))*O9410*0.8,INDEX(Rate!$B$4:$M$25,MATCH(Gilbert!N9410,Rate!$A$4:$A$25,0),MATCH(Gilbert!L9410,Rate!$B$3:$M$3,0))*O9410)),"")</f>
        <v/>
      </c>
      <c r="T9410" s="71" t="str">
        <f t="shared" si="441"/>
        <v/>
      </c>
    </row>
    <row r="9411" spans="16:20">
      <c r="P9411" s="70" t="str">
        <f t="shared" ref="P9411:P9474" si="442">IF(OR(K9411="handling and wharfage",K9411="rau handling and wharfage"),O9411*30,"")</f>
        <v/>
      </c>
      <c r="Q9411" s="70" t="str">
        <f t="shared" ref="Q9411:Q9474" si="443">IF(K9411&lt;&gt;"handling and wharfage","",O9411*3.5)</f>
        <v/>
      </c>
      <c r="R9411" s="70" t="str">
        <f>IFERROR(IF(K9411="handling and wharfage",SUM(P9411:Q9411),IF(OR(K9411="tank",K9411="Boat",K9411="car"),INDEX(Rate!$B$4:$M$25,MATCH(Gilbert!N9411,Rate!$A$4:$A$25,0),MATCH(Gilbert!L9411,Rate!$B$3:$M$3,0))*O9411*0.8,INDEX(Rate!$B$4:$M$25,MATCH(Gilbert!N9411,Rate!$A$4:$A$25,0),MATCH(Gilbert!L9411,Rate!$B$3:$M$3,0))*O9411)),"")</f>
        <v/>
      </c>
      <c r="T9411" s="71" t="str">
        <f t="shared" ref="T9411:T9474" si="444">IF(L9411="","",IF(L9411="General2","F0070000061A","E31250000331"))</f>
        <v/>
      </c>
    </row>
    <row r="9412" spans="16:20">
      <c r="P9412" s="70" t="str">
        <f t="shared" si="442"/>
        <v/>
      </c>
      <c r="Q9412" s="70" t="str">
        <f t="shared" si="443"/>
        <v/>
      </c>
      <c r="R9412" s="70" t="str">
        <f>IFERROR(IF(K9412="handling and wharfage",SUM(P9412:Q9412),IF(OR(K9412="tank",K9412="Boat",K9412="car"),INDEX(Rate!$B$4:$M$25,MATCH(Gilbert!N9412,Rate!$A$4:$A$25,0),MATCH(Gilbert!L9412,Rate!$B$3:$M$3,0))*O9412*0.8,INDEX(Rate!$B$4:$M$25,MATCH(Gilbert!N9412,Rate!$A$4:$A$25,0),MATCH(Gilbert!L9412,Rate!$B$3:$M$3,0))*O9412)),"")</f>
        <v/>
      </c>
      <c r="T9412" s="71" t="str">
        <f t="shared" si="444"/>
        <v/>
      </c>
    </row>
    <row r="9413" spans="16:20">
      <c r="P9413" s="70" t="str">
        <f t="shared" si="442"/>
        <v/>
      </c>
      <c r="Q9413" s="70" t="str">
        <f t="shared" si="443"/>
        <v/>
      </c>
      <c r="R9413" s="70" t="str">
        <f>IFERROR(IF(K9413="handling and wharfage",SUM(P9413:Q9413),IF(OR(K9413="tank",K9413="Boat",K9413="car"),INDEX(Rate!$B$4:$M$25,MATCH(Gilbert!N9413,Rate!$A$4:$A$25,0),MATCH(Gilbert!L9413,Rate!$B$3:$M$3,0))*O9413*0.8,INDEX(Rate!$B$4:$M$25,MATCH(Gilbert!N9413,Rate!$A$4:$A$25,0),MATCH(Gilbert!L9413,Rate!$B$3:$M$3,0))*O9413)),"")</f>
        <v/>
      </c>
      <c r="T9413" s="71" t="str">
        <f t="shared" si="444"/>
        <v/>
      </c>
    </row>
    <row r="9414" spans="16:20">
      <c r="P9414" s="70" t="str">
        <f t="shared" si="442"/>
        <v/>
      </c>
      <c r="Q9414" s="70" t="str">
        <f t="shared" si="443"/>
        <v/>
      </c>
      <c r="R9414" s="70" t="str">
        <f>IFERROR(IF(K9414="handling and wharfage",SUM(P9414:Q9414),IF(OR(K9414="tank",K9414="Boat",K9414="car"),INDEX(Rate!$B$4:$M$25,MATCH(Gilbert!N9414,Rate!$A$4:$A$25,0),MATCH(Gilbert!L9414,Rate!$B$3:$M$3,0))*O9414*0.8,INDEX(Rate!$B$4:$M$25,MATCH(Gilbert!N9414,Rate!$A$4:$A$25,0),MATCH(Gilbert!L9414,Rate!$B$3:$M$3,0))*O9414)),"")</f>
        <v/>
      </c>
      <c r="T9414" s="71" t="str">
        <f t="shared" si="444"/>
        <v/>
      </c>
    </row>
    <row r="9415" spans="16:20">
      <c r="P9415" s="70" t="str">
        <f t="shared" si="442"/>
        <v/>
      </c>
      <c r="Q9415" s="70" t="str">
        <f t="shared" si="443"/>
        <v/>
      </c>
      <c r="R9415" s="70" t="str">
        <f>IFERROR(IF(K9415="handling and wharfage",SUM(P9415:Q9415),IF(OR(K9415="tank",K9415="Boat",K9415="car"),INDEX(Rate!$B$4:$M$25,MATCH(Gilbert!N9415,Rate!$A$4:$A$25,0),MATCH(Gilbert!L9415,Rate!$B$3:$M$3,0))*O9415*0.8,INDEX(Rate!$B$4:$M$25,MATCH(Gilbert!N9415,Rate!$A$4:$A$25,0),MATCH(Gilbert!L9415,Rate!$B$3:$M$3,0))*O9415)),"")</f>
        <v/>
      </c>
      <c r="T9415" s="71" t="str">
        <f t="shared" si="444"/>
        <v/>
      </c>
    </row>
    <row r="9416" spans="16:20">
      <c r="P9416" s="70" t="str">
        <f t="shared" si="442"/>
        <v/>
      </c>
      <c r="Q9416" s="70" t="str">
        <f t="shared" si="443"/>
        <v/>
      </c>
      <c r="R9416" s="70" t="str">
        <f>IFERROR(IF(K9416="handling and wharfage",SUM(P9416:Q9416),IF(OR(K9416="tank",K9416="Boat",K9416="car"),INDEX(Rate!$B$4:$M$25,MATCH(Gilbert!N9416,Rate!$A$4:$A$25,0),MATCH(Gilbert!L9416,Rate!$B$3:$M$3,0))*O9416*0.8,INDEX(Rate!$B$4:$M$25,MATCH(Gilbert!N9416,Rate!$A$4:$A$25,0),MATCH(Gilbert!L9416,Rate!$B$3:$M$3,0))*O9416)),"")</f>
        <v/>
      </c>
      <c r="T9416" s="71" t="str">
        <f t="shared" si="444"/>
        <v/>
      </c>
    </row>
    <row r="9417" spans="16:20">
      <c r="P9417" s="70" t="str">
        <f t="shared" si="442"/>
        <v/>
      </c>
      <c r="Q9417" s="70" t="str">
        <f t="shared" si="443"/>
        <v/>
      </c>
      <c r="R9417" s="70" t="str">
        <f>IFERROR(IF(K9417="handling and wharfage",SUM(P9417:Q9417),IF(OR(K9417="tank",K9417="Boat",K9417="car"),INDEX(Rate!$B$4:$M$25,MATCH(Gilbert!N9417,Rate!$A$4:$A$25,0),MATCH(Gilbert!L9417,Rate!$B$3:$M$3,0))*O9417*0.8,INDEX(Rate!$B$4:$M$25,MATCH(Gilbert!N9417,Rate!$A$4:$A$25,0),MATCH(Gilbert!L9417,Rate!$B$3:$M$3,0))*O9417)),"")</f>
        <v/>
      </c>
      <c r="T9417" s="71" t="str">
        <f t="shared" si="444"/>
        <v/>
      </c>
    </row>
    <row r="9418" spans="16:20">
      <c r="P9418" s="70" t="str">
        <f t="shared" si="442"/>
        <v/>
      </c>
      <c r="Q9418" s="70" t="str">
        <f t="shared" si="443"/>
        <v/>
      </c>
      <c r="R9418" s="70" t="str">
        <f>IFERROR(IF(K9418="handling and wharfage",SUM(P9418:Q9418),IF(OR(K9418="tank",K9418="Boat",K9418="car"),INDEX(Rate!$B$4:$M$25,MATCH(Gilbert!N9418,Rate!$A$4:$A$25,0),MATCH(Gilbert!L9418,Rate!$B$3:$M$3,0))*O9418*0.8,INDEX(Rate!$B$4:$M$25,MATCH(Gilbert!N9418,Rate!$A$4:$A$25,0),MATCH(Gilbert!L9418,Rate!$B$3:$M$3,0))*O9418)),"")</f>
        <v/>
      </c>
      <c r="T9418" s="71" t="str">
        <f t="shared" si="444"/>
        <v/>
      </c>
    </row>
    <row r="9419" spans="16:20">
      <c r="P9419" s="70" t="str">
        <f t="shared" si="442"/>
        <v/>
      </c>
      <c r="Q9419" s="70" t="str">
        <f t="shared" si="443"/>
        <v/>
      </c>
      <c r="R9419" s="70" t="str">
        <f>IFERROR(IF(K9419="handling and wharfage",SUM(P9419:Q9419),IF(OR(K9419="tank",K9419="Boat",K9419="car"),INDEX(Rate!$B$4:$M$25,MATCH(Gilbert!N9419,Rate!$A$4:$A$25,0),MATCH(Gilbert!L9419,Rate!$B$3:$M$3,0))*O9419*0.8,INDEX(Rate!$B$4:$M$25,MATCH(Gilbert!N9419,Rate!$A$4:$A$25,0),MATCH(Gilbert!L9419,Rate!$B$3:$M$3,0))*O9419)),"")</f>
        <v/>
      </c>
      <c r="T9419" s="71" t="str">
        <f t="shared" si="444"/>
        <v/>
      </c>
    </row>
    <row r="9420" spans="16:20">
      <c r="P9420" s="70" t="str">
        <f t="shared" si="442"/>
        <v/>
      </c>
      <c r="Q9420" s="70" t="str">
        <f t="shared" si="443"/>
        <v/>
      </c>
      <c r="R9420" s="70" t="str">
        <f>IFERROR(IF(K9420="handling and wharfage",SUM(P9420:Q9420),IF(OR(K9420="tank",K9420="Boat",K9420="car"),INDEX(Rate!$B$4:$M$25,MATCH(Gilbert!N9420,Rate!$A$4:$A$25,0),MATCH(Gilbert!L9420,Rate!$B$3:$M$3,0))*O9420*0.8,INDEX(Rate!$B$4:$M$25,MATCH(Gilbert!N9420,Rate!$A$4:$A$25,0),MATCH(Gilbert!L9420,Rate!$B$3:$M$3,0))*O9420)),"")</f>
        <v/>
      </c>
      <c r="T9420" s="71" t="str">
        <f t="shared" si="444"/>
        <v/>
      </c>
    </row>
    <row r="9421" spans="16:20">
      <c r="P9421" s="70" t="str">
        <f t="shared" si="442"/>
        <v/>
      </c>
      <c r="Q9421" s="70" t="str">
        <f t="shared" si="443"/>
        <v/>
      </c>
      <c r="R9421" s="70" t="str">
        <f>IFERROR(IF(K9421="handling and wharfage",SUM(P9421:Q9421),IF(OR(K9421="tank",K9421="Boat",K9421="car"),INDEX(Rate!$B$4:$M$25,MATCH(Gilbert!N9421,Rate!$A$4:$A$25,0),MATCH(Gilbert!L9421,Rate!$B$3:$M$3,0))*O9421*0.8,INDEX(Rate!$B$4:$M$25,MATCH(Gilbert!N9421,Rate!$A$4:$A$25,0),MATCH(Gilbert!L9421,Rate!$B$3:$M$3,0))*O9421)),"")</f>
        <v/>
      </c>
      <c r="T9421" s="71" t="str">
        <f t="shared" si="444"/>
        <v/>
      </c>
    </row>
    <row r="9422" spans="16:20">
      <c r="P9422" s="70" t="str">
        <f t="shared" si="442"/>
        <v/>
      </c>
      <c r="Q9422" s="70" t="str">
        <f t="shared" si="443"/>
        <v/>
      </c>
      <c r="R9422" s="70" t="str">
        <f>IFERROR(IF(K9422="handling and wharfage",SUM(P9422:Q9422),IF(OR(K9422="tank",K9422="Boat",K9422="car"),INDEX(Rate!$B$4:$M$25,MATCH(Gilbert!N9422,Rate!$A$4:$A$25,0),MATCH(Gilbert!L9422,Rate!$B$3:$M$3,0))*O9422*0.8,INDEX(Rate!$B$4:$M$25,MATCH(Gilbert!N9422,Rate!$A$4:$A$25,0),MATCH(Gilbert!L9422,Rate!$B$3:$M$3,0))*O9422)),"")</f>
        <v/>
      </c>
      <c r="T9422" s="71" t="str">
        <f t="shared" si="444"/>
        <v/>
      </c>
    </row>
    <row r="9423" spans="16:20">
      <c r="P9423" s="70" t="str">
        <f t="shared" si="442"/>
        <v/>
      </c>
      <c r="Q9423" s="70" t="str">
        <f t="shared" si="443"/>
        <v/>
      </c>
      <c r="R9423" s="70" t="str">
        <f>IFERROR(IF(K9423="handling and wharfage",SUM(P9423:Q9423),IF(OR(K9423="tank",K9423="Boat",K9423="car"),INDEX(Rate!$B$4:$M$25,MATCH(Gilbert!N9423,Rate!$A$4:$A$25,0),MATCH(Gilbert!L9423,Rate!$B$3:$M$3,0))*O9423*0.8,INDEX(Rate!$B$4:$M$25,MATCH(Gilbert!N9423,Rate!$A$4:$A$25,0),MATCH(Gilbert!L9423,Rate!$B$3:$M$3,0))*O9423)),"")</f>
        <v/>
      </c>
      <c r="T9423" s="71" t="str">
        <f t="shared" si="444"/>
        <v/>
      </c>
    </row>
    <row r="9424" spans="16:20">
      <c r="P9424" s="70" t="str">
        <f t="shared" si="442"/>
        <v/>
      </c>
      <c r="Q9424" s="70" t="str">
        <f t="shared" si="443"/>
        <v/>
      </c>
      <c r="R9424" s="70" t="str">
        <f>IFERROR(IF(K9424="handling and wharfage",SUM(P9424:Q9424),IF(OR(K9424="tank",K9424="Boat",K9424="car"),INDEX(Rate!$B$4:$M$25,MATCH(Gilbert!N9424,Rate!$A$4:$A$25,0),MATCH(Gilbert!L9424,Rate!$B$3:$M$3,0))*O9424*0.8,INDEX(Rate!$B$4:$M$25,MATCH(Gilbert!N9424,Rate!$A$4:$A$25,0),MATCH(Gilbert!L9424,Rate!$B$3:$M$3,0))*O9424)),"")</f>
        <v/>
      </c>
      <c r="T9424" s="71" t="str">
        <f t="shared" si="444"/>
        <v/>
      </c>
    </row>
    <row r="9425" spans="16:20">
      <c r="P9425" s="70" t="str">
        <f t="shared" si="442"/>
        <v/>
      </c>
      <c r="Q9425" s="70" t="str">
        <f t="shared" si="443"/>
        <v/>
      </c>
      <c r="R9425" s="70" t="str">
        <f>IFERROR(IF(K9425="handling and wharfage",SUM(P9425:Q9425),IF(OR(K9425="tank",K9425="Boat",K9425="car"),INDEX(Rate!$B$4:$M$25,MATCH(Gilbert!N9425,Rate!$A$4:$A$25,0),MATCH(Gilbert!L9425,Rate!$B$3:$M$3,0))*O9425*0.8,INDEX(Rate!$B$4:$M$25,MATCH(Gilbert!N9425,Rate!$A$4:$A$25,0),MATCH(Gilbert!L9425,Rate!$B$3:$M$3,0))*O9425)),"")</f>
        <v/>
      </c>
      <c r="T9425" s="71" t="str">
        <f t="shared" si="444"/>
        <v/>
      </c>
    </row>
    <row r="9426" spans="16:20">
      <c r="P9426" s="70" t="str">
        <f t="shared" si="442"/>
        <v/>
      </c>
      <c r="Q9426" s="70" t="str">
        <f t="shared" si="443"/>
        <v/>
      </c>
      <c r="R9426" s="70" t="str">
        <f>IFERROR(IF(K9426="handling and wharfage",SUM(P9426:Q9426),IF(OR(K9426="tank",K9426="Boat",K9426="car"),INDEX(Rate!$B$4:$M$25,MATCH(Gilbert!N9426,Rate!$A$4:$A$25,0),MATCH(Gilbert!L9426,Rate!$B$3:$M$3,0))*O9426*0.8,INDEX(Rate!$B$4:$M$25,MATCH(Gilbert!N9426,Rate!$A$4:$A$25,0),MATCH(Gilbert!L9426,Rate!$B$3:$M$3,0))*O9426)),"")</f>
        <v/>
      </c>
      <c r="T9426" s="71" t="str">
        <f t="shared" si="444"/>
        <v/>
      </c>
    </row>
    <row r="9427" spans="16:20">
      <c r="P9427" s="70" t="str">
        <f t="shared" si="442"/>
        <v/>
      </c>
      <c r="Q9427" s="70" t="str">
        <f t="shared" si="443"/>
        <v/>
      </c>
      <c r="R9427" s="70" t="str">
        <f>IFERROR(IF(K9427="handling and wharfage",SUM(P9427:Q9427),IF(OR(K9427="tank",K9427="Boat",K9427="car"),INDEX(Rate!$B$4:$M$25,MATCH(Gilbert!N9427,Rate!$A$4:$A$25,0),MATCH(Gilbert!L9427,Rate!$B$3:$M$3,0))*O9427*0.8,INDEX(Rate!$B$4:$M$25,MATCH(Gilbert!N9427,Rate!$A$4:$A$25,0),MATCH(Gilbert!L9427,Rate!$B$3:$M$3,0))*O9427)),"")</f>
        <v/>
      </c>
      <c r="T9427" s="71" t="str">
        <f t="shared" si="444"/>
        <v/>
      </c>
    </row>
    <row r="9428" spans="16:20">
      <c r="P9428" s="70" t="str">
        <f t="shared" si="442"/>
        <v/>
      </c>
      <c r="Q9428" s="70" t="str">
        <f t="shared" si="443"/>
        <v/>
      </c>
      <c r="R9428" s="70" t="str">
        <f>IFERROR(IF(K9428="handling and wharfage",SUM(P9428:Q9428),IF(OR(K9428="tank",K9428="Boat",K9428="car"),INDEX(Rate!$B$4:$M$25,MATCH(Gilbert!N9428,Rate!$A$4:$A$25,0),MATCH(Gilbert!L9428,Rate!$B$3:$M$3,0))*O9428*0.8,INDEX(Rate!$B$4:$M$25,MATCH(Gilbert!N9428,Rate!$A$4:$A$25,0),MATCH(Gilbert!L9428,Rate!$B$3:$M$3,0))*O9428)),"")</f>
        <v/>
      </c>
      <c r="T9428" s="71" t="str">
        <f t="shared" si="444"/>
        <v/>
      </c>
    </row>
    <row r="9429" spans="16:20">
      <c r="P9429" s="70" t="str">
        <f t="shared" si="442"/>
        <v/>
      </c>
      <c r="Q9429" s="70" t="str">
        <f t="shared" si="443"/>
        <v/>
      </c>
      <c r="R9429" s="70" t="str">
        <f>IFERROR(IF(K9429="handling and wharfage",SUM(P9429:Q9429),IF(OR(K9429="tank",K9429="Boat",K9429="car"),INDEX(Rate!$B$4:$M$25,MATCH(Gilbert!N9429,Rate!$A$4:$A$25,0),MATCH(Gilbert!L9429,Rate!$B$3:$M$3,0))*O9429*0.8,INDEX(Rate!$B$4:$M$25,MATCH(Gilbert!N9429,Rate!$A$4:$A$25,0),MATCH(Gilbert!L9429,Rate!$B$3:$M$3,0))*O9429)),"")</f>
        <v/>
      </c>
      <c r="T9429" s="71" t="str">
        <f t="shared" si="444"/>
        <v/>
      </c>
    </row>
    <row r="9430" spans="16:21">
      <c r="P9430" s="70" t="str">
        <f t="shared" si="442"/>
        <v/>
      </c>
      <c r="Q9430" s="70" t="str">
        <f t="shared" si="443"/>
        <v/>
      </c>
      <c r="R9430" s="70" t="str">
        <f>IFERROR(IF(K9430="handling and wharfage",SUM(P9430:Q9430),IF(OR(K9430="tank",K9430="Boat",K9430="car"),INDEX(Rate!$B$4:$M$25,MATCH(Gilbert!N9430,Rate!$A$4:$A$25,0),MATCH(Gilbert!L9430,Rate!$B$3:$M$3,0))*O9430*0.8,INDEX(Rate!$B$4:$M$25,MATCH(Gilbert!N9430,Rate!$A$4:$A$25,0),MATCH(Gilbert!L9430,Rate!$B$3:$M$3,0))*O9430)),"")</f>
        <v/>
      </c>
      <c r="T9430" s="71" t="str">
        <f t="shared" si="444"/>
        <v/>
      </c>
      <c r="U9430" s="67"/>
    </row>
    <row r="9431" spans="16:20">
      <c r="P9431" s="70" t="str">
        <f t="shared" si="442"/>
        <v/>
      </c>
      <c r="Q9431" s="70" t="str">
        <f t="shared" si="443"/>
        <v/>
      </c>
      <c r="R9431" s="70" t="str">
        <f>IFERROR(IF(K9431="handling and wharfage",SUM(P9431:Q9431),IF(OR(K9431="tank",K9431="Boat",K9431="car"),INDEX(Rate!$B$4:$M$25,MATCH(Gilbert!N9431,Rate!$A$4:$A$25,0),MATCH(Gilbert!L9431,Rate!$B$3:$M$3,0))*O9431*0.8,INDEX(Rate!$B$4:$M$25,MATCH(Gilbert!N9431,Rate!$A$4:$A$25,0),MATCH(Gilbert!L9431,Rate!$B$3:$M$3,0))*O9431)),"")</f>
        <v/>
      </c>
      <c r="T9431" s="71" t="str">
        <f t="shared" si="444"/>
        <v/>
      </c>
    </row>
    <row r="9432" spans="16:20">
      <c r="P9432" s="70" t="str">
        <f t="shared" si="442"/>
        <v/>
      </c>
      <c r="Q9432" s="70" t="str">
        <f t="shared" si="443"/>
        <v/>
      </c>
      <c r="R9432" s="70" t="str">
        <f>IFERROR(IF(K9432="handling and wharfage",SUM(P9432:Q9432),IF(OR(K9432="tank",K9432="Boat",K9432="car"),INDEX(Rate!$B$4:$M$25,MATCH(Gilbert!N9432,Rate!$A$4:$A$25,0),MATCH(Gilbert!L9432,Rate!$B$3:$M$3,0))*O9432*0.8,INDEX(Rate!$B$4:$M$25,MATCH(Gilbert!N9432,Rate!$A$4:$A$25,0),MATCH(Gilbert!L9432,Rate!$B$3:$M$3,0))*O9432)),"")</f>
        <v/>
      </c>
      <c r="T9432" s="71" t="str">
        <f t="shared" si="444"/>
        <v/>
      </c>
    </row>
    <row r="9433" spans="16:20">
      <c r="P9433" s="70" t="str">
        <f t="shared" si="442"/>
        <v/>
      </c>
      <c r="Q9433" s="70" t="str">
        <f t="shared" si="443"/>
        <v/>
      </c>
      <c r="R9433" s="70" t="str">
        <f>IFERROR(IF(K9433="handling and wharfage",SUM(P9433:Q9433),IF(OR(K9433="tank",K9433="Boat",K9433="car"),INDEX(Rate!$B$4:$M$25,MATCH(Gilbert!N9433,Rate!$A$4:$A$25,0),MATCH(Gilbert!L9433,Rate!$B$3:$M$3,0))*O9433*0.8,INDEX(Rate!$B$4:$M$25,MATCH(Gilbert!N9433,Rate!$A$4:$A$25,0),MATCH(Gilbert!L9433,Rate!$B$3:$M$3,0))*O9433)),"")</f>
        <v/>
      </c>
      <c r="T9433" s="71" t="str">
        <f t="shared" si="444"/>
        <v/>
      </c>
    </row>
    <row r="9434" spans="16:20">
      <c r="P9434" s="70" t="str">
        <f t="shared" si="442"/>
        <v/>
      </c>
      <c r="Q9434" s="70" t="str">
        <f t="shared" si="443"/>
        <v/>
      </c>
      <c r="R9434" s="70" t="str">
        <f>IFERROR(IF(K9434="handling and wharfage",SUM(P9434:Q9434),IF(OR(K9434="tank",K9434="Boat",K9434="car"),INDEX(Rate!$B$4:$M$25,MATCH(Gilbert!N9434,Rate!$A$4:$A$25,0),MATCH(Gilbert!L9434,Rate!$B$3:$M$3,0))*O9434*0.8,INDEX(Rate!$B$4:$M$25,MATCH(Gilbert!N9434,Rate!$A$4:$A$25,0),MATCH(Gilbert!L9434,Rate!$B$3:$M$3,0))*O9434)),"")</f>
        <v/>
      </c>
      <c r="T9434" s="71" t="str">
        <f t="shared" si="444"/>
        <v/>
      </c>
    </row>
    <row r="9435" spans="16:20">
      <c r="P9435" s="70" t="str">
        <f t="shared" si="442"/>
        <v/>
      </c>
      <c r="Q9435" s="70" t="str">
        <f t="shared" si="443"/>
        <v/>
      </c>
      <c r="R9435" s="70" t="str">
        <f>IFERROR(IF(K9435="handling and wharfage",SUM(P9435:Q9435),IF(OR(K9435="tank",K9435="Boat",K9435="car"),INDEX(Rate!$B$4:$M$25,MATCH(Gilbert!N9435,Rate!$A$4:$A$25,0),MATCH(Gilbert!L9435,Rate!$B$3:$M$3,0))*O9435*0.8,INDEX(Rate!$B$4:$M$25,MATCH(Gilbert!N9435,Rate!$A$4:$A$25,0),MATCH(Gilbert!L9435,Rate!$B$3:$M$3,0))*O9435)),"")</f>
        <v/>
      </c>
      <c r="T9435" s="71" t="str">
        <f t="shared" si="444"/>
        <v/>
      </c>
    </row>
    <row r="9436" spans="16:20">
      <c r="P9436" s="70" t="str">
        <f t="shared" si="442"/>
        <v/>
      </c>
      <c r="Q9436" s="70" t="str">
        <f t="shared" si="443"/>
        <v/>
      </c>
      <c r="R9436" s="70" t="str">
        <f>IFERROR(IF(K9436="handling and wharfage",SUM(P9436:Q9436),IF(OR(K9436="tank",K9436="Boat",K9436="car"),INDEX(Rate!$B$4:$M$25,MATCH(Gilbert!N9436,Rate!$A$4:$A$25,0),MATCH(Gilbert!L9436,Rate!$B$3:$M$3,0))*O9436*0.8,INDEX(Rate!$B$4:$M$25,MATCH(Gilbert!N9436,Rate!$A$4:$A$25,0),MATCH(Gilbert!L9436,Rate!$B$3:$M$3,0))*O9436)),"")</f>
        <v/>
      </c>
      <c r="T9436" s="71" t="str">
        <f t="shared" si="444"/>
        <v/>
      </c>
    </row>
    <row r="9437" spans="16:20">
      <c r="P9437" s="70" t="str">
        <f t="shared" si="442"/>
        <v/>
      </c>
      <c r="Q9437" s="70" t="str">
        <f t="shared" si="443"/>
        <v/>
      </c>
      <c r="R9437" s="70" t="str">
        <f>IFERROR(IF(K9437="handling and wharfage",SUM(P9437:Q9437),IF(OR(K9437="tank",K9437="Boat",K9437="car"),INDEX(Rate!$B$4:$M$25,MATCH(Gilbert!N9437,Rate!$A$4:$A$25,0),MATCH(Gilbert!L9437,Rate!$B$3:$M$3,0))*O9437*0.8,INDEX(Rate!$B$4:$M$25,MATCH(Gilbert!N9437,Rate!$A$4:$A$25,0),MATCH(Gilbert!L9437,Rate!$B$3:$M$3,0))*O9437)),"")</f>
        <v/>
      </c>
      <c r="T9437" s="71" t="str">
        <f t="shared" si="444"/>
        <v/>
      </c>
    </row>
    <row r="9438" spans="16:20">
      <c r="P9438" s="70" t="str">
        <f t="shared" si="442"/>
        <v/>
      </c>
      <c r="Q9438" s="70" t="str">
        <f t="shared" si="443"/>
        <v/>
      </c>
      <c r="R9438" s="70" t="str">
        <f>IFERROR(IF(K9438="handling and wharfage",SUM(P9438:Q9438),IF(OR(K9438="tank",K9438="Boat",K9438="car"),INDEX(Rate!$B$4:$M$25,MATCH(Gilbert!N9438,Rate!$A$4:$A$25,0),MATCH(Gilbert!L9438,Rate!$B$3:$M$3,0))*O9438*0.8,INDEX(Rate!$B$4:$M$25,MATCH(Gilbert!N9438,Rate!$A$4:$A$25,0),MATCH(Gilbert!L9438,Rate!$B$3:$M$3,0))*O9438)),"")</f>
        <v/>
      </c>
      <c r="T9438" s="71" t="str">
        <f t="shared" si="444"/>
        <v/>
      </c>
    </row>
    <row r="9439" spans="16:20">
      <c r="P9439" s="70" t="str">
        <f t="shared" si="442"/>
        <v/>
      </c>
      <c r="Q9439" s="70" t="str">
        <f t="shared" si="443"/>
        <v/>
      </c>
      <c r="R9439" s="70" t="str">
        <f>IFERROR(IF(K9439="handling and wharfage",SUM(P9439:Q9439),IF(OR(K9439="tank",K9439="Boat",K9439="car"),INDEX(Rate!$B$4:$M$25,MATCH(Gilbert!N9439,Rate!$A$4:$A$25,0),MATCH(Gilbert!L9439,Rate!$B$3:$M$3,0))*O9439*0.8,INDEX(Rate!$B$4:$M$25,MATCH(Gilbert!N9439,Rate!$A$4:$A$25,0),MATCH(Gilbert!L9439,Rate!$B$3:$M$3,0))*O9439)),"")</f>
        <v/>
      </c>
      <c r="T9439" s="71" t="str">
        <f t="shared" si="444"/>
        <v/>
      </c>
    </row>
    <row r="9440" spans="16:20">
      <c r="P9440" s="70" t="str">
        <f t="shared" si="442"/>
        <v/>
      </c>
      <c r="Q9440" s="70" t="str">
        <f t="shared" si="443"/>
        <v/>
      </c>
      <c r="R9440" s="70" t="str">
        <f>IFERROR(IF(K9440="handling and wharfage",SUM(P9440:Q9440),IF(OR(K9440="tank",K9440="Boat",K9440="car"),INDEX(Rate!$B$4:$M$25,MATCH(Gilbert!N9440,Rate!$A$4:$A$25,0),MATCH(Gilbert!L9440,Rate!$B$3:$M$3,0))*O9440*0.8,INDEX(Rate!$B$4:$M$25,MATCH(Gilbert!N9440,Rate!$A$4:$A$25,0),MATCH(Gilbert!L9440,Rate!$B$3:$M$3,0))*O9440)),"")</f>
        <v/>
      </c>
      <c r="T9440" s="71" t="str">
        <f t="shared" si="444"/>
        <v/>
      </c>
    </row>
    <row r="9441" spans="16:20">
      <c r="P9441" s="70" t="str">
        <f t="shared" si="442"/>
        <v/>
      </c>
      <c r="Q9441" s="70" t="str">
        <f t="shared" si="443"/>
        <v/>
      </c>
      <c r="R9441" s="70" t="str">
        <f>IFERROR(IF(K9441="handling and wharfage",SUM(P9441:Q9441),IF(OR(K9441="tank",K9441="Boat",K9441="car"),INDEX(Rate!$B$4:$M$25,MATCH(Gilbert!N9441,Rate!$A$4:$A$25,0),MATCH(Gilbert!L9441,Rate!$B$3:$M$3,0))*O9441*0.8,INDEX(Rate!$B$4:$M$25,MATCH(Gilbert!N9441,Rate!$A$4:$A$25,0),MATCH(Gilbert!L9441,Rate!$B$3:$M$3,0))*O9441)),"")</f>
        <v/>
      </c>
      <c r="T9441" s="71" t="str">
        <f t="shared" si="444"/>
        <v/>
      </c>
    </row>
    <row r="9442" spans="16:20">
      <c r="P9442" s="70" t="str">
        <f t="shared" si="442"/>
        <v/>
      </c>
      <c r="Q9442" s="70" t="str">
        <f t="shared" si="443"/>
        <v/>
      </c>
      <c r="R9442" s="70" t="str">
        <f>IFERROR(IF(K9442="handling and wharfage",SUM(P9442:Q9442),IF(OR(K9442="tank",K9442="Boat",K9442="car"),INDEX(Rate!$B$4:$M$25,MATCH(Gilbert!N9442,Rate!$A$4:$A$25,0),MATCH(Gilbert!L9442,Rate!$B$3:$M$3,0))*O9442*0.8,INDEX(Rate!$B$4:$M$25,MATCH(Gilbert!N9442,Rate!$A$4:$A$25,0),MATCH(Gilbert!L9442,Rate!$B$3:$M$3,0))*O9442)),"")</f>
        <v/>
      </c>
      <c r="T9442" s="71" t="str">
        <f t="shared" si="444"/>
        <v/>
      </c>
    </row>
    <row r="9443" spans="16:20">
      <c r="P9443" s="70" t="str">
        <f t="shared" si="442"/>
        <v/>
      </c>
      <c r="Q9443" s="70" t="str">
        <f t="shared" si="443"/>
        <v/>
      </c>
      <c r="R9443" s="70" t="str">
        <f>IFERROR(IF(K9443="handling and wharfage",SUM(P9443:Q9443),IF(OR(K9443="tank",K9443="Boat",K9443="car"),INDEX(Rate!$B$4:$M$25,MATCH(Gilbert!N9443,Rate!$A$4:$A$25,0),MATCH(Gilbert!L9443,Rate!$B$3:$M$3,0))*O9443*0.8,INDEX(Rate!$B$4:$M$25,MATCH(Gilbert!N9443,Rate!$A$4:$A$25,0),MATCH(Gilbert!L9443,Rate!$B$3:$M$3,0))*O9443)),"")</f>
        <v/>
      </c>
      <c r="T9443" s="71" t="str">
        <f t="shared" si="444"/>
        <v/>
      </c>
    </row>
    <row r="9444" spans="16:20">
      <c r="P9444" s="70" t="str">
        <f t="shared" si="442"/>
        <v/>
      </c>
      <c r="Q9444" s="70" t="str">
        <f t="shared" si="443"/>
        <v/>
      </c>
      <c r="R9444" s="70" t="str">
        <f>IFERROR(IF(K9444="handling and wharfage",SUM(P9444:Q9444),IF(OR(K9444="tank",K9444="Boat",K9444="car"),INDEX(Rate!$B$4:$M$25,MATCH(Gilbert!N9444,Rate!$A$4:$A$25,0),MATCH(Gilbert!L9444,Rate!$B$3:$M$3,0))*O9444*0.8,INDEX(Rate!$B$4:$M$25,MATCH(Gilbert!N9444,Rate!$A$4:$A$25,0),MATCH(Gilbert!L9444,Rate!$B$3:$M$3,0))*O9444)),"")</f>
        <v/>
      </c>
      <c r="T9444" s="71" t="str">
        <f t="shared" si="444"/>
        <v/>
      </c>
    </row>
    <row r="9445" spans="16:20">
      <c r="P9445" s="70" t="str">
        <f t="shared" si="442"/>
        <v/>
      </c>
      <c r="Q9445" s="70" t="str">
        <f t="shared" si="443"/>
        <v/>
      </c>
      <c r="R9445" s="70" t="str">
        <f>IFERROR(IF(K9445="handling and wharfage",SUM(P9445:Q9445),IF(OR(K9445="tank",K9445="Boat",K9445="car"),INDEX(Rate!$B$4:$M$25,MATCH(Gilbert!N9445,Rate!$A$4:$A$25,0),MATCH(Gilbert!L9445,Rate!$B$3:$M$3,0))*O9445*0.8,INDEX(Rate!$B$4:$M$25,MATCH(Gilbert!N9445,Rate!$A$4:$A$25,0),MATCH(Gilbert!L9445,Rate!$B$3:$M$3,0))*O9445)),"")</f>
        <v/>
      </c>
      <c r="T9445" s="71" t="str">
        <f t="shared" si="444"/>
        <v/>
      </c>
    </row>
    <row r="9446" spans="16:20">
      <c r="P9446" s="70" t="str">
        <f t="shared" si="442"/>
        <v/>
      </c>
      <c r="Q9446" s="70" t="str">
        <f t="shared" si="443"/>
        <v/>
      </c>
      <c r="R9446" s="70" t="str">
        <f>IFERROR(IF(K9446="handling and wharfage",SUM(P9446:Q9446),IF(OR(K9446="tank",K9446="Boat",K9446="car"),INDEX(Rate!$B$4:$M$25,MATCH(Gilbert!N9446,Rate!$A$4:$A$25,0),MATCH(Gilbert!L9446,Rate!$B$3:$M$3,0))*O9446*0.8,INDEX(Rate!$B$4:$M$25,MATCH(Gilbert!N9446,Rate!$A$4:$A$25,0),MATCH(Gilbert!L9446,Rate!$B$3:$M$3,0))*O9446)),"")</f>
        <v/>
      </c>
      <c r="T9446" s="71" t="str">
        <f t="shared" si="444"/>
        <v/>
      </c>
    </row>
    <row r="9447" spans="16:20">
      <c r="P9447" s="70" t="str">
        <f t="shared" si="442"/>
        <v/>
      </c>
      <c r="Q9447" s="70" t="str">
        <f t="shared" si="443"/>
        <v/>
      </c>
      <c r="R9447" s="70" t="str">
        <f>IFERROR(IF(K9447="handling and wharfage",SUM(P9447:Q9447),IF(OR(K9447="tank",K9447="Boat",K9447="car"),INDEX(Rate!$B$4:$M$25,MATCH(Gilbert!N9447,Rate!$A$4:$A$25,0),MATCH(Gilbert!L9447,Rate!$B$3:$M$3,0))*O9447*0.8,INDEX(Rate!$B$4:$M$25,MATCH(Gilbert!N9447,Rate!$A$4:$A$25,0),MATCH(Gilbert!L9447,Rate!$B$3:$M$3,0))*O9447)),"")</f>
        <v/>
      </c>
      <c r="T9447" s="71" t="str">
        <f t="shared" si="444"/>
        <v/>
      </c>
    </row>
    <row r="9448" spans="16:20">
      <c r="P9448" s="70" t="str">
        <f t="shared" si="442"/>
        <v/>
      </c>
      <c r="Q9448" s="70" t="str">
        <f t="shared" si="443"/>
        <v/>
      </c>
      <c r="R9448" s="70" t="str">
        <f>IFERROR(IF(K9448="handling and wharfage",SUM(P9448:Q9448),IF(OR(K9448="tank",K9448="Boat",K9448="car"),INDEX(Rate!$B$4:$M$25,MATCH(Gilbert!N9448,Rate!$A$4:$A$25,0),MATCH(Gilbert!L9448,Rate!$B$3:$M$3,0))*O9448*0.8,INDEX(Rate!$B$4:$M$25,MATCH(Gilbert!N9448,Rate!$A$4:$A$25,0),MATCH(Gilbert!L9448,Rate!$B$3:$M$3,0))*O9448)),"")</f>
        <v/>
      </c>
      <c r="T9448" s="71" t="str">
        <f t="shared" si="444"/>
        <v/>
      </c>
    </row>
    <row r="9449" spans="16:20">
      <c r="P9449" s="70" t="str">
        <f t="shared" si="442"/>
        <v/>
      </c>
      <c r="Q9449" s="70" t="str">
        <f t="shared" si="443"/>
        <v/>
      </c>
      <c r="R9449" s="70" t="str">
        <f>IFERROR(IF(K9449="handling and wharfage",SUM(P9449:Q9449),IF(OR(K9449="tank",K9449="Boat",K9449="car"),INDEX(Rate!$B$4:$M$25,MATCH(Gilbert!N9449,Rate!$A$4:$A$25,0),MATCH(Gilbert!L9449,Rate!$B$3:$M$3,0))*O9449*0.8,INDEX(Rate!$B$4:$M$25,MATCH(Gilbert!N9449,Rate!$A$4:$A$25,0),MATCH(Gilbert!L9449,Rate!$B$3:$M$3,0))*O9449)),"")</f>
        <v/>
      </c>
      <c r="T9449" s="71" t="str">
        <f t="shared" si="444"/>
        <v/>
      </c>
    </row>
    <row r="9450" spans="16:20">
      <c r="P9450" s="70" t="str">
        <f t="shared" si="442"/>
        <v/>
      </c>
      <c r="Q9450" s="70" t="str">
        <f t="shared" si="443"/>
        <v/>
      </c>
      <c r="R9450" s="70" t="str">
        <f>IFERROR(IF(K9450="handling and wharfage",SUM(P9450:Q9450),IF(OR(K9450="tank",K9450="Boat",K9450="car"),INDEX(Rate!$B$4:$M$25,MATCH(Gilbert!N9450,Rate!$A$4:$A$25,0),MATCH(Gilbert!L9450,Rate!$B$3:$M$3,0))*O9450*0.8,INDEX(Rate!$B$4:$M$25,MATCH(Gilbert!N9450,Rate!$A$4:$A$25,0),MATCH(Gilbert!L9450,Rate!$B$3:$M$3,0))*O9450)),"")</f>
        <v/>
      </c>
      <c r="T9450" s="71" t="str">
        <f t="shared" si="444"/>
        <v/>
      </c>
    </row>
    <row r="9451" s="59" customFormat="1" spans="1:23">
      <c r="A9451" s="74"/>
      <c r="B9451" s="74"/>
      <c r="D9451" s="98"/>
      <c r="G9451" s="99"/>
      <c r="H9451" s="98"/>
      <c r="J9451" s="101"/>
      <c r="P9451" s="70" t="str">
        <f t="shared" si="442"/>
        <v/>
      </c>
      <c r="Q9451" s="70" t="str">
        <f t="shared" si="443"/>
        <v/>
      </c>
      <c r="R9451" s="70" t="str">
        <f>IFERROR(IF(K9451="handling and wharfage",SUM(P9451:Q9451),IF(OR(K9451="tank",K9451="Boat",K9451="car"),INDEX(Rate!$B$4:$M$25,MATCH(Gilbert!N9451,Rate!$A$4:$A$25,0),MATCH(Gilbert!L9451,Rate!$B$3:$M$3,0))*O9451*0.8,INDEX(Rate!$B$4:$M$25,MATCH(Gilbert!N9451,Rate!$A$4:$A$25,0),MATCH(Gilbert!L9451,Rate!$B$3:$M$3,0))*O9451)),"")</f>
        <v/>
      </c>
      <c r="S9451" s="71"/>
      <c r="T9451" s="71" t="str">
        <f t="shared" si="444"/>
        <v/>
      </c>
      <c r="V9451" s="98"/>
      <c r="W9451" s="98"/>
    </row>
    <row r="9452" s="59" customFormat="1" spans="1:23">
      <c r="A9452" s="74"/>
      <c r="B9452" s="74"/>
      <c r="D9452" s="98"/>
      <c r="G9452" s="99"/>
      <c r="H9452" s="98"/>
      <c r="J9452" s="101"/>
      <c r="P9452" s="70" t="str">
        <f t="shared" si="442"/>
        <v/>
      </c>
      <c r="Q9452" s="70" t="str">
        <f t="shared" si="443"/>
        <v/>
      </c>
      <c r="R9452" s="70" t="str">
        <f>IFERROR(IF(K9452="handling and wharfage",SUM(P9452:Q9452),IF(OR(K9452="tank",K9452="Boat",K9452="car"),INDEX(Rate!$B$4:$M$25,MATCH(Gilbert!N9452,Rate!$A$4:$A$25,0),MATCH(Gilbert!L9452,Rate!$B$3:$M$3,0))*O9452*0.8,INDEX(Rate!$B$4:$M$25,MATCH(Gilbert!N9452,Rate!$A$4:$A$25,0),MATCH(Gilbert!L9452,Rate!$B$3:$M$3,0))*O9452)),"")</f>
        <v/>
      </c>
      <c r="S9452" s="71"/>
      <c r="T9452" s="71" t="str">
        <f t="shared" si="444"/>
        <v/>
      </c>
      <c r="V9452" s="98"/>
      <c r="W9452" s="98"/>
    </row>
    <row r="9453" s="59" customFormat="1" spans="1:23">
      <c r="A9453" s="74"/>
      <c r="B9453" s="74"/>
      <c r="D9453" s="98"/>
      <c r="G9453" s="99"/>
      <c r="H9453" s="98"/>
      <c r="J9453" s="101"/>
      <c r="P9453" s="70" t="str">
        <f t="shared" si="442"/>
        <v/>
      </c>
      <c r="Q9453" s="70" t="str">
        <f t="shared" si="443"/>
        <v/>
      </c>
      <c r="R9453" s="70" t="str">
        <f>IFERROR(IF(K9453="handling and wharfage",SUM(P9453:Q9453),IF(OR(K9453="tank",K9453="Boat",K9453="car"),INDEX(Rate!$B$4:$M$25,MATCH(Gilbert!N9453,Rate!$A$4:$A$25,0),MATCH(Gilbert!L9453,Rate!$B$3:$M$3,0))*O9453*0.8,INDEX(Rate!$B$4:$M$25,MATCH(Gilbert!N9453,Rate!$A$4:$A$25,0),MATCH(Gilbert!L9453,Rate!$B$3:$M$3,0))*O9453)),"")</f>
        <v/>
      </c>
      <c r="S9453" s="71"/>
      <c r="T9453" s="71" t="str">
        <f t="shared" si="444"/>
        <v/>
      </c>
      <c r="V9453" s="98"/>
      <c r="W9453" s="98"/>
    </row>
    <row r="9454" s="59" customFormat="1" spans="1:23">
      <c r="A9454" s="74"/>
      <c r="B9454" s="74"/>
      <c r="D9454" s="98"/>
      <c r="G9454" s="99"/>
      <c r="H9454" s="98"/>
      <c r="J9454" s="101"/>
      <c r="P9454" s="70" t="str">
        <f t="shared" si="442"/>
        <v/>
      </c>
      <c r="Q9454" s="70" t="str">
        <f t="shared" si="443"/>
        <v/>
      </c>
      <c r="R9454" s="70" t="str">
        <f>IFERROR(IF(K9454="handling and wharfage",SUM(P9454:Q9454),IF(OR(K9454="tank",K9454="Boat",K9454="car"),INDEX(Rate!$B$4:$M$25,MATCH(Gilbert!N9454,Rate!$A$4:$A$25,0),MATCH(Gilbert!L9454,Rate!$B$3:$M$3,0))*O9454*0.8,INDEX(Rate!$B$4:$M$25,MATCH(Gilbert!N9454,Rate!$A$4:$A$25,0),MATCH(Gilbert!L9454,Rate!$B$3:$M$3,0))*O9454)),"")</f>
        <v/>
      </c>
      <c r="S9454" s="71"/>
      <c r="T9454" s="71" t="str">
        <f t="shared" si="444"/>
        <v/>
      </c>
      <c r="V9454" s="98"/>
      <c r="W9454" s="98"/>
    </row>
    <row r="9455" s="59" customFormat="1" spans="1:23">
      <c r="A9455" s="74"/>
      <c r="B9455" s="74"/>
      <c r="D9455" s="98"/>
      <c r="G9455" s="99"/>
      <c r="H9455" s="98"/>
      <c r="J9455" s="101"/>
      <c r="P9455" s="70" t="str">
        <f t="shared" si="442"/>
        <v/>
      </c>
      <c r="Q9455" s="70" t="str">
        <f t="shared" si="443"/>
        <v/>
      </c>
      <c r="R9455" s="70" t="str">
        <f>IFERROR(IF(K9455="handling and wharfage",SUM(P9455:Q9455),IF(OR(K9455="tank",K9455="Boat",K9455="car"),INDEX(Rate!$B$4:$M$25,MATCH(Gilbert!N9455,Rate!$A$4:$A$25,0),MATCH(Gilbert!L9455,Rate!$B$3:$M$3,0))*O9455*0.8,INDEX(Rate!$B$4:$M$25,MATCH(Gilbert!N9455,Rate!$A$4:$A$25,0),MATCH(Gilbert!L9455,Rate!$B$3:$M$3,0))*O9455)),"")</f>
        <v/>
      </c>
      <c r="S9455" s="71"/>
      <c r="T9455" s="71" t="str">
        <f t="shared" si="444"/>
        <v/>
      </c>
      <c r="V9455" s="98"/>
      <c r="W9455" s="98"/>
    </row>
    <row r="9456" s="59" customFormat="1" spans="1:23">
      <c r="A9456" s="74"/>
      <c r="B9456" s="74"/>
      <c r="D9456" s="98"/>
      <c r="G9456" s="99"/>
      <c r="H9456" s="98"/>
      <c r="J9456" s="101"/>
      <c r="P9456" s="70" t="str">
        <f t="shared" si="442"/>
        <v/>
      </c>
      <c r="Q9456" s="70" t="str">
        <f t="shared" si="443"/>
        <v/>
      </c>
      <c r="R9456" s="70" t="str">
        <f>IFERROR(IF(K9456="handling and wharfage",SUM(P9456:Q9456),IF(OR(K9456="tank",K9456="Boat",K9456="car"),INDEX(Rate!$B$4:$M$25,MATCH(Gilbert!N9456,Rate!$A$4:$A$25,0),MATCH(Gilbert!L9456,Rate!$B$3:$M$3,0))*O9456*0.8,INDEX(Rate!$B$4:$M$25,MATCH(Gilbert!N9456,Rate!$A$4:$A$25,0),MATCH(Gilbert!L9456,Rate!$B$3:$M$3,0))*O9456)),"")</f>
        <v/>
      </c>
      <c r="S9456" s="71"/>
      <c r="T9456" s="71" t="str">
        <f t="shared" si="444"/>
        <v/>
      </c>
      <c r="V9456" s="98"/>
      <c r="W9456" s="98"/>
    </row>
    <row r="9457" s="59" customFormat="1" spans="1:23">
      <c r="A9457" s="74"/>
      <c r="B9457" s="74"/>
      <c r="D9457" s="98"/>
      <c r="G9457" s="99"/>
      <c r="H9457" s="98"/>
      <c r="J9457" s="101"/>
      <c r="P9457" s="70" t="str">
        <f t="shared" si="442"/>
        <v/>
      </c>
      <c r="Q9457" s="70" t="str">
        <f t="shared" si="443"/>
        <v/>
      </c>
      <c r="R9457" s="70" t="str">
        <f>IFERROR(IF(K9457="handling and wharfage",SUM(P9457:Q9457),IF(OR(K9457="tank",K9457="Boat",K9457="car"),INDEX(Rate!$B$4:$M$25,MATCH(Gilbert!N9457,Rate!$A$4:$A$25,0),MATCH(Gilbert!L9457,Rate!$B$3:$M$3,0))*O9457*0.8,INDEX(Rate!$B$4:$M$25,MATCH(Gilbert!N9457,Rate!$A$4:$A$25,0),MATCH(Gilbert!L9457,Rate!$B$3:$M$3,0))*O9457)),"")</f>
        <v/>
      </c>
      <c r="S9457" s="71"/>
      <c r="T9457" s="71" t="str">
        <f t="shared" si="444"/>
        <v/>
      </c>
      <c r="V9457" s="98"/>
      <c r="W9457" s="98"/>
    </row>
    <row r="9458" s="59" customFormat="1" spans="1:23">
      <c r="A9458" s="74"/>
      <c r="B9458" s="74"/>
      <c r="D9458" s="98"/>
      <c r="G9458" s="99"/>
      <c r="H9458" s="98"/>
      <c r="J9458" s="101"/>
      <c r="P9458" s="70" t="str">
        <f t="shared" si="442"/>
        <v/>
      </c>
      <c r="Q9458" s="70" t="str">
        <f t="shared" si="443"/>
        <v/>
      </c>
      <c r="R9458" s="70" t="str">
        <f>IFERROR(IF(K9458="handling and wharfage",SUM(P9458:Q9458),IF(OR(K9458="tank",K9458="Boat",K9458="car"),INDEX(Rate!$B$4:$M$25,MATCH(Gilbert!N9458,Rate!$A$4:$A$25,0),MATCH(Gilbert!L9458,Rate!$B$3:$M$3,0))*O9458*0.8,INDEX(Rate!$B$4:$M$25,MATCH(Gilbert!N9458,Rate!$A$4:$A$25,0),MATCH(Gilbert!L9458,Rate!$B$3:$M$3,0))*O9458)),"")</f>
        <v/>
      </c>
      <c r="S9458" s="71"/>
      <c r="T9458" s="71" t="str">
        <f t="shared" si="444"/>
        <v/>
      </c>
      <c r="V9458" s="98"/>
      <c r="W9458" s="98"/>
    </row>
    <row r="9459" s="59" customFormat="1" spans="1:23">
      <c r="A9459" s="74"/>
      <c r="B9459" s="74"/>
      <c r="D9459" s="98"/>
      <c r="G9459" s="99"/>
      <c r="H9459" s="98"/>
      <c r="J9459" s="101"/>
      <c r="P9459" s="70" t="str">
        <f t="shared" si="442"/>
        <v/>
      </c>
      <c r="Q9459" s="70" t="str">
        <f t="shared" si="443"/>
        <v/>
      </c>
      <c r="R9459" s="70" t="str">
        <f>IFERROR(IF(K9459="handling and wharfage",SUM(P9459:Q9459),IF(OR(K9459="tank",K9459="Boat",K9459="car"),INDEX(Rate!$B$4:$M$25,MATCH(Gilbert!N9459,Rate!$A$4:$A$25,0),MATCH(Gilbert!L9459,Rate!$B$3:$M$3,0))*O9459*0.8,INDEX(Rate!$B$4:$M$25,MATCH(Gilbert!N9459,Rate!$A$4:$A$25,0),MATCH(Gilbert!L9459,Rate!$B$3:$M$3,0))*O9459)),"")</f>
        <v/>
      </c>
      <c r="S9459" s="71"/>
      <c r="T9459" s="71" t="str">
        <f t="shared" si="444"/>
        <v/>
      </c>
      <c r="V9459" s="98"/>
      <c r="W9459" s="98"/>
    </row>
    <row r="9460" s="59" customFormat="1" spans="1:23">
      <c r="A9460" s="74"/>
      <c r="B9460" s="74"/>
      <c r="D9460" s="98"/>
      <c r="G9460" s="99"/>
      <c r="H9460" s="98"/>
      <c r="J9460" s="101"/>
      <c r="P9460" s="70" t="str">
        <f t="shared" si="442"/>
        <v/>
      </c>
      <c r="Q9460" s="70" t="str">
        <f t="shared" si="443"/>
        <v/>
      </c>
      <c r="R9460" s="70" t="str">
        <f>IFERROR(IF(K9460="handling and wharfage",SUM(P9460:Q9460),IF(OR(K9460="tank",K9460="Boat",K9460="car"),INDEX(Rate!$B$4:$M$25,MATCH(Gilbert!N9460,Rate!$A$4:$A$25,0),MATCH(Gilbert!L9460,Rate!$B$3:$M$3,0))*O9460*0.8,INDEX(Rate!$B$4:$M$25,MATCH(Gilbert!N9460,Rate!$A$4:$A$25,0),MATCH(Gilbert!L9460,Rate!$B$3:$M$3,0))*O9460)),"")</f>
        <v/>
      </c>
      <c r="S9460" s="71"/>
      <c r="T9460" s="71" t="str">
        <f t="shared" si="444"/>
        <v/>
      </c>
      <c r="V9460" s="98"/>
      <c r="W9460" s="98"/>
    </row>
    <row r="9461" spans="16:20">
      <c r="P9461" s="70" t="str">
        <f t="shared" si="442"/>
        <v/>
      </c>
      <c r="Q9461" s="70" t="str">
        <f t="shared" si="443"/>
        <v/>
      </c>
      <c r="R9461" s="70" t="str">
        <f>IFERROR(IF(K9461="handling and wharfage",SUM(P9461:Q9461),IF(OR(K9461="tank",K9461="Boat",K9461="car"),INDEX(Rate!$B$4:$M$25,MATCH(Gilbert!N9461,Rate!$A$4:$A$25,0),MATCH(Gilbert!L9461,Rate!$B$3:$M$3,0))*O9461*0.8,INDEX(Rate!$B$4:$M$25,MATCH(Gilbert!N9461,Rate!$A$4:$A$25,0),MATCH(Gilbert!L9461,Rate!$B$3:$M$3,0))*O9461)),"")</f>
        <v/>
      </c>
      <c r="T9461" s="71" t="str">
        <f t="shared" si="444"/>
        <v/>
      </c>
    </row>
    <row r="9462" spans="16:20">
      <c r="P9462" s="70" t="str">
        <f t="shared" si="442"/>
        <v/>
      </c>
      <c r="Q9462" s="70" t="str">
        <f t="shared" si="443"/>
        <v/>
      </c>
      <c r="R9462" s="70" t="str">
        <f>IFERROR(IF(K9462="handling and wharfage",SUM(P9462:Q9462),IF(OR(K9462="tank",K9462="Boat",K9462="car"),INDEX(Rate!$B$4:$M$25,MATCH(Gilbert!N9462,Rate!$A$4:$A$25,0),MATCH(Gilbert!L9462,Rate!$B$3:$M$3,0))*O9462*0.8,INDEX(Rate!$B$4:$M$25,MATCH(Gilbert!N9462,Rate!$A$4:$A$25,0),MATCH(Gilbert!L9462,Rate!$B$3:$M$3,0))*O9462)),"")</f>
        <v/>
      </c>
      <c r="T9462" s="71" t="str">
        <f t="shared" si="444"/>
        <v/>
      </c>
    </row>
    <row r="9463" spans="16:20">
      <c r="P9463" s="70" t="str">
        <f t="shared" si="442"/>
        <v/>
      </c>
      <c r="Q9463" s="70" t="str">
        <f t="shared" si="443"/>
        <v/>
      </c>
      <c r="R9463" s="70" t="str">
        <f>IFERROR(IF(K9463="handling and wharfage",SUM(P9463:Q9463),IF(OR(K9463="tank",K9463="Boat",K9463="car"),INDEX(Rate!$B$4:$M$25,MATCH(Gilbert!N9463,Rate!$A$4:$A$25,0),MATCH(Gilbert!L9463,Rate!$B$3:$M$3,0))*O9463*0.8,INDEX(Rate!$B$4:$M$25,MATCH(Gilbert!N9463,Rate!$A$4:$A$25,0),MATCH(Gilbert!L9463,Rate!$B$3:$M$3,0))*O9463)),"")</f>
        <v/>
      </c>
      <c r="T9463" s="71" t="str">
        <f t="shared" si="444"/>
        <v/>
      </c>
    </row>
    <row r="9464" spans="16:20">
      <c r="P9464" s="70" t="str">
        <f t="shared" si="442"/>
        <v/>
      </c>
      <c r="Q9464" s="70" t="str">
        <f t="shared" si="443"/>
        <v/>
      </c>
      <c r="R9464" s="70" t="str">
        <f>IFERROR(IF(K9464="handling and wharfage",SUM(P9464:Q9464),IF(OR(K9464="tank",K9464="Boat",K9464="car"),INDEX(Rate!$B$4:$M$25,MATCH(Gilbert!N9464,Rate!$A$4:$A$25,0),MATCH(Gilbert!L9464,Rate!$B$3:$M$3,0))*O9464*0.8,INDEX(Rate!$B$4:$M$25,MATCH(Gilbert!N9464,Rate!$A$4:$A$25,0),MATCH(Gilbert!L9464,Rate!$B$3:$M$3,0))*O9464)),"")</f>
        <v/>
      </c>
      <c r="T9464" s="71" t="str">
        <f t="shared" si="444"/>
        <v/>
      </c>
    </row>
    <row r="9465" spans="16:20">
      <c r="P9465" s="70" t="str">
        <f t="shared" si="442"/>
        <v/>
      </c>
      <c r="Q9465" s="70" t="str">
        <f t="shared" si="443"/>
        <v/>
      </c>
      <c r="R9465" s="70" t="str">
        <f>IFERROR(IF(K9465="handling and wharfage",SUM(P9465:Q9465),IF(OR(K9465="tank",K9465="Boat",K9465="car"),INDEX(Rate!$B$4:$M$25,MATCH(Gilbert!N9465,Rate!$A$4:$A$25,0),MATCH(Gilbert!L9465,Rate!$B$3:$M$3,0))*O9465*0.8,INDEX(Rate!$B$4:$M$25,MATCH(Gilbert!N9465,Rate!$A$4:$A$25,0),MATCH(Gilbert!L9465,Rate!$B$3:$M$3,0))*O9465)),"")</f>
        <v/>
      </c>
      <c r="T9465" s="71" t="str">
        <f t="shared" si="444"/>
        <v/>
      </c>
    </row>
    <row r="9466" spans="16:20">
      <c r="P9466" s="70" t="str">
        <f t="shared" si="442"/>
        <v/>
      </c>
      <c r="Q9466" s="70" t="str">
        <f t="shared" si="443"/>
        <v/>
      </c>
      <c r="R9466" s="70" t="str">
        <f>IFERROR(IF(K9466="handling and wharfage",SUM(P9466:Q9466),IF(OR(K9466="tank",K9466="Boat",K9466="car"),INDEX(Rate!$B$4:$M$25,MATCH(Gilbert!N9466,Rate!$A$4:$A$25,0),MATCH(Gilbert!L9466,Rate!$B$3:$M$3,0))*O9466*0.8,INDEX(Rate!$B$4:$M$25,MATCH(Gilbert!N9466,Rate!$A$4:$A$25,0),MATCH(Gilbert!L9466,Rate!$B$3:$M$3,0))*O9466)),"")</f>
        <v/>
      </c>
      <c r="T9466" s="71" t="str">
        <f t="shared" si="444"/>
        <v/>
      </c>
    </row>
    <row r="9467" spans="16:20">
      <c r="P9467" s="70" t="str">
        <f t="shared" si="442"/>
        <v/>
      </c>
      <c r="Q9467" s="70" t="str">
        <f t="shared" si="443"/>
        <v/>
      </c>
      <c r="R9467" s="70" t="str">
        <f>IFERROR(IF(K9467="handling and wharfage",SUM(P9467:Q9467),IF(OR(K9467="tank",K9467="Boat",K9467="car"),INDEX(Rate!$B$4:$M$25,MATCH(Gilbert!N9467,Rate!$A$4:$A$25,0),MATCH(Gilbert!L9467,Rate!$B$3:$M$3,0))*O9467*0.8,INDEX(Rate!$B$4:$M$25,MATCH(Gilbert!N9467,Rate!$A$4:$A$25,0),MATCH(Gilbert!L9467,Rate!$B$3:$M$3,0))*O9467)),"")</f>
        <v/>
      </c>
      <c r="T9467" s="71" t="str">
        <f t="shared" si="444"/>
        <v/>
      </c>
    </row>
    <row r="9468" spans="16:20">
      <c r="P9468" s="70" t="str">
        <f t="shared" si="442"/>
        <v/>
      </c>
      <c r="Q9468" s="70" t="str">
        <f t="shared" si="443"/>
        <v/>
      </c>
      <c r="R9468" s="70" t="str">
        <f>IFERROR(IF(K9468="handling and wharfage",SUM(P9468:Q9468),IF(OR(K9468="tank",K9468="Boat",K9468="car"),INDEX(Rate!$B$4:$M$25,MATCH(Gilbert!N9468,Rate!$A$4:$A$25,0),MATCH(Gilbert!L9468,Rate!$B$3:$M$3,0))*O9468*0.8,INDEX(Rate!$B$4:$M$25,MATCH(Gilbert!N9468,Rate!$A$4:$A$25,0),MATCH(Gilbert!L9468,Rate!$B$3:$M$3,0))*O9468)),"")</f>
        <v/>
      </c>
      <c r="T9468" s="71" t="str">
        <f t="shared" si="444"/>
        <v/>
      </c>
    </row>
    <row r="9469" spans="16:20">
      <c r="P9469" s="70" t="str">
        <f t="shared" si="442"/>
        <v/>
      </c>
      <c r="Q9469" s="70" t="str">
        <f t="shared" si="443"/>
        <v/>
      </c>
      <c r="R9469" s="70" t="str">
        <f>IFERROR(IF(K9469="handling and wharfage",SUM(P9469:Q9469),IF(OR(K9469="tank",K9469="Boat",K9469="car"),INDEX(Rate!$B$4:$M$25,MATCH(Gilbert!N9469,Rate!$A$4:$A$25,0),MATCH(Gilbert!L9469,Rate!$B$3:$M$3,0))*O9469*0.8,INDEX(Rate!$B$4:$M$25,MATCH(Gilbert!N9469,Rate!$A$4:$A$25,0),MATCH(Gilbert!L9469,Rate!$B$3:$M$3,0))*O9469)),"")</f>
        <v/>
      </c>
      <c r="T9469" s="71" t="str">
        <f t="shared" si="444"/>
        <v/>
      </c>
    </row>
    <row r="9470" spans="16:20">
      <c r="P9470" s="70" t="str">
        <f t="shared" si="442"/>
        <v/>
      </c>
      <c r="Q9470" s="70" t="str">
        <f t="shared" si="443"/>
        <v/>
      </c>
      <c r="R9470" s="70" t="str">
        <f>IFERROR(IF(K9470="handling and wharfage",SUM(P9470:Q9470),IF(OR(K9470="tank",K9470="Boat",K9470="car"),INDEX(Rate!$B$4:$M$25,MATCH(Gilbert!N9470,Rate!$A$4:$A$25,0),MATCH(Gilbert!L9470,Rate!$B$3:$M$3,0))*O9470*0.8,INDEX(Rate!$B$4:$M$25,MATCH(Gilbert!N9470,Rate!$A$4:$A$25,0),MATCH(Gilbert!L9470,Rate!$B$3:$M$3,0))*O9470)),"")</f>
        <v/>
      </c>
      <c r="T9470" s="71" t="str">
        <f t="shared" si="444"/>
        <v/>
      </c>
    </row>
    <row r="9471" spans="16:20">
      <c r="P9471" s="70" t="str">
        <f t="shared" si="442"/>
        <v/>
      </c>
      <c r="Q9471" s="70" t="str">
        <f t="shared" si="443"/>
        <v/>
      </c>
      <c r="R9471" s="70" t="str">
        <f>IFERROR(IF(K9471="handling and wharfage",SUM(P9471:Q9471),IF(OR(K9471="tank",K9471="Boat",K9471="car"),INDEX(Rate!$B$4:$M$25,MATCH(Gilbert!N9471,Rate!$A$4:$A$25,0),MATCH(Gilbert!L9471,Rate!$B$3:$M$3,0))*O9471*0.8,INDEX(Rate!$B$4:$M$25,MATCH(Gilbert!N9471,Rate!$A$4:$A$25,0),MATCH(Gilbert!L9471,Rate!$B$3:$M$3,0))*O9471)),"")</f>
        <v/>
      </c>
      <c r="T9471" s="71" t="str">
        <f t="shared" si="444"/>
        <v/>
      </c>
    </row>
    <row r="9472" spans="16:20">
      <c r="P9472" s="70" t="str">
        <f t="shared" si="442"/>
        <v/>
      </c>
      <c r="Q9472" s="70" t="str">
        <f t="shared" si="443"/>
        <v/>
      </c>
      <c r="R9472" s="70" t="str">
        <f>IFERROR(IF(K9472="handling and wharfage",SUM(P9472:Q9472),IF(OR(K9472="tank",K9472="Boat",K9472="car"),INDEX(Rate!$B$4:$M$25,MATCH(Gilbert!N9472,Rate!$A$4:$A$25,0),MATCH(Gilbert!L9472,Rate!$B$3:$M$3,0))*O9472*0.8,INDEX(Rate!$B$4:$M$25,MATCH(Gilbert!N9472,Rate!$A$4:$A$25,0),MATCH(Gilbert!L9472,Rate!$B$3:$M$3,0))*O9472)),"")</f>
        <v/>
      </c>
      <c r="T9472" s="71" t="str">
        <f t="shared" si="444"/>
        <v/>
      </c>
    </row>
    <row r="9473" spans="16:20">
      <c r="P9473" s="70" t="str">
        <f t="shared" si="442"/>
        <v/>
      </c>
      <c r="Q9473" s="70" t="str">
        <f t="shared" si="443"/>
        <v/>
      </c>
      <c r="R9473" s="70" t="str">
        <f>IFERROR(IF(K9473="handling and wharfage",SUM(P9473:Q9473),IF(OR(K9473="tank",K9473="Boat",K9473="car"),INDEX(Rate!$B$4:$M$25,MATCH(Gilbert!N9473,Rate!$A$4:$A$25,0),MATCH(Gilbert!L9473,Rate!$B$3:$M$3,0))*O9473*0.8,INDEX(Rate!$B$4:$M$25,MATCH(Gilbert!N9473,Rate!$A$4:$A$25,0),MATCH(Gilbert!L9473,Rate!$B$3:$M$3,0))*O9473)),"")</f>
        <v/>
      </c>
      <c r="T9473" s="71" t="str">
        <f t="shared" si="444"/>
        <v/>
      </c>
    </row>
    <row r="9474" spans="16:20">
      <c r="P9474" s="70" t="str">
        <f t="shared" si="442"/>
        <v/>
      </c>
      <c r="Q9474" s="70" t="str">
        <f t="shared" si="443"/>
        <v/>
      </c>
      <c r="R9474" s="70" t="str">
        <f>IFERROR(IF(K9474="handling and wharfage",SUM(P9474:Q9474),IF(OR(K9474="tank",K9474="Boat",K9474="car"),INDEX(Rate!$B$4:$M$25,MATCH(Gilbert!N9474,Rate!$A$4:$A$25,0),MATCH(Gilbert!L9474,Rate!$B$3:$M$3,0))*O9474*0.8,INDEX(Rate!$B$4:$M$25,MATCH(Gilbert!N9474,Rate!$A$4:$A$25,0),MATCH(Gilbert!L9474,Rate!$B$3:$M$3,0))*O9474)),"")</f>
        <v/>
      </c>
      <c r="T9474" s="71" t="str">
        <f t="shared" si="444"/>
        <v/>
      </c>
    </row>
    <row r="9475" spans="16:20">
      <c r="P9475" s="70" t="str">
        <f t="shared" ref="P9475:P9538" si="445">IF(OR(K9475="handling and wharfage",K9475="rau handling and wharfage"),O9475*30,"")</f>
        <v/>
      </c>
      <c r="Q9475" s="70" t="str">
        <f t="shared" ref="Q9475:Q9538" si="446">IF(K9475&lt;&gt;"handling and wharfage","",O9475*3.5)</f>
        <v/>
      </c>
      <c r="R9475" s="70" t="str">
        <f>IFERROR(IF(K9475="handling and wharfage",SUM(P9475:Q9475),IF(OR(K9475="tank",K9475="Boat",K9475="car"),INDEX(Rate!$B$4:$M$25,MATCH(Gilbert!N9475,Rate!$A$4:$A$25,0),MATCH(Gilbert!L9475,Rate!$B$3:$M$3,0))*O9475*0.8,INDEX(Rate!$B$4:$M$25,MATCH(Gilbert!N9475,Rate!$A$4:$A$25,0),MATCH(Gilbert!L9475,Rate!$B$3:$M$3,0))*O9475)),"")</f>
        <v/>
      </c>
      <c r="T9475" s="71" t="str">
        <f t="shared" ref="T9475:T9538" si="447">IF(L9475="","",IF(L9475="General2","F0070000061A","E31250000331"))</f>
        <v/>
      </c>
    </row>
    <row r="9476" spans="16:20">
      <c r="P9476" s="70" t="str">
        <f t="shared" si="445"/>
        <v/>
      </c>
      <c r="Q9476" s="70" t="str">
        <f t="shared" si="446"/>
        <v/>
      </c>
      <c r="R9476" s="70" t="str">
        <f>IFERROR(IF(K9476="handling and wharfage",SUM(P9476:Q9476),IF(OR(K9476="tank",K9476="Boat",K9476="car"),INDEX(Rate!$B$4:$M$25,MATCH(Gilbert!N9476,Rate!$A$4:$A$25,0),MATCH(Gilbert!L9476,Rate!$B$3:$M$3,0))*O9476*0.8,INDEX(Rate!$B$4:$M$25,MATCH(Gilbert!N9476,Rate!$A$4:$A$25,0),MATCH(Gilbert!L9476,Rate!$B$3:$M$3,0))*O9476)),"")</f>
        <v/>
      </c>
      <c r="T9476" s="71" t="str">
        <f t="shared" si="447"/>
        <v/>
      </c>
    </row>
    <row r="9477" spans="16:20">
      <c r="P9477" s="70" t="str">
        <f t="shared" si="445"/>
        <v/>
      </c>
      <c r="Q9477" s="70" t="str">
        <f t="shared" si="446"/>
        <v/>
      </c>
      <c r="R9477" s="70" t="str">
        <f>IFERROR(IF(K9477="handling and wharfage",SUM(P9477:Q9477),IF(OR(K9477="tank",K9477="Boat",K9477="car"),INDEX(Rate!$B$4:$M$25,MATCH(Gilbert!N9477,Rate!$A$4:$A$25,0),MATCH(Gilbert!L9477,Rate!$B$3:$M$3,0))*O9477*0.8,INDEX(Rate!$B$4:$M$25,MATCH(Gilbert!N9477,Rate!$A$4:$A$25,0),MATCH(Gilbert!L9477,Rate!$B$3:$M$3,0))*O9477)),"")</f>
        <v/>
      </c>
      <c r="T9477" s="71" t="str">
        <f t="shared" si="447"/>
        <v/>
      </c>
    </row>
    <row r="9478" spans="16:20">
      <c r="P9478" s="70" t="str">
        <f t="shared" si="445"/>
        <v/>
      </c>
      <c r="Q9478" s="70" t="str">
        <f t="shared" si="446"/>
        <v/>
      </c>
      <c r="R9478" s="70" t="str">
        <f>IFERROR(IF(K9478="handling and wharfage",SUM(P9478:Q9478),IF(OR(K9478="tank",K9478="Boat",K9478="car"),INDEX(Rate!$B$4:$M$25,MATCH(Gilbert!N9478,Rate!$A$4:$A$25,0),MATCH(Gilbert!L9478,Rate!$B$3:$M$3,0))*O9478*0.8,INDEX(Rate!$B$4:$M$25,MATCH(Gilbert!N9478,Rate!$A$4:$A$25,0),MATCH(Gilbert!L9478,Rate!$B$3:$M$3,0))*O9478)),"")</f>
        <v/>
      </c>
      <c r="T9478" s="71" t="str">
        <f t="shared" si="447"/>
        <v/>
      </c>
    </row>
    <row r="9479" spans="16:20">
      <c r="P9479" s="70" t="str">
        <f t="shared" si="445"/>
        <v/>
      </c>
      <c r="Q9479" s="70" t="str">
        <f t="shared" si="446"/>
        <v/>
      </c>
      <c r="R9479" s="70" t="str">
        <f>IFERROR(IF(K9479="handling and wharfage",SUM(P9479:Q9479),IF(OR(K9479="tank",K9479="Boat",K9479="car"),INDEX(Rate!$B$4:$M$25,MATCH(Gilbert!N9479,Rate!$A$4:$A$25,0),MATCH(Gilbert!L9479,Rate!$B$3:$M$3,0))*O9479*0.8,INDEX(Rate!$B$4:$M$25,MATCH(Gilbert!N9479,Rate!$A$4:$A$25,0),MATCH(Gilbert!L9479,Rate!$B$3:$M$3,0))*O9479)),"")</f>
        <v/>
      </c>
      <c r="T9479" s="71" t="str">
        <f t="shared" si="447"/>
        <v/>
      </c>
    </row>
    <row r="9480" spans="16:20">
      <c r="P9480" s="70" t="str">
        <f t="shared" si="445"/>
        <v/>
      </c>
      <c r="Q9480" s="70" t="str">
        <f t="shared" si="446"/>
        <v/>
      </c>
      <c r="R9480" s="70" t="str">
        <f>IFERROR(IF(K9480="handling and wharfage",SUM(P9480:Q9480),IF(OR(K9480="tank",K9480="Boat",K9480="car"),INDEX(Rate!$B$4:$M$25,MATCH(Gilbert!N9480,Rate!$A$4:$A$25,0),MATCH(Gilbert!L9480,Rate!$B$3:$M$3,0))*O9480*0.8,INDEX(Rate!$B$4:$M$25,MATCH(Gilbert!N9480,Rate!$A$4:$A$25,0),MATCH(Gilbert!L9480,Rate!$B$3:$M$3,0))*O9480)),"")</f>
        <v/>
      </c>
      <c r="T9480" s="71" t="str">
        <f t="shared" si="447"/>
        <v/>
      </c>
    </row>
    <row r="9481" s="59" customFormat="1" spans="1:23">
      <c r="A9481" s="74"/>
      <c r="B9481" s="74"/>
      <c r="D9481" s="98"/>
      <c r="G9481" s="99"/>
      <c r="H9481" s="98"/>
      <c r="J9481" s="101"/>
      <c r="P9481" s="70" t="str">
        <f t="shared" si="445"/>
        <v/>
      </c>
      <c r="Q9481" s="70" t="str">
        <f t="shared" si="446"/>
        <v/>
      </c>
      <c r="R9481" s="70" t="str">
        <f>IFERROR(IF(K9481="handling and wharfage",SUM(P9481:Q9481),IF(OR(K9481="tank",K9481="Boat",K9481="car"),INDEX(Rate!$B$4:$M$25,MATCH(Gilbert!N9481,Rate!$A$4:$A$25,0),MATCH(Gilbert!L9481,Rate!$B$3:$M$3,0))*O9481*0.8,INDEX(Rate!$B$4:$M$25,MATCH(Gilbert!N9481,Rate!$A$4:$A$25,0),MATCH(Gilbert!L9481,Rate!$B$3:$M$3,0))*O9481)),"")</f>
        <v/>
      </c>
      <c r="S9481" s="71"/>
      <c r="T9481" s="71" t="str">
        <f t="shared" si="447"/>
        <v/>
      </c>
      <c r="V9481" s="98"/>
      <c r="W9481" s="98"/>
    </row>
    <row r="9482" s="59" customFormat="1" spans="1:23">
      <c r="A9482" s="74"/>
      <c r="B9482" s="74"/>
      <c r="D9482" s="98"/>
      <c r="G9482" s="99"/>
      <c r="H9482" s="98"/>
      <c r="J9482" s="101"/>
      <c r="P9482" s="70" t="str">
        <f t="shared" si="445"/>
        <v/>
      </c>
      <c r="Q9482" s="70" t="str">
        <f t="shared" si="446"/>
        <v/>
      </c>
      <c r="R9482" s="70" t="str">
        <f>IFERROR(IF(K9482="handling and wharfage",SUM(P9482:Q9482),IF(OR(K9482="tank",K9482="Boat",K9482="car"),INDEX(Rate!$B$4:$M$25,MATCH(Gilbert!N9482,Rate!$A$4:$A$25,0),MATCH(Gilbert!L9482,Rate!$B$3:$M$3,0))*O9482*0.8,INDEX(Rate!$B$4:$M$25,MATCH(Gilbert!N9482,Rate!$A$4:$A$25,0),MATCH(Gilbert!L9482,Rate!$B$3:$M$3,0))*O9482)),"")</f>
        <v/>
      </c>
      <c r="S9482" s="71"/>
      <c r="T9482" s="71" t="str">
        <f t="shared" si="447"/>
        <v/>
      </c>
      <c r="V9482" s="98"/>
      <c r="W9482" s="98"/>
    </row>
    <row r="9483" s="59" customFormat="1" spans="1:23">
      <c r="A9483" s="74"/>
      <c r="B9483" s="74"/>
      <c r="D9483" s="98"/>
      <c r="G9483" s="99"/>
      <c r="H9483" s="98"/>
      <c r="J9483" s="101"/>
      <c r="P9483" s="70" t="str">
        <f t="shared" si="445"/>
        <v/>
      </c>
      <c r="Q9483" s="70" t="str">
        <f t="shared" si="446"/>
        <v/>
      </c>
      <c r="R9483" s="70" t="str">
        <f>IFERROR(IF(K9483="handling and wharfage",SUM(P9483:Q9483),IF(OR(K9483="tank",K9483="Boat",K9483="car"),INDEX(Rate!$B$4:$M$25,MATCH(Gilbert!N9483,Rate!$A$4:$A$25,0),MATCH(Gilbert!L9483,Rate!$B$3:$M$3,0))*O9483*0.8,INDEX(Rate!$B$4:$M$25,MATCH(Gilbert!N9483,Rate!$A$4:$A$25,0),MATCH(Gilbert!L9483,Rate!$B$3:$M$3,0))*O9483)),"")</f>
        <v/>
      </c>
      <c r="S9483" s="71"/>
      <c r="T9483" s="71" t="str">
        <f t="shared" si="447"/>
        <v/>
      </c>
      <c r="V9483" s="98"/>
      <c r="W9483" s="98"/>
    </row>
    <row r="9484" s="59" customFormat="1" spans="1:23">
      <c r="A9484" s="74"/>
      <c r="B9484" s="74"/>
      <c r="D9484" s="98"/>
      <c r="G9484" s="99"/>
      <c r="H9484" s="98"/>
      <c r="J9484" s="101"/>
      <c r="P9484" s="70" t="str">
        <f t="shared" si="445"/>
        <v/>
      </c>
      <c r="Q9484" s="70" t="str">
        <f t="shared" si="446"/>
        <v/>
      </c>
      <c r="R9484" s="70" t="str">
        <f>IFERROR(IF(K9484="handling and wharfage",SUM(P9484:Q9484),IF(OR(K9484="tank",K9484="Boat",K9484="car"),INDEX(Rate!$B$4:$M$25,MATCH(Gilbert!N9484,Rate!$A$4:$A$25,0),MATCH(Gilbert!L9484,Rate!$B$3:$M$3,0))*O9484*0.8,INDEX(Rate!$B$4:$M$25,MATCH(Gilbert!N9484,Rate!$A$4:$A$25,0),MATCH(Gilbert!L9484,Rate!$B$3:$M$3,0))*O9484)),"")</f>
        <v/>
      </c>
      <c r="S9484" s="71"/>
      <c r="T9484" s="71" t="str">
        <f t="shared" si="447"/>
        <v/>
      </c>
      <c r="V9484" s="98"/>
      <c r="W9484" s="98"/>
    </row>
    <row r="9485" s="59" customFormat="1" spans="1:23">
      <c r="A9485" s="74"/>
      <c r="B9485" s="74"/>
      <c r="D9485" s="98"/>
      <c r="G9485" s="99"/>
      <c r="H9485" s="98"/>
      <c r="J9485" s="101"/>
      <c r="P9485" s="70" t="str">
        <f t="shared" si="445"/>
        <v/>
      </c>
      <c r="Q9485" s="70" t="str">
        <f t="shared" si="446"/>
        <v/>
      </c>
      <c r="R9485" s="70" t="str">
        <f>IFERROR(IF(K9485="handling and wharfage",SUM(P9485:Q9485),IF(OR(K9485="tank",K9485="Boat",K9485="car"),INDEX(Rate!$B$4:$M$25,MATCH(Gilbert!N9485,Rate!$A$4:$A$25,0),MATCH(Gilbert!L9485,Rate!$B$3:$M$3,0))*O9485*0.8,INDEX(Rate!$B$4:$M$25,MATCH(Gilbert!N9485,Rate!$A$4:$A$25,0),MATCH(Gilbert!L9485,Rate!$B$3:$M$3,0))*O9485)),"")</f>
        <v/>
      </c>
      <c r="S9485" s="71"/>
      <c r="T9485" s="71" t="str">
        <f t="shared" si="447"/>
        <v/>
      </c>
      <c r="V9485" s="98"/>
      <c r="W9485" s="98"/>
    </row>
    <row r="9486" s="59" customFormat="1" spans="1:23">
      <c r="A9486" s="74"/>
      <c r="B9486" s="74"/>
      <c r="D9486" s="98"/>
      <c r="G9486" s="99"/>
      <c r="H9486" s="98"/>
      <c r="J9486" s="101"/>
      <c r="P9486" s="70" t="str">
        <f t="shared" si="445"/>
        <v/>
      </c>
      <c r="Q9486" s="70" t="str">
        <f t="shared" si="446"/>
        <v/>
      </c>
      <c r="R9486" s="70" t="str">
        <f>IFERROR(IF(K9486="handling and wharfage",SUM(P9486:Q9486),IF(OR(K9486="tank",K9486="Boat",K9486="car"),INDEX(Rate!$B$4:$M$25,MATCH(Gilbert!N9486,Rate!$A$4:$A$25,0),MATCH(Gilbert!L9486,Rate!$B$3:$M$3,0))*O9486*0.8,INDEX(Rate!$B$4:$M$25,MATCH(Gilbert!N9486,Rate!$A$4:$A$25,0),MATCH(Gilbert!L9486,Rate!$B$3:$M$3,0))*O9486)),"")</f>
        <v/>
      </c>
      <c r="S9486" s="71"/>
      <c r="T9486" s="71" t="str">
        <f t="shared" si="447"/>
        <v/>
      </c>
      <c r="V9486" s="98"/>
      <c r="W9486" s="98"/>
    </row>
    <row r="9487" s="59" customFormat="1" spans="1:23">
      <c r="A9487" s="74"/>
      <c r="B9487" s="74"/>
      <c r="D9487" s="98"/>
      <c r="G9487" s="99"/>
      <c r="H9487" s="98"/>
      <c r="J9487" s="101"/>
      <c r="P9487" s="70" t="str">
        <f t="shared" si="445"/>
        <v/>
      </c>
      <c r="Q9487" s="70" t="str">
        <f t="shared" si="446"/>
        <v/>
      </c>
      <c r="R9487" s="70" t="str">
        <f>IFERROR(IF(K9487="handling and wharfage",SUM(P9487:Q9487),IF(OR(K9487="tank",K9487="Boat",K9487="car"),INDEX(Rate!$B$4:$M$25,MATCH(Gilbert!N9487,Rate!$A$4:$A$25,0),MATCH(Gilbert!L9487,Rate!$B$3:$M$3,0))*O9487*0.8,INDEX(Rate!$B$4:$M$25,MATCH(Gilbert!N9487,Rate!$A$4:$A$25,0),MATCH(Gilbert!L9487,Rate!$B$3:$M$3,0))*O9487)),"")</f>
        <v/>
      </c>
      <c r="S9487" s="71"/>
      <c r="T9487" s="71" t="str">
        <f t="shared" si="447"/>
        <v/>
      </c>
      <c r="V9487" s="98"/>
      <c r="W9487" s="98"/>
    </row>
    <row r="9488" s="59" customFormat="1" spans="1:23">
      <c r="A9488" s="74"/>
      <c r="B9488" s="74"/>
      <c r="D9488" s="98"/>
      <c r="G9488" s="99"/>
      <c r="H9488" s="98"/>
      <c r="J9488" s="101"/>
      <c r="P9488" s="70" t="str">
        <f t="shared" si="445"/>
        <v/>
      </c>
      <c r="Q9488" s="70" t="str">
        <f t="shared" si="446"/>
        <v/>
      </c>
      <c r="R9488" s="70" t="str">
        <f>IFERROR(IF(K9488="handling and wharfage",SUM(P9488:Q9488),IF(OR(K9488="tank",K9488="Boat",K9488="car"),INDEX(Rate!$B$4:$M$25,MATCH(Gilbert!N9488,Rate!$A$4:$A$25,0),MATCH(Gilbert!L9488,Rate!$B$3:$M$3,0))*O9488*0.8,INDEX(Rate!$B$4:$M$25,MATCH(Gilbert!N9488,Rate!$A$4:$A$25,0),MATCH(Gilbert!L9488,Rate!$B$3:$M$3,0))*O9488)),"")</f>
        <v/>
      </c>
      <c r="S9488" s="71"/>
      <c r="T9488" s="71" t="str">
        <f t="shared" si="447"/>
        <v/>
      </c>
      <c r="V9488" s="98"/>
      <c r="W9488" s="98"/>
    </row>
    <row r="9489" s="59" customFormat="1" spans="1:23">
      <c r="A9489" s="74"/>
      <c r="B9489" s="74"/>
      <c r="D9489" s="98"/>
      <c r="G9489" s="99"/>
      <c r="H9489" s="98"/>
      <c r="J9489" s="101"/>
      <c r="P9489" s="70" t="str">
        <f t="shared" si="445"/>
        <v/>
      </c>
      <c r="Q9489" s="70" t="str">
        <f t="shared" si="446"/>
        <v/>
      </c>
      <c r="R9489" s="70" t="str">
        <f>IFERROR(IF(K9489="handling and wharfage",SUM(P9489:Q9489),IF(OR(K9489="tank",K9489="Boat",K9489="car"),INDEX(Rate!$B$4:$M$25,MATCH(Gilbert!N9489,Rate!$A$4:$A$25,0),MATCH(Gilbert!L9489,Rate!$B$3:$M$3,0))*O9489*0.8,INDEX(Rate!$B$4:$M$25,MATCH(Gilbert!N9489,Rate!$A$4:$A$25,0),MATCH(Gilbert!L9489,Rate!$B$3:$M$3,0))*O9489)),"")</f>
        <v/>
      </c>
      <c r="S9489" s="71"/>
      <c r="T9489" s="71" t="str">
        <f t="shared" si="447"/>
        <v/>
      </c>
      <c r="V9489" s="98"/>
      <c r="W9489" s="98"/>
    </row>
    <row r="9490" s="59" customFormat="1" spans="1:23">
      <c r="A9490" s="74"/>
      <c r="B9490" s="74"/>
      <c r="D9490" s="98"/>
      <c r="G9490" s="99"/>
      <c r="H9490" s="98"/>
      <c r="J9490" s="101"/>
      <c r="P9490" s="70" t="str">
        <f t="shared" si="445"/>
        <v/>
      </c>
      <c r="Q9490" s="70" t="str">
        <f t="shared" si="446"/>
        <v/>
      </c>
      <c r="R9490" s="70" t="str">
        <f>IFERROR(IF(K9490="handling and wharfage",SUM(P9490:Q9490),IF(OR(K9490="tank",K9490="Boat",K9490="car"),INDEX(Rate!$B$4:$M$25,MATCH(Gilbert!N9490,Rate!$A$4:$A$25,0),MATCH(Gilbert!L9490,Rate!$B$3:$M$3,0))*O9490*0.8,INDEX(Rate!$B$4:$M$25,MATCH(Gilbert!N9490,Rate!$A$4:$A$25,0),MATCH(Gilbert!L9490,Rate!$B$3:$M$3,0))*O9490)),"")</f>
        <v/>
      </c>
      <c r="S9490" s="71"/>
      <c r="T9490" s="71" t="str">
        <f t="shared" si="447"/>
        <v/>
      </c>
      <c r="V9490" s="98"/>
      <c r="W9490" s="98"/>
    </row>
    <row r="9491" s="59" customFormat="1" spans="1:23">
      <c r="A9491" s="74"/>
      <c r="B9491" s="74"/>
      <c r="D9491" s="98"/>
      <c r="G9491" s="99"/>
      <c r="H9491" s="98"/>
      <c r="J9491" s="101"/>
      <c r="P9491" s="70" t="str">
        <f t="shared" si="445"/>
        <v/>
      </c>
      <c r="Q9491" s="70" t="str">
        <f t="shared" si="446"/>
        <v/>
      </c>
      <c r="R9491" s="70" t="str">
        <f>IFERROR(IF(K9491="handling and wharfage",SUM(P9491:Q9491),IF(OR(K9491="tank",K9491="Boat",K9491="car"),INDEX(Rate!$B$4:$M$25,MATCH(Gilbert!N9491,Rate!$A$4:$A$25,0),MATCH(Gilbert!L9491,Rate!$B$3:$M$3,0))*O9491*0.8,INDEX(Rate!$B$4:$M$25,MATCH(Gilbert!N9491,Rate!$A$4:$A$25,0),MATCH(Gilbert!L9491,Rate!$B$3:$M$3,0))*O9491)),"")</f>
        <v/>
      </c>
      <c r="S9491" s="71"/>
      <c r="T9491" s="71" t="str">
        <f t="shared" si="447"/>
        <v/>
      </c>
      <c r="V9491" s="98"/>
      <c r="W9491" s="98"/>
    </row>
    <row r="9492" s="59" customFormat="1" spans="1:23">
      <c r="A9492" s="74"/>
      <c r="B9492" s="74"/>
      <c r="D9492" s="98"/>
      <c r="G9492" s="99"/>
      <c r="H9492" s="98"/>
      <c r="J9492" s="101"/>
      <c r="P9492" s="70" t="str">
        <f t="shared" si="445"/>
        <v/>
      </c>
      <c r="Q9492" s="70" t="str">
        <f t="shared" si="446"/>
        <v/>
      </c>
      <c r="R9492" s="70" t="str">
        <f>IFERROR(IF(K9492="handling and wharfage",SUM(P9492:Q9492),IF(OR(K9492="tank",K9492="Boat",K9492="car"),INDEX(Rate!$B$4:$M$25,MATCH(Gilbert!N9492,Rate!$A$4:$A$25,0),MATCH(Gilbert!L9492,Rate!$B$3:$M$3,0))*O9492*0.8,INDEX(Rate!$B$4:$M$25,MATCH(Gilbert!N9492,Rate!$A$4:$A$25,0),MATCH(Gilbert!L9492,Rate!$B$3:$M$3,0))*O9492)),"")</f>
        <v/>
      </c>
      <c r="S9492" s="71"/>
      <c r="T9492" s="71" t="str">
        <f t="shared" si="447"/>
        <v/>
      </c>
      <c r="V9492" s="98"/>
      <c r="W9492" s="98"/>
    </row>
    <row r="9493" s="59" customFormat="1" spans="1:23">
      <c r="A9493" s="74"/>
      <c r="B9493" s="74"/>
      <c r="D9493" s="98"/>
      <c r="G9493" s="99"/>
      <c r="H9493" s="98"/>
      <c r="J9493" s="101"/>
      <c r="P9493" s="70" t="str">
        <f t="shared" si="445"/>
        <v/>
      </c>
      <c r="Q9493" s="70" t="str">
        <f t="shared" si="446"/>
        <v/>
      </c>
      <c r="R9493" s="70" t="str">
        <f>IFERROR(IF(K9493="handling and wharfage",SUM(P9493:Q9493),IF(OR(K9493="tank",K9493="Boat",K9493="car"),INDEX(Rate!$B$4:$M$25,MATCH(Gilbert!N9493,Rate!$A$4:$A$25,0),MATCH(Gilbert!L9493,Rate!$B$3:$M$3,0))*O9493*0.8,INDEX(Rate!$B$4:$M$25,MATCH(Gilbert!N9493,Rate!$A$4:$A$25,0),MATCH(Gilbert!L9493,Rate!$B$3:$M$3,0))*O9493)),"")</f>
        <v/>
      </c>
      <c r="S9493" s="71"/>
      <c r="T9493" s="71" t="str">
        <f t="shared" si="447"/>
        <v/>
      </c>
      <c r="V9493" s="98"/>
      <c r="W9493" s="98"/>
    </row>
    <row r="9494" s="59" customFormat="1" spans="1:23">
      <c r="A9494" s="74"/>
      <c r="B9494" s="74"/>
      <c r="D9494" s="98"/>
      <c r="G9494" s="99"/>
      <c r="H9494" s="98"/>
      <c r="J9494" s="101"/>
      <c r="P9494" s="70" t="str">
        <f t="shared" si="445"/>
        <v/>
      </c>
      <c r="Q9494" s="70" t="str">
        <f t="shared" si="446"/>
        <v/>
      </c>
      <c r="R9494" s="70" t="str">
        <f>IFERROR(IF(K9494="handling and wharfage",SUM(P9494:Q9494),IF(OR(K9494="tank",K9494="Boat",K9494="car"),INDEX(Rate!$B$4:$M$25,MATCH(Gilbert!N9494,Rate!$A$4:$A$25,0),MATCH(Gilbert!L9494,Rate!$B$3:$M$3,0))*O9494*0.8,INDEX(Rate!$B$4:$M$25,MATCH(Gilbert!N9494,Rate!$A$4:$A$25,0),MATCH(Gilbert!L9494,Rate!$B$3:$M$3,0))*O9494)),"")</f>
        <v/>
      </c>
      <c r="S9494" s="71"/>
      <c r="T9494" s="71" t="str">
        <f t="shared" si="447"/>
        <v/>
      </c>
      <c r="V9494" s="98"/>
      <c r="W9494" s="98"/>
    </row>
    <row r="9495" s="59" customFormat="1" spans="1:23">
      <c r="A9495" s="74"/>
      <c r="B9495" s="74"/>
      <c r="D9495" s="98"/>
      <c r="G9495" s="99"/>
      <c r="H9495" s="98"/>
      <c r="J9495" s="101"/>
      <c r="P9495" s="70" t="str">
        <f t="shared" si="445"/>
        <v/>
      </c>
      <c r="Q9495" s="70" t="str">
        <f t="shared" si="446"/>
        <v/>
      </c>
      <c r="R9495" s="70" t="str">
        <f>IFERROR(IF(K9495="handling and wharfage",SUM(P9495:Q9495),IF(OR(K9495="tank",K9495="Boat",K9495="car"),INDEX(Rate!$B$4:$M$25,MATCH(Gilbert!N9495,Rate!$A$4:$A$25,0),MATCH(Gilbert!L9495,Rate!$B$3:$M$3,0))*O9495*0.8,INDEX(Rate!$B$4:$M$25,MATCH(Gilbert!N9495,Rate!$A$4:$A$25,0),MATCH(Gilbert!L9495,Rate!$B$3:$M$3,0))*O9495)),"")</f>
        <v/>
      </c>
      <c r="S9495" s="71"/>
      <c r="T9495" s="71" t="str">
        <f t="shared" si="447"/>
        <v/>
      </c>
      <c r="V9495" s="98"/>
      <c r="W9495" s="98"/>
    </row>
    <row r="9496" s="59" customFormat="1" spans="1:23">
      <c r="A9496" s="74"/>
      <c r="B9496" s="74"/>
      <c r="D9496" s="98"/>
      <c r="G9496" s="99"/>
      <c r="H9496" s="98"/>
      <c r="J9496" s="101"/>
      <c r="P9496" s="70" t="str">
        <f t="shared" si="445"/>
        <v/>
      </c>
      <c r="Q9496" s="70" t="str">
        <f t="shared" si="446"/>
        <v/>
      </c>
      <c r="R9496" s="70" t="str">
        <f>IFERROR(IF(K9496="handling and wharfage",SUM(P9496:Q9496),IF(OR(K9496="tank",K9496="Boat",K9496="car"),INDEX(Rate!$B$4:$M$25,MATCH(Gilbert!N9496,Rate!$A$4:$A$25,0),MATCH(Gilbert!L9496,Rate!$B$3:$M$3,0))*O9496*0.8,INDEX(Rate!$B$4:$M$25,MATCH(Gilbert!N9496,Rate!$A$4:$A$25,0),MATCH(Gilbert!L9496,Rate!$B$3:$M$3,0))*O9496)),"")</f>
        <v/>
      </c>
      <c r="S9496" s="71"/>
      <c r="T9496" s="71" t="str">
        <f t="shared" si="447"/>
        <v/>
      </c>
      <c r="V9496" s="98"/>
      <c r="W9496" s="98"/>
    </row>
    <row r="9497" spans="16:20">
      <c r="P9497" s="70" t="str">
        <f t="shared" si="445"/>
        <v/>
      </c>
      <c r="Q9497" s="70" t="str">
        <f t="shared" si="446"/>
        <v/>
      </c>
      <c r="R9497" s="70" t="str">
        <f>IFERROR(IF(K9497="handling and wharfage",SUM(P9497:Q9497),IF(OR(K9497="tank",K9497="Boat",K9497="car"),INDEX(Rate!$B$4:$M$25,MATCH(Gilbert!N9497,Rate!$A$4:$A$25,0),MATCH(Gilbert!L9497,Rate!$B$3:$M$3,0))*O9497*0.8,INDEX(Rate!$B$4:$M$25,MATCH(Gilbert!N9497,Rate!$A$4:$A$25,0),MATCH(Gilbert!L9497,Rate!$B$3:$M$3,0))*O9497)),"")</f>
        <v/>
      </c>
      <c r="T9497" s="71" t="str">
        <f t="shared" si="447"/>
        <v/>
      </c>
    </row>
    <row r="9498" spans="16:20">
      <c r="P9498" s="70" t="str">
        <f t="shared" si="445"/>
        <v/>
      </c>
      <c r="Q9498" s="70" t="str">
        <f t="shared" si="446"/>
        <v/>
      </c>
      <c r="R9498" s="70" t="str">
        <f>IFERROR(IF(K9498="handling and wharfage",SUM(P9498:Q9498),IF(OR(K9498="tank",K9498="Boat",K9498="car"),INDEX(Rate!$B$4:$M$25,MATCH(Gilbert!N9498,Rate!$A$4:$A$25,0),MATCH(Gilbert!L9498,Rate!$B$3:$M$3,0))*O9498*0.8,INDEX(Rate!$B$4:$M$25,MATCH(Gilbert!N9498,Rate!$A$4:$A$25,0),MATCH(Gilbert!L9498,Rate!$B$3:$M$3,0))*O9498)),"")</f>
        <v/>
      </c>
      <c r="T9498" s="71" t="str">
        <f t="shared" si="447"/>
        <v/>
      </c>
    </row>
    <row r="9499" spans="16:20">
      <c r="P9499" s="70" t="str">
        <f t="shared" si="445"/>
        <v/>
      </c>
      <c r="Q9499" s="70" t="str">
        <f t="shared" si="446"/>
        <v/>
      </c>
      <c r="R9499" s="70" t="str">
        <f>IFERROR(IF(K9499="handling and wharfage",SUM(P9499:Q9499),IF(OR(K9499="tank",K9499="Boat",K9499="car"),INDEX(Rate!$B$4:$M$25,MATCH(Gilbert!N9499,Rate!$A$4:$A$25,0),MATCH(Gilbert!L9499,Rate!$B$3:$M$3,0))*O9499*0.8,INDEX(Rate!$B$4:$M$25,MATCH(Gilbert!N9499,Rate!$A$4:$A$25,0),MATCH(Gilbert!L9499,Rate!$B$3:$M$3,0))*O9499)),"")</f>
        <v/>
      </c>
      <c r="T9499" s="71" t="str">
        <f t="shared" si="447"/>
        <v/>
      </c>
    </row>
    <row r="9500" spans="16:20">
      <c r="P9500" s="70" t="str">
        <f t="shared" si="445"/>
        <v/>
      </c>
      <c r="Q9500" s="70" t="str">
        <f t="shared" si="446"/>
        <v/>
      </c>
      <c r="R9500" s="70" t="str">
        <f>IFERROR(IF(K9500="handling and wharfage",SUM(P9500:Q9500),IF(OR(K9500="tank",K9500="Boat",K9500="car"),INDEX(Rate!$B$4:$M$25,MATCH(Gilbert!N9500,Rate!$A$4:$A$25,0),MATCH(Gilbert!L9500,Rate!$B$3:$M$3,0))*O9500*0.8,INDEX(Rate!$B$4:$M$25,MATCH(Gilbert!N9500,Rate!$A$4:$A$25,0),MATCH(Gilbert!L9500,Rate!$B$3:$M$3,0))*O9500)),"")</f>
        <v/>
      </c>
      <c r="T9500" s="71" t="str">
        <f t="shared" si="447"/>
        <v/>
      </c>
    </row>
    <row r="9501" spans="16:20">
      <c r="P9501" s="70" t="str">
        <f t="shared" si="445"/>
        <v/>
      </c>
      <c r="Q9501" s="70" t="str">
        <f t="shared" si="446"/>
        <v/>
      </c>
      <c r="R9501" s="70" t="str">
        <f>IFERROR(IF(K9501="handling and wharfage",SUM(P9501:Q9501),IF(OR(K9501="tank",K9501="Boat",K9501="car"),INDEX(Rate!$B$4:$M$25,MATCH(Gilbert!N9501,Rate!$A$4:$A$25,0),MATCH(Gilbert!L9501,Rate!$B$3:$M$3,0))*O9501*0.8,INDEX(Rate!$B$4:$M$25,MATCH(Gilbert!N9501,Rate!$A$4:$A$25,0),MATCH(Gilbert!L9501,Rate!$B$3:$M$3,0))*O9501)),"")</f>
        <v/>
      </c>
      <c r="T9501" s="71" t="str">
        <f t="shared" si="447"/>
        <v/>
      </c>
    </row>
    <row r="9502" s="59" customFormat="1" spans="1:23">
      <c r="A9502" s="74"/>
      <c r="B9502" s="74"/>
      <c r="D9502" s="98"/>
      <c r="G9502" s="99"/>
      <c r="H9502" s="98"/>
      <c r="J9502" s="101"/>
      <c r="P9502" s="70" t="str">
        <f t="shared" si="445"/>
        <v/>
      </c>
      <c r="Q9502" s="70" t="str">
        <f t="shared" si="446"/>
        <v/>
      </c>
      <c r="R9502" s="70" t="str">
        <f>IFERROR(IF(K9502="handling and wharfage",SUM(P9502:Q9502),IF(OR(K9502="tank",K9502="Boat",K9502="car"),INDEX(Rate!$B$4:$M$25,MATCH(Gilbert!N9502,Rate!$A$4:$A$25,0),MATCH(Gilbert!L9502,Rate!$B$3:$M$3,0))*O9502*0.8,INDEX(Rate!$B$4:$M$25,MATCH(Gilbert!N9502,Rate!$A$4:$A$25,0),MATCH(Gilbert!L9502,Rate!$B$3:$M$3,0))*O9502)),"")</f>
        <v/>
      </c>
      <c r="S9502" s="71"/>
      <c r="T9502" s="71" t="str">
        <f t="shared" si="447"/>
        <v/>
      </c>
      <c r="V9502" s="98"/>
      <c r="W9502" s="98"/>
    </row>
    <row r="9503" s="59" customFormat="1" spans="1:23">
      <c r="A9503" s="74"/>
      <c r="B9503" s="74"/>
      <c r="D9503" s="98"/>
      <c r="G9503" s="99"/>
      <c r="H9503" s="98"/>
      <c r="J9503" s="101"/>
      <c r="P9503" s="70" t="str">
        <f t="shared" si="445"/>
        <v/>
      </c>
      <c r="Q9503" s="70" t="str">
        <f t="shared" si="446"/>
        <v/>
      </c>
      <c r="R9503" s="70" t="str">
        <f>IFERROR(IF(K9503="handling and wharfage",SUM(P9503:Q9503),IF(OR(K9503="tank",K9503="Boat",K9503="car"),INDEX(Rate!$B$4:$M$25,MATCH(Gilbert!N9503,Rate!$A$4:$A$25,0),MATCH(Gilbert!L9503,Rate!$B$3:$M$3,0))*O9503*0.8,INDEX(Rate!$B$4:$M$25,MATCH(Gilbert!N9503,Rate!$A$4:$A$25,0),MATCH(Gilbert!L9503,Rate!$B$3:$M$3,0))*O9503)),"")</f>
        <v/>
      </c>
      <c r="S9503" s="71"/>
      <c r="T9503" s="71" t="str">
        <f t="shared" si="447"/>
        <v/>
      </c>
      <c r="V9503" s="98"/>
      <c r="W9503" s="98"/>
    </row>
    <row r="9504" spans="16:20">
      <c r="P9504" s="70" t="str">
        <f t="shared" si="445"/>
        <v/>
      </c>
      <c r="Q9504" s="70" t="str">
        <f t="shared" si="446"/>
        <v/>
      </c>
      <c r="R9504" s="70" t="str">
        <f>IFERROR(IF(K9504="handling and wharfage",SUM(P9504:Q9504),IF(OR(K9504="tank",K9504="Boat",K9504="car"),INDEX(Rate!$B$4:$M$25,MATCH(Gilbert!N9504,Rate!$A$4:$A$25,0),MATCH(Gilbert!L9504,Rate!$B$3:$M$3,0))*O9504*0.8,INDEX(Rate!$B$4:$M$25,MATCH(Gilbert!N9504,Rate!$A$4:$A$25,0),MATCH(Gilbert!L9504,Rate!$B$3:$M$3,0))*O9504)),"")</f>
        <v/>
      </c>
      <c r="T9504" s="71" t="str">
        <f t="shared" si="447"/>
        <v/>
      </c>
    </row>
    <row r="9505" spans="16:20">
      <c r="P9505" s="70" t="str">
        <f t="shared" si="445"/>
        <v/>
      </c>
      <c r="Q9505" s="70" t="str">
        <f t="shared" si="446"/>
        <v/>
      </c>
      <c r="R9505" s="70" t="str">
        <f>IFERROR(IF(K9505="handling and wharfage",SUM(P9505:Q9505),IF(OR(K9505="tank",K9505="Boat",K9505="car"),INDEX(Rate!$B$4:$M$25,MATCH(Gilbert!N9505,Rate!$A$4:$A$25,0),MATCH(Gilbert!L9505,Rate!$B$3:$M$3,0))*O9505*0.8,INDEX(Rate!$B$4:$M$25,MATCH(Gilbert!N9505,Rate!$A$4:$A$25,0),MATCH(Gilbert!L9505,Rate!$B$3:$M$3,0))*O9505)),"")</f>
        <v/>
      </c>
      <c r="T9505" s="71" t="str">
        <f t="shared" si="447"/>
        <v/>
      </c>
    </row>
    <row r="9506" spans="16:20">
      <c r="P9506" s="70" t="str">
        <f t="shared" si="445"/>
        <v/>
      </c>
      <c r="Q9506" s="70" t="str">
        <f t="shared" si="446"/>
        <v/>
      </c>
      <c r="R9506" s="70" t="str">
        <f>IFERROR(IF(K9506="handling and wharfage",SUM(P9506:Q9506),IF(OR(K9506="tank",K9506="Boat",K9506="car"),INDEX(Rate!$B$4:$M$25,MATCH(Gilbert!N9506,Rate!$A$4:$A$25,0),MATCH(Gilbert!L9506,Rate!$B$3:$M$3,0))*O9506*0.8,INDEX(Rate!$B$4:$M$25,MATCH(Gilbert!N9506,Rate!$A$4:$A$25,0),MATCH(Gilbert!L9506,Rate!$B$3:$M$3,0))*O9506)),"")</f>
        <v/>
      </c>
      <c r="T9506" s="71" t="str">
        <f t="shared" si="447"/>
        <v/>
      </c>
    </row>
    <row r="9507" spans="16:20">
      <c r="P9507" s="70" t="str">
        <f t="shared" si="445"/>
        <v/>
      </c>
      <c r="Q9507" s="70" t="str">
        <f t="shared" si="446"/>
        <v/>
      </c>
      <c r="R9507" s="70" t="str">
        <f>IFERROR(IF(K9507="handling and wharfage",SUM(P9507:Q9507),IF(OR(K9507="tank",K9507="Boat",K9507="car"),INDEX(Rate!$B$4:$M$25,MATCH(Gilbert!N9507,Rate!$A$4:$A$25,0),MATCH(Gilbert!L9507,Rate!$B$3:$M$3,0))*O9507*0.8,INDEX(Rate!$B$4:$M$25,MATCH(Gilbert!N9507,Rate!$A$4:$A$25,0),MATCH(Gilbert!L9507,Rate!$B$3:$M$3,0))*O9507)),"")</f>
        <v/>
      </c>
      <c r="T9507" s="71" t="str">
        <f t="shared" si="447"/>
        <v/>
      </c>
    </row>
    <row r="9508" spans="16:20">
      <c r="P9508" s="70" t="str">
        <f t="shared" si="445"/>
        <v/>
      </c>
      <c r="Q9508" s="70" t="str">
        <f t="shared" si="446"/>
        <v/>
      </c>
      <c r="R9508" s="70" t="str">
        <f>IFERROR(IF(K9508="handling and wharfage",SUM(P9508:Q9508),IF(OR(K9508="tank",K9508="Boat",K9508="car"),INDEX(Rate!$B$4:$M$25,MATCH(Gilbert!N9508,Rate!$A$4:$A$25,0),MATCH(Gilbert!L9508,Rate!$B$3:$M$3,0))*O9508*0.8,INDEX(Rate!$B$4:$M$25,MATCH(Gilbert!N9508,Rate!$A$4:$A$25,0),MATCH(Gilbert!L9508,Rate!$B$3:$M$3,0))*O9508)),"")</f>
        <v/>
      </c>
      <c r="T9508" s="71" t="str">
        <f t="shared" si="447"/>
        <v/>
      </c>
    </row>
    <row r="9509" spans="16:20">
      <c r="P9509" s="70" t="str">
        <f t="shared" si="445"/>
        <v/>
      </c>
      <c r="Q9509" s="70" t="str">
        <f t="shared" si="446"/>
        <v/>
      </c>
      <c r="R9509" s="70" t="str">
        <f>IFERROR(IF(K9509="handling and wharfage",SUM(P9509:Q9509),IF(OR(K9509="tank",K9509="Boat",K9509="car"),INDEX(Rate!$B$4:$M$25,MATCH(Gilbert!N9509,Rate!$A$4:$A$25,0),MATCH(Gilbert!L9509,Rate!$B$3:$M$3,0))*O9509*0.8,INDEX(Rate!$B$4:$M$25,MATCH(Gilbert!N9509,Rate!$A$4:$A$25,0),MATCH(Gilbert!L9509,Rate!$B$3:$M$3,0))*O9509)),"")</f>
        <v/>
      </c>
      <c r="T9509" s="71" t="str">
        <f t="shared" si="447"/>
        <v/>
      </c>
    </row>
    <row r="9510" spans="16:20">
      <c r="P9510" s="70" t="str">
        <f t="shared" si="445"/>
        <v/>
      </c>
      <c r="Q9510" s="70" t="str">
        <f t="shared" si="446"/>
        <v/>
      </c>
      <c r="R9510" s="70" t="str">
        <f>IFERROR(IF(K9510="handling and wharfage",SUM(P9510:Q9510),IF(OR(K9510="tank",K9510="Boat",K9510="car"),INDEX(Rate!$B$4:$M$25,MATCH(Gilbert!N9510,Rate!$A$4:$A$25,0),MATCH(Gilbert!L9510,Rate!$B$3:$M$3,0))*O9510*0.8,INDEX(Rate!$B$4:$M$25,MATCH(Gilbert!N9510,Rate!$A$4:$A$25,0),MATCH(Gilbert!L9510,Rate!$B$3:$M$3,0))*O9510)),"")</f>
        <v/>
      </c>
      <c r="T9510" s="71" t="str">
        <f t="shared" si="447"/>
        <v/>
      </c>
    </row>
    <row r="9511" spans="16:20">
      <c r="P9511" s="70" t="str">
        <f t="shared" si="445"/>
        <v/>
      </c>
      <c r="Q9511" s="70" t="str">
        <f t="shared" si="446"/>
        <v/>
      </c>
      <c r="R9511" s="70" t="str">
        <f>IFERROR(IF(K9511="handling and wharfage",SUM(P9511:Q9511),IF(OR(K9511="tank",K9511="Boat",K9511="car"),INDEX(Rate!$B$4:$M$25,MATCH(Gilbert!N9511,Rate!$A$4:$A$25,0),MATCH(Gilbert!L9511,Rate!$B$3:$M$3,0))*O9511*0.8,INDEX(Rate!$B$4:$M$25,MATCH(Gilbert!N9511,Rate!$A$4:$A$25,0),MATCH(Gilbert!L9511,Rate!$B$3:$M$3,0))*O9511)),"")</f>
        <v/>
      </c>
      <c r="T9511" s="71" t="str">
        <f t="shared" si="447"/>
        <v/>
      </c>
    </row>
    <row r="9512" spans="16:20">
      <c r="P9512" s="70" t="str">
        <f t="shared" si="445"/>
        <v/>
      </c>
      <c r="Q9512" s="70" t="str">
        <f t="shared" si="446"/>
        <v/>
      </c>
      <c r="R9512" s="70" t="str">
        <f>IFERROR(IF(K9512="handling and wharfage",SUM(P9512:Q9512),IF(OR(K9512="tank",K9512="Boat",K9512="car"),INDEX(Rate!$B$4:$M$25,MATCH(Gilbert!N9512,Rate!$A$4:$A$25,0),MATCH(Gilbert!L9512,Rate!$B$3:$M$3,0))*O9512*0.8,INDEX(Rate!$B$4:$M$25,MATCH(Gilbert!N9512,Rate!$A$4:$A$25,0),MATCH(Gilbert!L9512,Rate!$B$3:$M$3,0))*O9512)),"")</f>
        <v/>
      </c>
      <c r="T9512" s="71" t="str">
        <f t="shared" si="447"/>
        <v/>
      </c>
    </row>
    <row r="9513" spans="16:20">
      <c r="P9513" s="70" t="str">
        <f t="shared" si="445"/>
        <v/>
      </c>
      <c r="Q9513" s="70" t="str">
        <f t="shared" si="446"/>
        <v/>
      </c>
      <c r="R9513" s="70" t="str">
        <f>IFERROR(IF(K9513="handling and wharfage",SUM(P9513:Q9513),IF(OR(K9513="tank",K9513="Boat",K9513="car"),INDEX(Rate!$B$4:$M$25,MATCH(Gilbert!N9513,Rate!$A$4:$A$25,0),MATCH(Gilbert!L9513,Rate!$B$3:$M$3,0))*O9513*0.8,INDEX(Rate!$B$4:$M$25,MATCH(Gilbert!N9513,Rate!$A$4:$A$25,0),MATCH(Gilbert!L9513,Rate!$B$3:$M$3,0))*O9513)),"")</f>
        <v/>
      </c>
      <c r="T9513" s="71" t="str">
        <f t="shared" si="447"/>
        <v/>
      </c>
    </row>
    <row r="9514" spans="16:20">
      <c r="P9514" s="70" t="str">
        <f t="shared" si="445"/>
        <v/>
      </c>
      <c r="Q9514" s="70" t="str">
        <f t="shared" si="446"/>
        <v/>
      </c>
      <c r="R9514" s="70" t="str">
        <f>IFERROR(IF(K9514="handling and wharfage",SUM(P9514:Q9514),IF(OR(K9514="tank",K9514="Boat",K9514="car"),INDEX(Rate!$B$4:$M$25,MATCH(Gilbert!N9514,Rate!$A$4:$A$25,0),MATCH(Gilbert!L9514,Rate!$B$3:$M$3,0))*O9514*0.8,INDEX(Rate!$B$4:$M$25,MATCH(Gilbert!N9514,Rate!$A$4:$A$25,0),MATCH(Gilbert!L9514,Rate!$B$3:$M$3,0))*O9514)),"")</f>
        <v/>
      </c>
      <c r="T9514" s="71" t="str">
        <f t="shared" si="447"/>
        <v/>
      </c>
    </row>
    <row r="9515" spans="16:20">
      <c r="P9515" s="70" t="str">
        <f t="shared" si="445"/>
        <v/>
      </c>
      <c r="Q9515" s="70" t="str">
        <f t="shared" si="446"/>
        <v/>
      </c>
      <c r="R9515" s="70" t="str">
        <f>IFERROR(IF(K9515="handling and wharfage",SUM(P9515:Q9515),IF(OR(K9515="tank",K9515="Boat",K9515="car"),INDEX(Rate!$B$4:$M$25,MATCH(Gilbert!N9515,Rate!$A$4:$A$25,0),MATCH(Gilbert!L9515,Rate!$B$3:$M$3,0))*O9515*0.8,INDEX(Rate!$B$4:$M$25,MATCH(Gilbert!N9515,Rate!$A$4:$A$25,0),MATCH(Gilbert!L9515,Rate!$B$3:$M$3,0))*O9515)),"")</f>
        <v/>
      </c>
      <c r="T9515" s="71" t="str">
        <f t="shared" si="447"/>
        <v/>
      </c>
    </row>
    <row r="9516" spans="16:20">
      <c r="P9516" s="70" t="str">
        <f t="shared" si="445"/>
        <v/>
      </c>
      <c r="Q9516" s="70" t="str">
        <f t="shared" si="446"/>
        <v/>
      </c>
      <c r="R9516" s="70" t="str">
        <f>IFERROR(IF(K9516="handling and wharfage",SUM(P9516:Q9516),IF(OR(K9516="tank",K9516="Boat",K9516="car"),INDEX(Rate!$B$4:$M$25,MATCH(Gilbert!N9516,Rate!$A$4:$A$25,0),MATCH(Gilbert!L9516,Rate!$B$3:$M$3,0))*O9516*0.8,INDEX(Rate!$B$4:$M$25,MATCH(Gilbert!N9516,Rate!$A$4:$A$25,0),MATCH(Gilbert!L9516,Rate!$B$3:$M$3,0))*O9516)),"")</f>
        <v/>
      </c>
      <c r="T9516" s="71" t="str">
        <f t="shared" si="447"/>
        <v/>
      </c>
    </row>
    <row r="9517" spans="16:20">
      <c r="P9517" s="70" t="str">
        <f t="shared" si="445"/>
        <v/>
      </c>
      <c r="Q9517" s="70" t="str">
        <f t="shared" si="446"/>
        <v/>
      </c>
      <c r="R9517" s="70" t="str">
        <f>IFERROR(IF(K9517="handling and wharfage",SUM(P9517:Q9517),IF(OR(K9517="tank",K9517="Boat",K9517="car"),INDEX(Rate!$B$4:$M$25,MATCH(Gilbert!N9517,Rate!$A$4:$A$25,0),MATCH(Gilbert!L9517,Rate!$B$3:$M$3,0))*O9517*0.8,INDEX(Rate!$B$4:$M$25,MATCH(Gilbert!N9517,Rate!$A$4:$A$25,0),MATCH(Gilbert!L9517,Rate!$B$3:$M$3,0))*O9517)),"")</f>
        <v/>
      </c>
      <c r="T9517" s="71" t="str">
        <f t="shared" si="447"/>
        <v/>
      </c>
    </row>
    <row r="9518" spans="16:20">
      <c r="P9518" s="70" t="str">
        <f t="shared" si="445"/>
        <v/>
      </c>
      <c r="Q9518" s="70" t="str">
        <f t="shared" si="446"/>
        <v/>
      </c>
      <c r="R9518" s="70" t="str">
        <f>IFERROR(IF(K9518="handling and wharfage",SUM(P9518:Q9518),IF(OR(K9518="tank",K9518="Boat",K9518="car"),INDEX(Rate!$B$4:$M$25,MATCH(Gilbert!N9518,Rate!$A$4:$A$25,0),MATCH(Gilbert!L9518,Rate!$B$3:$M$3,0))*O9518*0.8,INDEX(Rate!$B$4:$M$25,MATCH(Gilbert!N9518,Rate!$A$4:$A$25,0),MATCH(Gilbert!L9518,Rate!$B$3:$M$3,0))*O9518)),"")</f>
        <v/>
      </c>
      <c r="T9518" s="71" t="str">
        <f t="shared" si="447"/>
        <v/>
      </c>
    </row>
    <row r="9519" spans="16:20">
      <c r="P9519" s="70" t="str">
        <f t="shared" si="445"/>
        <v/>
      </c>
      <c r="Q9519" s="70" t="str">
        <f t="shared" si="446"/>
        <v/>
      </c>
      <c r="R9519" s="70" t="str">
        <f>IFERROR(IF(K9519="handling and wharfage",SUM(P9519:Q9519),IF(OR(K9519="tank",K9519="Boat",K9519="car"),INDEX(Rate!$B$4:$M$25,MATCH(Gilbert!N9519,Rate!$A$4:$A$25,0),MATCH(Gilbert!L9519,Rate!$B$3:$M$3,0))*O9519*0.8,INDEX(Rate!$B$4:$M$25,MATCH(Gilbert!N9519,Rate!$A$4:$A$25,0),MATCH(Gilbert!L9519,Rate!$B$3:$M$3,0))*O9519)),"")</f>
        <v/>
      </c>
      <c r="T9519" s="71" t="str">
        <f t="shared" si="447"/>
        <v/>
      </c>
    </row>
    <row r="9520" spans="16:20">
      <c r="P9520" s="70" t="str">
        <f t="shared" si="445"/>
        <v/>
      </c>
      <c r="Q9520" s="70" t="str">
        <f t="shared" si="446"/>
        <v/>
      </c>
      <c r="R9520" s="70" t="str">
        <f>IFERROR(IF(K9520="handling and wharfage",SUM(P9520:Q9520),IF(OR(K9520="tank",K9520="Boat",K9520="car"),INDEX(Rate!$B$4:$M$25,MATCH(Gilbert!N9520,Rate!$A$4:$A$25,0),MATCH(Gilbert!L9520,Rate!$B$3:$M$3,0))*O9520*0.8,INDEX(Rate!$B$4:$M$25,MATCH(Gilbert!N9520,Rate!$A$4:$A$25,0),MATCH(Gilbert!L9520,Rate!$B$3:$M$3,0))*O9520)),"")</f>
        <v/>
      </c>
      <c r="T9520" s="71" t="str">
        <f t="shared" si="447"/>
        <v/>
      </c>
    </row>
    <row r="9521" spans="16:20">
      <c r="P9521" s="70" t="str">
        <f t="shared" si="445"/>
        <v/>
      </c>
      <c r="Q9521" s="70" t="str">
        <f t="shared" si="446"/>
        <v/>
      </c>
      <c r="R9521" s="70" t="str">
        <f>IFERROR(IF(K9521="handling and wharfage",SUM(P9521:Q9521),IF(OR(K9521="tank",K9521="Boat",K9521="car"),INDEX(Rate!$B$4:$M$25,MATCH(Gilbert!N9521,Rate!$A$4:$A$25,0),MATCH(Gilbert!L9521,Rate!$B$3:$M$3,0))*O9521*0.8,INDEX(Rate!$B$4:$M$25,MATCH(Gilbert!N9521,Rate!$A$4:$A$25,0),MATCH(Gilbert!L9521,Rate!$B$3:$M$3,0))*O9521)),"")</f>
        <v/>
      </c>
      <c r="T9521" s="71" t="str">
        <f t="shared" si="447"/>
        <v/>
      </c>
    </row>
    <row r="9522" spans="16:20">
      <c r="P9522" s="70" t="str">
        <f t="shared" si="445"/>
        <v/>
      </c>
      <c r="Q9522" s="70" t="str">
        <f t="shared" si="446"/>
        <v/>
      </c>
      <c r="R9522" s="70" t="str">
        <f>IFERROR(IF(K9522="handling and wharfage",SUM(P9522:Q9522),IF(OR(K9522="tank",K9522="Boat",K9522="car"),INDEX(Rate!$B$4:$M$25,MATCH(Gilbert!N9522,Rate!$A$4:$A$25,0),MATCH(Gilbert!L9522,Rate!$B$3:$M$3,0))*O9522*0.8,INDEX(Rate!$B$4:$M$25,MATCH(Gilbert!N9522,Rate!$A$4:$A$25,0),MATCH(Gilbert!L9522,Rate!$B$3:$M$3,0))*O9522)),"")</f>
        <v/>
      </c>
      <c r="T9522" s="71" t="str">
        <f t="shared" si="447"/>
        <v/>
      </c>
    </row>
    <row r="9523" s="59" customFormat="1" spans="1:23">
      <c r="A9523" s="74"/>
      <c r="B9523" s="74"/>
      <c r="D9523" s="67"/>
      <c r="G9523" s="99"/>
      <c r="H9523" s="98"/>
      <c r="J9523" s="101"/>
      <c r="P9523" s="70" t="str">
        <f t="shared" si="445"/>
        <v/>
      </c>
      <c r="Q9523" s="70" t="str">
        <f t="shared" si="446"/>
        <v/>
      </c>
      <c r="R9523" s="70" t="str">
        <f>IFERROR(IF(K9523="handling and wharfage",SUM(P9523:Q9523),IF(OR(K9523="tank",K9523="Boat",K9523="car"),INDEX(Rate!$B$4:$M$25,MATCH(Gilbert!N9523,Rate!$A$4:$A$25,0),MATCH(Gilbert!L9523,Rate!$B$3:$M$3,0))*O9523*0.8,INDEX(Rate!$B$4:$M$25,MATCH(Gilbert!N9523,Rate!$A$4:$A$25,0),MATCH(Gilbert!L9523,Rate!$B$3:$M$3,0))*O9523)),"")</f>
        <v/>
      </c>
      <c r="S9523" s="71"/>
      <c r="T9523" s="71" t="str">
        <f t="shared" si="447"/>
        <v/>
      </c>
      <c r="V9523" s="98"/>
      <c r="W9523" s="98"/>
    </row>
    <row r="9524" s="59" customFormat="1" spans="1:23">
      <c r="A9524" s="74"/>
      <c r="B9524" s="74"/>
      <c r="D9524" s="67"/>
      <c r="G9524" s="99"/>
      <c r="H9524" s="98"/>
      <c r="J9524" s="101"/>
      <c r="P9524" s="70" t="str">
        <f t="shared" si="445"/>
        <v/>
      </c>
      <c r="Q9524" s="70" t="str">
        <f t="shared" si="446"/>
        <v/>
      </c>
      <c r="R9524" s="70" t="str">
        <f>IFERROR(IF(K9524="handling and wharfage",SUM(P9524:Q9524),IF(OR(K9524="tank",K9524="Boat",K9524="car"),INDEX(Rate!$B$4:$M$25,MATCH(Gilbert!N9524,Rate!$A$4:$A$25,0),MATCH(Gilbert!L9524,Rate!$B$3:$M$3,0))*O9524*0.8,INDEX(Rate!$B$4:$M$25,MATCH(Gilbert!N9524,Rate!$A$4:$A$25,0),MATCH(Gilbert!L9524,Rate!$B$3:$M$3,0))*O9524)),"")</f>
        <v/>
      </c>
      <c r="S9524" s="71"/>
      <c r="T9524" s="71" t="str">
        <f t="shared" si="447"/>
        <v/>
      </c>
      <c r="V9524" s="98"/>
      <c r="W9524" s="98"/>
    </row>
    <row r="9525" spans="16:20">
      <c r="P9525" s="70" t="str">
        <f t="shared" si="445"/>
        <v/>
      </c>
      <c r="Q9525" s="70" t="str">
        <f t="shared" si="446"/>
        <v/>
      </c>
      <c r="R9525" s="70" t="str">
        <f>IFERROR(IF(K9525="handling and wharfage",SUM(P9525:Q9525),IF(OR(K9525="tank",K9525="Boat",K9525="car"),INDEX(Rate!$B$4:$M$25,MATCH(Gilbert!N9525,Rate!$A$4:$A$25,0),MATCH(Gilbert!L9525,Rate!$B$3:$M$3,0))*O9525*0.8,INDEX(Rate!$B$4:$M$25,MATCH(Gilbert!N9525,Rate!$A$4:$A$25,0),MATCH(Gilbert!L9525,Rate!$B$3:$M$3,0))*O9525)),"")</f>
        <v/>
      </c>
      <c r="T9525" s="71" t="str">
        <f t="shared" si="447"/>
        <v/>
      </c>
    </row>
    <row r="9526" spans="16:20">
      <c r="P9526" s="70" t="str">
        <f t="shared" si="445"/>
        <v/>
      </c>
      <c r="Q9526" s="70" t="str">
        <f t="shared" si="446"/>
        <v/>
      </c>
      <c r="R9526" s="70" t="str">
        <f>IFERROR(IF(K9526="handling and wharfage",SUM(P9526:Q9526),IF(OR(K9526="tank",K9526="Boat",K9526="car"),INDEX(Rate!$B$4:$M$25,MATCH(Gilbert!N9526,Rate!$A$4:$A$25,0),MATCH(Gilbert!L9526,Rate!$B$3:$M$3,0))*O9526*0.8,INDEX(Rate!$B$4:$M$25,MATCH(Gilbert!N9526,Rate!$A$4:$A$25,0),MATCH(Gilbert!L9526,Rate!$B$3:$M$3,0))*O9526)),"")</f>
        <v/>
      </c>
      <c r="T9526" s="71" t="str">
        <f t="shared" si="447"/>
        <v/>
      </c>
    </row>
    <row r="9527" spans="16:20">
      <c r="P9527" s="70" t="str">
        <f t="shared" si="445"/>
        <v/>
      </c>
      <c r="Q9527" s="70" t="str">
        <f t="shared" si="446"/>
        <v/>
      </c>
      <c r="R9527" s="70" t="str">
        <f>IFERROR(IF(K9527="handling and wharfage",SUM(P9527:Q9527),IF(OR(K9527="tank",K9527="Boat",K9527="car"),INDEX(Rate!$B$4:$M$25,MATCH(Gilbert!N9527,Rate!$A$4:$A$25,0),MATCH(Gilbert!L9527,Rate!$B$3:$M$3,0))*O9527*0.8,INDEX(Rate!$B$4:$M$25,MATCH(Gilbert!N9527,Rate!$A$4:$A$25,0),MATCH(Gilbert!L9527,Rate!$B$3:$M$3,0))*O9527)),"")</f>
        <v/>
      </c>
      <c r="T9527" s="71" t="str">
        <f t="shared" si="447"/>
        <v/>
      </c>
    </row>
    <row r="9528" spans="16:20">
      <c r="P9528" s="70" t="str">
        <f t="shared" si="445"/>
        <v/>
      </c>
      <c r="Q9528" s="70" t="str">
        <f t="shared" si="446"/>
        <v/>
      </c>
      <c r="R9528" s="70" t="str">
        <f>IFERROR(IF(K9528="handling and wharfage",SUM(P9528:Q9528),IF(OR(K9528="tank",K9528="Boat",K9528="car"),INDEX(Rate!$B$4:$M$25,MATCH(Gilbert!N9528,Rate!$A$4:$A$25,0),MATCH(Gilbert!L9528,Rate!$B$3:$M$3,0))*O9528*0.8,INDEX(Rate!$B$4:$M$25,MATCH(Gilbert!N9528,Rate!$A$4:$A$25,0),MATCH(Gilbert!L9528,Rate!$B$3:$M$3,0))*O9528)),"")</f>
        <v/>
      </c>
      <c r="T9528" s="71" t="str">
        <f t="shared" si="447"/>
        <v/>
      </c>
    </row>
    <row r="9529" spans="16:20">
      <c r="P9529" s="70" t="str">
        <f t="shared" si="445"/>
        <v/>
      </c>
      <c r="Q9529" s="70" t="str">
        <f t="shared" si="446"/>
        <v/>
      </c>
      <c r="R9529" s="70" t="str">
        <f>IFERROR(IF(K9529="handling and wharfage",SUM(P9529:Q9529),IF(OR(K9529="tank",K9529="Boat",K9529="car"),INDEX(Rate!$B$4:$M$25,MATCH(Gilbert!N9529,Rate!$A$4:$A$25,0),MATCH(Gilbert!L9529,Rate!$B$3:$M$3,0))*O9529*0.8,INDEX(Rate!$B$4:$M$25,MATCH(Gilbert!N9529,Rate!$A$4:$A$25,0),MATCH(Gilbert!L9529,Rate!$B$3:$M$3,0))*O9529)),"")</f>
        <v/>
      </c>
      <c r="T9529" s="71" t="str">
        <f t="shared" si="447"/>
        <v/>
      </c>
    </row>
    <row r="9530" spans="16:20">
      <c r="P9530" s="70" t="str">
        <f t="shared" si="445"/>
        <v/>
      </c>
      <c r="Q9530" s="70" t="str">
        <f t="shared" si="446"/>
        <v/>
      </c>
      <c r="R9530" s="70" t="str">
        <f>IFERROR(IF(K9530="handling and wharfage",SUM(P9530:Q9530),IF(OR(K9530="tank",K9530="Boat",K9530="car"),INDEX(Rate!$B$4:$M$25,MATCH(Gilbert!N9530,Rate!$A$4:$A$25,0),MATCH(Gilbert!L9530,Rate!$B$3:$M$3,0))*O9530*0.8,INDEX(Rate!$B$4:$M$25,MATCH(Gilbert!N9530,Rate!$A$4:$A$25,0),MATCH(Gilbert!L9530,Rate!$B$3:$M$3,0))*O9530)),"")</f>
        <v/>
      </c>
      <c r="T9530" s="71" t="str">
        <f t="shared" si="447"/>
        <v/>
      </c>
    </row>
    <row r="9531" spans="16:20">
      <c r="P9531" s="70" t="str">
        <f t="shared" si="445"/>
        <v/>
      </c>
      <c r="Q9531" s="70" t="str">
        <f t="shared" si="446"/>
        <v/>
      </c>
      <c r="R9531" s="70" t="str">
        <f>IFERROR(IF(K9531="handling and wharfage",SUM(P9531:Q9531),IF(OR(K9531="tank",K9531="Boat",K9531="car"),INDEX(Rate!$B$4:$M$25,MATCH(Gilbert!N9531,Rate!$A$4:$A$25,0),MATCH(Gilbert!L9531,Rate!$B$3:$M$3,0))*O9531*0.8,INDEX(Rate!$B$4:$M$25,MATCH(Gilbert!N9531,Rate!$A$4:$A$25,0),MATCH(Gilbert!L9531,Rate!$B$3:$M$3,0))*O9531)),"")</f>
        <v/>
      </c>
      <c r="T9531" s="71" t="str">
        <f t="shared" si="447"/>
        <v/>
      </c>
    </row>
    <row r="9532" spans="16:20">
      <c r="P9532" s="70" t="str">
        <f t="shared" si="445"/>
        <v/>
      </c>
      <c r="Q9532" s="70" t="str">
        <f t="shared" si="446"/>
        <v/>
      </c>
      <c r="R9532" s="70" t="str">
        <f>IFERROR(IF(K9532="handling and wharfage",SUM(P9532:Q9532),IF(OR(K9532="tank",K9532="Boat",K9532="car"),INDEX(Rate!$B$4:$M$25,MATCH(Gilbert!N9532,Rate!$A$4:$A$25,0),MATCH(Gilbert!L9532,Rate!$B$3:$M$3,0))*O9532*0.8,INDEX(Rate!$B$4:$M$25,MATCH(Gilbert!N9532,Rate!$A$4:$A$25,0),MATCH(Gilbert!L9532,Rate!$B$3:$M$3,0))*O9532)),"")</f>
        <v/>
      </c>
      <c r="T9532" s="71" t="str">
        <f t="shared" si="447"/>
        <v/>
      </c>
    </row>
    <row r="9533" spans="16:20">
      <c r="P9533" s="70" t="str">
        <f t="shared" si="445"/>
        <v/>
      </c>
      <c r="Q9533" s="70" t="str">
        <f t="shared" si="446"/>
        <v/>
      </c>
      <c r="R9533" s="70" t="str">
        <f>IFERROR(IF(K9533="handling and wharfage",SUM(P9533:Q9533),IF(OR(K9533="tank",K9533="Boat",K9533="car"),INDEX(Rate!$B$4:$M$25,MATCH(Gilbert!N9533,Rate!$A$4:$A$25,0),MATCH(Gilbert!L9533,Rate!$B$3:$M$3,0))*O9533*0.8,INDEX(Rate!$B$4:$M$25,MATCH(Gilbert!N9533,Rate!$A$4:$A$25,0),MATCH(Gilbert!L9533,Rate!$B$3:$M$3,0))*O9533)),"")</f>
        <v/>
      </c>
      <c r="T9533" s="71" t="str">
        <f t="shared" si="447"/>
        <v/>
      </c>
    </row>
    <row r="9534" spans="16:20">
      <c r="P9534" s="70" t="str">
        <f t="shared" si="445"/>
        <v/>
      </c>
      <c r="Q9534" s="70" t="str">
        <f t="shared" si="446"/>
        <v/>
      </c>
      <c r="R9534" s="70" t="str">
        <f>IFERROR(IF(K9534="handling and wharfage",SUM(P9534:Q9534),IF(OR(K9534="tank",K9534="Boat",K9534="car"),INDEX(Rate!$B$4:$M$25,MATCH(Gilbert!N9534,Rate!$A$4:$A$25,0),MATCH(Gilbert!L9534,Rate!$B$3:$M$3,0))*O9534*0.8,INDEX(Rate!$B$4:$M$25,MATCH(Gilbert!N9534,Rate!$A$4:$A$25,0),MATCH(Gilbert!L9534,Rate!$B$3:$M$3,0))*O9534)),"")</f>
        <v/>
      </c>
      <c r="T9534" s="71" t="str">
        <f t="shared" si="447"/>
        <v/>
      </c>
    </row>
    <row r="9535" spans="16:20">
      <c r="P9535" s="70" t="str">
        <f t="shared" si="445"/>
        <v/>
      </c>
      <c r="Q9535" s="70" t="str">
        <f t="shared" si="446"/>
        <v/>
      </c>
      <c r="R9535" s="70" t="str">
        <f>IFERROR(IF(K9535="handling and wharfage",SUM(P9535:Q9535),IF(OR(K9535="tank",K9535="Boat",K9535="car"),INDEX(Rate!$B$4:$M$25,MATCH(Gilbert!N9535,Rate!$A$4:$A$25,0),MATCH(Gilbert!L9535,Rate!$B$3:$M$3,0))*O9535*0.8,INDEX(Rate!$B$4:$M$25,MATCH(Gilbert!N9535,Rate!$A$4:$A$25,0),MATCH(Gilbert!L9535,Rate!$B$3:$M$3,0))*O9535)),"")</f>
        <v/>
      </c>
      <c r="T9535" s="71" t="str">
        <f t="shared" si="447"/>
        <v/>
      </c>
    </row>
    <row r="9536" spans="16:20">
      <c r="P9536" s="70" t="str">
        <f t="shared" si="445"/>
        <v/>
      </c>
      <c r="Q9536" s="70" t="str">
        <f t="shared" si="446"/>
        <v/>
      </c>
      <c r="R9536" s="70" t="str">
        <f>IFERROR(IF(K9536="handling and wharfage",SUM(P9536:Q9536),IF(OR(K9536="tank",K9536="Boat",K9536="car"),INDEX(Rate!$B$4:$M$25,MATCH(Gilbert!N9536,Rate!$A$4:$A$25,0),MATCH(Gilbert!L9536,Rate!$B$3:$M$3,0))*O9536*0.8,INDEX(Rate!$B$4:$M$25,MATCH(Gilbert!N9536,Rate!$A$4:$A$25,0),MATCH(Gilbert!L9536,Rate!$B$3:$M$3,0))*O9536)),"")</f>
        <v/>
      </c>
      <c r="T9536" s="71" t="str">
        <f t="shared" si="447"/>
        <v/>
      </c>
    </row>
    <row r="9537" spans="16:20">
      <c r="P9537" s="70" t="str">
        <f t="shared" si="445"/>
        <v/>
      </c>
      <c r="Q9537" s="70" t="str">
        <f t="shared" si="446"/>
        <v/>
      </c>
      <c r="R9537" s="70" t="str">
        <f>IFERROR(IF(K9537="handling and wharfage",SUM(P9537:Q9537),IF(OR(K9537="tank",K9537="Boat",K9537="car"),INDEX(Rate!$B$4:$M$25,MATCH(Gilbert!N9537,Rate!$A$4:$A$25,0),MATCH(Gilbert!L9537,Rate!$B$3:$M$3,0))*O9537*0.8,INDEX(Rate!$B$4:$M$25,MATCH(Gilbert!N9537,Rate!$A$4:$A$25,0),MATCH(Gilbert!L9537,Rate!$B$3:$M$3,0))*O9537)),"")</f>
        <v/>
      </c>
      <c r="T9537" s="71" t="str">
        <f t="shared" si="447"/>
        <v/>
      </c>
    </row>
    <row r="9538" spans="16:20">
      <c r="P9538" s="70" t="str">
        <f t="shared" si="445"/>
        <v/>
      </c>
      <c r="Q9538" s="70" t="str">
        <f t="shared" si="446"/>
        <v/>
      </c>
      <c r="R9538" s="70" t="str">
        <f>IFERROR(IF(K9538="handling and wharfage",SUM(P9538:Q9538),IF(OR(K9538="tank",K9538="Boat",K9538="car"),INDEX(Rate!$B$4:$M$25,MATCH(Gilbert!N9538,Rate!$A$4:$A$25,0),MATCH(Gilbert!L9538,Rate!$B$3:$M$3,0))*O9538*0.8,INDEX(Rate!$B$4:$M$25,MATCH(Gilbert!N9538,Rate!$A$4:$A$25,0),MATCH(Gilbert!L9538,Rate!$B$3:$M$3,0))*O9538)),"")</f>
        <v/>
      </c>
      <c r="T9538" s="71" t="str">
        <f t="shared" si="447"/>
        <v/>
      </c>
    </row>
    <row r="9539" spans="16:20">
      <c r="P9539" s="70" t="str">
        <f t="shared" ref="P9539:P9602" si="448">IF(OR(K9539="handling and wharfage",K9539="rau handling and wharfage"),O9539*30,"")</f>
        <v/>
      </c>
      <c r="Q9539" s="70" t="str">
        <f t="shared" ref="Q9539:Q9602" si="449">IF(K9539&lt;&gt;"handling and wharfage","",O9539*3.5)</f>
        <v/>
      </c>
      <c r="R9539" s="70" t="str">
        <f>IFERROR(IF(K9539="handling and wharfage",SUM(P9539:Q9539),IF(OR(K9539="tank",K9539="Boat",K9539="car"),INDEX(Rate!$B$4:$M$25,MATCH(Gilbert!N9539,Rate!$A$4:$A$25,0),MATCH(Gilbert!L9539,Rate!$B$3:$M$3,0))*O9539*0.8,INDEX(Rate!$B$4:$M$25,MATCH(Gilbert!N9539,Rate!$A$4:$A$25,0),MATCH(Gilbert!L9539,Rate!$B$3:$M$3,0))*O9539)),"")</f>
        <v/>
      </c>
      <c r="T9539" s="71" t="str">
        <f t="shared" ref="T9539:T9602" si="450">IF(L9539="","",IF(L9539="General2","F0070000061A","E31250000331"))</f>
        <v/>
      </c>
    </row>
    <row r="9540" spans="16:20">
      <c r="P9540" s="70" t="str">
        <f t="shared" si="448"/>
        <v/>
      </c>
      <c r="Q9540" s="70" t="str">
        <f t="shared" si="449"/>
        <v/>
      </c>
      <c r="R9540" s="70" t="str">
        <f>IFERROR(IF(K9540="handling and wharfage",SUM(P9540:Q9540),IF(OR(K9540="tank",K9540="Boat",K9540="car"),INDEX(Rate!$B$4:$M$25,MATCH(Gilbert!N9540,Rate!$A$4:$A$25,0),MATCH(Gilbert!L9540,Rate!$B$3:$M$3,0))*O9540*0.8,INDEX(Rate!$B$4:$M$25,MATCH(Gilbert!N9540,Rate!$A$4:$A$25,0),MATCH(Gilbert!L9540,Rate!$B$3:$M$3,0))*O9540)),"")</f>
        <v/>
      </c>
      <c r="T9540" s="71" t="str">
        <f t="shared" si="450"/>
        <v/>
      </c>
    </row>
    <row r="9541" spans="16:20">
      <c r="P9541" s="70" t="str">
        <f t="shared" si="448"/>
        <v/>
      </c>
      <c r="Q9541" s="70" t="str">
        <f t="shared" si="449"/>
        <v/>
      </c>
      <c r="R9541" s="70" t="str">
        <f>IFERROR(IF(K9541="handling and wharfage",SUM(P9541:Q9541),IF(OR(K9541="tank",K9541="Boat",K9541="car"),INDEX(Rate!$B$4:$M$25,MATCH(Gilbert!N9541,Rate!$A$4:$A$25,0),MATCH(Gilbert!L9541,Rate!$B$3:$M$3,0))*O9541*0.8,INDEX(Rate!$B$4:$M$25,MATCH(Gilbert!N9541,Rate!$A$4:$A$25,0),MATCH(Gilbert!L9541,Rate!$B$3:$M$3,0))*O9541)),"")</f>
        <v/>
      </c>
      <c r="T9541" s="71" t="str">
        <f t="shared" si="450"/>
        <v/>
      </c>
    </row>
    <row r="9542" spans="16:20">
      <c r="P9542" s="70" t="str">
        <f t="shared" si="448"/>
        <v/>
      </c>
      <c r="Q9542" s="70" t="str">
        <f t="shared" si="449"/>
        <v/>
      </c>
      <c r="R9542" s="70" t="str">
        <f>IFERROR(IF(K9542="handling and wharfage",SUM(P9542:Q9542),IF(OR(K9542="tank",K9542="Boat",K9542="car"),INDEX(Rate!$B$4:$M$25,MATCH(Gilbert!N9542,Rate!$A$4:$A$25,0),MATCH(Gilbert!L9542,Rate!$B$3:$M$3,0))*O9542*0.8,INDEX(Rate!$B$4:$M$25,MATCH(Gilbert!N9542,Rate!$A$4:$A$25,0),MATCH(Gilbert!L9542,Rate!$B$3:$M$3,0))*O9542)),"")</f>
        <v/>
      </c>
      <c r="T9542" s="71" t="str">
        <f t="shared" si="450"/>
        <v/>
      </c>
    </row>
    <row r="9543" spans="16:20">
      <c r="P9543" s="70" t="str">
        <f t="shared" si="448"/>
        <v/>
      </c>
      <c r="Q9543" s="70" t="str">
        <f t="shared" si="449"/>
        <v/>
      </c>
      <c r="R9543" s="70" t="str">
        <f>IFERROR(IF(K9543="handling and wharfage",SUM(P9543:Q9543),IF(OR(K9543="tank",K9543="Boat",K9543="car"),INDEX(Rate!$B$4:$M$25,MATCH(Gilbert!N9543,Rate!$A$4:$A$25,0),MATCH(Gilbert!L9543,Rate!$B$3:$M$3,0))*O9543*0.8,INDEX(Rate!$B$4:$M$25,MATCH(Gilbert!N9543,Rate!$A$4:$A$25,0),MATCH(Gilbert!L9543,Rate!$B$3:$M$3,0))*O9543)),"")</f>
        <v/>
      </c>
      <c r="T9543" s="71" t="str">
        <f t="shared" si="450"/>
        <v/>
      </c>
    </row>
    <row r="9544" spans="16:20">
      <c r="P9544" s="70" t="str">
        <f t="shared" si="448"/>
        <v/>
      </c>
      <c r="Q9544" s="70" t="str">
        <f t="shared" si="449"/>
        <v/>
      </c>
      <c r="R9544" s="70" t="str">
        <f>IFERROR(IF(K9544="handling and wharfage",SUM(P9544:Q9544),IF(OR(K9544="tank",K9544="Boat",K9544="car"),INDEX(Rate!$B$4:$M$25,MATCH(Gilbert!N9544,Rate!$A$4:$A$25,0),MATCH(Gilbert!L9544,Rate!$B$3:$M$3,0))*O9544*0.8,INDEX(Rate!$B$4:$M$25,MATCH(Gilbert!N9544,Rate!$A$4:$A$25,0),MATCH(Gilbert!L9544,Rate!$B$3:$M$3,0))*O9544)),"")</f>
        <v/>
      </c>
      <c r="T9544" s="71" t="str">
        <f t="shared" si="450"/>
        <v/>
      </c>
    </row>
    <row r="9545" spans="16:20">
      <c r="P9545" s="70" t="str">
        <f t="shared" si="448"/>
        <v/>
      </c>
      <c r="Q9545" s="70" t="str">
        <f t="shared" si="449"/>
        <v/>
      </c>
      <c r="R9545" s="70" t="str">
        <f>IFERROR(IF(K9545="handling and wharfage",SUM(P9545:Q9545),IF(OR(K9545="tank",K9545="Boat",K9545="car"),INDEX(Rate!$B$4:$M$25,MATCH(Gilbert!N9545,Rate!$A$4:$A$25,0),MATCH(Gilbert!L9545,Rate!$B$3:$M$3,0))*O9545*0.8,INDEX(Rate!$B$4:$M$25,MATCH(Gilbert!N9545,Rate!$A$4:$A$25,0),MATCH(Gilbert!L9545,Rate!$B$3:$M$3,0))*O9545)),"")</f>
        <v/>
      </c>
      <c r="T9545" s="71" t="str">
        <f t="shared" si="450"/>
        <v/>
      </c>
    </row>
    <row r="9546" spans="16:20">
      <c r="P9546" s="70" t="str">
        <f t="shared" si="448"/>
        <v/>
      </c>
      <c r="Q9546" s="70" t="str">
        <f t="shared" si="449"/>
        <v/>
      </c>
      <c r="R9546" s="70" t="str">
        <f>IFERROR(IF(K9546="handling and wharfage",SUM(P9546:Q9546),IF(OR(K9546="tank",K9546="Boat",K9546="car"),INDEX(Rate!$B$4:$M$25,MATCH(Gilbert!N9546,Rate!$A$4:$A$25,0),MATCH(Gilbert!L9546,Rate!$B$3:$M$3,0))*O9546*0.8,INDEX(Rate!$B$4:$M$25,MATCH(Gilbert!N9546,Rate!$A$4:$A$25,0),MATCH(Gilbert!L9546,Rate!$B$3:$M$3,0))*O9546)),"")</f>
        <v/>
      </c>
      <c r="T9546" s="71" t="str">
        <f t="shared" si="450"/>
        <v/>
      </c>
    </row>
    <row r="9547" spans="16:20">
      <c r="P9547" s="70" t="str">
        <f t="shared" si="448"/>
        <v/>
      </c>
      <c r="Q9547" s="70" t="str">
        <f t="shared" si="449"/>
        <v/>
      </c>
      <c r="R9547" s="70" t="str">
        <f>IFERROR(IF(K9547="handling and wharfage",SUM(P9547:Q9547),IF(OR(K9547="tank",K9547="Boat",K9547="car"),INDEX(Rate!$B$4:$M$25,MATCH(Gilbert!N9547,Rate!$A$4:$A$25,0),MATCH(Gilbert!L9547,Rate!$B$3:$M$3,0))*O9547*0.8,INDEX(Rate!$B$4:$M$25,MATCH(Gilbert!N9547,Rate!$A$4:$A$25,0),MATCH(Gilbert!L9547,Rate!$B$3:$M$3,0))*O9547)),"")</f>
        <v/>
      </c>
      <c r="T9547" s="71" t="str">
        <f t="shared" si="450"/>
        <v/>
      </c>
    </row>
    <row r="9548" spans="16:20">
      <c r="P9548" s="70" t="str">
        <f t="shared" si="448"/>
        <v/>
      </c>
      <c r="Q9548" s="70" t="str">
        <f t="shared" si="449"/>
        <v/>
      </c>
      <c r="R9548" s="70" t="str">
        <f>IFERROR(IF(K9548="handling and wharfage",SUM(P9548:Q9548),IF(OR(K9548="tank",K9548="Boat",K9548="car"),INDEX(Rate!$B$4:$M$25,MATCH(Gilbert!N9548,Rate!$A$4:$A$25,0),MATCH(Gilbert!L9548,Rate!$B$3:$M$3,0))*O9548*0.8,INDEX(Rate!$B$4:$M$25,MATCH(Gilbert!N9548,Rate!$A$4:$A$25,0),MATCH(Gilbert!L9548,Rate!$B$3:$M$3,0))*O9548)),"")</f>
        <v/>
      </c>
      <c r="T9548" s="71" t="str">
        <f t="shared" si="450"/>
        <v/>
      </c>
    </row>
    <row r="9549" spans="16:20">
      <c r="P9549" s="70" t="str">
        <f t="shared" si="448"/>
        <v/>
      </c>
      <c r="Q9549" s="70" t="str">
        <f t="shared" si="449"/>
        <v/>
      </c>
      <c r="R9549" s="70" t="str">
        <f>IFERROR(IF(K9549="handling and wharfage",SUM(P9549:Q9549),IF(OR(K9549="tank",K9549="Boat",K9549="car"),INDEX(Rate!$B$4:$M$25,MATCH(Gilbert!N9549,Rate!$A$4:$A$25,0),MATCH(Gilbert!L9549,Rate!$B$3:$M$3,0))*O9549*0.8,INDEX(Rate!$B$4:$M$25,MATCH(Gilbert!N9549,Rate!$A$4:$A$25,0),MATCH(Gilbert!L9549,Rate!$B$3:$M$3,0))*O9549)),"")</f>
        <v/>
      </c>
      <c r="T9549" s="71" t="str">
        <f t="shared" si="450"/>
        <v/>
      </c>
    </row>
    <row r="9550" spans="16:20">
      <c r="P9550" s="70" t="str">
        <f t="shared" si="448"/>
        <v/>
      </c>
      <c r="Q9550" s="70" t="str">
        <f t="shared" si="449"/>
        <v/>
      </c>
      <c r="R9550" s="70" t="str">
        <f>IFERROR(IF(K9550="handling and wharfage",SUM(P9550:Q9550),IF(OR(K9550="tank",K9550="Boat",K9550="car"),INDEX(Rate!$B$4:$M$25,MATCH(Gilbert!N9550,Rate!$A$4:$A$25,0),MATCH(Gilbert!L9550,Rate!$B$3:$M$3,0))*O9550*0.8,INDEX(Rate!$B$4:$M$25,MATCH(Gilbert!N9550,Rate!$A$4:$A$25,0),MATCH(Gilbert!L9550,Rate!$B$3:$M$3,0))*O9550)),"")</f>
        <v/>
      </c>
      <c r="T9550" s="71" t="str">
        <f t="shared" si="450"/>
        <v/>
      </c>
    </row>
    <row r="9551" spans="16:20">
      <c r="P9551" s="70" t="str">
        <f t="shared" si="448"/>
        <v/>
      </c>
      <c r="Q9551" s="70" t="str">
        <f t="shared" si="449"/>
        <v/>
      </c>
      <c r="R9551" s="70" t="str">
        <f>IFERROR(IF(K9551="handling and wharfage",SUM(P9551:Q9551),IF(OR(K9551="tank",K9551="Boat",K9551="car"),INDEX(Rate!$B$4:$M$25,MATCH(Gilbert!N9551,Rate!$A$4:$A$25,0),MATCH(Gilbert!L9551,Rate!$B$3:$M$3,0))*O9551*0.8,INDEX(Rate!$B$4:$M$25,MATCH(Gilbert!N9551,Rate!$A$4:$A$25,0),MATCH(Gilbert!L9551,Rate!$B$3:$M$3,0))*O9551)),"")</f>
        <v/>
      </c>
      <c r="T9551" s="71" t="str">
        <f t="shared" si="450"/>
        <v/>
      </c>
    </row>
    <row r="9552" spans="16:20">
      <c r="P9552" s="70" t="str">
        <f t="shared" si="448"/>
        <v/>
      </c>
      <c r="Q9552" s="70" t="str">
        <f t="shared" si="449"/>
        <v/>
      </c>
      <c r="R9552" s="70" t="str">
        <f>IFERROR(IF(K9552="handling and wharfage",SUM(P9552:Q9552),IF(OR(K9552="tank",K9552="Boat",K9552="car"),INDEX(Rate!$B$4:$M$25,MATCH(Gilbert!N9552,Rate!$A$4:$A$25,0),MATCH(Gilbert!L9552,Rate!$B$3:$M$3,0))*O9552*0.8,INDEX(Rate!$B$4:$M$25,MATCH(Gilbert!N9552,Rate!$A$4:$A$25,0),MATCH(Gilbert!L9552,Rate!$B$3:$M$3,0))*O9552)),"")</f>
        <v/>
      </c>
      <c r="T9552" s="71" t="str">
        <f t="shared" si="450"/>
        <v/>
      </c>
    </row>
    <row r="9553" spans="16:20">
      <c r="P9553" s="70" t="str">
        <f t="shared" si="448"/>
        <v/>
      </c>
      <c r="Q9553" s="70" t="str">
        <f t="shared" si="449"/>
        <v/>
      </c>
      <c r="R9553" s="70" t="str">
        <f>IFERROR(IF(K9553="handling and wharfage",SUM(P9553:Q9553),IF(OR(K9553="tank",K9553="Boat",K9553="car"),INDEX(Rate!$B$4:$M$25,MATCH(Gilbert!N9553,Rate!$A$4:$A$25,0),MATCH(Gilbert!L9553,Rate!$B$3:$M$3,0))*O9553*0.8,INDEX(Rate!$B$4:$M$25,MATCH(Gilbert!N9553,Rate!$A$4:$A$25,0),MATCH(Gilbert!L9553,Rate!$B$3:$M$3,0))*O9553)),"")</f>
        <v/>
      </c>
      <c r="T9553" s="71" t="str">
        <f t="shared" si="450"/>
        <v/>
      </c>
    </row>
    <row r="9554" spans="16:20">
      <c r="P9554" s="70" t="str">
        <f t="shared" si="448"/>
        <v/>
      </c>
      <c r="Q9554" s="70" t="str">
        <f t="shared" si="449"/>
        <v/>
      </c>
      <c r="R9554" s="70" t="str">
        <f>IFERROR(IF(K9554="handling and wharfage",SUM(P9554:Q9554),IF(OR(K9554="tank",K9554="Boat",K9554="car"),INDEX(Rate!$B$4:$M$25,MATCH(Gilbert!N9554,Rate!$A$4:$A$25,0),MATCH(Gilbert!L9554,Rate!$B$3:$M$3,0))*O9554*0.8,INDEX(Rate!$B$4:$M$25,MATCH(Gilbert!N9554,Rate!$A$4:$A$25,0),MATCH(Gilbert!L9554,Rate!$B$3:$M$3,0))*O9554)),"")</f>
        <v/>
      </c>
      <c r="T9554" s="71" t="str">
        <f t="shared" si="450"/>
        <v/>
      </c>
    </row>
    <row r="9555" spans="16:20">
      <c r="P9555" s="70" t="str">
        <f t="shared" si="448"/>
        <v/>
      </c>
      <c r="Q9555" s="70" t="str">
        <f t="shared" si="449"/>
        <v/>
      </c>
      <c r="R9555" s="70" t="str">
        <f>IFERROR(IF(K9555="handling and wharfage",SUM(P9555:Q9555),IF(OR(K9555="tank",K9555="Boat",K9555="car"),INDEX(Rate!$B$4:$M$25,MATCH(Gilbert!N9555,Rate!$A$4:$A$25,0),MATCH(Gilbert!L9555,Rate!$B$3:$M$3,0))*O9555*0.8,INDEX(Rate!$B$4:$M$25,MATCH(Gilbert!N9555,Rate!$A$4:$A$25,0),MATCH(Gilbert!L9555,Rate!$B$3:$M$3,0))*O9555)),"")</f>
        <v/>
      </c>
      <c r="T9555" s="71" t="str">
        <f t="shared" si="450"/>
        <v/>
      </c>
    </row>
    <row r="9556" spans="16:20">
      <c r="P9556" s="70" t="str">
        <f t="shared" si="448"/>
        <v/>
      </c>
      <c r="Q9556" s="70" t="str">
        <f t="shared" si="449"/>
        <v/>
      </c>
      <c r="R9556" s="70" t="str">
        <f>IFERROR(IF(K9556="handling and wharfage",SUM(P9556:Q9556),IF(OR(K9556="tank",K9556="Boat",K9556="car"),INDEX(Rate!$B$4:$M$25,MATCH(Gilbert!N9556,Rate!$A$4:$A$25,0),MATCH(Gilbert!L9556,Rate!$B$3:$M$3,0))*O9556*0.8,INDEX(Rate!$B$4:$M$25,MATCH(Gilbert!N9556,Rate!$A$4:$A$25,0),MATCH(Gilbert!L9556,Rate!$B$3:$M$3,0))*O9556)),"")</f>
        <v/>
      </c>
      <c r="T9556" s="71" t="str">
        <f t="shared" si="450"/>
        <v/>
      </c>
    </row>
    <row r="9557" spans="16:20">
      <c r="P9557" s="70" t="str">
        <f t="shared" si="448"/>
        <v/>
      </c>
      <c r="Q9557" s="70" t="str">
        <f t="shared" si="449"/>
        <v/>
      </c>
      <c r="R9557" s="70" t="str">
        <f>IFERROR(IF(K9557="handling and wharfage",SUM(P9557:Q9557),IF(OR(K9557="tank",K9557="Boat",K9557="car"),INDEX(Rate!$B$4:$M$25,MATCH(Gilbert!N9557,Rate!$A$4:$A$25,0),MATCH(Gilbert!L9557,Rate!$B$3:$M$3,0))*O9557*0.8,INDEX(Rate!$B$4:$M$25,MATCH(Gilbert!N9557,Rate!$A$4:$A$25,0),MATCH(Gilbert!L9557,Rate!$B$3:$M$3,0))*O9557)),"")</f>
        <v/>
      </c>
      <c r="T9557" s="71" t="str">
        <f t="shared" si="450"/>
        <v/>
      </c>
    </row>
    <row r="9558" spans="16:20">
      <c r="P9558" s="70" t="str">
        <f t="shared" si="448"/>
        <v/>
      </c>
      <c r="Q9558" s="70" t="str">
        <f t="shared" si="449"/>
        <v/>
      </c>
      <c r="R9558" s="70" t="str">
        <f>IFERROR(IF(K9558="handling and wharfage",SUM(P9558:Q9558),IF(OR(K9558="tank",K9558="Boat",K9558="car"),INDEX(Rate!$B$4:$M$25,MATCH(Gilbert!N9558,Rate!$A$4:$A$25,0),MATCH(Gilbert!L9558,Rate!$B$3:$M$3,0))*O9558*0.8,INDEX(Rate!$B$4:$M$25,MATCH(Gilbert!N9558,Rate!$A$4:$A$25,0),MATCH(Gilbert!L9558,Rate!$B$3:$M$3,0))*O9558)),"")</f>
        <v/>
      </c>
      <c r="T9558" s="71" t="str">
        <f t="shared" si="450"/>
        <v/>
      </c>
    </row>
    <row r="9559" spans="16:20">
      <c r="P9559" s="70" t="str">
        <f t="shared" si="448"/>
        <v/>
      </c>
      <c r="Q9559" s="70" t="str">
        <f t="shared" si="449"/>
        <v/>
      </c>
      <c r="R9559" s="70" t="str">
        <f>IFERROR(IF(K9559="handling and wharfage",SUM(P9559:Q9559),IF(OR(K9559="tank",K9559="Boat",K9559="car"),INDEX(Rate!$B$4:$M$25,MATCH(Gilbert!N9559,Rate!$A$4:$A$25,0),MATCH(Gilbert!L9559,Rate!$B$3:$M$3,0))*O9559*0.8,INDEX(Rate!$B$4:$M$25,MATCH(Gilbert!N9559,Rate!$A$4:$A$25,0),MATCH(Gilbert!L9559,Rate!$B$3:$M$3,0))*O9559)),"")</f>
        <v/>
      </c>
      <c r="T9559" s="71" t="str">
        <f t="shared" si="450"/>
        <v/>
      </c>
    </row>
    <row r="9560" spans="16:20">
      <c r="P9560" s="70" t="str">
        <f t="shared" si="448"/>
        <v/>
      </c>
      <c r="Q9560" s="70" t="str">
        <f t="shared" si="449"/>
        <v/>
      </c>
      <c r="R9560" s="70" t="str">
        <f>IFERROR(IF(K9560="handling and wharfage",SUM(P9560:Q9560),IF(OR(K9560="tank",K9560="Boat",K9560="car"),INDEX(Rate!$B$4:$M$25,MATCH(Gilbert!N9560,Rate!$A$4:$A$25,0),MATCH(Gilbert!L9560,Rate!$B$3:$M$3,0))*O9560*0.8,INDEX(Rate!$B$4:$M$25,MATCH(Gilbert!N9560,Rate!$A$4:$A$25,0),MATCH(Gilbert!L9560,Rate!$B$3:$M$3,0))*O9560)),"")</f>
        <v/>
      </c>
      <c r="T9560" s="71" t="str">
        <f t="shared" si="450"/>
        <v/>
      </c>
    </row>
    <row r="9561" spans="16:20">
      <c r="P9561" s="70" t="str">
        <f t="shared" si="448"/>
        <v/>
      </c>
      <c r="Q9561" s="70" t="str">
        <f t="shared" si="449"/>
        <v/>
      </c>
      <c r="R9561" s="70" t="str">
        <f>IFERROR(IF(K9561="handling and wharfage",SUM(P9561:Q9561),IF(OR(K9561="tank",K9561="Boat",K9561="car"),INDEX(Rate!$B$4:$M$25,MATCH(Gilbert!N9561,Rate!$A$4:$A$25,0),MATCH(Gilbert!L9561,Rate!$B$3:$M$3,0))*O9561*0.8,INDEX(Rate!$B$4:$M$25,MATCH(Gilbert!N9561,Rate!$A$4:$A$25,0),MATCH(Gilbert!L9561,Rate!$B$3:$M$3,0))*O9561)),"")</f>
        <v/>
      </c>
      <c r="T9561" s="71" t="str">
        <f t="shared" si="450"/>
        <v/>
      </c>
    </row>
    <row r="9562" spans="16:20">
      <c r="P9562" s="70" t="str">
        <f t="shared" si="448"/>
        <v/>
      </c>
      <c r="Q9562" s="70" t="str">
        <f t="shared" si="449"/>
        <v/>
      </c>
      <c r="R9562" s="70" t="str">
        <f>IFERROR(IF(K9562="handling and wharfage",SUM(P9562:Q9562),IF(OR(K9562="tank",K9562="Boat",K9562="car"),INDEX(Rate!$B$4:$M$25,MATCH(Gilbert!N9562,Rate!$A$4:$A$25,0),MATCH(Gilbert!L9562,Rate!$B$3:$M$3,0))*O9562*0.8,INDEX(Rate!$B$4:$M$25,MATCH(Gilbert!N9562,Rate!$A$4:$A$25,0),MATCH(Gilbert!L9562,Rate!$B$3:$M$3,0))*O9562)),"")</f>
        <v/>
      </c>
      <c r="T9562" s="71" t="str">
        <f t="shared" si="450"/>
        <v/>
      </c>
    </row>
    <row r="9563" spans="16:20">
      <c r="P9563" s="70" t="str">
        <f t="shared" si="448"/>
        <v/>
      </c>
      <c r="Q9563" s="70" t="str">
        <f t="shared" si="449"/>
        <v/>
      </c>
      <c r="R9563" s="70" t="str">
        <f>IFERROR(IF(K9563="handling and wharfage",SUM(P9563:Q9563),IF(OR(K9563="tank",K9563="Boat",K9563="car"),INDEX(Rate!$B$4:$M$25,MATCH(Gilbert!N9563,Rate!$A$4:$A$25,0),MATCH(Gilbert!L9563,Rate!$B$3:$M$3,0))*O9563*0.8,INDEX(Rate!$B$4:$M$25,MATCH(Gilbert!N9563,Rate!$A$4:$A$25,0),MATCH(Gilbert!L9563,Rate!$B$3:$M$3,0))*O9563)),"")</f>
        <v/>
      </c>
      <c r="T9563" s="71" t="str">
        <f t="shared" si="450"/>
        <v/>
      </c>
    </row>
    <row r="9564" spans="16:20">
      <c r="P9564" s="70" t="str">
        <f t="shared" si="448"/>
        <v/>
      </c>
      <c r="Q9564" s="70" t="str">
        <f t="shared" si="449"/>
        <v/>
      </c>
      <c r="R9564" s="70" t="str">
        <f>IFERROR(IF(K9564="handling and wharfage",SUM(P9564:Q9564),IF(OR(K9564="tank",K9564="Boat",K9564="car"),INDEX(Rate!$B$4:$M$25,MATCH(Gilbert!N9564,Rate!$A$4:$A$25,0),MATCH(Gilbert!L9564,Rate!$B$3:$M$3,0))*O9564*0.8,INDEX(Rate!$B$4:$M$25,MATCH(Gilbert!N9564,Rate!$A$4:$A$25,0),MATCH(Gilbert!L9564,Rate!$B$3:$M$3,0))*O9564)),"")</f>
        <v/>
      </c>
      <c r="T9564" s="71" t="str">
        <f t="shared" si="450"/>
        <v/>
      </c>
    </row>
    <row r="9565" spans="16:20">
      <c r="P9565" s="70" t="str">
        <f t="shared" si="448"/>
        <v/>
      </c>
      <c r="Q9565" s="70" t="str">
        <f t="shared" si="449"/>
        <v/>
      </c>
      <c r="R9565" s="70" t="str">
        <f>IFERROR(IF(K9565="handling and wharfage",SUM(P9565:Q9565),IF(OR(K9565="tank",K9565="Boat",K9565="car"),INDEX(Rate!$B$4:$M$25,MATCH(Gilbert!N9565,Rate!$A$4:$A$25,0),MATCH(Gilbert!L9565,Rate!$B$3:$M$3,0))*O9565*0.8,INDEX(Rate!$B$4:$M$25,MATCH(Gilbert!N9565,Rate!$A$4:$A$25,0),MATCH(Gilbert!L9565,Rate!$B$3:$M$3,0))*O9565)),"")</f>
        <v/>
      </c>
      <c r="T9565" s="71" t="str">
        <f t="shared" si="450"/>
        <v/>
      </c>
    </row>
    <row r="9566" spans="16:20">
      <c r="P9566" s="70" t="str">
        <f t="shared" si="448"/>
        <v/>
      </c>
      <c r="Q9566" s="70" t="str">
        <f t="shared" si="449"/>
        <v/>
      </c>
      <c r="R9566" s="70" t="str">
        <f>IFERROR(IF(K9566="handling and wharfage",SUM(P9566:Q9566),IF(OR(K9566="tank",K9566="Boat",K9566="car"),INDEX(Rate!$B$4:$M$25,MATCH(Gilbert!N9566,Rate!$A$4:$A$25,0),MATCH(Gilbert!L9566,Rate!$B$3:$M$3,0))*O9566*0.8,INDEX(Rate!$B$4:$M$25,MATCH(Gilbert!N9566,Rate!$A$4:$A$25,0),MATCH(Gilbert!L9566,Rate!$B$3:$M$3,0))*O9566)),"")</f>
        <v/>
      </c>
      <c r="T9566" s="71" t="str">
        <f t="shared" si="450"/>
        <v/>
      </c>
    </row>
    <row r="9567" spans="16:20">
      <c r="P9567" s="70" t="str">
        <f t="shared" si="448"/>
        <v/>
      </c>
      <c r="Q9567" s="70" t="str">
        <f t="shared" si="449"/>
        <v/>
      </c>
      <c r="R9567" s="70" t="str">
        <f>IFERROR(IF(K9567="handling and wharfage",SUM(P9567:Q9567),IF(OR(K9567="tank",K9567="Boat",K9567="car"),INDEX(Rate!$B$4:$M$25,MATCH(Gilbert!N9567,Rate!$A$4:$A$25,0),MATCH(Gilbert!L9567,Rate!$B$3:$M$3,0))*O9567*0.8,INDEX(Rate!$B$4:$M$25,MATCH(Gilbert!N9567,Rate!$A$4:$A$25,0),MATCH(Gilbert!L9567,Rate!$B$3:$M$3,0))*O9567)),"")</f>
        <v/>
      </c>
      <c r="T9567" s="71" t="str">
        <f t="shared" si="450"/>
        <v/>
      </c>
    </row>
    <row r="9568" spans="16:20">
      <c r="P9568" s="70" t="str">
        <f t="shared" si="448"/>
        <v/>
      </c>
      <c r="Q9568" s="70" t="str">
        <f t="shared" si="449"/>
        <v/>
      </c>
      <c r="R9568" s="70" t="str">
        <f>IFERROR(IF(K9568="handling and wharfage",SUM(P9568:Q9568),IF(OR(K9568="tank",K9568="Boat",K9568="car"),INDEX(Rate!$B$4:$M$25,MATCH(Gilbert!N9568,Rate!$A$4:$A$25,0),MATCH(Gilbert!L9568,Rate!$B$3:$M$3,0))*O9568*0.8,INDEX(Rate!$B$4:$M$25,MATCH(Gilbert!N9568,Rate!$A$4:$A$25,0),MATCH(Gilbert!L9568,Rate!$B$3:$M$3,0))*O9568)),"")</f>
        <v/>
      </c>
      <c r="T9568" s="71" t="str">
        <f t="shared" si="450"/>
        <v/>
      </c>
    </row>
    <row r="9569" spans="16:20">
      <c r="P9569" s="70" t="str">
        <f t="shared" si="448"/>
        <v/>
      </c>
      <c r="Q9569" s="70" t="str">
        <f t="shared" si="449"/>
        <v/>
      </c>
      <c r="R9569" s="70" t="str">
        <f>IFERROR(IF(K9569="handling and wharfage",SUM(P9569:Q9569),IF(OR(K9569="tank",K9569="Boat",K9569="car"),INDEX(Rate!$B$4:$M$25,MATCH(Gilbert!N9569,Rate!$A$4:$A$25,0),MATCH(Gilbert!L9569,Rate!$B$3:$M$3,0))*O9569*0.8,INDEX(Rate!$B$4:$M$25,MATCH(Gilbert!N9569,Rate!$A$4:$A$25,0),MATCH(Gilbert!L9569,Rate!$B$3:$M$3,0))*O9569)),"")</f>
        <v/>
      </c>
      <c r="T9569" s="71" t="str">
        <f t="shared" si="450"/>
        <v/>
      </c>
    </row>
    <row r="9570" spans="16:20">
      <c r="P9570" s="70" t="str">
        <f t="shared" si="448"/>
        <v/>
      </c>
      <c r="Q9570" s="70" t="str">
        <f t="shared" si="449"/>
        <v/>
      </c>
      <c r="R9570" s="70" t="str">
        <f>IFERROR(IF(K9570="handling and wharfage",SUM(P9570:Q9570),IF(OR(K9570="tank",K9570="Boat",K9570="car"),INDEX(Rate!$B$4:$M$25,MATCH(Gilbert!N9570,Rate!$A$4:$A$25,0),MATCH(Gilbert!L9570,Rate!$B$3:$M$3,0))*O9570*0.8,INDEX(Rate!$B$4:$M$25,MATCH(Gilbert!N9570,Rate!$A$4:$A$25,0),MATCH(Gilbert!L9570,Rate!$B$3:$M$3,0))*O9570)),"")</f>
        <v/>
      </c>
      <c r="T9570" s="71" t="str">
        <f t="shared" si="450"/>
        <v/>
      </c>
    </row>
    <row r="9571" spans="16:20">
      <c r="P9571" s="70" t="str">
        <f t="shared" si="448"/>
        <v/>
      </c>
      <c r="Q9571" s="70" t="str">
        <f t="shared" si="449"/>
        <v/>
      </c>
      <c r="R9571" s="70" t="str">
        <f>IFERROR(IF(K9571="handling and wharfage",SUM(P9571:Q9571),IF(OR(K9571="tank",K9571="Boat",K9571="car"),INDEX(Rate!$B$4:$M$25,MATCH(Gilbert!N9571,Rate!$A$4:$A$25,0),MATCH(Gilbert!L9571,Rate!$B$3:$M$3,0))*O9571*0.8,INDEX(Rate!$B$4:$M$25,MATCH(Gilbert!N9571,Rate!$A$4:$A$25,0),MATCH(Gilbert!L9571,Rate!$B$3:$M$3,0))*O9571)),"")</f>
        <v/>
      </c>
      <c r="T9571" s="71" t="str">
        <f t="shared" si="450"/>
        <v/>
      </c>
    </row>
    <row r="9572" spans="16:20">
      <c r="P9572" s="70" t="str">
        <f t="shared" si="448"/>
        <v/>
      </c>
      <c r="Q9572" s="70" t="str">
        <f t="shared" si="449"/>
        <v/>
      </c>
      <c r="R9572" s="70" t="str">
        <f>IFERROR(IF(K9572="handling and wharfage",SUM(P9572:Q9572),IF(OR(K9572="tank",K9572="Boat",K9572="car"),INDEX(Rate!$B$4:$M$25,MATCH(Gilbert!N9572,Rate!$A$4:$A$25,0),MATCH(Gilbert!L9572,Rate!$B$3:$M$3,0))*O9572*0.8,INDEX(Rate!$B$4:$M$25,MATCH(Gilbert!N9572,Rate!$A$4:$A$25,0),MATCH(Gilbert!L9572,Rate!$B$3:$M$3,0))*O9572)),"")</f>
        <v/>
      </c>
      <c r="T9572" s="71" t="str">
        <f t="shared" si="450"/>
        <v/>
      </c>
    </row>
    <row r="9573" spans="16:20">
      <c r="P9573" s="70" t="str">
        <f t="shared" si="448"/>
        <v/>
      </c>
      <c r="Q9573" s="70" t="str">
        <f t="shared" si="449"/>
        <v/>
      </c>
      <c r="R9573" s="70" t="str">
        <f>IFERROR(IF(K9573="handling and wharfage",SUM(P9573:Q9573),IF(OR(K9573="tank",K9573="Boat",K9573="car"),INDEX(Rate!$B$4:$M$25,MATCH(Gilbert!N9573,Rate!$A$4:$A$25,0),MATCH(Gilbert!L9573,Rate!$B$3:$M$3,0))*O9573*0.8,INDEX(Rate!$B$4:$M$25,MATCH(Gilbert!N9573,Rate!$A$4:$A$25,0),MATCH(Gilbert!L9573,Rate!$B$3:$M$3,0))*O9573)),"")</f>
        <v/>
      </c>
      <c r="T9573" s="71" t="str">
        <f t="shared" si="450"/>
        <v/>
      </c>
    </row>
    <row r="9574" spans="16:20">
      <c r="P9574" s="70" t="str">
        <f t="shared" si="448"/>
        <v/>
      </c>
      <c r="Q9574" s="70" t="str">
        <f t="shared" si="449"/>
        <v/>
      </c>
      <c r="R9574" s="70" t="str">
        <f>IFERROR(IF(K9574="handling and wharfage",SUM(P9574:Q9574),IF(OR(K9574="tank",K9574="Boat",K9574="car"),INDEX(Rate!$B$4:$M$25,MATCH(Gilbert!N9574,Rate!$A$4:$A$25,0),MATCH(Gilbert!L9574,Rate!$B$3:$M$3,0))*O9574*0.8,INDEX(Rate!$B$4:$M$25,MATCH(Gilbert!N9574,Rate!$A$4:$A$25,0),MATCH(Gilbert!L9574,Rate!$B$3:$M$3,0))*O9574)),"")</f>
        <v/>
      </c>
      <c r="T9574" s="71" t="str">
        <f t="shared" si="450"/>
        <v/>
      </c>
    </row>
    <row r="9575" spans="16:20">
      <c r="P9575" s="70" t="str">
        <f t="shared" si="448"/>
        <v/>
      </c>
      <c r="Q9575" s="70" t="str">
        <f t="shared" si="449"/>
        <v/>
      </c>
      <c r="R9575" s="70" t="str">
        <f>IFERROR(IF(K9575="handling and wharfage",SUM(P9575:Q9575),IF(OR(K9575="tank",K9575="Boat",K9575="car"),INDEX(Rate!$B$4:$M$25,MATCH(Gilbert!N9575,Rate!$A$4:$A$25,0),MATCH(Gilbert!L9575,Rate!$B$3:$M$3,0))*O9575*0.8,INDEX(Rate!$B$4:$M$25,MATCH(Gilbert!N9575,Rate!$A$4:$A$25,0),MATCH(Gilbert!L9575,Rate!$B$3:$M$3,0))*O9575)),"")</f>
        <v/>
      </c>
      <c r="T9575" s="71" t="str">
        <f t="shared" si="450"/>
        <v/>
      </c>
    </row>
    <row r="9576" spans="16:20">
      <c r="P9576" s="70" t="str">
        <f t="shared" si="448"/>
        <v/>
      </c>
      <c r="Q9576" s="70" t="str">
        <f t="shared" si="449"/>
        <v/>
      </c>
      <c r="R9576" s="70" t="str">
        <f>IFERROR(IF(K9576="handling and wharfage",SUM(P9576:Q9576),IF(OR(K9576="tank",K9576="Boat",K9576="car"),INDEX(Rate!$B$4:$M$25,MATCH(Gilbert!N9576,Rate!$A$4:$A$25,0),MATCH(Gilbert!L9576,Rate!$B$3:$M$3,0))*O9576*0.8,INDEX(Rate!$B$4:$M$25,MATCH(Gilbert!N9576,Rate!$A$4:$A$25,0),MATCH(Gilbert!L9576,Rate!$B$3:$M$3,0))*O9576)),"")</f>
        <v/>
      </c>
      <c r="T9576" s="71" t="str">
        <f t="shared" si="450"/>
        <v/>
      </c>
    </row>
    <row r="9577" spans="16:20">
      <c r="P9577" s="70" t="str">
        <f t="shared" si="448"/>
        <v/>
      </c>
      <c r="Q9577" s="70" t="str">
        <f t="shared" si="449"/>
        <v/>
      </c>
      <c r="R9577" s="70" t="str">
        <f>IFERROR(IF(K9577="handling and wharfage",SUM(P9577:Q9577),IF(OR(K9577="tank",K9577="Boat",K9577="car"),INDEX(Rate!$B$4:$M$25,MATCH(Gilbert!N9577,Rate!$A$4:$A$25,0),MATCH(Gilbert!L9577,Rate!$B$3:$M$3,0))*O9577*0.8,INDEX(Rate!$B$4:$M$25,MATCH(Gilbert!N9577,Rate!$A$4:$A$25,0),MATCH(Gilbert!L9577,Rate!$B$3:$M$3,0))*O9577)),"")</f>
        <v/>
      </c>
      <c r="T9577" s="71" t="str">
        <f t="shared" si="450"/>
        <v/>
      </c>
    </row>
    <row r="9578" spans="16:20">
      <c r="P9578" s="70" t="str">
        <f t="shared" si="448"/>
        <v/>
      </c>
      <c r="Q9578" s="70" t="str">
        <f t="shared" si="449"/>
        <v/>
      </c>
      <c r="R9578" s="70" t="str">
        <f>IFERROR(IF(K9578="handling and wharfage",SUM(P9578:Q9578),IF(OR(K9578="tank",K9578="Boat",K9578="car"),INDEX(Rate!$B$4:$M$25,MATCH(Gilbert!N9578,Rate!$A$4:$A$25,0),MATCH(Gilbert!L9578,Rate!$B$3:$M$3,0))*O9578*0.8,INDEX(Rate!$B$4:$M$25,MATCH(Gilbert!N9578,Rate!$A$4:$A$25,0),MATCH(Gilbert!L9578,Rate!$B$3:$M$3,0))*O9578)),"")</f>
        <v/>
      </c>
      <c r="T9578" s="71" t="str">
        <f t="shared" si="450"/>
        <v/>
      </c>
    </row>
    <row r="9579" spans="16:20">
      <c r="P9579" s="70" t="str">
        <f t="shared" si="448"/>
        <v/>
      </c>
      <c r="Q9579" s="70" t="str">
        <f t="shared" si="449"/>
        <v/>
      </c>
      <c r="R9579" s="70" t="str">
        <f>IFERROR(IF(K9579="handling and wharfage",SUM(P9579:Q9579),IF(OR(K9579="tank",K9579="Boat",K9579="car"),INDEX(Rate!$B$4:$M$25,MATCH(Gilbert!N9579,Rate!$A$4:$A$25,0),MATCH(Gilbert!L9579,Rate!$B$3:$M$3,0))*O9579*0.8,INDEX(Rate!$B$4:$M$25,MATCH(Gilbert!N9579,Rate!$A$4:$A$25,0),MATCH(Gilbert!L9579,Rate!$B$3:$M$3,0))*O9579)),"")</f>
        <v/>
      </c>
      <c r="T9579" s="71" t="str">
        <f t="shared" si="450"/>
        <v/>
      </c>
    </row>
    <row r="9580" spans="16:20">
      <c r="P9580" s="70" t="str">
        <f t="shared" si="448"/>
        <v/>
      </c>
      <c r="Q9580" s="70" t="str">
        <f t="shared" si="449"/>
        <v/>
      </c>
      <c r="R9580" s="70" t="str">
        <f>IFERROR(IF(K9580="handling and wharfage",SUM(P9580:Q9580),IF(OR(K9580="tank",K9580="Boat",K9580="car"),INDEX(Rate!$B$4:$M$25,MATCH(Gilbert!N9580,Rate!$A$4:$A$25,0),MATCH(Gilbert!L9580,Rate!$B$3:$M$3,0))*O9580*0.8,INDEX(Rate!$B$4:$M$25,MATCH(Gilbert!N9580,Rate!$A$4:$A$25,0),MATCH(Gilbert!L9580,Rate!$B$3:$M$3,0))*O9580)),"")</f>
        <v/>
      </c>
      <c r="T9580" s="71" t="str">
        <f t="shared" si="450"/>
        <v/>
      </c>
    </row>
    <row r="9581" spans="16:20">
      <c r="P9581" s="70" t="str">
        <f t="shared" si="448"/>
        <v/>
      </c>
      <c r="Q9581" s="70" t="str">
        <f t="shared" si="449"/>
        <v/>
      </c>
      <c r="R9581" s="70" t="str">
        <f>IFERROR(IF(K9581="handling and wharfage",SUM(P9581:Q9581),IF(OR(K9581="tank",K9581="Boat",K9581="car"),INDEX(Rate!$B$4:$M$25,MATCH(Gilbert!N9581,Rate!$A$4:$A$25,0),MATCH(Gilbert!L9581,Rate!$B$3:$M$3,0))*O9581*0.8,INDEX(Rate!$B$4:$M$25,MATCH(Gilbert!N9581,Rate!$A$4:$A$25,0),MATCH(Gilbert!L9581,Rate!$B$3:$M$3,0))*O9581)),"")</f>
        <v/>
      </c>
      <c r="T9581" s="71" t="str">
        <f t="shared" si="450"/>
        <v/>
      </c>
    </row>
    <row r="9582" spans="16:20">
      <c r="P9582" s="70" t="str">
        <f t="shared" si="448"/>
        <v/>
      </c>
      <c r="Q9582" s="70" t="str">
        <f t="shared" si="449"/>
        <v/>
      </c>
      <c r="R9582" s="70" t="str">
        <f>IFERROR(IF(K9582="handling and wharfage",SUM(P9582:Q9582),IF(OR(K9582="tank",K9582="Boat",K9582="car"),INDEX(Rate!$B$4:$M$25,MATCH(Gilbert!N9582,Rate!$A$4:$A$25,0),MATCH(Gilbert!L9582,Rate!$B$3:$M$3,0))*O9582*0.8,INDEX(Rate!$B$4:$M$25,MATCH(Gilbert!N9582,Rate!$A$4:$A$25,0),MATCH(Gilbert!L9582,Rate!$B$3:$M$3,0))*O9582)),"")</f>
        <v/>
      </c>
      <c r="T9582" s="71" t="str">
        <f t="shared" si="450"/>
        <v/>
      </c>
    </row>
    <row r="9583" spans="16:20">
      <c r="P9583" s="70" t="str">
        <f t="shared" si="448"/>
        <v/>
      </c>
      <c r="Q9583" s="70" t="str">
        <f t="shared" si="449"/>
        <v/>
      </c>
      <c r="R9583" s="70" t="str">
        <f>IFERROR(IF(K9583="handling and wharfage",SUM(P9583:Q9583),IF(OR(K9583="tank",K9583="Boat",K9583="car"),INDEX(Rate!$B$4:$M$25,MATCH(Gilbert!N9583,Rate!$A$4:$A$25,0),MATCH(Gilbert!L9583,Rate!$B$3:$M$3,0))*O9583*0.8,INDEX(Rate!$B$4:$M$25,MATCH(Gilbert!N9583,Rate!$A$4:$A$25,0),MATCH(Gilbert!L9583,Rate!$B$3:$M$3,0))*O9583)),"")</f>
        <v/>
      </c>
      <c r="T9583" s="71" t="str">
        <f t="shared" si="450"/>
        <v/>
      </c>
    </row>
    <row r="9584" spans="16:20">
      <c r="P9584" s="70" t="str">
        <f t="shared" si="448"/>
        <v/>
      </c>
      <c r="Q9584" s="70" t="str">
        <f t="shared" si="449"/>
        <v/>
      </c>
      <c r="R9584" s="70" t="str">
        <f>IFERROR(IF(K9584="handling and wharfage",SUM(P9584:Q9584),IF(OR(K9584="tank",K9584="Boat",K9584="car"),INDEX(Rate!$B$4:$M$25,MATCH(Gilbert!N9584,Rate!$A$4:$A$25,0),MATCH(Gilbert!L9584,Rate!$B$3:$M$3,0))*O9584*0.8,INDEX(Rate!$B$4:$M$25,MATCH(Gilbert!N9584,Rate!$A$4:$A$25,0),MATCH(Gilbert!L9584,Rate!$B$3:$M$3,0))*O9584)),"")</f>
        <v/>
      </c>
      <c r="T9584" s="71" t="str">
        <f t="shared" si="450"/>
        <v/>
      </c>
    </row>
    <row r="9585" spans="16:20">
      <c r="P9585" s="70" t="str">
        <f t="shared" si="448"/>
        <v/>
      </c>
      <c r="Q9585" s="70" t="str">
        <f t="shared" si="449"/>
        <v/>
      </c>
      <c r="R9585" s="70" t="str">
        <f>IFERROR(IF(K9585="handling and wharfage",SUM(P9585:Q9585),IF(OR(K9585="tank",K9585="Boat",K9585="car"),INDEX(Rate!$B$4:$M$25,MATCH(Gilbert!N9585,Rate!$A$4:$A$25,0),MATCH(Gilbert!L9585,Rate!$B$3:$M$3,0))*O9585*0.8,INDEX(Rate!$B$4:$M$25,MATCH(Gilbert!N9585,Rate!$A$4:$A$25,0),MATCH(Gilbert!L9585,Rate!$B$3:$M$3,0))*O9585)),"")</f>
        <v/>
      </c>
      <c r="T9585" s="71" t="str">
        <f t="shared" si="450"/>
        <v/>
      </c>
    </row>
    <row r="9586" spans="16:20">
      <c r="P9586" s="70" t="str">
        <f t="shared" si="448"/>
        <v/>
      </c>
      <c r="Q9586" s="70" t="str">
        <f t="shared" si="449"/>
        <v/>
      </c>
      <c r="R9586" s="70" t="str">
        <f>IFERROR(IF(K9586="handling and wharfage",SUM(P9586:Q9586),IF(OR(K9586="tank",K9586="Boat",K9586="car"),INDEX(Rate!$B$4:$M$25,MATCH(Gilbert!N9586,Rate!$A$4:$A$25,0),MATCH(Gilbert!L9586,Rate!$B$3:$M$3,0))*O9586*0.8,INDEX(Rate!$B$4:$M$25,MATCH(Gilbert!N9586,Rate!$A$4:$A$25,0),MATCH(Gilbert!L9586,Rate!$B$3:$M$3,0))*O9586)),"")</f>
        <v/>
      </c>
      <c r="T9586" s="71" t="str">
        <f t="shared" si="450"/>
        <v/>
      </c>
    </row>
    <row r="9587" spans="16:20">
      <c r="P9587" s="70" t="str">
        <f t="shared" si="448"/>
        <v/>
      </c>
      <c r="Q9587" s="70" t="str">
        <f t="shared" si="449"/>
        <v/>
      </c>
      <c r="R9587" s="70" t="str">
        <f>IFERROR(IF(K9587="handling and wharfage",SUM(P9587:Q9587),IF(OR(K9587="tank",K9587="Boat",K9587="car"),INDEX(Rate!$B$4:$M$25,MATCH(Gilbert!N9587,Rate!$A$4:$A$25,0),MATCH(Gilbert!L9587,Rate!$B$3:$M$3,0))*O9587*0.8,INDEX(Rate!$B$4:$M$25,MATCH(Gilbert!N9587,Rate!$A$4:$A$25,0),MATCH(Gilbert!L9587,Rate!$B$3:$M$3,0))*O9587)),"")</f>
        <v/>
      </c>
      <c r="T9587" s="71" t="str">
        <f t="shared" si="450"/>
        <v/>
      </c>
    </row>
    <row r="9588" spans="16:20">
      <c r="P9588" s="70" t="str">
        <f t="shared" si="448"/>
        <v/>
      </c>
      <c r="Q9588" s="70" t="str">
        <f t="shared" si="449"/>
        <v/>
      </c>
      <c r="R9588" s="70" t="str">
        <f>IFERROR(IF(K9588="handling and wharfage",SUM(P9588:Q9588),IF(OR(K9588="tank",K9588="Boat",K9588="car"),INDEX(Rate!$B$4:$M$25,MATCH(Gilbert!N9588,Rate!$A$4:$A$25,0),MATCH(Gilbert!L9588,Rate!$B$3:$M$3,0))*O9588*0.8,INDEX(Rate!$B$4:$M$25,MATCH(Gilbert!N9588,Rate!$A$4:$A$25,0),MATCH(Gilbert!L9588,Rate!$B$3:$M$3,0))*O9588)),"")</f>
        <v/>
      </c>
      <c r="T9588" s="71" t="str">
        <f t="shared" si="450"/>
        <v/>
      </c>
    </row>
    <row r="9589" spans="16:20">
      <c r="P9589" s="70" t="str">
        <f t="shared" si="448"/>
        <v/>
      </c>
      <c r="Q9589" s="70" t="str">
        <f t="shared" si="449"/>
        <v/>
      </c>
      <c r="R9589" s="70" t="str">
        <f>IFERROR(IF(K9589="handling and wharfage",SUM(P9589:Q9589),IF(OR(K9589="tank",K9589="Boat",K9589="car"),INDEX(Rate!$B$4:$M$25,MATCH(Gilbert!N9589,Rate!$A$4:$A$25,0),MATCH(Gilbert!L9589,Rate!$B$3:$M$3,0))*O9589*0.8,INDEX(Rate!$B$4:$M$25,MATCH(Gilbert!N9589,Rate!$A$4:$A$25,0),MATCH(Gilbert!L9589,Rate!$B$3:$M$3,0))*O9589)),"")</f>
        <v/>
      </c>
      <c r="T9589" s="71" t="str">
        <f t="shared" si="450"/>
        <v/>
      </c>
    </row>
    <row r="9590" spans="16:20">
      <c r="P9590" s="70" t="str">
        <f t="shared" si="448"/>
        <v/>
      </c>
      <c r="Q9590" s="70" t="str">
        <f t="shared" si="449"/>
        <v/>
      </c>
      <c r="R9590" s="70" t="str">
        <f>IFERROR(IF(K9590="handling and wharfage",SUM(P9590:Q9590),IF(OR(K9590="tank",K9590="Boat",K9590="car"),INDEX(Rate!$B$4:$M$25,MATCH(Gilbert!N9590,Rate!$A$4:$A$25,0),MATCH(Gilbert!L9590,Rate!$B$3:$M$3,0))*O9590*0.8,INDEX(Rate!$B$4:$M$25,MATCH(Gilbert!N9590,Rate!$A$4:$A$25,0),MATCH(Gilbert!L9590,Rate!$B$3:$M$3,0))*O9590)),"")</f>
        <v/>
      </c>
      <c r="T9590" s="71" t="str">
        <f t="shared" si="450"/>
        <v/>
      </c>
    </row>
    <row r="9591" spans="16:20">
      <c r="P9591" s="70" t="str">
        <f t="shared" si="448"/>
        <v/>
      </c>
      <c r="Q9591" s="70" t="str">
        <f t="shared" si="449"/>
        <v/>
      </c>
      <c r="R9591" s="70" t="str">
        <f>IFERROR(IF(K9591="handling and wharfage",SUM(P9591:Q9591),IF(OR(K9591="tank",K9591="Boat",K9591="car"),INDEX(Rate!$B$4:$M$25,MATCH(Gilbert!N9591,Rate!$A$4:$A$25,0),MATCH(Gilbert!L9591,Rate!$B$3:$M$3,0))*O9591*0.8,INDEX(Rate!$B$4:$M$25,MATCH(Gilbert!N9591,Rate!$A$4:$A$25,0),MATCH(Gilbert!L9591,Rate!$B$3:$M$3,0))*O9591)),"")</f>
        <v/>
      </c>
      <c r="T9591" s="71" t="str">
        <f t="shared" si="450"/>
        <v/>
      </c>
    </row>
    <row r="9592" spans="16:20">
      <c r="P9592" s="70" t="str">
        <f t="shared" si="448"/>
        <v/>
      </c>
      <c r="Q9592" s="70" t="str">
        <f t="shared" si="449"/>
        <v/>
      </c>
      <c r="R9592" s="70" t="str">
        <f>IFERROR(IF(K9592="handling and wharfage",SUM(P9592:Q9592),IF(OR(K9592="tank",K9592="Boat",K9592="car"),INDEX(Rate!$B$4:$M$25,MATCH(Gilbert!N9592,Rate!$A$4:$A$25,0),MATCH(Gilbert!L9592,Rate!$B$3:$M$3,0))*O9592*0.8,INDEX(Rate!$B$4:$M$25,MATCH(Gilbert!N9592,Rate!$A$4:$A$25,0),MATCH(Gilbert!L9592,Rate!$B$3:$M$3,0))*O9592)),"")</f>
        <v/>
      </c>
      <c r="T9592" s="71" t="str">
        <f t="shared" si="450"/>
        <v/>
      </c>
    </row>
    <row r="9593" spans="16:20">
      <c r="P9593" s="70" t="str">
        <f t="shared" si="448"/>
        <v/>
      </c>
      <c r="Q9593" s="70" t="str">
        <f t="shared" si="449"/>
        <v/>
      </c>
      <c r="R9593" s="70" t="str">
        <f>IFERROR(IF(K9593="handling and wharfage",SUM(P9593:Q9593),IF(OR(K9593="tank",K9593="Boat",K9593="car"),INDEX(Rate!$B$4:$M$25,MATCH(Gilbert!N9593,Rate!$A$4:$A$25,0),MATCH(Gilbert!L9593,Rate!$B$3:$M$3,0))*O9593*0.8,INDEX(Rate!$B$4:$M$25,MATCH(Gilbert!N9593,Rate!$A$4:$A$25,0),MATCH(Gilbert!L9593,Rate!$B$3:$M$3,0))*O9593)),"")</f>
        <v/>
      </c>
      <c r="T9593" s="71" t="str">
        <f t="shared" si="450"/>
        <v/>
      </c>
    </row>
    <row r="9594" spans="16:20">
      <c r="P9594" s="70" t="str">
        <f t="shared" si="448"/>
        <v/>
      </c>
      <c r="Q9594" s="70" t="str">
        <f t="shared" si="449"/>
        <v/>
      </c>
      <c r="R9594" s="70" t="str">
        <f>IFERROR(IF(K9594="handling and wharfage",SUM(P9594:Q9594),IF(OR(K9594="tank",K9594="Boat",K9594="car"),INDEX(Rate!$B$4:$M$25,MATCH(Gilbert!N9594,Rate!$A$4:$A$25,0),MATCH(Gilbert!L9594,Rate!$B$3:$M$3,0))*O9594*0.8,INDEX(Rate!$B$4:$M$25,MATCH(Gilbert!N9594,Rate!$A$4:$A$25,0),MATCH(Gilbert!L9594,Rate!$B$3:$M$3,0))*O9594)),"")</f>
        <v/>
      </c>
      <c r="T9594" s="71" t="str">
        <f t="shared" si="450"/>
        <v/>
      </c>
    </row>
    <row r="9595" spans="16:20">
      <c r="P9595" s="70" t="str">
        <f t="shared" si="448"/>
        <v/>
      </c>
      <c r="Q9595" s="70" t="str">
        <f t="shared" si="449"/>
        <v/>
      </c>
      <c r="R9595" s="70" t="str">
        <f>IFERROR(IF(K9595="handling and wharfage",SUM(P9595:Q9595),IF(OR(K9595="tank",K9595="Boat",K9595="car"),INDEX(Rate!$B$4:$M$25,MATCH(Gilbert!N9595,Rate!$A$4:$A$25,0),MATCH(Gilbert!L9595,Rate!$B$3:$M$3,0))*O9595*0.8,INDEX(Rate!$B$4:$M$25,MATCH(Gilbert!N9595,Rate!$A$4:$A$25,0),MATCH(Gilbert!L9595,Rate!$B$3:$M$3,0))*O9595)),"")</f>
        <v/>
      </c>
      <c r="T9595" s="71" t="str">
        <f t="shared" si="450"/>
        <v/>
      </c>
    </row>
    <row r="9596" spans="16:20">
      <c r="P9596" s="70" t="str">
        <f t="shared" si="448"/>
        <v/>
      </c>
      <c r="Q9596" s="70" t="str">
        <f t="shared" si="449"/>
        <v/>
      </c>
      <c r="R9596" s="70" t="str">
        <f>IFERROR(IF(K9596="handling and wharfage",SUM(P9596:Q9596),IF(OR(K9596="tank",K9596="Boat",K9596="car"),INDEX(Rate!$B$4:$M$25,MATCH(Gilbert!N9596,Rate!$A$4:$A$25,0),MATCH(Gilbert!L9596,Rate!$B$3:$M$3,0))*O9596*0.8,INDEX(Rate!$B$4:$M$25,MATCH(Gilbert!N9596,Rate!$A$4:$A$25,0),MATCH(Gilbert!L9596,Rate!$B$3:$M$3,0))*O9596)),"")</f>
        <v/>
      </c>
      <c r="T9596" s="71" t="str">
        <f t="shared" si="450"/>
        <v/>
      </c>
    </row>
    <row r="9597" spans="16:20">
      <c r="P9597" s="70" t="str">
        <f t="shared" si="448"/>
        <v/>
      </c>
      <c r="Q9597" s="70" t="str">
        <f t="shared" si="449"/>
        <v/>
      </c>
      <c r="R9597" s="70" t="str">
        <f>IFERROR(IF(K9597="handling and wharfage",SUM(P9597:Q9597),IF(OR(K9597="tank",K9597="Boat",K9597="car"),INDEX(Rate!$B$4:$M$25,MATCH(Gilbert!N9597,Rate!$A$4:$A$25,0),MATCH(Gilbert!L9597,Rate!$B$3:$M$3,0))*O9597*0.8,INDEX(Rate!$B$4:$M$25,MATCH(Gilbert!N9597,Rate!$A$4:$A$25,0),MATCH(Gilbert!L9597,Rate!$B$3:$M$3,0))*O9597)),"")</f>
        <v/>
      </c>
      <c r="T9597" s="71" t="str">
        <f t="shared" si="450"/>
        <v/>
      </c>
    </row>
    <row r="9598" spans="16:20">
      <c r="P9598" s="70" t="str">
        <f t="shared" si="448"/>
        <v/>
      </c>
      <c r="Q9598" s="70" t="str">
        <f t="shared" si="449"/>
        <v/>
      </c>
      <c r="R9598" s="70" t="str">
        <f>IFERROR(IF(K9598="handling and wharfage",SUM(P9598:Q9598),IF(OR(K9598="tank",K9598="Boat",K9598="car"),INDEX(Rate!$B$4:$M$25,MATCH(Gilbert!N9598,Rate!$A$4:$A$25,0),MATCH(Gilbert!L9598,Rate!$B$3:$M$3,0))*O9598*0.8,INDEX(Rate!$B$4:$M$25,MATCH(Gilbert!N9598,Rate!$A$4:$A$25,0),MATCH(Gilbert!L9598,Rate!$B$3:$M$3,0))*O9598)),"")</f>
        <v/>
      </c>
      <c r="T9598" s="71" t="str">
        <f t="shared" si="450"/>
        <v/>
      </c>
    </row>
    <row r="9599" spans="16:20">
      <c r="P9599" s="70" t="str">
        <f t="shared" si="448"/>
        <v/>
      </c>
      <c r="Q9599" s="70" t="str">
        <f t="shared" si="449"/>
        <v/>
      </c>
      <c r="R9599" s="70" t="str">
        <f>IFERROR(IF(K9599="handling and wharfage",SUM(P9599:Q9599),IF(OR(K9599="tank",K9599="Boat",K9599="car"),INDEX(Rate!$B$4:$M$25,MATCH(Gilbert!N9599,Rate!$A$4:$A$25,0),MATCH(Gilbert!L9599,Rate!$B$3:$M$3,0))*O9599*0.8,INDEX(Rate!$B$4:$M$25,MATCH(Gilbert!N9599,Rate!$A$4:$A$25,0),MATCH(Gilbert!L9599,Rate!$B$3:$M$3,0))*O9599)),"")</f>
        <v/>
      </c>
      <c r="T9599" s="71" t="str">
        <f t="shared" si="450"/>
        <v/>
      </c>
    </row>
    <row r="9600" spans="16:20">
      <c r="P9600" s="70" t="str">
        <f t="shared" si="448"/>
        <v/>
      </c>
      <c r="Q9600" s="70" t="str">
        <f t="shared" si="449"/>
        <v/>
      </c>
      <c r="R9600" s="70" t="str">
        <f>IFERROR(IF(K9600="handling and wharfage",SUM(P9600:Q9600),IF(OR(K9600="tank",K9600="Boat",K9600="car"),INDEX(Rate!$B$4:$M$25,MATCH(Gilbert!N9600,Rate!$A$4:$A$25,0),MATCH(Gilbert!L9600,Rate!$B$3:$M$3,0))*O9600*0.8,INDEX(Rate!$B$4:$M$25,MATCH(Gilbert!N9600,Rate!$A$4:$A$25,0),MATCH(Gilbert!L9600,Rate!$B$3:$M$3,0))*O9600)),"")</f>
        <v/>
      </c>
      <c r="T9600" s="71" t="str">
        <f t="shared" si="450"/>
        <v/>
      </c>
    </row>
    <row r="9601" spans="16:20">
      <c r="P9601" s="70" t="str">
        <f t="shared" si="448"/>
        <v/>
      </c>
      <c r="Q9601" s="70" t="str">
        <f t="shared" si="449"/>
        <v/>
      </c>
      <c r="R9601" s="70" t="str">
        <f>IFERROR(IF(K9601="handling and wharfage",SUM(P9601:Q9601),IF(OR(K9601="tank",K9601="Boat",K9601="car"),INDEX(Rate!$B$4:$M$25,MATCH(Gilbert!N9601,Rate!$A$4:$A$25,0),MATCH(Gilbert!L9601,Rate!$B$3:$M$3,0))*O9601*0.8,INDEX(Rate!$B$4:$M$25,MATCH(Gilbert!N9601,Rate!$A$4:$A$25,0),MATCH(Gilbert!L9601,Rate!$B$3:$M$3,0))*O9601)),"")</f>
        <v/>
      </c>
      <c r="T9601" s="71" t="str">
        <f t="shared" si="450"/>
        <v/>
      </c>
    </row>
    <row r="9602" spans="16:20">
      <c r="P9602" s="70" t="str">
        <f t="shared" si="448"/>
        <v/>
      </c>
      <c r="Q9602" s="70" t="str">
        <f t="shared" si="449"/>
        <v/>
      </c>
      <c r="R9602" s="70" t="str">
        <f>IFERROR(IF(K9602="handling and wharfage",SUM(P9602:Q9602),IF(OR(K9602="tank",K9602="Boat",K9602="car"),INDEX(Rate!$B$4:$M$25,MATCH(Gilbert!N9602,Rate!$A$4:$A$25,0),MATCH(Gilbert!L9602,Rate!$B$3:$M$3,0))*O9602*0.8,INDEX(Rate!$B$4:$M$25,MATCH(Gilbert!N9602,Rate!$A$4:$A$25,0),MATCH(Gilbert!L9602,Rate!$B$3:$M$3,0))*O9602)),"")</f>
        <v/>
      </c>
      <c r="T9602" s="71" t="str">
        <f t="shared" si="450"/>
        <v/>
      </c>
    </row>
    <row r="9603" spans="16:20">
      <c r="P9603" s="70" t="str">
        <f t="shared" ref="P9603:P9666" si="451">IF(OR(K9603="handling and wharfage",K9603="rau handling and wharfage"),O9603*30,"")</f>
        <v/>
      </c>
      <c r="Q9603" s="70" t="str">
        <f t="shared" ref="Q9603:Q9666" si="452">IF(K9603&lt;&gt;"handling and wharfage","",O9603*3.5)</f>
        <v/>
      </c>
      <c r="R9603" s="70" t="str">
        <f>IFERROR(IF(K9603="handling and wharfage",SUM(P9603:Q9603),IF(OR(K9603="tank",K9603="Boat",K9603="car"),INDEX(Rate!$B$4:$M$25,MATCH(Gilbert!N9603,Rate!$A$4:$A$25,0),MATCH(Gilbert!L9603,Rate!$B$3:$M$3,0))*O9603*0.8,INDEX(Rate!$B$4:$M$25,MATCH(Gilbert!N9603,Rate!$A$4:$A$25,0),MATCH(Gilbert!L9603,Rate!$B$3:$M$3,0))*O9603)),"")</f>
        <v/>
      </c>
      <c r="T9603" s="71" t="str">
        <f t="shared" ref="T9603:T9666" si="453">IF(L9603="","",IF(L9603="General2","F0070000061A","E31250000331"))</f>
        <v/>
      </c>
    </row>
    <row r="9604" spans="16:20">
      <c r="P9604" s="70" t="str">
        <f t="shared" si="451"/>
        <v/>
      </c>
      <c r="Q9604" s="70" t="str">
        <f t="shared" si="452"/>
        <v/>
      </c>
      <c r="R9604" s="70" t="str">
        <f>IFERROR(IF(K9604="handling and wharfage",SUM(P9604:Q9604),IF(OR(K9604="tank",K9604="Boat",K9604="car"),INDEX(Rate!$B$4:$M$25,MATCH(Gilbert!N9604,Rate!$A$4:$A$25,0),MATCH(Gilbert!L9604,Rate!$B$3:$M$3,0))*O9604*0.8,INDEX(Rate!$B$4:$M$25,MATCH(Gilbert!N9604,Rate!$A$4:$A$25,0),MATCH(Gilbert!L9604,Rate!$B$3:$M$3,0))*O9604)),"")</f>
        <v/>
      </c>
      <c r="T9604" s="71" t="str">
        <f t="shared" si="453"/>
        <v/>
      </c>
    </row>
    <row r="9605" spans="16:20">
      <c r="P9605" s="70" t="str">
        <f t="shared" si="451"/>
        <v/>
      </c>
      <c r="Q9605" s="70" t="str">
        <f t="shared" si="452"/>
        <v/>
      </c>
      <c r="R9605" s="70" t="str">
        <f>IFERROR(IF(K9605="handling and wharfage",SUM(P9605:Q9605),IF(OR(K9605="tank",K9605="Boat",K9605="car"),INDEX(Rate!$B$4:$M$25,MATCH(Gilbert!N9605,Rate!$A$4:$A$25,0),MATCH(Gilbert!L9605,Rate!$B$3:$M$3,0))*O9605*0.8,INDEX(Rate!$B$4:$M$25,MATCH(Gilbert!N9605,Rate!$A$4:$A$25,0),MATCH(Gilbert!L9605,Rate!$B$3:$M$3,0))*O9605)),"")</f>
        <v/>
      </c>
      <c r="T9605" s="71" t="str">
        <f t="shared" si="453"/>
        <v/>
      </c>
    </row>
    <row r="9606" spans="16:20">
      <c r="P9606" s="70" t="str">
        <f t="shared" si="451"/>
        <v/>
      </c>
      <c r="Q9606" s="70" t="str">
        <f t="shared" si="452"/>
        <v/>
      </c>
      <c r="R9606" s="70" t="str">
        <f>IFERROR(IF(K9606="handling and wharfage",SUM(P9606:Q9606),IF(OR(K9606="tank",K9606="Boat",K9606="car"),INDEX(Rate!$B$4:$M$25,MATCH(Gilbert!N9606,Rate!$A$4:$A$25,0),MATCH(Gilbert!L9606,Rate!$B$3:$M$3,0))*O9606*0.8,INDEX(Rate!$B$4:$M$25,MATCH(Gilbert!N9606,Rate!$A$4:$A$25,0),MATCH(Gilbert!L9606,Rate!$B$3:$M$3,0))*O9606)),"")</f>
        <v/>
      </c>
      <c r="T9606" s="71" t="str">
        <f t="shared" si="453"/>
        <v/>
      </c>
    </row>
    <row r="9607" spans="16:20">
      <c r="P9607" s="70" t="str">
        <f t="shared" si="451"/>
        <v/>
      </c>
      <c r="Q9607" s="70" t="str">
        <f t="shared" si="452"/>
        <v/>
      </c>
      <c r="R9607" s="70" t="str">
        <f>IFERROR(IF(K9607="handling and wharfage",SUM(P9607:Q9607),IF(OR(K9607="tank",K9607="Boat",K9607="car"),INDEX(Rate!$B$4:$M$25,MATCH(Gilbert!N9607,Rate!$A$4:$A$25,0),MATCH(Gilbert!L9607,Rate!$B$3:$M$3,0))*O9607*0.8,INDEX(Rate!$B$4:$M$25,MATCH(Gilbert!N9607,Rate!$A$4:$A$25,0),MATCH(Gilbert!L9607,Rate!$B$3:$M$3,0))*O9607)),"")</f>
        <v/>
      </c>
      <c r="T9607" s="71" t="str">
        <f t="shared" si="453"/>
        <v/>
      </c>
    </row>
    <row r="9608" spans="16:20">
      <c r="P9608" s="70" t="str">
        <f t="shared" si="451"/>
        <v/>
      </c>
      <c r="Q9608" s="70" t="str">
        <f t="shared" si="452"/>
        <v/>
      </c>
      <c r="R9608" s="70" t="str">
        <f>IFERROR(IF(K9608="handling and wharfage",SUM(P9608:Q9608),IF(OR(K9608="tank",K9608="Boat",K9608="car"),INDEX(Rate!$B$4:$M$25,MATCH(Gilbert!N9608,Rate!$A$4:$A$25,0),MATCH(Gilbert!L9608,Rate!$B$3:$M$3,0))*O9608*0.8,INDEX(Rate!$B$4:$M$25,MATCH(Gilbert!N9608,Rate!$A$4:$A$25,0),MATCH(Gilbert!L9608,Rate!$B$3:$M$3,0))*O9608)),"")</f>
        <v/>
      </c>
      <c r="T9608" s="71" t="str">
        <f t="shared" si="453"/>
        <v/>
      </c>
    </row>
    <row r="9609" spans="16:20">
      <c r="P9609" s="70" t="str">
        <f t="shared" si="451"/>
        <v/>
      </c>
      <c r="Q9609" s="70" t="str">
        <f t="shared" si="452"/>
        <v/>
      </c>
      <c r="R9609" s="70" t="str">
        <f>IFERROR(IF(K9609="handling and wharfage",SUM(P9609:Q9609),IF(OR(K9609="tank",K9609="Boat",K9609="car"),INDEX(Rate!$B$4:$M$25,MATCH(Gilbert!N9609,Rate!$A$4:$A$25,0),MATCH(Gilbert!L9609,Rate!$B$3:$M$3,0))*O9609*0.8,INDEX(Rate!$B$4:$M$25,MATCH(Gilbert!N9609,Rate!$A$4:$A$25,0),MATCH(Gilbert!L9609,Rate!$B$3:$M$3,0))*O9609)),"")</f>
        <v/>
      </c>
      <c r="T9609" s="71" t="str">
        <f t="shared" si="453"/>
        <v/>
      </c>
    </row>
    <row r="9610" spans="16:20">
      <c r="P9610" s="70" t="str">
        <f t="shared" si="451"/>
        <v/>
      </c>
      <c r="Q9610" s="70" t="str">
        <f t="shared" si="452"/>
        <v/>
      </c>
      <c r="R9610" s="70" t="str">
        <f>IFERROR(IF(K9610="handling and wharfage",SUM(P9610:Q9610),IF(OR(K9610="tank",K9610="Boat",K9610="car"),INDEX(Rate!$B$4:$M$25,MATCH(Gilbert!N9610,Rate!$A$4:$A$25,0),MATCH(Gilbert!L9610,Rate!$B$3:$M$3,0))*O9610*0.8,INDEX(Rate!$B$4:$M$25,MATCH(Gilbert!N9610,Rate!$A$4:$A$25,0),MATCH(Gilbert!L9610,Rate!$B$3:$M$3,0))*O9610)),"")</f>
        <v/>
      </c>
      <c r="T9610" s="71" t="str">
        <f t="shared" si="453"/>
        <v/>
      </c>
    </row>
    <row r="9611" spans="16:20">
      <c r="P9611" s="70" t="str">
        <f t="shared" si="451"/>
        <v/>
      </c>
      <c r="Q9611" s="70" t="str">
        <f t="shared" si="452"/>
        <v/>
      </c>
      <c r="R9611" s="70" t="str">
        <f>IFERROR(IF(K9611="handling and wharfage",SUM(P9611:Q9611),IF(OR(K9611="tank",K9611="Boat",K9611="car"),INDEX(Rate!$B$4:$M$25,MATCH(Gilbert!N9611,Rate!$A$4:$A$25,0),MATCH(Gilbert!L9611,Rate!$B$3:$M$3,0))*O9611*0.8,INDEX(Rate!$B$4:$M$25,MATCH(Gilbert!N9611,Rate!$A$4:$A$25,0),MATCH(Gilbert!L9611,Rate!$B$3:$M$3,0))*O9611)),"")</f>
        <v/>
      </c>
      <c r="T9611" s="71" t="str">
        <f t="shared" si="453"/>
        <v/>
      </c>
    </row>
    <row r="9612" spans="16:20">
      <c r="P9612" s="70" t="str">
        <f t="shared" si="451"/>
        <v/>
      </c>
      <c r="Q9612" s="70" t="str">
        <f t="shared" si="452"/>
        <v/>
      </c>
      <c r="R9612" s="70" t="str">
        <f>IFERROR(IF(K9612="handling and wharfage",SUM(P9612:Q9612),IF(OR(K9612="tank",K9612="Boat",K9612="car"),INDEX(Rate!$B$4:$M$25,MATCH(Gilbert!N9612,Rate!$A$4:$A$25,0),MATCH(Gilbert!L9612,Rate!$B$3:$M$3,0))*O9612*0.8,INDEX(Rate!$B$4:$M$25,MATCH(Gilbert!N9612,Rate!$A$4:$A$25,0),MATCH(Gilbert!L9612,Rate!$B$3:$M$3,0))*O9612)),"")</f>
        <v/>
      </c>
      <c r="T9612" s="71" t="str">
        <f t="shared" si="453"/>
        <v/>
      </c>
    </row>
    <row r="9613" spans="16:20">
      <c r="P9613" s="70" t="str">
        <f t="shared" si="451"/>
        <v/>
      </c>
      <c r="Q9613" s="70" t="str">
        <f t="shared" si="452"/>
        <v/>
      </c>
      <c r="R9613" s="70" t="str">
        <f>IFERROR(IF(K9613="handling and wharfage",SUM(P9613:Q9613),IF(OR(K9613="tank",K9613="Boat",K9613="car"),INDEX(Rate!$B$4:$M$25,MATCH(Gilbert!N9613,Rate!$A$4:$A$25,0),MATCH(Gilbert!L9613,Rate!$B$3:$M$3,0))*O9613*0.8,INDEX(Rate!$B$4:$M$25,MATCH(Gilbert!N9613,Rate!$A$4:$A$25,0),MATCH(Gilbert!L9613,Rate!$B$3:$M$3,0))*O9613)),"")</f>
        <v/>
      </c>
      <c r="T9613" s="71" t="str">
        <f t="shared" si="453"/>
        <v/>
      </c>
    </row>
    <row r="9614" spans="16:20">
      <c r="P9614" s="70" t="str">
        <f t="shared" si="451"/>
        <v/>
      </c>
      <c r="Q9614" s="70" t="str">
        <f t="shared" si="452"/>
        <v/>
      </c>
      <c r="R9614" s="70" t="str">
        <f>IFERROR(IF(K9614="handling and wharfage",SUM(P9614:Q9614),IF(OR(K9614="tank",K9614="Boat",K9614="car"),INDEX(Rate!$B$4:$M$25,MATCH(Gilbert!N9614,Rate!$A$4:$A$25,0),MATCH(Gilbert!L9614,Rate!$B$3:$M$3,0))*O9614*0.8,INDEX(Rate!$B$4:$M$25,MATCH(Gilbert!N9614,Rate!$A$4:$A$25,0),MATCH(Gilbert!L9614,Rate!$B$3:$M$3,0))*O9614)),"")</f>
        <v/>
      </c>
      <c r="T9614" s="71" t="str">
        <f t="shared" si="453"/>
        <v/>
      </c>
    </row>
    <row r="9615" spans="16:20">
      <c r="P9615" s="70" t="str">
        <f t="shared" si="451"/>
        <v/>
      </c>
      <c r="Q9615" s="70" t="str">
        <f t="shared" si="452"/>
        <v/>
      </c>
      <c r="R9615" s="70" t="str">
        <f>IFERROR(IF(K9615="handling and wharfage",SUM(P9615:Q9615),IF(OR(K9615="tank",K9615="Boat",K9615="car"),INDEX(Rate!$B$4:$M$25,MATCH(Gilbert!N9615,Rate!$A$4:$A$25,0),MATCH(Gilbert!L9615,Rate!$B$3:$M$3,0))*O9615*0.8,INDEX(Rate!$B$4:$M$25,MATCH(Gilbert!N9615,Rate!$A$4:$A$25,0),MATCH(Gilbert!L9615,Rate!$B$3:$M$3,0))*O9615)),"")</f>
        <v/>
      </c>
      <c r="T9615" s="71" t="str">
        <f t="shared" si="453"/>
        <v/>
      </c>
    </row>
    <row r="9616" spans="16:20">
      <c r="P9616" s="70" t="str">
        <f t="shared" si="451"/>
        <v/>
      </c>
      <c r="Q9616" s="70" t="str">
        <f t="shared" si="452"/>
        <v/>
      </c>
      <c r="R9616" s="70" t="str">
        <f>IFERROR(IF(K9616="handling and wharfage",SUM(P9616:Q9616),IF(OR(K9616="tank",K9616="Boat",K9616="car"),INDEX(Rate!$B$4:$M$25,MATCH(Gilbert!N9616,Rate!$A$4:$A$25,0),MATCH(Gilbert!L9616,Rate!$B$3:$M$3,0))*O9616*0.8,INDEX(Rate!$B$4:$M$25,MATCH(Gilbert!N9616,Rate!$A$4:$A$25,0),MATCH(Gilbert!L9616,Rate!$B$3:$M$3,0))*O9616)),"")</f>
        <v/>
      </c>
      <c r="T9616" s="71" t="str">
        <f t="shared" si="453"/>
        <v/>
      </c>
    </row>
    <row r="9617" spans="16:20">
      <c r="P9617" s="70" t="str">
        <f t="shared" si="451"/>
        <v/>
      </c>
      <c r="Q9617" s="70" t="str">
        <f t="shared" si="452"/>
        <v/>
      </c>
      <c r="R9617" s="70" t="str">
        <f>IFERROR(IF(K9617="handling and wharfage",SUM(P9617:Q9617),IF(OR(K9617="tank",K9617="Boat",K9617="car"),INDEX(Rate!$B$4:$M$25,MATCH(Gilbert!N9617,Rate!$A$4:$A$25,0),MATCH(Gilbert!L9617,Rate!$B$3:$M$3,0))*O9617*0.8,INDEX(Rate!$B$4:$M$25,MATCH(Gilbert!N9617,Rate!$A$4:$A$25,0),MATCH(Gilbert!L9617,Rate!$B$3:$M$3,0))*O9617)),"")</f>
        <v/>
      </c>
      <c r="T9617" s="71" t="str">
        <f t="shared" si="453"/>
        <v/>
      </c>
    </row>
    <row r="9618" spans="16:20">
      <c r="P9618" s="70" t="str">
        <f t="shared" si="451"/>
        <v/>
      </c>
      <c r="Q9618" s="70" t="str">
        <f t="shared" si="452"/>
        <v/>
      </c>
      <c r="R9618" s="70" t="str">
        <f>IFERROR(IF(K9618="handling and wharfage",SUM(P9618:Q9618),IF(OR(K9618="tank",K9618="Boat",K9618="car"),INDEX(Rate!$B$4:$M$25,MATCH(Gilbert!N9618,Rate!$A$4:$A$25,0),MATCH(Gilbert!L9618,Rate!$B$3:$M$3,0))*O9618*0.8,INDEX(Rate!$B$4:$M$25,MATCH(Gilbert!N9618,Rate!$A$4:$A$25,0),MATCH(Gilbert!L9618,Rate!$B$3:$M$3,0))*O9618)),"")</f>
        <v/>
      </c>
      <c r="T9618" s="71" t="str">
        <f t="shared" si="453"/>
        <v/>
      </c>
    </row>
    <row r="9619" spans="16:20">
      <c r="P9619" s="70" t="str">
        <f t="shared" si="451"/>
        <v/>
      </c>
      <c r="Q9619" s="70" t="str">
        <f t="shared" si="452"/>
        <v/>
      </c>
      <c r="R9619" s="70" t="str">
        <f>IFERROR(IF(K9619="handling and wharfage",SUM(P9619:Q9619),IF(OR(K9619="tank",K9619="Boat",K9619="car"),INDEX(Rate!$B$4:$M$25,MATCH(Gilbert!N9619,Rate!$A$4:$A$25,0),MATCH(Gilbert!L9619,Rate!$B$3:$M$3,0))*O9619*0.8,INDEX(Rate!$B$4:$M$25,MATCH(Gilbert!N9619,Rate!$A$4:$A$25,0),MATCH(Gilbert!L9619,Rate!$B$3:$M$3,0))*O9619)),"")</f>
        <v/>
      </c>
      <c r="T9619" s="71" t="str">
        <f t="shared" si="453"/>
        <v/>
      </c>
    </row>
    <row r="9620" spans="16:20">
      <c r="P9620" s="70" t="str">
        <f t="shared" si="451"/>
        <v/>
      </c>
      <c r="Q9620" s="70" t="str">
        <f t="shared" si="452"/>
        <v/>
      </c>
      <c r="R9620" s="70" t="str">
        <f>IFERROR(IF(K9620="handling and wharfage",SUM(P9620:Q9620),IF(OR(K9620="tank",K9620="Boat",K9620="car"),INDEX(Rate!$B$4:$M$25,MATCH(Gilbert!N9620,Rate!$A$4:$A$25,0),MATCH(Gilbert!L9620,Rate!$B$3:$M$3,0))*O9620*0.8,INDEX(Rate!$B$4:$M$25,MATCH(Gilbert!N9620,Rate!$A$4:$A$25,0),MATCH(Gilbert!L9620,Rate!$B$3:$M$3,0))*O9620)),"")</f>
        <v/>
      </c>
      <c r="T9620" s="71" t="str">
        <f t="shared" si="453"/>
        <v/>
      </c>
    </row>
    <row r="9621" spans="16:20">
      <c r="P9621" s="70" t="str">
        <f t="shared" si="451"/>
        <v/>
      </c>
      <c r="Q9621" s="70" t="str">
        <f t="shared" si="452"/>
        <v/>
      </c>
      <c r="R9621" s="70" t="str">
        <f>IFERROR(IF(K9621="handling and wharfage",SUM(P9621:Q9621),IF(OR(K9621="tank",K9621="Boat",K9621="car"),INDEX(Rate!$B$4:$M$25,MATCH(Gilbert!N9621,Rate!$A$4:$A$25,0),MATCH(Gilbert!L9621,Rate!$B$3:$M$3,0))*O9621*0.8,INDEX(Rate!$B$4:$M$25,MATCH(Gilbert!N9621,Rate!$A$4:$A$25,0),MATCH(Gilbert!L9621,Rate!$B$3:$M$3,0))*O9621)),"")</f>
        <v/>
      </c>
      <c r="T9621" s="71" t="str">
        <f t="shared" si="453"/>
        <v/>
      </c>
    </row>
    <row r="9622" spans="16:20">
      <c r="P9622" s="70" t="str">
        <f t="shared" si="451"/>
        <v/>
      </c>
      <c r="Q9622" s="70" t="str">
        <f t="shared" si="452"/>
        <v/>
      </c>
      <c r="R9622" s="70" t="str">
        <f>IFERROR(IF(K9622="handling and wharfage",SUM(P9622:Q9622),IF(OR(K9622="tank",K9622="Boat",K9622="car"),INDEX(Rate!$B$4:$M$25,MATCH(Gilbert!N9622,Rate!$A$4:$A$25,0),MATCH(Gilbert!L9622,Rate!$B$3:$M$3,0))*O9622*0.8,INDEX(Rate!$B$4:$M$25,MATCH(Gilbert!N9622,Rate!$A$4:$A$25,0),MATCH(Gilbert!L9622,Rate!$B$3:$M$3,0))*O9622)),"")</f>
        <v/>
      </c>
      <c r="T9622" s="71" t="str">
        <f t="shared" si="453"/>
        <v/>
      </c>
    </row>
    <row r="9623" spans="16:20">
      <c r="P9623" s="70" t="str">
        <f t="shared" si="451"/>
        <v/>
      </c>
      <c r="Q9623" s="70" t="str">
        <f t="shared" si="452"/>
        <v/>
      </c>
      <c r="R9623" s="70" t="str">
        <f>IFERROR(IF(K9623="handling and wharfage",SUM(P9623:Q9623),IF(OR(K9623="tank",K9623="Boat",K9623="car"),INDEX(Rate!$B$4:$M$25,MATCH(Gilbert!N9623,Rate!$A$4:$A$25,0),MATCH(Gilbert!L9623,Rate!$B$3:$M$3,0))*O9623*0.8,INDEX(Rate!$B$4:$M$25,MATCH(Gilbert!N9623,Rate!$A$4:$A$25,0),MATCH(Gilbert!L9623,Rate!$B$3:$M$3,0))*O9623)),"")</f>
        <v/>
      </c>
      <c r="T9623" s="71" t="str">
        <f t="shared" si="453"/>
        <v/>
      </c>
    </row>
    <row r="9624" spans="16:20">
      <c r="P9624" s="70" t="str">
        <f t="shared" si="451"/>
        <v/>
      </c>
      <c r="Q9624" s="70" t="str">
        <f t="shared" si="452"/>
        <v/>
      </c>
      <c r="R9624" s="70" t="str">
        <f>IFERROR(IF(K9624="handling and wharfage",SUM(P9624:Q9624),IF(OR(K9624="tank",K9624="Boat",K9624="car"),INDEX(Rate!$B$4:$M$25,MATCH(Gilbert!N9624,Rate!$A$4:$A$25,0),MATCH(Gilbert!L9624,Rate!$B$3:$M$3,0))*O9624*0.8,INDEX(Rate!$B$4:$M$25,MATCH(Gilbert!N9624,Rate!$A$4:$A$25,0),MATCH(Gilbert!L9624,Rate!$B$3:$M$3,0))*O9624)),"")</f>
        <v/>
      </c>
      <c r="T9624" s="71" t="str">
        <f t="shared" si="453"/>
        <v/>
      </c>
    </row>
    <row r="9625" spans="16:20">
      <c r="P9625" s="70" t="str">
        <f t="shared" si="451"/>
        <v/>
      </c>
      <c r="Q9625" s="70" t="str">
        <f t="shared" si="452"/>
        <v/>
      </c>
      <c r="R9625" s="70" t="str">
        <f>IFERROR(IF(K9625="handling and wharfage",SUM(P9625:Q9625),IF(OR(K9625="tank",K9625="Boat",K9625="car"),INDEX(Rate!$B$4:$M$25,MATCH(Gilbert!N9625,Rate!$A$4:$A$25,0),MATCH(Gilbert!L9625,Rate!$B$3:$M$3,0))*O9625*0.8,INDEX(Rate!$B$4:$M$25,MATCH(Gilbert!N9625,Rate!$A$4:$A$25,0),MATCH(Gilbert!L9625,Rate!$B$3:$M$3,0))*O9625)),"")</f>
        <v/>
      </c>
      <c r="T9625" s="71" t="str">
        <f t="shared" si="453"/>
        <v/>
      </c>
    </row>
    <row r="9626" spans="16:20">
      <c r="P9626" s="70" t="str">
        <f t="shared" si="451"/>
        <v/>
      </c>
      <c r="Q9626" s="70" t="str">
        <f t="shared" si="452"/>
        <v/>
      </c>
      <c r="R9626" s="70" t="str">
        <f>IFERROR(IF(K9626="handling and wharfage",SUM(P9626:Q9626),IF(OR(K9626="tank",K9626="Boat",K9626="car"),INDEX(Rate!$B$4:$M$25,MATCH(Gilbert!N9626,Rate!$A$4:$A$25,0),MATCH(Gilbert!L9626,Rate!$B$3:$M$3,0))*O9626*0.8,INDEX(Rate!$B$4:$M$25,MATCH(Gilbert!N9626,Rate!$A$4:$A$25,0),MATCH(Gilbert!L9626,Rate!$B$3:$M$3,0))*O9626)),"")</f>
        <v/>
      </c>
      <c r="T9626" s="71" t="str">
        <f t="shared" si="453"/>
        <v/>
      </c>
    </row>
    <row r="9627" spans="16:20">
      <c r="P9627" s="70" t="str">
        <f t="shared" si="451"/>
        <v/>
      </c>
      <c r="Q9627" s="70" t="str">
        <f t="shared" si="452"/>
        <v/>
      </c>
      <c r="R9627" s="70" t="str">
        <f>IFERROR(IF(K9627="handling and wharfage",SUM(P9627:Q9627),IF(OR(K9627="tank",K9627="Boat",K9627="car"),INDEX(Rate!$B$4:$M$25,MATCH(Gilbert!N9627,Rate!$A$4:$A$25,0),MATCH(Gilbert!L9627,Rate!$B$3:$M$3,0))*O9627*0.8,INDEX(Rate!$B$4:$M$25,MATCH(Gilbert!N9627,Rate!$A$4:$A$25,0),MATCH(Gilbert!L9627,Rate!$B$3:$M$3,0))*O9627)),"")</f>
        <v/>
      </c>
      <c r="T9627" s="71" t="str">
        <f t="shared" si="453"/>
        <v/>
      </c>
    </row>
    <row r="9628" spans="16:20">
      <c r="P9628" s="70" t="str">
        <f t="shared" si="451"/>
        <v/>
      </c>
      <c r="Q9628" s="70" t="str">
        <f t="shared" si="452"/>
        <v/>
      </c>
      <c r="R9628" s="70" t="str">
        <f>IFERROR(IF(K9628="handling and wharfage",SUM(P9628:Q9628),IF(OR(K9628="tank",K9628="Boat",K9628="car"),INDEX(Rate!$B$4:$M$25,MATCH(Gilbert!N9628,Rate!$A$4:$A$25,0),MATCH(Gilbert!L9628,Rate!$B$3:$M$3,0))*O9628*0.8,INDEX(Rate!$B$4:$M$25,MATCH(Gilbert!N9628,Rate!$A$4:$A$25,0),MATCH(Gilbert!L9628,Rate!$B$3:$M$3,0))*O9628)),"")</f>
        <v/>
      </c>
      <c r="T9628" s="71" t="str">
        <f t="shared" si="453"/>
        <v/>
      </c>
    </row>
    <row r="9629" spans="16:20">
      <c r="P9629" s="70" t="str">
        <f t="shared" si="451"/>
        <v/>
      </c>
      <c r="Q9629" s="70" t="str">
        <f t="shared" si="452"/>
        <v/>
      </c>
      <c r="R9629" s="70" t="str">
        <f>IFERROR(IF(K9629="handling and wharfage",SUM(P9629:Q9629),IF(OR(K9629="tank",K9629="Boat",K9629="car"),INDEX(Rate!$B$4:$M$25,MATCH(Gilbert!N9629,Rate!$A$4:$A$25,0),MATCH(Gilbert!L9629,Rate!$B$3:$M$3,0))*O9629*0.8,INDEX(Rate!$B$4:$M$25,MATCH(Gilbert!N9629,Rate!$A$4:$A$25,0),MATCH(Gilbert!L9629,Rate!$B$3:$M$3,0))*O9629)),"")</f>
        <v/>
      </c>
      <c r="T9629" s="71" t="str">
        <f t="shared" si="453"/>
        <v/>
      </c>
    </row>
    <row r="9630" spans="16:20">
      <c r="P9630" s="70" t="str">
        <f t="shared" si="451"/>
        <v/>
      </c>
      <c r="Q9630" s="70" t="str">
        <f t="shared" si="452"/>
        <v/>
      </c>
      <c r="R9630" s="70" t="str">
        <f>IFERROR(IF(K9630="handling and wharfage",SUM(P9630:Q9630),IF(OR(K9630="tank",K9630="Boat",K9630="car"),INDEX(Rate!$B$4:$M$25,MATCH(Gilbert!N9630,Rate!$A$4:$A$25,0),MATCH(Gilbert!L9630,Rate!$B$3:$M$3,0))*O9630*0.8,INDEX(Rate!$B$4:$M$25,MATCH(Gilbert!N9630,Rate!$A$4:$A$25,0),MATCH(Gilbert!L9630,Rate!$B$3:$M$3,0))*O9630)),"")</f>
        <v/>
      </c>
      <c r="T9630" s="71" t="str">
        <f t="shared" si="453"/>
        <v/>
      </c>
    </row>
    <row r="9631" spans="16:20">
      <c r="P9631" s="70" t="str">
        <f t="shared" si="451"/>
        <v/>
      </c>
      <c r="Q9631" s="70" t="str">
        <f t="shared" si="452"/>
        <v/>
      </c>
      <c r="R9631" s="70" t="str">
        <f>IFERROR(IF(K9631="handling and wharfage",SUM(P9631:Q9631),IF(OR(K9631="tank",K9631="Boat",K9631="car"),INDEX(Rate!$B$4:$M$25,MATCH(Gilbert!N9631,Rate!$A$4:$A$25,0),MATCH(Gilbert!L9631,Rate!$B$3:$M$3,0))*O9631*0.8,INDEX(Rate!$B$4:$M$25,MATCH(Gilbert!N9631,Rate!$A$4:$A$25,0),MATCH(Gilbert!L9631,Rate!$B$3:$M$3,0))*O9631)),"")</f>
        <v/>
      </c>
      <c r="T9631" s="71" t="str">
        <f t="shared" si="453"/>
        <v/>
      </c>
    </row>
    <row r="9632" spans="16:20">
      <c r="P9632" s="70" t="str">
        <f t="shared" si="451"/>
        <v/>
      </c>
      <c r="Q9632" s="70" t="str">
        <f t="shared" si="452"/>
        <v/>
      </c>
      <c r="R9632" s="70" t="str">
        <f>IFERROR(IF(K9632="handling and wharfage",SUM(P9632:Q9632),IF(OR(K9632="tank",K9632="Boat",K9632="car"),INDEX(Rate!$B$4:$M$25,MATCH(Gilbert!N9632,Rate!$A$4:$A$25,0),MATCH(Gilbert!L9632,Rate!$B$3:$M$3,0))*O9632*0.8,INDEX(Rate!$B$4:$M$25,MATCH(Gilbert!N9632,Rate!$A$4:$A$25,0),MATCH(Gilbert!L9632,Rate!$B$3:$M$3,0))*O9632)),"")</f>
        <v/>
      </c>
      <c r="T9632" s="71" t="str">
        <f t="shared" si="453"/>
        <v/>
      </c>
    </row>
    <row r="9633" spans="16:20">
      <c r="P9633" s="70" t="str">
        <f t="shared" si="451"/>
        <v/>
      </c>
      <c r="Q9633" s="70" t="str">
        <f t="shared" si="452"/>
        <v/>
      </c>
      <c r="R9633" s="70" t="str">
        <f>IFERROR(IF(K9633="handling and wharfage",SUM(P9633:Q9633),IF(OR(K9633="tank",K9633="Boat",K9633="car"),INDEX(Rate!$B$4:$M$25,MATCH(Gilbert!N9633,Rate!$A$4:$A$25,0),MATCH(Gilbert!L9633,Rate!$B$3:$M$3,0))*O9633*0.8,INDEX(Rate!$B$4:$M$25,MATCH(Gilbert!N9633,Rate!$A$4:$A$25,0),MATCH(Gilbert!L9633,Rate!$B$3:$M$3,0))*O9633)),"")</f>
        <v/>
      </c>
      <c r="T9633" s="71" t="str">
        <f t="shared" si="453"/>
        <v/>
      </c>
    </row>
    <row r="9634" spans="16:20">
      <c r="P9634" s="70" t="str">
        <f t="shared" si="451"/>
        <v/>
      </c>
      <c r="Q9634" s="70" t="str">
        <f t="shared" si="452"/>
        <v/>
      </c>
      <c r="R9634" s="70" t="str">
        <f>IFERROR(IF(K9634="handling and wharfage",SUM(P9634:Q9634),IF(OR(K9634="tank",K9634="Boat",K9634="car"),INDEX(Rate!$B$4:$M$25,MATCH(Gilbert!N9634,Rate!$A$4:$A$25,0),MATCH(Gilbert!L9634,Rate!$B$3:$M$3,0))*O9634*0.8,INDEX(Rate!$B$4:$M$25,MATCH(Gilbert!N9634,Rate!$A$4:$A$25,0),MATCH(Gilbert!L9634,Rate!$B$3:$M$3,0))*O9634)),"")</f>
        <v/>
      </c>
      <c r="T9634" s="71" t="str">
        <f t="shared" si="453"/>
        <v/>
      </c>
    </row>
    <row r="9635" spans="16:20">
      <c r="P9635" s="70" t="str">
        <f t="shared" si="451"/>
        <v/>
      </c>
      <c r="Q9635" s="70" t="str">
        <f t="shared" si="452"/>
        <v/>
      </c>
      <c r="R9635" s="70" t="str">
        <f>IFERROR(IF(K9635="handling and wharfage",SUM(P9635:Q9635),IF(OR(K9635="tank",K9635="Boat",K9635="car"),INDEX(Rate!$B$4:$M$25,MATCH(Gilbert!N9635,Rate!$A$4:$A$25,0),MATCH(Gilbert!L9635,Rate!$B$3:$M$3,0))*O9635*0.8,INDEX(Rate!$B$4:$M$25,MATCH(Gilbert!N9635,Rate!$A$4:$A$25,0),MATCH(Gilbert!L9635,Rate!$B$3:$M$3,0))*O9635)),"")</f>
        <v/>
      </c>
      <c r="T9635" s="71" t="str">
        <f t="shared" si="453"/>
        <v/>
      </c>
    </row>
    <row r="9636" spans="16:20">
      <c r="P9636" s="70" t="str">
        <f t="shared" si="451"/>
        <v/>
      </c>
      <c r="Q9636" s="70" t="str">
        <f t="shared" si="452"/>
        <v/>
      </c>
      <c r="R9636" s="70" t="str">
        <f>IFERROR(IF(K9636="handling and wharfage",SUM(P9636:Q9636),IF(OR(K9636="tank",K9636="Boat",K9636="car"),INDEX(Rate!$B$4:$M$25,MATCH(Gilbert!N9636,Rate!$A$4:$A$25,0),MATCH(Gilbert!L9636,Rate!$B$3:$M$3,0))*O9636*0.8,INDEX(Rate!$B$4:$M$25,MATCH(Gilbert!N9636,Rate!$A$4:$A$25,0),MATCH(Gilbert!L9636,Rate!$B$3:$M$3,0))*O9636)),"")</f>
        <v/>
      </c>
      <c r="T9636" s="71" t="str">
        <f t="shared" si="453"/>
        <v/>
      </c>
    </row>
    <row r="9637" spans="16:20">
      <c r="P9637" s="70" t="str">
        <f t="shared" si="451"/>
        <v/>
      </c>
      <c r="Q9637" s="70" t="str">
        <f t="shared" si="452"/>
        <v/>
      </c>
      <c r="R9637" s="70" t="str">
        <f>IFERROR(IF(K9637="handling and wharfage",SUM(P9637:Q9637),IF(OR(K9637="tank",K9637="Boat",K9637="car"),INDEX(Rate!$B$4:$M$25,MATCH(Gilbert!N9637,Rate!$A$4:$A$25,0),MATCH(Gilbert!L9637,Rate!$B$3:$M$3,0))*O9637*0.8,INDEX(Rate!$B$4:$M$25,MATCH(Gilbert!N9637,Rate!$A$4:$A$25,0),MATCH(Gilbert!L9637,Rate!$B$3:$M$3,0))*O9637)),"")</f>
        <v/>
      </c>
      <c r="T9637" s="71" t="str">
        <f t="shared" si="453"/>
        <v/>
      </c>
    </row>
    <row r="9638" spans="16:20">
      <c r="P9638" s="70" t="str">
        <f t="shared" si="451"/>
        <v/>
      </c>
      <c r="Q9638" s="70" t="str">
        <f t="shared" si="452"/>
        <v/>
      </c>
      <c r="R9638" s="70" t="str">
        <f>IFERROR(IF(K9638="handling and wharfage",SUM(P9638:Q9638),IF(OR(K9638="tank",K9638="Boat",K9638="car"),INDEX(Rate!$B$4:$M$25,MATCH(Gilbert!N9638,Rate!$A$4:$A$25,0),MATCH(Gilbert!L9638,Rate!$B$3:$M$3,0))*O9638*0.8,INDEX(Rate!$B$4:$M$25,MATCH(Gilbert!N9638,Rate!$A$4:$A$25,0),MATCH(Gilbert!L9638,Rate!$B$3:$M$3,0))*O9638)),"")</f>
        <v/>
      </c>
      <c r="T9638" s="71" t="str">
        <f t="shared" si="453"/>
        <v/>
      </c>
    </row>
    <row r="9639" spans="16:20">
      <c r="P9639" s="70" t="str">
        <f t="shared" si="451"/>
        <v/>
      </c>
      <c r="Q9639" s="70" t="str">
        <f t="shared" si="452"/>
        <v/>
      </c>
      <c r="R9639" s="70" t="str">
        <f>IFERROR(IF(K9639="handling and wharfage",SUM(P9639:Q9639),IF(OR(K9639="tank",K9639="Boat",K9639="car"),INDEX(Rate!$B$4:$M$25,MATCH(Gilbert!N9639,Rate!$A$4:$A$25,0),MATCH(Gilbert!L9639,Rate!$B$3:$M$3,0))*O9639*0.8,INDEX(Rate!$B$4:$M$25,MATCH(Gilbert!N9639,Rate!$A$4:$A$25,0),MATCH(Gilbert!L9639,Rate!$B$3:$M$3,0))*O9639)),"")</f>
        <v/>
      </c>
      <c r="T9639" s="71" t="str">
        <f t="shared" si="453"/>
        <v/>
      </c>
    </row>
    <row r="9640" spans="16:20">
      <c r="P9640" s="70" t="str">
        <f t="shared" si="451"/>
        <v/>
      </c>
      <c r="Q9640" s="70" t="str">
        <f t="shared" si="452"/>
        <v/>
      </c>
      <c r="R9640" s="70" t="str">
        <f>IFERROR(IF(K9640="handling and wharfage",SUM(P9640:Q9640),IF(OR(K9640="tank",K9640="Boat",K9640="car"),INDEX(Rate!$B$4:$M$25,MATCH(Gilbert!N9640,Rate!$A$4:$A$25,0),MATCH(Gilbert!L9640,Rate!$B$3:$M$3,0))*O9640*0.8,INDEX(Rate!$B$4:$M$25,MATCH(Gilbert!N9640,Rate!$A$4:$A$25,0),MATCH(Gilbert!L9640,Rate!$B$3:$M$3,0))*O9640)),"")</f>
        <v/>
      </c>
      <c r="T9640" s="71" t="str">
        <f t="shared" si="453"/>
        <v/>
      </c>
    </row>
    <row r="9641" spans="16:20">
      <c r="P9641" s="70" t="str">
        <f t="shared" si="451"/>
        <v/>
      </c>
      <c r="Q9641" s="70" t="str">
        <f t="shared" si="452"/>
        <v/>
      </c>
      <c r="R9641" s="70" t="str">
        <f>IFERROR(IF(K9641="handling and wharfage",SUM(P9641:Q9641),IF(OR(K9641="tank",K9641="Boat",K9641="car"),INDEX(Rate!$B$4:$M$25,MATCH(Gilbert!N9641,Rate!$A$4:$A$25,0),MATCH(Gilbert!L9641,Rate!$B$3:$M$3,0))*O9641*0.8,INDEX(Rate!$B$4:$M$25,MATCH(Gilbert!N9641,Rate!$A$4:$A$25,0),MATCH(Gilbert!L9641,Rate!$B$3:$M$3,0))*O9641)),"")</f>
        <v/>
      </c>
      <c r="T9641" s="71" t="str">
        <f t="shared" si="453"/>
        <v/>
      </c>
    </row>
    <row r="9642" spans="16:20">
      <c r="P9642" s="70" t="str">
        <f t="shared" si="451"/>
        <v/>
      </c>
      <c r="Q9642" s="70" t="str">
        <f t="shared" si="452"/>
        <v/>
      </c>
      <c r="R9642" s="70" t="str">
        <f>IFERROR(IF(K9642="handling and wharfage",SUM(P9642:Q9642),IF(OR(K9642="tank",K9642="Boat",K9642="car"),INDEX(Rate!$B$4:$M$25,MATCH(Gilbert!N9642,Rate!$A$4:$A$25,0),MATCH(Gilbert!L9642,Rate!$B$3:$M$3,0))*O9642*0.8,INDEX(Rate!$B$4:$M$25,MATCH(Gilbert!N9642,Rate!$A$4:$A$25,0),MATCH(Gilbert!L9642,Rate!$B$3:$M$3,0))*O9642)),"")</f>
        <v/>
      </c>
      <c r="T9642" s="71" t="str">
        <f t="shared" si="453"/>
        <v/>
      </c>
    </row>
    <row r="9643" spans="16:20">
      <c r="P9643" s="70" t="str">
        <f t="shared" si="451"/>
        <v/>
      </c>
      <c r="Q9643" s="70" t="str">
        <f t="shared" si="452"/>
        <v/>
      </c>
      <c r="R9643" s="70" t="str">
        <f>IFERROR(IF(K9643="handling and wharfage",SUM(P9643:Q9643),IF(OR(K9643="tank",K9643="Boat",K9643="car"),INDEX(Rate!$B$4:$M$25,MATCH(Gilbert!N9643,Rate!$A$4:$A$25,0),MATCH(Gilbert!L9643,Rate!$B$3:$M$3,0))*O9643*0.8,INDEX(Rate!$B$4:$M$25,MATCH(Gilbert!N9643,Rate!$A$4:$A$25,0),MATCH(Gilbert!L9643,Rate!$B$3:$M$3,0))*O9643)),"")</f>
        <v/>
      </c>
      <c r="T9643" s="71" t="str">
        <f t="shared" si="453"/>
        <v/>
      </c>
    </row>
    <row r="9644" spans="16:20">
      <c r="P9644" s="70" t="str">
        <f t="shared" si="451"/>
        <v/>
      </c>
      <c r="Q9644" s="70" t="str">
        <f t="shared" si="452"/>
        <v/>
      </c>
      <c r="R9644" s="70" t="str">
        <f>IFERROR(IF(K9644="handling and wharfage",SUM(P9644:Q9644),IF(OR(K9644="tank",K9644="Boat",K9644="car"),INDEX(Rate!$B$4:$M$25,MATCH(Gilbert!N9644,Rate!$A$4:$A$25,0),MATCH(Gilbert!L9644,Rate!$B$3:$M$3,0))*O9644*0.8,INDEX(Rate!$B$4:$M$25,MATCH(Gilbert!N9644,Rate!$A$4:$A$25,0),MATCH(Gilbert!L9644,Rate!$B$3:$M$3,0))*O9644)),"")</f>
        <v/>
      </c>
      <c r="T9644" s="71" t="str">
        <f t="shared" si="453"/>
        <v/>
      </c>
    </row>
    <row r="9645" spans="16:20">
      <c r="P9645" s="70" t="str">
        <f t="shared" si="451"/>
        <v/>
      </c>
      <c r="Q9645" s="70" t="str">
        <f t="shared" si="452"/>
        <v/>
      </c>
      <c r="R9645" s="70" t="str">
        <f>IFERROR(IF(K9645="handling and wharfage",SUM(P9645:Q9645),IF(OR(K9645="tank",K9645="Boat",K9645="car"),INDEX(Rate!$B$4:$M$25,MATCH(Gilbert!N9645,Rate!$A$4:$A$25,0),MATCH(Gilbert!L9645,Rate!$B$3:$M$3,0))*O9645*0.8,INDEX(Rate!$B$4:$M$25,MATCH(Gilbert!N9645,Rate!$A$4:$A$25,0),MATCH(Gilbert!L9645,Rate!$B$3:$M$3,0))*O9645)),"")</f>
        <v/>
      </c>
      <c r="T9645" s="71" t="str">
        <f t="shared" si="453"/>
        <v/>
      </c>
    </row>
    <row r="9646" spans="16:20">
      <c r="P9646" s="70" t="str">
        <f t="shared" si="451"/>
        <v/>
      </c>
      <c r="Q9646" s="70" t="str">
        <f t="shared" si="452"/>
        <v/>
      </c>
      <c r="R9646" s="70" t="str">
        <f>IFERROR(IF(K9646="handling and wharfage",SUM(P9646:Q9646),IF(OR(K9646="tank",K9646="Boat",K9646="car"),INDEX(Rate!$B$4:$M$25,MATCH(Gilbert!N9646,Rate!$A$4:$A$25,0),MATCH(Gilbert!L9646,Rate!$B$3:$M$3,0))*O9646*0.8,INDEX(Rate!$B$4:$M$25,MATCH(Gilbert!N9646,Rate!$A$4:$A$25,0),MATCH(Gilbert!L9646,Rate!$B$3:$M$3,0))*O9646)),"")</f>
        <v/>
      </c>
      <c r="T9646" s="71" t="str">
        <f t="shared" si="453"/>
        <v/>
      </c>
    </row>
    <row r="9647" spans="16:20">
      <c r="P9647" s="70" t="str">
        <f t="shared" si="451"/>
        <v/>
      </c>
      <c r="Q9647" s="70" t="str">
        <f t="shared" si="452"/>
        <v/>
      </c>
      <c r="R9647" s="70" t="str">
        <f>IFERROR(IF(K9647="handling and wharfage",SUM(P9647:Q9647),IF(OR(K9647="tank",K9647="Boat",K9647="car"),INDEX(Rate!$B$4:$M$25,MATCH(Gilbert!N9647,Rate!$A$4:$A$25,0),MATCH(Gilbert!L9647,Rate!$B$3:$M$3,0))*O9647*0.8,INDEX(Rate!$B$4:$M$25,MATCH(Gilbert!N9647,Rate!$A$4:$A$25,0),MATCH(Gilbert!L9647,Rate!$B$3:$M$3,0))*O9647)),"")</f>
        <v/>
      </c>
      <c r="T9647" s="71" t="str">
        <f t="shared" si="453"/>
        <v/>
      </c>
    </row>
    <row r="9648" spans="16:20">
      <c r="P9648" s="70" t="str">
        <f t="shared" si="451"/>
        <v/>
      </c>
      <c r="Q9648" s="70" t="str">
        <f t="shared" si="452"/>
        <v/>
      </c>
      <c r="R9648" s="70" t="str">
        <f>IFERROR(IF(K9648="handling and wharfage",SUM(P9648:Q9648),IF(OR(K9648="tank",K9648="Boat",K9648="car"),INDEX(Rate!$B$4:$M$25,MATCH(Gilbert!N9648,Rate!$A$4:$A$25,0),MATCH(Gilbert!L9648,Rate!$B$3:$M$3,0))*O9648*0.8,INDEX(Rate!$B$4:$M$25,MATCH(Gilbert!N9648,Rate!$A$4:$A$25,0),MATCH(Gilbert!L9648,Rate!$B$3:$M$3,0))*O9648)),"")</f>
        <v/>
      </c>
      <c r="T9648" s="71" t="str">
        <f t="shared" si="453"/>
        <v/>
      </c>
    </row>
    <row r="9649" spans="16:20">
      <c r="P9649" s="70" t="str">
        <f t="shared" si="451"/>
        <v/>
      </c>
      <c r="Q9649" s="70" t="str">
        <f t="shared" si="452"/>
        <v/>
      </c>
      <c r="R9649" s="70" t="str">
        <f>IFERROR(IF(K9649="handling and wharfage",SUM(P9649:Q9649),IF(OR(K9649="tank",K9649="Boat",K9649="car"),INDEX(Rate!$B$4:$M$25,MATCH(Gilbert!N9649,Rate!$A$4:$A$25,0),MATCH(Gilbert!L9649,Rate!$B$3:$M$3,0))*O9649*0.8,INDEX(Rate!$B$4:$M$25,MATCH(Gilbert!N9649,Rate!$A$4:$A$25,0),MATCH(Gilbert!L9649,Rate!$B$3:$M$3,0))*O9649)),"")</f>
        <v/>
      </c>
      <c r="T9649" s="71" t="str">
        <f t="shared" si="453"/>
        <v/>
      </c>
    </row>
    <row r="9650" spans="16:20">
      <c r="P9650" s="70" t="str">
        <f t="shared" si="451"/>
        <v/>
      </c>
      <c r="Q9650" s="70" t="str">
        <f t="shared" si="452"/>
        <v/>
      </c>
      <c r="R9650" s="70" t="str">
        <f>IFERROR(IF(K9650="handling and wharfage",SUM(P9650:Q9650),IF(OR(K9650="tank",K9650="Boat",K9650="car"),INDEX(Rate!$B$4:$M$25,MATCH(Gilbert!N9650,Rate!$A$4:$A$25,0),MATCH(Gilbert!L9650,Rate!$B$3:$M$3,0))*O9650*0.8,INDEX(Rate!$B$4:$M$25,MATCH(Gilbert!N9650,Rate!$A$4:$A$25,0),MATCH(Gilbert!L9650,Rate!$B$3:$M$3,0))*O9650)),"")</f>
        <v/>
      </c>
      <c r="T9650" s="71" t="str">
        <f t="shared" si="453"/>
        <v/>
      </c>
    </row>
    <row r="9651" spans="16:20">
      <c r="P9651" s="70" t="str">
        <f t="shared" si="451"/>
        <v/>
      </c>
      <c r="Q9651" s="70" t="str">
        <f t="shared" si="452"/>
        <v/>
      </c>
      <c r="R9651" s="70" t="str">
        <f>IFERROR(IF(K9651="handling and wharfage",SUM(P9651:Q9651),IF(OR(K9651="tank",K9651="Boat",K9651="car"),INDEX(Rate!$B$4:$M$25,MATCH(Gilbert!N9651,Rate!$A$4:$A$25,0),MATCH(Gilbert!L9651,Rate!$B$3:$M$3,0))*O9651*0.8,INDEX(Rate!$B$4:$M$25,MATCH(Gilbert!N9651,Rate!$A$4:$A$25,0),MATCH(Gilbert!L9651,Rate!$B$3:$M$3,0))*O9651)),"")</f>
        <v/>
      </c>
      <c r="T9651" s="71" t="str">
        <f t="shared" si="453"/>
        <v/>
      </c>
    </row>
    <row r="9652" spans="16:20">
      <c r="P9652" s="70" t="str">
        <f t="shared" si="451"/>
        <v/>
      </c>
      <c r="Q9652" s="70" t="str">
        <f t="shared" si="452"/>
        <v/>
      </c>
      <c r="R9652" s="70" t="str">
        <f>IFERROR(IF(K9652="handling and wharfage",SUM(P9652:Q9652),IF(OR(K9652="tank",K9652="Boat",K9652="car"),INDEX(Rate!$B$4:$M$25,MATCH(Gilbert!N9652,Rate!$A$4:$A$25,0),MATCH(Gilbert!L9652,Rate!$B$3:$M$3,0))*O9652*0.8,INDEX(Rate!$B$4:$M$25,MATCH(Gilbert!N9652,Rate!$A$4:$A$25,0),MATCH(Gilbert!L9652,Rate!$B$3:$M$3,0))*O9652)),"")</f>
        <v/>
      </c>
      <c r="T9652" s="71" t="str">
        <f t="shared" si="453"/>
        <v/>
      </c>
    </row>
    <row r="9653" spans="16:20">
      <c r="P9653" s="70" t="str">
        <f t="shared" si="451"/>
        <v/>
      </c>
      <c r="Q9653" s="70" t="str">
        <f t="shared" si="452"/>
        <v/>
      </c>
      <c r="R9653" s="70" t="str">
        <f>IFERROR(IF(K9653="handling and wharfage",SUM(P9653:Q9653),IF(OR(K9653="tank",K9653="Boat",K9653="car"),INDEX(Rate!$B$4:$M$25,MATCH(Gilbert!N9653,Rate!$A$4:$A$25,0),MATCH(Gilbert!L9653,Rate!$B$3:$M$3,0))*O9653*0.8,INDEX(Rate!$B$4:$M$25,MATCH(Gilbert!N9653,Rate!$A$4:$A$25,0),MATCH(Gilbert!L9653,Rate!$B$3:$M$3,0))*O9653)),"")</f>
        <v/>
      </c>
      <c r="T9653" s="71" t="str">
        <f t="shared" si="453"/>
        <v/>
      </c>
    </row>
    <row r="9654" spans="16:20">
      <c r="P9654" s="70" t="str">
        <f t="shared" si="451"/>
        <v/>
      </c>
      <c r="Q9654" s="70" t="str">
        <f t="shared" si="452"/>
        <v/>
      </c>
      <c r="R9654" s="70" t="str">
        <f>IFERROR(IF(K9654="handling and wharfage",SUM(P9654:Q9654),IF(OR(K9654="tank",K9654="Boat",K9654="car"),INDEX(Rate!$B$4:$M$25,MATCH(Gilbert!N9654,Rate!$A$4:$A$25,0),MATCH(Gilbert!L9654,Rate!$B$3:$M$3,0))*O9654*0.8,INDEX(Rate!$B$4:$M$25,MATCH(Gilbert!N9654,Rate!$A$4:$A$25,0),MATCH(Gilbert!L9654,Rate!$B$3:$M$3,0))*O9654)),"")</f>
        <v/>
      </c>
      <c r="T9654" s="71" t="str">
        <f t="shared" si="453"/>
        <v/>
      </c>
    </row>
    <row r="9655" spans="16:20">
      <c r="P9655" s="70" t="str">
        <f t="shared" si="451"/>
        <v/>
      </c>
      <c r="Q9655" s="70" t="str">
        <f t="shared" si="452"/>
        <v/>
      </c>
      <c r="R9655" s="70" t="str">
        <f>IFERROR(IF(K9655="handling and wharfage",SUM(P9655:Q9655),IF(OR(K9655="tank",K9655="Boat",K9655="car"),INDEX(Rate!$B$4:$M$25,MATCH(Gilbert!N9655,Rate!$A$4:$A$25,0),MATCH(Gilbert!L9655,Rate!$B$3:$M$3,0))*O9655*0.8,INDEX(Rate!$B$4:$M$25,MATCH(Gilbert!N9655,Rate!$A$4:$A$25,0),MATCH(Gilbert!L9655,Rate!$B$3:$M$3,0))*O9655)),"")</f>
        <v/>
      </c>
      <c r="T9655" s="71" t="str">
        <f t="shared" si="453"/>
        <v/>
      </c>
    </row>
    <row r="9656" spans="16:20">
      <c r="P9656" s="70" t="str">
        <f t="shared" si="451"/>
        <v/>
      </c>
      <c r="Q9656" s="70" t="str">
        <f t="shared" si="452"/>
        <v/>
      </c>
      <c r="R9656" s="70" t="str">
        <f>IFERROR(IF(K9656="handling and wharfage",SUM(P9656:Q9656),IF(OR(K9656="tank",K9656="Boat",K9656="car"),INDEX(Rate!$B$4:$M$25,MATCH(Gilbert!N9656,Rate!$A$4:$A$25,0),MATCH(Gilbert!L9656,Rate!$B$3:$M$3,0))*O9656*0.8,INDEX(Rate!$B$4:$M$25,MATCH(Gilbert!N9656,Rate!$A$4:$A$25,0),MATCH(Gilbert!L9656,Rate!$B$3:$M$3,0))*O9656)),"")</f>
        <v/>
      </c>
      <c r="T9656" s="71" t="str">
        <f t="shared" si="453"/>
        <v/>
      </c>
    </row>
    <row r="9657" spans="16:20">
      <c r="P9657" s="70" t="str">
        <f t="shared" si="451"/>
        <v/>
      </c>
      <c r="Q9657" s="70" t="str">
        <f t="shared" si="452"/>
        <v/>
      </c>
      <c r="R9657" s="70" t="str">
        <f>IFERROR(IF(K9657="handling and wharfage",SUM(P9657:Q9657),IF(OR(K9657="tank",K9657="Boat",K9657="car"),INDEX(Rate!$B$4:$M$25,MATCH(Gilbert!N9657,Rate!$A$4:$A$25,0),MATCH(Gilbert!L9657,Rate!$B$3:$M$3,0))*O9657*0.8,INDEX(Rate!$B$4:$M$25,MATCH(Gilbert!N9657,Rate!$A$4:$A$25,0),MATCH(Gilbert!L9657,Rate!$B$3:$M$3,0))*O9657)),"")</f>
        <v/>
      </c>
      <c r="T9657" s="71" t="str">
        <f t="shared" si="453"/>
        <v/>
      </c>
    </row>
    <row r="9658" spans="16:20">
      <c r="P9658" s="70" t="str">
        <f t="shared" si="451"/>
        <v/>
      </c>
      <c r="Q9658" s="70" t="str">
        <f t="shared" si="452"/>
        <v/>
      </c>
      <c r="R9658" s="70" t="str">
        <f>IFERROR(IF(K9658="handling and wharfage",SUM(P9658:Q9658),IF(OR(K9658="tank",K9658="Boat",K9658="car"),INDEX(Rate!$B$4:$M$25,MATCH(Gilbert!N9658,Rate!$A$4:$A$25,0),MATCH(Gilbert!L9658,Rate!$B$3:$M$3,0))*O9658*0.8,INDEX(Rate!$B$4:$M$25,MATCH(Gilbert!N9658,Rate!$A$4:$A$25,0),MATCH(Gilbert!L9658,Rate!$B$3:$M$3,0))*O9658)),"")</f>
        <v/>
      </c>
      <c r="T9658" s="71" t="str">
        <f t="shared" si="453"/>
        <v/>
      </c>
    </row>
    <row r="9659" spans="16:20">
      <c r="P9659" s="70" t="str">
        <f t="shared" si="451"/>
        <v/>
      </c>
      <c r="Q9659" s="70" t="str">
        <f t="shared" si="452"/>
        <v/>
      </c>
      <c r="R9659" s="70" t="str">
        <f>IFERROR(IF(K9659="handling and wharfage",SUM(P9659:Q9659),IF(OR(K9659="tank",K9659="Boat",K9659="car"),INDEX(Rate!$B$4:$M$25,MATCH(Gilbert!N9659,Rate!$A$4:$A$25,0),MATCH(Gilbert!L9659,Rate!$B$3:$M$3,0))*O9659*0.8,INDEX(Rate!$B$4:$M$25,MATCH(Gilbert!N9659,Rate!$A$4:$A$25,0),MATCH(Gilbert!L9659,Rate!$B$3:$M$3,0))*O9659)),"")</f>
        <v/>
      </c>
      <c r="T9659" s="71" t="str">
        <f t="shared" si="453"/>
        <v/>
      </c>
    </row>
    <row r="9660" spans="16:20">
      <c r="P9660" s="70" t="str">
        <f t="shared" si="451"/>
        <v/>
      </c>
      <c r="Q9660" s="70" t="str">
        <f t="shared" si="452"/>
        <v/>
      </c>
      <c r="R9660" s="70" t="str">
        <f>IFERROR(IF(K9660="handling and wharfage",SUM(P9660:Q9660),IF(OR(K9660="tank",K9660="Boat",K9660="car"),INDEX(Rate!$B$4:$M$25,MATCH(Gilbert!N9660,Rate!$A$4:$A$25,0),MATCH(Gilbert!L9660,Rate!$B$3:$M$3,0))*O9660*0.8,INDEX(Rate!$B$4:$M$25,MATCH(Gilbert!N9660,Rate!$A$4:$A$25,0),MATCH(Gilbert!L9660,Rate!$B$3:$M$3,0))*O9660)),"")</f>
        <v/>
      </c>
      <c r="T9660" s="71" t="str">
        <f t="shared" si="453"/>
        <v/>
      </c>
    </row>
    <row r="9661" spans="16:20">
      <c r="P9661" s="70" t="str">
        <f t="shared" si="451"/>
        <v/>
      </c>
      <c r="Q9661" s="70" t="str">
        <f t="shared" si="452"/>
        <v/>
      </c>
      <c r="R9661" s="70" t="str">
        <f>IFERROR(IF(K9661="handling and wharfage",SUM(P9661:Q9661),IF(OR(K9661="tank",K9661="Boat",K9661="car"),INDEX(Rate!$B$4:$M$25,MATCH(Gilbert!N9661,Rate!$A$4:$A$25,0),MATCH(Gilbert!L9661,Rate!$B$3:$M$3,0))*O9661*0.8,INDEX(Rate!$B$4:$M$25,MATCH(Gilbert!N9661,Rate!$A$4:$A$25,0),MATCH(Gilbert!L9661,Rate!$B$3:$M$3,0))*O9661)),"")</f>
        <v/>
      </c>
      <c r="T9661" s="71" t="str">
        <f t="shared" si="453"/>
        <v/>
      </c>
    </row>
    <row r="9662" spans="16:20">
      <c r="P9662" s="70" t="str">
        <f t="shared" si="451"/>
        <v/>
      </c>
      <c r="Q9662" s="70" t="str">
        <f t="shared" si="452"/>
        <v/>
      </c>
      <c r="R9662" s="70" t="str">
        <f>IFERROR(IF(K9662="handling and wharfage",SUM(P9662:Q9662),IF(OR(K9662="tank",K9662="Boat",K9662="car"),INDEX(Rate!$B$4:$M$25,MATCH(Gilbert!N9662,Rate!$A$4:$A$25,0),MATCH(Gilbert!L9662,Rate!$B$3:$M$3,0))*O9662*0.8,INDEX(Rate!$B$4:$M$25,MATCH(Gilbert!N9662,Rate!$A$4:$A$25,0),MATCH(Gilbert!L9662,Rate!$B$3:$M$3,0))*O9662)),"")</f>
        <v/>
      </c>
      <c r="T9662" s="71" t="str">
        <f t="shared" si="453"/>
        <v/>
      </c>
    </row>
    <row r="9663" spans="16:20">
      <c r="P9663" s="70" t="str">
        <f t="shared" si="451"/>
        <v/>
      </c>
      <c r="Q9663" s="70" t="str">
        <f t="shared" si="452"/>
        <v/>
      </c>
      <c r="R9663" s="70" t="str">
        <f>IFERROR(IF(K9663="handling and wharfage",SUM(P9663:Q9663),IF(OR(K9663="tank",K9663="Boat",K9663="car"),INDEX(Rate!$B$4:$M$25,MATCH(Gilbert!N9663,Rate!$A$4:$A$25,0),MATCH(Gilbert!L9663,Rate!$B$3:$M$3,0))*O9663*0.8,INDEX(Rate!$B$4:$M$25,MATCH(Gilbert!N9663,Rate!$A$4:$A$25,0),MATCH(Gilbert!L9663,Rate!$B$3:$M$3,0))*O9663)),"")</f>
        <v/>
      </c>
      <c r="T9663" s="71" t="str">
        <f t="shared" si="453"/>
        <v/>
      </c>
    </row>
    <row r="9664" spans="16:20">
      <c r="P9664" s="70" t="str">
        <f t="shared" si="451"/>
        <v/>
      </c>
      <c r="Q9664" s="70" t="str">
        <f t="shared" si="452"/>
        <v/>
      </c>
      <c r="R9664" s="70" t="str">
        <f>IFERROR(IF(K9664="handling and wharfage",SUM(P9664:Q9664),IF(OR(K9664="tank",K9664="Boat",K9664="car"),INDEX(Rate!$B$4:$M$25,MATCH(Gilbert!N9664,Rate!$A$4:$A$25,0),MATCH(Gilbert!L9664,Rate!$B$3:$M$3,0))*O9664*0.8,INDEX(Rate!$B$4:$M$25,MATCH(Gilbert!N9664,Rate!$A$4:$A$25,0),MATCH(Gilbert!L9664,Rate!$B$3:$M$3,0))*O9664)),"")</f>
        <v/>
      </c>
      <c r="T9664" s="71" t="str">
        <f t="shared" si="453"/>
        <v/>
      </c>
    </row>
    <row r="9665" spans="16:20">
      <c r="P9665" s="70" t="str">
        <f t="shared" si="451"/>
        <v/>
      </c>
      <c r="Q9665" s="70" t="str">
        <f t="shared" si="452"/>
        <v/>
      </c>
      <c r="R9665" s="70" t="str">
        <f>IFERROR(IF(K9665="handling and wharfage",SUM(P9665:Q9665),IF(OR(K9665="tank",K9665="Boat",K9665="car"),INDEX(Rate!$B$4:$M$25,MATCH(Gilbert!N9665,Rate!$A$4:$A$25,0),MATCH(Gilbert!L9665,Rate!$B$3:$M$3,0))*O9665*0.8,INDEX(Rate!$B$4:$M$25,MATCH(Gilbert!N9665,Rate!$A$4:$A$25,0),MATCH(Gilbert!L9665,Rate!$B$3:$M$3,0))*O9665)),"")</f>
        <v/>
      </c>
      <c r="T9665" s="71" t="str">
        <f t="shared" si="453"/>
        <v/>
      </c>
    </row>
    <row r="9666" spans="16:20">
      <c r="P9666" s="70" t="str">
        <f t="shared" si="451"/>
        <v/>
      </c>
      <c r="Q9666" s="70" t="str">
        <f t="shared" si="452"/>
        <v/>
      </c>
      <c r="R9666" s="70" t="str">
        <f>IFERROR(IF(K9666="handling and wharfage",SUM(P9666:Q9666),IF(OR(K9666="tank",K9666="Boat",K9666="car"),INDEX(Rate!$B$4:$M$25,MATCH(Gilbert!N9666,Rate!$A$4:$A$25,0),MATCH(Gilbert!L9666,Rate!$B$3:$M$3,0))*O9666*0.8,INDEX(Rate!$B$4:$M$25,MATCH(Gilbert!N9666,Rate!$A$4:$A$25,0),MATCH(Gilbert!L9666,Rate!$B$3:$M$3,0))*O9666)),"")</f>
        <v/>
      </c>
      <c r="T9666" s="71" t="str">
        <f t="shared" si="453"/>
        <v/>
      </c>
    </row>
    <row r="9667" spans="16:20">
      <c r="P9667" s="70" t="str">
        <f t="shared" ref="P9667:P9730" si="454">IF(OR(K9667="handling and wharfage",K9667="rau handling and wharfage"),O9667*30,"")</f>
        <v/>
      </c>
      <c r="Q9667" s="70" t="str">
        <f t="shared" ref="Q9667:Q9730" si="455">IF(K9667&lt;&gt;"handling and wharfage","",O9667*3.5)</f>
        <v/>
      </c>
      <c r="R9667" s="70" t="str">
        <f>IFERROR(IF(K9667="handling and wharfage",SUM(P9667:Q9667),IF(OR(K9667="tank",K9667="Boat",K9667="car"),INDEX(Rate!$B$4:$M$25,MATCH(Gilbert!N9667,Rate!$A$4:$A$25,0),MATCH(Gilbert!L9667,Rate!$B$3:$M$3,0))*O9667*0.8,INDEX(Rate!$B$4:$M$25,MATCH(Gilbert!N9667,Rate!$A$4:$A$25,0),MATCH(Gilbert!L9667,Rate!$B$3:$M$3,0))*O9667)),"")</f>
        <v/>
      </c>
      <c r="T9667" s="71" t="str">
        <f t="shared" ref="T9667:T9730" si="456">IF(L9667="","",IF(L9667="General2","F0070000061A","E31250000331"))</f>
        <v/>
      </c>
    </row>
    <row r="9668" spans="16:20">
      <c r="P9668" s="70" t="str">
        <f t="shared" si="454"/>
        <v/>
      </c>
      <c r="Q9668" s="70" t="str">
        <f t="shared" si="455"/>
        <v/>
      </c>
      <c r="R9668" s="70" t="str">
        <f>IFERROR(IF(K9668="handling and wharfage",SUM(P9668:Q9668),IF(OR(K9668="tank",K9668="Boat",K9668="car"),INDEX(Rate!$B$4:$M$25,MATCH(Gilbert!N9668,Rate!$A$4:$A$25,0),MATCH(Gilbert!L9668,Rate!$B$3:$M$3,0))*O9668*0.8,INDEX(Rate!$B$4:$M$25,MATCH(Gilbert!N9668,Rate!$A$4:$A$25,0),MATCH(Gilbert!L9668,Rate!$B$3:$M$3,0))*O9668)),"")</f>
        <v/>
      </c>
      <c r="T9668" s="71" t="str">
        <f t="shared" si="456"/>
        <v/>
      </c>
    </row>
    <row r="9669" spans="16:20">
      <c r="P9669" s="70" t="str">
        <f t="shared" si="454"/>
        <v/>
      </c>
      <c r="Q9669" s="70" t="str">
        <f t="shared" si="455"/>
        <v/>
      </c>
      <c r="R9669" s="70" t="str">
        <f>IFERROR(IF(K9669="handling and wharfage",SUM(P9669:Q9669),IF(OR(K9669="tank",K9669="Boat",K9669="car"),INDEX(Rate!$B$4:$M$25,MATCH(Gilbert!N9669,Rate!$A$4:$A$25,0),MATCH(Gilbert!L9669,Rate!$B$3:$M$3,0))*O9669*0.8,INDEX(Rate!$B$4:$M$25,MATCH(Gilbert!N9669,Rate!$A$4:$A$25,0),MATCH(Gilbert!L9669,Rate!$B$3:$M$3,0))*O9669)),"")</f>
        <v/>
      </c>
      <c r="T9669" s="71" t="str">
        <f t="shared" si="456"/>
        <v/>
      </c>
    </row>
    <row r="9670" spans="16:20">
      <c r="P9670" s="70" t="str">
        <f t="shared" si="454"/>
        <v/>
      </c>
      <c r="Q9670" s="70" t="str">
        <f t="shared" si="455"/>
        <v/>
      </c>
      <c r="R9670" s="70" t="str">
        <f>IFERROR(IF(K9670="handling and wharfage",SUM(P9670:Q9670),IF(OR(K9670="tank",K9670="Boat",K9670="car"),INDEX(Rate!$B$4:$M$25,MATCH(Gilbert!N9670,Rate!$A$4:$A$25,0),MATCH(Gilbert!L9670,Rate!$B$3:$M$3,0))*O9670*0.8,INDEX(Rate!$B$4:$M$25,MATCH(Gilbert!N9670,Rate!$A$4:$A$25,0),MATCH(Gilbert!L9670,Rate!$B$3:$M$3,0))*O9670)),"")</f>
        <v/>
      </c>
      <c r="T9670" s="71" t="str">
        <f t="shared" si="456"/>
        <v/>
      </c>
    </row>
    <row r="9671" spans="16:20">
      <c r="P9671" s="70" t="str">
        <f t="shared" si="454"/>
        <v/>
      </c>
      <c r="Q9671" s="70" t="str">
        <f t="shared" si="455"/>
        <v/>
      </c>
      <c r="R9671" s="70" t="str">
        <f>IFERROR(IF(K9671="handling and wharfage",SUM(P9671:Q9671),IF(OR(K9671="tank",K9671="Boat",K9671="car"),INDEX(Rate!$B$4:$M$25,MATCH(Gilbert!N9671,Rate!$A$4:$A$25,0),MATCH(Gilbert!L9671,Rate!$B$3:$M$3,0))*O9671*0.8,INDEX(Rate!$B$4:$M$25,MATCH(Gilbert!N9671,Rate!$A$4:$A$25,0),MATCH(Gilbert!L9671,Rate!$B$3:$M$3,0))*O9671)),"")</f>
        <v/>
      </c>
      <c r="T9671" s="71" t="str">
        <f t="shared" si="456"/>
        <v/>
      </c>
    </row>
    <row r="9672" spans="16:20">
      <c r="P9672" s="70" t="str">
        <f t="shared" si="454"/>
        <v/>
      </c>
      <c r="Q9672" s="70" t="str">
        <f t="shared" si="455"/>
        <v/>
      </c>
      <c r="R9672" s="70" t="str">
        <f>IFERROR(IF(K9672="handling and wharfage",SUM(P9672:Q9672),IF(OR(K9672="tank",K9672="Boat",K9672="car"),INDEX(Rate!$B$4:$M$25,MATCH(Gilbert!N9672,Rate!$A$4:$A$25,0),MATCH(Gilbert!L9672,Rate!$B$3:$M$3,0))*O9672*0.8,INDEX(Rate!$B$4:$M$25,MATCH(Gilbert!N9672,Rate!$A$4:$A$25,0),MATCH(Gilbert!L9672,Rate!$B$3:$M$3,0))*O9672)),"")</f>
        <v/>
      </c>
      <c r="T9672" s="71" t="str">
        <f t="shared" si="456"/>
        <v/>
      </c>
    </row>
    <row r="9673" spans="16:20">
      <c r="P9673" s="70" t="str">
        <f t="shared" si="454"/>
        <v/>
      </c>
      <c r="Q9673" s="70" t="str">
        <f t="shared" si="455"/>
        <v/>
      </c>
      <c r="R9673" s="70" t="str">
        <f>IFERROR(IF(K9673="handling and wharfage",SUM(P9673:Q9673),IF(OR(K9673="tank",K9673="Boat",K9673="car"),INDEX(Rate!$B$4:$M$25,MATCH(Gilbert!N9673,Rate!$A$4:$A$25,0),MATCH(Gilbert!L9673,Rate!$B$3:$M$3,0))*O9673*0.8,INDEX(Rate!$B$4:$M$25,MATCH(Gilbert!N9673,Rate!$A$4:$A$25,0),MATCH(Gilbert!L9673,Rate!$B$3:$M$3,0))*O9673)),"")</f>
        <v/>
      </c>
      <c r="T9673" s="71" t="str">
        <f t="shared" si="456"/>
        <v/>
      </c>
    </row>
    <row r="9674" spans="16:20">
      <c r="P9674" s="70" t="str">
        <f t="shared" si="454"/>
        <v/>
      </c>
      <c r="Q9674" s="70" t="str">
        <f t="shared" si="455"/>
        <v/>
      </c>
      <c r="R9674" s="70" t="str">
        <f>IFERROR(IF(K9674="handling and wharfage",SUM(P9674:Q9674),IF(OR(K9674="tank",K9674="Boat",K9674="car"),INDEX(Rate!$B$4:$M$25,MATCH(Gilbert!N9674,Rate!$A$4:$A$25,0),MATCH(Gilbert!L9674,Rate!$B$3:$M$3,0))*O9674*0.8,INDEX(Rate!$B$4:$M$25,MATCH(Gilbert!N9674,Rate!$A$4:$A$25,0),MATCH(Gilbert!L9674,Rate!$B$3:$M$3,0))*O9674)),"")</f>
        <v/>
      </c>
      <c r="T9674" s="71" t="str">
        <f t="shared" si="456"/>
        <v/>
      </c>
    </row>
    <row r="9675" spans="16:20">
      <c r="P9675" s="70" t="str">
        <f t="shared" si="454"/>
        <v/>
      </c>
      <c r="Q9675" s="70" t="str">
        <f t="shared" si="455"/>
        <v/>
      </c>
      <c r="R9675" s="70" t="str">
        <f>IFERROR(IF(K9675="handling and wharfage",SUM(P9675:Q9675),IF(OR(K9675="tank",K9675="Boat",K9675="car"),INDEX(Rate!$B$4:$M$25,MATCH(Gilbert!N9675,Rate!$A$4:$A$25,0),MATCH(Gilbert!L9675,Rate!$B$3:$M$3,0))*O9675*0.8,INDEX(Rate!$B$4:$M$25,MATCH(Gilbert!N9675,Rate!$A$4:$A$25,0),MATCH(Gilbert!L9675,Rate!$B$3:$M$3,0))*O9675)),"")</f>
        <v/>
      </c>
      <c r="T9675" s="71" t="str">
        <f t="shared" si="456"/>
        <v/>
      </c>
    </row>
    <row r="9676" spans="16:20">
      <c r="P9676" s="70" t="str">
        <f t="shared" si="454"/>
        <v/>
      </c>
      <c r="Q9676" s="70" t="str">
        <f t="shared" si="455"/>
        <v/>
      </c>
      <c r="R9676" s="70" t="str">
        <f>IFERROR(IF(K9676="handling and wharfage",SUM(P9676:Q9676),IF(OR(K9676="tank",K9676="Boat",K9676="car"),INDEX(Rate!$B$4:$M$25,MATCH(Gilbert!N9676,Rate!$A$4:$A$25,0),MATCH(Gilbert!L9676,Rate!$B$3:$M$3,0))*O9676*0.8,INDEX(Rate!$B$4:$M$25,MATCH(Gilbert!N9676,Rate!$A$4:$A$25,0),MATCH(Gilbert!L9676,Rate!$B$3:$M$3,0))*O9676)),"")</f>
        <v/>
      </c>
      <c r="T9676" s="71" t="str">
        <f t="shared" si="456"/>
        <v/>
      </c>
    </row>
    <row r="9677" spans="16:20">
      <c r="P9677" s="70" t="str">
        <f t="shared" si="454"/>
        <v/>
      </c>
      <c r="Q9677" s="70" t="str">
        <f t="shared" si="455"/>
        <v/>
      </c>
      <c r="R9677" s="70" t="str">
        <f>IFERROR(IF(K9677="handling and wharfage",SUM(P9677:Q9677),IF(OR(K9677="tank",K9677="Boat",K9677="car"),INDEX(Rate!$B$4:$M$25,MATCH(Gilbert!N9677,Rate!$A$4:$A$25,0),MATCH(Gilbert!L9677,Rate!$B$3:$M$3,0))*O9677*0.8,INDEX(Rate!$B$4:$M$25,MATCH(Gilbert!N9677,Rate!$A$4:$A$25,0),MATCH(Gilbert!L9677,Rate!$B$3:$M$3,0))*O9677)),"")</f>
        <v/>
      </c>
      <c r="T9677" s="71" t="str">
        <f t="shared" si="456"/>
        <v/>
      </c>
    </row>
    <row r="9678" spans="16:20">
      <c r="P9678" s="70" t="str">
        <f t="shared" si="454"/>
        <v/>
      </c>
      <c r="Q9678" s="70" t="str">
        <f t="shared" si="455"/>
        <v/>
      </c>
      <c r="R9678" s="70" t="str">
        <f>IFERROR(IF(K9678="handling and wharfage",SUM(P9678:Q9678),IF(OR(K9678="tank",K9678="Boat",K9678="car"),INDEX(Rate!$B$4:$M$25,MATCH(Gilbert!N9678,Rate!$A$4:$A$25,0),MATCH(Gilbert!L9678,Rate!$B$3:$M$3,0))*O9678*0.8,INDEX(Rate!$B$4:$M$25,MATCH(Gilbert!N9678,Rate!$A$4:$A$25,0),MATCH(Gilbert!L9678,Rate!$B$3:$M$3,0))*O9678)),"")</f>
        <v/>
      </c>
      <c r="T9678" s="71" t="str">
        <f t="shared" si="456"/>
        <v/>
      </c>
    </row>
    <row r="9679" spans="16:20">
      <c r="P9679" s="70" t="str">
        <f t="shared" si="454"/>
        <v/>
      </c>
      <c r="Q9679" s="70" t="str">
        <f t="shared" si="455"/>
        <v/>
      </c>
      <c r="R9679" s="70" t="str">
        <f>IFERROR(IF(K9679="handling and wharfage",SUM(P9679:Q9679),IF(OR(K9679="tank",K9679="Boat",K9679="car"),INDEX(Rate!$B$4:$M$25,MATCH(Gilbert!N9679,Rate!$A$4:$A$25,0),MATCH(Gilbert!L9679,Rate!$B$3:$M$3,0))*O9679*0.8,INDEX(Rate!$B$4:$M$25,MATCH(Gilbert!N9679,Rate!$A$4:$A$25,0),MATCH(Gilbert!L9679,Rate!$B$3:$M$3,0))*O9679)),"")</f>
        <v/>
      </c>
      <c r="T9679" s="71" t="str">
        <f t="shared" si="456"/>
        <v/>
      </c>
    </row>
    <row r="9680" spans="16:20">
      <c r="P9680" s="70" t="str">
        <f t="shared" si="454"/>
        <v/>
      </c>
      <c r="Q9680" s="70" t="str">
        <f t="shared" si="455"/>
        <v/>
      </c>
      <c r="R9680" s="70" t="str">
        <f>IFERROR(IF(K9680="handling and wharfage",SUM(P9680:Q9680),IF(OR(K9680="tank",K9680="Boat",K9680="car"),INDEX(Rate!$B$4:$M$25,MATCH(Gilbert!N9680,Rate!$A$4:$A$25,0),MATCH(Gilbert!L9680,Rate!$B$3:$M$3,0))*O9680*0.8,INDEX(Rate!$B$4:$M$25,MATCH(Gilbert!N9680,Rate!$A$4:$A$25,0),MATCH(Gilbert!L9680,Rate!$B$3:$M$3,0))*O9680)),"")</f>
        <v/>
      </c>
      <c r="T9680" s="71" t="str">
        <f t="shared" si="456"/>
        <v/>
      </c>
    </row>
    <row r="9681" spans="16:20">
      <c r="P9681" s="70" t="str">
        <f t="shared" si="454"/>
        <v/>
      </c>
      <c r="Q9681" s="70" t="str">
        <f t="shared" si="455"/>
        <v/>
      </c>
      <c r="R9681" s="70" t="str">
        <f>IFERROR(IF(K9681="handling and wharfage",SUM(P9681:Q9681),IF(OR(K9681="tank",K9681="Boat",K9681="car"),INDEX(Rate!$B$4:$M$25,MATCH(Gilbert!N9681,Rate!$A$4:$A$25,0),MATCH(Gilbert!L9681,Rate!$B$3:$M$3,0))*O9681*0.8,INDEX(Rate!$B$4:$M$25,MATCH(Gilbert!N9681,Rate!$A$4:$A$25,0),MATCH(Gilbert!L9681,Rate!$B$3:$M$3,0))*O9681)),"")</f>
        <v/>
      </c>
      <c r="T9681" s="71" t="str">
        <f t="shared" si="456"/>
        <v/>
      </c>
    </row>
    <row r="9682" spans="16:20">
      <c r="P9682" s="70" t="str">
        <f t="shared" si="454"/>
        <v/>
      </c>
      <c r="Q9682" s="70" t="str">
        <f t="shared" si="455"/>
        <v/>
      </c>
      <c r="R9682" s="70" t="str">
        <f>IFERROR(IF(K9682="handling and wharfage",SUM(P9682:Q9682),IF(OR(K9682="tank",K9682="Boat",K9682="car"),INDEX(Rate!$B$4:$M$25,MATCH(Gilbert!N9682,Rate!$A$4:$A$25,0),MATCH(Gilbert!L9682,Rate!$B$3:$M$3,0))*O9682*0.8,INDEX(Rate!$B$4:$M$25,MATCH(Gilbert!N9682,Rate!$A$4:$A$25,0),MATCH(Gilbert!L9682,Rate!$B$3:$M$3,0))*O9682)),"")</f>
        <v/>
      </c>
      <c r="T9682" s="71" t="str">
        <f t="shared" si="456"/>
        <v/>
      </c>
    </row>
    <row r="9683" spans="16:20">
      <c r="P9683" s="70" t="str">
        <f t="shared" si="454"/>
        <v/>
      </c>
      <c r="Q9683" s="70" t="str">
        <f t="shared" si="455"/>
        <v/>
      </c>
      <c r="R9683" s="70" t="str">
        <f>IFERROR(IF(K9683="handling and wharfage",SUM(P9683:Q9683),IF(OR(K9683="tank",K9683="Boat",K9683="car"),INDEX(Rate!$B$4:$M$25,MATCH(Gilbert!N9683,Rate!$A$4:$A$25,0),MATCH(Gilbert!L9683,Rate!$B$3:$M$3,0))*O9683*0.8,INDEX(Rate!$B$4:$M$25,MATCH(Gilbert!N9683,Rate!$A$4:$A$25,0),MATCH(Gilbert!L9683,Rate!$B$3:$M$3,0))*O9683)),"")</f>
        <v/>
      </c>
      <c r="T9683" s="71" t="str">
        <f t="shared" si="456"/>
        <v/>
      </c>
    </row>
    <row r="9684" spans="16:20">
      <c r="P9684" s="70" t="str">
        <f t="shared" si="454"/>
        <v/>
      </c>
      <c r="Q9684" s="70" t="str">
        <f t="shared" si="455"/>
        <v/>
      </c>
      <c r="R9684" s="70" t="str">
        <f>IFERROR(IF(K9684="handling and wharfage",SUM(P9684:Q9684),IF(OR(K9684="tank",K9684="Boat",K9684="car"),INDEX(Rate!$B$4:$M$25,MATCH(Gilbert!N9684,Rate!$A$4:$A$25,0),MATCH(Gilbert!L9684,Rate!$B$3:$M$3,0))*O9684*0.8,INDEX(Rate!$B$4:$M$25,MATCH(Gilbert!N9684,Rate!$A$4:$A$25,0),MATCH(Gilbert!L9684,Rate!$B$3:$M$3,0))*O9684)),"")</f>
        <v/>
      </c>
      <c r="T9684" s="71" t="str">
        <f t="shared" si="456"/>
        <v/>
      </c>
    </row>
    <row r="9685" spans="16:20">
      <c r="P9685" s="70" t="str">
        <f t="shared" si="454"/>
        <v/>
      </c>
      <c r="Q9685" s="70" t="str">
        <f t="shared" si="455"/>
        <v/>
      </c>
      <c r="R9685" s="70" t="str">
        <f>IFERROR(IF(K9685="handling and wharfage",SUM(P9685:Q9685),IF(OR(K9685="tank",K9685="Boat",K9685="car"),INDEX(Rate!$B$4:$M$25,MATCH(Gilbert!N9685,Rate!$A$4:$A$25,0),MATCH(Gilbert!L9685,Rate!$B$3:$M$3,0))*O9685*0.8,INDEX(Rate!$B$4:$M$25,MATCH(Gilbert!N9685,Rate!$A$4:$A$25,0),MATCH(Gilbert!L9685,Rate!$B$3:$M$3,0))*O9685)),"")</f>
        <v/>
      </c>
      <c r="T9685" s="71" t="str">
        <f t="shared" si="456"/>
        <v/>
      </c>
    </row>
    <row r="9686" spans="16:20">
      <c r="P9686" s="70" t="str">
        <f t="shared" si="454"/>
        <v/>
      </c>
      <c r="Q9686" s="70" t="str">
        <f t="shared" si="455"/>
        <v/>
      </c>
      <c r="R9686" s="70" t="str">
        <f>IFERROR(IF(K9686="handling and wharfage",SUM(P9686:Q9686),IF(OR(K9686="tank",K9686="Boat",K9686="car"),INDEX(Rate!$B$4:$M$25,MATCH(Gilbert!N9686,Rate!$A$4:$A$25,0),MATCH(Gilbert!L9686,Rate!$B$3:$M$3,0))*O9686*0.8,INDEX(Rate!$B$4:$M$25,MATCH(Gilbert!N9686,Rate!$A$4:$A$25,0),MATCH(Gilbert!L9686,Rate!$B$3:$M$3,0))*O9686)),"")</f>
        <v/>
      </c>
      <c r="T9686" s="71" t="str">
        <f t="shared" si="456"/>
        <v/>
      </c>
    </row>
    <row r="9687" spans="16:20">
      <c r="P9687" s="70" t="str">
        <f t="shared" si="454"/>
        <v/>
      </c>
      <c r="Q9687" s="70" t="str">
        <f t="shared" si="455"/>
        <v/>
      </c>
      <c r="R9687" s="70" t="str">
        <f>IFERROR(IF(K9687="handling and wharfage",SUM(P9687:Q9687),IF(OR(K9687="tank",K9687="Boat",K9687="car"),INDEX(Rate!$B$4:$M$25,MATCH(Gilbert!N9687,Rate!$A$4:$A$25,0),MATCH(Gilbert!L9687,Rate!$B$3:$M$3,0))*O9687*0.8,INDEX(Rate!$B$4:$M$25,MATCH(Gilbert!N9687,Rate!$A$4:$A$25,0),MATCH(Gilbert!L9687,Rate!$B$3:$M$3,0))*O9687)),"")</f>
        <v/>
      </c>
      <c r="T9687" s="71" t="str">
        <f t="shared" si="456"/>
        <v/>
      </c>
    </row>
    <row r="9688" spans="16:20">
      <c r="P9688" s="70" t="str">
        <f t="shared" si="454"/>
        <v/>
      </c>
      <c r="Q9688" s="70" t="str">
        <f t="shared" si="455"/>
        <v/>
      </c>
      <c r="R9688" s="70" t="str">
        <f>IFERROR(IF(K9688="handling and wharfage",SUM(P9688:Q9688),IF(OR(K9688="tank",K9688="Boat",K9688="car"),INDEX(Rate!$B$4:$M$25,MATCH(Gilbert!N9688,Rate!$A$4:$A$25,0),MATCH(Gilbert!L9688,Rate!$B$3:$M$3,0))*O9688*0.8,INDEX(Rate!$B$4:$M$25,MATCH(Gilbert!N9688,Rate!$A$4:$A$25,0),MATCH(Gilbert!L9688,Rate!$B$3:$M$3,0))*O9688)),"")</f>
        <v/>
      </c>
      <c r="T9688" s="71" t="str">
        <f t="shared" si="456"/>
        <v/>
      </c>
    </row>
    <row r="9689" spans="16:20">
      <c r="P9689" s="70" t="str">
        <f t="shared" si="454"/>
        <v/>
      </c>
      <c r="Q9689" s="70" t="str">
        <f t="shared" si="455"/>
        <v/>
      </c>
      <c r="R9689" s="70" t="str">
        <f>IFERROR(IF(K9689="handling and wharfage",SUM(P9689:Q9689),IF(OR(K9689="tank",K9689="Boat",K9689="car"),INDEX(Rate!$B$4:$M$25,MATCH(Gilbert!N9689,Rate!$A$4:$A$25,0),MATCH(Gilbert!L9689,Rate!$B$3:$M$3,0))*O9689*0.8,INDEX(Rate!$B$4:$M$25,MATCH(Gilbert!N9689,Rate!$A$4:$A$25,0),MATCH(Gilbert!L9689,Rate!$B$3:$M$3,0))*O9689)),"")</f>
        <v/>
      </c>
      <c r="T9689" s="71" t="str">
        <f t="shared" si="456"/>
        <v/>
      </c>
    </row>
    <row r="9690" spans="16:20">
      <c r="P9690" s="70" t="str">
        <f t="shared" si="454"/>
        <v/>
      </c>
      <c r="Q9690" s="70" t="str">
        <f t="shared" si="455"/>
        <v/>
      </c>
      <c r="R9690" s="70" t="str">
        <f>IFERROR(IF(K9690="handling and wharfage",SUM(P9690:Q9690),IF(OR(K9690="tank",K9690="Boat",K9690="car"),INDEX(Rate!$B$4:$M$25,MATCH(Gilbert!N9690,Rate!$A$4:$A$25,0),MATCH(Gilbert!L9690,Rate!$B$3:$M$3,0))*O9690*0.8,INDEX(Rate!$B$4:$M$25,MATCH(Gilbert!N9690,Rate!$A$4:$A$25,0),MATCH(Gilbert!L9690,Rate!$B$3:$M$3,0))*O9690)),"")</f>
        <v/>
      </c>
      <c r="T9690" s="71" t="str">
        <f t="shared" si="456"/>
        <v/>
      </c>
    </row>
    <row r="9691" spans="16:20">
      <c r="P9691" s="70" t="str">
        <f t="shared" si="454"/>
        <v/>
      </c>
      <c r="Q9691" s="70" t="str">
        <f t="shared" si="455"/>
        <v/>
      </c>
      <c r="R9691" s="70" t="str">
        <f>IFERROR(IF(K9691="handling and wharfage",SUM(P9691:Q9691),IF(OR(K9691="tank",K9691="Boat",K9691="car"),INDEX(Rate!$B$4:$M$25,MATCH(Gilbert!N9691,Rate!$A$4:$A$25,0),MATCH(Gilbert!L9691,Rate!$B$3:$M$3,0))*O9691*0.8,INDEX(Rate!$B$4:$M$25,MATCH(Gilbert!N9691,Rate!$A$4:$A$25,0),MATCH(Gilbert!L9691,Rate!$B$3:$M$3,0))*O9691)),"")</f>
        <v/>
      </c>
      <c r="T9691" s="71" t="str">
        <f t="shared" si="456"/>
        <v/>
      </c>
    </row>
    <row r="9692" spans="16:20">
      <c r="P9692" s="70" t="str">
        <f t="shared" si="454"/>
        <v/>
      </c>
      <c r="Q9692" s="70" t="str">
        <f t="shared" si="455"/>
        <v/>
      </c>
      <c r="R9692" s="70" t="str">
        <f>IFERROR(IF(K9692="handling and wharfage",SUM(P9692:Q9692),IF(OR(K9692="tank",K9692="Boat",K9692="car"),INDEX(Rate!$B$4:$M$25,MATCH(Gilbert!N9692,Rate!$A$4:$A$25,0),MATCH(Gilbert!L9692,Rate!$B$3:$M$3,0))*O9692*0.8,INDEX(Rate!$B$4:$M$25,MATCH(Gilbert!N9692,Rate!$A$4:$A$25,0),MATCH(Gilbert!L9692,Rate!$B$3:$M$3,0))*O9692)),"")</f>
        <v/>
      </c>
      <c r="T9692" s="71" t="str">
        <f t="shared" si="456"/>
        <v/>
      </c>
    </row>
    <row r="9693" spans="16:20">
      <c r="P9693" s="70" t="str">
        <f t="shared" si="454"/>
        <v/>
      </c>
      <c r="Q9693" s="70" t="str">
        <f t="shared" si="455"/>
        <v/>
      </c>
      <c r="R9693" s="70" t="str">
        <f>IFERROR(IF(K9693="handling and wharfage",SUM(P9693:Q9693),IF(OR(K9693="tank",K9693="Boat",K9693="car"),INDEX(Rate!$B$4:$M$25,MATCH(Gilbert!N9693,Rate!$A$4:$A$25,0),MATCH(Gilbert!L9693,Rate!$B$3:$M$3,0))*O9693*0.8,INDEX(Rate!$B$4:$M$25,MATCH(Gilbert!N9693,Rate!$A$4:$A$25,0),MATCH(Gilbert!L9693,Rate!$B$3:$M$3,0))*O9693)),"")</f>
        <v/>
      </c>
      <c r="T9693" s="71" t="str">
        <f t="shared" si="456"/>
        <v/>
      </c>
    </row>
    <row r="9694" spans="16:20">
      <c r="P9694" s="70" t="str">
        <f t="shared" si="454"/>
        <v/>
      </c>
      <c r="Q9694" s="70" t="str">
        <f t="shared" si="455"/>
        <v/>
      </c>
      <c r="R9694" s="70" t="str">
        <f>IFERROR(IF(K9694="handling and wharfage",SUM(P9694:Q9694),IF(OR(K9694="tank",K9694="Boat",K9694="car"),INDEX(Rate!$B$4:$M$25,MATCH(Gilbert!N9694,Rate!$A$4:$A$25,0),MATCH(Gilbert!L9694,Rate!$B$3:$M$3,0))*O9694*0.8,INDEX(Rate!$B$4:$M$25,MATCH(Gilbert!N9694,Rate!$A$4:$A$25,0),MATCH(Gilbert!L9694,Rate!$B$3:$M$3,0))*O9694)),"")</f>
        <v/>
      </c>
      <c r="T9694" s="71" t="str">
        <f t="shared" si="456"/>
        <v/>
      </c>
    </row>
    <row r="9695" spans="16:20">
      <c r="P9695" s="70" t="str">
        <f t="shared" si="454"/>
        <v/>
      </c>
      <c r="Q9695" s="70" t="str">
        <f t="shared" si="455"/>
        <v/>
      </c>
      <c r="R9695" s="70" t="str">
        <f>IFERROR(IF(K9695="handling and wharfage",SUM(P9695:Q9695),IF(OR(K9695="tank",K9695="Boat",K9695="car"),INDEX(Rate!$B$4:$M$25,MATCH(Gilbert!N9695,Rate!$A$4:$A$25,0),MATCH(Gilbert!L9695,Rate!$B$3:$M$3,0))*O9695*0.8,INDEX(Rate!$B$4:$M$25,MATCH(Gilbert!N9695,Rate!$A$4:$A$25,0),MATCH(Gilbert!L9695,Rate!$B$3:$M$3,0))*O9695)),"")</f>
        <v/>
      </c>
      <c r="T9695" s="71" t="str">
        <f t="shared" si="456"/>
        <v/>
      </c>
    </row>
    <row r="9696" spans="16:20">
      <c r="P9696" s="70" t="str">
        <f t="shared" si="454"/>
        <v/>
      </c>
      <c r="Q9696" s="70" t="str">
        <f t="shared" si="455"/>
        <v/>
      </c>
      <c r="R9696" s="70" t="str">
        <f>IFERROR(IF(K9696="handling and wharfage",SUM(P9696:Q9696),IF(OR(K9696="tank",K9696="Boat",K9696="car"),INDEX(Rate!$B$4:$M$25,MATCH(Gilbert!N9696,Rate!$A$4:$A$25,0),MATCH(Gilbert!L9696,Rate!$B$3:$M$3,0))*O9696*0.8,INDEX(Rate!$B$4:$M$25,MATCH(Gilbert!N9696,Rate!$A$4:$A$25,0),MATCH(Gilbert!L9696,Rate!$B$3:$M$3,0))*O9696)),"")</f>
        <v/>
      </c>
      <c r="T9696" s="71" t="str">
        <f t="shared" si="456"/>
        <v/>
      </c>
    </row>
    <row r="9697" spans="16:20">
      <c r="P9697" s="70" t="str">
        <f t="shared" si="454"/>
        <v/>
      </c>
      <c r="Q9697" s="70" t="str">
        <f t="shared" si="455"/>
        <v/>
      </c>
      <c r="R9697" s="70" t="str">
        <f>IFERROR(IF(K9697="handling and wharfage",SUM(P9697:Q9697),IF(OR(K9697="tank",K9697="Boat",K9697="car"),INDEX(Rate!$B$4:$M$25,MATCH(Gilbert!N9697,Rate!$A$4:$A$25,0),MATCH(Gilbert!L9697,Rate!$B$3:$M$3,0))*O9697*0.8,INDEX(Rate!$B$4:$M$25,MATCH(Gilbert!N9697,Rate!$A$4:$A$25,0),MATCH(Gilbert!L9697,Rate!$B$3:$M$3,0))*O9697)),"")</f>
        <v/>
      </c>
      <c r="T9697" s="71" t="str">
        <f t="shared" si="456"/>
        <v/>
      </c>
    </row>
    <row r="9698" spans="16:20">
      <c r="P9698" s="70" t="str">
        <f t="shared" si="454"/>
        <v/>
      </c>
      <c r="Q9698" s="70" t="str">
        <f t="shared" si="455"/>
        <v/>
      </c>
      <c r="R9698" s="70" t="str">
        <f>IFERROR(IF(K9698="handling and wharfage",SUM(P9698:Q9698),IF(OR(K9698="tank",K9698="Boat",K9698="car"),INDEX(Rate!$B$4:$M$25,MATCH(Gilbert!N9698,Rate!$A$4:$A$25,0),MATCH(Gilbert!L9698,Rate!$B$3:$M$3,0))*O9698*0.8,INDEX(Rate!$B$4:$M$25,MATCH(Gilbert!N9698,Rate!$A$4:$A$25,0),MATCH(Gilbert!L9698,Rate!$B$3:$M$3,0))*O9698)),"")</f>
        <v/>
      </c>
      <c r="T9698" s="71" t="str">
        <f t="shared" si="456"/>
        <v/>
      </c>
    </row>
    <row r="9699" spans="16:20">
      <c r="P9699" s="70" t="str">
        <f t="shared" si="454"/>
        <v/>
      </c>
      <c r="Q9699" s="70" t="str">
        <f t="shared" si="455"/>
        <v/>
      </c>
      <c r="R9699" s="70" t="str">
        <f>IFERROR(IF(K9699="handling and wharfage",SUM(P9699:Q9699),IF(OR(K9699="tank",K9699="Boat",K9699="car"),INDEX(Rate!$B$4:$M$25,MATCH(Gilbert!N9699,Rate!$A$4:$A$25,0),MATCH(Gilbert!L9699,Rate!$B$3:$M$3,0))*O9699*0.8,INDEX(Rate!$B$4:$M$25,MATCH(Gilbert!N9699,Rate!$A$4:$A$25,0),MATCH(Gilbert!L9699,Rate!$B$3:$M$3,0))*O9699)),"")</f>
        <v/>
      </c>
      <c r="T9699" s="71" t="str">
        <f t="shared" si="456"/>
        <v/>
      </c>
    </row>
    <row r="9700" spans="16:20">
      <c r="P9700" s="70" t="str">
        <f t="shared" si="454"/>
        <v/>
      </c>
      <c r="Q9700" s="70" t="str">
        <f t="shared" si="455"/>
        <v/>
      </c>
      <c r="R9700" s="70" t="str">
        <f>IFERROR(IF(K9700="handling and wharfage",SUM(P9700:Q9700),IF(OR(K9700="tank",K9700="Boat",K9700="car"),INDEX(Rate!$B$4:$M$25,MATCH(Gilbert!N9700,Rate!$A$4:$A$25,0),MATCH(Gilbert!L9700,Rate!$B$3:$M$3,0))*O9700*0.8,INDEX(Rate!$B$4:$M$25,MATCH(Gilbert!N9700,Rate!$A$4:$A$25,0),MATCH(Gilbert!L9700,Rate!$B$3:$M$3,0))*O9700)),"")</f>
        <v/>
      </c>
      <c r="T9700" s="71" t="str">
        <f t="shared" si="456"/>
        <v/>
      </c>
    </row>
    <row r="9701" spans="16:20">
      <c r="P9701" s="70" t="str">
        <f t="shared" si="454"/>
        <v/>
      </c>
      <c r="Q9701" s="70" t="str">
        <f t="shared" si="455"/>
        <v/>
      </c>
      <c r="R9701" s="70" t="str">
        <f>IFERROR(IF(K9701="handling and wharfage",SUM(P9701:Q9701),IF(OR(K9701="tank",K9701="Boat",K9701="car"),INDEX(Rate!$B$4:$M$25,MATCH(Gilbert!N9701,Rate!$A$4:$A$25,0),MATCH(Gilbert!L9701,Rate!$B$3:$M$3,0))*O9701*0.8,INDEX(Rate!$B$4:$M$25,MATCH(Gilbert!N9701,Rate!$A$4:$A$25,0),MATCH(Gilbert!L9701,Rate!$B$3:$M$3,0))*O9701)),"")</f>
        <v/>
      </c>
      <c r="T9701" s="71" t="str">
        <f t="shared" si="456"/>
        <v/>
      </c>
    </row>
    <row r="9702" spans="16:20">
      <c r="P9702" s="70" t="str">
        <f t="shared" si="454"/>
        <v/>
      </c>
      <c r="Q9702" s="70" t="str">
        <f t="shared" si="455"/>
        <v/>
      </c>
      <c r="R9702" s="70" t="str">
        <f>IFERROR(IF(K9702="handling and wharfage",SUM(P9702:Q9702),IF(OR(K9702="tank",K9702="Boat",K9702="car"),INDEX(Rate!$B$4:$M$25,MATCH(Gilbert!N9702,Rate!$A$4:$A$25,0),MATCH(Gilbert!L9702,Rate!$B$3:$M$3,0))*O9702*0.8,INDEX(Rate!$B$4:$M$25,MATCH(Gilbert!N9702,Rate!$A$4:$A$25,0),MATCH(Gilbert!L9702,Rate!$B$3:$M$3,0))*O9702)),"")</f>
        <v/>
      </c>
      <c r="T9702" s="71" t="str">
        <f t="shared" si="456"/>
        <v/>
      </c>
    </row>
    <row r="9703" spans="16:20">
      <c r="P9703" s="70" t="str">
        <f t="shared" si="454"/>
        <v/>
      </c>
      <c r="Q9703" s="70" t="str">
        <f t="shared" si="455"/>
        <v/>
      </c>
      <c r="R9703" s="70" t="str">
        <f>IFERROR(IF(K9703="handling and wharfage",SUM(P9703:Q9703),IF(OR(K9703="tank",K9703="Boat",K9703="car"),INDEX(Rate!$B$4:$M$25,MATCH(Gilbert!N9703,Rate!$A$4:$A$25,0),MATCH(Gilbert!L9703,Rate!$B$3:$M$3,0))*O9703*0.8,INDEX(Rate!$B$4:$M$25,MATCH(Gilbert!N9703,Rate!$A$4:$A$25,0),MATCH(Gilbert!L9703,Rate!$B$3:$M$3,0))*O9703)),"")</f>
        <v/>
      </c>
      <c r="T9703" s="71" t="str">
        <f t="shared" si="456"/>
        <v/>
      </c>
    </row>
    <row r="9704" spans="16:20">
      <c r="P9704" s="70" t="str">
        <f t="shared" si="454"/>
        <v/>
      </c>
      <c r="Q9704" s="70" t="str">
        <f t="shared" si="455"/>
        <v/>
      </c>
      <c r="R9704" s="70" t="str">
        <f>IFERROR(IF(K9704="handling and wharfage",SUM(P9704:Q9704),IF(OR(K9704="tank",K9704="Boat",K9704="car"),INDEX(Rate!$B$4:$M$25,MATCH(Gilbert!N9704,Rate!$A$4:$A$25,0),MATCH(Gilbert!L9704,Rate!$B$3:$M$3,0))*O9704*0.8,INDEX(Rate!$B$4:$M$25,MATCH(Gilbert!N9704,Rate!$A$4:$A$25,0),MATCH(Gilbert!L9704,Rate!$B$3:$M$3,0))*O9704)),"")</f>
        <v/>
      </c>
      <c r="T9704" s="71" t="str">
        <f t="shared" si="456"/>
        <v/>
      </c>
    </row>
    <row r="9705" spans="16:20">
      <c r="P9705" s="70" t="str">
        <f t="shared" si="454"/>
        <v/>
      </c>
      <c r="Q9705" s="70" t="str">
        <f t="shared" si="455"/>
        <v/>
      </c>
      <c r="R9705" s="70" t="str">
        <f>IFERROR(IF(K9705="handling and wharfage",SUM(P9705:Q9705),IF(OR(K9705="tank",K9705="Boat",K9705="car"),INDEX(Rate!$B$4:$M$25,MATCH(Gilbert!N9705,Rate!$A$4:$A$25,0),MATCH(Gilbert!L9705,Rate!$B$3:$M$3,0))*O9705*0.8,INDEX(Rate!$B$4:$M$25,MATCH(Gilbert!N9705,Rate!$A$4:$A$25,0),MATCH(Gilbert!L9705,Rate!$B$3:$M$3,0))*O9705)),"")</f>
        <v/>
      </c>
      <c r="T9705" s="71" t="str">
        <f t="shared" si="456"/>
        <v/>
      </c>
    </row>
    <row r="9706" spans="16:20">
      <c r="P9706" s="70" t="str">
        <f t="shared" si="454"/>
        <v/>
      </c>
      <c r="Q9706" s="70" t="str">
        <f t="shared" si="455"/>
        <v/>
      </c>
      <c r="R9706" s="70" t="str">
        <f>IFERROR(IF(K9706="handling and wharfage",SUM(P9706:Q9706),IF(OR(K9706="tank",K9706="Boat",K9706="car"),INDEX(Rate!$B$4:$M$25,MATCH(Gilbert!N9706,Rate!$A$4:$A$25,0),MATCH(Gilbert!L9706,Rate!$B$3:$M$3,0))*O9706*0.8,INDEX(Rate!$B$4:$M$25,MATCH(Gilbert!N9706,Rate!$A$4:$A$25,0),MATCH(Gilbert!L9706,Rate!$B$3:$M$3,0))*O9706)),"")</f>
        <v/>
      </c>
      <c r="T9706" s="71" t="str">
        <f t="shared" si="456"/>
        <v/>
      </c>
    </row>
    <row r="9707" spans="16:20">
      <c r="P9707" s="70" t="str">
        <f t="shared" si="454"/>
        <v/>
      </c>
      <c r="Q9707" s="70" t="str">
        <f t="shared" si="455"/>
        <v/>
      </c>
      <c r="R9707" s="70" t="str">
        <f>IFERROR(IF(K9707="handling and wharfage",SUM(P9707:Q9707),IF(OR(K9707="tank",K9707="Boat",K9707="car"),INDEX(Rate!$B$4:$M$25,MATCH(Gilbert!N9707,Rate!$A$4:$A$25,0),MATCH(Gilbert!L9707,Rate!$B$3:$M$3,0))*O9707*0.8,INDEX(Rate!$B$4:$M$25,MATCH(Gilbert!N9707,Rate!$A$4:$A$25,0),MATCH(Gilbert!L9707,Rate!$B$3:$M$3,0))*O9707)),"")</f>
        <v/>
      </c>
      <c r="T9707" s="71" t="str">
        <f t="shared" si="456"/>
        <v/>
      </c>
    </row>
    <row r="9708" spans="16:20">
      <c r="P9708" s="70" t="str">
        <f t="shared" si="454"/>
        <v/>
      </c>
      <c r="Q9708" s="70" t="str">
        <f t="shared" si="455"/>
        <v/>
      </c>
      <c r="R9708" s="70" t="str">
        <f>IFERROR(IF(K9708="handling and wharfage",SUM(P9708:Q9708),IF(OR(K9708="tank",K9708="Boat",K9708="car"),INDEX(Rate!$B$4:$M$25,MATCH(Gilbert!N9708,Rate!$A$4:$A$25,0),MATCH(Gilbert!L9708,Rate!$B$3:$M$3,0))*O9708*0.8,INDEX(Rate!$B$4:$M$25,MATCH(Gilbert!N9708,Rate!$A$4:$A$25,0),MATCH(Gilbert!L9708,Rate!$B$3:$M$3,0))*O9708)),"")</f>
        <v/>
      </c>
      <c r="T9708" s="71" t="str">
        <f t="shared" si="456"/>
        <v/>
      </c>
    </row>
    <row r="9709" spans="16:20">
      <c r="P9709" s="70" t="str">
        <f t="shared" si="454"/>
        <v/>
      </c>
      <c r="Q9709" s="70" t="str">
        <f t="shared" si="455"/>
        <v/>
      </c>
      <c r="R9709" s="70" t="str">
        <f>IFERROR(IF(K9709="handling and wharfage",SUM(P9709:Q9709),IF(OR(K9709="tank",K9709="Boat",K9709="car"),INDEX(Rate!$B$4:$M$25,MATCH(Gilbert!N9709,Rate!$A$4:$A$25,0),MATCH(Gilbert!L9709,Rate!$B$3:$M$3,0))*O9709*0.8,INDEX(Rate!$B$4:$M$25,MATCH(Gilbert!N9709,Rate!$A$4:$A$25,0),MATCH(Gilbert!L9709,Rate!$B$3:$M$3,0))*O9709)),"")</f>
        <v/>
      </c>
      <c r="T9709" s="71" t="str">
        <f t="shared" si="456"/>
        <v/>
      </c>
    </row>
    <row r="9710" spans="16:20">
      <c r="P9710" s="70" t="str">
        <f t="shared" si="454"/>
        <v/>
      </c>
      <c r="Q9710" s="70" t="str">
        <f t="shared" si="455"/>
        <v/>
      </c>
      <c r="R9710" s="70" t="str">
        <f>IFERROR(IF(K9710="handling and wharfage",SUM(P9710:Q9710),IF(OR(K9710="tank",K9710="Boat",K9710="car"),INDEX(Rate!$B$4:$M$25,MATCH(Gilbert!N9710,Rate!$A$4:$A$25,0),MATCH(Gilbert!L9710,Rate!$B$3:$M$3,0))*O9710*0.8,INDEX(Rate!$B$4:$M$25,MATCH(Gilbert!N9710,Rate!$A$4:$A$25,0),MATCH(Gilbert!L9710,Rate!$B$3:$M$3,0))*O9710)),"")</f>
        <v/>
      </c>
      <c r="T9710" s="71" t="str">
        <f t="shared" si="456"/>
        <v/>
      </c>
    </row>
    <row r="9711" spans="16:20">
      <c r="P9711" s="70" t="str">
        <f t="shared" si="454"/>
        <v/>
      </c>
      <c r="Q9711" s="70" t="str">
        <f t="shared" si="455"/>
        <v/>
      </c>
      <c r="R9711" s="70" t="str">
        <f>IFERROR(IF(K9711="handling and wharfage",SUM(P9711:Q9711),IF(OR(K9711="tank",K9711="Boat",K9711="car"),INDEX(Rate!$B$4:$M$25,MATCH(Gilbert!N9711,Rate!$A$4:$A$25,0),MATCH(Gilbert!L9711,Rate!$B$3:$M$3,0))*O9711*0.8,INDEX(Rate!$B$4:$M$25,MATCH(Gilbert!N9711,Rate!$A$4:$A$25,0),MATCH(Gilbert!L9711,Rate!$B$3:$M$3,0))*O9711)),"")</f>
        <v/>
      </c>
      <c r="T9711" s="71" t="str">
        <f t="shared" si="456"/>
        <v/>
      </c>
    </row>
    <row r="9712" spans="16:20">
      <c r="P9712" s="70" t="str">
        <f t="shared" si="454"/>
        <v/>
      </c>
      <c r="Q9712" s="70" t="str">
        <f t="shared" si="455"/>
        <v/>
      </c>
      <c r="R9712" s="70" t="str">
        <f>IFERROR(IF(K9712="handling and wharfage",SUM(P9712:Q9712),IF(OR(K9712="tank",K9712="Boat",K9712="car"),INDEX(Rate!$B$4:$M$25,MATCH(Gilbert!N9712,Rate!$A$4:$A$25,0),MATCH(Gilbert!L9712,Rate!$B$3:$M$3,0))*O9712*0.8,INDEX(Rate!$B$4:$M$25,MATCH(Gilbert!N9712,Rate!$A$4:$A$25,0),MATCH(Gilbert!L9712,Rate!$B$3:$M$3,0))*O9712)),"")</f>
        <v/>
      </c>
      <c r="T9712" s="71" t="str">
        <f t="shared" si="456"/>
        <v/>
      </c>
    </row>
    <row r="9713" spans="16:20">
      <c r="P9713" s="70" t="str">
        <f t="shared" si="454"/>
        <v/>
      </c>
      <c r="Q9713" s="70" t="str">
        <f t="shared" si="455"/>
        <v/>
      </c>
      <c r="R9713" s="70" t="str">
        <f>IFERROR(IF(K9713="handling and wharfage",SUM(P9713:Q9713),IF(OR(K9713="tank",K9713="Boat",K9713="car"),INDEX(Rate!$B$4:$M$25,MATCH(Gilbert!N9713,Rate!$A$4:$A$25,0),MATCH(Gilbert!L9713,Rate!$B$3:$M$3,0))*O9713*0.8,INDEX(Rate!$B$4:$M$25,MATCH(Gilbert!N9713,Rate!$A$4:$A$25,0),MATCH(Gilbert!L9713,Rate!$B$3:$M$3,0))*O9713)),"")</f>
        <v/>
      </c>
      <c r="T9713" s="71" t="str">
        <f t="shared" si="456"/>
        <v/>
      </c>
    </row>
    <row r="9714" spans="16:20">
      <c r="P9714" s="70" t="str">
        <f t="shared" si="454"/>
        <v/>
      </c>
      <c r="Q9714" s="70" t="str">
        <f t="shared" si="455"/>
        <v/>
      </c>
      <c r="R9714" s="70" t="str">
        <f>IFERROR(IF(K9714="handling and wharfage",SUM(P9714:Q9714),IF(OR(K9714="tank",K9714="Boat",K9714="car"),INDEX(Rate!$B$4:$M$25,MATCH(Gilbert!N9714,Rate!$A$4:$A$25,0),MATCH(Gilbert!L9714,Rate!$B$3:$M$3,0))*O9714*0.8,INDEX(Rate!$B$4:$M$25,MATCH(Gilbert!N9714,Rate!$A$4:$A$25,0),MATCH(Gilbert!L9714,Rate!$B$3:$M$3,0))*O9714)),"")</f>
        <v/>
      </c>
      <c r="T9714" s="71" t="str">
        <f t="shared" si="456"/>
        <v/>
      </c>
    </row>
    <row r="9715" spans="16:20">
      <c r="P9715" s="70" t="str">
        <f t="shared" si="454"/>
        <v/>
      </c>
      <c r="Q9715" s="70" t="str">
        <f t="shared" si="455"/>
        <v/>
      </c>
      <c r="R9715" s="70" t="str">
        <f>IFERROR(IF(K9715="handling and wharfage",SUM(P9715:Q9715),IF(OR(K9715="tank",K9715="Boat",K9715="car"),INDEX(Rate!$B$4:$M$25,MATCH(Gilbert!N9715,Rate!$A$4:$A$25,0),MATCH(Gilbert!L9715,Rate!$B$3:$M$3,0))*O9715*0.8,INDEX(Rate!$B$4:$M$25,MATCH(Gilbert!N9715,Rate!$A$4:$A$25,0),MATCH(Gilbert!L9715,Rate!$B$3:$M$3,0))*O9715)),"")</f>
        <v/>
      </c>
      <c r="T9715" s="71" t="str">
        <f t="shared" si="456"/>
        <v/>
      </c>
    </row>
    <row r="9716" spans="16:20">
      <c r="P9716" s="70" t="str">
        <f t="shared" si="454"/>
        <v/>
      </c>
      <c r="Q9716" s="70" t="str">
        <f t="shared" si="455"/>
        <v/>
      </c>
      <c r="R9716" s="70" t="str">
        <f>IFERROR(IF(K9716="handling and wharfage",SUM(P9716:Q9716),IF(OR(K9716="tank",K9716="Boat",K9716="car"),INDEX(Rate!$B$4:$M$25,MATCH(Gilbert!N9716,Rate!$A$4:$A$25,0),MATCH(Gilbert!L9716,Rate!$B$3:$M$3,0))*O9716*0.8,INDEX(Rate!$B$4:$M$25,MATCH(Gilbert!N9716,Rate!$A$4:$A$25,0),MATCH(Gilbert!L9716,Rate!$B$3:$M$3,0))*O9716)),"")</f>
        <v/>
      </c>
      <c r="T9716" s="71" t="str">
        <f t="shared" si="456"/>
        <v/>
      </c>
    </row>
    <row r="9717" spans="16:20">
      <c r="P9717" s="70" t="str">
        <f t="shared" si="454"/>
        <v/>
      </c>
      <c r="Q9717" s="70" t="str">
        <f t="shared" si="455"/>
        <v/>
      </c>
      <c r="R9717" s="70" t="str">
        <f>IFERROR(IF(K9717="handling and wharfage",SUM(P9717:Q9717),IF(OR(K9717="tank",K9717="Boat",K9717="car"),INDEX(Rate!$B$4:$M$25,MATCH(Gilbert!N9717,Rate!$A$4:$A$25,0),MATCH(Gilbert!L9717,Rate!$B$3:$M$3,0))*O9717*0.8,INDEX(Rate!$B$4:$M$25,MATCH(Gilbert!N9717,Rate!$A$4:$A$25,0),MATCH(Gilbert!L9717,Rate!$B$3:$M$3,0))*O9717)),"")</f>
        <v/>
      </c>
      <c r="T9717" s="71" t="str">
        <f t="shared" si="456"/>
        <v/>
      </c>
    </row>
    <row r="9718" spans="16:20">
      <c r="P9718" s="70" t="str">
        <f t="shared" si="454"/>
        <v/>
      </c>
      <c r="Q9718" s="70" t="str">
        <f t="shared" si="455"/>
        <v/>
      </c>
      <c r="R9718" s="70" t="str">
        <f>IFERROR(IF(K9718="handling and wharfage",SUM(P9718:Q9718),IF(OR(K9718="tank",K9718="Boat",K9718="car"),INDEX(Rate!$B$4:$M$25,MATCH(Gilbert!N9718,Rate!$A$4:$A$25,0),MATCH(Gilbert!L9718,Rate!$B$3:$M$3,0))*O9718*0.8,INDEX(Rate!$B$4:$M$25,MATCH(Gilbert!N9718,Rate!$A$4:$A$25,0),MATCH(Gilbert!L9718,Rate!$B$3:$M$3,0))*O9718)),"")</f>
        <v/>
      </c>
      <c r="T9718" s="71" t="str">
        <f t="shared" si="456"/>
        <v/>
      </c>
    </row>
    <row r="9719" spans="16:20">
      <c r="P9719" s="70" t="str">
        <f t="shared" si="454"/>
        <v/>
      </c>
      <c r="Q9719" s="70" t="str">
        <f t="shared" si="455"/>
        <v/>
      </c>
      <c r="R9719" s="70" t="str">
        <f>IFERROR(IF(K9719="handling and wharfage",SUM(P9719:Q9719),IF(OR(K9719="tank",K9719="Boat",K9719="car"),INDEX(Rate!$B$4:$M$25,MATCH(Gilbert!N9719,Rate!$A$4:$A$25,0),MATCH(Gilbert!L9719,Rate!$B$3:$M$3,0))*O9719*0.8,INDEX(Rate!$B$4:$M$25,MATCH(Gilbert!N9719,Rate!$A$4:$A$25,0),MATCH(Gilbert!L9719,Rate!$B$3:$M$3,0))*O9719)),"")</f>
        <v/>
      </c>
      <c r="T9719" s="71" t="str">
        <f t="shared" si="456"/>
        <v/>
      </c>
    </row>
    <row r="9720" spans="16:20">
      <c r="P9720" s="70" t="str">
        <f t="shared" si="454"/>
        <v/>
      </c>
      <c r="Q9720" s="70" t="str">
        <f t="shared" si="455"/>
        <v/>
      </c>
      <c r="R9720" s="70" t="str">
        <f>IFERROR(IF(K9720="handling and wharfage",SUM(P9720:Q9720),IF(OR(K9720="tank",K9720="Boat",K9720="car"),INDEX(Rate!$B$4:$M$25,MATCH(Gilbert!N9720,Rate!$A$4:$A$25,0),MATCH(Gilbert!L9720,Rate!$B$3:$M$3,0))*O9720*0.8,INDEX(Rate!$B$4:$M$25,MATCH(Gilbert!N9720,Rate!$A$4:$A$25,0),MATCH(Gilbert!L9720,Rate!$B$3:$M$3,0))*O9720)),"")</f>
        <v/>
      </c>
      <c r="T9720" s="71" t="str">
        <f t="shared" si="456"/>
        <v/>
      </c>
    </row>
    <row r="9721" spans="16:20">
      <c r="P9721" s="70" t="str">
        <f t="shared" si="454"/>
        <v/>
      </c>
      <c r="Q9721" s="70" t="str">
        <f t="shared" si="455"/>
        <v/>
      </c>
      <c r="R9721" s="70" t="str">
        <f>IFERROR(IF(K9721="handling and wharfage",SUM(P9721:Q9721),IF(OR(K9721="tank",K9721="Boat",K9721="car"),INDEX(Rate!$B$4:$M$25,MATCH(Gilbert!N9721,Rate!$A$4:$A$25,0),MATCH(Gilbert!L9721,Rate!$B$3:$M$3,0))*O9721*0.8,INDEX(Rate!$B$4:$M$25,MATCH(Gilbert!N9721,Rate!$A$4:$A$25,0),MATCH(Gilbert!L9721,Rate!$B$3:$M$3,0))*O9721)),"")</f>
        <v/>
      </c>
      <c r="T9721" s="71" t="str">
        <f t="shared" si="456"/>
        <v/>
      </c>
    </row>
    <row r="9722" spans="16:20">
      <c r="P9722" s="70" t="str">
        <f t="shared" si="454"/>
        <v/>
      </c>
      <c r="Q9722" s="70" t="str">
        <f t="shared" si="455"/>
        <v/>
      </c>
      <c r="R9722" s="70" t="str">
        <f>IFERROR(IF(K9722="handling and wharfage",SUM(P9722:Q9722),IF(OR(K9722="tank",K9722="Boat",K9722="car"),INDEX(Rate!$B$4:$M$25,MATCH(Gilbert!N9722,Rate!$A$4:$A$25,0),MATCH(Gilbert!L9722,Rate!$B$3:$M$3,0))*O9722*0.8,INDEX(Rate!$B$4:$M$25,MATCH(Gilbert!N9722,Rate!$A$4:$A$25,0),MATCH(Gilbert!L9722,Rate!$B$3:$M$3,0))*O9722)),"")</f>
        <v/>
      </c>
      <c r="T9722" s="71" t="str">
        <f t="shared" si="456"/>
        <v/>
      </c>
    </row>
    <row r="9723" spans="16:20">
      <c r="P9723" s="70" t="str">
        <f t="shared" si="454"/>
        <v/>
      </c>
      <c r="Q9723" s="70" t="str">
        <f t="shared" si="455"/>
        <v/>
      </c>
      <c r="R9723" s="70" t="str">
        <f>IFERROR(IF(K9723="handling and wharfage",SUM(P9723:Q9723),IF(OR(K9723="tank",K9723="Boat",K9723="car"),INDEX(Rate!$B$4:$M$25,MATCH(Gilbert!N9723,Rate!$A$4:$A$25,0),MATCH(Gilbert!L9723,Rate!$B$3:$M$3,0))*O9723*0.8,INDEX(Rate!$B$4:$M$25,MATCH(Gilbert!N9723,Rate!$A$4:$A$25,0),MATCH(Gilbert!L9723,Rate!$B$3:$M$3,0))*O9723)),"")</f>
        <v/>
      </c>
      <c r="T9723" s="71" t="str">
        <f t="shared" si="456"/>
        <v/>
      </c>
    </row>
    <row r="9724" spans="16:20">
      <c r="P9724" s="70" t="str">
        <f t="shared" si="454"/>
        <v/>
      </c>
      <c r="Q9724" s="70" t="str">
        <f t="shared" si="455"/>
        <v/>
      </c>
      <c r="R9724" s="70" t="str">
        <f>IFERROR(IF(K9724="handling and wharfage",SUM(P9724:Q9724),IF(OR(K9724="tank",K9724="Boat",K9724="car"),INDEX(Rate!$B$4:$M$25,MATCH(Gilbert!N9724,Rate!$A$4:$A$25,0),MATCH(Gilbert!L9724,Rate!$B$3:$M$3,0))*O9724*0.8,INDEX(Rate!$B$4:$M$25,MATCH(Gilbert!N9724,Rate!$A$4:$A$25,0),MATCH(Gilbert!L9724,Rate!$B$3:$M$3,0))*O9724)),"")</f>
        <v/>
      </c>
      <c r="T9724" s="71" t="str">
        <f t="shared" si="456"/>
        <v/>
      </c>
    </row>
    <row r="9725" spans="16:20">
      <c r="P9725" s="70" t="str">
        <f t="shared" si="454"/>
        <v/>
      </c>
      <c r="Q9725" s="70" t="str">
        <f t="shared" si="455"/>
        <v/>
      </c>
      <c r="R9725" s="70" t="str">
        <f>IFERROR(IF(K9725="handling and wharfage",SUM(P9725:Q9725),IF(OR(K9725="tank",K9725="Boat",K9725="car"),INDEX(Rate!$B$4:$M$25,MATCH(Gilbert!N9725,Rate!$A$4:$A$25,0),MATCH(Gilbert!L9725,Rate!$B$3:$M$3,0))*O9725*0.8,INDEX(Rate!$B$4:$M$25,MATCH(Gilbert!N9725,Rate!$A$4:$A$25,0),MATCH(Gilbert!L9725,Rate!$B$3:$M$3,0))*O9725)),"")</f>
        <v/>
      </c>
      <c r="T9725" s="71" t="str">
        <f t="shared" si="456"/>
        <v/>
      </c>
    </row>
    <row r="9726" spans="16:20">
      <c r="P9726" s="70" t="str">
        <f t="shared" si="454"/>
        <v/>
      </c>
      <c r="Q9726" s="70" t="str">
        <f t="shared" si="455"/>
        <v/>
      </c>
      <c r="R9726" s="70" t="str">
        <f>IFERROR(IF(K9726="handling and wharfage",SUM(P9726:Q9726),IF(OR(K9726="tank",K9726="Boat",K9726="car"),INDEX(Rate!$B$4:$M$25,MATCH(Gilbert!N9726,Rate!$A$4:$A$25,0),MATCH(Gilbert!L9726,Rate!$B$3:$M$3,0))*O9726*0.8,INDEX(Rate!$B$4:$M$25,MATCH(Gilbert!N9726,Rate!$A$4:$A$25,0),MATCH(Gilbert!L9726,Rate!$B$3:$M$3,0))*O9726)),"")</f>
        <v/>
      </c>
      <c r="T9726" s="71" t="str">
        <f t="shared" si="456"/>
        <v/>
      </c>
    </row>
    <row r="9727" spans="16:20">
      <c r="P9727" s="70" t="str">
        <f t="shared" si="454"/>
        <v/>
      </c>
      <c r="Q9727" s="70" t="str">
        <f t="shared" si="455"/>
        <v/>
      </c>
      <c r="R9727" s="70" t="str">
        <f>IFERROR(IF(K9727="handling and wharfage",SUM(P9727:Q9727),IF(OR(K9727="tank",K9727="Boat",K9727="car"),INDEX(Rate!$B$4:$M$25,MATCH(Gilbert!N9727,Rate!$A$4:$A$25,0),MATCH(Gilbert!L9727,Rate!$B$3:$M$3,0))*O9727*0.8,INDEX(Rate!$B$4:$M$25,MATCH(Gilbert!N9727,Rate!$A$4:$A$25,0),MATCH(Gilbert!L9727,Rate!$B$3:$M$3,0))*O9727)),"")</f>
        <v/>
      </c>
      <c r="T9727" s="71" t="str">
        <f t="shared" si="456"/>
        <v/>
      </c>
    </row>
    <row r="9728" spans="16:20">
      <c r="P9728" s="70" t="str">
        <f t="shared" si="454"/>
        <v/>
      </c>
      <c r="Q9728" s="70" t="str">
        <f t="shared" si="455"/>
        <v/>
      </c>
      <c r="R9728" s="70" t="str">
        <f>IFERROR(IF(K9728="handling and wharfage",SUM(P9728:Q9728),IF(OR(K9728="tank",K9728="Boat",K9728="car"),INDEX(Rate!$B$4:$M$25,MATCH(Gilbert!N9728,Rate!$A$4:$A$25,0),MATCH(Gilbert!L9728,Rate!$B$3:$M$3,0))*O9728*0.8,INDEX(Rate!$B$4:$M$25,MATCH(Gilbert!N9728,Rate!$A$4:$A$25,0),MATCH(Gilbert!L9728,Rate!$B$3:$M$3,0))*O9728)),"")</f>
        <v/>
      </c>
      <c r="T9728" s="71" t="str">
        <f t="shared" si="456"/>
        <v/>
      </c>
    </row>
    <row r="9729" spans="16:20">
      <c r="P9729" s="70" t="str">
        <f t="shared" si="454"/>
        <v/>
      </c>
      <c r="Q9729" s="70" t="str">
        <f t="shared" si="455"/>
        <v/>
      </c>
      <c r="R9729" s="70" t="str">
        <f>IFERROR(IF(K9729="handling and wharfage",SUM(P9729:Q9729),IF(OR(K9729="tank",K9729="Boat",K9729="car"),INDEX(Rate!$B$4:$M$25,MATCH(Gilbert!N9729,Rate!$A$4:$A$25,0),MATCH(Gilbert!L9729,Rate!$B$3:$M$3,0))*O9729*0.8,INDEX(Rate!$B$4:$M$25,MATCH(Gilbert!N9729,Rate!$A$4:$A$25,0),MATCH(Gilbert!L9729,Rate!$B$3:$M$3,0))*O9729)),"")</f>
        <v/>
      </c>
      <c r="T9729" s="71" t="str">
        <f t="shared" si="456"/>
        <v/>
      </c>
    </row>
    <row r="9730" spans="16:20">
      <c r="P9730" s="70" t="str">
        <f t="shared" si="454"/>
        <v/>
      </c>
      <c r="Q9730" s="70" t="str">
        <f t="shared" si="455"/>
        <v/>
      </c>
      <c r="R9730" s="70" t="str">
        <f>IFERROR(IF(K9730="handling and wharfage",SUM(P9730:Q9730),IF(OR(K9730="tank",K9730="Boat",K9730="car"),INDEX(Rate!$B$4:$M$25,MATCH(Gilbert!N9730,Rate!$A$4:$A$25,0),MATCH(Gilbert!L9730,Rate!$B$3:$M$3,0))*O9730*0.8,INDEX(Rate!$B$4:$M$25,MATCH(Gilbert!N9730,Rate!$A$4:$A$25,0),MATCH(Gilbert!L9730,Rate!$B$3:$M$3,0))*O9730)),"")</f>
        <v/>
      </c>
      <c r="T9730" s="71" t="str">
        <f t="shared" si="456"/>
        <v/>
      </c>
    </row>
    <row r="9731" spans="16:20">
      <c r="P9731" s="70" t="str">
        <f t="shared" ref="P9731:P9794" si="457">IF(OR(K9731="handling and wharfage",K9731="rau handling and wharfage"),O9731*30,"")</f>
        <v/>
      </c>
      <c r="Q9731" s="70" t="str">
        <f t="shared" ref="Q9731:Q9794" si="458">IF(K9731&lt;&gt;"handling and wharfage","",O9731*3.5)</f>
        <v/>
      </c>
      <c r="R9731" s="70" t="str">
        <f>IFERROR(IF(K9731="handling and wharfage",SUM(P9731:Q9731),IF(OR(K9731="tank",K9731="Boat",K9731="car"),INDEX(Rate!$B$4:$M$25,MATCH(Gilbert!N9731,Rate!$A$4:$A$25,0),MATCH(Gilbert!L9731,Rate!$B$3:$M$3,0))*O9731*0.8,INDEX(Rate!$B$4:$M$25,MATCH(Gilbert!N9731,Rate!$A$4:$A$25,0),MATCH(Gilbert!L9731,Rate!$B$3:$M$3,0))*O9731)),"")</f>
        <v/>
      </c>
      <c r="T9731" s="71" t="str">
        <f t="shared" ref="T9731:T9794" si="459">IF(L9731="","",IF(L9731="General2","F0070000061A","E31250000331"))</f>
        <v/>
      </c>
    </row>
    <row r="9732" spans="16:20">
      <c r="P9732" s="70" t="str">
        <f t="shared" si="457"/>
        <v/>
      </c>
      <c r="Q9732" s="70" t="str">
        <f t="shared" si="458"/>
        <v/>
      </c>
      <c r="R9732" s="70" t="str">
        <f>IFERROR(IF(K9732="handling and wharfage",SUM(P9732:Q9732),IF(OR(K9732="tank",K9732="Boat",K9732="car"),INDEX(Rate!$B$4:$M$25,MATCH(Gilbert!N9732,Rate!$A$4:$A$25,0),MATCH(Gilbert!L9732,Rate!$B$3:$M$3,0))*O9732*0.8,INDEX(Rate!$B$4:$M$25,MATCH(Gilbert!N9732,Rate!$A$4:$A$25,0),MATCH(Gilbert!L9732,Rate!$B$3:$M$3,0))*O9732)),"")</f>
        <v/>
      </c>
      <c r="T9732" s="71" t="str">
        <f t="shared" si="459"/>
        <v/>
      </c>
    </row>
    <row r="9733" spans="16:20">
      <c r="P9733" s="70" t="str">
        <f t="shared" si="457"/>
        <v/>
      </c>
      <c r="Q9733" s="70" t="str">
        <f t="shared" si="458"/>
        <v/>
      </c>
      <c r="R9733" s="70" t="str">
        <f>IFERROR(IF(K9733="handling and wharfage",SUM(P9733:Q9733),IF(OR(K9733="tank",K9733="Boat",K9733="car"),INDEX(Rate!$B$4:$M$25,MATCH(Gilbert!N9733,Rate!$A$4:$A$25,0),MATCH(Gilbert!L9733,Rate!$B$3:$M$3,0))*O9733*0.8,INDEX(Rate!$B$4:$M$25,MATCH(Gilbert!N9733,Rate!$A$4:$A$25,0),MATCH(Gilbert!L9733,Rate!$B$3:$M$3,0))*O9733)),"")</f>
        <v/>
      </c>
      <c r="T9733" s="71" t="str">
        <f t="shared" si="459"/>
        <v/>
      </c>
    </row>
    <row r="9734" spans="16:20">
      <c r="P9734" s="70" t="str">
        <f t="shared" si="457"/>
        <v/>
      </c>
      <c r="Q9734" s="70" t="str">
        <f t="shared" si="458"/>
        <v/>
      </c>
      <c r="R9734" s="70" t="str">
        <f>IFERROR(IF(K9734="handling and wharfage",SUM(P9734:Q9734),IF(OR(K9734="tank",K9734="Boat",K9734="car"),INDEX(Rate!$B$4:$M$25,MATCH(Gilbert!N9734,Rate!$A$4:$A$25,0),MATCH(Gilbert!L9734,Rate!$B$3:$M$3,0))*O9734*0.8,INDEX(Rate!$B$4:$M$25,MATCH(Gilbert!N9734,Rate!$A$4:$A$25,0),MATCH(Gilbert!L9734,Rate!$B$3:$M$3,0))*O9734)),"")</f>
        <v/>
      </c>
      <c r="T9734" s="71" t="str">
        <f t="shared" si="459"/>
        <v/>
      </c>
    </row>
    <row r="9735" spans="16:20">
      <c r="P9735" s="70" t="str">
        <f t="shared" si="457"/>
        <v/>
      </c>
      <c r="Q9735" s="70" t="str">
        <f t="shared" si="458"/>
        <v/>
      </c>
      <c r="R9735" s="70" t="str">
        <f>IFERROR(IF(K9735="handling and wharfage",SUM(P9735:Q9735),IF(OR(K9735="tank",K9735="Boat",K9735="car"),INDEX(Rate!$B$4:$M$25,MATCH(Gilbert!N9735,Rate!$A$4:$A$25,0),MATCH(Gilbert!L9735,Rate!$B$3:$M$3,0))*O9735*0.8,INDEX(Rate!$B$4:$M$25,MATCH(Gilbert!N9735,Rate!$A$4:$A$25,0),MATCH(Gilbert!L9735,Rate!$B$3:$M$3,0))*O9735)),"")</f>
        <v/>
      </c>
      <c r="T9735" s="71" t="str">
        <f t="shared" si="459"/>
        <v/>
      </c>
    </row>
    <row r="9736" spans="16:20">
      <c r="P9736" s="70" t="str">
        <f t="shared" si="457"/>
        <v/>
      </c>
      <c r="Q9736" s="70" t="str">
        <f t="shared" si="458"/>
        <v/>
      </c>
      <c r="R9736" s="70" t="str">
        <f>IFERROR(IF(K9736="handling and wharfage",SUM(P9736:Q9736),IF(OR(K9736="tank",K9736="Boat",K9736="car"),INDEX(Rate!$B$4:$M$25,MATCH(Gilbert!N9736,Rate!$A$4:$A$25,0),MATCH(Gilbert!L9736,Rate!$B$3:$M$3,0))*O9736*0.8,INDEX(Rate!$B$4:$M$25,MATCH(Gilbert!N9736,Rate!$A$4:$A$25,0),MATCH(Gilbert!L9736,Rate!$B$3:$M$3,0))*O9736)),"")</f>
        <v/>
      </c>
      <c r="T9736" s="71" t="str">
        <f t="shared" si="459"/>
        <v/>
      </c>
    </row>
    <row r="9737" spans="16:20">
      <c r="P9737" s="70" t="str">
        <f t="shared" si="457"/>
        <v/>
      </c>
      <c r="Q9737" s="70" t="str">
        <f t="shared" si="458"/>
        <v/>
      </c>
      <c r="R9737" s="70" t="str">
        <f>IFERROR(IF(K9737="handling and wharfage",SUM(P9737:Q9737),IF(OR(K9737="tank",K9737="Boat",K9737="car"),INDEX(Rate!$B$4:$M$25,MATCH(Gilbert!N9737,Rate!$A$4:$A$25,0),MATCH(Gilbert!L9737,Rate!$B$3:$M$3,0))*O9737*0.8,INDEX(Rate!$B$4:$M$25,MATCH(Gilbert!N9737,Rate!$A$4:$A$25,0),MATCH(Gilbert!L9737,Rate!$B$3:$M$3,0))*O9737)),"")</f>
        <v/>
      </c>
      <c r="T9737" s="71" t="str">
        <f t="shared" si="459"/>
        <v/>
      </c>
    </row>
    <row r="9738" spans="16:20">
      <c r="P9738" s="70" t="str">
        <f t="shared" si="457"/>
        <v/>
      </c>
      <c r="Q9738" s="70" t="str">
        <f t="shared" si="458"/>
        <v/>
      </c>
      <c r="R9738" s="70" t="str">
        <f>IFERROR(IF(K9738="handling and wharfage",SUM(P9738:Q9738),IF(OR(K9738="tank",K9738="Boat",K9738="car"),INDEX(Rate!$B$4:$M$25,MATCH(Gilbert!N9738,Rate!$A$4:$A$25,0),MATCH(Gilbert!L9738,Rate!$B$3:$M$3,0))*O9738*0.8,INDEX(Rate!$B$4:$M$25,MATCH(Gilbert!N9738,Rate!$A$4:$A$25,0),MATCH(Gilbert!L9738,Rate!$B$3:$M$3,0))*O9738)),"")</f>
        <v/>
      </c>
      <c r="T9738" s="71" t="str">
        <f t="shared" si="459"/>
        <v/>
      </c>
    </row>
    <row r="9739" spans="16:20">
      <c r="P9739" s="70" t="str">
        <f t="shared" si="457"/>
        <v/>
      </c>
      <c r="Q9739" s="70" t="str">
        <f t="shared" si="458"/>
        <v/>
      </c>
      <c r="R9739" s="70" t="str">
        <f>IFERROR(IF(K9739="handling and wharfage",SUM(P9739:Q9739),IF(OR(K9739="tank",K9739="Boat",K9739="car"),INDEX(Rate!$B$4:$M$25,MATCH(Gilbert!N9739,Rate!$A$4:$A$25,0),MATCH(Gilbert!L9739,Rate!$B$3:$M$3,0))*O9739*0.8,INDEX(Rate!$B$4:$M$25,MATCH(Gilbert!N9739,Rate!$A$4:$A$25,0),MATCH(Gilbert!L9739,Rate!$B$3:$M$3,0))*O9739)),"")</f>
        <v/>
      </c>
      <c r="T9739" s="71" t="str">
        <f t="shared" si="459"/>
        <v/>
      </c>
    </row>
    <row r="9740" spans="16:20">
      <c r="P9740" s="70" t="str">
        <f t="shared" si="457"/>
        <v/>
      </c>
      <c r="Q9740" s="70" t="str">
        <f t="shared" si="458"/>
        <v/>
      </c>
      <c r="R9740" s="70" t="str">
        <f>IFERROR(IF(K9740="handling and wharfage",SUM(P9740:Q9740),IF(OR(K9740="tank",K9740="Boat",K9740="car"),INDEX(Rate!$B$4:$M$25,MATCH(Gilbert!N9740,Rate!$A$4:$A$25,0),MATCH(Gilbert!L9740,Rate!$B$3:$M$3,0))*O9740*0.8,INDEX(Rate!$B$4:$M$25,MATCH(Gilbert!N9740,Rate!$A$4:$A$25,0),MATCH(Gilbert!L9740,Rate!$B$3:$M$3,0))*O9740)),"")</f>
        <v/>
      </c>
      <c r="T9740" s="71" t="str">
        <f t="shared" si="459"/>
        <v/>
      </c>
    </row>
    <row r="9741" spans="16:20">
      <c r="P9741" s="70" t="str">
        <f t="shared" si="457"/>
        <v/>
      </c>
      <c r="Q9741" s="70" t="str">
        <f t="shared" si="458"/>
        <v/>
      </c>
      <c r="R9741" s="70" t="str">
        <f>IFERROR(IF(K9741="handling and wharfage",SUM(P9741:Q9741),IF(OR(K9741="tank",K9741="Boat",K9741="car"),INDEX(Rate!$B$4:$M$25,MATCH(Gilbert!N9741,Rate!$A$4:$A$25,0),MATCH(Gilbert!L9741,Rate!$B$3:$M$3,0))*O9741*0.8,INDEX(Rate!$B$4:$M$25,MATCH(Gilbert!N9741,Rate!$A$4:$A$25,0),MATCH(Gilbert!L9741,Rate!$B$3:$M$3,0))*O9741)),"")</f>
        <v/>
      </c>
      <c r="T9741" s="71" t="str">
        <f t="shared" si="459"/>
        <v/>
      </c>
    </row>
    <row r="9742" spans="16:20">
      <c r="P9742" s="70" t="str">
        <f t="shared" si="457"/>
        <v/>
      </c>
      <c r="Q9742" s="70" t="str">
        <f t="shared" si="458"/>
        <v/>
      </c>
      <c r="R9742" s="70" t="str">
        <f>IFERROR(IF(K9742="handling and wharfage",SUM(P9742:Q9742),IF(OR(K9742="tank",K9742="Boat",K9742="car"),INDEX(Rate!$B$4:$M$25,MATCH(Gilbert!N9742,Rate!$A$4:$A$25,0),MATCH(Gilbert!L9742,Rate!$B$3:$M$3,0))*O9742*0.8,INDEX(Rate!$B$4:$M$25,MATCH(Gilbert!N9742,Rate!$A$4:$A$25,0),MATCH(Gilbert!L9742,Rate!$B$3:$M$3,0))*O9742)),"")</f>
        <v/>
      </c>
      <c r="T9742" s="71" t="str">
        <f t="shared" si="459"/>
        <v/>
      </c>
    </row>
    <row r="9743" spans="16:20">
      <c r="P9743" s="70" t="str">
        <f t="shared" si="457"/>
        <v/>
      </c>
      <c r="Q9743" s="70" t="str">
        <f t="shared" si="458"/>
        <v/>
      </c>
      <c r="R9743" s="70" t="str">
        <f>IFERROR(IF(K9743="handling and wharfage",SUM(P9743:Q9743),IF(OR(K9743="tank",K9743="Boat",K9743="car"),INDEX(Rate!$B$4:$M$25,MATCH(Gilbert!N9743,Rate!$A$4:$A$25,0),MATCH(Gilbert!L9743,Rate!$B$3:$M$3,0))*O9743*0.8,INDEX(Rate!$B$4:$M$25,MATCH(Gilbert!N9743,Rate!$A$4:$A$25,0),MATCH(Gilbert!L9743,Rate!$B$3:$M$3,0))*O9743)),"")</f>
        <v/>
      </c>
      <c r="T9743" s="71" t="str">
        <f t="shared" si="459"/>
        <v/>
      </c>
    </row>
    <row r="9744" spans="16:20">
      <c r="P9744" s="70" t="str">
        <f t="shared" si="457"/>
        <v/>
      </c>
      <c r="Q9744" s="70" t="str">
        <f t="shared" si="458"/>
        <v/>
      </c>
      <c r="R9744" s="70" t="str">
        <f>IFERROR(IF(K9744="handling and wharfage",SUM(P9744:Q9744),IF(OR(K9744="tank",K9744="Boat",K9744="car"),INDEX(Rate!$B$4:$M$25,MATCH(Gilbert!N9744,Rate!$A$4:$A$25,0),MATCH(Gilbert!L9744,Rate!$B$3:$M$3,0))*O9744*0.8,INDEX(Rate!$B$4:$M$25,MATCH(Gilbert!N9744,Rate!$A$4:$A$25,0),MATCH(Gilbert!L9744,Rate!$B$3:$M$3,0))*O9744)),"")</f>
        <v/>
      </c>
      <c r="T9744" s="71" t="str">
        <f t="shared" si="459"/>
        <v/>
      </c>
    </row>
    <row r="9745" spans="16:20">
      <c r="P9745" s="70" t="str">
        <f t="shared" si="457"/>
        <v/>
      </c>
      <c r="Q9745" s="70" t="str">
        <f t="shared" si="458"/>
        <v/>
      </c>
      <c r="R9745" s="70" t="str">
        <f>IFERROR(IF(K9745="handling and wharfage",SUM(P9745:Q9745),IF(OR(K9745="tank",K9745="Boat",K9745="car"),INDEX(Rate!$B$4:$M$25,MATCH(Gilbert!N9745,Rate!$A$4:$A$25,0),MATCH(Gilbert!L9745,Rate!$B$3:$M$3,0))*O9745*0.8,INDEX(Rate!$B$4:$M$25,MATCH(Gilbert!N9745,Rate!$A$4:$A$25,0),MATCH(Gilbert!L9745,Rate!$B$3:$M$3,0))*O9745)),"")</f>
        <v/>
      </c>
      <c r="T9745" s="71" t="str">
        <f t="shared" si="459"/>
        <v/>
      </c>
    </row>
    <row r="9746" spans="16:20">
      <c r="P9746" s="70" t="str">
        <f t="shared" si="457"/>
        <v/>
      </c>
      <c r="Q9746" s="70" t="str">
        <f t="shared" si="458"/>
        <v/>
      </c>
      <c r="R9746" s="70" t="str">
        <f>IFERROR(IF(K9746="handling and wharfage",SUM(P9746:Q9746),IF(OR(K9746="tank",K9746="Boat",K9746="car"),INDEX(Rate!$B$4:$M$25,MATCH(Gilbert!N9746,Rate!$A$4:$A$25,0),MATCH(Gilbert!L9746,Rate!$B$3:$M$3,0))*O9746*0.8,INDEX(Rate!$B$4:$M$25,MATCH(Gilbert!N9746,Rate!$A$4:$A$25,0),MATCH(Gilbert!L9746,Rate!$B$3:$M$3,0))*O9746)),"")</f>
        <v/>
      </c>
      <c r="T9746" s="71" t="str">
        <f t="shared" si="459"/>
        <v/>
      </c>
    </row>
    <row r="9747" spans="16:20">
      <c r="P9747" s="70" t="str">
        <f t="shared" si="457"/>
        <v/>
      </c>
      <c r="Q9747" s="70" t="str">
        <f t="shared" si="458"/>
        <v/>
      </c>
      <c r="R9747" s="70" t="str">
        <f>IFERROR(IF(K9747="handling and wharfage",SUM(P9747:Q9747),IF(OR(K9747="tank",K9747="Boat",K9747="car"),INDEX(Rate!$B$4:$M$25,MATCH(Gilbert!N9747,Rate!$A$4:$A$25,0),MATCH(Gilbert!L9747,Rate!$B$3:$M$3,0))*O9747*0.8,INDEX(Rate!$B$4:$M$25,MATCH(Gilbert!N9747,Rate!$A$4:$A$25,0),MATCH(Gilbert!L9747,Rate!$B$3:$M$3,0))*O9747)),"")</f>
        <v/>
      </c>
      <c r="T9747" s="71" t="str">
        <f t="shared" si="459"/>
        <v/>
      </c>
    </row>
    <row r="9748" spans="16:20">
      <c r="P9748" s="70" t="str">
        <f t="shared" si="457"/>
        <v/>
      </c>
      <c r="Q9748" s="70" t="str">
        <f t="shared" si="458"/>
        <v/>
      </c>
      <c r="R9748" s="70" t="str">
        <f>IFERROR(IF(K9748="handling and wharfage",SUM(P9748:Q9748),IF(OR(K9748="tank",K9748="Boat",K9748="car"),INDEX(Rate!$B$4:$M$25,MATCH(Gilbert!N9748,Rate!$A$4:$A$25,0),MATCH(Gilbert!L9748,Rate!$B$3:$M$3,0))*O9748*0.8,INDEX(Rate!$B$4:$M$25,MATCH(Gilbert!N9748,Rate!$A$4:$A$25,0),MATCH(Gilbert!L9748,Rate!$B$3:$M$3,0))*O9748)),"")</f>
        <v/>
      </c>
      <c r="T9748" s="71" t="str">
        <f t="shared" si="459"/>
        <v/>
      </c>
    </row>
    <row r="9749" spans="16:20">
      <c r="P9749" s="70" t="str">
        <f t="shared" si="457"/>
        <v/>
      </c>
      <c r="Q9749" s="70" t="str">
        <f t="shared" si="458"/>
        <v/>
      </c>
      <c r="R9749" s="70" t="str">
        <f>IFERROR(IF(K9749="handling and wharfage",SUM(P9749:Q9749),IF(OR(K9749="tank",K9749="Boat",K9749="car"),INDEX(Rate!$B$4:$M$25,MATCH(Gilbert!N9749,Rate!$A$4:$A$25,0),MATCH(Gilbert!L9749,Rate!$B$3:$M$3,0))*O9749*0.8,INDEX(Rate!$B$4:$M$25,MATCH(Gilbert!N9749,Rate!$A$4:$A$25,0),MATCH(Gilbert!L9749,Rate!$B$3:$M$3,0))*O9749)),"")</f>
        <v/>
      </c>
      <c r="T9749" s="71" t="str">
        <f t="shared" si="459"/>
        <v/>
      </c>
    </row>
    <row r="9750" spans="16:20">
      <c r="P9750" s="70" t="str">
        <f t="shared" si="457"/>
        <v/>
      </c>
      <c r="Q9750" s="70" t="str">
        <f t="shared" si="458"/>
        <v/>
      </c>
      <c r="R9750" s="70" t="str">
        <f>IFERROR(IF(K9750="handling and wharfage",SUM(P9750:Q9750),IF(OR(K9750="tank",K9750="Boat",K9750="car"),INDEX(Rate!$B$4:$M$25,MATCH(Gilbert!N9750,Rate!$A$4:$A$25,0),MATCH(Gilbert!L9750,Rate!$B$3:$M$3,0))*O9750*0.8,INDEX(Rate!$B$4:$M$25,MATCH(Gilbert!N9750,Rate!$A$4:$A$25,0),MATCH(Gilbert!L9750,Rate!$B$3:$M$3,0))*O9750)),"")</f>
        <v/>
      </c>
      <c r="T9750" s="71" t="str">
        <f t="shared" si="459"/>
        <v/>
      </c>
    </row>
    <row r="9751" spans="16:20">
      <c r="P9751" s="70" t="str">
        <f t="shared" si="457"/>
        <v/>
      </c>
      <c r="Q9751" s="70" t="str">
        <f t="shared" si="458"/>
        <v/>
      </c>
      <c r="R9751" s="70" t="str">
        <f>IFERROR(IF(K9751="handling and wharfage",SUM(P9751:Q9751),IF(OR(K9751="tank",K9751="Boat",K9751="car"),INDEX(Rate!$B$4:$M$25,MATCH(Gilbert!N9751,Rate!$A$4:$A$25,0),MATCH(Gilbert!L9751,Rate!$B$3:$M$3,0))*O9751*0.8,INDEX(Rate!$B$4:$M$25,MATCH(Gilbert!N9751,Rate!$A$4:$A$25,0),MATCH(Gilbert!L9751,Rate!$B$3:$M$3,0))*O9751)),"")</f>
        <v/>
      </c>
      <c r="T9751" s="71" t="str">
        <f t="shared" si="459"/>
        <v/>
      </c>
    </row>
    <row r="9752" spans="16:20">
      <c r="P9752" s="70" t="str">
        <f t="shared" si="457"/>
        <v/>
      </c>
      <c r="Q9752" s="70" t="str">
        <f t="shared" si="458"/>
        <v/>
      </c>
      <c r="R9752" s="70" t="str">
        <f>IFERROR(IF(K9752="handling and wharfage",SUM(P9752:Q9752),IF(OR(K9752="tank",K9752="Boat",K9752="car"),INDEX(Rate!$B$4:$M$25,MATCH(Gilbert!N9752,Rate!$A$4:$A$25,0),MATCH(Gilbert!L9752,Rate!$B$3:$M$3,0))*O9752*0.8,INDEX(Rate!$B$4:$M$25,MATCH(Gilbert!N9752,Rate!$A$4:$A$25,0),MATCH(Gilbert!L9752,Rate!$B$3:$M$3,0))*O9752)),"")</f>
        <v/>
      </c>
      <c r="T9752" s="71" t="str">
        <f t="shared" si="459"/>
        <v/>
      </c>
    </row>
    <row r="9753" spans="16:20">
      <c r="P9753" s="70" t="str">
        <f t="shared" si="457"/>
        <v/>
      </c>
      <c r="Q9753" s="70" t="str">
        <f t="shared" si="458"/>
        <v/>
      </c>
      <c r="R9753" s="70" t="str">
        <f>IFERROR(IF(K9753="handling and wharfage",SUM(P9753:Q9753),IF(OR(K9753="tank",K9753="Boat",K9753="car"),INDEX(Rate!$B$4:$M$25,MATCH(Gilbert!N9753,Rate!$A$4:$A$25,0),MATCH(Gilbert!L9753,Rate!$B$3:$M$3,0))*O9753*0.8,INDEX(Rate!$B$4:$M$25,MATCH(Gilbert!N9753,Rate!$A$4:$A$25,0),MATCH(Gilbert!L9753,Rate!$B$3:$M$3,0))*O9753)),"")</f>
        <v/>
      </c>
      <c r="T9753" s="71" t="str">
        <f t="shared" si="459"/>
        <v/>
      </c>
    </row>
    <row r="9754" spans="16:20">
      <c r="P9754" s="70" t="str">
        <f t="shared" si="457"/>
        <v/>
      </c>
      <c r="Q9754" s="70" t="str">
        <f t="shared" si="458"/>
        <v/>
      </c>
      <c r="R9754" s="70" t="str">
        <f>IFERROR(IF(K9754="handling and wharfage",SUM(P9754:Q9754),IF(OR(K9754="tank",K9754="Boat",K9754="car"),INDEX(Rate!$B$4:$M$25,MATCH(Gilbert!N9754,Rate!$A$4:$A$25,0),MATCH(Gilbert!L9754,Rate!$B$3:$M$3,0))*O9754*0.8,INDEX(Rate!$B$4:$M$25,MATCH(Gilbert!N9754,Rate!$A$4:$A$25,0),MATCH(Gilbert!L9754,Rate!$B$3:$M$3,0))*O9754)),"")</f>
        <v/>
      </c>
      <c r="T9754" s="71" t="str">
        <f t="shared" si="459"/>
        <v/>
      </c>
    </row>
    <row r="9755" spans="16:20">
      <c r="P9755" s="70" t="str">
        <f t="shared" si="457"/>
        <v/>
      </c>
      <c r="Q9755" s="70" t="str">
        <f t="shared" si="458"/>
        <v/>
      </c>
      <c r="R9755" s="70" t="str">
        <f>IFERROR(IF(K9755="handling and wharfage",SUM(P9755:Q9755),IF(OR(K9755="tank",K9755="Boat",K9755="car"),INDEX(Rate!$B$4:$M$25,MATCH(Gilbert!N9755,Rate!$A$4:$A$25,0),MATCH(Gilbert!L9755,Rate!$B$3:$M$3,0))*O9755*0.8,INDEX(Rate!$B$4:$M$25,MATCH(Gilbert!N9755,Rate!$A$4:$A$25,0),MATCH(Gilbert!L9755,Rate!$B$3:$M$3,0))*O9755)),"")</f>
        <v/>
      </c>
      <c r="T9755" s="71" t="str">
        <f t="shared" si="459"/>
        <v/>
      </c>
    </row>
    <row r="9756" spans="16:20">
      <c r="P9756" s="70" t="str">
        <f t="shared" si="457"/>
        <v/>
      </c>
      <c r="Q9756" s="70" t="str">
        <f t="shared" si="458"/>
        <v/>
      </c>
      <c r="R9756" s="70" t="str">
        <f>IFERROR(IF(K9756="handling and wharfage",SUM(P9756:Q9756),IF(OR(K9756="tank",K9756="Boat",K9756="car"),INDEX(Rate!$B$4:$M$25,MATCH(Gilbert!N9756,Rate!$A$4:$A$25,0),MATCH(Gilbert!L9756,Rate!$B$3:$M$3,0))*O9756*0.8,INDEX(Rate!$B$4:$M$25,MATCH(Gilbert!N9756,Rate!$A$4:$A$25,0),MATCH(Gilbert!L9756,Rate!$B$3:$M$3,0))*O9756)),"")</f>
        <v/>
      </c>
      <c r="T9756" s="71" t="str">
        <f t="shared" si="459"/>
        <v/>
      </c>
    </row>
    <row r="9757" spans="16:20">
      <c r="P9757" s="70" t="str">
        <f t="shared" si="457"/>
        <v/>
      </c>
      <c r="Q9757" s="70" t="str">
        <f t="shared" si="458"/>
        <v/>
      </c>
      <c r="R9757" s="70" t="str">
        <f>IFERROR(IF(K9757="handling and wharfage",SUM(P9757:Q9757),IF(OR(K9757="tank",K9757="Boat",K9757="car"),INDEX(Rate!$B$4:$M$25,MATCH(Gilbert!N9757,Rate!$A$4:$A$25,0),MATCH(Gilbert!L9757,Rate!$B$3:$M$3,0))*O9757*0.8,INDEX(Rate!$B$4:$M$25,MATCH(Gilbert!N9757,Rate!$A$4:$A$25,0),MATCH(Gilbert!L9757,Rate!$B$3:$M$3,0))*O9757)),"")</f>
        <v/>
      </c>
      <c r="T9757" s="71" t="str">
        <f t="shared" si="459"/>
        <v/>
      </c>
    </row>
    <row r="9758" spans="16:20">
      <c r="P9758" s="70" t="str">
        <f t="shared" si="457"/>
        <v/>
      </c>
      <c r="Q9758" s="70" t="str">
        <f t="shared" si="458"/>
        <v/>
      </c>
      <c r="R9758" s="70" t="str">
        <f>IFERROR(IF(K9758="handling and wharfage",SUM(P9758:Q9758),IF(OR(K9758="tank",K9758="Boat",K9758="car"),INDEX(Rate!$B$4:$M$25,MATCH(Gilbert!N9758,Rate!$A$4:$A$25,0),MATCH(Gilbert!L9758,Rate!$B$3:$M$3,0))*O9758*0.8,INDEX(Rate!$B$4:$M$25,MATCH(Gilbert!N9758,Rate!$A$4:$A$25,0),MATCH(Gilbert!L9758,Rate!$B$3:$M$3,0))*O9758)),"")</f>
        <v/>
      </c>
      <c r="T9758" s="71" t="str">
        <f t="shared" si="459"/>
        <v/>
      </c>
    </row>
    <row r="9759" spans="16:20">
      <c r="P9759" s="70" t="str">
        <f t="shared" si="457"/>
        <v/>
      </c>
      <c r="Q9759" s="70" t="str">
        <f t="shared" si="458"/>
        <v/>
      </c>
      <c r="R9759" s="70" t="str">
        <f>IFERROR(IF(K9759="handling and wharfage",SUM(P9759:Q9759),IF(OR(K9759="tank",K9759="Boat",K9759="car"),INDEX(Rate!$B$4:$M$25,MATCH(Gilbert!N9759,Rate!$A$4:$A$25,0),MATCH(Gilbert!L9759,Rate!$B$3:$M$3,0))*O9759*0.8,INDEX(Rate!$B$4:$M$25,MATCH(Gilbert!N9759,Rate!$A$4:$A$25,0),MATCH(Gilbert!L9759,Rate!$B$3:$M$3,0))*O9759)),"")</f>
        <v/>
      </c>
      <c r="T9759" s="71" t="str">
        <f t="shared" si="459"/>
        <v/>
      </c>
    </row>
    <row r="9760" spans="16:20">
      <c r="P9760" s="70" t="str">
        <f t="shared" si="457"/>
        <v/>
      </c>
      <c r="Q9760" s="70" t="str">
        <f t="shared" si="458"/>
        <v/>
      </c>
      <c r="R9760" s="70" t="str">
        <f>IFERROR(IF(K9760="handling and wharfage",SUM(P9760:Q9760),IF(OR(K9760="tank",K9760="Boat",K9760="car"),INDEX(Rate!$B$4:$M$25,MATCH(Gilbert!N9760,Rate!$A$4:$A$25,0),MATCH(Gilbert!L9760,Rate!$B$3:$M$3,0))*O9760*0.8,INDEX(Rate!$B$4:$M$25,MATCH(Gilbert!N9760,Rate!$A$4:$A$25,0),MATCH(Gilbert!L9760,Rate!$B$3:$M$3,0))*O9760)),"")</f>
        <v/>
      </c>
      <c r="T9760" s="71" t="str">
        <f t="shared" si="459"/>
        <v/>
      </c>
    </row>
    <row r="9761" spans="16:20">
      <c r="P9761" s="70" t="str">
        <f t="shared" si="457"/>
        <v/>
      </c>
      <c r="Q9761" s="70" t="str">
        <f t="shared" si="458"/>
        <v/>
      </c>
      <c r="R9761" s="70" t="str">
        <f>IFERROR(IF(K9761="handling and wharfage",SUM(P9761:Q9761),IF(OR(K9761="tank",K9761="Boat",K9761="car"),INDEX(Rate!$B$4:$M$25,MATCH(Gilbert!N9761,Rate!$A$4:$A$25,0),MATCH(Gilbert!L9761,Rate!$B$3:$M$3,0))*O9761*0.8,INDEX(Rate!$B$4:$M$25,MATCH(Gilbert!N9761,Rate!$A$4:$A$25,0),MATCH(Gilbert!L9761,Rate!$B$3:$M$3,0))*O9761)),"")</f>
        <v/>
      </c>
      <c r="T9761" s="71" t="str">
        <f t="shared" si="459"/>
        <v/>
      </c>
    </row>
    <row r="9762" spans="16:20">
      <c r="P9762" s="70" t="str">
        <f t="shared" si="457"/>
        <v/>
      </c>
      <c r="Q9762" s="70" t="str">
        <f t="shared" si="458"/>
        <v/>
      </c>
      <c r="R9762" s="70" t="str">
        <f>IFERROR(IF(K9762="handling and wharfage",SUM(P9762:Q9762),IF(OR(K9762="tank",K9762="Boat",K9762="car"),INDEX(Rate!$B$4:$M$25,MATCH(Gilbert!N9762,Rate!$A$4:$A$25,0),MATCH(Gilbert!L9762,Rate!$B$3:$M$3,0))*O9762*0.8,INDEX(Rate!$B$4:$M$25,MATCH(Gilbert!N9762,Rate!$A$4:$A$25,0),MATCH(Gilbert!L9762,Rate!$B$3:$M$3,0))*O9762)),"")</f>
        <v/>
      </c>
      <c r="T9762" s="71" t="str">
        <f t="shared" si="459"/>
        <v/>
      </c>
    </row>
    <row r="9763" spans="16:20">
      <c r="P9763" s="70" t="str">
        <f t="shared" si="457"/>
        <v/>
      </c>
      <c r="Q9763" s="70" t="str">
        <f t="shared" si="458"/>
        <v/>
      </c>
      <c r="R9763" s="70" t="str">
        <f>IFERROR(IF(K9763="handling and wharfage",SUM(P9763:Q9763),IF(OR(K9763="tank",K9763="Boat",K9763="car"),INDEX(Rate!$B$4:$M$25,MATCH(Gilbert!N9763,Rate!$A$4:$A$25,0),MATCH(Gilbert!L9763,Rate!$B$3:$M$3,0))*O9763*0.8,INDEX(Rate!$B$4:$M$25,MATCH(Gilbert!N9763,Rate!$A$4:$A$25,0),MATCH(Gilbert!L9763,Rate!$B$3:$M$3,0))*O9763)),"")</f>
        <v/>
      </c>
      <c r="T9763" s="71" t="str">
        <f t="shared" si="459"/>
        <v/>
      </c>
    </row>
    <row r="9764" spans="16:20">
      <c r="P9764" s="70" t="str">
        <f t="shared" si="457"/>
        <v/>
      </c>
      <c r="Q9764" s="70" t="str">
        <f t="shared" si="458"/>
        <v/>
      </c>
      <c r="R9764" s="70" t="str">
        <f>IFERROR(IF(K9764="handling and wharfage",SUM(P9764:Q9764),IF(OR(K9764="tank",K9764="Boat",K9764="car"),INDEX(Rate!$B$4:$M$25,MATCH(Gilbert!N9764,Rate!$A$4:$A$25,0),MATCH(Gilbert!L9764,Rate!$B$3:$M$3,0))*O9764*0.8,INDEX(Rate!$B$4:$M$25,MATCH(Gilbert!N9764,Rate!$A$4:$A$25,0),MATCH(Gilbert!L9764,Rate!$B$3:$M$3,0))*O9764)),"")</f>
        <v/>
      </c>
      <c r="T9764" s="71" t="str">
        <f t="shared" si="459"/>
        <v/>
      </c>
    </row>
    <row r="9765" spans="16:20">
      <c r="P9765" s="70" t="str">
        <f t="shared" si="457"/>
        <v/>
      </c>
      <c r="Q9765" s="70" t="str">
        <f t="shared" si="458"/>
        <v/>
      </c>
      <c r="R9765" s="70" t="str">
        <f>IFERROR(IF(K9765="handling and wharfage",SUM(P9765:Q9765),IF(OR(K9765="tank",K9765="Boat",K9765="car"),INDEX(Rate!$B$4:$M$25,MATCH(Gilbert!N9765,Rate!$A$4:$A$25,0),MATCH(Gilbert!L9765,Rate!$B$3:$M$3,0))*O9765*0.8,INDEX(Rate!$B$4:$M$25,MATCH(Gilbert!N9765,Rate!$A$4:$A$25,0),MATCH(Gilbert!L9765,Rate!$B$3:$M$3,0))*O9765)),"")</f>
        <v/>
      </c>
      <c r="T9765" s="71" t="str">
        <f t="shared" si="459"/>
        <v/>
      </c>
    </row>
    <row r="9766" spans="16:20">
      <c r="P9766" s="70" t="str">
        <f t="shared" si="457"/>
        <v/>
      </c>
      <c r="Q9766" s="70" t="str">
        <f t="shared" si="458"/>
        <v/>
      </c>
      <c r="R9766" s="70" t="str">
        <f>IFERROR(IF(K9766="handling and wharfage",SUM(P9766:Q9766),IF(OR(K9766="tank",K9766="Boat",K9766="car"),INDEX(Rate!$B$4:$M$25,MATCH(Gilbert!N9766,Rate!$A$4:$A$25,0),MATCH(Gilbert!L9766,Rate!$B$3:$M$3,0))*O9766*0.8,INDEX(Rate!$B$4:$M$25,MATCH(Gilbert!N9766,Rate!$A$4:$A$25,0),MATCH(Gilbert!L9766,Rate!$B$3:$M$3,0))*O9766)),"")</f>
        <v/>
      </c>
      <c r="T9766" s="71" t="str">
        <f t="shared" si="459"/>
        <v/>
      </c>
    </row>
    <row r="9767" spans="16:20">
      <c r="P9767" s="70" t="str">
        <f t="shared" si="457"/>
        <v/>
      </c>
      <c r="Q9767" s="70" t="str">
        <f t="shared" si="458"/>
        <v/>
      </c>
      <c r="R9767" s="70" t="str">
        <f>IFERROR(IF(K9767="handling and wharfage",SUM(P9767:Q9767),IF(OR(K9767="tank",K9767="Boat",K9767="car"),INDEX(Rate!$B$4:$M$25,MATCH(Gilbert!N9767,Rate!$A$4:$A$25,0),MATCH(Gilbert!L9767,Rate!$B$3:$M$3,0))*O9767*0.8,INDEX(Rate!$B$4:$M$25,MATCH(Gilbert!N9767,Rate!$A$4:$A$25,0),MATCH(Gilbert!L9767,Rate!$B$3:$M$3,0))*O9767)),"")</f>
        <v/>
      </c>
      <c r="T9767" s="71" t="str">
        <f t="shared" si="459"/>
        <v/>
      </c>
    </row>
    <row r="9768" spans="16:20">
      <c r="P9768" s="70" t="str">
        <f t="shared" si="457"/>
        <v/>
      </c>
      <c r="Q9768" s="70" t="str">
        <f t="shared" si="458"/>
        <v/>
      </c>
      <c r="R9768" s="70" t="str">
        <f>IFERROR(IF(K9768="handling and wharfage",SUM(P9768:Q9768),IF(OR(K9768="tank",K9768="Boat",K9768="car"),INDEX(Rate!$B$4:$M$25,MATCH(Gilbert!N9768,Rate!$A$4:$A$25,0),MATCH(Gilbert!L9768,Rate!$B$3:$M$3,0))*O9768*0.8,INDEX(Rate!$B$4:$M$25,MATCH(Gilbert!N9768,Rate!$A$4:$A$25,0),MATCH(Gilbert!L9768,Rate!$B$3:$M$3,0))*O9768)),"")</f>
        <v/>
      </c>
      <c r="T9768" s="71" t="str">
        <f t="shared" si="459"/>
        <v/>
      </c>
    </row>
    <row r="9769" spans="16:20">
      <c r="P9769" s="70" t="str">
        <f t="shared" si="457"/>
        <v/>
      </c>
      <c r="Q9769" s="70" t="str">
        <f t="shared" si="458"/>
        <v/>
      </c>
      <c r="R9769" s="70" t="str">
        <f>IFERROR(IF(K9769="handling and wharfage",SUM(P9769:Q9769),IF(OR(K9769="tank",K9769="Boat",K9769="car"),INDEX(Rate!$B$4:$M$25,MATCH(Gilbert!N9769,Rate!$A$4:$A$25,0),MATCH(Gilbert!L9769,Rate!$B$3:$M$3,0))*O9769*0.8,INDEX(Rate!$B$4:$M$25,MATCH(Gilbert!N9769,Rate!$A$4:$A$25,0),MATCH(Gilbert!L9769,Rate!$B$3:$M$3,0))*O9769)),"")</f>
        <v/>
      </c>
      <c r="T9769" s="71" t="str">
        <f t="shared" si="459"/>
        <v/>
      </c>
    </row>
    <row r="9770" spans="16:20">
      <c r="P9770" s="70" t="str">
        <f t="shared" si="457"/>
        <v/>
      </c>
      <c r="Q9770" s="70" t="str">
        <f t="shared" si="458"/>
        <v/>
      </c>
      <c r="R9770" s="70" t="str">
        <f>IFERROR(IF(K9770="handling and wharfage",SUM(P9770:Q9770),IF(OR(K9770="tank",K9770="Boat",K9770="car"),INDEX(Rate!$B$4:$M$25,MATCH(Gilbert!N9770,Rate!$A$4:$A$25,0),MATCH(Gilbert!L9770,Rate!$B$3:$M$3,0))*O9770*0.8,INDEX(Rate!$B$4:$M$25,MATCH(Gilbert!N9770,Rate!$A$4:$A$25,0),MATCH(Gilbert!L9770,Rate!$B$3:$M$3,0))*O9770)),"")</f>
        <v/>
      </c>
      <c r="T9770" s="71" t="str">
        <f t="shared" si="459"/>
        <v/>
      </c>
    </row>
    <row r="9771" spans="16:20">
      <c r="P9771" s="70" t="str">
        <f t="shared" si="457"/>
        <v/>
      </c>
      <c r="Q9771" s="70" t="str">
        <f t="shared" si="458"/>
        <v/>
      </c>
      <c r="R9771" s="70" t="str">
        <f>IFERROR(IF(K9771="handling and wharfage",SUM(P9771:Q9771),IF(OR(K9771="tank",K9771="Boat",K9771="car"),INDEX(Rate!$B$4:$M$25,MATCH(Gilbert!N9771,Rate!$A$4:$A$25,0),MATCH(Gilbert!L9771,Rate!$B$3:$M$3,0))*O9771*0.8,INDEX(Rate!$B$4:$M$25,MATCH(Gilbert!N9771,Rate!$A$4:$A$25,0),MATCH(Gilbert!L9771,Rate!$B$3:$M$3,0))*O9771)),"")</f>
        <v/>
      </c>
      <c r="T9771" s="71" t="str">
        <f t="shared" si="459"/>
        <v/>
      </c>
    </row>
    <row r="9772" spans="16:20">
      <c r="P9772" s="70" t="str">
        <f t="shared" si="457"/>
        <v/>
      </c>
      <c r="Q9772" s="70" t="str">
        <f t="shared" si="458"/>
        <v/>
      </c>
      <c r="R9772" s="70" t="str">
        <f>IFERROR(IF(K9772="handling and wharfage",SUM(P9772:Q9772),IF(OR(K9772="tank",K9772="Boat",K9772="car"),INDEX(Rate!$B$4:$M$25,MATCH(Gilbert!N9772,Rate!$A$4:$A$25,0),MATCH(Gilbert!L9772,Rate!$B$3:$M$3,0))*O9772*0.8,INDEX(Rate!$B$4:$M$25,MATCH(Gilbert!N9772,Rate!$A$4:$A$25,0),MATCH(Gilbert!L9772,Rate!$B$3:$M$3,0))*O9772)),"")</f>
        <v/>
      </c>
      <c r="T9772" s="71" t="str">
        <f t="shared" si="459"/>
        <v/>
      </c>
    </row>
    <row r="9773" spans="16:20">
      <c r="P9773" s="70" t="str">
        <f t="shared" si="457"/>
        <v/>
      </c>
      <c r="Q9773" s="70" t="str">
        <f t="shared" si="458"/>
        <v/>
      </c>
      <c r="R9773" s="70" t="str">
        <f>IFERROR(IF(K9773="handling and wharfage",SUM(P9773:Q9773),IF(OR(K9773="tank",K9773="Boat",K9773="car"),INDEX(Rate!$B$4:$M$25,MATCH(Gilbert!N9773,Rate!$A$4:$A$25,0),MATCH(Gilbert!L9773,Rate!$B$3:$M$3,0))*O9773*0.8,INDEX(Rate!$B$4:$M$25,MATCH(Gilbert!N9773,Rate!$A$4:$A$25,0),MATCH(Gilbert!L9773,Rate!$B$3:$M$3,0))*O9773)),"")</f>
        <v/>
      </c>
      <c r="T9773" s="71" t="str">
        <f t="shared" si="459"/>
        <v/>
      </c>
    </row>
    <row r="9774" spans="16:20">
      <c r="P9774" s="70" t="str">
        <f t="shared" si="457"/>
        <v/>
      </c>
      <c r="Q9774" s="70" t="str">
        <f t="shared" si="458"/>
        <v/>
      </c>
      <c r="R9774" s="70" t="str">
        <f>IFERROR(IF(K9774="handling and wharfage",SUM(P9774:Q9774),IF(OR(K9774="tank",K9774="Boat",K9774="car"),INDEX(Rate!$B$4:$M$25,MATCH(Gilbert!N9774,Rate!$A$4:$A$25,0),MATCH(Gilbert!L9774,Rate!$B$3:$M$3,0))*O9774*0.8,INDEX(Rate!$B$4:$M$25,MATCH(Gilbert!N9774,Rate!$A$4:$A$25,0),MATCH(Gilbert!L9774,Rate!$B$3:$M$3,0))*O9774)),"")</f>
        <v/>
      </c>
      <c r="T9774" s="71" t="str">
        <f t="shared" si="459"/>
        <v/>
      </c>
    </row>
    <row r="9775" spans="16:20">
      <c r="P9775" s="70" t="str">
        <f t="shared" si="457"/>
        <v/>
      </c>
      <c r="Q9775" s="70" t="str">
        <f t="shared" si="458"/>
        <v/>
      </c>
      <c r="R9775" s="70" t="str">
        <f>IFERROR(IF(K9775="handling and wharfage",SUM(P9775:Q9775),IF(OR(K9775="tank",K9775="Boat",K9775="car"),INDEX(Rate!$B$4:$M$25,MATCH(Gilbert!N9775,Rate!$A$4:$A$25,0),MATCH(Gilbert!L9775,Rate!$B$3:$M$3,0))*O9775*0.8,INDEX(Rate!$B$4:$M$25,MATCH(Gilbert!N9775,Rate!$A$4:$A$25,0),MATCH(Gilbert!L9775,Rate!$B$3:$M$3,0))*O9775)),"")</f>
        <v/>
      </c>
      <c r="T9775" s="71" t="str">
        <f t="shared" si="459"/>
        <v/>
      </c>
    </row>
    <row r="9776" spans="16:20">
      <c r="P9776" s="70" t="str">
        <f t="shared" si="457"/>
        <v/>
      </c>
      <c r="Q9776" s="70" t="str">
        <f t="shared" si="458"/>
        <v/>
      </c>
      <c r="R9776" s="70" t="str">
        <f>IFERROR(IF(K9776="handling and wharfage",SUM(P9776:Q9776),IF(OR(K9776="tank",K9776="Boat",K9776="car"),INDEX(Rate!$B$4:$M$25,MATCH(Gilbert!N9776,Rate!$A$4:$A$25,0),MATCH(Gilbert!L9776,Rate!$B$3:$M$3,0))*O9776*0.8,INDEX(Rate!$B$4:$M$25,MATCH(Gilbert!N9776,Rate!$A$4:$A$25,0),MATCH(Gilbert!L9776,Rate!$B$3:$M$3,0))*O9776)),"")</f>
        <v/>
      </c>
      <c r="T9776" s="71" t="str">
        <f t="shared" si="459"/>
        <v/>
      </c>
    </row>
    <row r="9777" spans="16:20">
      <c r="P9777" s="70" t="str">
        <f t="shared" si="457"/>
        <v/>
      </c>
      <c r="Q9777" s="70" t="str">
        <f t="shared" si="458"/>
        <v/>
      </c>
      <c r="R9777" s="70" t="str">
        <f>IFERROR(IF(K9777="handling and wharfage",SUM(P9777:Q9777),IF(OR(K9777="tank",K9777="Boat",K9777="car"),INDEX(Rate!$B$4:$M$25,MATCH(Gilbert!N9777,Rate!$A$4:$A$25,0),MATCH(Gilbert!L9777,Rate!$B$3:$M$3,0))*O9777*0.8,INDEX(Rate!$B$4:$M$25,MATCH(Gilbert!N9777,Rate!$A$4:$A$25,0),MATCH(Gilbert!L9777,Rate!$B$3:$M$3,0))*O9777)),"")</f>
        <v/>
      </c>
      <c r="T9777" s="71" t="str">
        <f t="shared" si="459"/>
        <v/>
      </c>
    </row>
    <row r="9778" spans="16:20">
      <c r="P9778" s="70" t="str">
        <f t="shared" si="457"/>
        <v/>
      </c>
      <c r="Q9778" s="70" t="str">
        <f t="shared" si="458"/>
        <v/>
      </c>
      <c r="R9778" s="70" t="str">
        <f>IFERROR(IF(K9778="handling and wharfage",SUM(P9778:Q9778),IF(OR(K9778="tank",K9778="Boat",K9778="car"),INDEX(Rate!$B$4:$M$25,MATCH(Gilbert!N9778,Rate!$A$4:$A$25,0),MATCH(Gilbert!L9778,Rate!$B$3:$M$3,0))*O9778*0.8,INDEX(Rate!$B$4:$M$25,MATCH(Gilbert!N9778,Rate!$A$4:$A$25,0),MATCH(Gilbert!L9778,Rate!$B$3:$M$3,0))*O9778)),"")</f>
        <v/>
      </c>
      <c r="T9778" s="71" t="str">
        <f t="shared" si="459"/>
        <v/>
      </c>
    </row>
    <row r="9779" spans="16:20">
      <c r="P9779" s="70" t="str">
        <f t="shared" si="457"/>
        <v/>
      </c>
      <c r="Q9779" s="70" t="str">
        <f t="shared" si="458"/>
        <v/>
      </c>
      <c r="R9779" s="70" t="str">
        <f>IFERROR(IF(K9779="handling and wharfage",SUM(P9779:Q9779),IF(OR(K9779="tank",K9779="Boat",K9779="car"),INDEX(Rate!$B$4:$M$25,MATCH(Gilbert!N9779,Rate!$A$4:$A$25,0),MATCH(Gilbert!L9779,Rate!$B$3:$M$3,0))*O9779*0.8,INDEX(Rate!$B$4:$M$25,MATCH(Gilbert!N9779,Rate!$A$4:$A$25,0),MATCH(Gilbert!L9779,Rate!$B$3:$M$3,0))*O9779)),"")</f>
        <v/>
      </c>
      <c r="T9779" s="71" t="str">
        <f t="shared" si="459"/>
        <v/>
      </c>
    </row>
    <row r="9780" spans="16:20">
      <c r="P9780" s="70" t="str">
        <f t="shared" si="457"/>
        <v/>
      </c>
      <c r="Q9780" s="70" t="str">
        <f t="shared" si="458"/>
        <v/>
      </c>
      <c r="R9780" s="70" t="str">
        <f>IFERROR(IF(K9780="handling and wharfage",SUM(P9780:Q9780),IF(OR(K9780="tank",K9780="Boat",K9780="car"),INDEX(Rate!$B$4:$M$25,MATCH(Gilbert!N9780,Rate!$A$4:$A$25,0),MATCH(Gilbert!L9780,Rate!$B$3:$M$3,0))*O9780*0.8,INDEX(Rate!$B$4:$M$25,MATCH(Gilbert!N9780,Rate!$A$4:$A$25,0),MATCH(Gilbert!L9780,Rate!$B$3:$M$3,0))*O9780)),"")</f>
        <v/>
      </c>
      <c r="T9780" s="71" t="str">
        <f t="shared" si="459"/>
        <v/>
      </c>
    </row>
    <row r="9781" spans="16:20">
      <c r="P9781" s="70" t="str">
        <f t="shared" si="457"/>
        <v/>
      </c>
      <c r="Q9781" s="70" t="str">
        <f t="shared" si="458"/>
        <v/>
      </c>
      <c r="R9781" s="70" t="str">
        <f>IFERROR(IF(K9781="handling and wharfage",SUM(P9781:Q9781),IF(OR(K9781="tank",K9781="Boat",K9781="car"),INDEX(Rate!$B$4:$M$25,MATCH(Gilbert!N9781,Rate!$A$4:$A$25,0),MATCH(Gilbert!L9781,Rate!$B$3:$M$3,0))*O9781*0.8,INDEX(Rate!$B$4:$M$25,MATCH(Gilbert!N9781,Rate!$A$4:$A$25,0),MATCH(Gilbert!L9781,Rate!$B$3:$M$3,0))*O9781)),"")</f>
        <v/>
      </c>
      <c r="T9781" s="71" t="str">
        <f t="shared" si="459"/>
        <v/>
      </c>
    </row>
    <row r="9782" spans="16:20">
      <c r="P9782" s="70" t="str">
        <f t="shared" si="457"/>
        <v/>
      </c>
      <c r="Q9782" s="70" t="str">
        <f t="shared" si="458"/>
        <v/>
      </c>
      <c r="R9782" s="70" t="str">
        <f>IFERROR(IF(K9782="handling and wharfage",SUM(P9782:Q9782),IF(OR(K9782="tank",K9782="Boat",K9782="car"),INDEX(Rate!$B$4:$M$25,MATCH(Gilbert!N9782,Rate!$A$4:$A$25,0),MATCH(Gilbert!L9782,Rate!$B$3:$M$3,0))*O9782*0.8,INDEX(Rate!$B$4:$M$25,MATCH(Gilbert!N9782,Rate!$A$4:$A$25,0),MATCH(Gilbert!L9782,Rate!$B$3:$M$3,0))*O9782)),"")</f>
        <v/>
      </c>
      <c r="T9782" s="71" t="str">
        <f t="shared" si="459"/>
        <v/>
      </c>
    </row>
    <row r="9783" spans="16:20">
      <c r="P9783" s="70" t="str">
        <f t="shared" si="457"/>
        <v/>
      </c>
      <c r="Q9783" s="70" t="str">
        <f t="shared" si="458"/>
        <v/>
      </c>
      <c r="R9783" s="70" t="str">
        <f>IFERROR(IF(K9783="handling and wharfage",SUM(P9783:Q9783),IF(OR(K9783="tank",K9783="Boat",K9783="car"),INDEX(Rate!$B$4:$M$25,MATCH(Gilbert!N9783,Rate!$A$4:$A$25,0),MATCH(Gilbert!L9783,Rate!$B$3:$M$3,0))*O9783*0.8,INDEX(Rate!$B$4:$M$25,MATCH(Gilbert!N9783,Rate!$A$4:$A$25,0),MATCH(Gilbert!L9783,Rate!$B$3:$M$3,0))*O9783)),"")</f>
        <v/>
      </c>
      <c r="T9783" s="71" t="str">
        <f t="shared" si="459"/>
        <v/>
      </c>
    </row>
    <row r="9784" spans="16:20">
      <c r="P9784" s="70" t="str">
        <f t="shared" si="457"/>
        <v/>
      </c>
      <c r="Q9784" s="70" t="str">
        <f t="shared" si="458"/>
        <v/>
      </c>
      <c r="R9784" s="70" t="str">
        <f>IFERROR(IF(K9784="handling and wharfage",SUM(P9784:Q9784),IF(OR(K9784="tank",K9784="Boat",K9784="car"),INDEX(Rate!$B$4:$M$25,MATCH(Gilbert!N9784,Rate!$A$4:$A$25,0),MATCH(Gilbert!L9784,Rate!$B$3:$M$3,0))*O9784*0.8,INDEX(Rate!$B$4:$M$25,MATCH(Gilbert!N9784,Rate!$A$4:$A$25,0),MATCH(Gilbert!L9784,Rate!$B$3:$M$3,0))*O9784)),"")</f>
        <v/>
      </c>
      <c r="T9784" s="71" t="str">
        <f t="shared" si="459"/>
        <v/>
      </c>
    </row>
    <row r="9785" spans="16:20">
      <c r="P9785" s="70" t="str">
        <f t="shared" si="457"/>
        <v/>
      </c>
      <c r="Q9785" s="70" t="str">
        <f t="shared" si="458"/>
        <v/>
      </c>
      <c r="R9785" s="70" t="str">
        <f>IFERROR(IF(K9785="handling and wharfage",SUM(P9785:Q9785),IF(OR(K9785="tank",K9785="Boat",K9785="car"),INDEX(Rate!$B$4:$M$25,MATCH(Gilbert!N9785,Rate!$A$4:$A$25,0),MATCH(Gilbert!L9785,Rate!$B$3:$M$3,0))*O9785*0.8,INDEX(Rate!$B$4:$M$25,MATCH(Gilbert!N9785,Rate!$A$4:$A$25,0),MATCH(Gilbert!L9785,Rate!$B$3:$M$3,0))*O9785)),"")</f>
        <v/>
      </c>
      <c r="T9785" s="71" t="str">
        <f t="shared" si="459"/>
        <v/>
      </c>
    </row>
    <row r="9786" spans="16:20">
      <c r="P9786" s="70" t="str">
        <f t="shared" si="457"/>
        <v/>
      </c>
      <c r="Q9786" s="70" t="str">
        <f t="shared" si="458"/>
        <v/>
      </c>
      <c r="R9786" s="70" t="str">
        <f>IFERROR(IF(K9786="handling and wharfage",SUM(P9786:Q9786),IF(OR(K9786="tank",K9786="Boat",K9786="car"),INDEX(Rate!$B$4:$M$25,MATCH(Gilbert!N9786,Rate!$A$4:$A$25,0),MATCH(Gilbert!L9786,Rate!$B$3:$M$3,0))*O9786*0.8,INDEX(Rate!$B$4:$M$25,MATCH(Gilbert!N9786,Rate!$A$4:$A$25,0),MATCH(Gilbert!L9786,Rate!$B$3:$M$3,0))*O9786)),"")</f>
        <v/>
      </c>
      <c r="T9786" s="71" t="str">
        <f t="shared" si="459"/>
        <v/>
      </c>
    </row>
    <row r="9787" spans="16:20">
      <c r="P9787" s="70" t="str">
        <f t="shared" si="457"/>
        <v/>
      </c>
      <c r="Q9787" s="70" t="str">
        <f t="shared" si="458"/>
        <v/>
      </c>
      <c r="R9787" s="70" t="str">
        <f>IFERROR(IF(K9787="handling and wharfage",SUM(P9787:Q9787),IF(OR(K9787="tank",K9787="Boat",K9787="car"),INDEX(Rate!$B$4:$M$25,MATCH(Gilbert!N9787,Rate!$A$4:$A$25,0),MATCH(Gilbert!L9787,Rate!$B$3:$M$3,0))*O9787*0.8,INDEX(Rate!$B$4:$M$25,MATCH(Gilbert!N9787,Rate!$A$4:$A$25,0),MATCH(Gilbert!L9787,Rate!$B$3:$M$3,0))*O9787)),"")</f>
        <v/>
      </c>
      <c r="T9787" s="71" t="str">
        <f t="shared" si="459"/>
        <v/>
      </c>
    </row>
    <row r="9788" spans="16:20">
      <c r="P9788" s="70" t="str">
        <f t="shared" si="457"/>
        <v/>
      </c>
      <c r="Q9788" s="70" t="str">
        <f t="shared" si="458"/>
        <v/>
      </c>
      <c r="R9788" s="70" t="str">
        <f>IFERROR(IF(K9788="handling and wharfage",SUM(P9788:Q9788),IF(OR(K9788="tank",K9788="Boat",K9788="car"),INDEX(Rate!$B$4:$M$25,MATCH(Gilbert!N9788,Rate!$A$4:$A$25,0),MATCH(Gilbert!L9788,Rate!$B$3:$M$3,0))*O9788*0.8,INDEX(Rate!$B$4:$M$25,MATCH(Gilbert!N9788,Rate!$A$4:$A$25,0),MATCH(Gilbert!L9788,Rate!$B$3:$M$3,0))*O9788)),"")</f>
        <v/>
      </c>
      <c r="T9788" s="71" t="str">
        <f t="shared" si="459"/>
        <v/>
      </c>
    </row>
    <row r="9789" spans="16:20">
      <c r="P9789" s="70" t="str">
        <f t="shared" si="457"/>
        <v/>
      </c>
      <c r="Q9789" s="70" t="str">
        <f t="shared" si="458"/>
        <v/>
      </c>
      <c r="R9789" s="70" t="str">
        <f>IFERROR(IF(K9789="handling and wharfage",SUM(P9789:Q9789),IF(OR(K9789="tank",K9789="Boat",K9789="car"),INDEX(Rate!$B$4:$M$25,MATCH(Gilbert!N9789,Rate!$A$4:$A$25,0),MATCH(Gilbert!L9789,Rate!$B$3:$M$3,0))*O9789*0.8,INDEX(Rate!$B$4:$M$25,MATCH(Gilbert!N9789,Rate!$A$4:$A$25,0),MATCH(Gilbert!L9789,Rate!$B$3:$M$3,0))*O9789)),"")</f>
        <v/>
      </c>
      <c r="T9789" s="71" t="str">
        <f t="shared" si="459"/>
        <v/>
      </c>
    </row>
    <row r="9790" spans="16:20">
      <c r="P9790" s="70" t="str">
        <f t="shared" si="457"/>
        <v/>
      </c>
      <c r="Q9790" s="70" t="str">
        <f t="shared" si="458"/>
        <v/>
      </c>
      <c r="R9790" s="70" t="str">
        <f>IFERROR(IF(K9790="handling and wharfage",SUM(P9790:Q9790),IF(OR(K9790="tank",K9790="Boat",K9790="car"),INDEX(Rate!$B$4:$M$25,MATCH(Gilbert!N9790,Rate!$A$4:$A$25,0),MATCH(Gilbert!L9790,Rate!$B$3:$M$3,0))*O9790*0.8,INDEX(Rate!$B$4:$M$25,MATCH(Gilbert!N9790,Rate!$A$4:$A$25,0),MATCH(Gilbert!L9790,Rate!$B$3:$M$3,0))*O9790)),"")</f>
        <v/>
      </c>
      <c r="T9790" s="71" t="str">
        <f t="shared" si="459"/>
        <v/>
      </c>
    </row>
    <row r="9791" spans="16:20">
      <c r="P9791" s="70" t="str">
        <f t="shared" si="457"/>
        <v/>
      </c>
      <c r="Q9791" s="70" t="str">
        <f t="shared" si="458"/>
        <v/>
      </c>
      <c r="R9791" s="70" t="str">
        <f>IFERROR(IF(K9791="handling and wharfage",SUM(P9791:Q9791),IF(OR(K9791="tank",K9791="Boat",K9791="car"),INDEX(Rate!$B$4:$M$25,MATCH(Gilbert!N9791,Rate!$A$4:$A$25,0),MATCH(Gilbert!L9791,Rate!$B$3:$M$3,0))*O9791*0.8,INDEX(Rate!$B$4:$M$25,MATCH(Gilbert!N9791,Rate!$A$4:$A$25,0),MATCH(Gilbert!L9791,Rate!$B$3:$M$3,0))*O9791)),"")</f>
        <v/>
      </c>
      <c r="T9791" s="71" t="str">
        <f t="shared" si="459"/>
        <v/>
      </c>
    </row>
    <row r="9792" spans="16:20">
      <c r="P9792" s="70" t="str">
        <f t="shared" si="457"/>
        <v/>
      </c>
      <c r="Q9792" s="70" t="str">
        <f t="shared" si="458"/>
        <v/>
      </c>
      <c r="R9792" s="70" t="str">
        <f>IFERROR(IF(K9792="handling and wharfage",SUM(P9792:Q9792),IF(OR(K9792="tank",K9792="Boat",K9792="car"),INDEX(Rate!$B$4:$M$25,MATCH(Gilbert!N9792,Rate!$A$4:$A$25,0),MATCH(Gilbert!L9792,Rate!$B$3:$M$3,0))*O9792*0.8,INDEX(Rate!$B$4:$M$25,MATCH(Gilbert!N9792,Rate!$A$4:$A$25,0),MATCH(Gilbert!L9792,Rate!$B$3:$M$3,0))*O9792)),"")</f>
        <v/>
      </c>
      <c r="T9792" s="71" t="str">
        <f t="shared" si="459"/>
        <v/>
      </c>
    </row>
    <row r="9793" spans="16:20">
      <c r="P9793" s="70" t="str">
        <f t="shared" si="457"/>
        <v/>
      </c>
      <c r="Q9793" s="70" t="str">
        <f t="shared" si="458"/>
        <v/>
      </c>
      <c r="R9793" s="70" t="str">
        <f>IFERROR(IF(K9793="handling and wharfage",SUM(P9793:Q9793),IF(OR(K9793="tank",K9793="Boat",K9793="car"),INDEX(Rate!$B$4:$M$25,MATCH(Gilbert!N9793,Rate!$A$4:$A$25,0),MATCH(Gilbert!L9793,Rate!$B$3:$M$3,0))*O9793*0.8,INDEX(Rate!$B$4:$M$25,MATCH(Gilbert!N9793,Rate!$A$4:$A$25,0),MATCH(Gilbert!L9793,Rate!$B$3:$M$3,0))*O9793)),"")</f>
        <v/>
      </c>
      <c r="T9793" s="71" t="str">
        <f t="shared" si="459"/>
        <v/>
      </c>
    </row>
    <row r="9794" spans="16:20">
      <c r="P9794" s="70" t="str">
        <f t="shared" si="457"/>
        <v/>
      </c>
      <c r="Q9794" s="70" t="str">
        <f t="shared" si="458"/>
        <v/>
      </c>
      <c r="R9794" s="70" t="str">
        <f>IFERROR(IF(K9794="handling and wharfage",SUM(P9794:Q9794),IF(OR(K9794="tank",K9794="Boat",K9794="car"),INDEX(Rate!$B$4:$M$25,MATCH(Gilbert!N9794,Rate!$A$4:$A$25,0),MATCH(Gilbert!L9794,Rate!$B$3:$M$3,0))*O9794*0.8,INDEX(Rate!$B$4:$M$25,MATCH(Gilbert!N9794,Rate!$A$4:$A$25,0),MATCH(Gilbert!L9794,Rate!$B$3:$M$3,0))*O9794)),"")</f>
        <v/>
      </c>
      <c r="T9794" s="71" t="str">
        <f t="shared" si="459"/>
        <v/>
      </c>
    </row>
    <row r="9795" spans="16:20">
      <c r="P9795" s="70" t="str">
        <f t="shared" ref="P9795:P9858" si="460">IF(OR(K9795="handling and wharfage",K9795="rau handling and wharfage"),O9795*30,"")</f>
        <v/>
      </c>
      <c r="Q9795" s="70" t="str">
        <f t="shared" ref="Q9795:Q9858" si="461">IF(K9795&lt;&gt;"handling and wharfage","",O9795*3.5)</f>
        <v/>
      </c>
      <c r="R9795" s="70" t="str">
        <f>IFERROR(IF(K9795="handling and wharfage",SUM(P9795:Q9795),IF(OR(K9795="tank",K9795="Boat",K9795="car"),INDEX(Rate!$B$4:$M$25,MATCH(Gilbert!N9795,Rate!$A$4:$A$25,0),MATCH(Gilbert!L9795,Rate!$B$3:$M$3,0))*O9795*0.8,INDEX(Rate!$B$4:$M$25,MATCH(Gilbert!N9795,Rate!$A$4:$A$25,0),MATCH(Gilbert!L9795,Rate!$B$3:$M$3,0))*O9795)),"")</f>
        <v/>
      </c>
      <c r="T9795" s="71" t="str">
        <f t="shared" ref="T9795:T9858" si="462">IF(L9795="","",IF(L9795="General2","F0070000061A","E31250000331"))</f>
        <v/>
      </c>
    </row>
    <row r="9796" spans="16:20">
      <c r="P9796" s="70" t="str">
        <f t="shared" si="460"/>
        <v/>
      </c>
      <c r="Q9796" s="70" t="str">
        <f t="shared" si="461"/>
        <v/>
      </c>
      <c r="R9796" s="70" t="str">
        <f>IFERROR(IF(K9796="handling and wharfage",SUM(P9796:Q9796),IF(OR(K9796="tank",K9796="Boat",K9796="car"),INDEX(Rate!$B$4:$M$25,MATCH(Gilbert!N9796,Rate!$A$4:$A$25,0),MATCH(Gilbert!L9796,Rate!$B$3:$M$3,0))*O9796*0.8,INDEX(Rate!$B$4:$M$25,MATCH(Gilbert!N9796,Rate!$A$4:$A$25,0),MATCH(Gilbert!L9796,Rate!$B$3:$M$3,0))*O9796)),"")</f>
        <v/>
      </c>
      <c r="T9796" s="71" t="str">
        <f t="shared" si="462"/>
        <v/>
      </c>
    </row>
    <row r="9797" spans="16:20">
      <c r="P9797" s="70" t="str">
        <f t="shared" si="460"/>
        <v/>
      </c>
      <c r="Q9797" s="70" t="str">
        <f t="shared" si="461"/>
        <v/>
      </c>
      <c r="R9797" s="70" t="str">
        <f>IFERROR(IF(K9797="handling and wharfage",SUM(P9797:Q9797),IF(OR(K9797="tank",K9797="Boat",K9797="car"),INDEX(Rate!$B$4:$M$25,MATCH(Gilbert!N9797,Rate!$A$4:$A$25,0),MATCH(Gilbert!L9797,Rate!$B$3:$M$3,0))*O9797*0.8,INDEX(Rate!$B$4:$M$25,MATCH(Gilbert!N9797,Rate!$A$4:$A$25,0),MATCH(Gilbert!L9797,Rate!$B$3:$M$3,0))*O9797)),"")</f>
        <v/>
      </c>
      <c r="T9797" s="71" t="str">
        <f t="shared" si="462"/>
        <v/>
      </c>
    </row>
    <row r="9798" spans="16:20">
      <c r="P9798" s="70" t="str">
        <f t="shared" si="460"/>
        <v/>
      </c>
      <c r="Q9798" s="70" t="str">
        <f t="shared" si="461"/>
        <v/>
      </c>
      <c r="R9798" s="70" t="str">
        <f>IFERROR(IF(K9798="handling and wharfage",SUM(P9798:Q9798),IF(OR(K9798="tank",K9798="Boat",K9798="car"),INDEX(Rate!$B$4:$M$25,MATCH(Gilbert!N9798,Rate!$A$4:$A$25,0),MATCH(Gilbert!L9798,Rate!$B$3:$M$3,0))*O9798*0.8,INDEX(Rate!$B$4:$M$25,MATCH(Gilbert!N9798,Rate!$A$4:$A$25,0),MATCH(Gilbert!L9798,Rate!$B$3:$M$3,0))*O9798)),"")</f>
        <v/>
      </c>
      <c r="T9798" s="71" t="str">
        <f t="shared" si="462"/>
        <v/>
      </c>
    </row>
    <row r="9799" spans="16:20">
      <c r="P9799" s="70" t="str">
        <f t="shared" si="460"/>
        <v/>
      </c>
      <c r="Q9799" s="70" t="str">
        <f t="shared" si="461"/>
        <v/>
      </c>
      <c r="R9799" s="70" t="str">
        <f>IFERROR(IF(K9799="handling and wharfage",SUM(P9799:Q9799),IF(OR(K9799="tank",K9799="Boat",K9799="car"),INDEX(Rate!$B$4:$M$25,MATCH(Gilbert!N9799,Rate!$A$4:$A$25,0),MATCH(Gilbert!L9799,Rate!$B$3:$M$3,0))*O9799*0.8,INDEX(Rate!$B$4:$M$25,MATCH(Gilbert!N9799,Rate!$A$4:$A$25,0),MATCH(Gilbert!L9799,Rate!$B$3:$M$3,0))*O9799)),"")</f>
        <v/>
      </c>
      <c r="T9799" s="71" t="str">
        <f t="shared" si="462"/>
        <v/>
      </c>
    </row>
    <row r="9800" spans="16:20">
      <c r="P9800" s="70" t="str">
        <f t="shared" si="460"/>
        <v/>
      </c>
      <c r="Q9800" s="70" t="str">
        <f t="shared" si="461"/>
        <v/>
      </c>
      <c r="R9800" s="70" t="str">
        <f>IFERROR(IF(K9800="handling and wharfage",SUM(P9800:Q9800),IF(OR(K9800="tank",K9800="Boat",K9800="car"),INDEX(Rate!$B$4:$M$25,MATCH(Gilbert!N9800,Rate!$A$4:$A$25,0),MATCH(Gilbert!L9800,Rate!$B$3:$M$3,0))*O9800*0.8,INDEX(Rate!$B$4:$M$25,MATCH(Gilbert!N9800,Rate!$A$4:$A$25,0),MATCH(Gilbert!L9800,Rate!$B$3:$M$3,0))*O9800)),"")</f>
        <v/>
      </c>
      <c r="T9800" s="71" t="str">
        <f t="shared" si="462"/>
        <v/>
      </c>
    </row>
    <row r="9801" spans="16:20">
      <c r="P9801" s="70" t="str">
        <f t="shared" si="460"/>
        <v/>
      </c>
      <c r="Q9801" s="70" t="str">
        <f t="shared" si="461"/>
        <v/>
      </c>
      <c r="R9801" s="70" t="str">
        <f>IFERROR(IF(K9801="handling and wharfage",SUM(P9801:Q9801),IF(OR(K9801="tank",K9801="Boat",K9801="car"),INDEX(Rate!$B$4:$M$25,MATCH(Gilbert!N9801,Rate!$A$4:$A$25,0),MATCH(Gilbert!L9801,Rate!$B$3:$M$3,0))*O9801*0.8,INDEX(Rate!$B$4:$M$25,MATCH(Gilbert!N9801,Rate!$A$4:$A$25,0),MATCH(Gilbert!L9801,Rate!$B$3:$M$3,0))*O9801)),"")</f>
        <v/>
      </c>
      <c r="T9801" s="71" t="str">
        <f t="shared" si="462"/>
        <v/>
      </c>
    </row>
    <row r="9802" spans="16:20">
      <c r="P9802" s="70" t="str">
        <f t="shared" si="460"/>
        <v/>
      </c>
      <c r="Q9802" s="70" t="str">
        <f t="shared" si="461"/>
        <v/>
      </c>
      <c r="R9802" s="70" t="str">
        <f>IFERROR(IF(K9802="handling and wharfage",SUM(P9802:Q9802),IF(OR(K9802="tank",K9802="Boat",K9802="car"),INDEX(Rate!$B$4:$M$25,MATCH(Gilbert!N9802,Rate!$A$4:$A$25,0),MATCH(Gilbert!L9802,Rate!$B$3:$M$3,0))*O9802*0.8,INDEX(Rate!$B$4:$M$25,MATCH(Gilbert!N9802,Rate!$A$4:$A$25,0),MATCH(Gilbert!L9802,Rate!$B$3:$M$3,0))*O9802)),"")</f>
        <v/>
      </c>
      <c r="T9802" s="71" t="str">
        <f t="shared" si="462"/>
        <v/>
      </c>
    </row>
    <row r="9803" spans="16:20">
      <c r="P9803" s="70" t="str">
        <f t="shared" si="460"/>
        <v/>
      </c>
      <c r="Q9803" s="70" t="str">
        <f t="shared" si="461"/>
        <v/>
      </c>
      <c r="R9803" s="70" t="str">
        <f>IFERROR(IF(K9803="handling and wharfage",SUM(P9803:Q9803),IF(OR(K9803="tank",K9803="Boat",K9803="car"),INDEX(Rate!$B$4:$M$25,MATCH(Gilbert!N9803,Rate!$A$4:$A$25,0),MATCH(Gilbert!L9803,Rate!$B$3:$M$3,0))*O9803*0.8,INDEX(Rate!$B$4:$M$25,MATCH(Gilbert!N9803,Rate!$A$4:$A$25,0),MATCH(Gilbert!L9803,Rate!$B$3:$M$3,0))*O9803)),"")</f>
        <v/>
      </c>
      <c r="T9803" s="71" t="str">
        <f t="shared" si="462"/>
        <v/>
      </c>
    </row>
    <row r="9804" spans="16:20">
      <c r="P9804" s="70" t="str">
        <f t="shared" si="460"/>
        <v/>
      </c>
      <c r="Q9804" s="70" t="str">
        <f t="shared" si="461"/>
        <v/>
      </c>
      <c r="R9804" s="70" t="str">
        <f>IFERROR(IF(K9804="handling and wharfage",SUM(P9804:Q9804),IF(OR(K9804="tank",K9804="Boat",K9804="car"),INDEX(Rate!$B$4:$M$25,MATCH(Gilbert!N9804,Rate!$A$4:$A$25,0),MATCH(Gilbert!L9804,Rate!$B$3:$M$3,0))*O9804*0.8,INDEX(Rate!$B$4:$M$25,MATCH(Gilbert!N9804,Rate!$A$4:$A$25,0),MATCH(Gilbert!L9804,Rate!$B$3:$M$3,0))*O9804)),"")</f>
        <v/>
      </c>
      <c r="T9804" s="71" t="str">
        <f t="shared" si="462"/>
        <v/>
      </c>
    </row>
    <row r="9805" spans="16:20">
      <c r="P9805" s="70" t="str">
        <f t="shared" si="460"/>
        <v/>
      </c>
      <c r="Q9805" s="70" t="str">
        <f t="shared" si="461"/>
        <v/>
      </c>
      <c r="R9805" s="70" t="str">
        <f>IFERROR(IF(K9805="handling and wharfage",SUM(P9805:Q9805),IF(OR(K9805="tank",K9805="Boat",K9805="car"),INDEX(Rate!$B$4:$M$25,MATCH(Gilbert!N9805,Rate!$A$4:$A$25,0),MATCH(Gilbert!L9805,Rate!$B$3:$M$3,0))*O9805*0.8,INDEX(Rate!$B$4:$M$25,MATCH(Gilbert!N9805,Rate!$A$4:$A$25,0),MATCH(Gilbert!L9805,Rate!$B$3:$M$3,0))*O9805)),"")</f>
        <v/>
      </c>
      <c r="T9805" s="71" t="str">
        <f t="shared" si="462"/>
        <v/>
      </c>
    </row>
    <row r="9806" spans="16:20">
      <c r="P9806" s="70" t="str">
        <f t="shared" si="460"/>
        <v/>
      </c>
      <c r="Q9806" s="70" t="str">
        <f t="shared" si="461"/>
        <v/>
      </c>
      <c r="R9806" s="70" t="str">
        <f>IFERROR(IF(K9806="handling and wharfage",SUM(P9806:Q9806),IF(OR(K9806="tank",K9806="Boat",K9806="car"),INDEX(Rate!$B$4:$M$25,MATCH(Gilbert!N9806,Rate!$A$4:$A$25,0),MATCH(Gilbert!L9806,Rate!$B$3:$M$3,0))*O9806*0.8,INDEX(Rate!$B$4:$M$25,MATCH(Gilbert!N9806,Rate!$A$4:$A$25,0),MATCH(Gilbert!L9806,Rate!$B$3:$M$3,0))*O9806)),"")</f>
        <v/>
      </c>
      <c r="T9806" s="71" t="str">
        <f t="shared" si="462"/>
        <v/>
      </c>
    </row>
    <row r="9807" spans="16:20">
      <c r="P9807" s="70" t="str">
        <f t="shared" si="460"/>
        <v/>
      </c>
      <c r="Q9807" s="70" t="str">
        <f t="shared" si="461"/>
        <v/>
      </c>
      <c r="R9807" s="70" t="str">
        <f>IFERROR(IF(K9807="handling and wharfage",SUM(P9807:Q9807),IF(OR(K9807="tank",K9807="Boat",K9807="car"),INDEX(Rate!$B$4:$M$25,MATCH(Gilbert!N9807,Rate!$A$4:$A$25,0),MATCH(Gilbert!L9807,Rate!$B$3:$M$3,0))*O9807*0.8,INDEX(Rate!$B$4:$M$25,MATCH(Gilbert!N9807,Rate!$A$4:$A$25,0),MATCH(Gilbert!L9807,Rate!$B$3:$M$3,0))*O9807)),"")</f>
        <v/>
      </c>
      <c r="T9807" s="71" t="str">
        <f t="shared" si="462"/>
        <v/>
      </c>
    </row>
    <row r="9808" spans="16:20">
      <c r="P9808" s="70" t="str">
        <f t="shared" si="460"/>
        <v/>
      </c>
      <c r="Q9808" s="70" t="str">
        <f t="shared" si="461"/>
        <v/>
      </c>
      <c r="R9808" s="70" t="str">
        <f>IFERROR(IF(K9808="handling and wharfage",SUM(P9808:Q9808),IF(OR(K9808="tank",K9808="Boat",K9808="car"),INDEX(Rate!$B$4:$M$25,MATCH(Gilbert!N9808,Rate!$A$4:$A$25,0),MATCH(Gilbert!L9808,Rate!$B$3:$M$3,0))*O9808*0.8,INDEX(Rate!$B$4:$M$25,MATCH(Gilbert!N9808,Rate!$A$4:$A$25,0),MATCH(Gilbert!L9808,Rate!$B$3:$M$3,0))*O9808)),"")</f>
        <v/>
      </c>
      <c r="T9808" s="71" t="str">
        <f t="shared" si="462"/>
        <v/>
      </c>
    </row>
    <row r="9809" spans="16:20">
      <c r="P9809" s="70" t="str">
        <f t="shared" si="460"/>
        <v/>
      </c>
      <c r="Q9809" s="70" t="str">
        <f t="shared" si="461"/>
        <v/>
      </c>
      <c r="R9809" s="70" t="str">
        <f>IFERROR(IF(K9809="handling and wharfage",SUM(P9809:Q9809),IF(OR(K9809="tank",K9809="Boat",K9809="car"),INDEX(Rate!$B$4:$M$25,MATCH(Gilbert!N9809,Rate!$A$4:$A$25,0),MATCH(Gilbert!L9809,Rate!$B$3:$M$3,0))*O9809*0.8,INDEX(Rate!$B$4:$M$25,MATCH(Gilbert!N9809,Rate!$A$4:$A$25,0),MATCH(Gilbert!L9809,Rate!$B$3:$M$3,0))*O9809)),"")</f>
        <v/>
      </c>
      <c r="T9809" s="71" t="str">
        <f t="shared" si="462"/>
        <v/>
      </c>
    </row>
    <row r="9810" spans="16:20">
      <c r="P9810" s="70" t="str">
        <f t="shared" si="460"/>
        <v/>
      </c>
      <c r="Q9810" s="70" t="str">
        <f t="shared" si="461"/>
        <v/>
      </c>
      <c r="R9810" s="70" t="str">
        <f>IFERROR(IF(K9810="handling and wharfage",SUM(P9810:Q9810),IF(OR(K9810="tank",K9810="Boat",K9810="car"),INDEX(Rate!$B$4:$M$25,MATCH(Gilbert!N9810,Rate!$A$4:$A$25,0),MATCH(Gilbert!L9810,Rate!$B$3:$M$3,0))*O9810*0.8,INDEX(Rate!$B$4:$M$25,MATCH(Gilbert!N9810,Rate!$A$4:$A$25,0),MATCH(Gilbert!L9810,Rate!$B$3:$M$3,0))*O9810)),"")</f>
        <v/>
      </c>
      <c r="T9810" s="71" t="str">
        <f t="shared" si="462"/>
        <v/>
      </c>
    </row>
    <row r="9811" spans="16:20">
      <c r="P9811" s="70" t="str">
        <f t="shared" si="460"/>
        <v/>
      </c>
      <c r="Q9811" s="70" t="str">
        <f t="shared" si="461"/>
        <v/>
      </c>
      <c r="R9811" s="70" t="str">
        <f>IFERROR(IF(K9811="handling and wharfage",SUM(P9811:Q9811),IF(OR(K9811="tank",K9811="Boat",K9811="car"),INDEX(Rate!$B$4:$M$25,MATCH(Gilbert!N9811,Rate!$A$4:$A$25,0),MATCH(Gilbert!L9811,Rate!$B$3:$M$3,0))*O9811*0.8,INDEX(Rate!$B$4:$M$25,MATCH(Gilbert!N9811,Rate!$A$4:$A$25,0),MATCH(Gilbert!L9811,Rate!$B$3:$M$3,0))*O9811)),"")</f>
        <v/>
      </c>
      <c r="T9811" s="71" t="str">
        <f t="shared" si="462"/>
        <v/>
      </c>
    </row>
    <row r="9812" spans="16:20">
      <c r="P9812" s="70" t="str">
        <f t="shared" si="460"/>
        <v/>
      </c>
      <c r="Q9812" s="70" t="str">
        <f t="shared" si="461"/>
        <v/>
      </c>
      <c r="R9812" s="70" t="str">
        <f>IFERROR(IF(K9812="handling and wharfage",SUM(P9812:Q9812),IF(OR(K9812="tank",K9812="Boat",K9812="car"),INDEX(Rate!$B$4:$M$25,MATCH(Gilbert!N9812,Rate!$A$4:$A$25,0),MATCH(Gilbert!L9812,Rate!$B$3:$M$3,0))*O9812*0.8,INDEX(Rate!$B$4:$M$25,MATCH(Gilbert!N9812,Rate!$A$4:$A$25,0),MATCH(Gilbert!L9812,Rate!$B$3:$M$3,0))*O9812)),"")</f>
        <v/>
      </c>
      <c r="T9812" s="71" t="str">
        <f t="shared" si="462"/>
        <v/>
      </c>
    </row>
    <row r="9813" spans="16:20">
      <c r="P9813" s="70" t="str">
        <f t="shared" si="460"/>
        <v/>
      </c>
      <c r="Q9813" s="70" t="str">
        <f t="shared" si="461"/>
        <v/>
      </c>
      <c r="R9813" s="70" t="str">
        <f>IFERROR(IF(K9813="handling and wharfage",SUM(P9813:Q9813),IF(OR(K9813="tank",K9813="Boat",K9813="car"),INDEX(Rate!$B$4:$M$25,MATCH(Gilbert!N9813,Rate!$A$4:$A$25,0),MATCH(Gilbert!L9813,Rate!$B$3:$M$3,0))*O9813*0.8,INDEX(Rate!$B$4:$M$25,MATCH(Gilbert!N9813,Rate!$A$4:$A$25,0),MATCH(Gilbert!L9813,Rate!$B$3:$M$3,0))*O9813)),"")</f>
        <v/>
      </c>
      <c r="T9813" s="71" t="str">
        <f t="shared" si="462"/>
        <v/>
      </c>
    </row>
    <row r="9814" spans="16:20">
      <c r="P9814" s="70" t="str">
        <f t="shared" si="460"/>
        <v/>
      </c>
      <c r="Q9814" s="70" t="str">
        <f t="shared" si="461"/>
        <v/>
      </c>
      <c r="R9814" s="70" t="str">
        <f>IFERROR(IF(K9814="handling and wharfage",SUM(P9814:Q9814),IF(OR(K9814="tank",K9814="Boat",K9814="car"),INDEX(Rate!$B$4:$M$25,MATCH(Gilbert!N9814,Rate!$A$4:$A$25,0),MATCH(Gilbert!L9814,Rate!$B$3:$M$3,0))*O9814*0.8,INDEX(Rate!$B$4:$M$25,MATCH(Gilbert!N9814,Rate!$A$4:$A$25,0),MATCH(Gilbert!L9814,Rate!$B$3:$M$3,0))*O9814)),"")</f>
        <v/>
      </c>
      <c r="T9814" s="71" t="str">
        <f t="shared" si="462"/>
        <v/>
      </c>
    </row>
    <row r="9815" spans="16:20">
      <c r="P9815" s="70" t="str">
        <f t="shared" si="460"/>
        <v/>
      </c>
      <c r="Q9815" s="70" t="str">
        <f t="shared" si="461"/>
        <v/>
      </c>
      <c r="R9815" s="70" t="str">
        <f>IFERROR(IF(K9815="handling and wharfage",SUM(P9815:Q9815),IF(OR(K9815="tank",K9815="Boat",K9815="car"),INDEX(Rate!$B$4:$M$25,MATCH(Gilbert!N9815,Rate!$A$4:$A$25,0),MATCH(Gilbert!L9815,Rate!$B$3:$M$3,0))*O9815*0.8,INDEX(Rate!$B$4:$M$25,MATCH(Gilbert!N9815,Rate!$A$4:$A$25,0),MATCH(Gilbert!L9815,Rate!$B$3:$M$3,0))*O9815)),"")</f>
        <v/>
      </c>
      <c r="T9815" s="71" t="str">
        <f t="shared" si="462"/>
        <v/>
      </c>
    </row>
    <row r="9816" spans="16:20">
      <c r="P9816" s="70" t="str">
        <f t="shared" si="460"/>
        <v/>
      </c>
      <c r="Q9816" s="70" t="str">
        <f t="shared" si="461"/>
        <v/>
      </c>
      <c r="R9816" s="70" t="str">
        <f>IFERROR(IF(K9816="handling and wharfage",SUM(P9816:Q9816),IF(OR(K9816="tank",K9816="Boat",K9816="car"),INDEX(Rate!$B$4:$M$25,MATCH(Gilbert!N9816,Rate!$A$4:$A$25,0),MATCH(Gilbert!L9816,Rate!$B$3:$M$3,0))*O9816*0.8,INDEX(Rate!$B$4:$M$25,MATCH(Gilbert!N9816,Rate!$A$4:$A$25,0),MATCH(Gilbert!L9816,Rate!$B$3:$M$3,0))*O9816)),"")</f>
        <v/>
      </c>
      <c r="T9816" s="71" t="str">
        <f t="shared" si="462"/>
        <v/>
      </c>
    </row>
    <row r="9817" spans="16:20">
      <c r="P9817" s="70" t="str">
        <f t="shared" si="460"/>
        <v/>
      </c>
      <c r="Q9817" s="70" t="str">
        <f t="shared" si="461"/>
        <v/>
      </c>
      <c r="R9817" s="70" t="str">
        <f>IFERROR(IF(K9817="handling and wharfage",SUM(P9817:Q9817),IF(OR(K9817="tank",K9817="Boat",K9817="car"),INDEX(Rate!$B$4:$M$25,MATCH(Gilbert!N9817,Rate!$A$4:$A$25,0),MATCH(Gilbert!L9817,Rate!$B$3:$M$3,0))*O9817*0.8,INDEX(Rate!$B$4:$M$25,MATCH(Gilbert!N9817,Rate!$A$4:$A$25,0),MATCH(Gilbert!L9817,Rate!$B$3:$M$3,0))*O9817)),"")</f>
        <v/>
      </c>
      <c r="T9817" s="71" t="str">
        <f t="shared" si="462"/>
        <v/>
      </c>
    </row>
    <row r="9818" spans="16:20">
      <c r="P9818" s="70" t="str">
        <f t="shared" si="460"/>
        <v/>
      </c>
      <c r="Q9818" s="70" t="str">
        <f t="shared" si="461"/>
        <v/>
      </c>
      <c r="R9818" s="70" t="str">
        <f>IFERROR(IF(K9818="handling and wharfage",SUM(P9818:Q9818),IF(OR(K9818="tank",K9818="Boat",K9818="car"),INDEX(Rate!$B$4:$M$25,MATCH(Gilbert!N9818,Rate!$A$4:$A$25,0),MATCH(Gilbert!L9818,Rate!$B$3:$M$3,0))*O9818*0.8,INDEX(Rate!$B$4:$M$25,MATCH(Gilbert!N9818,Rate!$A$4:$A$25,0),MATCH(Gilbert!L9818,Rate!$B$3:$M$3,0))*O9818)),"")</f>
        <v/>
      </c>
      <c r="T9818" s="71" t="str">
        <f t="shared" si="462"/>
        <v/>
      </c>
    </row>
    <row r="9819" spans="16:20">
      <c r="P9819" s="70" t="str">
        <f t="shared" si="460"/>
        <v/>
      </c>
      <c r="Q9819" s="70" t="str">
        <f t="shared" si="461"/>
        <v/>
      </c>
      <c r="R9819" s="70" t="str">
        <f>IFERROR(IF(K9819="handling and wharfage",SUM(P9819:Q9819),IF(OR(K9819="tank",K9819="Boat",K9819="car"),INDEX(Rate!$B$4:$M$25,MATCH(Gilbert!N9819,Rate!$A$4:$A$25,0),MATCH(Gilbert!L9819,Rate!$B$3:$M$3,0))*O9819*0.8,INDEX(Rate!$B$4:$M$25,MATCH(Gilbert!N9819,Rate!$A$4:$A$25,0),MATCH(Gilbert!L9819,Rate!$B$3:$M$3,0))*O9819)),"")</f>
        <v/>
      </c>
      <c r="T9819" s="71" t="str">
        <f t="shared" si="462"/>
        <v/>
      </c>
    </row>
    <row r="9820" spans="16:20">
      <c r="P9820" s="70" t="str">
        <f t="shared" si="460"/>
        <v/>
      </c>
      <c r="Q9820" s="70" t="str">
        <f t="shared" si="461"/>
        <v/>
      </c>
      <c r="R9820" s="70" t="str">
        <f>IFERROR(IF(K9820="handling and wharfage",SUM(P9820:Q9820),IF(OR(K9820="tank",K9820="Boat",K9820="car"),INDEX(Rate!$B$4:$M$25,MATCH(Gilbert!N9820,Rate!$A$4:$A$25,0),MATCH(Gilbert!L9820,Rate!$B$3:$M$3,0))*O9820*0.8,INDEX(Rate!$B$4:$M$25,MATCH(Gilbert!N9820,Rate!$A$4:$A$25,0),MATCH(Gilbert!L9820,Rate!$B$3:$M$3,0))*O9820)),"")</f>
        <v/>
      </c>
      <c r="T9820" s="71" t="str">
        <f t="shared" si="462"/>
        <v/>
      </c>
    </row>
    <row r="9821" spans="16:20">
      <c r="P9821" s="70" t="str">
        <f t="shared" si="460"/>
        <v/>
      </c>
      <c r="Q9821" s="70" t="str">
        <f t="shared" si="461"/>
        <v/>
      </c>
      <c r="R9821" s="70" t="str">
        <f>IFERROR(IF(K9821="handling and wharfage",SUM(P9821:Q9821),IF(OR(K9821="tank",K9821="Boat",K9821="car"),INDEX(Rate!$B$4:$M$25,MATCH(Gilbert!N9821,Rate!$A$4:$A$25,0),MATCH(Gilbert!L9821,Rate!$B$3:$M$3,0))*O9821*0.8,INDEX(Rate!$B$4:$M$25,MATCH(Gilbert!N9821,Rate!$A$4:$A$25,0),MATCH(Gilbert!L9821,Rate!$B$3:$M$3,0))*O9821)),"")</f>
        <v/>
      </c>
      <c r="T9821" s="71" t="str">
        <f t="shared" si="462"/>
        <v/>
      </c>
    </row>
    <row r="9822" spans="16:20">
      <c r="P9822" s="70" t="str">
        <f t="shared" si="460"/>
        <v/>
      </c>
      <c r="Q9822" s="70" t="str">
        <f t="shared" si="461"/>
        <v/>
      </c>
      <c r="R9822" s="70" t="str">
        <f>IFERROR(IF(K9822="handling and wharfage",SUM(P9822:Q9822),IF(OR(K9822="tank",K9822="Boat",K9822="car"),INDEX(Rate!$B$4:$M$25,MATCH(Gilbert!N9822,Rate!$A$4:$A$25,0),MATCH(Gilbert!L9822,Rate!$B$3:$M$3,0))*O9822*0.8,INDEX(Rate!$B$4:$M$25,MATCH(Gilbert!N9822,Rate!$A$4:$A$25,0),MATCH(Gilbert!L9822,Rate!$B$3:$M$3,0))*O9822)),"")</f>
        <v/>
      </c>
      <c r="T9822" s="71" t="str">
        <f t="shared" si="462"/>
        <v/>
      </c>
    </row>
    <row r="9823" spans="16:20">
      <c r="P9823" s="70" t="str">
        <f t="shared" si="460"/>
        <v/>
      </c>
      <c r="Q9823" s="70" t="str">
        <f t="shared" si="461"/>
        <v/>
      </c>
      <c r="R9823" s="70" t="str">
        <f>IFERROR(IF(K9823="handling and wharfage",SUM(P9823:Q9823),IF(OR(K9823="tank",K9823="Boat",K9823="car"),INDEX(Rate!$B$4:$M$25,MATCH(Gilbert!N9823,Rate!$A$4:$A$25,0),MATCH(Gilbert!L9823,Rate!$B$3:$M$3,0))*O9823*0.8,INDEX(Rate!$B$4:$M$25,MATCH(Gilbert!N9823,Rate!$A$4:$A$25,0),MATCH(Gilbert!L9823,Rate!$B$3:$M$3,0))*O9823)),"")</f>
        <v/>
      </c>
      <c r="T9823" s="71" t="str">
        <f t="shared" si="462"/>
        <v/>
      </c>
    </row>
    <row r="9824" spans="16:20">
      <c r="P9824" s="70" t="str">
        <f t="shared" si="460"/>
        <v/>
      </c>
      <c r="Q9824" s="70" t="str">
        <f t="shared" si="461"/>
        <v/>
      </c>
      <c r="R9824" s="70" t="str">
        <f>IFERROR(IF(K9824="handling and wharfage",SUM(P9824:Q9824),IF(OR(K9824="tank",K9824="Boat",K9824="car"),INDEX(Rate!$B$4:$M$25,MATCH(Gilbert!N9824,Rate!$A$4:$A$25,0),MATCH(Gilbert!L9824,Rate!$B$3:$M$3,0))*O9824*0.8,INDEX(Rate!$B$4:$M$25,MATCH(Gilbert!N9824,Rate!$A$4:$A$25,0),MATCH(Gilbert!L9824,Rate!$B$3:$M$3,0))*O9824)),"")</f>
        <v/>
      </c>
      <c r="T9824" s="71" t="str">
        <f t="shared" si="462"/>
        <v/>
      </c>
    </row>
    <row r="9825" spans="16:20">
      <c r="P9825" s="70" t="str">
        <f t="shared" si="460"/>
        <v/>
      </c>
      <c r="Q9825" s="70" t="str">
        <f t="shared" si="461"/>
        <v/>
      </c>
      <c r="R9825" s="70" t="str">
        <f>IFERROR(IF(K9825="handling and wharfage",SUM(P9825:Q9825),IF(OR(K9825="tank",K9825="Boat",K9825="car"),INDEX(Rate!$B$4:$M$25,MATCH(Gilbert!N9825,Rate!$A$4:$A$25,0),MATCH(Gilbert!L9825,Rate!$B$3:$M$3,0))*O9825*0.8,INDEX(Rate!$B$4:$M$25,MATCH(Gilbert!N9825,Rate!$A$4:$A$25,0),MATCH(Gilbert!L9825,Rate!$B$3:$M$3,0))*O9825)),"")</f>
        <v/>
      </c>
      <c r="T9825" s="71" t="str">
        <f t="shared" si="462"/>
        <v/>
      </c>
    </row>
    <row r="9826" spans="16:20">
      <c r="P9826" s="70" t="str">
        <f t="shared" si="460"/>
        <v/>
      </c>
      <c r="Q9826" s="70" t="str">
        <f t="shared" si="461"/>
        <v/>
      </c>
      <c r="R9826" s="70" t="str">
        <f>IFERROR(IF(K9826="handling and wharfage",SUM(P9826:Q9826),IF(OR(K9826="tank",K9826="Boat",K9826="car"),INDEX(Rate!$B$4:$M$25,MATCH(Gilbert!N9826,Rate!$A$4:$A$25,0),MATCH(Gilbert!L9826,Rate!$B$3:$M$3,0))*O9826*0.8,INDEX(Rate!$B$4:$M$25,MATCH(Gilbert!N9826,Rate!$A$4:$A$25,0),MATCH(Gilbert!L9826,Rate!$B$3:$M$3,0))*O9826)),"")</f>
        <v/>
      </c>
      <c r="T9826" s="71" t="str">
        <f t="shared" si="462"/>
        <v/>
      </c>
    </row>
    <row r="9827" spans="16:20">
      <c r="P9827" s="70" t="str">
        <f t="shared" si="460"/>
        <v/>
      </c>
      <c r="Q9827" s="70" t="str">
        <f t="shared" si="461"/>
        <v/>
      </c>
      <c r="R9827" s="70" t="str">
        <f>IFERROR(IF(K9827="handling and wharfage",SUM(P9827:Q9827),IF(OR(K9827="tank",K9827="Boat",K9827="car"),INDEX(Rate!$B$4:$M$25,MATCH(Gilbert!N9827,Rate!$A$4:$A$25,0),MATCH(Gilbert!L9827,Rate!$B$3:$M$3,0))*O9827*0.8,INDEX(Rate!$B$4:$M$25,MATCH(Gilbert!N9827,Rate!$A$4:$A$25,0),MATCH(Gilbert!L9827,Rate!$B$3:$M$3,0))*O9827)),"")</f>
        <v/>
      </c>
      <c r="T9827" s="71" t="str">
        <f t="shared" si="462"/>
        <v/>
      </c>
    </row>
    <row r="9828" spans="16:20">
      <c r="P9828" s="70" t="str">
        <f t="shared" si="460"/>
        <v/>
      </c>
      <c r="Q9828" s="70" t="str">
        <f t="shared" si="461"/>
        <v/>
      </c>
      <c r="R9828" s="70" t="str">
        <f>IFERROR(IF(K9828="handling and wharfage",SUM(P9828:Q9828),IF(OR(K9828="tank",K9828="Boat",K9828="car"),INDEX(Rate!$B$4:$M$25,MATCH(Gilbert!N9828,Rate!$A$4:$A$25,0),MATCH(Gilbert!L9828,Rate!$B$3:$M$3,0))*O9828*0.8,INDEX(Rate!$B$4:$M$25,MATCH(Gilbert!N9828,Rate!$A$4:$A$25,0),MATCH(Gilbert!L9828,Rate!$B$3:$M$3,0))*O9828)),"")</f>
        <v/>
      </c>
      <c r="T9828" s="71" t="str">
        <f t="shared" si="462"/>
        <v/>
      </c>
    </row>
    <row r="9829" spans="16:20">
      <c r="P9829" s="70" t="str">
        <f t="shared" si="460"/>
        <v/>
      </c>
      <c r="Q9829" s="70" t="str">
        <f t="shared" si="461"/>
        <v/>
      </c>
      <c r="R9829" s="70" t="str">
        <f>IFERROR(IF(K9829="handling and wharfage",SUM(P9829:Q9829),IF(OR(K9829="tank",K9829="Boat",K9829="car"),INDEX(Rate!$B$4:$M$25,MATCH(Gilbert!N9829,Rate!$A$4:$A$25,0),MATCH(Gilbert!L9829,Rate!$B$3:$M$3,0))*O9829*0.8,INDEX(Rate!$B$4:$M$25,MATCH(Gilbert!N9829,Rate!$A$4:$A$25,0),MATCH(Gilbert!L9829,Rate!$B$3:$M$3,0))*O9829)),"")</f>
        <v/>
      </c>
      <c r="T9829" s="71" t="str">
        <f t="shared" si="462"/>
        <v/>
      </c>
    </row>
    <row r="9830" spans="16:20">
      <c r="P9830" s="70" t="str">
        <f t="shared" si="460"/>
        <v/>
      </c>
      <c r="Q9830" s="70" t="str">
        <f t="shared" si="461"/>
        <v/>
      </c>
      <c r="R9830" s="70" t="str">
        <f>IFERROR(IF(K9830="handling and wharfage",SUM(P9830:Q9830),IF(OR(K9830="tank",K9830="Boat",K9830="car"),INDEX(Rate!$B$4:$M$25,MATCH(Gilbert!N9830,Rate!$A$4:$A$25,0),MATCH(Gilbert!L9830,Rate!$B$3:$M$3,0))*O9830*0.8,INDEX(Rate!$B$4:$M$25,MATCH(Gilbert!N9830,Rate!$A$4:$A$25,0),MATCH(Gilbert!L9830,Rate!$B$3:$M$3,0))*O9830)),"")</f>
        <v/>
      </c>
      <c r="T9830" s="71" t="str">
        <f t="shared" si="462"/>
        <v/>
      </c>
    </row>
    <row r="9831" spans="16:20">
      <c r="P9831" s="70" t="str">
        <f t="shared" si="460"/>
        <v/>
      </c>
      <c r="Q9831" s="70" t="str">
        <f t="shared" si="461"/>
        <v/>
      </c>
      <c r="R9831" s="70" t="str">
        <f>IFERROR(IF(K9831="handling and wharfage",SUM(P9831:Q9831),IF(OR(K9831="tank",K9831="Boat",K9831="car"),INDEX(Rate!$B$4:$M$25,MATCH(Gilbert!N9831,Rate!$A$4:$A$25,0),MATCH(Gilbert!L9831,Rate!$B$3:$M$3,0))*O9831*0.8,INDEX(Rate!$B$4:$M$25,MATCH(Gilbert!N9831,Rate!$A$4:$A$25,0),MATCH(Gilbert!L9831,Rate!$B$3:$M$3,0))*O9831)),"")</f>
        <v/>
      </c>
      <c r="T9831" s="71" t="str">
        <f t="shared" si="462"/>
        <v/>
      </c>
    </row>
    <row r="9832" spans="16:20">
      <c r="P9832" s="70" t="str">
        <f t="shared" si="460"/>
        <v/>
      </c>
      <c r="Q9832" s="70" t="str">
        <f t="shared" si="461"/>
        <v/>
      </c>
      <c r="R9832" s="70" t="str">
        <f>IFERROR(IF(K9832="handling and wharfage",SUM(P9832:Q9832),IF(OR(K9832="tank",K9832="Boat",K9832="car"),INDEX(Rate!$B$4:$M$25,MATCH(Gilbert!N9832,Rate!$A$4:$A$25,0),MATCH(Gilbert!L9832,Rate!$B$3:$M$3,0))*O9832*0.8,INDEX(Rate!$B$4:$M$25,MATCH(Gilbert!N9832,Rate!$A$4:$A$25,0),MATCH(Gilbert!L9832,Rate!$B$3:$M$3,0))*O9832)),"")</f>
        <v/>
      </c>
      <c r="T9832" s="71" t="str">
        <f t="shared" si="462"/>
        <v/>
      </c>
    </row>
    <row r="9833" spans="16:20">
      <c r="P9833" s="70" t="str">
        <f t="shared" si="460"/>
        <v/>
      </c>
      <c r="Q9833" s="70" t="str">
        <f t="shared" si="461"/>
        <v/>
      </c>
      <c r="R9833" s="70" t="str">
        <f>IFERROR(IF(K9833="handling and wharfage",SUM(P9833:Q9833),IF(OR(K9833="tank",K9833="Boat",K9833="car"),INDEX(Rate!$B$4:$M$25,MATCH(Gilbert!N9833,Rate!$A$4:$A$25,0),MATCH(Gilbert!L9833,Rate!$B$3:$M$3,0))*O9833*0.8,INDEX(Rate!$B$4:$M$25,MATCH(Gilbert!N9833,Rate!$A$4:$A$25,0),MATCH(Gilbert!L9833,Rate!$B$3:$M$3,0))*O9833)),"")</f>
        <v/>
      </c>
      <c r="T9833" s="71" t="str">
        <f t="shared" si="462"/>
        <v/>
      </c>
    </row>
    <row r="9834" spans="16:20">
      <c r="P9834" s="70" t="str">
        <f t="shared" si="460"/>
        <v/>
      </c>
      <c r="Q9834" s="70" t="str">
        <f t="shared" si="461"/>
        <v/>
      </c>
      <c r="R9834" s="70" t="str">
        <f>IFERROR(IF(K9834="handling and wharfage",SUM(P9834:Q9834),IF(OR(K9834="tank",K9834="Boat",K9834="car"),INDEX(Rate!$B$4:$M$25,MATCH(Gilbert!N9834,Rate!$A$4:$A$25,0),MATCH(Gilbert!L9834,Rate!$B$3:$M$3,0))*O9834*0.8,INDEX(Rate!$B$4:$M$25,MATCH(Gilbert!N9834,Rate!$A$4:$A$25,0),MATCH(Gilbert!L9834,Rate!$B$3:$M$3,0))*O9834)),"")</f>
        <v/>
      </c>
      <c r="T9834" s="71" t="str">
        <f t="shared" si="462"/>
        <v/>
      </c>
    </row>
    <row r="9835" spans="16:20">
      <c r="P9835" s="70" t="str">
        <f t="shared" si="460"/>
        <v/>
      </c>
      <c r="Q9835" s="70" t="str">
        <f t="shared" si="461"/>
        <v/>
      </c>
      <c r="R9835" s="70" t="str">
        <f>IFERROR(IF(K9835="handling and wharfage",SUM(P9835:Q9835),IF(OR(K9835="tank",K9835="Boat",K9835="car"),INDEX(Rate!$B$4:$M$25,MATCH(Gilbert!N9835,Rate!$A$4:$A$25,0),MATCH(Gilbert!L9835,Rate!$B$3:$M$3,0))*O9835*0.8,INDEX(Rate!$B$4:$M$25,MATCH(Gilbert!N9835,Rate!$A$4:$A$25,0),MATCH(Gilbert!L9835,Rate!$B$3:$M$3,0))*O9835)),"")</f>
        <v/>
      </c>
      <c r="T9835" s="71" t="str">
        <f t="shared" si="462"/>
        <v/>
      </c>
    </row>
    <row r="9836" spans="16:20">
      <c r="P9836" s="70" t="str">
        <f t="shared" si="460"/>
        <v/>
      </c>
      <c r="Q9836" s="70" t="str">
        <f t="shared" si="461"/>
        <v/>
      </c>
      <c r="R9836" s="70" t="str">
        <f>IFERROR(IF(K9836="handling and wharfage",SUM(P9836:Q9836),IF(OR(K9836="tank",K9836="Boat",K9836="car"),INDEX(Rate!$B$4:$M$25,MATCH(Gilbert!N9836,Rate!$A$4:$A$25,0),MATCH(Gilbert!L9836,Rate!$B$3:$M$3,0))*O9836*0.8,INDEX(Rate!$B$4:$M$25,MATCH(Gilbert!N9836,Rate!$A$4:$A$25,0),MATCH(Gilbert!L9836,Rate!$B$3:$M$3,0))*O9836)),"")</f>
        <v/>
      </c>
      <c r="T9836" s="71" t="str">
        <f t="shared" si="462"/>
        <v/>
      </c>
    </row>
    <row r="9837" spans="16:20">
      <c r="P9837" s="70" t="str">
        <f t="shared" si="460"/>
        <v/>
      </c>
      <c r="Q9837" s="70" t="str">
        <f t="shared" si="461"/>
        <v/>
      </c>
      <c r="R9837" s="70" t="str">
        <f>IFERROR(IF(K9837="handling and wharfage",SUM(P9837:Q9837),IF(OR(K9837="tank",K9837="Boat",K9837="car"),INDEX(Rate!$B$4:$M$25,MATCH(Gilbert!N9837,Rate!$A$4:$A$25,0),MATCH(Gilbert!L9837,Rate!$B$3:$M$3,0))*O9837*0.8,INDEX(Rate!$B$4:$M$25,MATCH(Gilbert!N9837,Rate!$A$4:$A$25,0),MATCH(Gilbert!L9837,Rate!$B$3:$M$3,0))*O9837)),"")</f>
        <v/>
      </c>
      <c r="T9837" s="71" t="str">
        <f t="shared" si="462"/>
        <v/>
      </c>
    </row>
    <row r="9838" spans="16:20">
      <c r="P9838" s="70" t="str">
        <f t="shared" si="460"/>
        <v/>
      </c>
      <c r="Q9838" s="70" t="str">
        <f t="shared" si="461"/>
        <v/>
      </c>
      <c r="R9838" s="70" t="str">
        <f>IFERROR(IF(K9838="handling and wharfage",SUM(P9838:Q9838),IF(OR(K9838="tank",K9838="Boat",K9838="car"),INDEX(Rate!$B$4:$M$25,MATCH(Gilbert!N9838,Rate!$A$4:$A$25,0),MATCH(Gilbert!L9838,Rate!$B$3:$M$3,0))*O9838*0.8,INDEX(Rate!$B$4:$M$25,MATCH(Gilbert!N9838,Rate!$A$4:$A$25,0),MATCH(Gilbert!L9838,Rate!$B$3:$M$3,0))*O9838)),"")</f>
        <v/>
      </c>
      <c r="T9838" s="71" t="str">
        <f t="shared" si="462"/>
        <v/>
      </c>
    </row>
    <row r="9839" spans="16:20">
      <c r="P9839" s="70" t="str">
        <f t="shared" si="460"/>
        <v/>
      </c>
      <c r="Q9839" s="70" t="str">
        <f t="shared" si="461"/>
        <v/>
      </c>
      <c r="R9839" s="70" t="str">
        <f>IFERROR(IF(K9839="handling and wharfage",SUM(P9839:Q9839),IF(OR(K9839="tank",K9839="Boat",K9839="car"),INDEX(Rate!$B$4:$M$25,MATCH(Gilbert!N9839,Rate!$A$4:$A$25,0),MATCH(Gilbert!L9839,Rate!$B$3:$M$3,0))*O9839*0.8,INDEX(Rate!$B$4:$M$25,MATCH(Gilbert!N9839,Rate!$A$4:$A$25,0),MATCH(Gilbert!L9839,Rate!$B$3:$M$3,0))*O9839)),"")</f>
        <v/>
      </c>
      <c r="T9839" s="71" t="str">
        <f t="shared" si="462"/>
        <v/>
      </c>
    </row>
    <row r="9840" spans="16:20">
      <c r="P9840" s="70" t="str">
        <f t="shared" si="460"/>
        <v/>
      </c>
      <c r="Q9840" s="70" t="str">
        <f t="shared" si="461"/>
        <v/>
      </c>
      <c r="R9840" s="70" t="str">
        <f>IFERROR(IF(K9840="handling and wharfage",SUM(P9840:Q9840),IF(OR(K9840="tank",K9840="Boat",K9840="car"),INDEX(Rate!$B$4:$M$25,MATCH(Gilbert!N9840,Rate!$A$4:$A$25,0),MATCH(Gilbert!L9840,Rate!$B$3:$M$3,0))*O9840*0.8,INDEX(Rate!$B$4:$M$25,MATCH(Gilbert!N9840,Rate!$A$4:$A$25,0),MATCH(Gilbert!L9840,Rate!$B$3:$M$3,0))*O9840)),"")</f>
        <v/>
      </c>
      <c r="T9840" s="71" t="str">
        <f t="shared" si="462"/>
        <v/>
      </c>
    </row>
    <row r="9841" spans="16:20">
      <c r="P9841" s="70" t="str">
        <f t="shared" si="460"/>
        <v/>
      </c>
      <c r="Q9841" s="70" t="str">
        <f t="shared" si="461"/>
        <v/>
      </c>
      <c r="R9841" s="70" t="str">
        <f>IFERROR(IF(K9841="handling and wharfage",SUM(P9841:Q9841),IF(OR(K9841="tank",K9841="Boat",K9841="car"),INDEX(Rate!$B$4:$M$25,MATCH(Gilbert!N9841,Rate!$A$4:$A$25,0),MATCH(Gilbert!L9841,Rate!$B$3:$M$3,0))*O9841*0.8,INDEX(Rate!$B$4:$M$25,MATCH(Gilbert!N9841,Rate!$A$4:$A$25,0),MATCH(Gilbert!L9841,Rate!$B$3:$M$3,0))*O9841)),"")</f>
        <v/>
      </c>
      <c r="T9841" s="71" t="str">
        <f t="shared" si="462"/>
        <v/>
      </c>
    </row>
    <row r="9842" spans="16:20">
      <c r="P9842" s="70" t="str">
        <f t="shared" si="460"/>
        <v/>
      </c>
      <c r="Q9842" s="70" t="str">
        <f t="shared" si="461"/>
        <v/>
      </c>
      <c r="R9842" s="70" t="str">
        <f>IFERROR(IF(K9842="handling and wharfage",SUM(P9842:Q9842),IF(OR(K9842="tank",K9842="Boat",K9842="car"),INDEX(Rate!$B$4:$M$25,MATCH(Gilbert!N9842,Rate!$A$4:$A$25,0),MATCH(Gilbert!L9842,Rate!$B$3:$M$3,0))*O9842*0.8,INDEX(Rate!$B$4:$M$25,MATCH(Gilbert!N9842,Rate!$A$4:$A$25,0),MATCH(Gilbert!L9842,Rate!$B$3:$M$3,0))*O9842)),"")</f>
        <v/>
      </c>
      <c r="T9842" s="71" t="str">
        <f t="shared" si="462"/>
        <v/>
      </c>
    </row>
    <row r="9843" spans="16:20">
      <c r="P9843" s="70" t="str">
        <f t="shared" si="460"/>
        <v/>
      </c>
      <c r="Q9843" s="70" t="str">
        <f t="shared" si="461"/>
        <v/>
      </c>
      <c r="R9843" s="70" t="str">
        <f>IFERROR(IF(K9843="handling and wharfage",SUM(P9843:Q9843),IF(OR(K9843="tank",K9843="Boat",K9843="car"),INDEX(Rate!$B$4:$M$25,MATCH(Gilbert!N9843,Rate!$A$4:$A$25,0),MATCH(Gilbert!L9843,Rate!$B$3:$M$3,0))*O9843*0.8,INDEX(Rate!$B$4:$M$25,MATCH(Gilbert!N9843,Rate!$A$4:$A$25,0),MATCH(Gilbert!L9843,Rate!$B$3:$M$3,0))*O9843)),"")</f>
        <v/>
      </c>
      <c r="T9843" s="71" t="str">
        <f t="shared" si="462"/>
        <v/>
      </c>
    </row>
    <row r="9844" spans="16:20">
      <c r="P9844" s="70" t="str">
        <f t="shared" si="460"/>
        <v/>
      </c>
      <c r="Q9844" s="70" t="str">
        <f t="shared" si="461"/>
        <v/>
      </c>
      <c r="R9844" s="70" t="str">
        <f>IFERROR(IF(K9844="handling and wharfage",SUM(P9844:Q9844),IF(OR(K9844="tank",K9844="Boat",K9844="car"),INDEX(Rate!$B$4:$M$25,MATCH(Gilbert!N9844,Rate!$A$4:$A$25,0),MATCH(Gilbert!L9844,Rate!$B$3:$M$3,0))*O9844*0.8,INDEX(Rate!$B$4:$M$25,MATCH(Gilbert!N9844,Rate!$A$4:$A$25,0),MATCH(Gilbert!L9844,Rate!$B$3:$M$3,0))*O9844)),"")</f>
        <v/>
      </c>
      <c r="T9844" s="71" t="str">
        <f t="shared" si="462"/>
        <v/>
      </c>
    </row>
    <row r="9845" spans="16:20">
      <c r="P9845" s="70" t="str">
        <f t="shared" si="460"/>
        <v/>
      </c>
      <c r="Q9845" s="70" t="str">
        <f t="shared" si="461"/>
        <v/>
      </c>
      <c r="R9845" s="70" t="str">
        <f>IFERROR(IF(K9845="handling and wharfage",SUM(P9845:Q9845),IF(OR(K9845="tank",K9845="Boat",K9845="car"),INDEX(Rate!$B$4:$M$25,MATCH(Gilbert!N9845,Rate!$A$4:$A$25,0),MATCH(Gilbert!L9845,Rate!$B$3:$M$3,0))*O9845*0.8,INDEX(Rate!$B$4:$M$25,MATCH(Gilbert!N9845,Rate!$A$4:$A$25,0),MATCH(Gilbert!L9845,Rate!$B$3:$M$3,0))*O9845)),"")</f>
        <v/>
      </c>
      <c r="T9845" s="71" t="str">
        <f t="shared" si="462"/>
        <v/>
      </c>
    </row>
    <row r="9846" spans="16:20">
      <c r="P9846" s="70" t="str">
        <f t="shared" si="460"/>
        <v/>
      </c>
      <c r="Q9846" s="70" t="str">
        <f t="shared" si="461"/>
        <v/>
      </c>
      <c r="R9846" s="70" t="str">
        <f>IFERROR(IF(K9846="handling and wharfage",SUM(P9846:Q9846),IF(OR(K9846="tank",K9846="Boat",K9846="car"),INDEX(Rate!$B$4:$M$25,MATCH(Gilbert!N9846,Rate!$A$4:$A$25,0),MATCH(Gilbert!L9846,Rate!$B$3:$M$3,0))*O9846*0.8,INDEX(Rate!$B$4:$M$25,MATCH(Gilbert!N9846,Rate!$A$4:$A$25,0),MATCH(Gilbert!L9846,Rate!$B$3:$M$3,0))*O9846)),"")</f>
        <v/>
      </c>
      <c r="T9846" s="71" t="str">
        <f t="shared" si="462"/>
        <v/>
      </c>
    </row>
    <row r="9847" spans="16:20">
      <c r="P9847" s="70" t="str">
        <f t="shared" si="460"/>
        <v/>
      </c>
      <c r="Q9847" s="70" t="str">
        <f t="shared" si="461"/>
        <v/>
      </c>
      <c r="R9847" s="70" t="str">
        <f>IFERROR(IF(K9847="handling and wharfage",SUM(P9847:Q9847),IF(OR(K9847="tank",K9847="Boat",K9847="car"),INDEX(Rate!$B$4:$M$25,MATCH(Gilbert!N9847,Rate!$A$4:$A$25,0),MATCH(Gilbert!L9847,Rate!$B$3:$M$3,0))*O9847*0.8,INDEX(Rate!$B$4:$M$25,MATCH(Gilbert!N9847,Rate!$A$4:$A$25,0),MATCH(Gilbert!L9847,Rate!$B$3:$M$3,0))*O9847)),"")</f>
        <v/>
      </c>
      <c r="T9847" s="71" t="str">
        <f t="shared" si="462"/>
        <v/>
      </c>
    </row>
    <row r="9848" spans="16:20">
      <c r="P9848" s="70" t="str">
        <f t="shared" si="460"/>
        <v/>
      </c>
      <c r="Q9848" s="70" t="str">
        <f t="shared" si="461"/>
        <v/>
      </c>
      <c r="R9848" s="70" t="str">
        <f>IFERROR(IF(K9848="handling and wharfage",SUM(P9848:Q9848),IF(OR(K9848="tank",K9848="Boat",K9848="car"),INDEX(Rate!$B$4:$M$25,MATCH(Gilbert!N9848,Rate!$A$4:$A$25,0),MATCH(Gilbert!L9848,Rate!$B$3:$M$3,0))*O9848*0.8,INDEX(Rate!$B$4:$M$25,MATCH(Gilbert!N9848,Rate!$A$4:$A$25,0),MATCH(Gilbert!L9848,Rate!$B$3:$M$3,0))*O9848)),"")</f>
        <v/>
      </c>
      <c r="T9848" s="71" t="str">
        <f t="shared" si="462"/>
        <v/>
      </c>
    </row>
    <row r="9849" spans="16:20">
      <c r="P9849" s="70" t="str">
        <f t="shared" si="460"/>
        <v/>
      </c>
      <c r="Q9849" s="70" t="str">
        <f t="shared" si="461"/>
        <v/>
      </c>
      <c r="R9849" s="70" t="str">
        <f>IFERROR(IF(K9849="handling and wharfage",SUM(P9849:Q9849),IF(OR(K9849="tank",K9849="Boat",K9849="car"),INDEX(Rate!$B$4:$M$25,MATCH(Gilbert!N9849,Rate!$A$4:$A$25,0),MATCH(Gilbert!L9849,Rate!$B$3:$M$3,0))*O9849*0.8,INDEX(Rate!$B$4:$M$25,MATCH(Gilbert!N9849,Rate!$A$4:$A$25,0),MATCH(Gilbert!L9849,Rate!$B$3:$M$3,0))*O9849)),"")</f>
        <v/>
      </c>
      <c r="T9849" s="71" t="str">
        <f t="shared" si="462"/>
        <v/>
      </c>
    </row>
    <row r="9850" spans="16:20">
      <c r="P9850" s="70" t="str">
        <f t="shared" si="460"/>
        <v/>
      </c>
      <c r="Q9850" s="70" t="str">
        <f t="shared" si="461"/>
        <v/>
      </c>
      <c r="R9850" s="70" t="str">
        <f>IFERROR(IF(K9850="handling and wharfage",SUM(P9850:Q9850),IF(OR(K9850="tank",K9850="Boat",K9850="car"),INDEX(Rate!$B$4:$M$25,MATCH(Gilbert!N9850,Rate!$A$4:$A$25,0),MATCH(Gilbert!L9850,Rate!$B$3:$M$3,0))*O9850*0.8,INDEX(Rate!$B$4:$M$25,MATCH(Gilbert!N9850,Rate!$A$4:$A$25,0),MATCH(Gilbert!L9850,Rate!$B$3:$M$3,0))*O9850)),"")</f>
        <v/>
      </c>
      <c r="T9850" s="71" t="str">
        <f t="shared" si="462"/>
        <v/>
      </c>
    </row>
    <row r="9851" spans="16:20">
      <c r="P9851" s="70" t="str">
        <f t="shared" si="460"/>
        <v/>
      </c>
      <c r="Q9851" s="70" t="str">
        <f t="shared" si="461"/>
        <v/>
      </c>
      <c r="R9851" s="70" t="str">
        <f>IFERROR(IF(K9851="handling and wharfage",SUM(P9851:Q9851),IF(OR(K9851="tank",K9851="Boat",K9851="car"),INDEX(Rate!$B$4:$M$25,MATCH(Gilbert!N9851,Rate!$A$4:$A$25,0),MATCH(Gilbert!L9851,Rate!$B$3:$M$3,0))*O9851*0.8,INDEX(Rate!$B$4:$M$25,MATCH(Gilbert!N9851,Rate!$A$4:$A$25,0),MATCH(Gilbert!L9851,Rate!$B$3:$M$3,0))*O9851)),"")</f>
        <v/>
      </c>
      <c r="T9851" s="71" t="str">
        <f t="shared" si="462"/>
        <v/>
      </c>
    </row>
    <row r="9852" spans="16:20">
      <c r="P9852" s="70" t="str">
        <f t="shared" si="460"/>
        <v/>
      </c>
      <c r="Q9852" s="70" t="str">
        <f t="shared" si="461"/>
        <v/>
      </c>
      <c r="R9852" s="70" t="str">
        <f>IFERROR(IF(K9852="handling and wharfage",SUM(P9852:Q9852),IF(OR(K9852="tank",K9852="Boat",K9852="car"),INDEX(Rate!$B$4:$M$25,MATCH(Gilbert!N9852,Rate!$A$4:$A$25,0),MATCH(Gilbert!L9852,Rate!$B$3:$M$3,0))*O9852*0.8,INDEX(Rate!$B$4:$M$25,MATCH(Gilbert!N9852,Rate!$A$4:$A$25,0),MATCH(Gilbert!L9852,Rate!$B$3:$M$3,0))*O9852)),"")</f>
        <v/>
      </c>
      <c r="T9852" s="71" t="str">
        <f t="shared" si="462"/>
        <v/>
      </c>
    </row>
    <row r="9853" spans="16:20">
      <c r="P9853" s="70" t="str">
        <f t="shared" si="460"/>
        <v/>
      </c>
      <c r="Q9853" s="70" t="str">
        <f t="shared" si="461"/>
        <v/>
      </c>
      <c r="R9853" s="70" t="str">
        <f>IFERROR(IF(K9853="handling and wharfage",SUM(P9853:Q9853),IF(OR(K9853="tank",K9853="Boat",K9853="car"),INDEX(Rate!$B$4:$M$25,MATCH(Gilbert!N9853,Rate!$A$4:$A$25,0),MATCH(Gilbert!L9853,Rate!$B$3:$M$3,0))*O9853*0.8,INDEX(Rate!$B$4:$M$25,MATCH(Gilbert!N9853,Rate!$A$4:$A$25,0),MATCH(Gilbert!L9853,Rate!$B$3:$M$3,0))*O9853)),"")</f>
        <v/>
      </c>
      <c r="T9853" s="71" t="str">
        <f t="shared" si="462"/>
        <v/>
      </c>
    </row>
    <row r="9854" spans="16:20">
      <c r="P9854" s="70" t="str">
        <f t="shared" si="460"/>
        <v/>
      </c>
      <c r="Q9854" s="70" t="str">
        <f t="shared" si="461"/>
        <v/>
      </c>
      <c r="R9854" s="70" t="str">
        <f>IFERROR(IF(K9854="handling and wharfage",SUM(P9854:Q9854),IF(OR(K9854="tank",K9854="Boat",K9854="car"),INDEX(Rate!$B$4:$M$25,MATCH(Gilbert!N9854,Rate!$A$4:$A$25,0),MATCH(Gilbert!L9854,Rate!$B$3:$M$3,0))*O9854*0.8,INDEX(Rate!$B$4:$M$25,MATCH(Gilbert!N9854,Rate!$A$4:$A$25,0),MATCH(Gilbert!L9854,Rate!$B$3:$M$3,0))*O9854)),"")</f>
        <v/>
      </c>
      <c r="T9854" s="71" t="str">
        <f t="shared" si="462"/>
        <v/>
      </c>
    </row>
    <row r="9855" spans="16:20">
      <c r="P9855" s="70" t="str">
        <f t="shared" si="460"/>
        <v/>
      </c>
      <c r="Q9855" s="70" t="str">
        <f t="shared" si="461"/>
        <v/>
      </c>
      <c r="R9855" s="70" t="str">
        <f>IFERROR(IF(K9855="handling and wharfage",SUM(P9855:Q9855),IF(OR(K9855="tank",K9855="Boat",K9855="car"),INDEX(Rate!$B$4:$M$25,MATCH(Gilbert!N9855,Rate!$A$4:$A$25,0),MATCH(Gilbert!L9855,Rate!$B$3:$M$3,0))*O9855*0.8,INDEX(Rate!$B$4:$M$25,MATCH(Gilbert!N9855,Rate!$A$4:$A$25,0),MATCH(Gilbert!L9855,Rate!$B$3:$M$3,0))*O9855)),"")</f>
        <v/>
      </c>
      <c r="T9855" s="71" t="str">
        <f t="shared" si="462"/>
        <v/>
      </c>
    </row>
    <row r="9856" spans="16:20">
      <c r="P9856" s="70" t="str">
        <f t="shared" si="460"/>
        <v/>
      </c>
      <c r="Q9856" s="70" t="str">
        <f t="shared" si="461"/>
        <v/>
      </c>
      <c r="R9856" s="70" t="str">
        <f>IFERROR(IF(K9856="handling and wharfage",SUM(P9856:Q9856),IF(OR(K9856="tank",K9856="Boat",K9856="car"),INDEX(Rate!$B$4:$M$25,MATCH(Gilbert!N9856,Rate!$A$4:$A$25,0),MATCH(Gilbert!L9856,Rate!$B$3:$M$3,0))*O9856*0.8,INDEX(Rate!$B$4:$M$25,MATCH(Gilbert!N9856,Rate!$A$4:$A$25,0),MATCH(Gilbert!L9856,Rate!$B$3:$M$3,0))*O9856)),"")</f>
        <v/>
      </c>
      <c r="T9856" s="71" t="str">
        <f t="shared" si="462"/>
        <v/>
      </c>
    </row>
    <row r="9857" spans="16:20">
      <c r="P9857" s="70" t="str">
        <f t="shared" si="460"/>
        <v/>
      </c>
      <c r="Q9857" s="70" t="str">
        <f t="shared" si="461"/>
        <v/>
      </c>
      <c r="R9857" s="70" t="str">
        <f>IFERROR(IF(K9857="handling and wharfage",SUM(P9857:Q9857),IF(OR(K9857="tank",K9857="Boat",K9857="car"),INDEX(Rate!$B$4:$M$25,MATCH(Gilbert!N9857,Rate!$A$4:$A$25,0),MATCH(Gilbert!L9857,Rate!$B$3:$M$3,0))*O9857*0.8,INDEX(Rate!$B$4:$M$25,MATCH(Gilbert!N9857,Rate!$A$4:$A$25,0),MATCH(Gilbert!L9857,Rate!$B$3:$M$3,0))*O9857)),"")</f>
        <v/>
      </c>
      <c r="T9857" s="71" t="str">
        <f t="shared" si="462"/>
        <v/>
      </c>
    </row>
    <row r="9858" spans="16:20">
      <c r="P9858" s="70" t="str">
        <f t="shared" si="460"/>
        <v/>
      </c>
      <c r="Q9858" s="70" t="str">
        <f t="shared" si="461"/>
        <v/>
      </c>
      <c r="R9858" s="70" t="str">
        <f>IFERROR(IF(K9858="handling and wharfage",SUM(P9858:Q9858),IF(OR(K9858="tank",K9858="Boat",K9858="car"),INDEX(Rate!$B$4:$M$25,MATCH(Gilbert!N9858,Rate!$A$4:$A$25,0),MATCH(Gilbert!L9858,Rate!$B$3:$M$3,0))*O9858*0.8,INDEX(Rate!$B$4:$M$25,MATCH(Gilbert!N9858,Rate!$A$4:$A$25,0),MATCH(Gilbert!L9858,Rate!$B$3:$M$3,0))*O9858)),"")</f>
        <v/>
      </c>
      <c r="T9858" s="71" t="str">
        <f t="shared" si="462"/>
        <v/>
      </c>
    </row>
    <row r="9859" spans="16:20">
      <c r="P9859" s="70" t="str">
        <f t="shared" ref="P9859:P9922" si="463">IF(OR(K9859="handling and wharfage",K9859="rau handling and wharfage"),O9859*30,"")</f>
        <v/>
      </c>
      <c r="Q9859" s="70" t="str">
        <f t="shared" ref="Q9859:Q9922" si="464">IF(K9859&lt;&gt;"handling and wharfage","",O9859*3.5)</f>
        <v/>
      </c>
      <c r="R9859" s="70" t="str">
        <f>IFERROR(IF(K9859="handling and wharfage",SUM(P9859:Q9859),IF(OR(K9859="tank",K9859="Boat",K9859="car"),INDEX(Rate!$B$4:$M$25,MATCH(Gilbert!N9859,Rate!$A$4:$A$25,0),MATCH(Gilbert!L9859,Rate!$B$3:$M$3,0))*O9859*0.8,INDEX(Rate!$B$4:$M$25,MATCH(Gilbert!N9859,Rate!$A$4:$A$25,0),MATCH(Gilbert!L9859,Rate!$B$3:$M$3,0))*O9859)),"")</f>
        <v/>
      </c>
      <c r="T9859" s="71" t="str">
        <f t="shared" ref="T9859:T9922" si="465">IF(L9859="","",IF(L9859="General2","F0070000061A","E31250000331"))</f>
        <v/>
      </c>
    </row>
    <row r="9860" spans="16:20">
      <c r="P9860" s="70" t="str">
        <f t="shared" si="463"/>
        <v/>
      </c>
      <c r="Q9860" s="70" t="str">
        <f t="shared" si="464"/>
        <v/>
      </c>
      <c r="R9860" s="70" t="str">
        <f>IFERROR(IF(K9860="handling and wharfage",SUM(P9860:Q9860),IF(OR(K9860="tank",K9860="Boat",K9860="car"),INDEX(Rate!$B$4:$M$25,MATCH(Gilbert!N9860,Rate!$A$4:$A$25,0),MATCH(Gilbert!L9860,Rate!$B$3:$M$3,0))*O9860*0.8,INDEX(Rate!$B$4:$M$25,MATCH(Gilbert!N9860,Rate!$A$4:$A$25,0),MATCH(Gilbert!L9860,Rate!$B$3:$M$3,0))*O9860)),"")</f>
        <v/>
      </c>
      <c r="T9860" s="71" t="str">
        <f t="shared" si="465"/>
        <v/>
      </c>
    </row>
    <row r="9861" spans="16:20">
      <c r="P9861" s="70" t="str">
        <f t="shared" si="463"/>
        <v/>
      </c>
      <c r="Q9861" s="70" t="str">
        <f t="shared" si="464"/>
        <v/>
      </c>
      <c r="R9861" s="70" t="str">
        <f>IFERROR(IF(K9861="handling and wharfage",SUM(P9861:Q9861),IF(OR(K9861="tank",K9861="Boat",K9861="car"),INDEX(Rate!$B$4:$M$25,MATCH(Gilbert!N9861,Rate!$A$4:$A$25,0),MATCH(Gilbert!L9861,Rate!$B$3:$M$3,0))*O9861*0.8,INDEX(Rate!$B$4:$M$25,MATCH(Gilbert!N9861,Rate!$A$4:$A$25,0),MATCH(Gilbert!L9861,Rate!$B$3:$M$3,0))*O9861)),"")</f>
        <v/>
      </c>
      <c r="T9861" s="71" t="str">
        <f t="shared" si="465"/>
        <v/>
      </c>
    </row>
    <row r="9862" spans="16:20">
      <c r="P9862" s="70" t="str">
        <f t="shared" si="463"/>
        <v/>
      </c>
      <c r="Q9862" s="70" t="str">
        <f t="shared" si="464"/>
        <v/>
      </c>
      <c r="R9862" s="70" t="str">
        <f>IFERROR(IF(K9862="handling and wharfage",SUM(P9862:Q9862),IF(OR(K9862="tank",K9862="Boat",K9862="car"),INDEX(Rate!$B$4:$M$25,MATCH(Gilbert!N9862,Rate!$A$4:$A$25,0),MATCH(Gilbert!L9862,Rate!$B$3:$M$3,0))*O9862*0.8,INDEX(Rate!$B$4:$M$25,MATCH(Gilbert!N9862,Rate!$A$4:$A$25,0),MATCH(Gilbert!L9862,Rate!$B$3:$M$3,0))*O9862)),"")</f>
        <v/>
      </c>
      <c r="T9862" s="71" t="str">
        <f t="shared" si="465"/>
        <v/>
      </c>
    </row>
    <row r="9863" spans="16:20">
      <c r="P9863" s="70" t="str">
        <f t="shared" si="463"/>
        <v/>
      </c>
      <c r="Q9863" s="70" t="str">
        <f t="shared" si="464"/>
        <v/>
      </c>
      <c r="R9863" s="70" t="str">
        <f>IFERROR(IF(K9863="handling and wharfage",SUM(P9863:Q9863),IF(OR(K9863="tank",K9863="Boat",K9863="car"),INDEX(Rate!$B$4:$M$25,MATCH(Gilbert!N9863,Rate!$A$4:$A$25,0),MATCH(Gilbert!L9863,Rate!$B$3:$M$3,0))*O9863*0.8,INDEX(Rate!$B$4:$M$25,MATCH(Gilbert!N9863,Rate!$A$4:$A$25,0),MATCH(Gilbert!L9863,Rate!$B$3:$M$3,0))*O9863)),"")</f>
        <v/>
      </c>
      <c r="T9863" s="71" t="str">
        <f t="shared" si="465"/>
        <v/>
      </c>
    </row>
    <row r="9864" spans="16:20">
      <c r="P9864" s="70" t="str">
        <f t="shared" si="463"/>
        <v/>
      </c>
      <c r="Q9864" s="70" t="str">
        <f t="shared" si="464"/>
        <v/>
      </c>
      <c r="R9864" s="70" t="str">
        <f>IFERROR(IF(K9864="handling and wharfage",SUM(P9864:Q9864),IF(OR(K9864="tank",K9864="Boat",K9864="car"),INDEX(Rate!$B$4:$M$25,MATCH(Gilbert!N9864,Rate!$A$4:$A$25,0),MATCH(Gilbert!L9864,Rate!$B$3:$M$3,0))*O9864*0.8,INDEX(Rate!$B$4:$M$25,MATCH(Gilbert!N9864,Rate!$A$4:$A$25,0),MATCH(Gilbert!L9864,Rate!$B$3:$M$3,0))*O9864)),"")</f>
        <v/>
      </c>
      <c r="T9864" s="71" t="str">
        <f t="shared" si="465"/>
        <v/>
      </c>
    </row>
    <row r="9865" spans="16:20">
      <c r="P9865" s="70" t="str">
        <f t="shared" si="463"/>
        <v/>
      </c>
      <c r="Q9865" s="70" t="str">
        <f t="shared" si="464"/>
        <v/>
      </c>
      <c r="R9865" s="70" t="str">
        <f>IFERROR(IF(K9865="handling and wharfage",SUM(P9865:Q9865),IF(OR(K9865="tank",K9865="Boat",K9865="car"),INDEX(Rate!$B$4:$M$25,MATCH(Gilbert!N9865,Rate!$A$4:$A$25,0),MATCH(Gilbert!L9865,Rate!$B$3:$M$3,0))*O9865*0.8,INDEX(Rate!$B$4:$M$25,MATCH(Gilbert!N9865,Rate!$A$4:$A$25,0),MATCH(Gilbert!L9865,Rate!$B$3:$M$3,0))*O9865)),"")</f>
        <v/>
      </c>
      <c r="T9865" s="71" t="str">
        <f t="shared" si="465"/>
        <v/>
      </c>
    </row>
    <row r="9866" spans="16:20">
      <c r="P9866" s="70" t="str">
        <f t="shared" si="463"/>
        <v/>
      </c>
      <c r="Q9866" s="70" t="str">
        <f t="shared" si="464"/>
        <v/>
      </c>
      <c r="R9866" s="70" t="str">
        <f>IFERROR(IF(K9866="handling and wharfage",SUM(P9866:Q9866),IF(OR(K9866="tank",K9866="Boat",K9866="car"),INDEX(Rate!$B$4:$M$25,MATCH(Gilbert!N9866,Rate!$A$4:$A$25,0),MATCH(Gilbert!L9866,Rate!$B$3:$M$3,0))*O9866*0.8,INDEX(Rate!$B$4:$M$25,MATCH(Gilbert!N9866,Rate!$A$4:$A$25,0),MATCH(Gilbert!L9866,Rate!$B$3:$M$3,0))*O9866)),"")</f>
        <v/>
      </c>
      <c r="T9866" s="71" t="str">
        <f t="shared" si="465"/>
        <v/>
      </c>
    </row>
    <row r="9867" spans="16:20">
      <c r="P9867" s="70" t="str">
        <f t="shared" si="463"/>
        <v/>
      </c>
      <c r="Q9867" s="70" t="str">
        <f t="shared" si="464"/>
        <v/>
      </c>
      <c r="R9867" s="70" t="str">
        <f>IFERROR(IF(K9867="handling and wharfage",SUM(P9867:Q9867),IF(OR(K9867="tank",K9867="Boat",K9867="car"),INDEX(Rate!$B$4:$M$25,MATCH(Gilbert!N9867,Rate!$A$4:$A$25,0),MATCH(Gilbert!L9867,Rate!$B$3:$M$3,0))*O9867*0.8,INDEX(Rate!$B$4:$M$25,MATCH(Gilbert!N9867,Rate!$A$4:$A$25,0),MATCH(Gilbert!L9867,Rate!$B$3:$M$3,0))*O9867)),"")</f>
        <v/>
      </c>
      <c r="T9867" s="71" t="str">
        <f t="shared" si="465"/>
        <v/>
      </c>
    </row>
    <row r="9868" spans="16:20">
      <c r="P9868" s="70" t="str">
        <f t="shared" si="463"/>
        <v/>
      </c>
      <c r="Q9868" s="70" t="str">
        <f t="shared" si="464"/>
        <v/>
      </c>
      <c r="R9868" s="70" t="str">
        <f>IFERROR(IF(K9868="handling and wharfage",SUM(P9868:Q9868),IF(OR(K9868="tank",K9868="Boat",K9868="car"),INDEX(Rate!$B$4:$M$25,MATCH(Gilbert!N9868,Rate!$A$4:$A$25,0),MATCH(Gilbert!L9868,Rate!$B$3:$M$3,0))*O9868*0.8,INDEX(Rate!$B$4:$M$25,MATCH(Gilbert!N9868,Rate!$A$4:$A$25,0),MATCH(Gilbert!L9868,Rate!$B$3:$M$3,0))*O9868)),"")</f>
        <v/>
      </c>
      <c r="T9868" s="71" t="str">
        <f t="shared" si="465"/>
        <v/>
      </c>
    </row>
    <row r="9869" spans="16:20">
      <c r="P9869" s="70" t="str">
        <f t="shared" si="463"/>
        <v/>
      </c>
      <c r="Q9869" s="70" t="str">
        <f t="shared" si="464"/>
        <v/>
      </c>
      <c r="R9869" s="70" t="str">
        <f>IFERROR(IF(K9869="handling and wharfage",SUM(P9869:Q9869),IF(OR(K9869="tank",K9869="Boat",K9869="car"),INDEX(Rate!$B$4:$M$25,MATCH(Gilbert!N9869,Rate!$A$4:$A$25,0),MATCH(Gilbert!L9869,Rate!$B$3:$M$3,0))*O9869*0.8,INDEX(Rate!$B$4:$M$25,MATCH(Gilbert!N9869,Rate!$A$4:$A$25,0),MATCH(Gilbert!L9869,Rate!$B$3:$M$3,0))*O9869)),"")</f>
        <v/>
      </c>
      <c r="T9869" s="71" t="str">
        <f t="shared" si="465"/>
        <v/>
      </c>
    </row>
    <row r="9870" spans="16:20">
      <c r="P9870" s="70" t="str">
        <f t="shared" si="463"/>
        <v/>
      </c>
      <c r="Q9870" s="70" t="str">
        <f t="shared" si="464"/>
        <v/>
      </c>
      <c r="R9870" s="70" t="str">
        <f>IFERROR(IF(K9870="handling and wharfage",SUM(P9870:Q9870),IF(OR(K9870="tank",K9870="Boat",K9870="car"),INDEX(Rate!$B$4:$M$25,MATCH(Gilbert!N9870,Rate!$A$4:$A$25,0),MATCH(Gilbert!L9870,Rate!$B$3:$M$3,0))*O9870*0.8,INDEX(Rate!$B$4:$M$25,MATCH(Gilbert!N9870,Rate!$A$4:$A$25,0),MATCH(Gilbert!L9870,Rate!$B$3:$M$3,0))*O9870)),"")</f>
        <v/>
      </c>
      <c r="T9870" s="71" t="str">
        <f t="shared" si="465"/>
        <v/>
      </c>
    </row>
    <row r="9871" spans="16:20">
      <c r="P9871" s="70" t="str">
        <f t="shared" si="463"/>
        <v/>
      </c>
      <c r="Q9871" s="70" t="str">
        <f t="shared" si="464"/>
        <v/>
      </c>
      <c r="R9871" s="70" t="str">
        <f>IFERROR(IF(K9871="handling and wharfage",SUM(P9871:Q9871),IF(OR(K9871="tank",K9871="Boat",K9871="car"),INDEX(Rate!$B$4:$M$25,MATCH(Gilbert!N9871,Rate!$A$4:$A$25,0),MATCH(Gilbert!L9871,Rate!$B$3:$M$3,0))*O9871*0.8,INDEX(Rate!$B$4:$M$25,MATCH(Gilbert!N9871,Rate!$A$4:$A$25,0),MATCH(Gilbert!L9871,Rate!$B$3:$M$3,0))*O9871)),"")</f>
        <v/>
      </c>
      <c r="T9871" s="71" t="str">
        <f t="shared" si="465"/>
        <v/>
      </c>
    </row>
    <row r="9872" spans="16:20">
      <c r="P9872" s="70" t="str">
        <f t="shared" si="463"/>
        <v/>
      </c>
      <c r="Q9872" s="70" t="str">
        <f t="shared" si="464"/>
        <v/>
      </c>
      <c r="R9872" s="70" t="str">
        <f>IFERROR(IF(K9872="handling and wharfage",SUM(P9872:Q9872),IF(OR(K9872="tank",K9872="Boat",K9872="car"),INDEX(Rate!$B$4:$M$25,MATCH(Gilbert!N9872,Rate!$A$4:$A$25,0),MATCH(Gilbert!L9872,Rate!$B$3:$M$3,0))*O9872*0.8,INDEX(Rate!$B$4:$M$25,MATCH(Gilbert!N9872,Rate!$A$4:$A$25,0),MATCH(Gilbert!L9872,Rate!$B$3:$M$3,0))*O9872)),"")</f>
        <v/>
      </c>
      <c r="T9872" s="71" t="str">
        <f t="shared" si="465"/>
        <v/>
      </c>
    </row>
    <row r="9873" spans="16:20">
      <c r="P9873" s="70" t="str">
        <f t="shared" si="463"/>
        <v/>
      </c>
      <c r="Q9873" s="70" t="str">
        <f t="shared" si="464"/>
        <v/>
      </c>
      <c r="R9873" s="70" t="str">
        <f>IFERROR(IF(K9873="handling and wharfage",SUM(P9873:Q9873),IF(OR(K9873="tank",K9873="Boat",K9873="car"),INDEX(Rate!$B$4:$M$25,MATCH(Gilbert!N9873,Rate!$A$4:$A$25,0),MATCH(Gilbert!L9873,Rate!$B$3:$M$3,0))*O9873*0.8,INDEX(Rate!$B$4:$M$25,MATCH(Gilbert!N9873,Rate!$A$4:$A$25,0),MATCH(Gilbert!L9873,Rate!$B$3:$M$3,0))*O9873)),"")</f>
        <v/>
      </c>
      <c r="T9873" s="71" t="str">
        <f t="shared" si="465"/>
        <v/>
      </c>
    </row>
    <row r="9874" spans="16:20">
      <c r="P9874" s="70" t="str">
        <f t="shared" si="463"/>
        <v/>
      </c>
      <c r="Q9874" s="70" t="str">
        <f t="shared" si="464"/>
        <v/>
      </c>
      <c r="R9874" s="70" t="str">
        <f>IFERROR(IF(K9874="handling and wharfage",SUM(P9874:Q9874),IF(OR(K9874="tank",K9874="Boat",K9874="car"),INDEX(Rate!$B$4:$M$25,MATCH(Gilbert!N9874,Rate!$A$4:$A$25,0),MATCH(Gilbert!L9874,Rate!$B$3:$M$3,0))*O9874*0.8,INDEX(Rate!$B$4:$M$25,MATCH(Gilbert!N9874,Rate!$A$4:$A$25,0),MATCH(Gilbert!L9874,Rate!$B$3:$M$3,0))*O9874)),"")</f>
        <v/>
      </c>
      <c r="T9874" s="71" t="str">
        <f t="shared" si="465"/>
        <v/>
      </c>
    </row>
    <row r="9875" spans="16:20">
      <c r="P9875" s="70" t="str">
        <f t="shared" si="463"/>
        <v/>
      </c>
      <c r="Q9875" s="70" t="str">
        <f t="shared" si="464"/>
        <v/>
      </c>
      <c r="R9875" s="70" t="str">
        <f>IFERROR(IF(K9875="handling and wharfage",SUM(P9875:Q9875),IF(OR(K9875="tank",K9875="Boat",K9875="car"),INDEX(Rate!$B$4:$M$25,MATCH(Gilbert!N9875,Rate!$A$4:$A$25,0),MATCH(Gilbert!L9875,Rate!$B$3:$M$3,0))*O9875*0.8,INDEX(Rate!$B$4:$M$25,MATCH(Gilbert!N9875,Rate!$A$4:$A$25,0),MATCH(Gilbert!L9875,Rate!$B$3:$M$3,0))*O9875)),"")</f>
        <v/>
      </c>
      <c r="T9875" s="71" t="str">
        <f t="shared" si="465"/>
        <v/>
      </c>
    </row>
    <row r="9876" spans="16:20">
      <c r="P9876" s="70" t="str">
        <f t="shared" si="463"/>
        <v/>
      </c>
      <c r="Q9876" s="70" t="str">
        <f t="shared" si="464"/>
        <v/>
      </c>
      <c r="R9876" s="70" t="str">
        <f>IFERROR(IF(K9876="handling and wharfage",SUM(P9876:Q9876),IF(OR(K9876="tank",K9876="Boat",K9876="car"),INDEX(Rate!$B$4:$M$25,MATCH(Gilbert!N9876,Rate!$A$4:$A$25,0),MATCH(Gilbert!L9876,Rate!$B$3:$M$3,0))*O9876*0.8,INDEX(Rate!$B$4:$M$25,MATCH(Gilbert!N9876,Rate!$A$4:$A$25,0),MATCH(Gilbert!L9876,Rate!$B$3:$M$3,0))*O9876)),"")</f>
        <v/>
      </c>
      <c r="T9876" s="71" t="str">
        <f t="shared" si="465"/>
        <v/>
      </c>
    </row>
    <row r="9877" spans="16:20">
      <c r="P9877" s="70" t="str">
        <f t="shared" si="463"/>
        <v/>
      </c>
      <c r="Q9877" s="70" t="str">
        <f t="shared" si="464"/>
        <v/>
      </c>
      <c r="R9877" s="70" t="str">
        <f>IFERROR(IF(K9877="handling and wharfage",SUM(P9877:Q9877),IF(OR(K9877="tank",K9877="Boat",K9877="car"),INDEX(Rate!$B$4:$M$25,MATCH(Gilbert!N9877,Rate!$A$4:$A$25,0),MATCH(Gilbert!L9877,Rate!$B$3:$M$3,0))*O9877*0.8,INDEX(Rate!$B$4:$M$25,MATCH(Gilbert!N9877,Rate!$A$4:$A$25,0),MATCH(Gilbert!L9877,Rate!$B$3:$M$3,0))*O9877)),"")</f>
        <v/>
      </c>
      <c r="T9877" s="71" t="str">
        <f t="shared" si="465"/>
        <v/>
      </c>
    </row>
    <row r="9878" spans="16:20">
      <c r="P9878" s="70" t="str">
        <f t="shared" si="463"/>
        <v/>
      </c>
      <c r="Q9878" s="70" t="str">
        <f t="shared" si="464"/>
        <v/>
      </c>
      <c r="R9878" s="70" t="str">
        <f>IFERROR(IF(K9878="handling and wharfage",SUM(P9878:Q9878),IF(OR(K9878="tank",K9878="Boat",K9878="car"),INDEX(Rate!$B$4:$M$25,MATCH(Gilbert!N9878,Rate!$A$4:$A$25,0),MATCH(Gilbert!L9878,Rate!$B$3:$M$3,0))*O9878*0.8,INDEX(Rate!$B$4:$M$25,MATCH(Gilbert!N9878,Rate!$A$4:$A$25,0),MATCH(Gilbert!L9878,Rate!$B$3:$M$3,0))*O9878)),"")</f>
        <v/>
      </c>
      <c r="T9878" s="71" t="str">
        <f t="shared" si="465"/>
        <v/>
      </c>
    </row>
    <row r="9879" spans="16:20">
      <c r="P9879" s="70" t="str">
        <f t="shared" si="463"/>
        <v/>
      </c>
      <c r="Q9879" s="70" t="str">
        <f t="shared" si="464"/>
        <v/>
      </c>
      <c r="R9879" s="70" t="str">
        <f>IFERROR(IF(K9879="handling and wharfage",SUM(P9879:Q9879),IF(OR(K9879="tank",K9879="Boat",K9879="car"),INDEX(Rate!$B$4:$M$25,MATCH(Gilbert!N9879,Rate!$A$4:$A$25,0),MATCH(Gilbert!L9879,Rate!$B$3:$M$3,0))*O9879*0.8,INDEX(Rate!$B$4:$M$25,MATCH(Gilbert!N9879,Rate!$A$4:$A$25,0),MATCH(Gilbert!L9879,Rate!$B$3:$M$3,0))*O9879)),"")</f>
        <v/>
      </c>
      <c r="T9879" s="71" t="str">
        <f t="shared" si="465"/>
        <v/>
      </c>
    </row>
    <row r="9880" spans="16:20">
      <c r="P9880" s="70" t="str">
        <f t="shared" si="463"/>
        <v/>
      </c>
      <c r="Q9880" s="70" t="str">
        <f t="shared" si="464"/>
        <v/>
      </c>
      <c r="R9880" s="70" t="str">
        <f>IFERROR(IF(K9880="handling and wharfage",SUM(P9880:Q9880),IF(OR(K9880="tank",K9880="Boat",K9880="car"),INDEX(Rate!$B$4:$M$25,MATCH(Gilbert!N9880,Rate!$A$4:$A$25,0),MATCH(Gilbert!L9880,Rate!$B$3:$M$3,0))*O9880*0.8,INDEX(Rate!$B$4:$M$25,MATCH(Gilbert!N9880,Rate!$A$4:$A$25,0),MATCH(Gilbert!L9880,Rate!$B$3:$M$3,0))*O9880)),"")</f>
        <v/>
      </c>
      <c r="T9880" s="71" t="str">
        <f t="shared" si="465"/>
        <v/>
      </c>
    </row>
    <row r="9881" spans="16:20">
      <c r="P9881" s="70" t="str">
        <f t="shared" si="463"/>
        <v/>
      </c>
      <c r="Q9881" s="70" t="str">
        <f t="shared" si="464"/>
        <v/>
      </c>
      <c r="R9881" s="70" t="str">
        <f>IFERROR(IF(K9881="handling and wharfage",SUM(P9881:Q9881),IF(OR(K9881="tank",K9881="Boat",K9881="car"),INDEX(Rate!$B$4:$M$25,MATCH(Gilbert!N9881,Rate!$A$4:$A$25,0),MATCH(Gilbert!L9881,Rate!$B$3:$M$3,0))*O9881*0.8,INDEX(Rate!$B$4:$M$25,MATCH(Gilbert!N9881,Rate!$A$4:$A$25,0),MATCH(Gilbert!L9881,Rate!$B$3:$M$3,0))*O9881)),"")</f>
        <v/>
      </c>
      <c r="T9881" s="71" t="str">
        <f t="shared" si="465"/>
        <v/>
      </c>
    </row>
    <row r="9882" spans="16:20">
      <c r="P9882" s="70" t="str">
        <f t="shared" si="463"/>
        <v/>
      </c>
      <c r="Q9882" s="70" t="str">
        <f t="shared" si="464"/>
        <v/>
      </c>
      <c r="R9882" s="70" t="str">
        <f>IFERROR(IF(K9882="handling and wharfage",SUM(P9882:Q9882),IF(OR(K9882="tank",K9882="Boat",K9882="car"),INDEX(Rate!$B$4:$M$25,MATCH(Gilbert!N9882,Rate!$A$4:$A$25,0),MATCH(Gilbert!L9882,Rate!$B$3:$M$3,0))*O9882*0.8,INDEX(Rate!$B$4:$M$25,MATCH(Gilbert!N9882,Rate!$A$4:$A$25,0),MATCH(Gilbert!L9882,Rate!$B$3:$M$3,0))*O9882)),"")</f>
        <v/>
      </c>
      <c r="T9882" s="71" t="str">
        <f t="shared" si="465"/>
        <v/>
      </c>
    </row>
    <row r="9883" spans="16:20">
      <c r="P9883" s="70" t="str">
        <f t="shared" si="463"/>
        <v/>
      </c>
      <c r="Q9883" s="70" t="str">
        <f t="shared" si="464"/>
        <v/>
      </c>
      <c r="R9883" s="70" t="str">
        <f>IFERROR(IF(K9883="handling and wharfage",SUM(P9883:Q9883),IF(OR(K9883="tank",K9883="Boat",K9883="car"),INDEX(Rate!$B$4:$M$25,MATCH(Gilbert!N9883,Rate!$A$4:$A$25,0),MATCH(Gilbert!L9883,Rate!$B$3:$M$3,0))*O9883*0.8,INDEX(Rate!$B$4:$M$25,MATCH(Gilbert!N9883,Rate!$A$4:$A$25,0),MATCH(Gilbert!L9883,Rate!$B$3:$M$3,0))*O9883)),"")</f>
        <v/>
      </c>
      <c r="T9883" s="71" t="str">
        <f t="shared" si="465"/>
        <v/>
      </c>
    </row>
    <row r="9884" spans="16:20">
      <c r="P9884" s="70" t="str">
        <f t="shared" si="463"/>
        <v/>
      </c>
      <c r="Q9884" s="70" t="str">
        <f t="shared" si="464"/>
        <v/>
      </c>
      <c r="R9884" s="70" t="str">
        <f>IFERROR(IF(K9884="handling and wharfage",SUM(P9884:Q9884),IF(OR(K9884="tank",K9884="Boat",K9884="car"),INDEX(Rate!$B$4:$M$25,MATCH(Gilbert!N9884,Rate!$A$4:$A$25,0),MATCH(Gilbert!L9884,Rate!$B$3:$M$3,0))*O9884*0.8,INDEX(Rate!$B$4:$M$25,MATCH(Gilbert!N9884,Rate!$A$4:$A$25,0),MATCH(Gilbert!L9884,Rate!$B$3:$M$3,0))*O9884)),"")</f>
        <v/>
      </c>
      <c r="T9884" s="71" t="str">
        <f t="shared" si="465"/>
        <v/>
      </c>
    </row>
    <row r="9885" spans="16:20">
      <c r="P9885" s="70" t="str">
        <f t="shared" si="463"/>
        <v/>
      </c>
      <c r="Q9885" s="70" t="str">
        <f t="shared" si="464"/>
        <v/>
      </c>
      <c r="R9885" s="70" t="str">
        <f>IFERROR(IF(K9885="handling and wharfage",SUM(P9885:Q9885),IF(OR(K9885="tank",K9885="Boat",K9885="car"),INDEX(Rate!$B$4:$M$25,MATCH(Gilbert!N9885,Rate!$A$4:$A$25,0),MATCH(Gilbert!L9885,Rate!$B$3:$M$3,0))*O9885*0.8,INDEX(Rate!$B$4:$M$25,MATCH(Gilbert!N9885,Rate!$A$4:$A$25,0),MATCH(Gilbert!L9885,Rate!$B$3:$M$3,0))*O9885)),"")</f>
        <v/>
      </c>
      <c r="T9885" s="71" t="str">
        <f t="shared" si="465"/>
        <v/>
      </c>
    </row>
    <row r="9886" spans="16:20">
      <c r="P9886" s="70" t="str">
        <f t="shared" si="463"/>
        <v/>
      </c>
      <c r="Q9886" s="70" t="str">
        <f t="shared" si="464"/>
        <v/>
      </c>
      <c r="R9886" s="70" t="str">
        <f>IFERROR(IF(K9886="handling and wharfage",SUM(P9886:Q9886),IF(OR(K9886="tank",K9886="Boat",K9886="car"),INDEX(Rate!$B$4:$M$25,MATCH(Gilbert!N9886,Rate!$A$4:$A$25,0),MATCH(Gilbert!L9886,Rate!$B$3:$M$3,0))*O9886*0.8,INDEX(Rate!$B$4:$M$25,MATCH(Gilbert!N9886,Rate!$A$4:$A$25,0),MATCH(Gilbert!L9886,Rate!$B$3:$M$3,0))*O9886)),"")</f>
        <v/>
      </c>
      <c r="T9886" s="71" t="str">
        <f t="shared" si="465"/>
        <v/>
      </c>
    </row>
    <row r="9887" spans="16:20">
      <c r="P9887" s="70" t="str">
        <f t="shared" si="463"/>
        <v/>
      </c>
      <c r="Q9887" s="70" t="str">
        <f t="shared" si="464"/>
        <v/>
      </c>
      <c r="R9887" s="70" t="str">
        <f>IFERROR(IF(K9887="handling and wharfage",SUM(P9887:Q9887),IF(OR(K9887="tank",K9887="Boat",K9887="car"),INDEX(Rate!$B$4:$M$25,MATCH(Gilbert!N9887,Rate!$A$4:$A$25,0),MATCH(Gilbert!L9887,Rate!$B$3:$M$3,0))*O9887*0.8,INDEX(Rate!$B$4:$M$25,MATCH(Gilbert!N9887,Rate!$A$4:$A$25,0),MATCH(Gilbert!L9887,Rate!$B$3:$M$3,0))*O9887)),"")</f>
        <v/>
      </c>
      <c r="T9887" s="71" t="str">
        <f t="shared" si="465"/>
        <v/>
      </c>
    </row>
    <row r="9888" spans="16:20">
      <c r="P9888" s="70" t="str">
        <f t="shared" si="463"/>
        <v/>
      </c>
      <c r="Q9888" s="70" t="str">
        <f t="shared" si="464"/>
        <v/>
      </c>
      <c r="R9888" s="70" t="str">
        <f>IFERROR(IF(K9888="handling and wharfage",SUM(P9888:Q9888),IF(OR(K9888="tank",K9888="Boat",K9888="car"),INDEX(Rate!$B$4:$M$25,MATCH(Gilbert!N9888,Rate!$A$4:$A$25,0),MATCH(Gilbert!L9888,Rate!$B$3:$M$3,0))*O9888*0.8,INDEX(Rate!$B$4:$M$25,MATCH(Gilbert!N9888,Rate!$A$4:$A$25,0),MATCH(Gilbert!L9888,Rate!$B$3:$M$3,0))*O9888)),"")</f>
        <v/>
      </c>
      <c r="T9888" s="71" t="str">
        <f t="shared" si="465"/>
        <v/>
      </c>
    </row>
    <row r="9889" spans="16:20">
      <c r="P9889" s="70" t="str">
        <f t="shared" si="463"/>
        <v/>
      </c>
      <c r="Q9889" s="70" t="str">
        <f t="shared" si="464"/>
        <v/>
      </c>
      <c r="R9889" s="70" t="str">
        <f>IFERROR(IF(K9889="handling and wharfage",SUM(P9889:Q9889),IF(OR(K9889="tank",K9889="Boat",K9889="car"),INDEX(Rate!$B$4:$M$25,MATCH(Gilbert!N9889,Rate!$A$4:$A$25,0),MATCH(Gilbert!L9889,Rate!$B$3:$M$3,0))*O9889*0.8,INDEX(Rate!$B$4:$M$25,MATCH(Gilbert!N9889,Rate!$A$4:$A$25,0),MATCH(Gilbert!L9889,Rate!$B$3:$M$3,0))*O9889)),"")</f>
        <v/>
      </c>
      <c r="T9889" s="71" t="str">
        <f t="shared" si="465"/>
        <v/>
      </c>
    </row>
    <row r="9890" spans="16:20">
      <c r="P9890" s="70" t="str">
        <f t="shared" si="463"/>
        <v/>
      </c>
      <c r="Q9890" s="70" t="str">
        <f t="shared" si="464"/>
        <v/>
      </c>
      <c r="R9890" s="70" t="str">
        <f>IFERROR(IF(K9890="handling and wharfage",SUM(P9890:Q9890),IF(OR(K9890="tank",K9890="Boat",K9890="car"),INDEX(Rate!$B$4:$M$25,MATCH(Gilbert!N9890,Rate!$A$4:$A$25,0),MATCH(Gilbert!L9890,Rate!$B$3:$M$3,0))*O9890*0.8,INDEX(Rate!$B$4:$M$25,MATCH(Gilbert!N9890,Rate!$A$4:$A$25,0),MATCH(Gilbert!L9890,Rate!$B$3:$M$3,0))*O9890)),"")</f>
        <v/>
      </c>
      <c r="T9890" s="71" t="str">
        <f t="shared" si="465"/>
        <v/>
      </c>
    </row>
    <row r="9891" spans="16:20">
      <c r="P9891" s="70" t="str">
        <f t="shared" si="463"/>
        <v/>
      </c>
      <c r="Q9891" s="70" t="str">
        <f t="shared" si="464"/>
        <v/>
      </c>
      <c r="R9891" s="70" t="str">
        <f>IFERROR(IF(K9891="handling and wharfage",SUM(P9891:Q9891),IF(OR(K9891="tank",K9891="Boat",K9891="car"),INDEX(Rate!$B$4:$M$25,MATCH(Gilbert!N9891,Rate!$A$4:$A$25,0),MATCH(Gilbert!L9891,Rate!$B$3:$M$3,0))*O9891*0.8,INDEX(Rate!$B$4:$M$25,MATCH(Gilbert!N9891,Rate!$A$4:$A$25,0),MATCH(Gilbert!L9891,Rate!$B$3:$M$3,0))*O9891)),"")</f>
        <v/>
      </c>
      <c r="T9891" s="71" t="str">
        <f t="shared" si="465"/>
        <v/>
      </c>
    </row>
    <row r="9892" spans="16:20">
      <c r="P9892" s="70" t="str">
        <f t="shared" si="463"/>
        <v/>
      </c>
      <c r="Q9892" s="70" t="str">
        <f t="shared" si="464"/>
        <v/>
      </c>
      <c r="R9892" s="70" t="str">
        <f>IFERROR(IF(K9892="handling and wharfage",SUM(P9892:Q9892),IF(OR(K9892="tank",K9892="Boat",K9892="car"),INDEX(Rate!$B$4:$M$25,MATCH(Gilbert!N9892,Rate!$A$4:$A$25,0),MATCH(Gilbert!L9892,Rate!$B$3:$M$3,0))*O9892*0.8,INDEX(Rate!$B$4:$M$25,MATCH(Gilbert!N9892,Rate!$A$4:$A$25,0),MATCH(Gilbert!L9892,Rate!$B$3:$M$3,0))*O9892)),"")</f>
        <v/>
      </c>
      <c r="T9892" s="71" t="str">
        <f t="shared" si="465"/>
        <v/>
      </c>
    </row>
    <row r="9893" spans="16:20">
      <c r="P9893" s="70" t="str">
        <f t="shared" si="463"/>
        <v/>
      </c>
      <c r="Q9893" s="70" t="str">
        <f t="shared" si="464"/>
        <v/>
      </c>
      <c r="R9893" s="70" t="str">
        <f>IFERROR(IF(K9893="handling and wharfage",SUM(P9893:Q9893),IF(OR(K9893="tank",K9893="Boat",K9893="car"),INDEX(Rate!$B$4:$M$25,MATCH(Gilbert!N9893,Rate!$A$4:$A$25,0),MATCH(Gilbert!L9893,Rate!$B$3:$M$3,0))*O9893*0.8,INDEX(Rate!$B$4:$M$25,MATCH(Gilbert!N9893,Rate!$A$4:$A$25,0),MATCH(Gilbert!L9893,Rate!$B$3:$M$3,0))*O9893)),"")</f>
        <v/>
      </c>
      <c r="T9893" s="71" t="str">
        <f t="shared" si="465"/>
        <v/>
      </c>
    </row>
    <row r="9894" spans="16:20">
      <c r="P9894" s="70" t="str">
        <f t="shared" si="463"/>
        <v/>
      </c>
      <c r="Q9894" s="70" t="str">
        <f t="shared" si="464"/>
        <v/>
      </c>
      <c r="R9894" s="70" t="str">
        <f>IFERROR(IF(K9894="handling and wharfage",SUM(P9894:Q9894),IF(OR(K9894="tank",K9894="Boat",K9894="car"),INDEX(Rate!$B$4:$M$25,MATCH(Gilbert!N9894,Rate!$A$4:$A$25,0),MATCH(Gilbert!L9894,Rate!$B$3:$M$3,0))*O9894*0.8,INDEX(Rate!$B$4:$M$25,MATCH(Gilbert!N9894,Rate!$A$4:$A$25,0),MATCH(Gilbert!L9894,Rate!$B$3:$M$3,0))*O9894)),"")</f>
        <v/>
      </c>
      <c r="T9894" s="71" t="str">
        <f t="shared" si="465"/>
        <v/>
      </c>
    </row>
    <row r="9895" spans="16:20">
      <c r="P9895" s="70" t="str">
        <f t="shared" si="463"/>
        <v/>
      </c>
      <c r="Q9895" s="70" t="str">
        <f t="shared" si="464"/>
        <v/>
      </c>
      <c r="R9895" s="70" t="str">
        <f>IFERROR(IF(K9895="handling and wharfage",SUM(P9895:Q9895),IF(OR(K9895="tank",K9895="Boat",K9895="car"),INDEX(Rate!$B$4:$M$25,MATCH(Gilbert!N9895,Rate!$A$4:$A$25,0),MATCH(Gilbert!L9895,Rate!$B$3:$M$3,0))*O9895*0.8,INDEX(Rate!$B$4:$M$25,MATCH(Gilbert!N9895,Rate!$A$4:$A$25,0),MATCH(Gilbert!L9895,Rate!$B$3:$M$3,0))*O9895)),"")</f>
        <v/>
      </c>
      <c r="T9895" s="71" t="str">
        <f t="shared" si="465"/>
        <v/>
      </c>
    </row>
    <row r="9896" spans="16:20">
      <c r="P9896" s="70" t="str">
        <f t="shared" si="463"/>
        <v/>
      </c>
      <c r="Q9896" s="70" t="str">
        <f t="shared" si="464"/>
        <v/>
      </c>
      <c r="R9896" s="70" t="str">
        <f>IFERROR(IF(K9896="handling and wharfage",SUM(P9896:Q9896),IF(OR(K9896="tank",K9896="Boat",K9896="car"),INDEX(Rate!$B$4:$M$25,MATCH(Gilbert!N9896,Rate!$A$4:$A$25,0),MATCH(Gilbert!L9896,Rate!$B$3:$M$3,0))*O9896*0.8,INDEX(Rate!$B$4:$M$25,MATCH(Gilbert!N9896,Rate!$A$4:$A$25,0),MATCH(Gilbert!L9896,Rate!$B$3:$M$3,0))*O9896)),"")</f>
        <v/>
      </c>
      <c r="T9896" s="71" t="str">
        <f t="shared" si="465"/>
        <v/>
      </c>
    </row>
    <row r="9897" spans="16:20">
      <c r="P9897" s="70" t="str">
        <f t="shared" si="463"/>
        <v/>
      </c>
      <c r="Q9897" s="70" t="str">
        <f t="shared" si="464"/>
        <v/>
      </c>
      <c r="R9897" s="70" t="str">
        <f>IFERROR(IF(K9897="handling and wharfage",SUM(P9897:Q9897),IF(OR(K9897="tank",K9897="Boat",K9897="car"),INDEX(Rate!$B$4:$M$25,MATCH(Gilbert!N9897,Rate!$A$4:$A$25,0),MATCH(Gilbert!L9897,Rate!$B$3:$M$3,0))*O9897*0.8,INDEX(Rate!$B$4:$M$25,MATCH(Gilbert!N9897,Rate!$A$4:$A$25,0),MATCH(Gilbert!L9897,Rate!$B$3:$M$3,0))*O9897)),"")</f>
        <v/>
      </c>
      <c r="T9897" s="71" t="str">
        <f t="shared" si="465"/>
        <v/>
      </c>
    </row>
    <row r="9898" spans="16:20">
      <c r="P9898" s="70" t="str">
        <f t="shared" si="463"/>
        <v/>
      </c>
      <c r="Q9898" s="70" t="str">
        <f t="shared" si="464"/>
        <v/>
      </c>
      <c r="R9898" s="70" t="str">
        <f>IFERROR(IF(K9898="handling and wharfage",SUM(P9898:Q9898),IF(OR(K9898="tank",K9898="Boat",K9898="car"),INDEX(Rate!$B$4:$M$25,MATCH(Gilbert!N9898,Rate!$A$4:$A$25,0),MATCH(Gilbert!L9898,Rate!$B$3:$M$3,0))*O9898*0.8,INDEX(Rate!$B$4:$M$25,MATCH(Gilbert!N9898,Rate!$A$4:$A$25,0),MATCH(Gilbert!L9898,Rate!$B$3:$M$3,0))*O9898)),"")</f>
        <v/>
      </c>
      <c r="T9898" s="71" t="str">
        <f t="shared" si="465"/>
        <v/>
      </c>
    </row>
    <row r="9899" spans="16:20">
      <c r="P9899" s="70" t="str">
        <f t="shared" si="463"/>
        <v/>
      </c>
      <c r="Q9899" s="70" t="str">
        <f t="shared" si="464"/>
        <v/>
      </c>
      <c r="R9899" s="70" t="str">
        <f>IFERROR(IF(K9899="handling and wharfage",SUM(P9899:Q9899),IF(OR(K9899="tank",K9899="Boat",K9899="car"),INDEX(Rate!$B$4:$M$25,MATCH(Gilbert!N9899,Rate!$A$4:$A$25,0),MATCH(Gilbert!L9899,Rate!$B$3:$M$3,0))*O9899*0.8,INDEX(Rate!$B$4:$M$25,MATCH(Gilbert!N9899,Rate!$A$4:$A$25,0),MATCH(Gilbert!L9899,Rate!$B$3:$M$3,0))*O9899)),"")</f>
        <v/>
      </c>
      <c r="T9899" s="71" t="str">
        <f t="shared" si="465"/>
        <v/>
      </c>
    </row>
    <row r="9900" spans="16:20">
      <c r="P9900" s="70" t="str">
        <f t="shared" si="463"/>
        <v/>
      </c>
      <c r="Q9900" s="70" t="str">
        <f t="shared" si="464"/>
        <v/>
      </c>
      <c r="R9900" s="70" t="str">
        <f>IFERROR(IF(K9900="handling and wharfage",SUM(P9900:Q9900),IF(OR(K9900="tank",K9900="Boat",K9900="car"),INDEX(Rate!$B$4:$M$25,MATCH(Gilbert!N9900,Rate!$A$4:$A$25,0),MATCH(Gilbert!L9900,Rate!$B$3:$M$3,0))*O9900*0.8,INDEX(Rate!$B$4:$M$25,MATCH(Gilbert!N9900,Rate!$A$4:$A$25,0),MATCH(Gilbert!L9900,Rate!$B$3:$M$3,0))*O9900)),"")</f>
        <v/>
      </c>
      <c r="T9900" s="71" t="str">
        <f t="shared" si="465"/>
        <v/>
      </c>
    </row>
    <row r="9901" spans="16:20">
      <c r="P9901" s="70" t="str">
        <f t="shared" si="463"/>
        <v/>
      </c>
      <c r="Q9901" s="70" t="str">
        <f t="shared" si="464"/>
        <v/>
      </c>
      <c r="R9901" s="70" t="str">
        <f>IFERROR(IF(K9901="handling and wharfage",SUM(P9901:Q9901),IF(OR(K9901="tank",K9901="Boat",K9901="car"),INDEX(Rate!$B$4:$M$25,MATCH(Gilbert!N9901,Rate!$A$4:$A$25,0),MATCH(Gilbert!L9901,Rate!$B$3:$M$3,0))*O9901*0.8,INDEX(Rate!$B$4:$M$25,MATCH(Gilbert!N9901,Rate!$A$4:$A$25,0),MATCH(Gilbert!L9901,Rate!$B$3:$M$3,0))*O9901)),"")</f>
        <v/>
      </c>
      <c r="T9901" s="71" t="str">
        <f t="shared" si="465"/>
        <v/>
      </c>
    </row>
    <row r="9902" spans="16:20">
      <c r="P9902" s="70" t="str">
        <f t="shared" si="463"/>
        <v/>
      </c>
      <c r="Q9902" s="70" t="str">
        <f t="shared" si="464"/>
        <v/>
      </c>
      <c r="R9902" s="70" t="str">
        <f>IFERROR(IF(K9902="handling and wharfage",SUM(P9902:Q9902),IF(OR(K9902="tank",K9902="Boat",K9902="car"),INDEX(Rate!$B$4:$M$25,MATCH(Gilbert!N9902,Rate!$A$4:$A$25,0),MATCH(Gilbert!L9902,Rate!$B$3:$M$3,0))*O9902*0.8,INDEX(Rate!$B$4:$M$25,MATCH(Gilbert!N9902,Rate!$A$4:$A$25,0),MATCH(Gilbert!L9902,Rate!$B$3:$M$3,0))*O9902)),"")</f>
        <v/>
      </c>
      <c r="T9902" s="71" t="str">
        <f t="shared" si="465"/>
        <v/>
      </c>
    </row>
    <row r="9903" spans="16:20">
      <c r="P9903" s="70" t="str">
        <f t="shared" si="463"/>
        <v/>
      </c>
      <c r="Q9903" s="70" t="str">
        <f t="shared" si="464"/>
        <v/>
      </c>
      <c r="R9903" s="70" t="str">
        <f>IFERROR(IF(K9903="handling and wharfage",SUM(P9903:Q9903),IF(OR(K9903="tank",K9903="Boat",K9903="car"),INDEX(Rate!$B$4:$M$25,MATCH(Gilbert!N9903,Rate!$A$4:$A$25,0),MATCH(Gilbert!L9903,Rate!$B$3:$M$3,0))*O9903*0.8,INDEX(Rate!$B$4:$M$25,MATCH(Gilbert!N9903,Rate!$A$4:$A$25,0),MATCH(Gilbert!L9903,Rate!$B$3:$M$3,0))*O9903)),"")</f>
        <v/>
      </c>
      <c r="T9903" s="71" t="str">
        <f t="shared" si="465"/>
        <v/>
      </c>
    </row>
    <row r="9904" spans="16:20">
      <c r="P9904" s="70" t="str">
        <f t="shared" si="463"/>
        <v/>
      </c>
      <c r="Q9904" s="70" t="str">
        <f t="shared" si="464"/>
        <v/>
      </c>
      <c r="R9904" s="70" t="str">
        <f>IFERROR(IF(K9904="handling and wharfage",SUM(P9904:Q9904),IF(OR(K9904="tank",K9904="Boat",K9904="car"),INDEX(Rate!$B$4:$M$25,MATCH(Gilbert!N9904,Rate!$A$4:$A$25,0),MATCH(Gilbert!L9904,Rate!$B$3:$M$3,0))*O9904*0.8,INDEX(Rate!$B$4:$M$25,MATCH(Gilbert!N9904,Rate!$A$4:$A$25,0),MATCH(Gilbert!L9904,Rate!$B$3:$M$3,0))*O9904)),"")</f>
        <v/>
      </c>
      <c r="T9904" s="71" t="str">
        <f t="shared" si="465"/>
        <v/>
      </c>
    </row>
    <row r="9905" spans="16:20">
      <c r="P9905" s="70" t="str">
        <f t="shared" si="463"/>
        <v/>
      </c>
      <c r="Q9905" s="70" t="str">
        <f t="shared" si="464"/>
        <v/>
      </c>
      <c r="R9905" s="70" t="str">
        <f>IFERROR(IF(K9905="handling and wharfage",SUM(P9905:Q9905),IF(OR(K9905="tank",K9905="Boat",K9905="car"),INDEX(Rate!$B$4:$M$25,MATCH(Gilbert!N9905,Rate!$A$4:$A$25,0),MATCH(Gilbert!L9905,Rate!$B$3:$M$3,0))*O9905*0.8,INDEX(Rate!$B$4:$M$25,MATCH(Gilbert!N9905,Rate!$A$4:$A$25,0),MATCH(Gilbert!L9905,Rate!$B$3:$M$3,0))*O9905)),"")</f>
        <v/>
      </c>
      <c r="T9905" s="71" t="str">
        <f t="shared" si="465"/>
        <v/>
      </c>
    </row>
    <row r="9906" spans="16:20">
      <c r="P9906" s="70" t="str">
        <f t="shared" si="463"/>
        <v/>
      </c>
      <c r="Q9906" s="70" t="str">
        <f t="shared" si="464"/>
        <v/>
      </c>
      <c r="R9906" s="70" t="str">
        <f>IFERROR(IF(K9906="handling and wharfage",SUM(P9906:Q9906),IF(OR(K9906="tank",K9906="Boat",K9906="car"),INDEX(Rate!$B$4:$M$25,MATCH(Gilbert!N9906,Rate!$A$4:$A$25,0),MATCH(Gilbert!L9906,Rate!$B$3:$M$3,0))*O9906*0.8,INDEX(Rate!$B$4:$M$25,MATCH(Gilbert!N9906,Rate!$A$4:$A$25,0),MATCH(Gilbert!L9906,Rate!$B$3:$M$3,0))*O9906)),"")</f>
        <v/>
      </c>
      <c r="T9906" s="71" t="str">
        <f t="shared" si="465"/>
        <v/>
      </c>
    </row>
    <row r="9907" spans="16:20">
      <c r="P9907" s="70" t="str">
        <f t="shared" si="463"/>
        <v/>
      </c>
      <c r="Q9907" s="70" t="str">
        <f t="shared" si="464"/>
        <v/>
      </c>
      <c r="R9907" s="70" t="str">
        <f>IFERROR(IF(K9907="handling and wharfage",SUM(P9907:Q9907),IF(OR(K9907="tank",K9907="Boat",K9907="car"),INDEX(Rate!$B$4:$M$25,MATCH(Gilbert!N9907,Rate!$A$4:$A$25,0),MATCH(Gilbert!L9907,Rate!$B$3:$M$3,0))*O9907*0.8,INDEX(Rate!$B$4:$M$25,MATCH(Gilbert!N9907,Rate!$A$4:$A$25,0),MATCH(Gilbert!L9907,Rate!$B$3:$M$3,0))*O9907)),"")</f>
        <v/>
      </c>
      <c r="T9907" s="71" t="str">
        <f t="shared" si="465"/>
        <v/>
      </c>
    </row>
    <row r="9908" spans="16:20">
      <c r="P9908" s="70" t="str">
        <f t="shared" si="463"/>
        <v/>
      </c>
      <c r="Q9908" s="70" t="str">
        <f t="shared" si="464"/>
        <v/>
      </c>
      <c r="R9908" s="70" t="str">
        <f>IFERROR(IF(K9908="handling and wharfage",SUM(P9908:Q9908),IF(OR(K9908="tank",K9908="Boat",K9908="car"),INDEX(Rate!$B$4:$M$25,MATCH(Gilbert!N9908,Rate!$A$4:$A$25,0),MATCH(Gilbert!L9908,Rate!$B$3:$M$3,0))*O9908*0.8,INDEX(Rate!$B$4:$M$25,MATCH(Gilbert!N9908,Rate!$A$4:$A$25,0),MATCH(Gilbert!L9908,Rate!$B$3:$M$3,0))*O9908)),"")</f>
        <v/>
      </c>
      <c r="T9908" s="71" t="str">
        <f t="shared" si="465"/>
        <v/>
      </c>
    </row>
    <row r="9909" spans="16:20">
      <c r="P9909" s="70" t="str">
        <f t="shared" si="463"/>
        <v/>
      </c>
      <c r="Q9909" s="70" t="str">
        <f t="shared" si="464"/>
        <v/>
      </c>
      <c r="R9909" s="70" t="str">
        <f>IFERROR(IF(K9909="handling and wharfage",SUM(P9909:Q9909),IF(OR(K9909="tank",K9909="Boat",K9909="car"),INDEX(Rate!$B$4:$M$25,MATCH(Gilbert!N9909,Rate!$A$4:$A$25,0),MATCH(Gilbert!L9909,Rate!$B$3:$M$3,0))*O9909*0.8,INDEX(Rate!$B$4:$M$25,MATCH(Gilbert!N9909,Rate!$A$4:$A$25,0),MATCH(Gilbert!L9909,Rate!$B$3:$M$3,0))*O9909)),"")</f>
        <v/>
      </c>
      <c r="T9909" s="71" t="str">
        <f t="shared" si="465"/>
        <v/>
      </c>
    </row>
    <row r="9910" spans="16:20">
      <c r="P9910" s="70" t="str">
        <f t="shared" si="463"/>
        <v/>
      </c>
      <c r="Q9910" s="70" t="str">
        <f t="shared" si="464"/>
        <v/>
      </c>
      <c r="R9910" s="70" t="str">
        <f>IFERROR(IF(K9910="handling and wharfage",SUM(P9910:Q9910),IF(OR(K9910="tank",K9910="Boat",K9910="car"),INDEX(Rate!$B$4:$M$25,MATCH(Gilbert!N9910,Rate!$A$4:$A$25,0),MATCH(Gilbert!L9910,Rate!$B$3:$M$3,0))*O9910*0.8,INDEX(Rate!$B$4:$M$25,MATCH(Gilbert!N9910,Rate!$A$4:$A$25,0),MATCH(Gilbert!L9910,Rate!$B$3:$M$3,0))*O9910)),"")</f>
        <v/>
      </c>
      <c r="T9910" s="71" t="str">
        <f t="shared" si="465"/>
        <v/>
      </c>
    </row>
    <row r="9911" spans="16:20">
      <c r="P9911" s="70" t="str">
        <f t="shared" si="463"/>
        <v/>
      </c>
      <c r="Q9911" s="70" t="str">
        <f t="shared" si="464"/>
        <v/>
      </c>
      <c r="R9911" s="70" t="str">
        <f>IFERROR(IF(K9911="handling and wharfage",SUM(P9911:Q9911),IF(OR(K9911="tank",K9911="Boat",K9911="car"),INDEX(Rate!$B$4:$M$25,MATCH(Gilbert!N9911,Rate!$A$4:$A$25,0),MATCH(Gilbert!L9911,Rate!$B$3:$M$3,0))*O9911*0.8,INDEX(Rate!$B$4:$M$25,MATCH(Gilbert!N9911,Rate!$A$4:$A$25,0),MATCH(Gilbert!L9911,Rate!$B$3:$M$3,0))*O9911)),"")</f>
        <v/>
      </c>
      <c r="T9911" s="71" t="str">
        <f t="shared" si="465"/>
        <v/>
      </c>
    </row>
    <row r="9912" spans="16:20">
      <c r="P9912" s="70" t="str">
        <f t="shared" si="463"/>
        <v/>
      </c>
      <c r="Q9912" s="70" t="str">
        <f t="shared" si="464"/>
        <v/>
      </c>
      <c r="R9912" s="70" t="str">
        <f>IFERROR(IF(K9912="handling and wharfage",SUM(P9912:Q9912),IF(OR(K9912="tank",K9912="Boat",K9912="car"),INDEX(Rate!$B$4:$M$25,MATCH(Gilbert!N9912,Rate!$A$4:$A$25,0),MATCH(Gilbert!L9912,Rate!$B$3:$M$3,0))*O9912*0.8,INDEX(Rate!$B$4:$M$25,MATCH(Gilbert!N9912,Rate!$A$4:$A$25,0),MATCH(Gilbert!L9912,Rate!$B$3:$M$3,0))*O9912)),"")</f>
        <v/>
      </c>
      <c r="T9912" s="71" t="str">
        <f t="shared" si="465"/>
        <v/>
      </c>
    </row>
    <row r="9913" spans="16:20">
      <c r="P9913" s="70" t="str">
        <f t="shared" si="463"/>
        <v/>
      </c>
      <c r="Q9913" s="70" t="str">
        <f t="shared" si="464"/>
        <v/>
      </c>
      <c r="R9913" s="70" t="str">
        <f>IFERROR(IF(K9913="handling and wharfage",SUM(P9913:Q9913),IF(OR(K9913="tank",K9913="Boat",K9913="car"),INDEX(Rate!$B$4:$M$25,MATCH(Gilbert!N9913,Rate!$A$4:$A$25,0),MATCH(Gilbert!L9913,Rate!$B$3:$M$3,0))*O9913*0.8,INDEX(Rate!$B$4:$M$25,MATCH(Gilbert!N9913,Rate!$A$4:$A$25,0),MATCH(Gilbert!L9913,Rate!$B$3:$M$3,0))*O9913)),"")</f>
        <v/>
      </c>
      <c r="T9913" s="71" t="str">
        <f t="shared" si="465"/>
        <v/>
      </c>
    </row>
    <row r="9914" spans="16:20">
      <c r="P9914" s="70" t="str">
        <f t="shared" si="463"/>
        <v/>
      </c>
      <c r="Q9914" s="70" t="str">
        <f t="shared" si="464"/>
        <v/>
      </c>
      <c r="R9914" s="70" t="str">
        <f>IFERROR(IF(K9914="handling and wharfage",SUM(P9914:Q9914),IF(OR(K9914="tank",K9914="Boat",K9914="car"),INDEX(Rate!$B$4:$M$25,MATCH(Gilbert!N9914,Rate!$A$4:$A$25,0),MATCH(Gilbert!L9914,Rate!$B$3:$M$3,0))*O9914*0.8,INDEX(Rate!$B$4:$M$25,MATCH(Gilbert!N9914,Rate!$A$4:$A$25,0),MATCH(Gilbert!L9914,Rate!$B$3:$M$3,0))*O9914)),"")</f>
        <v/>
      </c>
      <c r="T9914" s="71" t="str">
        <f t="shared" si="465"/>
        <v/>
      </c>
    </row>
    <row r="9915" spans="16:20">
      <c r="P9915" s="70" t="str">
        <f t="shared" si="463"/>
        <v/>
      </c>
      <c r="Q9915" s="70" t="str">
        <f t="shared" si="464"/>
        <v/>
      </c>
      <c r="R9915" s="70" t="str">
        <f>IFERROR(IF(K9915="handling and wharfage",SUM(P9915:Q9915),IF(OR(K9915="tank",K9915="Boat",K9915="car"),INDEX(Rate!$B$4:$M$25,MATCH(Gilbert!N9915,Rate!$A$4:$A$25,0),MATCH(Gilbert!L9915,Rate!$B$3:$M$3,0))*O9915*0.8,INDEX(Rate!$B$4:$M$25,MATCH(Gilbert!N9915,Rate!$A$4:$A$25,0),MATCH(Gilbert!L9915,Rate!$B$3:$M$3,0))*O9915)),"")</f>
        <v/>
      </c>
      <c r="T9915" s="71" t="str">
        <f t="shared" si="465"/>
        <v/>
      </c>
    </row>
    <row r="9916" spans="16:20">
      <c r="P9916" s="70" t="str">
        <f t="shared" si="463"/>
        <v/>
      </c>
      <c r="Q9916" s="70" t="str">
        <f t="shared" si="464"/>
        <v/>
      </c>
      <c r="R9916" s="70" t="str">
        <f>IFERROR(IF(K9916="handling and wharfage",SUM(P9916:Q9916),IF(OR(K9916="tank",K9916="Boat",K9916="car"),INDEX(Rate!$B$4:$M$25,MATCH(Gilbert!N9916,Rate!$A$4:$A$25,0),MATCH(Gilbert!L9916,Rate!$B$3:$M$3,0))*O9916*0.8,INDEX(Rate!$B$4:$M$25,MATCH(Gilbert!N9916,Rate!$A$4:$A$25,0),MATCH(Gilbert!L9916,Rate!$B$3:$M$3,0))*O9916)),"")</f>
        <v/>
      </c>
      <c r="T9916" s="71" t="str">
        <f t="shared" si="465"/>
        <v/>
      </c>
    </row>
    <row r="9917" spans="16:20">
      <c r="P9917" s="70" t="str">
        <f t="shared" si="463"/>
        <v/>
      </c>
      <c r="Q9917" s="70" t="str">
        <f t="shared" si="464"/>
        <v/>
      </c>
      <c r="R9917" s="70" t="str">
        <f>IFERROR(IF(K9917="handling and wharfage",SUM(P9917:Q9917),IF(OR(K9917="tank",K9917="Boat",K9917="car"),INDEX(Rate!$B$4:$M$25,MATCH(Gilbert!N9917,Rate!$A$4:$A$25,0),MATCH(Gilbert!L9917,Rate!$B$3:$M$3,0))*O9917*0.8,INDEX(Rate!$B$4:$M$25,MATCH(Gilbert!N9917,Rate!$A$4:$A$25,0),MATCH(Gilbert!L9917,Rate!$B$3:$M$3,0))*O9917)),"")</f>
        <v/>
      </c>
      <c r="T9917" s="71" t="str">
        <f t="shared" si="465"/>
        <v/>
      </c>
    </row>
    <row r="9918" spans="16:20">
      <c r="P9918" s="70" t="str">
        <f t="shared" si="463"/>
        <v/>
      </c>
      <c r="Q9918" s="70" t="str">
        <f t="shared" si="464"/>
        <v/>
      </c>
      <c r="R9918" s="70" t="str">
        <f>IFERROR(IF(K9918="handling and wharfage",SUM(P9918:Q9918),IF(OR(K9918="tank",K9918="Boat",K9918="car"),INDEX(Rate!$B$4:$M$25,MATCH(Gilbert!N9918,Rate!$A$4:$A$25,0),MATCH(Gilbert!L9918,Rate!$B$3:$M$3,0))*O9918*0.8,INDEX(Rate!$B$4:$M$25,MATCH(Gilbert!N9918,Rate!$A$4:$A$25,0),MATCH(Gilbert!L9918,Rate!$B$3:$M$3,0))*O9918)),"")</f>
        <v/>
      </c>
      <c r="T9918" s="71" t="str">
        <f t="shared" si="465"/>
        <v/>
      </c>
    </row>
    <row r="9919" spans="16:20">
      <c r="P9919" s="70" t="str">
        <f t="shared" si="463"/>
        <v/>
      </c>
      <c r="Q9919" s="70" t="str">
        <f t="shared" si="464"/>
        <v/>
      </c>
      <c r="R9919" s="70" t="str">
        <f>IFERROR(IF(K9919="handling and wharfage",SUM(P9919:Q9919),IF(OR(K9919="tank",K9919="Boat",K9919="car"),INDEX(Rate!$B$4:$M$25,MATCH(Gilbert!N9919,Rate!$A$4:$A$25,0),MATCH(Gilbert!L9919,Rate!$B$3:$M$3,0))*O9919*0.8,INDEX(Rate!$B$4:$M$25,MATCH(Gilbert!N9919,Rate!$A$4:$A$25,0),MATCH(Gilbert!L9919,Rate!$B$3:$M$3,0))*O9919)),"")</f>
        <v/>
      </c>
      <c r="T9919" s="71" t="str">
        <f t="shared" si="465"/>
        <v/>
      </c>
    </row>
    <row r="9920" spans="16:20">
      <c r="P9920" s="70" t="str">
        <f t="shared" si="463"/>
        <v/>
      </c>
      <c r="Q9920" s="70" t="str">
        <f t="shared" si="464"/>
        <v/>
      </c>
      <c r="R9920" s="70" t="str">
        <f>IFERROR(IF(K9920="handling and wharfage",SUM(P9920:Q9920),IF(OR(K9920="tank",K9920="Boat",K9920="car"),INDEX(Rate!$B$4:$M$25,MATCH(Gilbert!N9920,Rate!$A$4:$A$25,0),MATCH(Gilbert!L9920,Rate!$B$3:$M$3,0))*O9920*0.8,INDEX(Rate!$B$4:$M$25,MATCH(Gilbert!N9920,Rate!$A$4:$A$25,0),MATCH(Gilbert!L9920,Rate!$B$3:$M$3,0))*O9920)),"")</f>
        <v/>
      </c>
      <c r="T9920" s="71" t="str">
        <f t="shared" si="465"/>
        <v/>
      </c>
    </row>
    <row r="9921" spans="16:20">
      <c r="P9921" s="70" t="str">
        <f t="shared" si="463"/>
        <v/>
      </c>
      <c r="Q9921" s="70" t="str">
        <f t="shared" si="464"/>
        <v/>
      </c>
      <c r="R9921" s="70" t="str">
        <f>IFERROR(IF(K9921="handling and wharfage",SUM(P9921:Q9921),IF(OR(K9921="tank",K9921="Boat",K9921="car"),INDEX(Rate!$B$4:$M$25,MATCH(Gilbert!N9921,Rate!$A$4:$A$25,0),MATCH(Gilbert!L9921,Rate!$B$3:$M$3,0))*O9921*0.8,INDEX(Rate!$B$4:$M$25,MATCH(Gilbert!N9921,Rate!$A$4:$A$25,0),MATCH(Gilbert!L9921,Rate!$B$3:$M$3,0))*O9921)),"")</f>
        <v/>
      </c>
      <c r="T9921" s="71" t="str">
        <f t="shared" si="465"/>
        <v/>
      </c>
    </row>
    <row r="9922" spans="16:20">
      <c r="P9922" s="70" t="str">
        <f t="shared" si="463"/>
        <v/>
      </c>
      <c r="Q9922" s="70" t="str">
        <f t="shared" si="464"/>
        <v/>
      </c>
      <c r="R9922" s="70" t="str">
        <f>IFERROR(IF(K9922="handling and wharfage",SUM(P9922:Q9922),IF(OR(K9922="tank",K9922="Boat",K9922="car"),INDEX(Rate!$B$4:$M$25,MATCH(Gilbert!N9922,Rate!$A$4:$A$25,0),MATCH(Gilbert!L9922,Rate!$B$3:$M$3,0))*O9922*0.8,INDEX(Rate!$B$4:$M$25,MATCH(Gilbert!N9922,Rate!$A$4:$A$25,0),MATCH(Gilbert!L9922,Rate!$B$3:$M$3,0))*O9922)),"")</f>
        <v/>
      </c>
      <c r="T9922" s="71" t="str">
        <f t="shared" si="465"/>
        <v/>
      </c>
    </row>
    <row r="9923" spans="16:20">
      <c r="P9923" s="70" t="str">
        <f t="shared" ref="P9923:P9986" si="466">IF(OR(K9923="handling and wharfage",K9923="rau handling and wharfage"),O9923*30,"")</f>
        <v/>
      </c>
      <c r="Q9923" s="70" t="str">
        <f t="shared" ref="Q9923:Q9986" si="467">IF(K9923&lt;&gt;"handling and wharfage","",O9923*3.5)</f>
        <v/>
      </c>
      <c r="R9923" s="70" t="str">
        <f>IFERROR(IF(K9923="handling and wharfage",SUM(P9923:Q9923),IF(OR(K9923="tank",K9923="Boat",K9923="car"),INDEX(Rate!$B$4:$M$25,MATCH(Gilbert!N9923,Rate!$A$4:$A$25,0),MATCH(Gilbert!L9923,Rate!$B$3:$M$3,0))*O9923*0.8,INDEX(Rate!$B$4:$M$25,MATCH(Gilbert!N9923,Rate!$A$4:$A$25,0),MATCH(Gilbert!L9923,Rate!$B$3:$M$3,0))*O9923)),"")</f>
        <v/>
      </c>
      <c r="T9923" s="71" t="str">
        <f t="shared" ref="T9923:T9986" si="468">IF(L9923="","",IF(L9923="General2","F0070000061A","E31250000331"))</f>
        <v/>
      </c>
    </row>
    <row r="9924" spans="16:20">
      <c r="P9924" s="70" t="str">
        <f t="shared" si="466"/>
        <v/>
      </c>
      <c r="Q9924" s="70" t="str">
        <f t="shared" si="467"/>
        <v/>
      </c>
      <c r="R9924" s="70" t="str">
        <f>IFERROR(IF(K9924="handling and wharfage",SUM(P9924:Q9924),IF(OR(K9924="tank",K9924="Boat",K9924="car"),INDEX(Rate!$B$4:$M$25,MATCH(Gilbert!N9924,Rate!$A$4:$A$25,0),MATCH(Gilbert!L9924,Rate!$B$3:$M$3,0))*O9924*0.8,INDEX(Rate!$B$4:$M$25,MATCH(Gilbert!N9924,Rate!$A$4:$A$25,0),MATCH(Gilbert!L9924,Rate!$B$3:$M$3,0))*O9924)),"")</f>
        <v/>
      </c>
      <c r="T9924" s="71" t="str">
        <f t="shared" si="468"/>
        <v/>
      </c>
    </row>
    <row r="9925" spans="16:20">
      <c r="P9925" s="70" t="str">
        <f t="shared" si="466"/>
        <v/>
      </c>
      <c r="Q9925" s="70" t="str">
        <f t="shared" si="467"/>
        <v/>
      </c>
      <c r="R9925" s="70" t="str">
        <f>IFERROR(IF(K9925="handling and wharfage",SUM(P9925:Q9925),IF(OR(K9925="tank",K9925="Boat",K9925="car"),INDEX(Rate!$B$4:$M$25,MATCH(Gilbert!N9925,Rate!$A$4:$A$25,0),MATCH(Gilbert!L9925,Rate!$B$3:$M$3,0))*O9925*0.8,INDEX(Rate!$B$4:$M$25,MATCH(Gilbert!N9925,Rate!$A$4:$A$25,0),MATCH(Gilbert!L9925,Rate!$B$3:$M$3,0))*O9925)),"")</f>
        <v/>
      </c>
      <c r="T9925" s="71" t="str">
        <f t="shared" si="468"/>
        <v/>
      </c>
    </row>
    <row r="9926" spans="16:20">
      <c r="P9926" s="70" t="str">
        <f t="shared" si="466"/>
        <v/>
      </c>
      <c r="Q9926" s="70" t="str">
        <f t="shared" si="467"/>
        <v/>
      </c>
      <c r="R9926" s="70" t="str">
        <f>IFERROR(IF(K9926="handling and wharfage",SUM(P9926:Q9926),IF(OR(K9926="tank",K9926="Boat",K9926="car"),INDEX(Rate!$B$4:$M$25,MATCH(Gilbert!N9926,Rate!$A$4:$A$25,0),MATCH(Gilbert!L9926,Rate!$B$3:$M$3,0))*O9926*0.8,INDEX(Rate!$B$4:$M$25,MATCH(Gilbert!N9926,Rate!$A$4:$A$25,0),MATCH(Gilbert!L9926,Rate!$B$3:$M$3,0))*O9926)),"")</f>
        <v/>
      </c>
      <c r="T9926" s="71" t="str">
        <f t="shared" si="468"/>
        <v/>
      </c>
    </row>
    <row r="9927" spans="16:20">
      <c r="P9927" s="70" t="str">
        <f t="shared" si="466"/>
        <v/>
      </c>
      <c r="Q9927" s="70" t="str">
        <f t="shared" si="467"/>
        <v/>
      </c>
      <c r="R9927" s="70" t="str">
        <f>IFERROR(IF(K9927="handling and wharfage",SUM(P9927:Q9927),IF(OR(K9927="tank",K9927="Boat",K9927="car"),INDEX(Rate!$B$4:$M$25,MATCH(Gilbert!N9927,Rate!$A$4:$A$25,0),MATCH(Gilbert!L9927,Rate!$B$3:$M$3,0))*O9927*0.8,INDEX(Rate!$B$4:$M$25,MATCH(Gilbert!N9927,Rate!$A$4:$A$25,0),MATCH(Gilbert!L9927,Rate!$B$3:$M$3,0))*O9927)),"")</f>
        <v/>
      </c>
      <c r="T9927" s="71" t="str">
        <f t="shared" si="468"/>
        <v/>
      </c>
    </row>
    <row r="9928" spans="16:20">
      <c r="P9928" s="70" t="str">
        <f t="shared" si="466"/>
        <v/>
      </c>
      <c r="Q9928" s="70" t="str">
        <f t="shared" si="467"/>
        <v/>
      </c>
      <c r="R9928" s="70" t="str">
        <f>IFERROR(IF(K9928="handling and wharfage",SUM(P9928:Q9928),IF(OR(K9928="tank",K9928="Boat",K9928="car"),INDEX(Rate!$B$4:$M$25,MATCH(Gilbert!N9928,Rate!$A$4:$A$25,0),MATCH(Gilbert!L9928,Rate!$B$3:$M$3,0))*O9928*0.8,INDEX(Rate!$B$4:$M$25,MATCH(Gilbert!N9928,Rate!$A$4:$A$25,0),MATCH(Gilbert!L9928,Rate!$B$3:$M$3,0))*O9928)),"")</f>
        <v/>
      </c>
      <c r="T9928" s="71" t="str">
        <f t="shared" si="468"/>
        <v/>
      </c>
    </row>
    <row r="9929" spans="16:20">
      <c r="P9929" s="70" t="str">
        <f t="shared" si="466"/>
        <v/>
      </c>
      <c r="Q9929" s="70" t="str">
        <f t="shared" si="467"/>
        <v/>
      </c>
      <c r="R9929" s="70" t="str">
        <f>IFERROR(IF(K9929="handling and wharfage",SUM(P9929:Q9929),IF(OR(K9929="tank",K9929="Boat",K9929="car"),INDEX(Rate!$B$4:$M$25,MATCH(Gilbert!N9929,Rate!$A$4:$A$25,0),MATCH(Gilbert!L9929,Rate!$B$3:$M$3,0))*O9929*0.8,INDEX(Rate!$B$4:$M$25,MATCH(Gilbert!N9929,Rate!$A$4:$A$25,0),MATCH(Gilbert!L9929,Rate!$B$3:$M$3,0))*O9929)),"")</f>
        <v/>
      </c>
      <c r="T9929" s="71" t="str">
        <f t="shared" si="468"/>
        <v/>
      </c>
    </row>
    <row r="9930" spans="16:20">
      <c r="P9930" s="70" t="str">
        <f t="shared" si="466"/>
        <v/>
      </c>
      <c r="Q9930" s="70" t="str">
        <f t="shared" si="467"/>
        <v/>
      </c>
      <c r="R9930" s="70" t="str">
        <f>IFERROR(IF(K9930="handling and wharfage",SUM(P9930:Q9930),IF(OR(K9930="tank",K9930="Boat",K9930="car"),INDEX(Rate!$B$4:$M$25,MATCH(Gilbert!N9930,Rate!$A$4:$A$25,0),MATCH(Gilbert!L9930,Rate!$B$3:$M$3,0))*O9930*0.8,INDEX(Rate!$B$4:$M$25,MATCH(Gilbert!N9930,Rate!$A$4:$A$25,0),MATCH(Gilbert!L9930,Rate!$B$3:$M$3,0))*O9930)),"")</f>
        <v/>
      </c>
      <c r="T9930" s="71" t="str">
        <f t="shared" si="468"/>
        <v/>
      </c>
    </row>
    <row r="9931" spans="16:20">
      <c r="P9931" s="70" t="str">
        <f t="shared" si="466"/>
        <v/>
      </c>
      <c r="Q9931" s="70" t="str">
        <f t="shared" si="467"/>
        <v/>
      </c>
      <c r="R9931" s="70" t="str">
        <f>IFERROR(IF(K9931="handling and wharfage",SUM(P9931:Q9931),IF(OR(K9931="tank",K9931="Boat",K9931="car"),INDEX(Rate!$B$4:$M$25,MATCH(Gilbert!N9931,Rate!$A$4:$A$25,0),MATCH(Gilbert!L9931,Rate!$B$3:$M$3,0))*O9931*0.8,INDEX(Rate!$B$4:$M$25,MATCH(Gilbert!N9931,Rate!$A$4:$A$25,0),MATCH(Gilbert!L9931,Rate!$B$3:$M$3,0))*O9931)),"")</f>
        <v/>
      </c>
      <c r="T9931" s="71" t="str">
        <f t="shared" si="468"/>
        <v/>
      </c>
    </row>
    <row r="9932" spans="16:20">
      <c r="P9932" s="70" t="str">
        <f t="shared" si="466"/>
        <v/>
      </c>
      <c r="Q9932" s="70" t="str">
        <f t="shared" si="467"/>
        <v/>
      </c>
      <c r="R9932" s="70" t="str">
        <f>IFERROR(IF(K9932="handling and wharfage",SUM(P9932:Q9932),IF(OR(K9932="tank",K9932="Boat",K9932="car"),INDEX(Rate!$B$4:$M$25,MATCH(Gilbert!N9932,Rate!$A$4:$A$25,0),MATCH(Gilbert!L9932,Rate!$B$3:$M$3,0))*O9932*0.8,INDEX(Rate!$B$4:$M$25,MATCH(Gilbert!N9932,Rate!$A$4:$A$25,0),MATCH(Gilbert!L9932,Rate!$B$3:$M$3,0))*O9932)),"")</f>
        <v/>
      </c>
      <c r="T9932" s="71" t="str">
        <f t="shared" si="468"/>
        <v/>
      </c>
    </row>
    <row r="9933" spans="16:20">
      <c r="P9933" s="70" t="str">
        <f t="shared" si="466"/>
        <v/>
      </c>
      <c r="Q9933" s="70" t="str">
        <f t="shared" si="467"/>
        <v/>
      </c>
      <c r="R9933" s="70" t="str">
        <f>IFERROR(IF(K9933="handling and wharfage",SUM(P9933:Q9933),IF(OR(K9933="tank",K9933="Boat",K9933="car"),INDEX(Rate!$B$4:$M$25,MATCH(Gilbert!N9933,Rate!$A$4:$A$25,0),MATCH(Gilbert!L9933,Rate!$B$3:$M$3,0))*O9933*0.8,INDEX(Rate!$B$4:$M$25,MATCH(Gilbert!N9933,Rate!$A$4:$A$25,0),MATCH(Gilbert!L9933,Rate!$B$3:$M$3,0))*O9933)),"")</f>
        <v/>
      </c>
      <c r="T9933" s="71" t="str">
        <f t="shared" si="468"/>
        <v/>
      </c>
    </row>
    <row r="9934" spans="16:20">
      <c r="P9934" s="70" t="str">
        <f t="shared" si="466"/>
        <v/>
      </c>
      <c r="Q9934" s="70" t="str">
        <f t="shared" si="467"/>
        <v/>
      </c>
      <c r="R9934" s="70" t="str">
        <f>IFERROR(IF(K9934="handling and wharfage",SUM(P9934:Q9934),IF(OR(K9934="tank",K9934="Boat",K9934="car"),INDEX(Rate!$B$4:$M$25,MATCH(Gilbert!N9934,Rate!$A$4:$A$25,0),MATCH(Gilbert!L9934,Rate!$B$3:$M$3,0))*O9934*0.8,INDEX(Rate!$B$4:$M$25,MATCH(Gilbert!N9934,Rate!$A$4:$A$25,0),MATCH(Gilbert!L9934,Rate!$B$3:$M$3,0))*O9934)),"")</f>
        <v/>
      </c>
      <c r="T9934" s="71" t="str">
        <f t="shared" si="468"/>
        <v/>
      </c>
    </row>
    <row r="9935" spans="16:20">
      <c r="P9935" s="70" t="str">
        <f t="shared" si="466"/>
        <v/>
      </c>
      <c r="Q9935" s="70" t="str">
        <f t="shared" si="467"/>
        <v/>
      </c>
      <c r="R9935" s="70" t="str">
        <f>IFERROR(IF(K9935="handling and wharfage",SUM(P9935:Q9935),IF(OR(K9935="tank",K9935="Boat",K9935="car"),INDEX(Rate!$B$4:$M$25,MATCH(Gilbert!N9935,Rate!$A$4:$A$25,0),MATCH(Gilbert!L9935,Rate!$B$3:$M$3,0))*O9935*0.8,INDEX(Rate!$B$4:$M$25,MATCH(Gilbert!N9935,Rate!$A$4:$A$25,0),MATCH(Gilbert!L9935,Rate!$B$3:$M$3,0))*O9935)),"")</f>
        <v/>
      </c>
      <c r="T9935" s="71" t="str">
        <f t="shared" si="468"/>
        <v/>
      </c>
    </row>
    <row r="9936" spans="16:20">
      <c r="P9936" s="70" t="str">
        <f t="shared" si="466"/>
        <v/>
      </c>
      <c r="Q9936" s="70" t="str">
        <f t="shared" si="467"/>
        <v/>
      </c>
      <c r="R9936" s="70" t="str">
        <f>IFERROR(IF(K9936="handling and wharfage",SUM(P9936:Q9936),IF(OR(K9936="tank",K9936="Boat",K9936="car"),INDEX(Rate!$B$4:$M$25,MATCH(Gilbert!N9936,Rate!$A$4:$A$25,0),MATCH(Gilbert!L9936,Rate!$B$3:$M$3,0))*O9936*0.8,INDEX(Rate!$B$4:$M$25,MATCH(Gilbert!N9936,Rate!$A$4:$A$25,0),MATCH(Gilbert!L9936,Rate!$B$3:$M$3,0))*O9936)),"")</f>
        <v/>
      </c>
      <c r="T9936" s="71" t="str">
        <f t="shared" si="468"/>
        <v/>
      </c>
    </row>
    <row r="9937" spans="16:20">
      <c r="P9937" s="70" t="str">
        <f t="shared" si="466"/>
        <v/>
      </c>
      <c r="Q9937" s="70" t="str">
        <f t="shared" si="467"/>
        <v/>
      </c>
      <c r="R9937" s="70" t="str">
        <f>IFERROR(IF(K9937="handling and wharfage",SUM(P9937:Q9937),IF(OR(K9937="tank",K9937="Boat",K9937="car"),INDEX(Rate!$B$4:$M$25,MATCH(Gilbert!N9937,Rate!$A$4:$A$25,0),MATCH(Gilbert!L9937,Rate!$B$3:$M$3,0))*O9937*0.8,INDEX(Rate!$B$4:$M$25,MATCH(Gilbert!N9937,Rate!$A$4:$A$25,0),MATCH(Gilbert!L9937,Rate!$B$3:$M$3,0))*O9937)),"")</f>
        <v/>
      </c>
      <c r="T9937" s="71" t="str">
        <f t="shared" si="468"/>
        <v/>
      </c>
    </row>
    <row r="9938" spans="16:20">
      <c r="P9938" s="70" t="str">
        <f t="shared" si="466"/>
        <v/>
      </c>
      <c r="Q9938" s="70" t="str">
        <f t="shared" si="467"/>
        <v/>
      </c>
      <c r="R9938" s="70" t="str">
        <f>IFERROR(IF(K9938="handling and wharfage",SUM(P9938:Q9938),IF(OR(K9938="tank",K9938="Boat",K9938="car"),INDEX(Rate!$B$4:$M$25,MATCH(Gilbert!N9938,Rate!$A$4:$A$25,0),MATCH(Gilbert!L9938,Rate!$B$3:$M$3,0))*O9938*0.8,INDEX(Rate!$B$4:$M$25,MATCH(Gilbert!N9938,Rate!$A$4:$A$25,0),MATCH(Gilbert!L9938,Rate!$B$3:$M$3,0))*O9938)),"")</f>
        <v/>
      </c>
      <c r="T9938" s="71" t="str">
        <f t="shared" si="468"/>
        <v/>
      </c>
    </row>
    <row r="9939" spans="16:20">
      <c r="P9939" s="70" t="str">
        <f t="shared" si="466"/>
        <v/>
      </c>
      <c r="Q9939" s="70" t="str">
        <f t="shared" si="467"/>
        <v/>
      </c>
      <c r="R9939" s="70" t="str">
        <f>IFERROR(IF(K9939="handling and wharfage",SUM(P9939:Q9939),IF(OR(K9939="tank",K9939="Boat",K9939="car"),INDEX(Rate!$B$4:$M$25,MATCH(Gilbert!N9939,Rate!$A$4:$A$25,0),MATCH(Gilbert!L9939,Rate!$B$3:$M$3,0))*O9939*0.8,INDEX(Rate!$B$4:$M$25,MATCH(Gilbert!N9939,Rate!$A$4:$A$25,0),MATCH(Gilbert!L9939,Rate!$B$3:$M$3,0))*O9939)),"")</f>
        <v/>
      </c>
      <c r="T9939" s="71" t="str">
        <f t="shared" si="468"/>
        <v/>
      </c>
    </row>
    <row r="9940" spans="16:20">
      <c r="P9940" s="70" t="str">
        <f t="shared" si="466"/>
        <v/>
      </c>
      <c r="Q9940" s="70" t="str">
        <f t="shared" si="467"/>
        <v/>
      </c>
      <c r="R9940" s="70" t="str">
        <f>IFERROR(IF(K9940="handling and wharfage",SUM(P9940:Q9940),IF(OR(K9940="tank",K9940="Boat",K9940="car"),INDEX(Rate!$B$4:$M$25,MATCH(Gilbert!N9940,Rate!$A$4:$A$25,0),MATCH(Gilbert!L9940,Rate!$B$3:$M$3,0))*O9940*0.8,INDEX(Rate!$B$4:$M$25,MATCH(Gilbert!N9940,Rate!$A$4:$A$25,0),MATCH(Gilbert!L9940,Rate!$B$3:$M$3,0))*O9940)),"")</f>
        <v/>
      </c>
      <c r="T9940" s="71" t="str">
        <f t="shared" si="468"/>
        <v/>
      </c>
    </row>
    <row r="9941" spans="16:20">
      <c r="P9941" s="70" t="str">
        <f t="shared" si="466"/>
        <v/>
      </c>
      <c r="Q9941" s="70" t="str">
        <f t="shared" si="467"/>
        <v/>
      </c>
      <c r="R9941" s="70" t="str">
        <f>IFERROR(IF(K9941="handling and wharfage",SUM(P9941:Q9941),IF(OR(K9941="tank",K9941="Boat",K9941="car"),INDEX(Rate!$B$4:$M$25,MATCH(Gilbert!N9941,Rate!$A$4:$A$25,0),MATCH(Gilbert!L9941,Rate!$B$3:$M$3,0))*O9941*0.8,INDEX(Rate!$B$4:$M$25,MATCH(Gilbert!N9941,Rate!$A$4:$A$25,0),MATCH(Gilbert!L9941,Rate!$B$3:$M$3,0))*O9941)),"")</f>
        <v/>
      </c>
      <c r="T9941" s="71" t="str">
        <f t="shared" si="468"/>
        <v/>
      </c>
    </row>
    <row r="9942" spans="16:20">
      <c r="P9942" s="70" t="str">
        <f t="shared" si="466"/>
        <v/>
      </c>
      <c r="Q9942" s="70" t="str">
        <f t="shared" si="467"/>
        <v/>
      </c>
      <c r="R9942" s="70" t="str">
        <f>IFERROR(IF(K9942="handling and wharfage",SUM(P9942:Q9942),IF(OR(K9942="tank",K9942="Boat",K9942="car"),INDEX(Rate!$B$4:$M$25,MATCH(Gilbert!N9942,Rate!$A$4:$A$25,0),MATCH(Gilbert!L9942,Rate!$B$3:$M$3,0))*O9942*0.8,INDEX(Rate!$B$4:$M$25,MATCH(Gilbert!N9942,Rate!$A$4:$A$25,0),MATCH(Gilbert!L9942,Rate!$B$3:$M$3,0))*O9942)),"")</f>
        <v/>
      </c>
      <c r="T9942" s="71" t="str">
        <f t="shared" si="468"/>
        <v/>
      </c>
    </row>
    <row r="9943" spans="16:20">
      <c r="P9943" s="70" t="str">
        <f t="shared" si="466"/>
        <v/>
      </c>
      <c r="Q9943" s="70" t="str">
        <f t="shared" si="467"/>
        <v/>
      </c>
      <c r="R9943" s="70" t="str">
        <f>IFERROR(IF(K9943="handling and wharfage",SUM(P9943:Q9943),IF(OR(K9943="tank",K9943="Boat",K9943="car"),INDEX(Rate!$B$4:$M$25,MATCH(Gilbert!N9943,Rate!$A$4:$A$25,0),MATCH(Gilbert!L9943,Rate!$B$3:$M$3,0))*O9943*0.8,INDEX(Rate!$B$4:$M$25,MATCH(Gilbert!N9943,Rate!$A$4:$A$25,0),MATCH(Gilbert!L9943,Rate!$B$3:$M$3,0))*O9943)),"")</f>
        <v/>
      </c>
      <c r="T9943" s="71" t="str">
        <f t="shared" si="468"/>
        <v/>
      </c>
    </row>
    <row r="9944" spans="16:20">
      <c r="P9944" s="70" t="str">
        <f t="shared" si="466"/>
        <v/>
      </c>
      <c r="Q9944" s="70" t="str">
        <f t="shared" si="467"/>
        <v/>
      </c>
      <c r="R9944" s="70" t="str">
        <f>IFERROR(IF(K9944="handling and wharfage",SUM(P9944:Q9944),IF(OR(K9944="tank",K9944="Boat",K9944="car"),INDEX(Rate!$B$4:$M$25,MATCH(Gilbert!N9944,Rate!$A$4:$A$25,0),MATCH(Gilbert!L9944,Rate!$B$3:$M$3,0))*O9944*0.8,INDEX(Rate!$B$4:$M$25,MATCH(Gilbert!N9944,Rate!$A$4:$A$25,0),MATCH(Gilbert!L9944,Rate!$B$3:$M$3,0))*O9944)),"")</f>
        <v/>
      </c>
      <c r="T9944" s="71" t="str">
        <f t="shared" si="468"/>
        <v/>
      </c>
    </row>
    <row r="9945" spans="16:20">
      <c r="P9945" s="70" t="str">
        <f t="shared" si="466"/>
        <v/>
      </c>
      <c r="Q9945" s="70" t="str">
        <f t="shared" si="467"/>
        <v/>
      </c>
      <c r="R9945" s="70" t="str">
        <f>IFERROR(IF(K9945="handling and wharfage",SUM(P9945:Q9945),IF(OR(K9945="tank",K9945="Boat",K9945="car"),INDEX(Rate!$B$4:$M$25,MATCH(Gilbert!N9945,Rate!$A$4:$A$25,0),MATCH(Gilbert!L9945,Rate!$B$3:$M$3,0))*O9945*0.8,INDEX(Rate!$B$4:$M$25,MATCH(Gilbert!N9945,Rate!$A$4:$A$25,0),MATCH(Gilbert!L9945,Rate!$B$3:$M$3,0))*O9945)),"")</f>
        <v/>
      </c>
      <c r="T9945" s="71" t="str">
        <f t="shared" si="468"/>
        <v/>
      </c>
    </row>
    <row r="9946" spans="16:20">
      <c r="P9946" s="70" t="str">
        <f t="shared" si="466"/>
        <v/>
      </c>
      <c r="Q9946" s="70" t="str">
        <f t="shared" si="467"/>
        <v/>
      </c>
      <c r="R9946" s="70" t="str">
        <f>IFERROR(IF(K9946="handling and wharfage",SUM(P9946:Q9946),IF(OR(K9946="tank",K9946="Boat",K9946="car"),INDEX(Rate!$B$4:$M$25,MATCH(Gilbert!N9946,Rate!$A$4:$A$25,0),MATCH(Gilbert!L9946,Rate!$B$3:$M$3,0))*O9946*0.8,INDEX(Rate!$B$4:$M$25,MATCH(Gilbert!N9946,Rate!$A$4:$A$25,0),MATCH(Gilbert!L9946,Rate!$B$3:$M$3,0))*O9946)),"")</f>
        <v/>
      </c>
      <c r="T9946" s="71" t="str">
        <f t="shared" si="468"/>
        <v/>
      </c>
    </row>
    <row r="9947" spans="16:20">
      <c r="P9947" s="70" t="str">
        <f t="shared" si="466"/>
        <v/>
      </c>
      <c r="Q9947" s="70" t="str">
        <f t="shared" si="467"/>
        <v/>
      </c>
      <c r="R9947" s="70" t="str">
        <f>IFERROR(IF(K9947="handling and wharfage",SUM(P9947:Q9947),IF(OR(K9947="tank",K9947="Boat",K9947="car"),INDEX(Rate!$B$4:$M$25,MATCH(Gilbert!N9947,Rate!$A$4:$A$25,0),MATCH(Gilbert!L9947,Rate!$B$3:$M$3,0))*O9947*0.8,INDEX(Rate!$B$4:$M$25,MATCH(Gilbert!N9947,Rate!$A$4:$A$25,0),MATCH(Gilbert!L9947,Rate!$B$3:$M$3,0))*O9947)),"")</f>
        <v/>
      </c>
      <c r="T9947" s="71" t="str">
        <f t="shared" si="468"/>
        <v/>
      </c>
    </row>
    <row r="9948" spans="16:20">
      <c r="P9948" s="70" t="str">
        <f t="shared" si="466"/>
        <v/>
      </c>
      <c r="Q9948" s="70" t="str">
        <f t="shared" si="467"/>
        <v/>
      </c>
      <c r="R9948" s="70" t="str">
        <f>IFERROR(IF(K9948="handling and wharfage",SUM(P9948:Q9948),IF(OR(K9948="tank",K9948="Boat",K9948="car"),INDEX(Rate!$B$4:$M$25,MATCH(Gilbert!N9948,Rate!$A$4:$A$25,0),MATCH(Gilbert!L9948,Rate!$B$3:$M$3,0))*O9948*0.8,INDEX(Rate!$B$4:$M$25,MATCH(Gilbert!N9948,Rate!$A$4:$A$25,0),MATCH(Gilbert!L9948,Rate!$B$3:$M$3,0))*O9948)),"")</f>
        <v/>
      </c>
      <c r="T9948" s="71" t="str">
        <f t="shared" si="468"/>
        <v/>
      </c>
    </row>
    <row r="9949" spans="16:20">
      <c r="P9949" s="70" t="str">
        <f t="shared" si="466"/>
        <v/>
      </c>
      <c r="Q9949" s="70" t="str">
        <f t="shared" si="467"/>
        <v/>
      </c>
      <c r="R9949" s="70" t="str">
        <f>IFERROR(IF(K9949="handling and wharfage",SUM(P9949:Q9949),IF(OR(K9949="tank",K9949="Boat",K9949="car"),INDEX(Rate!$B$4:$M$25,MATCH(Gilbert!N9949,Rate!$A$4:$A$25,0),MATCH(Gilbert!L9949,Rate!$B$3:$M$3,0))*O9949*0.8,INDEX(Rate!$B$4:$M$25,MATCH(Gilbert!N9949,Rate!$A$4:$A$25,0),MATCH(Gilbert!L9949,Rate!$B$3:$M$3,0))*O9949)),"")</f>
        <v/>
      </c>
      <c r="T9949" s="71" t="str">
        <f t="shared" si="468"/>
        <v/>
      </c>
    </row>
    <row r="9950" spans="16:20">
      <c r="P9950" s="70" t="str">
        <f t="shared" si="466"/>
        <v/>
      </c>
      <c r="Q9950" s="70" t="str">
        <f t="shared" si="467"/>
        <v/>
      </c>
      <c r="R9950" s="70" t="str">
        <f>IFERROR(IF(K9950="handling and wharfage",SUM(P9950:Q9950),IF(OR(K9950="tank",K9950="Boat",K9950="car"),INDEX(Rate!$B$4:$M$25,MATCH(Gilbert!N9950,Rate!$A$4:$A$25,0),MATCH(Gilbert!L9950,Rate!$B$3:$M$3,0))*O9950*0.8,INDEX(Rate!$B$4:$M$25,MATCH(Gilbert!N9950,Rate!$A$4:$A$25,0),MATCH(Gilbert!L9950,Rate!$B$3:$M$3,0))*O9950)),"")</f>
        <v/>
      </c>
      <c r="T9950" s="71" t="str">
        <f t="shared" si="468"/>
        <v/>
      </c>
    </row>
    <row r="9951" spans="16:20">
      <c r="P9951" s="70" t="str">
        <f t="shared" si="466"/>
        <v/>
      </c>
      <c r="Q9951" s="70" t="str">
        <f t="shared" si="467"/>
        <v/>
      </c>
      <c r="R9951" s="70" t="str">
        <f>IFERROR(IF(K9951="handling and wharfage",SUM(P9951:Q9951),IF(OR(K9951="tank",K9951="Boat",K9951="car"),INDEX(Rate!$B$4:$M$25,MATCH(Gilbert!N9951,Rate!$A$4:$A$25,0),MATCH(Gilbert!L9951,Rate!$B$3:$M$3,0))*O9951*0.8,INDEX(Rate!$B$4:$M$25,MATCH(Gilbert!N9951,Rate!$A$4:$A$25,0),MATCH(Gilbert!L9951,Rate!$B$3:$M$3,0))*O9951)),"")</f>
        <v/>
      </c>
      <c r="T9951" s="71" t="str">
        <f t="shared" si="468"/>
        <v/>
      </c>
    </row>
    <row r="9952" spans="16:20">
      <c r="P9952" s="70" t="str">
        <f t="shared" si="466"/>
        <v/>
      </c>
      <c r="Q9952" s="70" t="str">
        <f t="shared" si="467"/>
        <v/>
      </c>
      <c r="R9952" s="70" t="str">
        <f>IFERROR(IF(K9952="handling and wharfage",SUM(P9952:Q9952),IF(OR(K9952="tank",K9952="Boat",K9952="car"),INDEX(Rate!$B$4:$M$25,MATCH(Gilbert!N9952,Rate!$A$4:$A$25,0),MATCH(Gilbert!L9952,Rate!$B$3:$M$3,0))*O9952*0.8,INDEX(Rate!$B$4:$M$25,MATCH(Gilbert!N9952,Rate!$A$4:$A$25,0),MATCH(Gilbert!L9952,Rate!$B$3:$M$3,0))*O9952)),"")</f>
        <v/>
      </c>
      <c r="T9952" s="71" t="str">
        <f t="shared" si="468"/>
        <v/>
      </c>
    </row>
    <row r="9953" spans="16:20">
      <c r="P9953" s="70" t="str">
        <f t="shared" si="466"/>
        <v/>
      </c>
      <c r="Q9953" s="70" t="str">
        <f t="shared" si="467"/>
        <v/>
      </c>
      <c r="R9953" s="70" t="str">
        <f>IFERROR(IF(K9953="handling and wharfage",SUM(P9953:Q9953),IF(OR(K9953="tank",K9953="Boat",K9953="car"),INDEX(Rate!$B$4:$M$25,MATCH(Gilbert!N9953,Rate!$A$4:$A$25,0),MATCH(Gilbert!L9953,Rate!$B$3:$M$3,0))*O9953*0.8,INDEX(Rate!$B$4:$M$25,MATCH(Gilbert!N9953,Rate!$A$4:$A$25,0),MATCH(Gilbert!L9953,Rate!$B$3:$M$3,0))*O9953)),"")</f>
        <v/>
      </c>
      <c r="T9953" s="71" t="str">
        <f t="shared" si="468"/>
        <v/>
      </c>
    </row>
    <row r="9954" spans="16:20">
      <c r="P9954" s="70" t="str">
        <f t="shared" si="466"/>
        <v/>
      </c>
      <c r="Q9954" s="70" t="str">
        <f t="shared" si="467"/>
        <v/>
      </c>
      <c r="R9954" s="70" t="str">
        <f>IFERROR(IF(K9954="handling and wharfage",SUM(P9954:Q9954),IF(OR(K9954="tank",K9954="Boat",K9954="car"),INDEX(Rate!$B$4:$M$25,MATCH(Gilbert!N9954,Rate!$A$4:$A$25,0),MATCH(Gilbert!L9954,Rate!$B$3:$M$3,0))*O9954*0.8,INDEX(Rate!$B$4:$M$25,MATCH(Gilbert!N9954,Rate!$A$4:$A$25,0),MATCH(Gilbert!L9954,Rate!$B$3:$M$3,0))*O9954)),"")</f>
        <v/>
      </c>
      <c r="T9954" s="71" t="str">
        <f t="shared" si="468"/>
        <v/>
      </c>
    </row>
    <row r="9955" spans="16:20">
      <c r="P9955" s="70" t="str">
        <f t="shared" si="466"/>
        <v/>
      </c>
      <c r="Q9955" s="70" t="str">
        <f t="shared" si="467"/>
        <v/>
      </c>
      <c r="R9955" s="70" t="str">
        <f>IFERROR(IF(K9955="handling and wharfage",SUM(P9955:Q9955),IF(OR(K9955="tank",K9955="Boat",K9955="car"),INDEX(Rate!$B$4:$M$25,MATCH(Gilbert!N9955,Rate!$A$4:$A$25,0),MATCH(Gilbert!L9955,Rate!$B$3:$M$3,0))*O9955*0.8,INDEX(Rate!$B$4:$M$25,MATCH(Gilbert!N9955,Rate!$A$4:$A$25,0),MATCH(Gilbert!L9955,Rate!$B$3:$M$3,0))*O9955)),"")</f>
        <v/>
      </c>
      <c r="T9955" s="71" t="str">
        <f t="shared" si="468"/>
        <v/>
      </c>
    </row>
    <row r="9956" spans="16:20">
      <c r="P9956" s="70" t="str">
        <f t="shared" si="466"/>
        <v/>
      </c>
      <c r="Q9956" s="70" t="str">
        <f t="shared" si="467"/>
        <v/>
      </c>
      <c r="R9956" s="70" t="str">
        <f>IFERROR(IF(K9956="handling and wharfage",SUM(P9956:Q9956),IF(OR(K9956="tank",K9956="Boat",K9956="car"),INDEX(Rate!$B$4:$M$25,MATCH(Gilbert!N9956,Rate!$A$4:$A$25,0),MATCH(Gilbert!L9956,Rate!$B$3:$M$3,0))*O9956*0.8,INDEX(Rate!$B$4:$M$25,MATCH(Gilbert!N9956,Rate!$A$4:$A$25,0),MATCH(Gilbert!L9956,Rate!$B$3:$M$3,0))*O9956)),"")</f>
        <v/>
      </c>
      <c r="T9956" s="71" t="str">
        <f t="shared" si="468"/>
        <v/>
      </c>
    </row>
    <row r="9957" spans="16:20">
      <c r="P9957" s="70" t="str">
        <f t="shared" si="466"/>
        <v/>
      </c>
      <c r="Q9957" s="70" t="str">
        <f t="shared" si="467"/>
        <v/>
      </c>
      <c r="R9957" s="70" t="str">
        <f>IFERROR(IF(K9957="handling and wharfage",SUM(P9957:Q9957),IF(OR(K9957="tank",K9957="Boat",K9957="car"),INDEX(Rate!$B$4:$M$25,MATCH(Gilbert!N9957,Rate!$A$4:$A$25,0),MATCH(Gilbert!L9957,Rate!$B$3:$M$3,0))*O9957*0.8,INDEX(Rate!$B$4:$M$25,MATCH(Gilbert!N9957,Rate!$A$4:$A$25,0),MATCH(Gilbert!L9957,Rate!$B$3:$M$3,0))*O9957)),"")</f>
        <v/>
      </c>
      <c r="T9957" s="71" t="str">
        <f t="shared" si="468"/>
        <v/>
      </c>
    </row>
    <row r="9958" spans="16:20">
      <c r="P9958" s="70" t="str">
        <f t="shared" si="466"/>
        <v/>
      </c>
      <c r="Q9958" s="70" t="str">
        <f t="shared" si="467"/>
        <v/>
      </c>
      <c r="R9958" s="70" t="str">
        <f>IFERROR(IF(K9958="handling and wharfage",SUM(P9958:Q9958),IF(OR(K9958="tank",K9958="Boat",K9958="car"),INDEX(Rate!$B$4:$M$25,MATCH(Gilbert!N9958,Rate!$A$4:$A$25,0),MATCH(Gilbert!L9958,Rate!$B$3:$M$3,0))*O9958*0.8,INDEX(Rate!$B$4:$M$25,MATCH(Gilbert!N9958,Rate!$A$4:$A$25,0),MATCH(Gilbert!L9958,Rate!$B$3:$M$3,0))*O9958)),"")</f>
        <v/>
      </c>
      <c r="T9958" s="71" t="str">
        <f t="shared" si="468"/>
        <v/>
      </c>
    </row>
    <row r="9959" spans="16:20">
      <c r="P9959" s="70" t="str">
        <f t="shared" si="466"/>
        <v/>
      </c>
      <c r="Q9959" s="70" t="str">
        <f t="shared" si="467"/>
        <v/>
      </c>
      <c r="R9959" s="70" t="str">
        <f>IFERROR(IF(K9959="handling and wharfage",SUM(P9959:Q9959),IF(OR(K9959="tank",K9959="Boat",K9959="car"),INDEX(Rate!$B$4:$M$25,MATCH(Gilbert!N9959,Rate!$A$4:$A$25,0),MATCH(Gilbert!L9959,Rate!$B$3:$M$3,0))*O9959*0.8,INDEX(Rate!$B$4:$M$25,MATCH(Gilbert!N9959,Rate!$A$4:$A$25,0),MATCH(Gilbert!L9959,Rate!$B$3:$M$3,0))*O9959)),"")</f>
        <v/>
      </c>
      <c r="T9959" s="71" t="str">
        <f t="shared" si="468"/>
        <v/>
      </c>
    </row>
    <row r="9960" spans="16:20">
      <c r="P9960" s="70" t="str">
        <f t="shared" si="466"/>
        <v/>
      </c>
      <c r="Q9960" s="70" t="str">
        <f t="shared" si="467"/>
        <v/>
      </c>
      <c r="R9960" s="70" t="str">
        <f>IFERROR(IF(K9960="handling and wharfage",SUM(P9960:Q9960),IF(OR(K9960="tank",K9960="Boat",K9960="car"),INDEX(Rate!$B$4:$M$25,MATCH(Gilbert!N9960,Rate!$A$4:$A$25,0),MATCH(Gilbert!L9960,Rate!$B$3:$M$3,0))*O9960*0.8,INDEX(Rate!$B$4:$M$25,MATCH(Gilbert!N9960,Rate!$A$4:$A$25,0),MATCH(Gilbert!L9960,Rate!$B$3:$M$3,0))*O9960)),"")</f>
        <v/>
      </c>
      <c r="T9960" s="71" t="str">
        <f t="shared" si="468"/>
        <v/>
      </c>
    </row>
    <row r="9961" spans="16:20">
      <c r="P9961" s="70" t="str">
        <f t="shared" si="466"/>
        <v/>
      </c>
      <c r="Q9961" s="70" t="str">
        <f t="shared" si="467"/>
        <v/>
      </c>
      <c r="R9961" s="70" t="str">
        <f>IFERROR(IF(K9961="handling and wharfage",SUM(P9961:Q9961),IF(OR(K9961="tank",K9961="Boat",K9961="car"),INDEX(Rate!$B$4:$M$25,MATCH(Gilbert!N9961,Rate!$A$4:$A$25,0),MATCH(Gilbert!L9961,Rate!$B$3:$M$3,0))*O9961*0.8,INDEX(Rate!$B$4:$M$25,MATCH(Gilbert!N9961,Rate!$A$4:$A$25,0),MATCH(Gilbert!L9961,Rate!$B$3:$M$3,0))*O9961)),"")</f>
        <v/>
      </c>
      <c r="T9961" s="71" t="str">
        <f t="shared" si="468"/>
        <v/>
      </c>
    </row>
    <row r="9962" spans="16:20">
      <c r="P9962" s="70" t="str">
        <f t="shared" si="466"/>
        <v/>
      </c>
      <c r="Q9962" s="70" t="str">
        <f t="shared" si="467"/>
        <v/>
      </c>
      <c r="R9962" s="70" t="str">
        <f>IFERROR(IF(K9962="handling and wharfage",SUM(P9962:Q9962),IF(OR(K9962="tank",K9962="Boat",K9962="car"),INDEX(Rate!$B$4:$M$25,MATCH(Gilbert!N9962,Rate!$A$4:$A$25,0),MATCH(Gilbert!L9962,Rate!$B$3:$M$3,0))*O9962*0.8,INDEX(Rate!$B$4:$M$25,MATCH(Gilbert!N9962,Rate!$A$4:$A$25,0),MATCH(Gilbert!L9962,Rate!$B$3:$M$3,0))*O9962)),"")</f>
        <v/>
      </c>
      <c r="T9962" s="71" t="str">
        <f t="shared" si="468"/>
        <v/>
      </c>
    </row>
    <row r="9963" spans="16:20">
      <c r="P9963" s="70" t="str">
        <f t="shared" si="466"/>
        <v/>
      </c>
      <c r="Q9963" s="70" t="str">
        <f t="shared" si="467"/>
        <v/>
      </c>
      <c r="R9963" s="70" t="str">
        <f>IFERROR(IF(K9963="handling and wharfage",SUM(P9963:Q9963),IF(OR(K9963="tank",K9963="Boat",K9963="car"),INDEX(Rate!$B$4:$M$25,MATCH(Gilbert!N9963,Rate!$A$4:$A$25,0),MATCH(Gilbert!L9963,Rate!$B$3:$M$3,0))*O9963*0.8,INDEX(Rate!$B$4:$M$25,MATCH(Gilbert!N9963,Rate!$A$4:$A$25,0),MATCH(Gilbert!L9963,Rate!$B$3:$M$3,0))*O9963)),"")</f>
        <v/>
      </c>
      <c r="T9963" s="71" t="str">
        <f t="shared" si="468"/>
        <v/>
      </c>
    </row>
    <row r="9964" spans="16:20">
      <c r="P9964" s="70" t="str">
        <f t="shared" si="466"/>
        <v/>
      </c>
      <c r="Q9964" s="70" t="str">
        <f t="shared" si="467"/>
        <v/>
      </c>
      <c r="R9964" s="70" t="str">
        <f>IFERROR(IF(K9964="handling and wharfage",SUM(P9964:Q9964),IF(OR(K9964="tank",K9964="Boat",K9964="car"),INDEX(Rate!$B$4:$M$25,MATCH(Gilbert!N9964,Rate!$A$4:$A$25,0),MATCH(Gilbert!L9964,Rate!$B$3:$M$3,0))*O9964*0.8,INDEX(Rate!$B$4:$M$25,MATCH(Gilbert!N9964,Rate!$A$4:$A$25,0),MATCH(Gilbert!L9964,Rate!$B$3:$M$3,0))*O9964)),"")</f>
        <v/>
      </c>
      <c r="T9964" s="71" t="str">
        <f t="shared" si="468"/>
        <v/>
      </c>
    </row>
    <row r="9965" spans="16:20">
      <c r="P9965" s="70" t="str">
        <f t="shared" si="466"/>
        <v/>
      </c>
      <c r="Q9965" s="70" t="str">
        <f t="shared" si="467"/>
        <v/>
      </c>
      <c r="R9965" s="70" t="str">
        <f>IFERROR(IF(K9965="handling and wharfage",SUM(P9965:Q9965),IF(OR(K9965="tank",K9965="Boat",K9965="car"),INDEX(Rate!$B$4:$M$25,MATCH(Gilbert!N9965,Rate!$A$4:$A$25,0),MATCH(Gilbert!L9965,Rate!$B$3:$M$3,0))*O9965*0.8,INDEX(Rate!$B$4:$M$25,MATCH(Gilbert!N9965,Rate!$A$4:$A$25,0),MATCH(Gilbert!L9965,Rate!$B$3:$M$3,0))*O9965)),"")</f>
        <v/>
      </c>
      <c r="T9965" s="71" t="str">
        <f t="shared" si="468"/>
        <v/>
      </c>
    </row>
    <row r="9966" spans="16:20">
      <c r="P9966" s="70" t="str">
        <f t="shared" si="466"/>
        <v/>
      </c>
      <c r="Q9966" s="70" t="str">
        <f t="shared" si="467"/>
        <v/>
      </c>
      <c r="R9966" s="70" t="str">
        <f>IFERROR(IF(K9966="handling and wharfage",SUM(P9966:Q9966),IF(OR(K9966="tank",K9966="Boat",K9966="car"),INDEX(Rate!$B$4:$M$25,MATCH(Gilbert!N9966,Rate!$A$4:$A$25,0),MATCH(Gilbert!L9966,Rate!$B$3:$M$3,0))*O9966*0.8,INDEX(Rate!$B$4:$M$25,MATCH(Gilbert!N9966,Rate!$A$4:$A$25,0),MATCH(Gilbert!L9966,Rate!$B$3:$M$3,0))*O9966)),"")</f>
        <v/>
      </c>
      <c r="T9966" s="71" t="str">
        <f t="shared" si="468"/>
        <v/>
      </c>
    </row>
    <row r="9967" spans="16:20">
      <c r="P9967" s="70" t="str">
        <f t="shared" si="466"/>
        <v/>
      </c>
      <c r="Q9967" s="70" t="str">
        <f t="shared" si="467"/>
        <v/>
      </c>
      <c r="R9967" s="70" t="str">
        <f>IFERROR(IF(K9967="handling and wharfage",SUM(P9967:Q9967),IF(OR(K9967="tank",K9967="Boat",K9967="car"),INDEX(Rate!$B$4:$M$25,MATCH(Gilbert!N9967,Rate!$A$4:$A$25,0),MATCH(Gilbert!L9967,Rate!$B$3:$M$3,0))*O9967*0.8,INDEX(Rate!$B$4:$M$25,MATCH(Gilbert!N9967,Rate!$A$4:$A$25,0),MATCH(Gilbert!L9967,Rate!$B$3:$M$3,0))*O9967)),"")</f>
        <v/>
      </c>
      <c r="T9967" s="71" t="str">
        <f t="shared" si="468"/>
        <v/>
      </c>
    </row>
    <row r="9968" spans="16:20">
      <c r="P9968" s="70" t="str">
        <f t="shared" si="466"/>
        <v/>
      </c>
      <c r="Q9968" s="70" t="str">
        <f t="shared" si="467"/>
        <v/>
      </c>
      <c r="R9968" s="70" t="str">
        <f>IFERROR(IF(K9968="handling and wharfage",SUM(P9968:Q9968),IF(OR(K9968="tank",K9968="Boat",K9968="car"),INDEX(Rate!$B$4:$M$25,MATCH(Gilbert!N9968,Rate!$A$4:$A$25,0),MATCH(Gilbert!L9968,Rate!$B$3:$M$3,0))*O9968*0.8,INDEX(Rate!$B$4:$M$25,MATCH(Gilbert!N9968,Rate!$A$4:$A$25,0),MATCH(Gilbert!L9968,Rate!$B$3:$M$3,0))*O9968)),"")</f>
        <v/>
      </c>
      <c r="T9968" s="71" t="str">
        <f t="shared" si="468"/>
        <v/>
      </c>
    </row>
    <row r="9969" spans="16:20">
      <c r="P9969" s="70" t="str">
        <f t="shared" si="466"/>
        <v/>
      </c>
      <c r="Q9969" s="70" t="str">
        <f t="shared" si="467"/>
        <v/>
      </c>
      <c r="R9969" s="70" t="str">
        <f>IFERROR(IF(K9969="handling and wharfage",SUM(P9969:Q9969),IF(OR(K9969="tank",K9969="Boat",K9969="car"),INDEX(Rate!$B$4:$M$25,MATCH(Gilbert!N9969,Rate!$A$4:$A$25,0),MATCH(Gilbert!L9969,Rate!$B$3:$M$3,0))*O9969*0.8,INDEX(Rate!$B$4:$M$25,MATCH(Gilbert!N9969,Rate!$A$4:$A$25,0),MATCH(Gilbert!L9969,Rate!$B$3:$M$3,0))*O9969)),"")</f>
        <v/>
      </c>
      <c r="T9969" s="71" t="str">
        <f t="shared" si="468"/>
        <v/>
      </c>
    </row>
    <row r="9970" spans="16:20">
      <c r="P9970" s="70" t="str">
        <f t="shared" si="466"/>
        <v/>
      </c>
      <c r="Q9970" s="70" t="str">
        <f t="shared" si="467"/>
        <v/>
      </c>
      <c r="R9970" s="70" t="str">
        <f>IFERROR(IF(K9970="handling and wharfage",SUM(P9970:Q9970),IF(OR(K9970="tank",K9970="Boat",K9970="car"),INDEX(Rate!$B$4:$M$25,MATCH(Gilbert!N9970,Rate!$A$4:$A$25,0),MATCH(Gilbert!L9970,Rate!$B$3:$M$3,0))*O9970*0.8,INDEX(Rate!$B$4:$M$25,MATCH(Gilbert!N9970,Rate!$A$4:$A$25,0),MATCH(Gilbert!L9970,Rate!$B$3:$M$3,0))*O9970)),"")</f>
        <v/>
      </c>
      <c r="T9970" s="71" t="str">
        <f t="shared" si="468"/>
        <v/>
      </c>
    </row>
    <row r="9971" spans="16:20">
      <c r="P9971" s="70" t="str">
        <f t="shared" si="466"/>
        <v/>
      </c>
      <c r="Q9971" s="70" t="str">
        <f t="shared" si="467"/>
        <v/>
      </c>
      <c r="R9971" s="70" t="str">
        <f>IFERROR(IF(K9971="handling and wharfage",SUM(P9971:Q9971),IF(OR(K9971="tank",K9971="Boat",K9971="car"),INDEX(Rate!$B$4:$M$25,MATCH(Gilbert!N9971,Rate!$A$4:$A$25,0),MATCH(Gilbert!L9971,Rate!$B$3:$M$3,0))*O9971*0.8,INDEX(Rate!$B$4:$M$25,MATCH(Gilbert!N9971,Rate!$A$4:$A$25,0),MATCH(Gilbert!L9971,Rate!$B$3:$M$3,0))*O9971)),"")</f>
        <v/>
      </c>
      <c r="T9971" s="71" t="str">
        <f t="shared" si="468"/>
        <v/>
      </c>
    </row>
    <row r="9972" spans="16:20">
      <c r="P9972" s="70" t="str">
        <f t="shared" si="466"/>
        <v/>
      </c>
      <c r="Q9972" s="70" t="str">
        <f t="shared" si="467"/>
        <v/>
      </c>
      <c r="R9972" s="70" t="str">
        <f>IFERROR(IF(K9972="handling and wharfage",SUM(P9972:Q9972),IF(OR(K9972="tank",K9972="Boat",K9972="car"),INDEX(Rate!$B$4:$M$25,MATCH(Gilbert!N9972,Rate!$A$4:$A$25,0),MATCH(Gilbert!L9972,Rate!$B$3:$M$3,0))*O9972*0.8,INDEX(Rate!$B$4:$M$25,MATCH(Gilbert!N9972,Rate!$A$4:$A$25,0),MATCH(Gilbert!L9972,Rate!$B$3:$M$3,0))*O9972)),"")</f>
        <v/>
      </c>
      <c r="T9972" s="71" t="str">
        <f t="shared" si="468"/>
        <v/>
      </c>
    </row>
    <row r="9973" spans="16:20">
      <c r="P9973" s="70" t="str">
        <f t="shared" si="466"/>
        <v/>
      </c>
      <c r="Q9973" s="70" t="str">
        <f t="shared" si="467"/>
        <v/>
      </c>
      <c r="R9973" s="70" t="str">
        <f>IFERROR(IF(K9973="handling and wharfage",SUM(P9973:Q9973),IF(OR(K9973="tank",K9973="Boat",K9973="car"),INDEX(Rate!$B$4:$M$25,MATCH(Gilbert!N9973,Rate!$A$4:$A$25,0),MATCH(Gilbert!L9973,Rate!$B$3:$M$3,0))*O9973*0.8,INDEX(Rate!$B$4:$M$25,MATCH(Gilbert!N9973,Rate!$A$4:$A$25,0),MATCH(Gilbert!L9973,Rate!$B$3:$M$3,0))*O9973)),"")</f>
        <v/>
      </c>
      <c r="T9973" s="71" t="str">
        <f t="shared" si="468"/>
        <v/>
      </c>
    </row>
    <row r="9974" spans="16:20">
      <c r="P9974" s="70" t="str">
        <f t="shared" si="466"/>
        <v/>
      </c>
      <c r="Q9974" s="70" t="str">
        <f t="shared" si="467"/>
        <v/>
      </c>
      <c r="R9974" s="70" t="str">
        <f>IFERROR(IF(K9974="handling and wharfage",SUM(P9974:Q9974),IF(OR(K9974="tank",K9974="Boat",K9974="car"),INDEX(Rate!$B$4:$M$25,MATCH(Gilbert!N9974,Rate!$A$4:$A$25,0),MATCH(Gilbert!L9974,Rate!$B$3:$M$3,0))*O9974*0.8,INDEX(Rate!$B$4:$M$25,MATCH(Gilbert!N9974,Rate!$A$4:$A$25,0),MATCH(Gilbert!L9974,Rate!$B$3:$M$3,0))*O9974)),"")</f>
        <v/>
      </c>
      <c r="T9974" s="71" t="str">
        <f t="shared" si="468"/>
        <v/>
      </c>
    </row>
    <row r="9975" spans="16:20">
      <c r="P9975" s="70" t="str">
        <f t="shared" si="466"/>
        <v/>
      </c>
      <c r="Q9975" s="70" t="str">
        <f t="shared" si="467"/>
        <v/>
      </c>
      <c r="R9975" s="70" t="str">
        <f>IFERROR(IF(K9975="handling and wharfage",SUM(P9975:Q9975),IF(OR(K9975="tank",K9975="Boat",K9975="car"),INDEX(Rate!$B$4:$M$25,MATCH(Gilbert!N9975,Rate!$A$4:$A$25,0),MATCH(Gilbert!L9975,Rate!$B$3:$M$3,0))*O9975*0.8,INDEX(Rate!$B$4:$M$25,MATCH(Gilbert!N9975,Rate!$A$4:$A$25,0),MATCH(Gilbert!L9975,Rate!$B$3:$M$3,0))*O9975)),"")</f>
        <v/>
      </c>
      <c r="T9975" s="71" t="str">
        <f t="shared" si="468"/>
        <v/>
      </c>
    </row>
    <row r="9976" spans="16:20">
      <c r="P9976" s="70" t="str">
        <f t="shared" si="466"/>
        <v/>
      </c>
      <c r="Q9976" s="70" t="str">
        <f t="shared" si="467"/>
        <v/>
      </c>
      <c r="R9976" s="70" t="str">
        <f>IFERROR(IF(K9976="handling and wharfage",SUM(P9976:Q9976),IF(OR(K9976="tank",K9976="Boat",K9976="car"),INDEX(Rate!$B$4:$M$25,MATCH(Gilbert!N9976,Rate!$A$4:$A$25,0),MATCH(Gilbert!L9976,Rate!$B$3:$M$3,0))*O9976*0.8,INDEX(Rate!$B$4:$M$25,MATCH(Gilbert!N9976,Rate!$A$4:$A$25,0),MATCH(Gilbert!L9976,Rate!$B$3:$M$3,0))*O9976)),"")</f>
        <v/>
      </c>
      <c r="T9976" s="71" t="str">
        <f t="shared" si="468"/>
        <v/>
      </c>
    </row>
    <row r="9977" spans="16:20">
      <c r="P9977" s="70" t="str">
        <f t="shared" si="466"/>
        <v/>
      </c>
      <c r="Q9977" s="70" t="str">
        <f t="shared" si="467"/>
        <v/>
      </c>
      <c r="R9977" s="70" t="str">
        <f>IFERROR(IF(K9977="handling and wharfage",SUM(P9977:Q9977),IF(OR(K9977="tank",K9977="Boat",K9977="car"),INDEX(Rate!$B$4:$M$25,MATCH(Gilbert!N9977,Rate!$A$4:$A$25,0),MATCH(Gilbert!L9977,Rate!$B$3:$M$3,0))*O9977*0.8,INDEX(Rate!$B$4:$M$25,MATCH(Gilbert!N9977,Rate!$A$4:$A$25,0),MATCH(Gilbert!L9977,Rate!$B$3:$M$3,0))*O9977)),"")</f>
        <v/>
      </c>
      <c r="T9977" s="71" t="str">
        <f t="shared" si="468"/>
        <v/>
      </c>
    </row>
    <row r="9978" spans="16:20">
      <c r="P9978" s="70" t="str">
        <f t="shared" si="466"/>
        <v/>
      </c>
      <c r="Q9978" s="70" t="str">
        <f t="shared" si="467"/>
        <v/>
      </c>
      <c r="R9978" s="70" t="str">
        <f>IFERROR(IF(K9978="handling and wharfage",SUM(P9978:Q9978),IF(OR(K9978="tank",K9978="Boat",K9978="car"),INDEX(Rate!$B$4:$M$25,MATCH(Gilbert!N9978,Rate!$A$4:$A$25,0),MATCH(Gilbert!L9978,Rate!$B$3:$M$3,0))*O9978*0.8,INDEX(Rate!$B$4:$M$25,MATCH(Gilbert!N9978,Rate!$A$4:$A$25,0),MATCH(Gilbert!L9978,Rate!$B$3:$M$3,0))*O9978)),"")</f>
        <v/>
      </c>
      <c r="T9978" s="71" t="str">
        <f t="shared" si="468"/>
        <v/>
      </c>
    </row>
    <row r="9979" spans="16:20">
      <c r="P9979" s="70" t="str">
        <f t="shared" si="466"/>
        <v/>
      </c>
      <c r="Q9979" s="70" t="str">
        <f t="shared" si="467"/>
        <v/>
      </c>
      <c r="R9979" s="70" t="str">
        <f>IFERROR(IF(K9979="handling and wharfage",SUM(P9979:Q9979),IF(OR(K9979="tank",K9979="Boat",K9979="car"),INDEX(Rate!$B$4:$M$25,MATCH(Gilbert!N9979,Rate!$A$4:$A$25,0),MATCH(Gilbert!L9979,Rate!$B$3:$M$3,0))*O9979*0.8,INDEX(Rate!$B$4:$M$25,MATCH(Gilbert!N9979,Rate!$A$4:$A$25,0),MATCH(Gilbert!L9979,Rate!$B$3:$M$3,0))*O9979)),"")</f>
        <v/>
      </c>
      <c r="T9979" s="71" t="str">
        <f t="shared" si="468"/>
        <v/>
      </c>
    </row>
    <row r="9980" spans="16:20">
      <c r="P9980" s="70" t="str">
        <f t="shared" si="466"/>
        <v/>
      </c>
      <c r="Q9980" s="70" t="str">
        <f t="shared" si="467"/>
        <v/>
      </c>
      <c r="R9980" s="70" t="str">
        <f>IFERROR(IF(K9980="handling and wharfage",SUM(P9980:Q9980),IF(OR(K9980="tank",K9980="Boat",K9980="car"),INDEX(Rate!$B$4:$M$25,MATCH(Gilbert!N9980,Rate!$A$4:$A$25,0),MATCH(Gilbert!L9980,Rate!$B$3:$M$3,0))*O9980*0.8,INDEX(Rate!$B$4:$M$25,MATCH(Gilbert!N9980,Rate!$A$4:$A$25,0),MATCH(Gilbert!L9980,Rate!$B$3:$M$3,0))*O9980)),"")</f>
        <v/>
      </c>
      <c r="T9980" s="71" t="str">
        <f t="shared" si="468"/>
        <v/>
      </c>
    </row>
    <row r="9981" spans="16:20">
      <c r="P9981" s="70" t="str">
        <f t="shared" si="466"/>
        <v/>
      </c>
      <c r="Q9981" s="70" t="str">
        <f t="shared" si="467"/>
        <v/>
      </c>
      <c r="R9981" s="70" t="str">
        <f>IFERROR(IF(K9981="handling and wharfage",SUM(P9981:Q9981),IF(OR(K9981="tank",K9981="Boat",K9981="car"),INDEX(Rate!$B$4:$M$25,MATCH(Gilbert!N9981,Rate!$A$4:$A$25,0),MATCH(Gilbert!L9981,Rate!$B$3:$M$3,0))*O9981*0.8,INDEX(Rate!$B$4:$M$25,MATCH(Gilbert!N9981,Rate!$A$4:$A$25,0),MATCH(Gilbert!L9981,Rate!$B$3:$M$3,0))*O9981)),"")</f>
        <v/>
      </c>
      <c r="T9981" s="71" t="str">
        <f t="shared" si="468"/>
        <v/>
      </c>
    </row>
    <row r="9982" spans="16:20">
      <c r="P9982" s="70" t="str">
        <f t="shared" si="466"/>
        <v/>
      </c>
      <c r="Q9982" s="70" t="str">
        <f t="shared" si="467"/>
        <v/>
      </c>
      <c r="R9982" s="70" t="str">
        <f>IFERROR(IF(K9982="handling and wharfage",SUM(P9982:Q9982),IF(OR(K9982="tank",K9982="Boat",K9982="car"),INDEX(Rate!$B$4:$M$25,MATCH(Gilbert!N9982,Rate!$A$4:$A$25,0),MATCH(Gilbert!L9982,Rate!$B$3:$M$3,0))*O9982*0.8,INDEX(Rate!$B$4:$M$25,MATCH(Gilbert!N9982,Rate!$A$4:$A$25,0),MATCH(Gilbert!L9982,Rate!$B$3:$M$3,0))*O9982)),"")</f>
        <v/>
      </c>
      <c r="T9982" s="71" t="str">
        <f t="shared" si="468"/>
        <v/>
      </c>
    </row>
    <row r="9983" spans="16:20">
      <c r="P9983" s="70" t="str">
        <f t="shared" si="466"/>
        <v/>
      </c>
      <c r="Q9983" s="70" t="str">
        <f t="shared" si="467"/>
        <v/>
      </c>
      <c r="R9983" s="70" t="str">
        <f>IFERROR(IF(K9983="handling and wharfage",SUM(P9983:Q9983),IF(OR(K9983="tank",K9983="Boat",K9983="car"),INDEX(Rate!$B$4:$M$25,MATCH(Gilbert!N9983,Rate!$A$4:$A$25,0),MATCH(Gilbert!L9983,Rate!$B$3:$M$3,0))*O9983*0.8,INDEX(Rate!$B$4:$M$25,MATCH(Gilbert!N9983,Rate!$A$4:$A$25,0),MATCH(Gilbert!L9983,Rate!$B$3:$M$3,0))*O9983)),"")</f>
        <v/>
      </c>
      <c r="T9983" s="71" t="str">
        <f t="shared" si="468"/>
        <v/>
      </c>
    </row>
    <row r="9984" spans="16:20">
      <c r="P9984" s="70" t="str">
        <f t="shared" si="466"/>
        <v/>
      </c>
      <c r="Q9984" s="70" t="str">
        <f t="shared" si="467"/>
        <v/>
      </c>
      <c r="R9984" s="70" t="str">
        <f>IFERROR(IF(K9984="handling and wharfage",SUM(P9984:Q9984),IF(OR(K9984="tank",K9984="Boat",K9984="car"),INDEX(Rate!$B$4:$M$25,MATCH(Gilbert!N9984,Rate!$A$4:$A$25,0),MATCH(Gilbert!L9984,Rate!$B$3:$M$3,0))*O9984*0.8,INDEX(Rate!$B$4:$M$25,MATCH(Gilbert!N9984,Rate!$A$4:$A$25,0),MATCH(Gilbert!L9984,Rate!$B$3:$M$3,0))*O9984)),"")</f>
        <v/>
      </c>
      <c r="T9984" s="71" t="str">
        <f t="shared" si="468"/>
        <v/>
      </c>
    </row>
    <row r="9985" spans="16:20">
      <c r="P9985" s="70" t="str">
        <f t="shared" si="466"/>
        <v/>
      </c>
      <c r="Q9985" s="70" t="str">
        <f t="shared" si="467"/>
        <v/>
      </c>
      <c r="R9985" s="70" t="str">
        <f>IFERROR(IF(K9985="handling and wharfage",SUM(P9985:Q9985),IF(OR(K9985="tank",K9985="Boat",K9985="car"),INDEX(Rate!$B$4:$M$25,MATCH(Gilbert!N9985,Rate!$A$4:$A$25,0),MATCH(Gilbert!L9985,Rate!$B$3:$M$3,0))*O9985*0.8,INDEX(Rate!$B$4:$M$25,MATCH(Gilbert!N9985,Rate!$A$4:$A$25,0),MATCH(Gilbert!L9985,Rate!$B$3:$M$3,0))*O9985)),"")</f>
        <v/>
      </c>
      <c r="T9985" s="71" t="str">
        <f t="shared" si="468"/>
        <v/>
      </c>
    </row>
    <row r="9986" spans="16:20">
      <c r="P9986" s="70" t="str">
        <f t="shared" si="466"/>
        <v/>
      </c>
      <c r="Q9986" s="70" t="str">
        <f t="shared" si="467"/>
        <v/>
      </c>
      <c r="R9986" s="70" t="str">
        <f>IFERROR(IF(K9986="handling and wharfage",SUM(P9986:Q9986),IF(OR(K9986="tank",K9986="Boat",K9986="car"),INDEX(Rate!$B$4:$M$25,MATCH(Gilbert!N9986,Rate!$A$4:$A$25,0),MATCH(Gilbert!L9986,Rate!$B$3:$M$3,0))*O9986*0.8,INDEX(Rate!$B$4:$M$25,MATCH(Gilbert!N9986,Rate!$A$4:$A$25,0),MATCH(Gilbert!L9986,Rate!$B$3:$M$3,0))*O9986)),"")</f>
        <v/>
      </c>
      <c r="T9986" s="71" t="str">
        <f t="shared" si="468"/>
        <v/>
      </c>
    </row>
    <row r="9987" spans="16:20">
      <c r="P9987" s="70" t="str">
        <f t="shared" ref="P9987:P10050" si="469">IF(OR(K9987="handling and wharfage",K9987="rau handling and wharfage"),O9987*30,"")</f>
        <v/>
      </c>
      <c r="Q9987" s="70" t="str">
        <f t="shared" ref="Q9987:Q10050" si="470">IF(K9987&lt;&gt;"handling and wharfage","",O9987*3.5)</f>
        <v/>
      </c>
      <c r="R9987" s="70" t="str">
        <f>IFERROR(IF(K9987="handling and wharfage",SUM(P9987:Q9987),IF(OR(K9987="tank",K9987="Boat",K9987="car"),INDEX(Rate!$B$4:$M$25,MATCH(Gilbert!N9987,Rate!$A$4:$A$25,0),MATCH(Gilbert!L9987,Rate!$B$3:$M$3,0))*O9987*0.8,INDEX(Rate!$B$4:$M$25,MATCH(Gilbert!N9987,Rate!$A$4:$A$25,0),MATCH(Gilbert!L9987,Rate!$B$3:$M$3,0))*O9987)),"")</f>
        <v/>
      </c>
      <c r="T9987" s="71" t="str">
        <f t="shared" ref="T9987:T10050" si="471">IF(L9987="","",IF(L9987="General2","F0070000061A","E31250000331"))</f>
        <v/>
      </c>
    </row>
    <row r="9988" spans="16:20">
      <c r="P9988" s="70" t="str">
        <f t="shared" si="469"/>
        <v/>
      </c>
      <c r="Q9988" s="70" t="str">
        <f t="shared" si="470"/>
        <v/>
      </c>
      <c r="R9988" s="70" t="str">
        <f>IFERROR(IF(K9988="handling and wharfage",SUM(P9988:Q9988),IF(OR(K9988="tank",K9988="Boat",K9988="car"),INDEX(Rate!$B$4:$M$25,MATCH(Gilbert!N9988,Rate!$A$4:$A$25,0),MATCH(Gilbert!L9988,Rate!$B$3:$M$3,0))*O9988*0.8,INDEX(Rate!$B$4:$M$25,MATCH(Gilbert!N9988,Rate!$A$4:$A$25,0),MATCH(Gilbert!L9988,Rate!$B$3:$M$3,0))*O9988)),"")</f>
        <v/>
      </c>
      <c r="T9988" s="71" t="str">
        <f t="shared" si="471"/>
        <v/>
      </c>
    </row>
    <row r="9989" spans="16:20">
      <c r="P9989" s="70" t="str">
        <f t="shared" si="469"/>
        <v/>
      </c>
      <c r="Q9989" s="70" t="str">
        <f t="shared" si="470"/>
        <v/>
      </c>
      <c r="R9989" s="70" t="str">
        <f>IFERROR(IF(K9989="handling and wharfage",SUM(P9989:Q9989),IF(OR(K9989="tank",K9989="Boat",K9989="car"),INDEX(Rate!$B$4:$M$25,MATCH(Gilbert!N9989,Rate!$A$4:$A$25,0),MATCH(Gilbert!L9989,Rate!$B$3:$M$3,0))*O9989*0.8,INDEX(Rate!$B$4:$M$25,MATCH(Gilbert!N9989,Rate!$A$4:$A$25,0),MATCH(Gilbert!L9989,Rate!$B$3:$M$3,0))*O9989)),"")</f>
        <v/>
      </c>
      <c r="T9989" s="71" t="str">
        <f t="shared" si="471"/>
        <v/>
      </c>
    </row>
    <row r="9990" spans="16:20">
      <c r="P9990" s="70" t="str">
        <f t="shared" si="469"/>
        <v/>
      </c>
      <c r="Q9990" s="70" t="str">
        <f t="shared" si="470"/>
        <v/>
      </c>
      <c r="R9990" s="70" t="str">
        <f>IFERROR(IF(K9990="handling and wharfage",SUM(P9990:Q9990),IF(OR(K9990="tank",K9990="Boat",K9990="car"),INDEX(Rate!$B$4:$M$25,MATCH(Gilbert!N9990,Rate!$A$4:$A$25,0),MATCH(Gilbert!L9990,Rate!$B$3:$M$3,0))*O9990*0.8,INDEX(Rate!$B$4:$M$25,MATCH(Gilbert!N9990,Rate!$A$4:$A$25,0),MATCH(Gilbert!L9990,Rate!$B$3:$M$3,0))*O9990)),"")</f>
        <v/>
      </c>
      <c r="T9990" s="71" t="str">
        <f t="shared" si="471"/>
        <v/>
      </c>
    </row>
    <row r="9991" spans="16:20">
      <c r="P9991" s="70" t="str">
        <f t="shared" si="469"/>
        <v/>
      </c>
      <c r="Q9991" s="70" t="str">
        <f t="shared" si="470"/>
        <v/>
      </c>
      <c r="R9991" s="70" t="str">
        <f>IFERROR(IF(K9991="handling and wharfage",SUM(P9991:Q9991),IF(OR(K9991="tank",K9991="Boat",K9991="car"),INDEX(Rate!$B$4:$M$25,MATCH(Gilbert!N9991,Rate!$A$4:$A$25,0),MATCH(Gilbert!L9991,Rate!$B$3:$M$3,0))*O9991*0.8,INDEX(Rate!$B$4:$M$25,MATCH(Gilbert!N9991,Rate!$A$4:$A$25,0),MATCH(Gilbert!L9991,Rate!$B$3:$M$3,0))*O9991)),"")</f>
        <v/>
      </c>
      <c r="T9991" s="71" t="str">
        <f t="shared" si="471"/>
        <v/>
      </c>
    </row>
    <row r="9992" spans="16:20">
      <c r="P9992" s="70" t="str">
        <f t="shared" si="469"/>
        <v/>
      </c>
      <c r="Q9992" s="70" t="str">
        <f t="shared" si="470"/>
        <v/>
      </c>
      <c r="R9992" s="70" t="str">
        <f>IFERROR(IF(K9992="handling and wharfage",SUM(P9992:Q9992),IF(OR(K9992="tank",K9992="Boat",K9992="car"),INDEX(Rate!$B$4:$M$25,MATCH(Gilbert!N9992,Rate!$A$4:$A$25,0),MATCH(Gilbert!L9992,Rate!$B$3:$M$3,0))*O9992*0.8,INDEX(Rate!$B$4:$M$25,MATCH(Gilbert!N9992,Rate!$A$4:$A$25,0),MATCH(Gilbert!L9992,Rate!$B$3:$M$3,0))*O9992)),"")</f>
        <v/>
      </c>
      <c r="T9992" s="71" t="str">
        <f t="shared" si="471"/>
        <v/>
      </c>
    </row>
    <row r="9993" spans="16:20">
      <c r="P9993" s="70" t="str">
        <f t="shared" si="469"/>
        <v/>
      </c>
      <c r="Q9993" s="70" t="str">
        <f t="shared" si="470"/>
        <v/>
      </c>
      <c r="R9993" s="70" t="str">
        <f>IFERROR(IF(K9993="handling and wharfage",SUM(P9993:Q9993),IF(OR(K9993="tank",K9993="Boat",K9993="car"),INDEX(Rate!$B$4:$M$25,MATCH(Gilbert!N9993,Rate!$A$4:$A$25,0),MATCH(Gilbert!L9993,Rate!$B$3:$M$3,0))*O9993*0.8,INDEX(Rate!$B$4:$M$25,MATCH(Gilbert!N9993,Rate!$A$4:$A$25,0),MATCH(Gilbert!L9993,Rate!$B$3:$M$3,0))*O9993)),"")</f>
        <v/>
      </c>
      <c r="T9993" s="71" t="str">
        <f t="shared" si="471"/>
        <v/>
      </c>
    </row>
    <row r="9994" spans="16:20">
      <c r="P9994" s="70" t="str">
        <f t="shared" si="469"/>
        <v/>
      </c>
      <c r="Q9994" s="70" t="str">
        <f t="shared" si="470"/>
        <v/>
      </c>
      <c r="R9994" s="70" t="str">
        <f>IFERROR(IF(K9994="handling and wharfage",SUM(P9994:Q9994),IF(OR(K9994="tank",K9994="Boat",K9994="car"),INDEX(Rate!$B$4:$M$25,MATCH(Gilbert!N9994,Rate!$A$4:$A$25,0),MATCH(Gilbert!L9994,Rate!$B$3:$M$3,0))*O9994*0.8,INDEX(Rate!$B$4:$M$25,MATCH(Gilbert!N9994,Rate!$A$4:$A$25,0),MATCH(Gilbert!L9994,Rate!$B$3:$M$3,0))*O9994)),"")</f>
        <v/>
      </c>
      <c r="T9994" s="71" t="str">
        <f t="shared" si="471"/>
        <v/>
      </c>
    </row>
    <row r="9995" spans="16:20">
      <c r="P9995" s="70" t="str">
        <f t="shared" si="469"/>
        <v/>
      </c>
      <c r="Q9995" s="70" t="str">
        <f t="shared" si="470"/>
        <v/>
      </c>
      <c r="R9995" s="70" t="str">
        <f>IFERROR(IF(K9995="handling and wharfage",SUM(P9995:Q9995),IF(OR(K9995="tank",K9995="Boat",K9995="car"),INDEX(Rate!$B$4:$M$25,MATCH(Gilbert!N9995,Rate!$A$4:$A$25,0),MATCH(Gilbert!L9995,Rate!$B$3:$M$3,0))*O9995*0.8,INDEX(Rate!$B$4:$M$25,MATCH(Gilbert!N9995,Rate!$A$4:$A$25,0),MATCH(Gilbert!L9995,Rate!$B$3:$M$3,0))*O9995)),"")</f>
        <v/>
      </c>
      <c r="T9995" s="71" t="str">
        <f t="shared" si="471"/>
        <v/>
      </c>
    </row>
    <row r="9996" spans="16:20">
      <c r="P9996" s="70" t="str">
        <f t="shared" si="469"/>
        <v/>
      </c>
      <c r="Q9996" s="70" t="str">
        <f t="shared" si="470"/>
        <v/>
      </c>
      <c r="R9996" s="70" t="str">
        <f>IFERROR(IF(K9996="handling and wharfage",SUM(P9996:Q9996),IF(OR(K9996="tank",K9996="Boat",K9996="car"),INDEX(Rate!$B$4:$M$25,MATCH(Gilbert!N9996,Rate!$A$4:$A$25,0),MATCH(Gilbert!L9996,Rate!$B$3:$M$3,0))*O9996*0.8,INDEX(Rate!$B$4:$M$25,MATCH(Gilbert!N9996,Rate!$A$4:$A$25,0),MATCH(Gilbert!L9996,Rate!$B$3:$M$3,0))*O9996)),"")</f>
        <v/>
      </c>
      <c r="T9996" s="71" t="str">
        <f t="shared" si="471"/>
        <v/>
      </c>
    </row>
    <row r="9997" spans="16:20">
      <c r="P9997" s="70" t="str">
        <f t="shared" si="469"/>
        <v/>
      </c>
      <c r="Q9997" s="70" t="str">
        <f t="shared" si="470"/>
        <v/>
      </c>
      <c r="R9997" s="70" t="str">
        <f>IFERROR(IF(K9997="handling and wharfage",SUM(P9997:Q9997),IF(OR(K9997="tank",K9997="Boat",K9997="car"),INDEX(Rate!$B$4:$M$25,MATCH(Gilbert!N9997,Rate!$A$4:$A$25,0),MATCH(Gilbert!L9997,Rate!$B$3:$M$3,0))*O9997*0.8,INDEX(Rate!$B$4:$M$25,MATCH(Gilbert!N9997,Rate!$A$4:$A$25,0),MATCH(Gilbert!L9997,Rate!$B$3:$M$3,0))*O9997)),"")</f>
        <v/>
      </c>
      <c r="T9997" s="71" t="str">
        <f t="shared" si="471"/>
        <v/>
      </c>
    </row>
    <row r="9998" spans="16:20">
      <c r="P9998" s="70" t="str">
        <f t="shared" si="469"/>
        <v/>
      </c>
      <c r="Q9998" s="70" t="str">
        <f t="shared" si="470"/>
        <v/>
      </c>
      <c r="R9998" s="70" t="str">
        <f>IFERROR(IF(K9998="handling and wharfage",SUM(P9998:Q9998),IF(OR(K9998="tank",K9998="Boat",K9998="car"),INDEX(Rate!$B$4:$M$25,MATCH(Gilbert!N9998,Rate!$A$4:$A$25,0),MATCH(Gilbert!L9998,Rate!$B$3:$M$3,0))*O9998*0.8,INDEX(Rate!$B$4:$M$25,MATCH(Gilbert!N9998,Rate!$A$4:$A$25,0),MATCH(Gilbert!L9998,Rate!$B$3:$M$3,0))*O9998)),"")</f>
        <v/>
      </c>
      <c r="T9998" s="71" t="str">
        <f t="shared" si="471"/>
        <v/>
      </c>
    </row>
    <row r="9999" spans="16:20">
      <c r="P9999" s="70" t="str">
        <f t="shared" si="469"/>
        <v/>
      </c>
      <c r="Q9999" s="70" t="str">
        <f t="shared" si="470"/>
        <v/>
      </c>
      <c r="R9999" s="70" t="str">
        <f>IFERROR(IF(K9999="handling and wharfage",SUM(P9999:Q9999),IF(OR(K9999="tank",K9999="Boat",K9999="car"),INDEX(Rate!$B$4:$M$25,MATCH(Gilbert!N9999,Rate!$A$4:$A$25,0),MATCH(Gilbert!L9999,Rate!$B$3:$M$3,0))*O9999*0.8,INDEX(Rate!$B$4:$M$25,MATCH(Gilbert!N9999,Rate!$A$4:$A$25,0),MATCH(Gilbert!L9999,Rate!$B$3:$M$3,0))*O9999)),"")</f>
        <v/>
      </c>
      <c r="T9999" s="71" t="str">
        <f t="shared" si="471"/>
        <v/>
      </c>
    </row>
    <row r="10000" spans="16:20">
      <c r="P10000" s="70" t="str">
        <f t="shared" si="469"/>
        <v/>
      </c>
      <c r="Q10000" s="70" t="str">
        <f t="shared" si="470"/>
        <v/>
      </c>
      <c r="R10000" s="70" t="str">
        <f>IFERROR(IF(K10000="handling and wharfage",SUM(P10000:Q10000),IF(OR(K10000="tank",K10000="Boat",K10000="car"),INDEX(Rate!$B$4:$M$25,MATCH(Gilbert!N10000,Rate!$A$4:$A$25,0),MATCH(Gilbert!L10000,Rate!$B$3:$M$3,0))*O10000*0.8,INDEX(Rate!$B$4:$M$25,MATCH(Gilbert!N10000,Rate!$A$4:$A$25,0),MATCH(Gilbert!L10000,Rate!$B$3:$M$3,0))*O10000)),"")</f>
        <v/>
      </c>
      <c r="T10000" s="71" t="str">
        <f t="shared" si="471"/>
        <v/>
      </c>
    </row>
    <row r="10001" spans="16:20">
      <c r="P10001" s="70" t="str">
        <f t="shared" si="469"/>
        <v/>
      </c>
      <c r="Q10001" s="70" t="str">
        <f t="shared" si="470"/>
        <v/>
      </c>
      <c r="R10001" s="70" t="str">
        <f>IFERROR(IF(K10001="handling and wharfage",SUM(P10001:Q10001),IF(OR(K10001="tank",K10001="Boat",K10001="car"),INDEX(Rate!$B$4:$M$25,MATCH(Gilbert!N10001,Rate!$A$4:$A$25,0),MATCH(Gilbert!L10001,Rate!$B$3:$M$3,0))*O10001*0.8,INDEX(Rate!$B$4:$M$25,MATCH(Gilbert!N10001,Rate!$A$4:$A$25,0),MATCH(Gilbert!L10001,Rate!$B$3:$M$3,0))*O10001)),"")</f>
        <v/>
      </c>
      <c r="T10001" s="71" t="str">
        <f t="shared" si="471"/>
        <v/>
      </c>
    </row>
    <row r="10002" spans="16:20">
      <c r="P10002" s="70" t="str">
        <f t="shared" si="469"/>
        <v/>
      </c>
      <c r="Q10002" s="70" t="str">
        <f t="shared" si="470"/>
        <v/>
      </c>
      <c r="R10002" s="70" t="str">
        <f>IFERROR(IF(K10002="handling and wharfage",SUM(P10002:Q10002),IF(OR(K10002="tank",K10002="Boat",K10002="car"),INDEX(Rate!$B$4:$M$25,MATCH(Gilbert!N10002,Rate!$A$4:$A$25,0),MATCH(Gilbert!L10002,Rate!$B$3:$M$3,0))*O10002*0.8,INDEX(Rate!$B$4:$M$25,MATCH(Gilbert!N10002,Rate!$A$4:$A$25,0),MATCH(Gilbert!L10002,Rate!$B$3:$M$3,0))*O10002)),"")</f>
        <v/>
      </c>
      <c r="T10002" s="71" t="str">
        <f t="shared" si="471"/>
        <v/>
      </c>
    </row>
    <row r="10003" spans="16:20">
      <c r="P10003" s="70" t="str">
        <f t="shared" si="469"/>
        <v/>
      </c>
      <c r="Q10003" s="70" t="str">
        <f t="shared" si="470"/>
        <v/>
      </c>
      <c r="R10003" s="70" t="str">
        <f>IFERROR(IF(K10003="handling and wharfage",SUM(P10003:Q10003),IF(OR(K10003="tank",K10003="Boat",K10003="car"),INDEX(Rate!$B$4:$M$25,MATCH(Gilbert!N10003,Rate!$A$4:$A$25,0),MATCH(Gilbert!L10003,Rate!$B$3:$M$3,0))*O10003*0.8,INDEX(Rate!$B$4:$M$25,MATCH(Gilbert!N10003,Rate!$A$4:$A$25,0),MATCH(Gilbert!L10003,Rate!$B$3:$M$3,0))*O10003)),"")</f>
        <v/>
      </c>
      <c r="T10003" s="71" t="str">
        <f t="shared" si="471"/>
        <v/>
      </c>
    </row>
    <row r="10004" spans="16:20">
      <c r="P10004" s="70" t="str">
        <f t="shared" si="469"/>
        <v/>
      </c>
      <c r="Q10004" s="70" t="str">
        <f t="shared" si="470"/>
        <v/>
      </c>
      <c r="R10004" s="70" t="str">
        <f>IFERROR(IF(K10004="handling and wharfage",SUM(P10004:Q10004),IF(OR(K10004="tank",K10004="Boat",K10004="car"),INDEX(Rate!$B$4:$M$25,MATCH(Gilbert!N10004,Rate!$A$4:$A$25,0),MATCH(Gilbert!L10004,Rate!$B$3:$M$3,0))*O10004*0.8,INDEX(Rate!$B$4:$M$25,MATCH(Gilbert!N10004,Rate!$A$4:$A$25,0),MATCH(Gilbert!L10004,Rate!$B$3:$M$3,0))*O10004)),"")</f>
        <v/>
      </c>
      <c r="T10004" s="71" t="str">
        <f t="shared" si="471"/>
        <v/>
      </c>
    </row>
    <row r="10005" spans="16:20">
      <c r="P10005" s="70" t="str">
        <f t="shared" si="469"/>
        <v/>
      </c>
      <c r="Q10005" s="70" t="str">
        <f t="shared" si="470"/>
        <v/>
      </c>
      <c r="R10005" s="70" t="str">
        <f>IFERROR(IF(K10005="handling and wharfage",SUM(P10005:Q10005),IF(OR(K10005="tank",K10005="Boat",K10005="car"),INDEX(Rate!$B$4:$M$25,MATCH(Gilbert!N10005,Rate!$A$4:$A$25,0),MATCH(Gilbert!L10005,Rate!$B$3:$M$3,0))*O10005*0.8,INDEX(Rate!$B$4:$M$25,MATCH(Gilbert!N10005,Rate!$A$4:$A$25,0),MATCH(Gilbert!L10005,Rate!$B$3:$M$3,0))*O10005)),"")</f>
        <v/>
      </c>
      <c r="T10005" s="71" t="str">
        <f t="shared" si="471"/>
        <v/>
      </c>
    </row>
    <row r="10006" spans="16:20">
      <c r="P10006" s="70" t="str">
        <f t="shared" si="469"/>
        <v/>
      </c>
      <c r="Q10006" s="70" t="str">
        <f t="shared" si="470"/>
        <v/>
      </c>
      <c r="R10006" s="70" t="str">
        <f>IFERROR(IF(K10006="handling and wharfage",SUM(P10006:Q10006),IF(OR(K10006="tank",K10006="Boat",K10006="car"),INDEX(Rate!$B$4:$M$25,MATCH(Gilbert!N10006,Rate!$A$4:$A$25,0),MATCH(Gilbert!L10006,Rate!$B$3:$M$3,0))*O10006*0.8,INDEX(Rate!$B$4:$M$25,MATCH(Gilbert!N10006,Rate!$A$4:$A$25,0),MATCH(Gilbert!L10006,Rate!$B$3:$M$3,0))*O10006)),"")</f>
        <v/>
      </c>
      <c r="T10006" s="71" t="str">
        <f t="shared" si="471"/>
        <v/>
      </c>
    </row>
    <row r="10007" spans="16:20">
      <c r="P10007" s="70" t="str">
        <f t="shared" si="469"/>
        <v/>
      </c>
      <c r="Q10007" s="70" t="str">
        <f t="shared" si="470"/>
        <v/>
      </c>
      <c r="R10007" s="70" t="str">
        <f>IFERROR(IF(K10007="handling and wharfage",SUM(P10007:Q10007),IF(OR(K10007="tank",K10007="Boat",K10007="car"),INDEX(Rate!$B$4:$M$25,MATCH(Gilbert!N10007,Rate!$A$4:$A$25,0),MATCH(Gilbert!L10007,Rate!$B$3:$M$3,0))*O10007*0.8,INDEX(Rate!$B$4:$M$25,MATCH(Gilbert!N10007,Rate!$A$4:$A$25,0),MATCH(Gilbert!L10007,Rate!$B$3:$M$3,0))*O10007)),"")</f>
        <v/>
      </c>
      <c r="T10007" s="71" t="str">
        <f t="shared" si="471"/>
        <v/>
      </c>
    </row>
    <row r="10008" spans="16:20">
      <c r="P10008" s="70" t="str">
        <f t="shared" si="469"/>
        <v/>
      </c>
      <c r="Q10008" s="70" t="str">
        <f t="shared" si="470"/>
        <v/>
      </c>
      <c r="R10008" s="70" t="str">
        <f>IFERROR(IF(K10008="handling and wharfage",SUM(P10008:Q10008),IF(OR(K10008="tank",K10008="Boat",K10008="car"),INDEX(Rate!$B$4:$M$25,MATCH(Gilbert!N10008,Rate!$A$4:$A$25,0),MATCH(Gilbert!L10008,Rate!$B$3:$M$3,0))*O10008*0.8,INDEX(Rate!$B$4:$M$25,MATCH(Gilbert!N10008,Rate!$A$4:$A$25,0),MATCH(Gilbert!L10008,Rate!$B$3:$M$3,0))*O10008)),"")</f>
        <v/>
      </c>
      <c r="T10008" s="71" t="str">
        <f t="shared" si="471"/>
        <v/>
      </c>
    </row>
    <row r="10009" spans="16:20">
      <c r="P10009" s="70" t="str">
        <f t="shared" si="469"/>
        <v/>
      </c>
      <c r="Q10009" s="70" t="str">
        <f t="shared" si="470"/>
        <v/>
      </c>
      <c r="R10009" s="70" t="str">
        <f>IFERROR(IF(K10009="handling and wharfage",SUM(P10009:Q10009),IF(OR(K10009="tank",K10009="Boat",K10009="car"),INDEX(Rate!$B$4:$M$25,MATCH(Gilbert!N10009,Rate!$A$4:$A$25,0),MATCH(Gilbert!L10009,Rate!$B$3:$M$3,0))*O10009*0.8,INDEX(Rate!$B$4:$M$25,MATCH(Gilbert!N10009,Rate!$A$4:$A$25,0),MATCH(Gilbert!L10009,Rate!$B$3:$M$3,0))*O10009)),"")</f>
        <v/>
      </c>
      <c r="T10009" s="71" t="str">
        <f t="shared" si="471"/>
        <v/>
      </c>
    </row>
    <row r="10010" spans="16:20">
      <c r="P10010" s="70" t="str">
        <f t="shared" si="469"/>
        <v/>
      </c>
      <c r="Q10010" s="70" t="str">
        <f t="shared" si="470"/>
        <v/>
      </c>
      <c r="R10010" s="70" t="str">
        <f>IFERROR(IF(K10010="handling and wharfage",SUM(P10010:Q10010),IF(OR(K10010="tank",K10010="Boat",K10010="car"),INDEX(Rate!$B$4:$M$25,MATCH(Gilbert!N10010,Rate!$A$4:$A$25,0),MATCH(Gilbert!L10010,Rate!$B$3:$M$3,0))*O10010*0.8,INDEX(Rate!$B$4:$M$25,MATCH(Gilbert!N10010,Rate!$A$4:$A$25,0),MATCH(Gilbert!L10010,Rate!$B$3:$M$3,0))*O10010)),"")</f>
        <v/>
      </c>
      <c r="T10010" s="71" t="str">
        <f t="shared" si="471"/>
        <v/>
      </c>
    </row>
    <row r="10011" spans="16:20">
      <c r="P10011" s="70" t="str">
        <f t="shared" si="469"/>
        <v/>
      </c>
      <c r="Q10011" s="70" t="str">
        <f t="shared" si="470"/>
        <v/>
      </c>
      <c r="R10011" s="70" t="str">
        <f>IFERROR(IF(K10011="handling and wharfage",SUM(P10011:Q10011),IF(OR(K10011="tank",K10011="Boat",K10011="car"),INDEX(Rate!$B$4:$M$25,MATCH(Gilbert!N10011,Rate!$A$4:$A$25,0),MATCH(Gilbert!L10011,Rate!$B$3:$M$3,0))*O10011*0.8,INDEX(Rate!$B$4:$M$25,MATCH(Gilbert!N10011,Rate!$A$4:$A$25,0),MATCH(Gilbert!L10011,Rate!$B$3:$M$3,0))*O10011)),"")</f>
        <v/>
      </c>
      <c r="T10011" s="71" t="str">
        <f t="shared" si="471"/>
        <v/>
      </c>
    </row>
    <row r="10012" spans="16:20">
      <c r="P10012" s="70" t="str">
        <f t="shared" si="469"/>
        <v/>
      </c>
      <c r="Q10012" s="70" t="str">
        <f t="shared" si="470"/>
        <v/>
      </c>
      <c r="R10012" s="70" t="str">
        <f>IFERROR(IF(K10012="handling and wharfage",SUM(P10012:Q10012),IF(OR(K10012="tank",K10012="Boat",K10012="car"),INDEX(Rate!$B$4:$M$25,MATCH(Gilbert!N10012,Rate!$A$4:$A$25,0),MATCH(Gilbert!L10012,Rate!$B$3:$M$3,0))*O10012*0.8,INDEX(Rate!$B$4:$M$25,MATCH(Gilbert!N10012,Rate!$A$4:$A$25,0),MATCH(Gilbert!L10012,Rate!$B$3:$M$3,0))*O10012)),"")</f>
        <v/>
      </c>
      <c r="T10012" s="71" t="str">
        <f t="shared" si="471"/>
        <v/>
      </c>
    </row>
    <row r="10013" spans="16:20">
      <c r="P10013" s="70" t="str">
        <f t="shared" si="469"/>
        <v/>
      </c>
      <c r="Q10013" s="70" t="str">
        <f t="shared" si="470"/>
        <v/>
      </c>
      <c r="R10013" s="70" t="str">
        <f>IFERROR(IF(K10013="handling and wharfage",SUM(P10013:Q10013),IF(OR(K10013="tank",K10013="Boat",K10013="car"),INDEX(Rate!$B$4:$M$25,MATCH(Gilbert!N10013,Rate!$A$4:$A$25,0),MATCH(Gilbert!L10013,Rate!$B$3:$M$3,0))*O10013*0.8,INDEX(Rate!$B$4:$M$25,MATCH(Gilbert!N10013,Rate!$A$4:$A$25,0),MATCH(Gilbert!L10013,Rate!$B$3:$M$3,0))*O10013)),"")</f>
        <v/>
      </c>
      <c r="T10013" s="71" t="str">
        <f t="shared" si="471"/>
        <v/>
      </c>
    </row>
    <row r="10014" spans="16:20">
      <c r="P10014" s="70" t="str">
        <f t="shared" si="469"/>
        <v/>
      </c>
      <c r="Q10014" s="70" t="str">
        <f t="shared" si="470"/>
        <v/>
      </c>
      <c r="R10014" s="70" t="str">
        <f>IFERROR(IF(K10014="handling and wharfage",SUM(P10014:Q10014),IF(OR(K10014="tank",K10014="Boat",K10014="car"),INDEX(Rate!$B$4:$M$25,MATCH(Gilbert!N10014,Rate!$A$4:$A$25,0),MATCH(Gilbert!L10014,Rate!$B$3:$M$3,0))*O10014*0.8,INDEX(Rate!$B$4:$M$25,MATCH(Gilbert!N10014,Rate!$A$4:$A$25,0),MATCH(Gilbert!L10014,Rate!$B$3:$M$3,0))*O10014)),"")</f>
        <v/>
      </c>
      <c r="T10014" s="71" t="str">
        <f t="shared" si="471"/>
        <v/>
      </c>
    </row>
    <row r="10015" spans="16:20">
      <c r="P10015" s="70" t="str">
        <f t="shared" si="469"/>
        <v/>
      </c>
      <c r="Q10015" s="70" t="str">
        <f t="shared" si="470"/>
        <v/>
      </c>
      <c r="R10015" s="70" t="str">
        <f>IFERROR(IF(K10015="handling and wharfage",SUM(P10015:Q10015),IF(OR(K10015="tank",K10015="Boat",K10015="car"),INDEX(Rate!$B$4:$M$25,MATCH(Gilbert!N10015,Rate!$A$4:$A$25,0),MATCH(Gilbert!L10015,Rate!$B$3:$M$3,0))*O10015*0.8,INDEX(Rate!$B$4:$M$25,MATCH(Gilbert!N10015,Rate!$A$4:$A$25,0),MATCH(Gilbert!L10015,Rate!$B$3:$M$3,0))*O10015)),"")</f>
        <v/>
      </c>
      <c r="T10015" s="71" t="str">
        <f t="shared" si="471"/>
        <v/>
      </c>
    </row>
    <row r="10016" spans="16:20">
      <c r="P10016" s="70" t="str">
        <f t="shared" si="469"/>
        <v/>
      </c>
      <c r="Q10016" s="70" t="str">
        <f t="shared" si="470"/>
        <v/>
      </c>
      <c r="R10016" s="70" t="str">
        <f>IFERROR(IF(K10016="handling and wharfage",SUM(P10016:Q10016),IF(OR(K10016="tank",K10016="Boat",K10016="car"),INDEX(Rate!$B$4:$M$25,MATCH(Gilbert!N10016,Rate!$A$4:$A$25,0),MATCH(Gilbert!L10016,Rate!$B$3:$M$3,0))*O10016*0.8,INDEX(Rate!$B$4:$M$25,MATCH(Gilbert!N10016,Rate!$A$4:$A$25,0),MATCH(Gilbert!L10016,Rate!$B$3:$M$3,0))*O10016)),"")</f>
        <v/>
      </c>
      <c r="T10016" s="71" t="str">
        <f t="shared" si="471"/>
        <v/>
      </c>
    </row>
    <row r="10017" spans="16:20">
      <c r="P10017" s="70" t="str">
        <f t="shared" si="469"/>
        <v/>
      </c>
      <c r="Q10017" s="70" t="str">
        <f t="shared" si="470"/>
        <v/>
      </c>
      <c r="R10017" s="70" t="str">
        <f>IFERROR(IF(K10017="handling and wharfage",SUM(P10017:Q10017),IF(OR(K10017="tank",K10017="Boat",K10017="car"),INDEX(Rate!$B$4:$M$25,MATCH(Gilbert!N10017,Rate!$A$4:$A$25,0),MATCH(Gilbert!L10017,Rate!$B$3:$M$3,0))*O10017*0.8,INDEX(Rate!$B$4:$M$25,MATCH(Gilbert!N10017,Rate!$A$4:$A$25,0),MATCH(Gilbert!L10017,Rate!$B$3:$M$3,0))*O10017)),"")</f>
        <v/>
      </c>
      <c r="T10017" s="71" t="str">
        <f t="shared" si="471"/>
        <v/>
      </c>
    </row>
    <row r="10018" spans="16:20">
      <c r="P10018" s="70" t="str">
        <f t="shared" si="469"/>
        <v/>
      </c>
      <c r="Q10018" s="70" t="str">
        <f t="shared" si="470"/>
        <v/>
      </c>
      <c r="R10018" s="70" t="str">
        <f>IFERROR(IF(K10018="handling and wharfage",SUM(P10018:Q10018),IF(OR(K10018="tank",K10018="Boat",K10018="car"),INDEX(Rate!$B$4:$M$25,MATCH(Gilbert!N10018,Rate!$A$4:$A$25,0),MATCH(Gilbert!L10018,Rate!$B$3:$M$3,0))*O10018*0.8,INDEX(Rate!$B$4:$M$25,MATCH(Gilbert!N10018,Rate!$A$4:$A$25,0),MATCH(Gilbert!L10018,Rate!$B$3:$M$3,0))*O10018)),"")</f>
        <v/>
      </c>
      <c r="T10018" s="71" t="str">
        <f t="shared" si="471"/>
        <v/>
      </c>
    </row>
    <row r="10019" spans="16:20">
      <c r="P10019" s="70" t="str">
        <f t="shared" si="469"/>
        <v/>
      </c>
      <c r="Q10019" s="70" t="str">
        <f t="shared" si="470"/>
        <v/>
      </c>
      <c r="R10019" s="70" t="str">
        <f>IFERROR(IF(K10019="handling and wharfage",SUM(P10019:Q10019),IF(OR(K10019="tank",K10019="Boat",K10019="car"),INDEX(Rate!$B$4:$M$25,MATCH(Gilbert!N10019,Rate!$A$4:$A$25,0),MATCH(Gilbert!L10019,Rate!$B$3:$M$3,0))*O10019*0.8,INDEX(Rate!$B$4:$M$25,MATCH(Gilbert!N10019,Rate!$A$4:$A$25,0),MATCH(Gilbert!L10019,Rate!$B$3:$M$3,0))*O10019)),"")</f>
        <v/>
      </c>
      <c r="T10019" s="71" t="str">
        <f t="shared" si="471"/>
        <v/>
      </c>
    </row>
    <row r="10020" spans="16:20">
      <c r="P10020" s="70" t="str">
        <f t="shared" si="469"/>
        <v/>
      </c>
      <c r="Q10020" s="70" t="str">
        <f t="shared" si="470"/>
        <v/>
      </c>
      <c r="R10020" s="70" t="str">
        <f>IFERROR(IF(K10020="handling and wharfage",SUM(P10020:Q10020),IF(OR(K10020="tank",K10020="Boat",K10020="car"),INDEX(Rate!$B$4:$M$25,MATCH(Gilbert!N10020,Rate!$A$4:$A$25,0),MATCH(Gilbert!L10020,Rate!$B$3:$M$3,0))*O10020*0.8,INDEX(Rate!$B$4:$M$25,MATCH(Gilbert!N10020,Rate!$A$4:$A$25,0),MATCH(Gilbert!L10020,Rate!$B$3:$M$3,0))*O10020)),"")</f>
        <v/>
      </c>
      <c r="T10020" s="71" t="str">
        <f t="shared" si="471"/>
        <v/>
      </c>
    </row>
    <row r="10021" spans="16:20">
      <c r="P10021" s="70" t="str">
        <f t="shared" si="469"/>
        <v/>
      </c>
      <c r="Q10021" s="70" t="str">
        <f t="shared" si="470"/>
        <v/>
      </c>
      <c r="R10021" s="70" t="str">
        <f>IFERROR(IF(K10021="handling and wharfage",SUM(P10021:Q10021),IF(OR(K10021="tank",K10021="Boat",K10021="car"),INDEX(Rate!$B$4:$M$25,MATCH(Gilbert!N10021,Rate!$A$4:$A$25,0),MATCH(Gilbert!L10021,Rate!$B$3:$M$3,0))*O10021*0.8,INDEX(Rate!$B$4:$M$25,MATCH(Gilbert!N10021,Rate!$A$4:$A$25,0),MATCH(Gilbert!L10021,Rate!$B$3:$M$3,0))*O10021)),"")</f>
        <v/>
      </c>
      <c r="T10021" s="71" t="str">
        <f t="shared" si="471"/>
        <v/>
      </c>
    </row>
    <row r="10022" spans="16:20">
      <c r="P10022" s="70" t="str">
        <f t="shared" si="469"/>
        <v/>
      </c>
      <c r="Q10022" s="70" t="str">
        <f t="shared" si="470"/>
        <v/>
      </c>
      <c r="R10022" s="70" t="str">
        <f>IFERROR(IF(K10022="handling and wharfage",SUM(P10022:Q10022),IF(OR(K10022="tank",K10022="Boat",K10022="car"),INDEX(Rate!$B$4:$M$25,MATCH(Gilbert!N10022,Rate!$A$4:$A$25,0),MATCH(Gilbert!L10022,Rate!$B$3:$M$3,0))*O10022*0.8,INDEX(Rate!$B$4:$M$25,MATCH(Gilbert!N10022,Rate!$A$4:$A$25,0),MATCH(Gilbert!L10022,Rate!$B$3:$M$3,0))*O10022)),"")</f>
        <v/>
      </c>
      <c r="T10022" s="71" t="str">
        <f t="shared" si="471"/>
        <v/>
      </c>
    </row>
    <row r="10023" spans="16:20">
      <c r="P10023" s="70" t="str">
        <f t="shared" si="469"/>
        <v/>
      </c>
      <c r="Q10023" s="70" t="str">
        <f t="shared" si="470"/>
        <v/>
      </c>
      <c r="R10023" s="70" t="str">
        <f>IFERROR(IF(K10023="handling and wharfage",SUM(P10023:Q10023),IF(OR(K10023="tank",K10023="Boat",K10023="car"),INDEX(Rate!$B$4:$M$25,MATCH(Gilbert!N10023,Rate!$A$4:$A$25,0),MATCH(Gilbert!L10023,Rate!$B$3:$M$3,0))*O10023*0.8,INDEX(Rate!$B$4:$M$25,MATCH(Gilbert!N10023,Rate!$A$4:$A$25,0),MATCH(Gilbert!L10023,Rate!$B$3:$M$3,0))*O10023)),"")</f>
        <v/>
      </c>
      <c r="T10023" s="71" t="str">
        <f t="shared" si="471"/>
        <v/>
      </c>
    </row>
    <row r="10024" spans="16:20">
      <c r="P10024" s="70" t="str">
        <f t="shared" si="469"/>
        <v/>
      </c>
      <c r="Q10024" s="70" t="str">
        <f t="shared" si="470"/>
        <v/>
      </c>
      <c r="R10024" s="70" t="str">
        <f>IFERROR(IF(K10024="handling and wharfage",SUM(P10024:Q10024),IF(OR(K10024="tank",K10024="Boat",K10024="car"),INDEX(Rate!$B$4:$M$25,MATCH(Gilbert!N10024,Rate!$A$4:$A$25,0),MATCH(Gilbert!L10024,Rate!$B$3:$M$3,0))*O10024*0.8,INDEX(Rate!$B$4:$M$25,MATCH(Gilbert!N10024,Rate!$A$4:$A$25,0),MATCH(Gilbert!L10024,Rate!$B$3:$M$3,0))*O10024)),"")</f>
        <v/>
      </c>
      <c r="T10024" s="71" t="str">
        <f t="shared" si="471"/>
        <v/>
      </c>
    </row>
    <row r="10025" spans="16:20">
      <c r="P10025" s="70" t="str">
        <f t="shared" si="469"/>
        <v/>
      </c>
      <c r="Q10025" s="70" t="str">
        <f t="shared" si="470"/>
        <v/>
      </c>
      <c r="R10025" s="70" t="str">
        <f>IFERROR(IF(K10025="handling and wharfage",SUM(P10025:Q10025),IF(OR(K10025="tank",K10025="Boat",K10025="car"),INDEX(Rate!$B$4:$M$25,MATCH(Gilbert!N10025,Rate!$A$4:$A$25,0),MATCH(Gilbert!L10025,Rate!$B$3:$M$3,0))*O10025*0.8,INDEX(Rate!$B$4:$M$25,MATCH(Gilbert!N10025,Rate!$A$4:$A$25,0),MATCH(Gilbert!L10025,Rate!$B$3:$M$3,0))*O10025)),"")</f>
        <v/>
      </c>
      <c r="T10025" s="71" t="str">
        <f t="shared" si="471"/>
        <v/>
      </c>
    </row>
    <row r="10026" spans="16:20">
      <c r="P10026" s="70" t="str">
        <f t="shared" si="469"/>
        <v/>
      </c>
      <c r="Q10026" s="70" t="str">
        <f t="shared" si="470"/>
        <v/>
      </c>
      <c r="R10026" s="70" t="str">
        <f>IFERROR(IF(K10026="handling and wharfage",SUM(P10026:Q10026),IF(OR(K10026="tank",K10026="Boat",K10026="car"),INDEX(Rate!$B$4:$M$25,MATCH(Gilbert!N10026,Rate!$A$4:$A$25,0),MATCH(Gilbert!L10026,Rate!$B$3:$M$3,0))*O10026*0.8,INDEX(Rate!$B$4:$M$25,MATCH(Gilbert!N10026,Rate!$A$4:$A$25,0),MATCH(Gilbert!L10026,Rate!$B$3:$M$3,0))*O10026)),"")</f>
        <v/>
      </c>
      <c r="T10026" s="71" t="str">
        <f t="shared" si="471"/>
        <v/>
      </c>
    </row>
    <row r="10027" spans="16:20">
      <c r="P10027" s="70" t="str">
        <f t="shared" si="469"/>
        <v/>
      </c>
      <c r="Q10027" s="70" t="str">
        <f t="shared" si="470"/>
        <v/>
      </c>
      <c r="R10027" s="70" t="str">
        <f>IFERROR(IF(K10027="handling and wharfage",SUM(P10027:Q10027),IF(OR(K10027="tank",K10027="Boat",K10027="car"),INDEX(Rate!$B$4:$M$25,MATCH(Gilbert!N10027,Rate!$A$4:$A$25,0),MATCH(Gilbert!L10027,Rate!$B$3:$M$3,0))*O10027*0.8,INDEX(Rate!$B$4:$M$25,MATCH(Gilbert!N10027,Rate!$A$4:$A$25,0),MATCH(Gilbert!L10027,Rate!$B$3:$M$3,0))*O10027)),"")</f>
        <v/>
      </c>
      <c r="T10027" s="71" t="str">
        <f t="shared" si="471"/>
        <v/>
      </c>
    </row>
    <row r="10028" spans="16:20">
      <c r="P10028" s="70" t="str">
        <f t="shared" si="469"/>
        <v/>
      </c>
      <c r="Q10028" s="70" t="str">
        <f t="shared" si="470"/>
        <v/>
      </c>
      <c r="R10028" s="70" t="str">
        <f>IFERROR(IF(K10028="handling and wharfage",SUM(P10028:Q10028),IF(OR(K10028="tank",K10028="Boat",K10028="car"),INDEX(Rate!$B$4:$M$25,MATCH(Gilbert!N10028,Rate!$A$4:$A$25,0),MATCH(Gilbert!L10028,Rate!$B$3:$M$3,0))*O10028*0.8,INDEX(Rate!$B$4:$M$25,MATCH(Gilbert!N10028,Rate!$A$4:$A$25,0),MATCH(Gilbert!L10028,Rate!$B$3:$M$3,0))*O10028)),"")</f>
        <v/>
      </c>
      <c r="T10028" s="71" t="str">
        <f t="shared" si="471"/>
        <v/>
      </c>
    </row>
    <row r="10029" spans="16:20">
      <c r="P10029" s="70" t="str">
        <f t="shared" si="469"/>
        <v/>
      </c>
      <c r="Q10029" s="70" t="str">
        <f t="shared" si="470"/>
        <v/>
      </c>
      <c r="R10029" s="70" t="str">
        <f>IFERROR(IF(K10029="handling and wharfage",SUM(P10029:Q10029),IF(OR(K10029="tank",K10029="Boat",K10029="car"),INDEX(Rate!$B$4:$M$25,MATCH(Gilbert!N10029,Rate!$A$4:$A$25,0),MATCH(Gilbert!L10029,Rate!$B$3:$M$3,0))*O10029*0.8,INDEX(Rate!$B$4:$M$25,MATCH(Gilbert!N10029,Rate!$A$4:$A$25,0),MATCH(Gilbert!L10029,Rate!$B$3:$M$3,0))*O10029)),"")</f>
        <v/>
      </c>
      <c r="T10029" s="71" t="str">
        <f t="shared" si="471"/>
        <v/>
      </c>
    </row>
    <row r="10030" spans="16:20">
      <c r="P10030" s="70" t="str">
        <f t="shared" si="469"/>
        <v/>
      </c>
      <c r="Q10030" s="70" t="str">
        <f t="shared" si="470"/>
        <v/>
      </c>
      <c r="R10030" s="70" t="str">
        <f>IFERROR(IF(K10030="handling and wharfage",SUM(P10030:Q10030),IF(OR(K10030="tank",K10030="Boat",K10030="car"),INDEX(Rate!$B$4:$M$25,MATCH(Gilbert!N10030,Rate!$A$4:$A$25,0),MATCH(Gilbert!L10030,Rate!$B$3:$M$3,0))*O10030*0.8,INDEX(Rate!$B$4:$M$25,MATCH(Gilbert!N10030,Rate!$A$4:$A$25,0),MATCH(Gilbert!L10030,Rate!$B$3:$M$3,0))*O10030)),"")</f>
        <v/>
      </c>
      <c r="T10030" s="71" t="str">
        <f t="shared" si="471"/>
        <v/>
      </c>
    </row>
    <row r="10031" spans="16:20">
      <c r="P10031" s="70" t="str">
        <f t="shared" si="469"/>
        <v/>
      </c>
      <c r="Q10031" s="70" t="str">
        <f t="shared" si="470"/>
        <v/>
      </c>
      <c r="R10031" s="70" t="str">
        <f>IFERROR(IF(K10031="handling and wharfage",SUM(P10031:Q10031),IF(OR(K10031="tank",K10031="Boat",K10031="car"),INDEX(Rate!$B$4:$M$25,MATCH(Gilbert!N10031,Rate!$A$4:$A$25,0),MATCH(Gilbert!L10031,Rate!$B$3:$M$3,0))*O10031*0.8,INDEX(Rate!$B$4:$M$25,MATCH(Gilbert!N10031,Rate!$A$4:$A$25,0),MATCH(Gilbert!L10031,Rate!$B$3:$M$3,0))*O10031)),"")</f>
        <v/>
      </c>
      <c r="T10031" s="71" t="str">
        <f t="shared" si="471"/>
        <v/>
      </c>
    </row>
    <row r="10032" spans="16:20">
      <c r="P10032" s="70" t="str">
        <f t="shared" si="469"/>
        <v/>
      </c>
      <c r="Q10032" s="70" t="str">
        <f t="shared" si="470"/>
        <v/>
      </c>
      <c r="R10032" s="70" t="str">
        <f>IFERROR(IF(K10032="handling and wharfage",SUM(P10032:Q10032),IF(OR(K10032="tank",K10032="Boat",K10032="car"),INDEX(Rate!$B$4:$M$25,MATCH(Gilbert!N10032,Rate!$A$4:$A$25,0),MATCH(Gilbert!L10032,Rate!$B$3:$M$3,0))*O10032*0.8,INDEX(Rate!$B$4:$M$25,MATCH(Gilbert!N10032,Rate!$A$4:$A$25,0),MATCH(Gilbert!L10032,Rate!$B$3:$M$3,0))*O10032)),"")</f>
        <v/>
      </c>
      <c r="T10032" s="71" t="str">
        <f t="shared" si="471"/>
        <v/>
      </c>
    </row>
    <row r="10033" spans="16:20">
      <c r="P10033" s="70" t="str">
        <f t="shared" si="469"/>
        <v/>
      </c>
      <c r="Q10033" s="70" t="str">
        <f t="shared" si="470"/>
        <v/>
      </c>
      <c r="R10033" s="70" t="str">
        <f>IFERROR(IF(K10033="handling and wharfage",SUM(P10033:Q10033),IF(OR(K10033="tank",K10033="Boat",K10033="car"),INDEX(Rate!$B$4:$M$25,MATCH(Gilbert!N10033,Rate!$A$4:$A$25,0),MATCH(Gilbert!L10033,Rate!$B$3:$M$3,0))*O10033*0.8,INDEX(Rate!$B$4:$M$25,MATCH(Gilbert!N10033,Rate!$A$4:$A$25,0),MATCH(Gilbert!L10033,Rate!$B$3:$M$3,0))*O10033)),"")</f>
        <v/>
      </c>
      <c r="T10033" s="71" t="str">
        <f t="shared" si="471"/>
        <v/>
      </c>
    </row>
    <row r="10034" spans="16:20">
      <c r="P10034" s="70" t="str">
        <f t="shared" si="469"/>
        <v/>
      </c>
      <c r="Q10034" s="70" t="str">
        <f t="shared" si="470"/>
        <v/>
      </c>
      <c r="R10034" s="70" t="str">
        <f>IFERROR(IF(K10034="handling and wharfage",SUM(P10034:Q10034),IF(OR(K10034="tank",K10034="Boat",K10034="car"),INDEX(Rate!$B$4:$M$25,MATCH(Gilbert!N10034,Rate!$A$4:$A$25,0),MATCH(Gilbert!L10034,Rate!$B$3:$M$3,0))*O10034*0.8,INDEX(Rate!$B$4:$M$25,MATCH(Gilbert!N10034,Rate!$A$4:$A$25,0),MATCH(Gilbert!L10034,Rate!$B$3:$M$3,0))*O10034)),"")</f>
        <v/>
      </c>
      <c r="T10034" s="71" t="str">
        <f t="shared" si="471"/>
        <v/>
      </c>
    </row>
    <row r="10035" spans="16:20">
      <c r="P10035" s="70" t="str">
        <f t="shared" si="469"/>
        <v/>
      </c>
      <c r="Q10035" s="70" t="str">
        <f t="shared" si="470"/>
        <v/>
      </c>
      <c r="R10035" s="70" t="str">
        <f>IFERROR(IF(K10035="handling and wharfage",SUM(P10035:Q10035),IF(OR(K10035="tank",K10035="Boat",K10035="car"),INDEX(Rate!$B$4:$M$25,MATCH(Gilbert!N10035,Rate!$A$4:$A$25,0),MATCH(Gilbert!L10035,Rate!$B$3:$M$3,0))*O10035*0.8,INDEX(Rate!$B$4:$M$25,MATCH(Gilbert!N10035,Rate!$A$4:$A$25,0),MATCH(Gilbert!L10035,Rate!$B$3:$M$3,0))*O10035)),"")</f>
        <v/>
      </c>
      <c r="T10035" s="71" t="str">
        <f t="shared" si="471"/>
        <v/>
      </c>
    </row>
    <row r="10036" spans="16:20">
      <c r="P10036" s="70" t="str">
        <f t="shared" si="469"/>
        <v/>
      </c>
      <c r="Q10036" s="70" t="str">
        <f t="shared" si="470"/>
        <v/>
      </c>
      <c r="R10036" s="70" t="str">
        <f>IFERROR(IF(K10036="handling and wharfage",SUM(P10036:Q10036),IF(OR(K10036="tank",K10036="Boat",K10036="car"),INDEX(Rate!$B$4:$M$25,MATCH(Gilbert!N10036,Rate!$A$4:$A$25,0),MATCH(Gilbert!L10036,Rate!$B$3:$M$3,0))*O10036*0.8,INDEX(Rate!$B$4:$M$25,MATCH(Gilbert!N10036,Rate!$A$4:$A$25,0),MATCH(Gilbert!L10036,Rate!$B$3:$M$3,0))*O10036)),"")</f>
        <v/>
      </c>
      <c r="T10036" s="71" t="str">
        <f t="shared" si="471"/>
        <v/>
      </c>
    </row>
    <row r="10037" spans="16:20">
      <c r="P10037" s="70" t="str">
        <f t="shared" si="469"/>
        <v/>
      </c>
      <c r="Q10037" s="70" t="str">
        <f t="shared" si="470"/>
        <v/>
      </c>
      <c r="R10037" s="70" t="str">
        <f>IFERROR(IF(K10037="handling and wharfage",SUM(P10037:Q10037),IF(OR(K10037="tank",K10037="Boat",K10037="car"),INDEX(Rate!$B$4:$M$25,MATCH(Gilbert!N10037,Rate!$A$4:$A$25,0),MATCH(Gilbert!L10037,Rate!$B$3:$M$3,0))*O10037*0.8,INDEX(Rate!$B$4:$M$25,MATCH(Gilbert!N10037,Rate!$A$4:$A$25,0),MATCH(Gilbert!L10037,Rate!$B$3:$M$3,0))*O10037)),"")</f>
        <v/>
      </c>
      <c r="T10037" s="71" t="str">
        <f t="shared" si="471"/>
        <v/>
      </c>
    </row>
    <row r="10038" spans="16:20">
      <c r="P10038" s="70" t="str">
        <f t="shared" si="469"/>
        <v/>
      </c>
      <c r="Q10038" s="70" t="str">
        <f t="shared" si="470"/>
        <v/>
      </c>
      <c r="R10038" s="70" t="str">
        <f>IFERROR(IF(K10038="handling and wharfage",SUM(P10038:Q10038),IF(OR(K10038="tank",K10038="Boat",K10038="car"),INDEX(Rate!$B$4:$M$25,MATCH(Gilbert!N10038,Rate!$A$4:$A$25,0),MATCH(Gilbert!L10038,Rate!$B$3:$M$3,0))*O10038*0.8,INDEX(Rate!$B$4:$M$25,MATCH(Gilbert!N10038,Rate!$A$4:$A$25,0),MATCH(Gilbert!L10038,Rate!$B$3:$M$3,0))*O10038)),"")</f>
        <v/>
      </c>
      <c r="T10038" s="71" t="str">
        <f t="shared" si="471"/>
        <v/>
      </c>
    </row>
    <row r="10039" spans="16:20">
      <c r="P10039" s="70" t="str">
        <f t="shared" si="469"/>
        <v/>
      </c>
      <c r="Q10039" s="70" t="str">
        <f t="shared" si="470"/>
        <v/>
      </c>
      <c r="R10039" s="70" t="str">
        <f>IFERROR(IF(K10039="handling and wharfage",SUM(P10039:Q10039),IF(OR(K10039="tank",K10039="Boat",K10039="car"),INDEX(Rate!$B$4:$M$25,MATCH(Gilbert!N10039,Rate!$A$4:$A$25,0),MATCH(Gilbert!L10039,Rate!$B$3:$M$3,0))*O10039*0.8,INDEX(Rate!$B$4:$M$25,MATCH(Gilbert!N10039,Rate!$A$4:$A$25,0),MATCH(Gilbert!L10039,Rate!$B$3:$M$3,0))*O10039)),"")</f>
        <v/>
      </c>
      <c r="T10039" s="71" t="str">
        <f t="shared" si="471"/>
        <v/>
      </c>
    </row>
    <row r="10040" spans="16:20">
      <c r="P10040" s="70" t="str">
        <f t="shared" si="469"/>
        <v/>
      </c>
      <c r="Q10040" s="70" t="str">
        <f t="shared" si="470"/>
        <v/>
      </c>
      <c r="R10040" s="70" t="str">
        <f>IFERROR(IF(K10040="handling and wharfage",SUM(P10040:Q10040),IF(OR(K10040="tank",K10040="Boat",K10040="car"),INDEX(Rate!$B$4:$M$25,MATCH(Gilbert!N10040,Rate!$A$4:$A$25,0),MATCH(Gilbert!L10040,Rate!$B$3:$M$3,0))*O10040*0.8,INDEX(Rate!$B$4:$M$25,MATCH(Gilbert!N10040,Rate!$A$4:$A$25,0),MATCH(Gilbert!L10040,Rate!$B$3:$M$3,0))*O10040)),"")</f>
        <v/>
      </c>
      <c r="T10040" s="71" t="str">
        <f t="shared" si="471"/>
        <v/>
      </c>
    </row>
    <row r="10041" spans="16:20">
      <c r="P10041" s="70" t="str">
        <f t="shared" si="469"/>
        <v/>
      </c>
      <c r="Q10041" s="70" t="str">
        <f t="shared" si="470"/>
        <v/>
      </c>
      <c r="R10041" s="70" t="str">
        <f>IFERROR(IF(K10041="handling and wharfage",SUM(P10041:Q10041),IF(OR(K10041="tank",K10041="Boat",K10041="car"),INDEX(Rate!$B$4:$M$25,MATCH(Gilbert!N10041,Rate!$A$4:$A$25,0),MATCH(Gilbert!L10041,Rate!$B$3:$M$3,0))*O10041*0.8,INDEX(Rate!$B$4:$M$25,MATCH(Gilbert!N10041,Rate!$A$4:$A$25,0),MATCH(Gilbert!L10041,Rate!$B$3:$M$3,0))*O10041)),"")</f>
        <v/>
      </c>
      <c r="T10041" s="71" t="str">
        <f t="shared" si="471"/>
        <v/>
      </c>
    </row>
    <row r="10042" spans="16:20">
      <c r="P10042" s="70" t="str">
        <f t="shared" si="469"/>
        <v/>
      </c>
      <c r="Q10042" s="70" t="str">
        <f t="shared" si="470"/>
        <v/>
      </c>
      <c r="R10042" s="70" t="str">
        <f>IFERROR(IF(K10042="handling and wharfage",SUM(P10042:Q10042),IF(OR(K10042="tank",K10042="Boat",K10042="car"),INDEX(Rate!$B$4:$M$25,MATCH(Gilbert!N10042,Rate!$A$4:$A$25,0),MATCH(Gilbert!L10042,Rate!$B$3:$M$3,0))*O10042*0.8,INDEX(Rate!$B$4:$M$25,MATCH(Gilbert!N10042,Rate!$A$4:$A$25,0),MATCH(Gilbert!L10042,Rate!$B$3:$M$3,0))*O10042)),"")</f>
        <v/>
      </c>
      <c r="T10042" s="71" t="str">
        <f t="shared" si="471"/>
        <v/>
      </c>
    </row>
    <row r="10043" spans="16:20">
      <c r="P10043" s="70" t="str">
        <f t="shared" si="469"/>
        <v/>
      </c>
      <c r="Q10043" s="70" t="str">
        <f t="shared" si="470"/>
        <v/>
      </c>
      <c r="R10043" s="70" t="str">
        <f>IFERROR(IF(K10043="handling and wharfage",SUM(P10043:Q10043),IF(OR(K10043="tank",K10043="Boat",K10043="car"),INDEX(Rate!$B$4:$M$25,MATCH(Gilbert!N10043,Rate!$A$4:$A$25,0),MATCH(Gilbert!L10043,Rate!$B$3:$M$3,0))*O10043*0.8,INDEX(Rate!$B$4:$M$25,MATCH(Gilbert!N10043,Rate!$A$4:$A$25,0),MATCH(Gilbert!L10043,Rate!$B$3:$M$3,0))*O10043)),"")</f>
        <v/>
      </c>
      <c r="T10043" s="71" t="str">
        <f t="shared" si="471"/>
        <v/>
      </c>
    </row>
    <row r="10044" spans="16:20">
      <c r="P10044" s="70" t="str">
        <f t="shared" si="469"/>
        <v/>
      </c>
      <c r="Q10044" s="70" t="str">
        <f t="shared" si="470"/>
        <v/>
      </c>
      <c r="R10044" s="70" t="str">
        <f>IFERROR(IF(K10044="handling and wharfage",SUM(P10044:Q10044),IF(OR(K10044="tank",K10044="Boat",K10044="car"),INDEX(Rate!$B$4:$M$25,MATCH(Gilbert!N10044,Rate!$A$4:$A$25,0),MATCH(Gilbert!L10044,Rate!$B$3:$M$3,0))*O10044*0.8,INDEX(Rate!$B$4:$M$25,MATCH(Gilbert!N10044,Rate!$A$4:$A$25,0),MATCH(Gilbert!L10044,Rate!$B$3:$M$3,0))*O10044)),"")</f>
        <v/>
      </c>
      <c r="T10044" s="71" t="str">
        <f t="shared" si="471"/>
        <v/>
      </c>
    </row>
    <row r="10045" spans="16:20">
      <c r="P10045" s="70" t="str">
        <f t="shared" si="469"/>
        <v/>
      </c>
      <c r="Q10045" s="70" t="str">
        <f t="shared" si="470"/>
        <v/>
      </c>
      <c r="R10045" s="70" t="str">
        <f>IFERROR(IF(K10045="handling and wharfage",SUM(P10045:Q10045),IF(OR(K10045="tank",K10045="Boat",K10045="car"),INDEX(Rate!$B$4:$M$25,MATCH(Gilbert!N10045,Rate!$A$4:$A$25,0),MATCH(Gilbert!L10045,Rate!$B$3:$M$3,0))*O10045*0.8,INDEX(Rate!$B$4:$M$25,MATCH(Gilbert!N10045,Rate!$A$4:$A$25,0),MATCH(Gilbert!L10045,Rate!$B$3:$M$3,0))*O10045)),"")</f>
        <v/>
      </c>
      <c r="T10045" s="71" t="str">
        <f t="shared" si="471"/>
        <v/>
      </c>
    </row>
    <row r="10046" spans="16:20">
      <c r="P10046" s="70" t="str">
        <f t="shared" si="469"/>
        <v/>
      </c>
      <c r="Q10046" s="70" t="str">
        <f t="shared" si="470"/>
        <v/>
      </c>
      <c r="R10046" s="70" t="str">
        <f>IFERROR(IF(K10046="handling and wharfage",SUM(P10046:Q10046),IF(OR(K10046="tank",K10046="Boat",K10046="car"),INDEX(Rate!$B$4:$M$25,MATCH(Gilbert!N10046,Rate!$A$4:$A$25,0),MATCH(Gilbert!L10046,Rate!$B$3:$M$3,0))*O10046*0.8,INDEX(Rate!$B$4:$M$25,MATCH(Gilbert!N10046,Rate!$A$4:$A$25,0),MATCH(Gilbert!L10046,Rate!$B$3:$M$3,0))*O10046)),"")</f>
        <v/>
      </c>
      <c r="T10046" s="71" t="str">
        <f t="shared" si="471"/>
        <v/>
      </c>
    </row>
    <row r="10047" spans="16:20">
      <c r="P10047" s="70" t="str">
        <f t="shared" si="469"/>
        <v/>
      </c>
      <c r="Q10047" s="70" t="str">
        <f t="shared" si="470"/>
        <v/>
      </c>
      <c r="R10047" s="70" t="str">
        <f>IFERROR(IF(K10047="handling and wharfage",SUM(P10047:Q10047),IF(OR(K10047="tank",K10047="Boat",K10047="car"),INDEX(Rate!$B$4:$M$25,MATCH(Gilbert!N10047,Rate!$A$4:$A$25,0),MATCH(Gilbert!L10047,Rate!$B$3:$M$3,0))*O10047*0.8,INDEX(Rate!$B$4:$M$25,MATCH(Gilbert!N10047,Rate!$A$4:$A$25,0),MATCH(Gilbert!L10047,Rate!$B$3:$M$3,0))*O10047)),"")</f>
        <v/>
      </c>
      <c r="T10047" s="71" t="str">
        <f t="shared" si="471"/>
        <v/>
      </c>
    </row>
    <row r="10048" spans="16:20">
      <c r="P10048" s="70" t="str">
        <f t="shared" si="469"/>
        <v/>
      </c>
      <c r="Q10048" s="70" t="str">
        <f t="shared" si="470"/>
        <v/>
      </c>
      <c r="R10048" s="70" t="str">
        <f>IFERROR(IF(K10048="handling and wharfage",SUM(P10048:Q10048),IF(OR(K10048="tank",K10048="Boat",K10048="car"),INDEX(Rate!$B$4:$M$25,MATCH(Gilbert!N10048,Rate!$A$4:$A$25,0),MATCH(Gilbert!L10048,Rate!$B$3:$M$3,0))*O10048*0.8,INDEX(Rate!$B$4:$M$25,MATCH(Gilbert!N10048,Rate!$A$4:$A$25,0),MATCH(Gilbert!L10048,Rate!$B$3:$M$3,0))*O10048)),"")</f>
        <v/>
      </c>
      <c r="T10048" s="71" t="str">
        <f t="shared" si="471"/>
        <v/>
      </c>
    </row>
    <row r="10049" spans="16:20">
      <c r="P10049" s="70" t="str">
        <f t="shared" si="469"/>
        <v/>
      </c>
      <c r="Q10049" s="70" t="str">
        <f t="shared" si="470"/>
        <v/>
      </c>
      <c r="R10049" s="70" t="str">
        <f>IFERROR(IF(K10049="handling and wharfage",SUM(P10049:Q10049),IF(OR(K10049="tank",K10049="Boat",K10049="car"),INDEX(Rate!$B$4:$M$25,MATCH(Gilbert!N10049,Rate!$A$4:$A$25,0),MATCH(Gilbert!L10049,Rate!$B$3:$M$3,0))*O10049*0.8,INDEX(Rate!$B$4:$M$25,MATCH(Gilbert!N10049,Rate!$A$4:$A$25,0),MATCH(Gilbert!L10049,Rate!$B$3:$M$3,0))*O10049)),"")</f>
        <v/>
      </c>
      <c r="T10049" s="71" t="str">
        <f t="shared" si="471"/>
        <v/>
      </c>
    </row>
    <row r="10050" spans="16:20">
      <c r="P10050" s="70" t="str">
        <f t="shared" si="469"/>
        <v/>
      </c>
      <c r="Q10050" s="70" t="str">
        <f t="shared" si="470"/>
        <v/>
      </c>
      <c r="R10050" s="70" t="str">
        <f>IFERROR(IF(K10050="handling and wharfage",SUM(P10050:Q10050),IF(OR(K10050="tank",K10050="Boat",K10050="car"),INDEX(Rate!$B$4:$M$25,MATCH(Gilbert!N10050,Rate!$A$4:$A$25,0),MATCH(Gilbert!L10050,Rate!$B$3:$M$3,0))*O10050*0.8,INDEX(Rate!$B$4:$M$25,MATCH(Gilbert!N10050,Rate!$A$4:$A$25,0),MATCH(Gilbert!L10050,Rate!$B$3:$M$3,0))*O10050)),"")</f>
        <v/>
      </c>
      <c r="T10050" s="71" t="str">
        <f t="shared" si="471"/>
        <v/>
      </c>
    </row>
    <row r="10051" spans="16:20">
      <c r="P10051" s="70" t="str">
        <f t="shared" ref="P10051:P10114" si="472">IF(OR(K10051="handling and wharfage",K10051="rau handling and wharfage"),O10051*30,"")</f>
        <v/>
      </c>
      <c r="Q10051" s="70" t="str">
        <f t="shared" ref="Q10051:Q10114" si="473">IF(K10051&lt;&gt;"handling and wharfage","",O10051*3.5)</f>
        <v/>
      </c>
      <c r="R10051" s="70" t="str">
        <f>IFERROR(IF(K10051="handling and wharfage",SUM(P10051:Q10051),IF(OR(K10051="tank",K10051="Boat",K10051="car"),INDEX(Rate!$B$4:$M$25,MATCH(Gilbert!N10051,Rate!$A$4:$A$25,0),MATCH(Gilbert!L10051,Rate!$B$3:$M$3,0))*O10051*0.8,INDEX(Rate!$B$4:$M$25,MATCH(Gilbert!N10051,Rate!$A$4:$A$25,0),MATCH(Gilbert!L10051,Rate!$B$3:$M$3,0))*O10051)),"")</f>
        <v/>
      </c>
      <c r="T10051" s="71" t="str">
        <f t="shared" ref="T10051:T10114" si="474">IF(L10051="","",IF(L10051="General2","F0070000061A","E31250000331"))</f>
        <v/>
      </c>
    </row>
    <row r="10052" spans="16:20">
      <c r="P10052" s="70" t="str">
        <f t="shared" si="472"/>
        <v/>
      </c>
      <c r="Q10052" s="70" t="str">
        <f t="shared" si="473"/>
        <v/>
      </c>
      <c r="R10052" s="70" t="str">
        <f>IFERROR(IF(K10052="handling and wharfage",SUM(P10052:Q10052),IF(OR(K10052="tank",K10052="Boat",K10052="car"),INDEX(Rate!$B$4:$M$25,MATCH(Gilbert!N10052,Rate!$A$4:$A$25,0),MATCH(Gilbert!L10052,Rate!$B$3:$M$3,0))*O10052*0.8,INDEX(Rate!$B$4:$M$25,MATCH(Gilbert!N10052,Rate!$A$4:$A$25,0),MATCH(Gilbert!L10052,Rate!$B$3:$M$3,0))*O10052)),"")</f>
        <v/>
      </c>
      <c r="T10052" s="71" t="str">
        <f t="shared" si="474"/>
        <v/>
      </c>
    </row>
    <row r="10053" spans="16:20">
      <c r="P10053" s="70" t="str">
        <f t="shared" si="472"/>
        <v/>
      </c>
      <c r="Q10053" s="70" t="str">
        <f t="shared" si="473"/>
        <v/>
      </c>
      <c r="R10053" s="70" t="str">
        <f>IFERROR(IF(K10053="handling and wharfage",SUM(P10053:Q10053),IF(OR(K10053="tank",K10053="Boat",K10053="car"),INDEX(Rate!$B$4:$M$25,MATCH(Gilbert!N10053,Rate!$A$4:$A$25,0),MATCH(Gilbert!L10053,Rate!$B$3:$M$3,0))*O10053*0.8,INDEX(Rate!$B$4:$M$25,MATCH(Gilbert!N10053,Rate!$A$4:$A$25,0),MATCH(Gilbert!L10053,Rate!$B$3:$M$3,0))*O10053)),"")</f>
        <v/>
      </c>
      <c r="T10053" s="71" t="str">
        <f t="shared" si="474"/>
        <v/>
      </c>
    </row>
    <row r="10054" spans="16:20">
      <c r="P10054" s="70" t="str">
        <f t="shared" si="472"/>
        <v/>
      </c>
      <c r="Q10054" s="70" t="str">
        <f t="shared" si="473"/>
        <v/>
      </c>
      <c r="R10054" s="70" t="str">
        <f>IFERROR(IF(K10054="handling and wharfage",SUM(P10054:Q10054),IF(OR(K10054="tank",K10054="Boat",K10054="car"),INDEX(Rate!$B$4:$M$25,MATCH(Gilbert!N10054,Rate!$A$4:$A$25,0),MATCH(Gilbert!L10054,Rate!$B$3:$M$3,0))*O10054*0.8,INDEX(Rate!$B$4:$M$25,MATCH(Gilbert!N10054,Rate!$A$4:$A$25,0),MATCH(Gilbert!L10054,Rate!$B$3:$M$3,0))*O10054)),"")</f>
        <v/>
      </c>
      <c r="T10054" s="71" t="str">
        <f t="shared" si="474"/>
        <v/>
      </c>
    </row>
    <row r="10055" spans="16:20">
      <c r="P10055" s="70" t="str">
        <f t="shared" si="472"/>
        <v/>
      </c>
      <c r="Q10055" s="70" t="str">
        <f t="shared" si="473"/>
        <v/>
      </c>
      <c r="R10055" s="70" t="str">
        <f>IFERROR(IF(K10055="handling and wharfage",SUM(P10055:Q10055),IF(OR(K10055="tank",K10055="Boat",K10055="car"),INDEX(Rate!$B$4:$M$25,MATCH(Gilbert!N10055,Rate!$A$4:$A$25,0),MATCH(Gilbert!L10055,Rate!$B$3:$M$3,0))*O10055*0.8,INDEX(Rate!$B$4:$M$25,MATCH(Gilbert!N10055,Rate!$A$4:$A$25,0),MATCH(Gilbert!L10055,Rate!$B$3:$M$3,0))*O10055)),"")</f>
        <v/>
      </c>
      <c r="T10055" s="71" t="str">
        <f t="shared" si="474"/>
        <v/>
      </c>
    </row>
    <row r="10056" spans="16:20">
      <c r="P10056" s="70" t="str">
        <f t="shared" si="472"/>
        <v/>
      </c>
      <c r="Q10056" s="70" t="str">
        <f t="shared" si="473"/>
        <v/>
      </c>
      <c r="R10056" s="70" t="str">
        <f>IFERROR(IF(K10056="handling and wharfage",SUM(P10056:Q10056),IF(OR(K10056="tank",K10056="Boat",K10056="car"),INDEX(Rate!$B$4:$M$25,MATCH(Gilbert!N10056,Rate!$A$4:$A$25,0),MATCH(Gilbert!L10056,Rate!$B$3:$M$3,0))*O10056*0.8,INDEX(Rate!$B$4:$M$25,MATCH(Gilbert!N10056,Rate!$A$4:$A$25,0),MATCH(Gilbert!L10056,Rate!$B$3:$M$3,0))*O10056)),"")</f>
        <v/>
      </c>
      <c r="T10056" s="71" t="str">
        <f t="shared" si="474"/>
        <v/>
      </c>
    </row>
    <row r="10057" spans="16:20">
      <c r="P10057" s="70" t="str">
        <f t="shared" si="472"/>
        <v/>
      </c>
      <c r="Q10057" s="70" t="str">
        <f t="shared" si="473"/>
        <v/>
      </c>
      <c r="R10057" s="70" t="str">
        <f>IFERROR(IF(K10057="handling and wharfage",SUM(P10057:Q10057),IF(OR(K10057="tank",K10057="Boat",K10057="car"),INDEX(Rate!$B$4:$M$25,MATCH(Gilbert!N10057,Rate!$A$4:$A$25,0),MATCH(Gilbert!L10057,Rate!$B$3:$M$3,0))*O10057*0.8,INDEX(Rate!$B$4:$M$25,MATCH(Gilbert!N10057,Rate!$A$4:$A$25,0),MATCH(Gilbert!L10057,Rate!$B$3:$M$3,0))*O10057)),"")</f>
        <v/>
      </c>
      <c r="T10057" s="71" t="str">
        <f t="shared" si="474"/>
        <v/>
      </c>
    </row>
    <row r="10058" spans="16:20">
      <c r="P10058" s="70" t="str">
        <f t="shared" si="472"/>
        <v/>
      </c>
      <c r="Q10058" s="70" t="str">
        <f t="shared" si="473"/>
        <v/>
      </c>
      <c r="R10058" s="70" t="str">
        <f>IFERROR(IF(K10058="handling and wharfage",SUM(P10058:Q10058),IF(OR(K10058="tank",K10058="Boat",K10058="car"),INDEX(Rate!$B$4:$M$25,MATCH(Gilbert!N10058,Rate!$A$4:$A$25,0),MATCH(Gilbert!L10058,Rate!$B$3:$M$3,0))*O10058*0.8,INDEX(Rate!$B$4:$M$25,MATCH(Gilbert!N10058,Rate!$A$4:$A$25,0),MATCH(Gilbert!L10058,Rate!$B$3:$M$3,0))*O10058)),"")</f>
        <v/>
      </c>
      <c r="T10058" s="71" t="str">
        <f t="shared" si="474"/>
        <v/>
      </c>
    </row>
    <row r="10059" spans="16:20">
      <c r="P10059" s="70" t="str">
        <f t="shared" si="472"/>
        <v/>
      </c>
      <c r="Q10059" s="70" t="str">
        <f t="shared" si="473"/>
        <v/>
      </c>
      <c r="R10059" s="70" t="str">
        <f>IFERROR(IF(K10059="handling and wharfage",SUM(P10059:Q10059),IF(OR(K10059="tank",K10059="Boat",K10059="car"),INDEX(Rate!$B$4:$M$25,MATCH(Gilbert!N10059,Rate!$A$4:$A$25,0),MATCH(Gilbert!L10059,Rate!$B$3:$M$3,0))*O10059*0.8,INDEX(Rate!$B$4:$M$25,MATCH(Gilbert!N10059,Rate!$A$4:$A$25,0),MATCH(Gilbert!L10059,Rate!$B$3:$M$3,0))*O10059)),"")</f>
        <v/>
      </c>
      <c r="T10059" s="71" t="str">
        <f t="shared" si="474"/>
        <v/>
      </c>
    </row>
    <row r="10060" spans="16:20">
      <c r="P10060" s="70" t="str">
        <f t="shared" si="472"/>
        <v/>
      </c>
      <c r="Q10060" s="70" t="str">
        <f t="shared" si="473"/>
        <v/>
      </c>
      <c r="R10060" s="70" t="str">
        <f>IFERROR(IF(K10060="handling and wharfage",SUM(P10060:Q10060),IF(OR(K10060="tank",K10060="Boat",K10060="car"),INDEX(Rate!$B$4:$M$25,MATCH(Gilbert!N10060,Rate!$A$4:$A$25,0),MATCH(Gilbert!L10060,Rate!$B$3:$M$3,0))*O10060*0.8,INDEX(Rate!$B$4:$M$25,MATCH(Gilbert!N10060,Rate!$A$4:$A$25,0),MATCH(Gilbert!L10060,Rate!$B$3:$M$3,0))*O10060)),"")</f>
        <v/>
      </c>
      <c r="T10060" s="71" t="str">
        <f t="shared" si="474"/>
        <v/>
      </c>
    </row>
    <row r="10061" spans="16:20">
      <c r="P10061" s="70" t="str">
        <f t="shared" si="472"/>
        <v/>
      </c>
      <c r="Q10061" s="70" t="str">
        <f t="shared" si="473"/>
        <v/>
      </c>
      <c r="R10061" s="70" t="str">
        <f>IFERROR(IF(K10061="handling and wharfage",SUM(P10061:Q10061),IF(OR(K10061="tank",K10061="Boat",K10061="car"),INDEX(Rate!$B$4:$M$25,MATCH(Gilbert!N10061,Rate!$A$4:$A$25,0),MATCH(Gilbert!L10061,Rate!$B$3:$M$3,0))*O10061*0.8,INDEX(Rate!$B$4:$M$25,MATCH(Gilbert!N10061,Rate!$A$4:$A$25,0),MATCH(Gilbert!L10061,Rate!$B$3:$M$3,0))*O10061)),"")</f>
        <v/>
      </c>
      <c r="T10061" s="71" t="str">
        <f t="shared" si="474"/>
        <v/>
      </c>
    </row>
    <row r="10062" spans="16:20">
      <c r="P10062" s="70" t="str">
        <f t="shared" si="472"/>
        <v/>
      </c>
      <c r="Q10062" s="70" t="str">
        <f t="shared" si="473"/>
        <v/>
      </c>
      <c r="R10062" s="70" t="str">
        <f>IFERROR(IF(K10062="handling and wharfage",SUM(P10062:Q10062),IF(OR(K10062="tank",K10062="Boat",K10062="car"),INDEX(Rate!$B$4:$M$25,MATCH(Gilbert!N10062,Rate!$A$4:$A$25,0),MATCH(Gilbert!L10062,Rate!$B$3:$M$3,0))*O10062*0.8,INDEX(Rate!$B$4:$M$25,MATCH(Gilbert!N10062,Rate!$A$4:$A$25,0),MATCH(Gilbert!L10062,Rate!$B$3:$M$3,0))*O10062)),"")</f>
        <v/>
      </c>
      <c r="T10062" s="71" t="str">
        <f t="shared" si="474"/>
        <v/>
      </c>
    </row>
    <row r="10063" spans="16:20">
      <c r="P10063" s="70" t="str">
        <f t="shared" si="472"/>
        <v/>
      </c>
      <c r="Q10063" s="70" t="str">
        <f t="shared" si="473"/>
        <v/>
      </c>
      <c r="R10063" s="70" t="str">
        <f>IFERROR(IF(K10063="handling and wharfage",SUM(P10063:Q10063),IF(OR(K10063="tank",K10063="Boat",K10063="car"),INDEX(Rate!$B$4:$M$25,MATCH(Gilbert!N10063,Rate!$A$4:$A$25,0),MATCH(Gilbert!L10063,Rate!$B$3:$M$3,0))*O10063*0.8,INDEX(Rate!$B$4:$M$25,MATCH(Gilbert!N10063,Rate!$A$4:$A$25,0),MATCH(Gilbert!L10063,Rate!$B$3:$M$3,0))*O10063)),"")</f>
        <v/>
      </c>
      <c r="T10063" s="71" t="str">
        <f t="shared" si="474"/>
        <v/>
      </c>
    </row>
    <row r="10064" spans="16:20">
      <c r="P10064" s="70" t="str">
        <f t="shared" si="472"/>
        <v/>
      </c>
      <c r="Q10064" s="70" t="str">
        <f t="shared" si="473"/>
        <v/>
      </c>
      <c r="R10064" s="70" t="str">
        <f>IFERROR(IF(K10064="handling and wharfage",SUM(P10064:Q10064),IF(OR(K10064="tank",K10064="Boat",K10064="car"),INDEX(Rate!$B$4:$M$25,MATCH(Gilbert!N10064,Rate!$A$4:$A$25,0),MATCH(Gilbert!L10064,Rate!$B$3:$M$3,0))*O10064*0.8,INDEX(Rate!$B$4:$M$25,MATCH(Gilbert!N10064,Rate!$A$4:$A$25,0),MATCH(Gilbert!L10064,Rate!$B$3:$M$3,0))*O10064)),"")</f>
        <v/>
      </c>
      <c r="T10064" s="71" t="str">
        <f t="shared" si="474"/>
        <v/>
      </c>
    </row>
    <row r="10065" spans="16:20">
      <c r="P10065" s="70" t="str">
        <f t="shared" si="472"/>
        <v/>
      </c>
      <c r="Q10065" s="70" t="str">
        <f t="shared" si="473"/>
        <v/>
      </c>
      <c r="R10065" s="70" t="str">
        <f>IFERROR(IF(K10065="handling and wharfage",SUM(P10065:Q10065),IF(OR(K10065="tank",K10065="Boat",K10065="car"),INDEX(Rate!$B$4:$M$25,MATCH(Gilbert!N10065,Rate!$A$4:$A$25,0),MATCH(Gilbert!L10065,Rate!$B$3:$M$3,0))*O10065*0.8,INDEX(Rate!$B$4:$M$25,MATCH(Gilbert!N10065,Rate!$A$4:$A$25,0),MATCH(Gilbert!L10065,Rate!$B$3:$M$3,0))*O10065)),"")</f>
        <v/>
      </c>
      <c r="T10065" s="71" t="str">
        <f t="shared" si="474"/>
        <v/>
      </c>
    </row>
    <row r="10066" spans="16:20">
      <c r="P10066" s="70" t="str">
        <f t="shared" si="472"/>
        <v/>
      </c>
      <c r="Q10066" s="70" t="str">
        <f t="shared" si="473"/>
        <v/>
      </c>
      <c r="R10066" s="70" t="str">
        <f>IFERROR(IF(K10066="handling and wharfage",SUM(P10066:Q10066),IF(OR(K10066="tank",K10066="Boat",K10066="car"),INDEX(Rate!$B$4:$M$25,MATCH(Gilbert!N10066,Rate!$A$4:$A$25,0),MATCH(Gilbert!L10066,Rate!$B$3:$M$3,0))*O10066*0.8,INDEX(Rate!$B$4:$M$25,MATCH(Gilbert!N10066,Rate!$A$4:$A$25,0),MATCH(Gilbert!L10066,Rate!$B$3:$M$3,0))*O10066)),"")</f>
        <v/>
      </c>
      <c r="T10066" s="71" t="str">
        <f t="shared" si="474"/>
        <v/>
      </c>
    </row>
    <row r="10067" spans="16:20">
      <c r="P10067" s="70" t="str">
        <f t="shared" si="472"/>
        <v/>
      </c>
      <c r="Q10067" s="70" t="str">
        <f t="shared" si="473"/>
        <v/>
      </c>
      <c r="R10067" s="70" t="str">
        <f>IFERROR(IF(K10067="handling and wharfage",SUM(P10067:Q10067),IF(OR(K10067="tank",K10067="Boat",K10067="car"),INDEX(Rate!$B$4:$M$25,MATCH(Gilbert!N10067,Rate!$A$4:$A$25,0),MATCH(Gilbert!L10067,Rate!$B$3:$M$3,0))*O10067*0.8,INDEX(Rate!$B$4:$M$25,MATCH(Gilbert!N10067,Rate!$A$4:$A$25,0),MATCH(Gilbert!L10067,Rate!$B$3:$M$3,0))*O10067)),"")</f>
        <v/>
      </c>
      <c r="T10067" s="71" t="str">
        <f t="shared" si="474"/>
        <v/>
      </c>
    </row>
    <row r="10068" spans="16:20">
      <c r="P10068" s="70" t="str">
        <f t="shared" si="472"/>
        <v/>
      </c>
      <c r="Q10068" s="70" t="str">
        <f t="shared" si="473"/>
        <v/>
      </c>
      <c r="R10068" s="70" t="str">
        <f>IFERROR(IF(K10068="handling and wharfage",SUM(P10068:Q10068),IF(OR(K10068="tank",K10068="Boat",K10068="car"),INDEX(Rate!$B$4:$M$25,MATCH(Gilbert!N10068,Rate!$A$4:$A$25,0),MATCH(Gilbert!L10068,Rate!$B$3:$M$3,0))*O10068*0.8,INDEX(Rate!$B$4:$M$25,MATCH(Gilbert!N10068,Rate!$A$4:$A$25,0),MATCH(Gilbert!L10068,Rate!$B$3:$M$3,0))*O10068)),"")</f>
        <v/>
      </c>
      <c r="T10068" s="71" t="str">
        <f t="shared" si="474"/>
        <v/>
      </c>
    </row>
    <row r="10069" spans="16:20">
      <c r="P10069" s="70" t="str">
        <f t="shared" si="472"/>
        <v/>
      </c>
      <c r="Q10069" s="70" t="str">
        <f t="shared" si="473"/>
        <v/>
      </c>
      <c r="R10069" s="70" t="str">
        <f>IFERROR(IF(K10069="handling and wharfage",SUM(P10069:Q10069),IF(OR(K10069="tank",K10069="Boat",K10069="car"),INDEX(Rate!$B$4:$M$25,MATCH(Gilbert!N10069,Rate!$A$4:$A$25,0),MATCH(Gilbert!L10069,Rate!$B$3:$M$3,0))*O10069*0.8,INDEX(Rate!$B$4:$M$25,MATCH(Gilbert!N10069,Rate!$A$4:$A$25,0),MATCH(Gilbert!L10069,Rate!$B$3:$M$3,0))*O10069)),"")</f>
        <v/>
      </c>
      <c r="T10069" s="71" t="str">
        <f t="shared" si="474"/>
        <v/>
      </c>
    </row>
    <row r="10070" spans="16:20">
      <c r="P10070" s="70" t="str">
        <f t="shared" si="472"/>
        <v/>
      </c>
      <c r="Q10070" s="70" t="str">
        <f t="shared" si="473"/>
        <v/>
      </c>
      <c r="R10070" s="70" t="str">
        <f>IFERROR(IF(K10070="handling and wharfage",SUM(P10070:Q10070),IF(OR(K10070="tank",K10070="Boat",K10070="car"),INDEX(Rate!$B$4:$M$25,MATCH(Gilbert!N10070,Rate!$A$4:$A$25,0),MATCH(Gilbert!L10070,Rate!$B$3:$M$3,0))*O10070*0.8,INDEX(Rate!$B$4:$M$25,MATCH(Gilbert!N10070,Rate!$A$4:$A$25,0),MATCH(Gilbert!L10070,Rate!$B$3:$M$3,0))*O10070)),"")</f>
        <v/>
      </c>
      <c r="T10070" s="71" t="str">
        <f t="shared" si="474"/>
        <v/>
      </c>
    </row>
    <row r="10071" spans="16:20">
      <c r="P10071" s="70" t="str">
        <f t="shared" si="472"/>
        <v/>
      </c>
      <c r="Q10071" s="70" t="str">
        <f t="shared" si="473"/>
        <v/>
      </c>
      <c r="R10071" s="70" t="str">
        <f>IFERROR(IF(K10071="handling and wharfage",SUM(P10071:Q10071),IF(OR(K10071="tank",K10071="Boat",K10071="car"),INDEX(Rate!$B$4:$M$25,MATCH(Gilbert!N10071,Rate!$A$4:$A$25,0),MATCH(Gilbert!L10071,Rate!$B$3:$M$3,0))*O10071*0.8,INDEX(Rate!$B$4:$M$25,MATCH(Gilbert!N10071,Rate!$A$4:$A$25,0),MATCH(Gilbert!L10071,Rate!$B$3:$M$3,0))*O10071)),"")</f>
        <v/>
      </c>
      <c r="T10071" s="71" t="str">
        <f t="shared" si="474"/>
        <v/>
      </c>
    </row>
    <row r="10072" spans="16:20">
      <c r="P10072" s="70" t="str">
        <f t="shared" si="472"/>
        <v/>
      </c>
      <c r="Q10072" s="70" t="str">
        <f t="shared" si="473"/>
        <v/>
      </c>
      <c r="R10072" s="70" t="str">
        <f>IFERROR(IF(K10072="handling and wharfage",SUM(P10072:Q10072),IF(OR(K10072="tank",K10072="Boat",K10072="car"),INDEX(Rate!$B$4:$M$25,MATCH(Gilbert!N10072,Rate!$A$4:$A$25,0),MATCH(Gilbert!L10072,Rate!$B$3:$M$3,0))*O10072*0.8,INDEX(Rate!$B$4:$M$25,MATCH(Gilbert!N10072,Rate!$A$4:$A$25,0),MATCH(Gilbert!L10072,Rate!$B$3:$M$3,0))*O10072)),"")</f>
        <v/>
      </c>
      <c r="T10072" s="71" t="str">
        <f t="shared" si="474"/>
        <v/>
      </c>
    </row>
    <row r="10073" spans="16:20">
      <c r="P10073" s="70" t="str">
        <f t="shared" si="472"/>
        <v/>
      </c>
      <c r="Q10073" s="70" t="str">
        <f t="shared" si="473"/>
        <v/>
      </c>
      <c r="R10073" s="70" t="str">
        <f>IFERROR(IF(K10073="handling and wharfage",SUM(P10073:Q10073),IF(OR(K10073="tank",K10073="Boat",K10073="car"),INDEX(Rate!$B$4:$M$25,MATCH(Gilbert!N10073,Rate!$A$4:$A$25,0),MATCH(Gilbert!L10073,Rate!$B$3:$M$3,0))*O10073*0.8,INDEX(Rate!$B$4:$M$25,MATCH(Gilbert!N10073,Rate!$A$4:$A$25,0),MATCH(Gilbert!L10073,Rate!$B$3:$M$3,0))*O10073)),"")</f>
        <v/>
      </c>
      <c r="T10073" s="71" t="str">
        <f t="shared" si="474"/>
        <v/>
      </c>
    </row>
    <row r="10074" spans="16:20">
      <c r="P10074" s="70" t="str">
        <f t="shared" si="472"/>
        <v/>
      </c>
      <c r="Q10074" s="70" t="str">
        <f t="shared" si="473"/>
        <v/>
      </c>
      <c r="R10074" s="70" t="str">
        <f>IFERROR(IF(K10074="handling and wharfage",SUM(P10074:Q10074),IF(OR(K10074="tank",K10074="Boat",K10074="car"),INDEX(Rate!$B$4:$M$25,MATCH(Gilbert!N10074,Rate!$A$4:$A$25,0),MATCH(Gilbert!L10074,Rate!$B$3:$M$3,0))*O10074*0.8,INDEX(Rate!$B$4:$M$25,MATCH(Gilbert!N10074,Rate!$A$4:$A$25,0),MATCH(Gilbert!L10074,Rate!$B$3:$M$3,0))*O10074)),"")</f>
        <v/>
      </c>
      <c r="T10074" s="71" t="str">
        <f t="shared" si="474"/>
        <v/>
      </c>
    </row>
    <row r="10075" spans="16:20">
      <c r="P10075" s="70" t="str">
        <f t="shared" si="472"/>
        <v/>
      </c>
      <c r="Q10075" s="70" t="str">
        <f t="shared" si="473"/>
        <v/>
      </c>
      <c r="R10075" s="70" t="str">
        <f>IFERROR(IF(K10075="handling and wharfage",SUM(P10075:Q10075),IF(OR(K10075="tank",K10075="Boat",K10075="car"),INDEX(Rate!$B$4:$M$25,MATCH(Gilbert!N10075,Rate!$A$4:$A$25,0),MATCH(Gilbert!L10075,Rate!$B$3:$M$3,0))*O10075*0.8,INDEX(Rate!$B$4:$M$25,MATCH(Gilbert!N10075,Rate!$A$4:$A$25,0),MATCH(Gilbert!L10075,Rate!$B$3:$M$3,0))*O10075)),"")</f>
        <v/>
      </c>
      <c r="T10075" s="71" t="str">
        <f t="shared" si="474"/>
        <v/>
      </c>
    </row>
    <row r="10076" spans="16:20">
      <c r="P10076" s="70" t="str">
        <f t="shared" si="472"/>
        <v/>
      </c>
      <c r="Q10076" s="70" t="str">
        <f t="shared" si="473"/>
        <v/>
      </c>
      <c r="R10076" s="70" t="str">
        <f>IFERROR(IF(K10076="handling and wharfage",SUM(P10076:Q10076),IF(OR(K10076="tank",K10076="Boat",K10076="car"),INDEX(Rate!$B$4:$M$25,MATCH(Gilbert!N10076,Rate!$A$4:$A$25,0),MATCH(Gilbert!L10076,Rate!$B$3:$M$3,0))*O10076*0.8,INDEX(Rate!$B$4:$M$25,MATCH(Gilbert!N10076,Rate!$A$4:$A$25,0),MATCH(Gilbert!L10076,Rate!$B$3:$M$3,0))*O10076)),"")</f>
        <v/>
      </c>
      <c r="T10076" s="71" t="str">
        <f t="shared" si="474"/>
        <v/>
      </c>
    </row>
    <row r="10077" spans="16:20">
      <c r="P10077" s="70" t="str">
        <f t="shared" si="472"/>
        <v/>
      </c>
      <c r="Q10077" s="70" t="str">
        <f t="shared" si="473"/>
        <v/>
      </c>
      <c r="R10077" s="70" t="str">
        <f>IFERROR(IF(K10077="handling and wharfage",SUM(P10077:Q10077),IF(OR(K10077="tank",K10077="Boat",K10077="car"),INDEX(Rate!$B$4:$M$25,MATCH(Gilbert!N10077,Rate!$A$4:$A$25,0),MATCH(Gilbert!L10077,Rate!$B$3:$M$3,0))*O10077*0.8,INDEX(Rate!$B$4:$M$25,MATCH(Gilbert!N10077,Rate!$A$4:$A$25,0),MATCH(Gilbert!L10077,Rate!$B$3:$M$3,0))*O10077)),"")</f>
        <v/>
      </c>
      <c r="T10077" s="71" t="str">
        <f t="shared" si="474"/>
        <v/>
      </c>
    </row>
    <row r="10078" spans="16:20">
      <c r="P10078" s="70" t="str">
        <f t="shared" si="472"/>
        <v/>
      </c>
      <c r="Q10078" s="70" t="str">
        <f t="shared" si="473"/>
        <v/>
      </c>
      <c r="R10078" s="70" t="str">
        <f>IFERROR(IF(K10078="handling and wharfage",SUM(P10078:Q10078),IF(OR(K10078="tank",K10078="Boat",K10078="car"),INDEX(Rate!$B$4:$M$25,MATCH(Gilbert!N10078,Rate!$A$4:$A$25,0),MATCH(Gilbert!L10078,Rate!$B$3:$M$3,0))*O10078*0.8,INDEX(Rate!$B$4:$M$25,MATCH(Gilbert!N10078,Rate!$A$4:$A$25,0),MATCH(Gilbert!L10078,Rate!$B$3:$M$3,0))*O10078)),"")</f>
        <v/>
      </c>
      <c r="T10078" s="71" t="str">
        <f t="shared" si="474"/>
        <v/>
      </c>
    </row>
    <row r="10079" spans="16:20">
      <c r="P10079" s="70" t="str">
        <f t="shared" si="472"/>
        <v/>
      </c>
      <c r="Q10079" s="70" t="str">
        <f t="shared" si="473"/>
        <v/>
      </c>
      <c r="R10079" s="70" t="str">
        <f>IFERROR(IF(K10079="handling and wharfage",SUM(P10079:Q10079),IF(OR(K10079="tank",K10079="Boat",K10079="car"),INDEX(Rate!$B$4:$M$25,MATCH(Gilbert!N10079,Rate!$A$4:$A$25,0),MATCH(Gilbert!L10079,Rate!$B$3:$M$3,0))*O10079*0.8,INDEX(Rate!$B$4:$M$25,MATCH(Gilbert!N10079,Rate!$A$4:$A$25,0),MATCH(Gilbert!L10079,Rate!$B$3:$M$3,0))*O10079)),"")</f>
        <v/>
      </c>
      <c r="T10079" s="71" t="str">
        <f t="shared" si="474"/>
        <v/>
      </c>
    </row>
    <row r="10080" spans="16:20">
      <c r="P10080" s="70" t="str">
        <f t="shared" si="472"/>
        <v/>
      </c>
      <c r="Q10080" s="70" t="str">
        <f t="shared" si="473"/>
        <v/>
      </c>
      <c r="R10080" s="70" t="str">
        <f>IFERROR(IF(K10080="handling and wharfage",SUM(P10080:Q10080),IF(OR(K10080="tank",K10080="Boat",K10080="car"),INDEX(Rate!$B$4:$M$25,MATCH(Gilbert!N10080,Rate!$A$4:$A$25,0),MATCH(Gilbert!L10080,Rate!$B$3:$M$3,0))*O10080*0.8,INDEX(Rate!$B$4:$M$25,MATCH(Gilbert!N10080,Rate!$A$4:$A$25,0),MATCH(Gilbert!L10080,Rate!$B$3:$M$3,0))*O10080)),"")</f>
        <v/>
      </c>
      <c r="T10080" s="71" t="str">
        <f t="shared" si="474"/>
        <v/>
      </c>
    </row>
    <row r="10081" spans="16:20">
      <c r="P10081" s="70" t="str">
        <f t="shared" si="472"/>
        <v/>
      </c>
      <c r="Q10081" s="70" t="str">
        <f t="shared" si="473"/>
        <v/>
      </c>
      <c r="R10081" s="70" t="str">
        <f>IFERROR(IF(K10081="handling and wharfage",SUM(P10081:Q10081),IF(OR(K10081="tank",K10081="Boat",K10081="car"),INDEX(Rate!$B$4:$M$25,MATCH(Gilbert!N10081,Rate!$A$4:$A$25,0),MATCH(Gilbert!L10081,Rate!$B$3:$M$3,0))*O10081*0.8,INDEX(Rate!$B$4:$M$25,MATCH(Gilbert!N10081,Rate!$A$4:$A$25,0),MATCH(Gilbert!L10081,Rate!$B$3:$M$3,0))*O10081)),"")</f>
        <v/>
      </c>
      <c r="T10081" s="71" t="str">
        <f t="shared" si="474"/>
        <v/>
      </c>
    </row>
    <row r="10082" spans="16:20">
      <c r="P10082" s="70" t="str">
        <f t="shared" si="472"/>
        <v/>
      </c>
      <c r="Q10082" s="70" t="str">
        <f t="shared" si="473"/>
        <v/>
      </c>
      <c r="R10082" s="70" t="str">
        <f>IFERROR(IF(K10082="handling and wharfage",SUM(P10082:Q10082),IF(OR(K10082="tank",K10082="Boat",K10082="car"),INDEX(Rate!$B$4:$M$25,MATCH(Gilbert!N10082,Rate!$A$4:$A$25,0),MATCH(Gilbert!L10082,Rate!$B$3:$M$3,0))*O10082*0.8,INDEX(Rate!$B$4:$M$25,MATCH(Gilbert!N10082,Rate!$A$4:$A$25,0),MATCH(Gilbert!L10082,Rate!$B$3:$M$3,0))*O10082)),"")</f>
        <v/>
      </c>
      <c r="T10082" s="71" t="str">
        <f t="shared" si="474"/>
        <v/>
      </c>
    </row>
    <row r="10083" spans="16:20">
      <c r="P10083" s="70" t="str">
        <f t="shared" si="472"/>
        <v/>
      </c>
      <c r="Q10083" s="70" t="str">
        <f t="shared" si="473"/>
        <v/>
      </c>
      <c r="R10083" s="70" t="str">
        <f>IFERROR(IF(K10083="handling and wharfage",SUM(P10083:Q10083),IF(OR(K10083="tank",K10083="Boat",K10083="car"),INDEX(Rate!$B$4:$M$25,MATCH(Gilbert!N10083,Rate!$A$4:$A$25,0),MATCH(Gilbert!L10083,Rate!$B$3:$M$3,0))*O10083*0.8,INDEX(Rate!$B$4:$M$25,MATCH(Gilbert!N10083,Rate!$A$4:$A$25,0),MATCH(Gilbert!L10083,Rate!$B$3:$M$3,0))*O10083)),"")</f>
        <v/>
      </c>
      <c r="T10083" s="71" t="str">
        <f t="shared" si="474"/>
        <v/>
      </c>
    </row>
    <row r="10084" spans="16:20">
      <c r="P10084" s="70" t="str">
        <f t="shared" si="472"/>
        <v/>
      </c>
      <c r="Q10084" s="70" t="str">
        <f t="shared" si="473"/>
        <v/>
      </c>
      <c r="R10084" s="70" t="str">
        <f>IFERROR(IF(K10084="handling and wharfage",SUM(P10084:Q10084),IF(OR(K10084="tank",K10084="Boat",K10084="car"),INDEX(Rate!$B$4:$M$25,MATCH(Gilbert!N10084,Rate!$A$4:$A$25,0),MATCH(Gilbert!L10084,Rate!$B$3:$M$3,0))*O10084*0.8,INDEX(Rate!$B$4:$M$25,MATCH(Gilbert!N10084,Rate!$A$4:$A$25,0),MATCH(Gilbert!L10084,Rate!$B$3:$M$3,0))*O10084)),"")</f>
        <v/>
      </c>
      <c r="T10084" s="71" t="str">
        <f t="shared" si="474"/>
        <v/>
      </c>
    </row>
    <row r="10085" spans="16:20">
      <c r="P10085" s="70" t="str">
        <f t="shared" si="472"/>
        <v/>
      </c>
      <c r="Q10085" s="70" t="str">
        <f t="shared" si="473"/>
        <v/>
      </c>
      <c r="R10085" s="70" t="str">
        <f>IFERROR(IF(K10085="handling and wharfage",SUM(P10085:Q10085),IF(OR(K10085="tank",K10085="Boat",K10085="car"),INDEX(Rate!$B$4:$M$25,MATCH(Gilbert!N10085,Rate!$A$4:$A$25,0),MATCH(Gilbert!L10085,Rate!$B$3:$M$3,0))*O10085*0.8,INDEX(Rate!$B$4:$M$25,MATCH(Gilbert!N10085,Rate!$A$4:$A$25,0),MATCH(Gilbert!L10085,Rate!$B$3:$M$3,0))*O10085)),"")</f>
        <v/>
      </c>
      <c r="T10085" s="71" t="str">
        <f t="shared" si="474"/>
        <v/>
      </c>
    </row>
    <row r="10086" spans="16:20">
      <c r="P10086" s="70" t="str">
        <f t="shared" si="472"/>
        <v/>
      </c>
      <c r="Q10086" s="70" t="str">
        <f t="shared" si="473"/>
        <v/>
      </c>
      <c r="R10086" s="70" t="str">
        <f>IFERROR(IF(K10086="handling and wharfage",SUM(P10086:Q10086),IF(OR(K10086="tank",K10086="Boat",K10086="car"),INDEX(Rate!$B$4:$M$25,MATCH(Gilbert!N10086,Rate!$A$4:$A$25,0),MATCH(Gilbert!L10086,Rate!$B$3:$M$3,0))*O10086*0.8,INDEX(Rate!$B$4:$M$25,MATCH(Gilbert!N10086,Rate!$A$4:$A$25,0),MATCH(Gilbert!L10086,Rate!$B$3:$M$3,0))*O10086)),"")</f>
        <v/>
      </c>
      <c r="T10086" s="71" t="str">
        <f t="shared" si="474"/>
        <v/>
      </c>
    </row>
    <row r="10087" spans="16:20">
      <c r="P10087" s="70" t="str">
        <f t="shared" si="472"/>
        <v/>
      </c>
      <c r="Q10087" s="70" t="str">
        <f t="shared" si="473"/>
        <v/>
      </c>
      <c r="R10087" s="70" t="str">
        <f>IFERROR(IF(K10087="handling and wharfage",SUM(P10087:Q10087),IF(OR(K10087="tank",K10087="Boat",K10087="car"),INDEX(Rate!$B$4:$M$25,MATCH(Gilbert!N10087,Rate!$A$4:$A$25,0),MATCH(Gilbert!L10087,Rate!$B$3:$M$3,0))*O10087*0.8,INDEX(Rate!$B$4:$M$25,MATCH(Gilbert!N10087,Rate!$A$4:$A$25,0),MATCH(Gilbert!L10087,Rate!$B$3:$M$3,0))*O10087)),"")</f>
        <v/>
      </c>
      <c r="T10087" s="71" t="str">
        <f t="shared" si="474"/>
        <v/>
      </c>
    </row>
    <row r="10088" spans="16:20">
      <c r="P10088" s="70" t="str">
        <f t="shared" si="472"/>
        <v/>
      </c>
      <c r="Q10088" s="70" t="str">
        <f t="shared" si="473"/>
        <v/>
      </c>
      <c r="R10088" s="70" t="str">
        <f>IFERROR(IF(K10088="handling and wharfage",SUM(P10088:Q10088),IF(OR(K10088="tank",K10088="Boat",K10088="car"),INDEX(Rate!$B$4:$M$25,MATCH(Gilbert!N10088,Rate!$A$4:$A$25,0),MATCH(Gilbert!L10088,Rate!$B$3:$M$3,0))*O10088*0.8,INDEX(Rate!$B$4:$M$25,MATCH(Gilbert!N10088,Rate!$A$4:$A$25,0),MATCH(Gilbert!L10088,Rate!$B$3:$M$3,0))*O10088)),"")</f>
        <v/>
      </c>
      <c r="T10088" s="71" t="str">
        <f t="shared" si="474"/>
        <v/>
      </c>
    </row>
    <row r="10089" spans="16:20">
      <c r="P10089" s="70" t="str">
        <f t="shared" si="472"/>
        <v/>
      </c>
      <c r="Q10089" s="70" t="str">
        <f t="shared" si="473"/>
        <v/>
      </c>
      <c r="R10089" s="70" t="str">
        <f>IFERROR(IF(K10089="handling and wharfage",SUM(P10089:Q10089),IF(OR(K10089="tank",K10089="Boat",K10089="car"),INDEX(Rate!$B$4:$M$25,MATCH(Gilbert!N10089,Rate!$A$4:$A$25,0),MATCH(Gilbert!L10089,Rate!$B$3:$M$3,0))*O10089*0.8,INDEX(Rate!$B$4:$M$25,MATCH(Gilbert!N10089,Rate!$A$4:$A$25,0),MATCH(Gilbert!L10089,Rate!$B$3:$M$3,0))*O10089)),"")</f>
        <v/>
      </c>
      <c r="T10089" s="71" t="str">
        <f t="shared" si="474"/>
        <v/>
      </c>
    </row>
    <row r="10090" spans="16:20">
      <c r="P10090" s="70" t="str">
        <f t="shared" si="472"/>
        <v/>
      </c>
      <c r="Q10090" s="70" t="str">
        <f t="shared" si="473"/>
        <v/>
      </c>
      <c r="R10090" s="70" t="str">
        <f>IFERROR(IF(K10090="handling and wharfage",SUM(P10090:Q10090),IF(OR(K10090="tank",K10090="Boat",K10090="car"),INDEX(Rate!$B$4:$M$25,MATCH(Gilbert!N10090,Rate!$A$4:$A$25,0),MATCH(Gilbert!L10090,Rate!$B$3:$M$3,0))*O10090*0.8,INDEX(Rate!$B$4:$M$25,MATCH(Gilbert!N10090,Rate!$A$4:$A$25,0),MATCH(Gilbert!L10090,Rate!$B$3:$M$3,0))*O10090)),"")</f>
        <v/>
      </c>
      <c r="T10090" s="71" t="str">
        <f t="shared" si="474"/>
        <v/>
      </c>
    </row>
    <row r="10091" spans="16:20">
      <c r="P10091" s="70" t="str">
        <f t="shared" si="472"/>
        <v/>
      </c>
      <c r="Q10091" s="70" t="str">
        <f t="shared" si="473"/>
        <v/>
      </c>
      <c r="R10091" s="70" t="str">
        <f>IFERROR(IF(K10091="handling and wharfage",SUM(P10091:Q10091),IF(OR(K10091="tank",K10091="Boat",K10091="car"),INDEX(Rate!$B$4:$M$25,MATCH(Gilbert!N10091,Rate!$A$4:$A$25,0),MATCH(Gilbert!L10091,Rate!$B$3:$M$3,0))*O10091*0.8,INDEX(Rate!$B$4:$M$25,MATCH(Gilbert!N10091,Rate!$A$4:$A$25,0),MATCH(Gilbert!L10091,Rate!$B$3:$M$3,0))*O10091)),"")</f>
        <v/>
      </c>
      <c r="T10091" s="71" t="str">
        <f t="shared" si="474"/>
        <v/>
      </c>
    </row>
    <row r="10092" spans="16:20">
      <c r="P10092" s="70" t="str">
        <f t="shared" si="472"/>
        <v/>
      </c>
      <c r="Q10092" s="70" t="str">
        <f t="shared" si="473"/>
        <v/>
      </c>
      <c r="R10092" s="70" t="str">
        <f>IFERROR(IF(K10092="handling and wharfage",SUM(P10092:Q10092),IF(OR(K10092="tank",K10092="Boat",K10092="car"),INDEX(Rate!$B$4:$M$25,MATCH(Gilbert!N10092,Rate!$A$4:$A$25,0),MATCH(Gilbert!L10092,Rate!$B$3:$M$3,0))*O10092*0.8,INDEX(Rate!$B$4:$M$25,MATCH(Gilbert!N10092,Rate!$A$4:$A$25,0),MATCH(Gilbert!L10092,Rate!$B$3:$M$3,0))*O10092)),"")</f>
        <v/>
      </c>
      <c r="T10092" s="71" t="str">
        <f t="shared" si="474"/>
        <v/>
      </c>
    </row>
    <row r="10093" spans="16:20">
      <c r="P10093" s="70" t="str">
        <f t="shared" si="472"/>
        <v/>
      </c>
      <c r="Q10093" s="70" t="str">
        <f t="shared" si="473"/>
        <v/>
      </c>
      <c r="R10093" s="70" t="str">
        <f>IFERROR(IF(K10093="handling and wharfage",SUM(P10093:Q10093),IF(OR(K10093="tank",K10093="Boat",K10093="car"),INDEX(Rate!$B$4:$M$25,MATCH(Gilbert!N10093,Rate!$A$4:$A$25,0),MATCH(Gilbert!L10093,Rate!$B$3:$M$3,0))*O10093*0.8,INDEX(Rate!$B$4:$M$25,MATCH(Gilbert!N10093,Rate!$A$4:$A$25,0),MATCH(Gilbert!L10093,Rate!$B$3:$M$3,0))*O10093)),"")</f>
        <v/>
      </c>
      <c r="T10093" s="71" t="str">
        <f t="shared" si="474"/>
        <v/>
      </c>
    </row>
    <row r="10094" spans="16:20">
      <c r="P10094" s="70" t="str">
        <f t="shared" si="472"/>
        <v/>
      </c>
      <c r="Q10094" s="70" t="str">
        <f t="shared" si="473"/>
        <v/>
      </c>
      <c r="R10094" s="70" t="str">
        <f>IFERROR(IF(K10094="handling and wharfage",SUM(P10094:Q10094),IF(OR(K10094="tank",K10094="Boat",K10094="car"),INDEX(Rate!$B$4:$M$25,MATCH(Gilbert!N10094,Rate!$A$4:$A$25,0),MATCH(Gilbert!L10094,Rate!$B$3:$M$3,0))*O10094*0.8,INDEX(Rate!$B$4:$M$25,MATCH(Gilbert!N10094,Rate!$A$4:$A$25,0),MATCH(Gilbert!L10094,Rate!$B$3:$M$3,0))*O10094)),"")</f>
        <v/>
      </c>
      <c r="T10094" s="71" t="str">
        <f t="shared" si="474"/>
        <v/>
      </c>
    </row>
    <row r="10095" spans="16:20">
      <c r="P10095" s="70" t="str">
        <f t="shared" si="472"/>
        <v/>
      </c>
      <c r="Q10095" s="70" t="str">
        <f t="shared" si="473"/>
        <v/>
      </c>
      <c r="R10095" s="70" t="str">
        <f>IFERROR(IF(K10095="handling and wharfage",SUM(P10095:Q10095),IF(OR(K10095="tank",K10095="Boat",K10095="car"),INDEX(Rate!$B$4:$M$25,MATCH(Gilbert!N10095,Rate!$A$4:$A$25,0),MATCH(Gilbert!L10095,Rate!$B$3:$M$3,0))*O10095*0.8,INDEX(Rate!$B$4:$M$25,MATCH(Gilbert!N10095,Rate!$A$4:$A$25,0),MATCH(Gilbert!L10095,Rate!$B$3:$M$3,0))*O10095)),"")</f>
        <v/>
      </c>
      <c r="T10095" s="71" t="str">
        <f t="shared" si="474"/>
        <v/>
      </c>
    </row>
    <row r="10096" spans="16:20">
      <c r="P10096" s="70" t="str">
        <f t="shared" si="472"/>
        <v/>
      </c>
      <c r="Q10096" s="70" t="str">
        <f t="shared" si="473"/>
        <v/>
      </c>
      <c r="R10096" s="70" t="str">
        <f>IFERROR(IF(K10096="handling and wharfage",SUM(P10096:Q10096),IF(OR(K10096="tank",K10096="Boat",K10096="car"),INDEX(Rate!$B$4:$M$25,MATCH(Gilbert!N10096,Rate!$A$4:$A$25,0),MATCH(Gilbert!L10096,Rate!$B$3:$M$3,0))*O10096*0.8,INDEX(Rate!$B$4:$M$25,MATCH(Gilbert!N10096,Rate!$A$4:$A$25,0),MATCH(Gilbert!L10096,Rate!$B$3:$M$3,0))*O10096)),"")</f>
        <v/>
      </c>
      <c r="T10096" s="71" t="str">
        <f t="shared" si="474"/>
        <v/>
      </c>
    </row>
    <row r="10097" spans="16:20">
      <c r="P10097" s="70" t="str">
        <f t="shared" si="472"/>
        <v/>
      </c>
      <c r="Q10097" s="70" t="str">
        <f t="shared" si="473"/>
        <v/>
      </c>
      <c r="R10097" s="70" t="str">
        <f>IFERROR(IF(K10097="handling and wharfage",SUM(P10097:Q10097),IF(OR(K10097="tank",K10097="Boat",K10097="car"),INDEX(Rate!$B$4:$M$25,MATCH(Gilbert!N10097,Rate!$A$4:$A$25,0),MATCH(Gilbert!L10097,Rate!$B$3:$M$3,0))*O10097*0.8,INDEX(Rate!$B$4:$M$25,MATCH(Gilbert!N10097,Rate!$A$4:$A$25,0),MATCH(Gilbert!L10097,Rate!$B$3:$M$3,0))*O10097)),"")</f>
        <v/>
      </c>
      <c r="T10097" s="71" t="str">
        <f t="shared" si="474"/>
        <v/>
      </c>
    </row>
    <row r="10098" spans="16:20">
      <c r="P10098" s="70" t="str">
        <f t="shared" si="472"/>
        <v/>
      </c>
      <c r="Q10098" s="70" t="str">
        <f t="shared" si="473"/>
        <v/>
      </c>
      <c r="R10098" s="70" t="str">
        <f>IFERROR(IF(K10098="handling and wharfage",SUM(P10098:Q10098),IF(OR(K10098="tank",K10098="Boat",K10098="car"),INDEX(Rate!$B$4:$M$25,MATCH(Gilbert!N10098,Rate!$A$4:$A$25,0),MATCH(Gilbert!L10098,Rate!$B$3:$M$3,0))*O10098*0.8,INDEX(Rate!$B$4:$M$25,MATCH(Gilbert!N10098,Rate!$A$4:$A$25,0),MATCH(Gilbert!L10098,Rate!$B$3:$M$3,0))*O10098)),"")</f>
        <v/>
      </c>
      <c r="T10098" s="71" t="str">
        <f t="shared" si="474"/>
        <v/>
      </c>
    </row>
    <row r="10099" spans="16:20">
      <c r="P10099" s="70" t="str">
        <f t="shared" si="472"/>
        <v/>
      </c>
      <c r="Q10099" s="70" t="str">
        <f t="shared" si="473"/>
        <v/>
      </c>
      <c r="R10099" s="70" t="str">
        <f>IFERROR(IF(K10099="handling and wharfage",SUM(P10099:Q10099),IF(OR(K10099="tank",K10099="Boat",K10099="car"),INDEX(Rate!$B$4:$M$25,MATCH(Gilbert!N10099,Rate!$A$4:$A$25,0),MATCH(Gilbert!L10099,Rate!$B$3:$M$3,0))*O10099*0.8,INDEX(Rate!$B$4:$M$25,MATCH(Gilbert!N10099,Rate!$A$4:$A$25,0),MATCH(Gilbert!L10099,Rate!$B$3:$M$3,0))*O10099)),"")</f>
        <v/>
      </c>
      <c r="T10099" s="71" t="str">
        <f t="shared" si="474"/>
        <v/>
      </c>
    </row>
    <row r="10100" spans="16:20">
      <c r="P10100" s="70" t="str">
        <f t="shared" si="472"/>
        <v/>
      </c>
      <c r="Q10100" s="70" t="str">
        <f t="shared" si="473"/>
        <v/>
      </c>
      <c r="R10100" s="70" t="str">
        <f>IFERROR(IF(K10100="handling and wharfage",SUM(P10100:Q10100),IF(OR(K10100="tank",K10100="Boat",K10100="car"),INDEX(Rate!$B$4:$M$25,MATCH(Gilbert!N10100,Rate!$A$4:$A$25,0),MATCH(Gilbert!L10100,Rate!$B$3:$M$3,0))*O10100*0.8,INDEX(Rate!$B$4:$M$25,MATCH(Gilbert!N10100,Rate!$A$4:$A$25,0),MATCH(Gilbert!L10100,Rate!$B$3:$M$3,0))*O10100)),"")</f>
        <v/>
      </c>
      <c r="T10100" s="71" t="str">
        <f t="shared" si="474"/>
        <v/>
      </c>
    </row>
    <row r="10101" spans="16:20">
      <c r="P10101" s="70" t="str">
        <f t="shared" si="472"/>
        <v/>
      </c>
      <c r="Q10101" s="70" t="str">
        <f t="shared" si="473"/>
        <v/>
      </c>
      <c r="R10101" s="70" t="str">
        <f>IFERROR(IF(K10101="handling and wharfage",SUM(P10101:Q10101),IF(OR(K10101="tank",K10101="Boat",K10101="car"),INDEX(Rate!$B$4:$M$25,MATCH(Gilbert!N10101,Rate!$A$4:$A$25,0),MATCH(Gilbert!L10101,Rate!$B$3:$M$3,0))*O10101*0.8,INDEX(Rate!$B$4:$M$25,MATCH(Gilbert!N10101,Rate!$A$4:$A$25,0),MATCH(Gilbert!L10101,Rate!$B$3:$M$3,0))*O10101)),"")</f>
        <v/>
      </c>
      <c r="T10101" s="71" t="str">
        <f t="shared" si="474"/>
        <v/>
      </c>
    </row>
    <row r="10102" spans="16:20">
      <c r="P10102" s="70" t="str">
        <f t="shared" si="472"/>
        <v/>
      </c>
      <c r="Q10102" s="70" t="str">
        <f t="shared" si="473"/>
        <v/>
      </c>
      <c r="R10102" s="70" t="str">
        <f>IFERROR(IF(K10102="handling and wharfage",SUM(P10102:Q10102),IF(OR(K10102="tank",K10102="Boat",K10102="car"),INDEX(Rate!$B$4:$M$25,MATCH(Gilbert!N10102,Rate!$A$4:$A$25,0),MATCH(Gilbert!L10102,Rate!$B$3:$M$3,0))*O10102*0.8,INDEX(Rate!$B$4:$M$25,MATCH(Gilbert!N10102,Rate!$A$4:$A$25,0),MATCH(Gilbert!L10102,Rate!$B$3:$M$3,0))*O10102)),"")</f>
        <v/>
      </c>
      <c r="T10102" s="71" t="str">
        <f t="shared" si="474"/>
        <v/>
      </c>
    </row>
    <row r="10103" spans="16:20">
      <c r="P10103" s="70" t="str">
        <f t="shared" si="472"/>
        <v/>
      </c>
      <c r="Q10103" s="70" t="str">
        <f t="shared" si="473"/>
        <v/>
      </c>
      <c r="R10103" s="70" t="str">
        <f>IFERROR(IF(K10103="handling and wharfage",SUM(P10103:Q10103),IF(OR(K10103="tank",K10103="Boat",K10103="car"),INDEX(Rate!$B$4:$M$25,MATCH(Gilbert!N10103,Rate!$A$4:$A$25,0),MATCH(Gilbert!L10103,Rate!$B$3:$M$3,0))*O10103*0.8,INDEX(Rate!$B$4:$M$25,MATCH(Gilbert!N10103,Rate!$A$4:$A$25,0),MATCH(Gilbert!L10103,Rate!$B$3:$M$3,0))*O10103)),"")</f>
        <v/>
      </c>
      <c r="T10103" s="71" t="str">
        <f t="shared" si="474"/>
        <v/>
      </c>
    </row>
    <row r="10104" spans="11:20">
      <c r="K10104" s="67"/>
      <c r="P10104" s="70" t="str">
        <f t="shared" si="472"/>
        <v/>
      </c>
      <c r="Q10104" s="70" t="str">
        <f t="shared" si="473"/>
        <v/>
      </c>
      <c r="R10104" s="70" t="str">
        <f>IFERROR(IF(K10104="handling and wharfage",SUM(P10104:Q10104),IF(OR(K10104="tank",K10104="Boat",K10104="car"),INDEX(Rate!$B$4:$M$25,MATCH(Gilbert!N10104,Rate!$A$4:$A$25,0),MATCH(Gilbert!L10104,Rate!$B$3:$M$3,0))*O10104*0.8,INDEX(Rate!$B$4:$M$25,MATCH(Gilbert!N10104,Rate!$A$4:$A$25,0),MATCH(Gilbert!L10104,Rate!$B$3:$M$3,0))*O10104)),"")</f>
        <v/>
      </c>
      <c r="T10104" s="71" t="str">
        <f t="shared" si="474"/>
        <v/>
      </c>
    </row>
    <row r="10105" spans="16:20">
      <c r="P10105" s="70" t="str">
        <f t="shared" si="472"/>
        <v/>
      </c>
      <c r="Q10105" s="70" t="str">
        <f t="shared" si="473"/>
        <v/>
      </c>
      <c r="R10105" s="70" t="str">
        <f>IFERROR(IF(K10105="handling and wharfage",SUM(P10105:Q10105),IF(OR(K10105="tank",K10105="Boat",K10105="car"),INDEX(Rate!$B$4:$M$25,MATCH(Gilbert!N10105,Rate!$A$4:$A$25,0),MATCH(Gilbert!L10105,Rate!$B$3:$M$3,0))*O10105*0.8,INDEX(Rate!$B$4:$M$25,MATCH(Gilbert!N10105,Rate!$A$4:$A$25,0),MATCH(Gilbert!L10105,Rate!$B$3:$M$3,0))*O10105)),"")</f>
        <v/>
      </c>
      <c r="T10105" s="71" t="str">
        <f t="shared" si="474"/>
        <v/>
      </c>
    </row>
    <row r="10106" spans="16:20">
      <c r="P10106" s="70" t="str">
        <f t="shared" si="472"/>
        <v/>
      </c>
      <c r="Q10106" s="70" t="str">
        <f t="shared" si="473"/>
        <v/>
      </c>
      <c r="R10106" s="70" t="str">
        <f>IFERROR(IF(K10106="handling and wharfage",SUM(P10106:Q10106),IF(OR(K10106="tank",K10106="Boat",K10106="car"),INDEX(Rate!$B$4:$M$25,MATCH(Gilbert!N10106,Rate!$A$4:$A$25,0),MATCH(Gilbert!L10106,Rate!$B$3:$M$3,0))*O10106*0.8,INDEX(Rate!$B$4:$M$25,MATCH(Gilbert!N10106,Rate!$A$4:$A$25,0),MATCH(Gilbert!L10106,Rate!$B$3:$M$3,0))*O10106)),"")</f>
        <v/>
      </c>
      <c r="T10106" s="71" t="str">
        <f t="shared" si="474"/>
        <v/>
      </c>
    </row>
    <row r="10107" spans="16:20">
      <c r="P10107" s="70" t="str">
        <f t="shared" si="472"/>
        <v/>
      </c>
      <c r="Q10107" s="70" t="str">
        <f t="shared" si="473"/>
        <v/>
      </c>
      <c r="R10107" s="70" t="str">
        <f>IFERROR(IF(K10107="handling and wharfage",SUM(P10107:Q10107),IF(OR(K10107="tank",K10107="Boat",K10107="car"),INDEX(Rate!$B$4:$M$25,MATCH(Gilbert!N10107,Rate!$A$4:$A$25,0),MATCH(Gilbert!L10107,Rate!$B$3:$M$3,0))*O10107*0.8,INDEX(Rate!$B$4:$M$25,MATCH(Gilbert!N10107,Rate!$A$4:$A$25,0),MATCH(Gilbert!L10107,Rate!$B$3:$M$3,0))*O10107)),"")</f>
        <v/>
      </c>
      <c r="T10107" s="71" t="str">
        <f t="shared" si="474"/>
        <v/>
      </c>
    </row>
    <row r="10108" spans="16:20">
      <c r="P10108" s="70" t="str">
        <f t="shared" si="472"/>
        <v/>
      </c>
      <c r="Q10108" s="70" t="str">
        <f t="shared" si="473"/>
        <v/>
      </c>
      <c r="R10108" s="70" t="str">
        <f>IFERROR(IF(K10108="handling and wharfage",SUM(P10108:Q10108),IF(OR(K10108="tank",K10108="Boat",K10108="car"),INDEX(Rate!$B$4:$M$25,MATCH(Gilbert!N10108,Rate!$A$4:$A$25,0),MATCH(Gilbert!L10108,Rate!$B$3:$M$3,0))*O10108*0.8,INDEX(Rate!$B$4:$M$25,MATCH(Gilbert!N10108,Rate!$A$4:$A$25,0),MATCH(Gilbert!L10108,Rate!$B$3:$M$3,0))*O10108)),"")</f>
        <v/>
      </c>
      <c r="T10108" s="71" t="str">
        <f t="shared" si="474"/>
        <v/>
      </c>
    </row>
    <row r="10109" spans="16:20">
      <c r="P10109" s="70" t="str">
        <f t="shared" si="472"/>
        <v/>
      </c>
      <c r="Q10109" s="70" t="str">
        <f t="shared" si="473"/>
        <v/>
      </c>
      <c r="R10109" s="70" t="str">
        <f>IFERROR(IF(K10109="handling and wharfage",SUM(P10109:Q10109),IF(OR(K10109="tank",K10109="Boat",K10109="car"),INDEX(Rate!$B$4:$M$25,MATCH(Gilbert!N10109,Rate!$A$4:$A$25,0),MATCH(Gilbert!L10109,Rate!$B$3:$M$3,0))*O10109*0.8,INDEX(Rate!$B$4:$M$25,MATCH(Gilbert!N10109,Rate!$A$4:$A$25,0),MATCH(Gilbert!L10109,Rate!$B$3:$M$3,0))*O10109)),"")</f>
        <v/>
      </c>
      <c r="T10109" s="71" t="str">
        <f t="shared" si="474"/>
        <v/>
      </c>
    </row>
    <row r="10110" spans="16:20">
      <c r="P10110" s="70" t="str">
        <f t="shared" si="472"/>
        <v/>
      </c>
      <c r="Q10110" s="70" t="str">
        <f t="shared" si="473"/>
        <v/>
      </c>
      <c r="R10110" s="70" t="str">
        <f>IFERROR(IF(K10110="handling and wharfage",SUM(P10110:Q10110),IF(OR(K10110="tank",K10110="Boat",K10110="car"),INDEX(Rate!$B$4:$M$25,MATCH(Gilbert!N10110,Rate!$A$4:$A$25,0),MATCH(Gilbert!L10110,Rate!$B$3:$M$3,0))*O10110*0.8,INDEX(Rate!$B$4:$M$25,MATCH(Gilbert!N10110,Rate!$A$4:$A$25,0),MATCH(Gilbert!L10110,Rate!$B$3:$M$3,0))*O10110)),"")</f>
        <v/>
      </c>
      <c r="T10110" s="71" t="str">
        <f t="shared" si="474"/>
        <v/>
      </c>
    </row>
    <row r="10111" spans="16:20">
      <c r="P10111" s="70" t="str">
        <f t="shared" si="472"/>
        <v/>
      </c>
      <c r="Q10111" s="70" t="str">
        <f t="shared" si="473"/>
        <v/>
      </c>
      <c r="R10111" s="70" t="str">
        <f>IFERROR(IF(K10111="handling and wharfage",SUM(P10111:Q10111),IF(OR(K10111="tank",K10111="Boat",K10111="car"),INDEX(Rate!$B$4:$M$25,MATCH(Gilbert!N10111,Rate!$A$4:$A$25,0),MATCH(Gilbert!L10111,Rate!$B$3:$M$3,0))*O10111*0.8,INDEX(Rate!$B$4:$M$25,MATCH(Gilbert!N10111,Rate!$A$4:$A$25,0),MATCH(Gilbert!L10111,Rate!$B$3:$M$3,0))*O10111)),"")</f>
        <v/>
      </c>
      <c r="T10111" s="71" t="str">
        <f t="shared" si="474"/>
        <v/>
      </c>
    </row>
    <row r="10112" spans="16:20">
      <c r="P10112" s="70" t="str">
        <f t="shared" si="472"/>
        <v/>
      </c>
      <c r="Q10112" s="70" t="str">
        <f t="shared" si="473"/>
        <v/>
      </c>
      <c r="R10112" s="70" t="str">
        <f>IFERROR(IF(K10112="handling and wharfage",SUM(P10112:Q10112),IF(OR(K10112="tank",K10112="Boat",K10112="car"),INDEX(Rate!$B$4:$M$25,MATCH(Gilbert!N10112,Rate!$A$4:$A$25,0),MATCH(Gilbert!L10112,Rate!$B$3:$M$3,0))*O10112*0.8,INDEX(Rate!$B$4:$M$25,MATCH(Gilbert!N10112,Rate!$A$4:$A$25,0),MATCH(Gilbert!L10112,Rate!$B$3:$M$3,0))*O10112)),"")</f>
        <v/>
      </c>
      <c r="T10112" s="71" t="str">
        <f t="shared" si="474"/>
        <v/>
      </c>
    </row>
    <row r="10113" spans="16:20">
      <c r="P10113" s="70" t="str">
        <f t="shared" si="472"/>
        <v/>
      </c>
      <c r="Q10113" s="70" t="str">
        <f t="shared" si="473"/>
        <v/>
      </c>
      <c r="R10113" s="70" t="str">
        <f>IFERROR(IF(K10113="handling and wharfage",SUM(P10113:Q10113),IF(OR(K10113="tank",K10113="Boat",K10113="car"),INDEX(Rate!$B$4:$M$25,MATCH(Gilbert!N10113,Rate!$A$4:$A$25,0),MATCH(Gilbert!L10113,Rate!$B$3:$M$3,0))*O10113*0.8,INDEX(Rate!$B$4:$M$25,MATCH(Gilbert!N10113,Rate!$A$4:$A$25,0),MATCH(Gilbert!L10113,Rate!$B$3:$M$3,0))*O10113)),"")</f>
        <v/>
      </c>
      <c r="T10113" s="71" t="str">
        <f t="shared" si="474"/>
        <v/>
      </c>
    </row>
    <row r="10114" spans="16:20">
      <c r="P10114" s="70" t="str">
        <f t="shared" si="472"/>
        <v/>
      </c>
      <c r="Q10114" s="70" t="str">
        <f t="shared" si="473"/>
        <v/>
      </c>
      <c r="R10114" s="70" t="str">
        <f>IFERROR(IF(K10114="handling and wharfage",SUM(P10114:Q10114),IF(OR(K10114="tank",K10114="Boat",K10114="car"),INDEX(Rate!$B$4:$M$25,MATCH(Gilbert!N10114,Rate!$A$4:$A$25,0),MATCH(Gilbert!L10114,Rate!$B$3:$M$3,0))*O10114*0.8,INDEX(Rate!$B$4:$M$25,MATCH(Gilbert!N10114,Rate!$A$4:$A$25,0),MATCH(Gilbert!L10114,Rate!$B$3:$M$3,0))*O10114)),"")</f>
        <v/>
      </c>
      <c r="T10114" s="71" t="str">
        <f t="shared" si="474"/>
        <v/>
      </c>
    </row>
    <row r="10115" spans="16:20">
      <c r="P10115" s="70" t="str">
        <f t="shared" ref="P10115:P10178" si="475">IF(OR(K10115="handling and wharfage",K10115="rau handling and wharfage"),O10115*30,"")</f>
        <v/>
      </c>
      <c r="Q10115" s="70" t="str">
        <f t="shared" ref="Q10115:Q10178" si="476">IF(K10115&lt;&gt;"handling and wharfage","",O10115*3.5)</f>
        <v/>
      </c>
      <c r="R10115" s="70" t="str">
        <f>IFERROR(IF(K10115="handling and wharfage",SUM(P10115:Q10115),IF(OR(K10115="tank",K10115="Boat",K10115="car"),INDEX(Rate!$B$4:$M$25,MATCH(Gilbert!N10115,Rate!$A$4:$A$25,0),MATCH(Gilbert!L10115,Rate!$B$3:$M$3,0))*O10115*0.8,INDEX(Rate!$B$4:$M$25,MATCH(Gilbert!N10115,Rate!$A$4:$A$25,0),MATCH(Gilbert!L10115,Rate!$B$3:$M$3,0))*O10115)),"")</f>
        <v/>
      </c>
      <c r="T10115" s="71" t="str">
        <f t="shared" ref="T10115:T10178" si="477">IF(L10115="","",IF(L10115="General2","F0070000061A","E31250000331"))</f>
        <v/>
      </c>
    </row>
    <row r="10116" spans="16:20">
      <c r="P10116" s="70" t="str">
        <f t="shared" si="475"/>
        <v/>
      </c>
      <c r="Q10116" s="70" t="str">
        <f t="shared" si="476"/>
        <v/>
      </c>
      <c r="R10116" s="70" t="str">
        <f>IFERROR(IF(K10116="handling and wharfage",SUM(P10116:Q10116),IF(OR(K10116="tank",K10116="Boat",K10116="car"),INDEX(Rate!$B$4:$M$25,MATCH(Gilbert!N10116,Rate!$A$4:$A$25,0),MATCH(Gilbert!L10116,Rate!$B$3:$M$3,0))*O10116*0.8,INDEX(Rate!$B$4:$M$25,MATCH(Gilbert!N10116,Rate!$A$4:$A$25,0),MATCH(Gilbert!L10116,Rate!$B$3:$M$3,0))*O10116)),"")</f>
        <v/>
      </c>
      <c r="T10116" s="71" t="str">
        <f t="shared" si="477"/>
        <v/>
      </c>
    </row>
    <row r="10117" spans="16:20">
      <c r="P10117" s="70" t="str">
        <f t="shared" si="475"/>
        <v/>
      </c>
      <c r="Q10117" s="70" t="str">
        <f t="shared" si="476"/>
        <v/>
      </c>
      <c r="R10117" s="70" t="str">
        <f>IFERROR(IF(K10117="handling and wharfage",SUM(P10117:Q10117),IF(OR(K10117="tank",K10117="Boat",K10117="car"),INDEX(Rate!$B$4:$M$25,MATCH(Gilbert!N10117,Rate!$A$4:$A$25,0),MATCH(Gilbert!L10117,Rate!$B$3:$M$3,0))*O10117*0.8,INDEX(Rate!$B$4:$M$25,MATCH(Gilbert!N10117,Rate!$A$4:$A$25,0),MATCH(Gilbert!L10117,Rate!$B$3:$M$3,0))*O10117)),"")</f>
        <v/>
      </c>
      <c r="T10117" s="71" t="str">
        <f t="shared" si="477"/>
        <v/>
      </c>
    </row>
    <row r="10118" s="60" customFormat="1" spans="1:23">
      <c r="A10118" s="89"/>
      <c r="B10118" s="89"/>
      <c r="D10118" s="90"/>
      <c r="G10118" s="91"/>
      <c r="H10118" s="90"/>
      <c r="J10118" s="135"/>
      <c r="P10118" s="70" t="str">
        <f t="shared" si="475"/>
        <v/>
      </c>
      <c r="Q10118" s="70" t="str">
        <f t="shared" si="476"/>
        <v/>
      </c>
      <c r="R10118" s="70" t="str">
        <f>IFERROR(IF(K10118="handling and wharfage",SUM(P10118:Q10118),IF(OR(K10118="tank",K10118="Boat",K10118="car"),INDEX(Rate!$B$4:$M$25,MATCH(Gilbert!N10118,Rate!$A$4:$A$25,0),MATCH(Gilbert!L10118,Rate!$B$3:$M$3,0))*O10118*0.8,INDEX(Rate!$B$4:$M$25,MATCH(Gilbert!N10118,Rate!$A$4:$A$25,0),MATCH(Gilbert!L10118,Rate!$B$3:$M$3,0))*O10118)),"")</f>
        <v/>
      </c>
      <c r="S10118" s="71"/>
      <c r="T10118" s="71" t="str">
        <f t="shared" si="477"/>
        <v/>
      </c>
      <c r="V10118" s="90"/>
      <c r="W10118" s="90"/>
    </row>
    <row r="10119" s="60" customFormat="1" spans="1:23">
      <c r="A10119" s="89"/>
      <c r="B10119" s="89"/>
      <c r="D10119" s="90"/>
      <c r="G10119" s="91"/>
      <c r="H10119" s="90"/>
      <c r="J10119" s="135"/>
      <c r="P10119" s="70" t="str">
        <f t="shared" si="475"/>
        <v/>
      </c>
      <c r="Q10119" s="70" t="str">
        <f t="shared" si="476"/>
        <v/>
      </c>
      <c r="R10119" s="70" t="str">
        <f>IFERROR(IF(K10119="handling and wharfage",SUM(P10119:Q10119),IF(OR(K10119="tank",K10119="Boat",K10119="car"),INDEX(Rate!$B$4:$M$25,MATCH(Gilbert!N10119,Rate!$A$4:$A$25,0),MATCH(Gilbert!L10119,Rate!$B$3:$M$3,0))*O10119*0.8,INDEX(Rate!$B$4:$M$25,MATCH(Gilbert!N10119,Rate!$A$4:$A$25,0),MATCH(Gilbert!L10119,Rate!$B$3:$M$3,0))*O10119)),"")</f>
        <v/>
      </c>
      <c r="S10119" s="71"/>
      <c r="T10119" s="71" t="str">
        <f t="shared" si="477"/>
        <v/>
      </c>
      <c r="V10119" s="90"/>
      <c r="W10119" s="90"/>
    </row>
    <row r="10120" s="60" customFormat="1" spans="1:23">
      <c r="A10120" s="89"/>
      <c r="B10120" s="89"/>
      <c r="D10120" s="90"/>
      <c r="G10120" s="91"/>
      <c r="H10120" s="90"/>
      <c r="J10120" s="135"/>
      <c r="P10120" s="70" t="str">
        <f t="shared" si="475"/>
        <v/>
      </c>
      <c r="Q10120" s="70" t="str">
        <f t="shared" si="476"/>
        <v/>
      </c>
      <c r="R10120" s="70" t="str">
        <f>IFERROR(IF(K10120="handling and wharfage",SUM(P10120:Q10120),IF(OR(K10120="tank",K10120="Boat",K10120="car"),INDEX(Rate!$B$4:$M$25,MATCH(Gilbert!N10120,Rate!$A$4:$A$25,0),MATCH(Gilbert!L10120,Rate!$B$3:$M$3,0))*O10120*0.8,INDEX(Rate!$B$4:$M$25,MATCH(Gilbert!N10120,Rate!$A$4:$A$25,0),MATCH(Gilbert!L10120,Rate!$B$3:$M$3,0))*O10120)),"")</f>
        <v/>
      </c>
      <c r="S10120" s="71"/>
      <c r="T10120" s="71" t="str">
        <f t="shared" si="477"/>
        <v/>
      </c>
      <c r="V10120" s="90"/>
      <c r="W10120" s="90"/>
    </row>
    <row r="10121" s="60" customFormat="1" spans="1:23">
      <c r="A10121" s="89"/>
      <c r="B10121" s="89"/>
      <c r="D10121" s="90"/>
      <c r="G10121" s="91"/>
      <c r="H10121" s="90"/>
      <c r="J10121" s="135"/>
      <c r="P10121" s="70" t="str">
        <f t="shared" si="475"/>
        <v/>
      </c>
      <c r="Q10121" s="70" t="str">
        <f t="shared" si="476"/>
        <v/>
      </c>
      <c r="R10121" s="70" t="str">
        <f>IFERROR(IF(K10121="handling and wharfage",SUM(P10121:Q10121),IF(OR(K10121="tank",K10121="Boat",K10121="car"),INDEX(Rate!$B$4:$M$25,MATCH(Gilbert!N10121,Rate!$A$4:$A$25,0),MATCH(Gilbert!L10121,Rate!$B$3:$M$3,0))*O10121*0.8,INDEX(Rate!$B$4:$M$25,MATCH(Gilbert!N10121,Rate!$A$4:$A$25,0),MATCH(Gilbert!L10121,Rate!$B$3:$M$3,0))*O10121)),"")</f>
        <v/>
      </c>
      <c r="S10121" s="71"/>
      <c r="T10121" s="71" t="str">
        <f t="shared" si="477"/>
        <v/>
      </c>
      <c r="V10121" s="90"/>
      <c r="W10121" s="90"/>
    </row>
    <row r="10122" s="60" customFormat="1" spans="1:23">
      <c r="A10122" s="89"/>
      <c r="B10122" s="89"/>
      <c r="D10122" s="90"/>
      <c r="G10122" s="91"/>
      <c r="H10122" s="90"/>
      <c r="J10122" s="135"/>
      <c r="P10122" s="70" t="str">
        <f t="shared" si="475"/>
        <v/>
      </c>
      <c r="Q10122" s="70" t="str">
        <f t="shared" si="476"/>
        <v/>
      </c>
      <c r="R10122" s="70" t="str">
        <f>IFERROR(IF(K10122="handling and wharfage",SUM(P10122:Q10122),IF(OR(K10122="tank",K10122="Boat",K10122="car"),INDEX(Rate!$B$4:$M$25,MATCH(Gilbert!N10122,Rate!$A$4:$A$25,0),MATCH(Gilbert!L10122,Rate!$B$3:$M$3,0))*O10122*0.8,INDEX(Rate!$B$4:$M$25,MATCH(Gilbert!N10122,Rate!$A$4:$A$25,0),MATCH(Gilbert!L10122,Rate!$B$3:$M$3,0))*O10122)),"")</f>
        <v/>
      </c>
      <c r="S10122" s="71"/>
      <c r="T10122" s="71" t="str">
        <f t="shared" si="477"/>
        <v/>
      </c>
      <c r="V10122" s="90"/>
      <c r="W10122" s="90"/>
    </row>
    <row r="10123" s="60" customFormat="1" spans="1:23">
      <c r="A10123" s="89"/>
      <c r="B10123" s="89"/>
      <c r="D10123" s="90"/>
      <c r="G10123" s="91"/>
      <c r="H10123" s="90"/>
      <c r="J10123" s="135"/>
      <c r="P10123" s="70" t="str">
        <f t="shared" si="475"/>
        <v/>
      </c>
      <c r="Q10123" s="70" t="str">
        <f t="shared" si="476"/>
        <v/>
      </c>
      <c r="R10123" s="70" t="str">
        <f>IFERROR(IF(K10123="handling and wharfage",SUM(P10123:Q10123),IF(OR(K10123="tank",K10123="Boat",K10123="car"),INDEX(Rate!$B$4:$M$25,MATCH(Gilbert!N10123,Rate!$A$4:$A$25,0),MATCH(Gilbert!L10123,Rate!$B$3:$M$3,0))*O10123*0.8,INDEX(Rate!$B$4:$M$25,MATCH(Gilbert!N10123,Rate!$A$4:$A$25,0),MATCH(Gilbert!L10123,Rate!$B$3:$M$3,0))*O10123)),"")</f>
        <v/>
      </c>
      <c r="S10123" s="71"/>
      <c r="T10123" s="71" t="str">
        <f t="shared" si="477"/>
        <v/>
      </c>
      <c r="V10123" s="90"/>
      <c r="W10123" s="90"/>
    </row>
    <row r="10124" s="60" customFormat="1" spans="1:23">
      <c r="A10124" s="89"/>
      <c r="B10124" s="89"/>
      <c r="D10124" s="90"/>
      <c r="G10124" s="91"/>
      <c r="H10124" s="90"/>
      <c r="J10124" s="135"/>
      <c r="P10124" s="70" t="str">
        <f t="shared" si="475"/>
        <v/>
      </c>
      <c r="Q10124" s="70" t="str">
        <f t="shared" si="476"/>
        <v/>
      </c>
      <c r="R10124" s="70" t="str">
        <f>IFERROR(IF(K10124="handling and wharfage",SUM(P10124:Q10124),IF(OR(K10124="tank",K10124="Boat",K10124="car"),INDEX(Rate!$B$4:$M$25,MATCH(Gilbert!N10124,Rate!$A$4:$A$25,0),MATCH(Gilbert!L10124,Rate!$B$3:$M$3,0))*O10124*0.8,INDEX(Rate!$B$4:$M$25,MATCH(Gilbert!N10124,Rate!$A$4:$A$25,0),MATCH(Gilbert!L10124,Rate!$B$3:$M$3,0))*O10124)),"")</f>
        <v/>
      </c>
      <c r="S10124" s="71"/>
      <c r="T10124" s="71" t="str">
        <f t="shared" si="477"/>
        <v/>
      </c>
      <c r="V10124" s="90"/>
      <c r="W10124" s="90"/>
    </row>
    <row r="10125" s="60" customFormat="1" spans="1:23">
      <c r="A10125" s="89"/>
      <c r="B10125" s="89"/>
      <c r="D10125" s="90"/>
      <c r="G10125" s="91"/>
      <c r="H10125" s="90"/>
      <c r="J10125" s="135"/>
      <c r="P10125" s="70" t="str">
        <f t="shared" si="475"/>
        <v/>
      </c>
      <c r="Q10125" s="70" t="str">
        <f t="shared" si="476"/>
        <v/>
      </c>
      <c r="R10125" s="70" t="str">
        <f>IFERROR(IF(K10125="handling and wharfage",SUM(P10125:Q10125),IF(OR(K10125="tank",K10125="Boat",K10125="car"),INDEX(Rate!$B$4:$M$25,MATCH(Gilbert!N10125,Rate!$A$4:$A$25,0),MATCH(Gilbert!L10125,Rate!$B$3:$M$3,0))*O10125*0.8,INDEX(Rate!$B$4:$M$25,MATCH(Gilbert!N10125,Rate!$A$4:$A$25,0),MATCH(Gilbert!L10125,Rate!$B$3:$M$3,0))*O10125)),"")</f>
        <v/>
      </c>
      <c r="S10125" s="71"/>
      <c r="T10125" s="71" t="str">
        <f t="shared" si="477"/>
        <v/>
      </c>
      <c r="V10125" s="90"/>
      <c r="W10125" s="90"/>
    </row>
    <row r="10126" s="60" customFormat="1" spans="1:23">
      <c r="A10126" s="89"/>
      <c r="B10126" s="89"/>
      <c r="D10126" s="90"/>
      <c r="G10126" s="91"/>
      <c r="H10126" s="90"/>
      <c r="J10126" s="135"/>
      <c r="P10126" s="70" t="str">
        <f t="shared" si="475"/>
        <v/>
      </c>
      <c r="Q10126" s="70" t="str">
        <f t="shared" si="476"/>
        <v/>
      </c>
      <c r="R10126" s="70" t="str">
        <f>IFERROR(IF(K10126="handling and wharfage",SUM(P10126:Q10126),IF(OR(K10126="tank",K10126="Boat",K10126="car"),INDEX(Rate!$B$4:$M$25,MATCH(Gilbert!N10126,Rate!$A$4:$A$25,0),MATCH(Gilbert!L10126,Rate!$B$3:$M$3,0))*O10126*0.8,INDEX(Rate!$B$4:$M$25,MATCH(Gilbert!N10126,Rate!$A$4:$A$25,0),MATCH(Gilbert!L10126,Rate!$B$3:$M$3,0))*O10126)),"")</f>
        <v/>
      </c>
      <c r="S10126" s="71"/>
      <c r="T10126" s="71" t="str">
        <f t="shared" si="477"/>
        <v/>
      </c>
      <c r="V10126" s="90"/>
      <c r="W10126" s="90"/>
    </row>
    <row r="10127" s="60" customFormat="1" spans="1:23">
      <c r="A10127" s="89"/>
      <c r="B10127" s="89"/>
      <c r="D10127" s="90"/>
      <c r="G10127" s="91"/>
      <c r="H10127" s="90"/>
      <c r="J10127" s="135"/>
      <c r="P10127" s="70" t="str">
        <f t="shared" si="475"/>
        <v/>
      </c>
      <c r="Q10127" s="70" t="str">
        <f t="shared" si="476"/>
        <v/>
      </c>
      <c r="R10127" s="70" t="str">
        <f>IFERROR(IF(K10127="handling and wharfage",SUM(P10127:Q10127),IF(OR(K10127="tank",K10127="Boat",K10127="car"),INDEX(Rate!$B$4:$M$25,MATCH(Gilbert!N10127,Rate!$A$4:$A$25,0),MATCH(Gilbert!L10127,Rate!$B$3:$M$3,0))*O10127*0.8,INDEX(Rate!$B$4:$M$25,MATCH(Gilbert!N10127,Rate!$A$4:$A$25,0),MATCH(Gilbert!L10127,Rate!$B$3:$M$3,0))*O10127)),"")</f>
        <v/>
      </c>
      <c r="S10127" s="71"/>
      <c r="T10127" s="71" t="str">
        <f t="shared" si="477"/>
        <v/>
      </c>
      <c r="V10127" s="90"/>
      <c r="W10127" s="90"/>
    </row>
    <row r="10128" s="60" customFormat="1" spans="1:23">
      <c r="A10128" s="89"/>
      <c r="B10128" s="89"/>
      <c r="D10128" s="90"/>
      <c r="G10128" s="91"/>
      <c r="H10128" s="90"/>
      <c r="J10128" s="135"/>
      <c r="P10128" s="70" t="str">
        <f t="shared" si="475"/>
        <v/>
      </c>
      <c r="Q10128" s="70" t="str">
        <f t="shared" si="476"/>
        <v/>
      </c>
      <c r="R10128" s="70" t="str">
        <f>IFERROR(IF(K10128="handling and wharfage",SUM(P10128:Q10128),IF(OR(K10128="tank",K10128="Boat",K10128="car"),INDEX(Rate!$B$4:$M$25,MATCH(Gilbert!N10128,Rate!$A$4:$A$25,0),MATCH(Gilbert!L10128,Rate!$B$3:$M$3,0))*O10128*0.8,INDEX(Rate!$B$4:$M$25,MATCH(Gilbert!N10128,Rate!$A$4:$A$25,0),MATCH(Gilbert!L10128,Rate!$B$3:$M$3,0))*O10128)),"")</f>
        <v/>
      </c>
      <c r="S10128" s="71"/>
      <c r="T10128" s="71" t="str">
        <f t="shared" si="477"/>
        <v/>
      </c>
      <c r="V10128" s="90"/>
      <c r="W10128" s="90"/>
    </row>
    <row r="10129" s="60" customFormat="1" spans="1:23">
      <c r="A10129" s="89"/>
      <c r="B10129" s="89"/>
      <c r="D10129" s="90"/>
      <c r="G10129" s="91"/>
      <c r="H10129" s="90"/>
      <c r="J10129" s="135"/>
      <c r="P10129" s="70" t="str">
        <f t="shared" si="475"/>
        <v/>
      </c>
      <c r="Q10129" s="70" t="str">
        <f t="shared" si="476"/>
        <v/>
      </c>
      <c r="R10129" s="70" t="str">
        <f>IFERROR(IF(K10129="handling and wharfage",SUM(P10129:Q10129),IF(OR(K10129="tank",K10129="Boat",K10129="car"),INDEX(Rate!$B$4:$M$25,MATCH(Gilbert!N10129,Rate!$A$4:$A$25,0),MATCH(Gilbert!L10129,Rate!$B$3:$M$3,0))*O10129*0.8,INDEX(Rate!$B$4:$M$25,MATCH(Gilbert!N10129,Rate!$A$4:$A$25,0),MATCH(Gilbert!L10129,Rate!$B$3:$M$3,0))*O10129)),"")</f>
        <v/>
      </c>
      <c r="S10129" s="71"/>
      <c r="T10129" s="71" t="str">
        <f t="shared" si="477"/>
        <v/>
      </c>
      <c r="V10129" s="90"/>
      <c r="W10129" s="90"/>
    </row>
    <row r="10130" s="60" customFormat="1" spans="1:23">
      <c r="A10130" s="89"/>
      <c r="B10130" s="89"/>
      <c r="D10130" s="90"/>
      <c r="G10130" s="91"/>
      <c r="H10130" s="90"/>
      <c r="J10130" s="135"/>
      <c r="P10130" s="70" t="str">
        <f t="shared" si="475"/>
        <v/>
      </c>
      <c r="Q10130" s="70" t="str">
        <f t="shared" si="476"/>
        <v/>
      </c>
      <c r="R10130" s="70" t="str">
        <f>IFERROR(IF(K10130="handling and wharfage",SUM(P10130:Q10130),IF(OR(K10130="tank",K10130="Boat",K10130="car"),INDEX(Rate!$B$4:$M$25,MATCH(Gilbert!N10130,Rate!$A$4:$A$25,0),MATCH(Gilbert!L10130,Rate!$B$3:$M$3,0))*O10130*0.8,INDEX(Rate!$B$4:$M$25,MATCH(Gilbert!N10130,Rate!$A$4:$A$25,0),MATCH(Gilbert!L10130,Rate!$B$3:$M$3,0))*O10130)),"")</f>
        <v/>
      </c>
      <c r="S10130" s="71"/>
      <c r="T10130" s="71" t="str">
        <f t="shared" si="477"/>
        <v/>
      </c>
      <c r="V10130" s="90"/>
      <c r="W10130" s="90"/>
    </row>
    <row r="10131" s="60" customFormat="1" spans="1:23">
      <c r="A10131" s="89"/>
      <c r="B10131" s="89"/>
      <c r="D10131" s="90"/>
      <c r="G10131" s="91"/>
      <c r="H10131" s="90"/>
      <c r="J10131" s="135"/>
      <c r="P10131" s="70" t="str">
        <f t="shared" si="475"/>
        <v/>
      </c>
      <c r="Q10131" s="70" t="str">
        <f t="shared" si="476"/>
        <v/>
      </c>
      <c r="R10131" s="70" t="str">
        <f>IFERROR(IF(K10131="handling and wharfage",SUM(P10131:Q10131),IF(OR(K10131="tank",K10131="Boat",K10131="car"),INDEX(Rate!$B$4:$M$25,MATCH(Gilbert!N10131,Rate!$A$4:$A$25,0),MATCH(Gilbert!L10131,Rate!$B$3:$M$3,0))*O10131*0.8,INDEX(Rate!$B$4:$M$25,MATCH(Gilbert!N10131,Rate!$A$4:$A$25,0),MATCH(Gilbert!L10131,Rate!$B$3:$M$3,0))*O10131)),"")</f>
        <v/>
      </c>
      <c r="S10131" s="71"/>
      <c r="T10131" s="71" t="str">
        <f t="shared" si="477"/>
        <v/>
      </c>
      <c r="V10131" s="90"/>
      <c r="W10131" s="90"/>
    </row>
    <row r="10132" s="60" customFormat="1" spans="1:23">
      <c r="A10132" s="89"/>
      <c r="B10132" s="89"/>
      <c r="D10132" s="90"/>
      <c r="G10132" s="91"/>
      <c r="H10132" s="90"/>
      <c r="J10132" s="135"/>
      <c r="P10132" s="70" t="str">
        <f t="shared" si="475"/>
        <v/>
      </c>
      <c r="Q10132" s="70" t="str">
        <f t="shared" si="476"/>
        <v/>
      </c>
      <c r="R10132" s="70" t="str">
        <f>IFERROR(IF(K10132="handling and wharfage",SUM(P10132:Q10132),IF(OR(K10132="tank",K10132="Boat",K10132="car"),INDEX(Rate!$B$4:$M$25,MATCH(Gilbert!N10132,Rate!$A$4:$A$25,0),MATCH(Gilbert!L10132,Rate!$B$3:$M$3,0))*O10132*0.8,INDEX(Rate!$B$4:$M$25,MATCH(Gilbert!N10132,Rate!$A$4:$A$25,0),MATCH(Gilbert!L10132,Rate!$B$3:$M$3,0))*O10132)),"")</f>
        <v/>
      </c>
      <c r="S10132" s="71"/>
      <c r="T10132" s="71" t="str">
        <f t="shared" si="477"/>
        <v/>
      </c>
      <c r="V10132" s="90"/>
      <c r="W10132" s="90"/>
    </row>
    <row r="10133" s="60" customFormat="1" spans="1:23">
      <c r="A10133" s="89"/>
      <c r="B10133" s="89"/>
      <c r="D10133" s="90"/>
      <c r="G10133" s="91"/>
      <c r="H10133" s="90"/>
      <c r="J10133" s="135"/>
      <c r="P10133" s="70" t="str">
        <f t="shared" si="475"/>
        <v/>
      </c>
      <c r="Q10133" s="70" t="str">
        <f t="shared" si="476"/>
        <v/>
      </c>
      <c r="R10133" s="70" t="str">
        <f>IFERROR(IF(K10133="handling and wharfage",SUM(P10133:Q10133),IF(OR(K10133="tank",K10133="Boat",K10133="car"),INDEX(Rate!$B$4:$M$25,MATCH(Gilbert!N10133,Rate!$A$4:$A$25,0),MATCH(Gilbert!L10133,Rate!$B$3:$M$3,0))*O10133*0.8,INDEX(Rate!$B$4:$M$25,MATCH(Gilbert!N10133,Rate!$A$4:$A$25,0),MATCH(Gilbert!L10133,Rate!$B$3:$M$3,0))*O10133)),"")</f>
        <v/>
      </c>
      <c r="S10133" s="71"/>
      <c r="T10133" s="71" t="str">
        <f t="shared" si="477"/>
        <v/>
      </c>
      <c r="V10133" s="90"/>
      <c r="W10133" s="90"/>
    </row>
    <row r="10134" s="60" customFormat="1" spans="1:23">
      <c r="A10134" s="89"/>
      <c r="B10134" s="89"/>
      <c r="D10134" s="90"/>
      <c r="G10134" s="91"/>
      <c r="H10134" s="90"/>
      <c r="J10134" s="135"/>
      <c r="P10134" s="70" t="str">
        <f t="shared" si="475"/>
        <v/>
      </c>
      <c r="Q10134" s="70" t="str">
        <f t="shared" si="476"/>
        <v/>
      </c>
      <c r="R10134" s="70" t="str">
        <f>IFERROR(IF(K10134="handling and wharfage",SUM(P10134:Q10134),IF(OR(K10134="tank",K10134="Boat",K10134="car"),INDEX(Rate!$B$4:$M$25,MATCH(Gilbert!N10134,Rate!$A$4:$A$25,0),MATCH(Gilbert!L10134,Rate!$B$3:$M$3,0))*O10134*0.8,INDEX(Rate!$B$4:$M$25,MATCH(Gilbert!N10134,Rate!$A$4:$A$25,0),MATCH(Gilbert!L10134,Rate!$B$3:$M$3,0))*O10134)),"")</f>
        <v/>
      </c>
      <c r="S10134" s="71"/>
      <c r="T10134" s="71" t="str">
        <f t="shared" si="477"/>
        <v/>
      </c>
      <c r="V10134" s="90"/>
      <c r="W10134" s="90"/>
    </row>
    <row r="10135" s="60" customFormat="1" spans="1:23">
      <c r="A10135" s="89"/>
      <c r="B10135" s="89"/>
      <c r="D10135" s="90"/>
      <c r="G10135" s="91"/>
      <c r="H10135" s="90"/>
      <c r="J10135" s="135"/>
      <c r="P10135" s="70" t="str">
        <f t="shared" si="475"/>
        <v/>
      </c>
      <c r="Q10135" s="70" t="str">
        <f t="shared" si="476"/>
        <v/>
      </c>
      <c r="R10135" s="70" t="str">
        <f>IFERROR(IF(K10135="handling and wharfage",SUM(P10135:Q10135),IF(OR(K10135="tank",K10135="Boat",K10135="car"),INDEX(Rate!$B$4:$M$25,MATCH(Gilbert!N10135,Rate!$A$4:$A$25,0),MATCH(Gilbert!L10135,Rate!$B$3:$M$3,0))*O10135*0.8,INDEX(Rate!$B$4:$M$25,MATCH(Gilbert!N10135,Rate!$A$4:$A$25,0),MATCH(Gilbert!L10135,Rate!$B$3:$M$3,0))*O10135)),"")</f>
        <v/>
      </c>
      <c r="S10135" s="71"/>
      <c r="T10135" s="71" t="str">
        <f t="shared" si="477"/>
        <v/>
      </c>
      <c r="V10135" s="90"/>
      <c r="W10135" s="90"/>
    </row>
    <row r="10136" spans="16:20">
      <c r="P10136" s="70" t="str">
        <f t="shared" si="475"/>
        <v/>
      </c>
      <c r="Q10136" s="70" t="str">
        <f t="shared" si="476"/>
        <v/>
      </c>
      <c r="R10136" s="70" t="str">
        <f>IFERROR(IF(K10136="handling and wharfage",SUM(P10136:Q10136),IF(OR(K10136="tank",K10136="Boat",K10136="car"),INDEX(Rate!$B$4:$M$25,MATCH(Gilbert!N10136,Rate!$A$4:$A$25,0),MATCH(Gilbert!L10136,Rate!$B$3:$M$3,0))*O10136*0.8,INDEX(Rate!$B$4:$M$25,MATCH(Gilbert!N10136,Rate!$A$4:$A$25,0),MATCH(Gilbert!L10136,Rate!$B$3:$M$3,0))*O10136)),"")</f>
        <v/>
      </c>
      <c r="T10136" s="71" t="str">
        <f t="shared" si="477"/>
        <v/>
      </c>
    </row>
    <row r="10137" spans="12:20">
      <c r="L10137" s="60"/>
      <c r="P10137" s="70" t="str">
        <f t="shared" si="475"/>
        <v/>
      </c>
      <c r="Q10137" s="70" t="str">
        <f t="shared" si="476"/>
        <v/>
      </c>
      <c r="R10137" s="70" t="str">
        <f>IFERROR(IF(K10137="handling and wharfage",SUM(P10137:Q10137),IF(OR(K10137="tank",K10137="Boat",K10137="car"),INDEX(Rate!$B$4:$M$25,MATCH(Gilbert!N10137,Rate!$A$4:$A$25,0),MATCH(Gilbert!L10137,Rate!$B$3:$M$3,0))*O10137*0.8,INDEX(Rate!$B$4:$M$25,MATCH(Gilbert!N10137,Rate!$A$4:$A$25,0),MATCH(Gilbert!L10137,Rate!$B$3:$M$3,0))*O10137)),"")</f>
        <v/>
      </c>
      <c r="T10137" s="71" t="str">
        <f t="shared" si="477"/>
        <v/>
      </c>
    </row>
    <row r="10138" spans="12:20">
      <c r="L10138" s="60"/>
      <c r="P10138" s="70" t="str">
        <f t="shared" si="475"/>
        <v/>
      </c>
      <c r="Q10138" s="70" t="str">
        <f t="shared" si="476"/>
        <v/>
      </c>
      <c r="R10138" s="70" t="str">
        <f>IFERROR(IF(K10138="handling and wharfage",SUM(P10138:Q10138),IF(OR(K10138="tank",K10138="Boat",K10138="car"),INDEX(Rate!$B$4:$M$25,MATCH(Gilbert!N10138,Rate!$A$4:$A$25,0),MATCH(Gilbert!L10138,Rate!$B$3:$M$3,0))*O10138*0.8,INDEX(Rate!$B$4:$M$25,MATCH(Gilbert!N10138,Rate!$A$4:$A$25,0),MATCH(Gilbert!L10138,Rate!$B$3:$M$3,0))*O10138)),"")</f>
        <v/>
      </c>
      <c r="T10138" s="71" t="str">
        <f t="shared" si="477"/>
        <v/>
      </c>
    </row>
    <row r="10139" spans="11:20">
      <c r="K10139" s="60"/>
      <c r="P10139" s="70" t="str">
        <f t="shared" si="475"/>
        <v/>
      </c>
      <c r="Q10139" s="70" t="str">
        <f t="shared" si="476"/>
        <v/>
      </c>
      <c r="R10139" s="70" t="str">
        <f>IFERROR(IF(K10139="handling and wharfage",SUM(P10139:Q10139),IF(OR(K10139="tank",K10139="Boat",K10139="car"),INDEX(Rate!$B$4:$M$25,MATCH(Gilbert!N10139,Rate!$A$4:$A$25,0),MATCH(Gilbert!L10139,Rate!$B$3:$M$3,0))*O10139*0.8,INDEX(Rate!$B$4:$M$25,MATCH(Gilbert!N10139,Rate!$A$4:$A$25,0),MATCH(Gilbert!L10139,Rate!$B$3:$M$3,0))*O10139)),"")</f>
        <v/>
      </c>
      <c r="T10139" s="71" t="str">
        <f t="shared" si="477"/>
        <v/>
      </c>
    </row>
    <row r="10140" spans="16:20">
      <c r="P10140" s="70" t="str">
        <f t="shared" si="475"/>
        <v/>
      </c>
      <c r="Q10140" s="70" t="str">
        <f t="shared" si="476"/>
        <v/>
      </c>
      <c r="R10140" s="70" t="str">
        <f>IFERROR(IF(K10140="handling and wharfage",SUM(P10140:Q10140),IF(OR(K10140="tank",K10140="Boat",K10140="car"),INDEX(Rate!$B$4:$M$25,MATCH(Gilbert!N10140,Rate!$A$4:$A$25,0),MATCH(Gilbert!L10140,Rate!$B$3:$M$3,0))*O10140*0.8,INDEX(Rate!$B$4:$M$25,MATCH(Gilbert!N10140,Rate!$A$4:$A$25,0),MATCH(Gilbert!L10140,Rate!$B$3:$M$3,0))*O10140)),"")</f>
        <v/>
      </c>
      <c r="T10140" s="71" t="str">
        <f t="shared" si="477"/>
        <v/>
      </c>
    </row>
    <row r="10141" spans="11:20">
      <c r="K10141" s="60"/>
      <c r="P10141" s="70" t="str">
        <f t="shared" si="475"/>
        <v/>
      </c>
      <c r="Q10141" s="70" t="str">
        <f t="shared" si="476"/>
        <v/>
      </c>
      <c r="R10141" s="70" t="str">
        <f>IFERROR(IF(K10141="handling and wharfage",SUM(P10141:Q10141),IF(OR(K10141="tank",K10141="Boat",K10141="car"),INDEX(Rate!$B$4:$M$25,MATCH(Gilbert!N10141,Rate!$A$4:$A$25,0),MATCH(Gilbert!L10141,Rate!$B$3:$M$3,0))*O10141*0.8,INDEX(Rate!$B$4:$M$25,MATCH(Gilbert!N10141,Rate!$A$4:$A$25,0),MATCH(Gilbert!L10141,Rate!$B$3:$M$3,0))*O10141)),"")</f>
        <v/>
      </c>
      <c r="T10141" s="71" t="str">
        <f t="shared" si="477"/>
        <v/>
      </c>
    </row>
    <row r="10142" spans="12:20">
      <c r="L10142" s="60"/>
      <c r="P10142" s="70" t="str">
        <f t="shared" si="475"/>
        <v/>
      </c>
      <c r="Q10142" s="70" t="str">
        <f t="shared" si="476"/>
        <v/>
      </c>
      <c r="R10142" s="70" t="str">
        <f>IFERROR(IF(K10142="handling and wharfage",SUM(P10142:Q10142),IF(OR(K10142="tank",K10142="Boat",K10142="car"),INDEX(Rate!$B$4:$M$25,MATCH(Gilbert!N10142,Rate!$A$4:$A$25,0),MATCH(Gilbert!L10142,Rate!$B$3:$M$3,0))*O10142*0.8,INDEX(Rate!$B$4:$M$25,MATCH(Gilbert!N10142,Rate!$A$4:$A$25,0),MATCH(Gilbert!L10142,Rate!$B$3:$M$3,0))*O10142)),"")</f>
        <v/>
      </c>
      <c r="T10142" s="71" t="str">
        <f t="shared" si="477"/>
        <v/>
      </c>
    </row>
    <row r="10143" spans="11:20">
      <c r="K10143" s="60"/>
      <c r="P10143" s="70" t="str">
        <f t="shared" si="475"/>
        <v/>
      </c>
      <c r="Q10143" s="70" t="str">
        <f t="shared" si="476"/>
        <v/>
      </c>
      <c r="R10143" s="70" t="str">
        <f>IFERROR(IF(K10143="handling and wharfage",SUM(P10143:Q10143),IF(OR(K10143="tank",K10143="Boat",K10143="car"),INDEX(Rate!$B$4:$M$25,MATCH(Gilbert!N10143,Rate!$A$4:$A$25,0),MATCH(Gilbert!L10143,Rate!$B$3:$M$3,0))*O10143*0.8,INDEX(Rate!$B$4:$M$25,MATCH(Gilbert!N10143,Rate!$A$4:$A$25,0),MATCH(Gilbert!L10143,Rate!$B$3:$M$3,0))*O10143)),"")</f>
        <v/>
      </c>
      <c r="T10143" s="71" t="str">
        <f t="shared" si="477"/>
        <v/>
      </c>
    </row>
    <row r="10144" spans="16:20">
      <c r="P10144" s="70" t="str">
        <f t="shared" si="475"/>
        <v/>
      </c>
      <c r="Q10144" s="70" t="str">
        <f t="shared" si="476"/>
        <v/>
      </c>
      <c r="R10144" s="70" t="str">
        <f>IFERROR(IF(K10144="handling and wharfage",SUM(P10144:Q10144),IF(OR(K10144="tank",K10144="Boat",K10144="car"),INDEX(Rate!$B$4:$M$25,MATCH(Gilbert!N10144,Rate!$A$4:$A$25,0),MATCH(Gilbert!L10144,Rate!$B$3:$M$3,0))*O10144*0.8,INDEX(Rate!$B$4:$M$25,MATCH(Gilbert!N10144,Rate!$A$4:$A$25,0),MATCH(Gilbert!L10144,Rate!$B$3:$M$3,0))*O10144)),"")</f>
        <v/>
      </c>
      <c r="T10144" s="71" t="str">
        <f t="shared" si="477"/>
        <v/>
      </c>
    </row>
    <row r="10145" spans="16:20">
      <c r="P10145" s="70" t="str">
        <f t="shared" si="475"/>
        <v/>
      </c>
      <c r="Q10145" s="70" t="str">
        <f t="shared" si="476"/>
        <v/>
      </c>
      <c r="R10145" s="70" t="str">
        <f>IFERROR(IF(K10145="handling and wharfage",SUM(P10145:Q10145),IF(OR(K10145="tank",K10145="Boat",K10145="car"),INDEX(Rate!$B$4:$M$25,MATCH(Gilbert!N10145,Rate!$A$4:$A$25,0),MATCH(Gilbert!L10145,Rate!$B$3:$M$3,0))*O10145*0.8,INDEX(Rate!$B$4:$M$25,MATCH(Gilbert!N10145,Rate!$A$4:$A$25,0),MATCH(Gilbert!L10145,Rate!$B$3:$M$3,0))*O10145)),"")</f>
        <v/>
      </c>
      <c r="T10145" s="71" t="str">
        <f t="shared" si="477"/>
        <v/>
      </c>
    </row>
    <row r="10146" spans="16:20">
      <c r="P10146" s="70" t="str">
        <f t="shared" si="475"/>
        <v/>
      </c>
      <c r="Q10146" s="70" t="str">
        <f t="shared" si="476"/>
        <v/>
      </c>
      <c r="R10146" s="70" t="str">
        <f>IFERROR(IF(K10146="handling and wharfage",SUM(P10146:Q10146),IF(OR(K10146="tank",K10146="Boat",K10146="car"),INDEX(Rate!$B$4:$M$25,MATCH(Gilbert!N10146,Rate!$A$4:$A$25,0),MATCH(Gilbert!L10146,Rate!$B$3:$M$3,0))*O10146*0.8,INDEX(Rate!$B$4:$M$25,MATCH(Gilbert!N10146,Rate!$A$4:$A$25,0),MATCH(Gilbert!L10146,Rate!$B$3:$M$3,0))*O10146)),"")</f>
        <v/>
      </c>
      <c r="T10146" s="71" t="str">
        <f t="shared" si="477"/>
        <v/>
      </c>
    </row>
    <row r="10147" spans="16:20">
      <c r="P10147" s="70" t="str">
        <f t="shared" si="475"/>
        <v/>
      </c>
      <c r="Q10147" s="70" t="str">
        <f t="shared" si="476"/>
        <v/>
      </c>
      <c r="R10147" s="70" t="str">
        <f>IFERROR(IF(K10147="handling and wharfage",SUM(P10147:Q10147),IF(OR(K10147="tank",K10147="Boat",K10147="car"),INDEX(Rate!$B$4:$M$25,MATCH(Gilbert!N10147,Rate!$A$4:$A$25,0),MATCH(Gilbert!L10147,Rate!$B$3:$M$3,0))*O10147*0.8,INDEX(Rate!$B$4:$M$25,MATCH(Gilbert!N10147,Rate!$A$4:$A$25,0),MATCH(Gilbert!L10147,Rate!$B$3:$M$3,0))*O10147)),"")</f>
        <v/>
      </c>
      <c r="T10147" s="71" t="str">
        <f t="shared" si="477"/>
        <v/>
      </c>
    </row>
    <row r="10148" spans="16:20">
      <c r="P10148" s="70" t="str">
        <f t="shared" si="475"/>
        <v/>
      </c>
      <c r="Q10148" s="70" t="str">
        <f t="shared" si="476"/>
        <v/>
      </c>
      <c r="R10148" s="70" t="str">
        <f>IFERROR(IF(K10148="handling and wharfage",SUM(P10148:Q10148),IF(OR(K10148="tank",K10148="Boat",K10148="car"),INDEX(Rate!$B$4:$M$25,MATCH(Gilbert!N10148,Rate!$A$4:$A$25,0),MATCH(Gilbert!L10148,Rate!$B$3:$M$3,0))*O10148*0.8,INDEX(Rate!$B$4:$M$25,MATCH(Gilbert!N10148,Rate!$A$4:$A$25,0),MATCH(Gilbert!L10148,Rate!$B$3:$M$3,0))*O10148)),"")</f>
        <v/>
      </c>
      <c r="T10148" s="71" t="str">
        <f t="shared" si="477"/>
        <v/>
      </c>
    </row>
    <row r="10149" spans="16:20">
      <c r="P10149" s="70" t="str">
        <f t="shared" si="475"/>
        <v/>
      </c>
      <c r="Q10149" s="70" t="str">
        <f t="shared" si="476"/>
        <v/>
      </c>
      <c r="R10149" s="70" t="str">
        <f>IFERROR(IF(K10149="handling and wharfage",SUM(P10149:Q10149),IF(OR(K10149="tank",K10149="Boat",K10149="car"),INDEX(Rate!$B$4:$M$25,MATCH(Gilbert!N10149,Rate!$A$4:$A$25,0),MATCH(Gilbert!L10149,Rate!$B$3:$M$3,0))*O10149*0.8,INDEX(Rate!$B$4:$M$25,MATCH(Gilbert!N10149,Rate!$A$4:$A$25,0),MATCH(Gilbert!L10149,Rate!$B$3:$M$3,0))*O10149)),"")</f>
        <v/>
      </c>
      <c r="T10149" s="71" t="str">
        <f t="shared" si="477"/>
        <v/>
      </c>
    </row>
    <row r="10150" spans="16:20">
      <c r="P10150" s="70" t="str">
        <f t="shared" si="475"/>
        <v/>
      </c>
      <c r="Q10150" s="70" t="str">
        <f t="shared" si="476"/>
        <v/>
      </c>
      <c r="R10150" s="70" t="str">
        <f>IFERROR(IF(K10150="handling and wharfage",SUM(P10150:Q10150),IF(OR(K10150="tank",K10150="Boat",K10150="car"),INDEX(Rate!$B$4:$M$25,MATCH(Gilbert!N10150,Rate!$A$4:$A$25,0),MATCH(Gilbert!L10150,Rate!$B$3:$M$3,0))*O10150*0.8,INDEX(Rate!$B$4:$M$25,MATCH(Gilbert!N10150,Rate!$A$4:$A$25,0),MATCH(Gilbert!L10150,Rate!$B$3:$M$3,0))*O10150)),"")</f>
        <v/>
      </c>
      <c r="T10150" s="71" t="str">
        <f t="shared" si="477"/>
        <v/>
      </c>
    </row>
    <row r="10151" spans="16:20">
      <c r="P10151" s="70" t="str">
        <f t="shared" si="475"/>
        <v/>
      </c>
      <c r="Q10151" s="70" t="str">
        <f t="shared" si="476"/>
        <v/>
      </c>
      <c r="R10151" s="70" t="str">
        <f>IFERROR(IF(K10151="handling and wharfage",SUM(P10151:Q10151),IF(OR(K10151="tank",K10151="Boat",K10151="car"),INDEX(Rate!$B$4:$M$25,MATCH(Gilbert!N10151,Rate!$A$4:$A$25,0),MATCH(Gilbert!L10151,Rate!$B$3:$M$3,0))*O10151*0.8,INDEX(Rate!$B$4:$M$25,MATCH(Gilbert!N10151,Rate!$A$4:$A$25,0),MATCH(Gilbert!L10151,Rate!$B$3:$M$3,0))*O10151)),"")</f>
        <v/>
      </c>
      <c r="T10151" s="71" t="str">
        <f t="shared" si="477"/>
        <v/>
      </c>
    </row>
    <row r="10152" spans="16:20">
      <c r="P10152" s="70" t="str">
        <f t="shared" si="475"/>
        <v/>
      </c>
      <c r="Q10152" s="70" t="str">
        <f t="shared" si="476"/>
        <v/>
      </c>
      <c r="R10152" s="70" t="str">
        <f>IFERROR(IF(K10152="handling and wharfage",SUM(P10152:Q10152),IF(OR(K10152="tank",K10152="Boat",K10152="car"),INDEX(Rate!$B$4:$M$25,MATCH(Gilbert!N10152,Rate!$A$4:$A$25,0),MATCH(Gilbert!L10152,Rate!$B$3:$M$3,0))*O10152*0.8,INDEX(Rate!$B$4:$M$25,MATCH(Gilbert!N10152,Rate!$A$4:$A$25,0),MATCH(Gilbert!L10152,Rate!$B$3:$M$3,0))*O10152)),"")</f>
        <v/>
      </c>
      <c r="T10152" s="71" t="str">
        <f t="shared" si="477"/>
        <v/>
      </c>
    </row>
    <row r="10153" spans="16:20">
      <c r="P10153" s="70" t="str">
        <f t="shared" si="475"/>
        <v/>
      </c>
      <c r="Q10153" s="70" t="str">
        <f t="shared" si="476"/>
        <v/>
      </c>
      <c r="R10153" s="70" t="str">
        <f>IFERROR(IF(K10153="handling and wharfage",SUM(P10153:Q10153),IF(OR(K10153="tank",K10153="Boat",K10153="car"),INDEX(Rate!$B$4:$M$25,MATCH(Gilbert!N10153,Rate!$A$4:$A$25,0),MATCH(Gilbert!L10153,Rate!$B$3:$M$3,0))*O10153*0.8,INDEX(Rate!$B$4:$M$25,MATCH(Gilbert!N10153,Rate!$A$4:$A$25,0),MATCH(Gilbert!L10153,Rate!$B$3:$M$3,0))*O10153)),"")</f>
        <v/>
      </c>
      <c r="T10153" s="71" t="str">
        <f t="shared" si="477"/>
        <v/>
      </c>
    </row>
    <row r="10154" spans="16:20">
      <c r="P10154" s="70" t="str">
        <f t="shared" si="475"/>
        <v/>
      </c>
      <c r="Q10154" s="70" t="str">
        <f t="shared" si="476"/>
        <v/>
      </c>
      <c r="R10154" s="70" t="str">
        <f>IFERROR(IF(K10154="handling and wharfage",SUM(P10154:Q10154),IF(OR(K10154="tank",K10154="Boat",K10154="car"),INDEX(Rate!$B$4:$M$25,MATCH(Gilbert!N10154,Rate!$A$4:$A$25,0),MATCH(Gilbert!L10154,Rate!$B$3:$M$3,0))*O10154*0.8,INDEX(Rate!$B$4:$M$25,MATCH(Gilbert!N10154,Rate!$A$4:$A$25,0),MATCH(Gilbert!L10154,Rate!$B$3:$M$3,0))*O10154)),"")</f>
        <v/>
      </c>
      <c r="T10154" s="71" t="str">
        <f t="shared" si="477"/>
        <v/>
      </c>
    </row>
    <row r="10155" spans="16:20">
      <c r="P10155" s="70" t="str">
        <f t="shared" si="475"/>
        <v/>
      </c>
      <c r="Q10155" s="70" t="str">
        <f t="shared" si="476"/>
        <v/>
      </c>
      <c r="R10155" s="70" t="str">
        <f>IFERROR(IF(K10155="handling and wharfage",SUM(P10155:Q10155),IF(OR(K10155="tank",K10155="Boat",K10155="car"),INDEX(Rate!$B$4:$M$25,MATCH(Gilbert!N10155,Rate!$A$4:$A$25,0),MATCH(Gilbert!L10155,Rate!$B$3:$M$3,0))*O10155*0.8,INDEX(Rate!$B$4:$M$25,MATCH(Gilbert!N10155,Rate!$A$4:$A$25,0),MATCH(Gilbert!L10155,Rate!$B$3:$M$3,0))*O10155)),"")</f>
        <v/>
      </c>
      <c r="T10155" s="71" t="str">
        <f t="shared" si="477"/>
        <v/>
      </c>
    </row>
    <row r="10156" spans="16:20">
      <c r="P10156" s="70" t="str">
        <f t="shared" si="475"/>
        <v/>
      </c>
      <c r="Q10156" s="70" t="str">
        <f t="shared" si="476"/>
        <v/>
      </c>
      <c r="R10156" s="70" t="str">
        <f>IFERROR(IF(K10156="handling and wharfage",SUM(P10156:Q10156),IF(OR(K10156="tank",K10156="Boat",K10156="car"),INDEX(Rate!$B$4:$M$25,MATCH(Gilbert!N10156,Rate!$A$4:$A$25,0),MATCH(Gilbert!L10156,Rate!$B$3:$M$3,0))*O10156*0.8,INDEX(Rate!$B$4:$M$25,MATCH(Gilbert!N10156,Rate!$A$4:$A$25,0),MATCH(Gilbert!L10156,Rate!$B$3:$M$3,0))*O10156)),"")</f>
        <v/>
      </c>
      <c r="T10156" s="71" t="str">
        <f t="shared" si="477"/>
        <v/>
      </c>
    </row>
    <row r="10157" spans="16:20">
      <c r="P10157" s="70" t="str">
        <f t="shared" si="475"/>
        <v/>
      </c>
      <c r="Q10157" s="70" t="str">
        <f t="shared" si="476"/>
        <v/>
      </c>
      <c r="R10157" s="70" t="str">
        <f>IFERROR(IF(K10157="handling and wharfage",SUM(P10157:Q10157),IF(OR(K10157="tank",K10157="Boat",K10157="car"),INDEX(Rate!$B$4:$M$25,MATCH(Gilbert!N10157,Rate!$A$4:$A$25,0),MATCH(Gilbert!L10157,Rate!$B$3:$M$3,0))*O10157*0.8,INDEX(Rate!$B$4:$M$25,MATCH(Gilbert!N10157,Rate!$A$4:$A$25,0),MATCH(Gilbert!L10157,Rate!$B$3:$M$3,0))*O10157)),"")</f>
        <v/>
      </c>
      <c r="T10157" s="71" t="str">
        <f t="shared" si="477"/>
        <v/>
      </c>
    </row>
    <row r="10158" spans="16:20">
      <c r="P10158" s="70" t="str">
        <f t="shared" si="475"/>
        <v/>
      </c>
      <c r="Q10158" s="70" t="str">
        <f t="shared" si="476"/>
        <v/>
      </c>
      <c r="R10158" s="70" t="str">
        <f>IFERROR(IF(K10158="handling and wharfage",SUM(P10158:Q10158),IF(OR(K10158="tank",K10158="Boat",K10158="car"),INDEX(Rate!$B$4:$M$25,MATCH(Gilbert!N10158,Rate!$A$4:$A$25,0),MATCH(Gilbert!L10158,Rate!$B$3:$M$3,0))*O10158*0.8,INDEX(Rate!$B$4:$M$25,MATCH(Gilbert!N10158,Rate!$A$4:$A$25,0),MATCH(Gilbert!L10158,Rate!$B$3:$M$3,0))*O10158)),"")</f>
        <v/>
      </c>
      <c r="T10158" s="71" t="str">
        <f t="shared" si="477"/>
        <v/>
      </c>
    </row>
    <row r="10159" spans="16:20">
      <c r="P10159" s="70" t="str">
        <f t="shared" si="475"/>
        <v/>
      </c>
      <c r="Q10159" s="70" t="str">
        <f t="shared" si="476"/>
        <v/>
      </c>
      <c r="R10159" s="70" t="str">
        <f>IFERROR(IF(K10159="handling and wharfage",SUM(P10159:Q10159),IF(OR(K10159="tank",K10159="Boat",K10159="car"),INDEX(Rate!$B$4:$M$25,MATCH(Gilbert!N10159,Rate!$A$4:$A$25,0),MATCH(Gilbert!L10159,Rate!$B$3:$M$3,0))*O10159*0.8,INDEX(Rate!$B$4:$M$25,MATCH(Gilbert!N10159,Rate!$A$4:$A$25,0),MATCH(Gilbert!L10159,Rate!$B$3:$M$3,0))*O10159)),"")</f>
        <v/>
      </c>
      <c r="T10159" s="71" t="str">
        <f t="shared" si="477"/>
        <v/>
      </c>
    </row>
    <row r="10160" spans="16:20">
      <c r="P10160" s="70" t="str">
        <f t="shared" si="475"/>
        <v/>
      </c>
      <c r="Q10160" s="70" t="str">
        <f t="shared" si="476"/>
        <v/>
      </c>
      <c r="R10160" s="70" t="str">
        <f>IFERROR(IF(K10160="handling and wharfage",SUM(P10160:Q10160),IF(OR(K10160="tank",K10160="Boat",K10160="car"),INDEX(Rate!$B$4:$M$25,MATCH(Gilbert!N10160,Rate!$A$4:$A$25,0),MATCH(Gilbert!L10160,Rate!$B$3:$M$3,0))*O10160*0.8,INDEX(Rate!$B$4:$M$25,MATCH(Gilbert!N10160,Rate!$A$4:$A$25,0),MATCH(Gilbert!L10160,Rate!$B$3:$M$3,0))*O10160)),"")</f>
        <v/>
      </c>
      <c r="T10160" s="71" t="str">
        <f t="shared" si="477"/>
        <v/>
      </c>
    </row>
    <row r="10161" spans="16:20">
      <c r="P10161" s="70" t="str">
        <f t="shared" si="475"/>
        <v/>
      </c>
      <c r="Q10161" s="70" t="str">
        <f t="shared" si="476"/>
        <v/>
      </c>
      <c r="R10161" s="70" t="str">
        <f>IFERROR(IF(K10161="handling and wharfage",SUM(P10161:Q10161),IF(OR(K10161="tank",K10161="Boat",K10161="car"),INDEX(Rate!$B$4:$M$25,MATCH(Gilbert!N10161,Rate!$A$4:$A$25,0),MATCH(Gilbert!L10161,Rate!$B$3:$M$3,0))*O10161*0.8,INDEX(Rate!$B$4:$M$25,MATCH(Gilbert!N10161,Rate!$A$4:$A$25,0),MATCH(Gilbert!L10161,Rate!$B$3:$M$3,0))*O10161)),"")</f>
        <v/>
      </c>
      <c r="T10161" s="71" t="str">
        <f t="shared" si="477"/>
        <v/>
      </c>
    </row>
    <row r="10162" spans="16:20">
      <c r="P10162" s="70" t="str">
        <f t="shared" si="475"/>
        <v/>
      </c>
      <c r="Q10162" s="70" t="str">
        <f t="shared" si="476"/>
        <v/>
      </c>
      <c r="R10162" s="70" t="str">
        <f>IFERROR(IF(K10162="handling and wharfage",SUM(P10162:Q10162),IF(OR(K10162="tank",K10162="Boat",K10162="car"),INDEX(Rate!$B$4:$M$25,MATCH(Gilbert!N10162,Rate!$A$4:$A$25,0),MATCH(Gilbert!L10162,Rate!$B$3:$M$3,0))*O10162*0.8,INDEX(Rate!$B$4:$M$25,MATCH(Gilbert!N10162,Rate!$A$4:$A$25,0),MATCH(Gilbert!L10162,Rate!$B$3:$M$3,0))*O10162)),"")</f>
        <v/>
      </c>
      <c r="T10162" s="71" t="str">
        <f t="shared" si="477"/>
        <v/>
      </c>
    </row>
    <row r="10163" spans="16:20">
      <c r="P10163" s="70" t="str">
        <f t="shared" si="475"/>
        <v/>
      </c>
      <c r="Q10163" s="70" t="str">
        <f t="shared" si="476"/>
        <v/>
      </c>
      <c r="R10163" s="70" t="str">
        <f>IFERROR(IF(K10163="handling and wharfage",SUM(P10163:Q10163),IF(OR(K10163="tank",K10163="Boat",K10163="car"),INDEX(Rate!$B$4:$M$25,MATCH(Gilbert!N10163,Rate!$A$4:$A$25,0),MATCH(Gilbert!L10163,Rate!$B$3:$M$3,0))*O10163*0.8,INDEX(Rate!$B$4:$M$25,MATCH(Gilbert!N10163,Rate!$A$4:$A$25,0),MATCH(Gilbert!L10163,Rate!$B$3:$M$3,0))*O10163)),"")</f>
        <v/>
      </c>
      <c r="T10163" s="71" t="str">
        <f t="shared" si="477"/>
        <v/>
      </c>
    </row>
    <row r="10164" spans="16:20">
      <c r="P10164" s="70" t="str">
        <f t="shared" si="475"/>
        <v/>
      </c>
      <c r="Q10164" s="70" t="str">
        <f t="shared" si="476"/>
        <v/>
      </c>
      <c r="R10164" s="70" t="str">
        <f>IFERROR(IF(K10164="handling and wharfage",SUM(P10164:Q10164),IF(OR(K10164="tank",K10164="Boat",K10164="car"),INDEX(Rate!$B$4:$M$25,MATCH(Gilbert!N10164,Rate!$A$4:$A$25,0),MATCH(Gilbert!L10164,Rate!$B$3:$M$3,0))*O10164*0.8,INDEX(Rate!$B$4:$M$25,MATCH(Gilbert!N10164,Rate!$A$4:$A$25,0),MATCH(Gilbert!L10164,Rate!$B$3:$M$3,0))*O10164)),"")</f>
        <v/>
      </c>
      <c r="T10164" s="71" t="str">
        <f t="shared" si="477"/>
        <v/>
      </c>
    </row>
    <row r="10165" spans="16:20">
      <c r="P10165" s="70" t="str">
        <f t="shared" si="475"/>
        <v/>
      </c>
      <c r="Q10165" s="70" t="str">
        <f t="shared" si="476"/>
        <v/>
      </c>
      <c r="R10165" s="70" t="str">
        <f>IFERROR(IF(K10165="handling and wharfage",SUM(P10165:Q10165),IF(OR(K10165="tank",K10165="Boat",K10165="car"),INDEX(Rate!$B$4:$M$25,MATCH(Gilbert!N10165,Rate!$A$4:$A$25,0),MATCH(Gilbert!L10165,Rate!$B$3:$M$3,0))*O10165*0.8,INDEX(Rate!$B$4:$M$25,MATCH(Gilbert!N10165,Rate!$A$4:$A$25,0),MATCH(Gilbert!L10165,Rate!$B$3:$M$3,0))*O10165)),"")</f>
        <v/>
      </c>
      <c r="T10165" s="71" t="str">
        <f t="shared" si="477"/>
        <v/>
      </c>
    </row>
    <row r="10166" spans="16:20">
      <c r="P10166" s="70" t="str">
        <f t="shared" si="475"/>
        <v/>
      </c>
      <c r="Q10166" s="70" t="str">
        <f t="shared" si="476"/>
        <v/>
      </c>
      <c r="R10166" s="70" t="str">
        <f>IFERROR(IF(K10166="handling and wharfage",SUM(P10166:Q10166),IF(OR(K10166="tank",K10166="Boat",K10166="car"),INDEX(Rate!$B$4:$M$25,MATCH(Gilbert!N10166,Rate!$A$4:$A$25,0),MATCH(Gilbert!L10166,Rate!$B$3:$M$3,0))*O10166*0.8,INDEX(Rate!$B$4:$M$25,MATCH(Gilbert!N10166,Rate!$A$4:$A$25,0),MATCH(Gilbert!L10166,Rate!$B$3:$M$3,0))*O10166)),"")</f>
        <v/>
      </c>
      <c r="T10166" s="71" t="str">
        <f t="shared" si="477"/>
        <v/>
      </c>
    </row>
    <row r="10167" spans="16:20">
      <c r="P10167" s="70" t="str">
        <f t="shared" si="475"/>
        <v/>
      </c>
      <c r="Q10167" s="70" t="str">
        <f t="shared" si="476"/>
        <v/>
      </c>
      <c r="R10167" s="70" t="str">
        <f>IFERROR(IF(K10167="handling and wharfage",SUM(P10167:Q10167),IF(OR(K10167="tank",K10167="Boat",K10167="car"),INDEX(Rate!$B$4:$M$25,MATCH(Gilbert!N10167,Rate!$A$4:$A$25,0),MATCH(Gilbert!L10167,Rate!$B$3:$M$3,0))*O10167*0.8,INDEX(Rate!$B$4:$M$25,MATCH(Gilbert!N10167,Rate!$A$4:$A$25,0),MATCH(Gilbert!L10167,Rate!$B$3:$M$3,0))*O10167)),"")</f>
        <v/>
      </c>
      <c r="T10167" s="71" t="str">
        <f t="shared" si="477"/>
        <v/>
      </c>
    </row>
    <row r="10168" spans="16:20">
      <c r="P10168" s="70" t="str">
        <f t="shared" si="475"/>
        <v/>
      </c>
      <c r="Q10168" s="70" t="str">
        <f t="shared" si="476"/>
        <v/>
      </c>
      <c r="R10168" s="70" t="str">
        <f>IFERROR(IF(K10168="handling and wharfage",SUM(P10168:Q10168),IF(OR(K10168="tank",K10168="Boat",K10168="car"),INDEX(Rate!$B$4:$M$25,MATCH(Gilbert!N10168,Rate!$A$4:$A$25,0),MATCH(Gilbert!L10168,Rate!$B$3:$M$3,0))*O10168*0.8,INDEX(Rate!$B$4:$M$25,MATCH(Gilbert!N10168,Rate!$A$4:$A$25,0),MATCH(Gilbert!L10168,Rate!$B$3:$M$3,0))*O10168)),"")</f>
        <v/>
      </c>
      <c r="T10168" s="71" t="str">
        <f t="shared" si="477"/>
        <v/>
      </c>
    </row>
    <row r="10169" spans="16:20">
      <c r="P10169" s="70" t="str">
        <f t="shared" si="475"/>
        <v/>
      </c>
      <c r="Q10169" s="70" t="str">
        <f t="shared" si="476"/>
        <v/>
      </c>
      <c r="R10169" s="70" t="str">
        <f>IFERROR(IF(K10169="handling and wharfage",SUM(P10169:Q10169),IF(OR(K10169="tank",K10169="Boat",K10169="car"),INDEX(Rate!$B$4:$M$25,MATCH(Gilbert!N10169,Rate!$A$4:$A$25,0),MATCH(Gilbert!L10169,Rate!$B$3:$M$3,0))*O10169*0.8,INDEX(Rate!$B$4:$M$25,MATCH(Gilbert!N10169,Rate!$A$4:$A$25,0),MATCH(Gilbert!L10169,Rate!$B$3:$M$3,0))*O10169)),"")</f>
        <v/>
      </c>
      <c r="T10169" s="71" t="str">
        <f t="shared" si="477"/>
        <v/>
      </c>
    </row>
    <row r="10170" spans="16:20">
      <c r="P10170" s="70" t="str">
        <f t="shared" si="475"/>
        <v/>
      </c>
      <c r="Q10170" s="70" t="str">
        <f t="shared" si="476"/>
        <v/>
      </c>
      <c r="R10170" s="70" t="str">
        <f>IFERROR(IF(K10170="handling and wharfage",SUM(P10170:Q10170),IF(OR(K10170="tank",K10170="Boat",K10170="car"),INDEX(Rate!$B$4:$M$25,MATCH(Gilbert!N10170,Rate!$A$4:$A$25,0),MATCH(Gilbert!L10170,Rate!$B$3:$M$3,0))*O10170*0.8,INDEX(Rate!$B$4:$M$25,MATCH(Gilbert!N10170,Rate!$A$4:$A$25,0),MATCH(Gilbert!L10170,Rate!$B$3:$M$3,0))*O10170)),"")</f>
        <v/>
      </c>
      <c r="T10170" s="71" t="str">
        <f t="shared" si="477"/>
        <v/>
      </c>
    </row>
    <row r="10171" spans="16:20">
      <c r="P10171" s="70" t="str">
        <f t="shared" si="475"/>
        <v/>
      </c>
      <c r="Q10171" s="70" t="str">
        <f t="shared" si="476"/>
        <v/>
      </c>
      <c r="R10171" s="70" t="str">
        <f>IFERROR(IF(K10171="handling and wharfage",SUM(P10171:Q10171),IF(OR(K10171="tank",K10171="Boat",K10171="car"),INDEX(Rate!$B$4:$M$25,MATCH(Gilbert!N10171,Rate!$A$4:$A$25,0),MATCH(Gilbert!L10171,Rate!$B$3:$M$3,0))*O10171*0.8,INDEX(Rate!$B$4:$M$25,MATCH(Gilbert!N10171,Rate!$A$4:$A$25,0),MATCH(Gilbert!L10171,Rate!$B$3:$M$3,0))*O10171)),"")</f>
        <v/>
      </c>
      <c r="T10171" s="71" t="str">
        <f t="shared" si="477"/>
        <v/>
      </c>
    </row>
    <row r="10172" spans="16:20">
      <c r="P10172" s="70" t="str">
        <f t="shared" si="475"/>
        <v/>
      </c>
      <c r="Q10172" s="70" t="str">
        <f t="shared" si="476"/>
        <v/>
      </c>
      <c r="R10172" s="70" t="str">
        <f>IFERROR(IF(K10172="handling and wharfage",SUM(P10172:Q10172),IF(OR(K10172="tank",K10172="Boat",K10172="car"),INDEX(Rate!$B$4:$M$25,MATCH(Gilbert!N10172,Rate!$A$4:$A$25,0),MATCH(Gilbert!L10172,Rate!$B$3:$M$3,0))*O10172*0.8,INDEX(Rate!$B$4:$M$25,MATCH(Gilbert!N10172,Rate!$A$4:$A$25,0),MATCH(Gilbert!L10172,Rate!$B$3:$M$3,0))*O10172)),"")</f>
        <v/>
      </c>
      <c r="T10172" s="71" t="str">
        <f t="shared" si="477"/>
        <v/>
      </c>
    </row>
    <row r="10173" spans="16:20">
      <c r="P10173" s="70" t="str">
        <f t="shared" si="475"/>
        <v/>
      </c>
      <c r="Q10173" s="70" t="str">
        <f t="shared" si="476"/>
        <v/>
      </c>
      <c r="R10173" s="70" t="str">
        <f>IFERROR(IF(K10173="handling and wharfage",SUM(P10173:Q10173),IF(OR(K10173="tank",K10173="Boat",K10173="car"),INDEX(Rate!$B$4:$M$25,MATCH(Gilbert!N10173,Rate!$A$4:$A$25,0),MATCH(Gilbert!L10173,Rate!$B$3:$M$3,0))*O10173*0.8,INDEX(Rate!$B$4:$M$25,MATCH(Gilbert!N10173,Rate!$A$4:$A$25,0),MATCH(Gilbert!L10173,Rate!$B$3:$M$3,0))*O10173)),"")</f>
        <v/>
      </c>
      <c r="T10173" s="71" t="str">
        <f t="shared" si="477"/>
        <v/>
      </c>
    </row>
    <row r="10174" spans="16:20">
      <c r="P10174" s="70" t="str">
        <f t="shared" si="475"/>
        <v/>
      </c>
      <c r="Q10174" s="70" t="str">
        <f t="shared" si="476"/>
        <v/>
      </c>
      <c r="R10174" s="70" t="str">
        <f>IFERROR(IF(K10174="handling and wharfage",SUM(P10174:Q10174),IF(OR(K10174="tank",K10174="Boat",K10174="car"),INDEX(Rate!$B$4:$M$25,MATCH(Gilbert!N10174,Rate!$A$4:$A$25,0),MATCH(Gilbert!L10174,Rate!$B$3:$M$3,0))*O10174*0.8,INDEX(Rate!$B$4:$M$25,MATCH(Gilbert!N10174,Rate!$A$4:$A$25,0),MATCH(Gilbert!L10174,Rate!$B$3:$M$3,0))*O10174)),"")</f>
        <v/>
      </c>
      <c r="T10174" s="71" t="str">
        <f t="shared" si="477"/>
        <v/>
      </c>
    </row>
    <row r="10175" spans="16:20">
      <c r="P10175" s="70" t="str">
        <f t="shared" si="475"/>
        <v/>
      </c>
      <c r="Q10175" s="70" t="str">
        <f t="shared" si="476"/>
        <v/>
      </c>
      <c r="R10175" s="70" t="str">
        <f>IFERROR(IF(K10175="handling and wharfage",SUM(P10175:Q10175),IF(OR(K10175="tank",K10175="Boat",K10175="car"),INDEX(Rate!$B$4:$M$25,MATCH(Gilbert!N10175,Rate!$A$4:$A$25,0),MATCH(Gilbert!L10175,Rate!$B$3:$M$3,0))*O10175*0.8,INDEX(Rate!$B$4:$M$25,MATCH(Gilbert!N10175,Rate!$A$4:$A$25,0),MATCH(Gilbert!L10175,Rate!$B$3:$M$3,0))*O10175)),"")</f>
        <v/>
      </c>
      <c r="T10175" s="71" t="str">
        <f t="shared" si="477"/>
        <v/>
      </c>
    </row>
    <row r="10176" spans="3:24">
      <c r="C10176" s="40"/>
      <c r="E10176" s="40"/>
      <c r="F10176" s="40"/>
      <c r="G10176" s="91"/>
      <c r="H10176" s="47"/>
      <c r="I10176" s="136"/>
      <c r="J10176" s="40"/>
      <c r="K10176" s="40"/>
      <c r="L10176" s="40"/>
      <c r="M10176" s="40"/>
      <c r="N10176" s="40"/>
      <c r="O10176" s="137"/>
      <c r="P10176" s="70" t="str">
        <f t="shared" si="475"/>
        <v/>
      </c>
      <c r="Q10176" s="70" t="str">
        <f t="shared" si="476"/>
        <v/>
      </c>
      <c r="R10176" s="70" t="str">
        <f>IFERROR(IF(K10176="handling and wharfage",SUM(P10176:Q10176),IF(OR(K10176="tank",K10176="Boat",K10176="car"),INDEX(Rate!$B$4:$M$25,MATCH(Gilbert!N10176,Rate!$A$4:$A$25,0),MATCH(Gilbert!L10176,Rate!$B$3:$M$3,0))*O10176*0.8,INDEX(Rate!$B$4:$M$25,MATCH(Gilbert!N10176,Rate!$A$4:$A$25,0),MATCH(Gilbert!L10176,Rate!$B$3:$M$3,0))*O10176)),"")</f>
        <v/>
      </c>
      <c r="T10176" s="71" t="str">
        <f t="shared" si="477"/>
        <v/>
      </c>
      <c r="U10176" s="40"/>
      <c r="V10176" s="47"/>
      <c r="W10176" s="47"/>
      <c r="X10176" s="40"/>
    </row>
    <row r="10177" spans="3:24">
      <c r="C10177" s="40"/>
      <c r="E10177" s="40"/>
      <c r="F10177" s="40"/>
      <c r="G10177" s="91"/>
      <c r="H10177" s="47"/>
      <c r="I10177" s="136"/>
      <c r="J10177" s="40"/>
      <c r="K10177" s="40"/>
      <c r="L10177" s="40"/>
      <c r="M10177" s="40"/>
      <c r="N10177" s="40"/>
      <c r="O10177" s="137"/>
      <c r="P10177" s="70" t="str">
        <f t="shared" si="475"/>
        <v/>
      </c>
      <c r="Q10177" s="70" t="str">
        <f t="shared" si="476"/>
        <v/>
      </c>
      <c r="R10177" s="70" t="str">
        <f>IFERROR(IF(K10177="handling and wharfage",SUM(P10177:Q10177),IF(OR(K10177="tank",K10177="Boat",K10177="car"),INDEX(Rate!$B$4:$M$25,MATCH(Gilbert!N10177,Rate!$A$4:$A$25,0),MATCH(Gilbert!L10177,Rate!$B$3:$M$3,0))*O10177*0.8,INDEX(Rate!$B$4:$M$25,MATCH(Gilbert!N10177,Rate!$A$4:$A$25,0),MATCH(Gilbert!L10177,Rate!$B$3:$M$3,0))*O10177)),"")</f>
        <v/>
      </c>
      <c r="T10177" s="71" t="str">
        <f t="shared" si="477"/>
        <v/>
      </c>
      <c r="U10177" s="40"/>
      <c r="V10177" s="47"/>
      <c r="W10177" s="47"/>
      <c r="X10177" s="40"/>
    </row>
    <row r="10178" spans="3:24">
      <c r="C10178" s="40"/>
      <c r="E10178" s="40"/>
      <c r="F10178" s="40"/>
      <c r="G10178" s="91"/>
      <c r="H10178" s="47"/>
      <c r="I10178" s="136"/>
      <c r="J10178" s="40"/>
      <c r="K10178" s="40"/>
      <c r="L10178" s="40"/>
      <c r="M10178" s="40"/>
      <c r="N10178" s="40"/>
      <c r="O10178" s="137"/>
      <c r="P10178" s="70" t="str">
        <f t="shared" si="475"/>
        <v/>
      </c>
      <c r="Q10178" s="70" t="str">
        <f t="shared" si="476"/>
        <v/>
      </c>
      <c r="R10178" s="70" t="str">
        <f>IFERROR(IF(K10178="handling and wharfage",SUM(P10178:Q10178),IF(OR(K10178="tank",K10178="Boat",K10178="car"),INDEX(Rate!$B$4:$M$25,MATCH(Gilbert!N10178,Rate!$A$4:$A$25,0),MATCH(Gilbert!L10178,Rate!$B$3:$M$3,0))*O10178*0.8,INDEX(Rate!$B$4:$M$25,MATCH(Gilbert!N10178,Rate!$A$4:$A$25,0),MATCH(Gilbert!L10178,Rate!$B$3:$M$3,0))*O10178)),"")</f>
        <v/>
      </c>
      <c r="T10178" s="71" t="str">
        <f t="shared" si="477"/>
        <v/>
      </c>
      <c r="U10178" s="40"/>
      <c r="V10178" s="47"/>
      <c r="W10178" s="47"/>
      <c r="X10178" s="40"/>
    </row>
    <row r="10179" spans="3:24">
      <c r="C10179" s="40"/>
      <c r="E10179" s="40"/>
      <c r="F10179" s="40"/>
      <c r="G10179" s="91"/>
      <c r="H10179" s="47"/>
      <c r="I10179" s="136"/>
      <c r="J10179" s="40"/>
      <c r="K10179" s="40"/>
      <c r="L10179" s="40"/>
      <c r="M10179" s="40"/>
      <c r="N10179" s="40"/>
      <c r="O10179" s="137"/>
      <c r="P10179" s="70" t="str">
        <f t="shared" ref="P10179:P10242" si="478">IF(OR(K10179="handling and wharfage",K10179="rau handling and wharfage"),O10179*30,"")</f>
        <v/>
      </c>
      <c r="Q10179" s="70" t="str">
        <f t="shared" ref="Q10179:Q10242" si="479">IF(K10179&lt;&gt;"handling and wharfage","",O10179*3.5)</f>
        <v/>
      </c>
      <c r="R10179" s="70" t="str">
        <f>IFERROR(IF(K10179="handling and wharfage",SUM(P10179:Q10179),IF(OR(K10179="tank",K10179="Boat",K10179="car"),INDEX(Rate!$B$4:$M$25,MATCH(Gilbert!N10179,Rate!$A$4:$A$25,0),MATCH(Gilbert!L10179,Rate!$B$3:$M$3,0))*O10179*0.8,INDEX(Rate!$B$4:$M$25,MATCH(Gilbert!N10179,Rate!$A$4:$A$25,0),MATCH(Gilbert!L10179,Rate!$B$3:$M$3,0))*O10179)),"")</f>
        <v/>
      </c>
      <c r="T10179" s="71" t="str">
        <f t="shared" ref="T10179:T10242" si="480">IF(L10179="","",IF(L10179="General2","F0070000061A","E31250000331"))</f>
        <v/>
      </c>
      <c r="U10179" s="40"/>
      <c r="V10179" s="47"/>
      <c r="W10179" s="47"/>
      <c r="X10179" s="40"/>
    </row>
    <row r="10180" spans="3:24">
      <c r="C10180" s="40"/>
      <c r="E10180" s="40"/>
      <c r="F10180" s="40"/>
      <c r="G10180" s="91"/>
      <c r="H10180" s="47"/>
      <c r="I10180" s="136"/>
      <c r="J10180" s="40"/>
      <c r="K10180" s="40"/>
      <c r="L10180" s="40"/>
      <c r="M10180" s="40"/>
      <c r="N10180" s="40"/>
      <c r="O10180" s="137"/>
      <c r="P10180" s="70" t="str">
        <f t="shared" si="478"/>
        <v/>
      </c>
      <c r="Q10180" s="70" t="str">
        <f t="shared" si="479"/>
        <v/>
      </c>
      <c r="R10180" s="70" t="str">
        <f>IFERROR(IF(K10180="handling and wharfage",SUM(P10180:Q10180),IF(OR(K10180="tank",K10180="Boat",K10180="car"),INDEX(Rate!$B$4:$M$25,MATCH(Gilbert!N10180,Rate!$A$4:$A$25,0),MATCH(Gilbert!L10180,Rate!$B$3:$M$3,0))*O10180*0.8,INDEX(Rate!$B$4:$M$25,MATCH(Gilbert!N10180,Rate!$A$4:$A$25,0),MATCH(Gilbert!L10180,Rate!$B$3:$M$3,0))*O10180)),"")</f>
        <v/>
      </c>
      <c r="T10180" s="71" t="str">
        <f t="shared" si="480"/>
        <v/>
      </c>
      <c r="U10180" s="40"/>
      <c r="V10180" s="47"/>
      <c r="W10180" s="47"/>
      <c r="X10180" s="40"/>
    </row>
    <row r="10181" spans="3:24">
      <c r="C10181" s="40"/>
      <c r="E10181" s="40"/>
      <c r="F10181" s="40"/>
      <c r="G10181" s="91"/>
      <c r="H10181" s="47"/>
      <c r="I10181" s="136"/>
      <c r="J10181" s="40"/>
      <c r="K10181" s="40"/>
      <c r="L10181" s="40"/>
      <c r="M10181" s="40"/>
      <c r="N10181" s="40"/>
      <c r="O10181" s="137"/>
      <c r="P10181" s="70" t="str">
        <f t="shared" si="478"/>
        <v/>
      </c>
      <c r="Q10181" s="70" t="str">
        <f t="shared" si="479"/>
        <v/>
      </c>
      <c r="R10181" s="70" t="str">
        <f>IFERROR(IF(K10181="handling and wharfage",SUM(P10181:Q10181),IF(OR(K10181="tank",K10181="Boat",K10181="car"),INDEX(Rate!$B$4:$M$25,MATCH(Gilbert!N10181,Rate!$A$4:$A$25,0),MATCH(Gilbert!L10181,Rate!$B$3:$M$3,0))*O10181*0.8,INDEX(Rate!$B$4:$M$25,MATCH(Gilbert!N10181,Rate!$A$4:$A$25,0),MATCH(Gilbert!L10181,Rate!$B$3:$M$3,0))*O10181)),"")</f>
        <v/>
      </c>
      <c r="T10181" s="71" t="str">
        <f t="shared" si="480"/>
        <v/>
      </c>
      <c r="U10181" s="40"/>
      <c r="V10181" s="47"/>
      <c r="W10181" s="47"/>
      <c r="X10181" s="40"/>
    </row>
    <row r="10182" spans="3:24">
      <c r="C10182" s="40"/>
      <c r="E10182" s="40"/>
      <c r="F10182" s="40"/>
      <c r="G10182" s="91"/>
      <c r="H10182" s="47"/>
      <c r="I10182" s="136"/>
      <c r="J10182" s="40"/>
      <c r="K10182" s="40"/>
      <c r="L10182" s="40"/>
      <c r="M10182" s="40"/>
      <c r="N10182" s="40"/>
      <c r="O10182" s="137"/>
      <c r="P10182" s="70" t="str">
        <f t="shared" si="478"/>
        <v/>
      </c>
      <c r="Q10182" s="70" t="str">
        <f t="shared" si="479"/>
        <v/>
      </c>
      <c r="R10182" s="70" t="str">
        <f>IFERROR(IF(K10182="handling and wharfage",SUM(P10182:Q10182),IF(OR(K10182="tank",K10182="Boat",K10182="car"),INDEX(Rate!$B$4:$M$25,MATCH(Gilbert!N10182,Rate!$A$4:$A$25,0),MATCH(Gilbert!L10182,Rate!$B$3:$M$3,0))*O10182*0.8,INDEX(Rate!$B$4:$M$25,MATCH(Gilbert!N10182,Rate!$A$4:$A$25,0),MATCH(Gilbert!L10182,Rate!$B$3:$M$3,0))*O10182)),"")</f>
        <v/>
      </c>
      <c r="T10182" s="71" t="str">
        <f t="shared" si="480"/>
        <v/>
      </c>
      <c r="U10182" s="40"/>
      <c r="V10182" s="47"/>
      <c r="W10182" s="47"/>
      <c r="X10182" s="40"/>
    </row>
    <row r="10183" spans="3:24">
      <c r="C10183" s="40"/>
      <c r="E10183" s="40"/>
      <c r="F10183" s="40"/>
      <c r="G10183" s="91"/>
      <c r="H10183" s="47"/>
      <c r="I10183" s="136"/>
      <c r="J10183" s="40"/>
      <c r="K10183" s="40"/>
      <c r="L10183" s="40"/>
      <c r="M10183" s="40"/>
      <c r="N10183" s="40"/>
      <c r="O10183" s="137"/>
      <c r="P10183" s="70" t="str">
        <f t="shared" si="478"/>
        <v/>
      </c>
      <c r="Q10183" s="70" t="str">
        <f t="shared" si="479"/>
        <v/>
      </c>
      <c r="R10183" s="70" t="str">
        <f>IFERROR(IF(K10183="handling and wharfage",SUM(P10183:Q10183),IF(OR(K10183="tank",K10183="Boat",K10183="car"),INDEX(Rate!$B$4:$M$25,MATCH(Gilbert!N10183,Rate!$A$4:$A$25,0),MATCH(Gilbert!L10183,Rate!$B$3:$M$3,0))*O10183*0.8,INDEX(Rate!$B$4:$M$25,MATCH(Gilbert!N10183,Rate!$A$4:$A$25,0),MATCH(Gilbert!L10183,Rate!$B$3:$M$3,0))*O10183)),"")</f>
        <v/>
      </c>
      <c r="T10183" s="71" t="str">
        <f t="shared" si="480"/>
        <v/>
      </c>
      <c r="U10183" s="40"/>
      <c r="V10183" s="47"/>
      <c r="W10183" s="47"/>
      <c r="X10183" s="40"/>
    </row>
    <row r="10184" spans="3:24">
      <c r="C10184" s="40"/>
      <c r="E10184" s="40"/>
      <c r="F10184" s="40"/>
      <c r="G10184" s="91"/>
      <c r="H10184" s="47"/>
      <c r="I10184" s="136"/>
      <c r="J10184" s="40"/>
      <c r="K10184" s="40"/>
      <c r="L10184" s="40"/>
      <c r="M10184" s="40"/>
      <c r="N10184" s="40"/>
      <c r="O10184" s="137"/>
      <c r="P10184" s="70" t="str">
        <f t="shared" si="478"/>
        <v/>
      </c>
      <c r="Q10184" s="70" t="str">
        <f t="shared" si="479"/>
        <v/>
      </c>
      <c r="R10184" s="70" t="str">
        <f>IFERROR(IF(K10184="handling and wharfage",SUM(P10184:Q10184),IF(OR(K10184="tank",K10184="Boat",K10184="car"),INDEX(Rate!$B$4:$M$25,MATCH(Gilbert!N10184,Rate!$A$4:$A$25,0),MATCH(Gilbert!L10184,Rate!$B$3:$M$3,0))*O10184*0.8,INDEX(Rate!$B$4:$M$25,MATCH(Gilbert!N10184,Rate!$A$4:$A$25,0),MATCH(Gilbert!L10184,Rate!$B$3:$M$3,0))*O10184)),"")</f>
        <v/>
      </c>
      <c r="T10184" s="71" t="str">
        <f t="shared" si="480"/>
        <v/>
      </c>
      <c r="U10184" s="40"/>
      <c r="V10184" s="47"/>
      <c r="W10184" s="47"/>
      <c r="X10184" s="40"/>
    </row>
    <row r="10185" spans="3:24">
      <c r="C10185" s="40"/>
      <c r="E10185" s="40"/>
      <c r="F10185" s="40"/>
      <c r="G10185" s="91"/>
      <c r="H10185" s="47"/>
      <c r="I10185" s="136"/>
      <c r="J10185" s="40"/>
      <c r="K10185" s="40"/>
      <c r="L10185" s="40"/>
      <c r="M10185" s="40"/>
      <c r="N10185" s="40"/>
      <c r="O10185" s="137"/>
      <c r="P10185" s="70" t="str">
        <f t="shared" si="478"/>
        <v/>
      </c>
      <c r="Q10185" s="70" t="str">
        <f t="shared" si="479"/>
        <v/>
      </c>
      <c r="R10185" s="70" t="str">
        <f>IFERROR(IF(K10185="handling and wharfage",SUM(P10185:Q10185),IF(OR(K10185="tank",K10185="Boat",K10185="car"),INDEX(Rate!$B$4:$M$25,MATCH(Gilbert!N10185,Rate!$A$4:$A$25,0),MATCH(Gilbert!L10185,Rate!$B$3:$M$3,0))*O10185*0.8,INDEX(Rate!$B$4:$M$25,MATCH(Gilbert!N10185,Rate!$A$4:$A$25,0),MATCH(Gilbert!L10185,Rate!$B$3:$M$3,0))*O10185)),"")</f>
        <v/>
      </c>
      <c r="T10185" s="71" t="str">
        <f t="shared" si="480"/>
        <v/>
      </c>
      <c r="U10185" s="40"/>
      <c r="V10185" s="47"/>
      <c r="W10185" s="47"/>
      <c r="X10185" s="40"/>
    </row>
    <row r="10186" spans="3:24">
      <c r="C10186" s="40"/>
      <c r="E10186" s="40"/>
      <c r="F10186" s="40"/>
      <c r="G10186" s="91"/>
      <c r="H10186" s="47"/>
      <c r="I10186" s="136"/>
      <c r="J10186" s="40"/>
      <c r="K10186" s="40"/>
      <c r="L10186" s="40"/>
      <c r="M10186" s="40"/>
      <c r="N10186" s="40"/>
      <c r="O10186" s="137"/>
      <c r="P10186" s="70" t="str">
        <f t="shared" si="478"/>
        <v/>
      </c>
      <c r="Q10186" s="70" t="str">
        <f t="shared" si="479"/>
        <v/>
      </c>
      <c r="R10186" s="70" t="str">
        <f>IFERROR(IF(K10186="handling and wharfage",SUM(P10186:Q10186),IF(OR(K10186="tank",K10186="Boat",K10186="car"),INDEX(Rate!$B$4:$M$25,MATCH(Gilbert!N10186,Rate!$A$4:$A$25,0),MATCH(Gilbert!L10186,Rate!$B$3:$M$3,0))*O10186*0.8,INDEX(Rate!$B$4:$M$25,MATCH(Gilbert!N10186,Rate!$A$4:$A$25,0),MATCH(Gilbert!L10186,Rate!$B$3:$M$3,0))*O10186)),"")</f>
        <v/>
      </c>
      <c r="T10186" s="71" t="str">
        <f t="shared" si="480"/>
        <v/>
      </c>
      <c r="U10186" s="40"/>
      <c r="V10186" s="47"/>
      <c r="W10186" s="47"/>
      <c r="X10186" s="40"/>
    </row>
    <row r="10187" spans="3:24">
      <c r="C10187" s="40"/>
      <c r="E10187" s="40"/>
      <c r="F10187" s="40"/>
      <c r="G10187" s="91"/>
      <c r="H10187" s="47"/>
      <c r="I10187" s="136"/>
      <c r="J10187" s="40"/>
      <c r="K10187" s="40"/>
      <c r="L10187" s="40"/>
      <c r="M10187" s="40"/>
      <c r="N10187" s="40"/>
      <c r="O10187" s="137"/>
      <c r="P10187" s="70" t="str">
        <f t="shared" si="478"/>
        <v/>
      </c>
      <c r="Q10187" s="70" t="str">
        <f t="shared" si="479"/>
        <v/>
      </c>
      <c r="R10187" s="70" t="str">
        <f>IFERROR(IF(K10187="handling and wharfage",SUM(P10187:Q10187),IF(OR(K10187="tank",K10187="Boat",K10187="car"),INDEX(Rate!$B$4:$M$25,MATCH(Gilbert!N10187,Rate!$A$4:$A$25,0),MATCH(Gilbert!L10187,Rate!$B$3:$M$3,0))*O10187*0.8,INDEX(Rate!$B$4:$M$25,MATCH(Gilbert!N10187,Rate!$A$4:$A$25,0),MATCH(Gilbert!L10187,Rate!$B$3:$M$3,0))*O10187)),"")</f>
        <v/>
      </c>
      <c r="T10187" s="71" t="str">
        <f t="shared" si="480"/>
        <v/>
      </c>
      <c r="U10187" s="40"/>
      <c r="V10187" s="47"/>
      <c r="W10187" s="47"/>
      <c r="X10187" s="40"/>
    </row>
    <row r="10188" spans="3:24">
      <c r="C10188" s="40"/>
      <c r="E10188" s="40"/>
      <c r="F10188" s="40"/>
      <c r="G10188" s="91"/>
      <c r="H10188" s="47"/>
      <c r="I10188" s="136"/>
      <c r="J10188" s="40"/>
      <c r="K10188" s="40"/>
      <c r="L10188" s="40"/>
      <c r="M10188" s="40"/>
      <c r="N10188" s="40"/>
      <c r="O10188" s="137"/>
      <c r="P10188" s="70" t="str">
        <f t="shared" si="478"/>
        <v/>
      </c>
      <c r="Q10188" s="70" t="str">
        <f t="shared" si="479"/>
        <v/>
      </c>
      <c r="R10188" s="70" t="str">
        <f>IFERROR(IF(K10188="handling and wharfage",SUM(P10188:Q10188),IF(OR(K10188="tank",K10188="Boat",K10188="car"),INDEX(Rate!$B$4:$M$25,MATCH(Gilbert!N10188,Rate!$A$4:$A$25,0),MATCH(Gilbert!L10188,Rate!$B$3:$M$3,0))*O10188*0.8,INDEX(Rate!$B$4:$M$25,MATCH(Gilbert!N10188,Rate!$A$4:$A$25,0),MATCH(Gilbert!L10188,Rate!$B$3:$M$3,0))*O10188)),"")</f>
        <v/>
      </c>
      <c r="T10188" s="71" t="str">
        <f t="shared" si="480"/>
        <v/>
      </c>
      <c r="U10188" s="40"/>
      <c r="V10188" s="47"/>
      <c r="W10188" s="47"/>
      <c r="X10188" s="40"/>
    </row>
    <row r="10189" spans="3:24">
      <c r="C10189" s="40"/>
      <c r="E10189" s="40"/>
      <c r="F10189" s="40"/>
      <c r="G10189" s="91"/>
      <c r="H10189" s="47"/>
      <c r="I10189" s="136"/>
      <c r="J10189" s="40"/>
      <c r="K10189" s="40"/>
      <c r="L10189" s="40"/>
      <c r="M10189" s="40"/>
      <c r="N10189" s="40"/>
      <c r="O10189" s="137"/>
      <c r="P10189" s="70" t="str">
        <f t="shared" si="478"/>
        <v/>
      </c>
      <c r="Q10189" s="70" t="str">
        <f t="shared" si="479"/>
        <v/>
      </c>
      <c r="R10189" s="70" t="str">
        <f>IFERROR(IF(K10189="handling and wharfage",SUM(P10189:Q10189),IF(OR(K10189="tank",K10189="Boat",K10189="car"),INDEX(Rate!$B$4:$M$25,MATCH(Gilbert!N10189,Rate!$A$4:$A$25,0),MATCH(Gilbert!L10189,Rate!$B$3:$M$3,0))*O10189*0.8,INDEX(Rate!$B$4:$M$25,MATCH(Gilbert!N10189,Rate!$A$4:$A$25,0),MATCH(Gilbert!L10189,Rate!$B$3:$M$3,0))*O10189)),"")</f>
        <v/>
      </c>
      <c r="T10189" s="71" t="str">
        <f t="shared" si="480"/>
        <v/>
      </c>
      <c r="U10189" s="40"/>
      <c r="V10189" s="47"/>
      <c r="W10189" s="47"/>
      <c r="X10189" s="40"/>
    </row>
    <row r="10190" spans="3:24">
      <c r="C10190" s="40"/>
      <c r="E10190" s="40"/>
      <c r="F10190" s="40"/>
      <c r="G10190" s="91"/>
      <c r="H10190" s="47"/>
      <c r="I10190" s="136"/>
      <c r="J10190" s="40"/>
      <c r="K10190" s="40"/>
      <c r="L10190" s="40"/>
      <c r="M10190" s="40"/>
      <c r="N10190" s="40"/>
      <c r="O10190" s="137"/>
      <c r="P10190" s="70" t="str">
        <f t="shared" si="478"/>
        <v/>
      </c>
      <c r="Q10190" s="70" t="str">
        <f t="shared" si="479"/>
        <v/>
      </c>
      <c r="R10190" s="70" t="str">
        <f>IFERROR(IF(K10190="handling and wharfage",SUM(P10190:Q10190),IF(OR(K10190="tank",K10190="Boat",K10190="car"),INDEX(Rate!$B$4:$M$25,MATCH(Gilbert!N10190,Rate!$A$4:$A$25,0),MATCH(Gilbert!L10190,Rate!$B$3:$M$3,0))*O10190*0.8,INDEX(Rate!$B$4:$M$25,MATCH(Gilbert!N10190,Rate!$A$4:$A$25,0),MATCH(Gilbert!L10190,Rate!$B$3:$M$3,0))*O10190)),"")</f>
        <v/>
      </c>
      <c r="T10190" s="71" t="str">
        <f t="shared" si="480"/>
        <v/>
      </c>
      <c r="U10190" s="40"/>
      <c r="V10190" s="47"/>
      <c r="W10190" s="47"/>
      <c r="X10190" s="40"/>
    </row>
    <row r="10191" spans="3:24">
      <c r="C10191" s="40"/>
      <c r="E10191" s="40"/>
      <c r="F10191" s="40"/>
      <c r="G10191" s="91"/>
      <c r="H10191" s="47"/>
      <c r="I10191" s="136"/>
      <c r="J10191" s="40"/>
      <c r="K10191" s="40"/>
      <c r="L10191" s="40"/>
      <c r="M10191" s="40"/>
      <c r="N10191" s="40"/>
      <c r="O10191" s="137"/>
      <c r="P10191" s="70" t="str">
        <f t="shared" si="478"/>
        <v/>
      </c>
      <c r="Q10191" s="70" t="str">
        <f t="shared" si="479"/>
        <v/>
      </c>
      <c r="R10191" s="70" t="str">
        <f>IFERROR(IF(K10191="handling and wharfage",SUM(P10191:Q10191),IF(OR(K10191="tank",K10191="Boat",K10191="car"),INDEX(Rate!$B$4:$M$25,MATCH(Gilbert!N10191,Rate!$A$4:$A$25,0),MATCH(Gilbert!L10191,Rate!$B$3:$M$3,0))*O10191*0.8,INDEX(Rate!$B$4:$M$25,MATCH(Gilbert!N10191,Rate!$A$4:$A$25,0),MATCH(Gilbert!L10191,Rate!$B$3:$M$3,0))*O10191)),"")</f>
        <v/>
      </c>
      <c r="T10191" s="71" t="str">
        <f t="shared" si="480"/>
        <v/>
      </c>
      <c r="U10191" s="40"/>
      <c r="V10191" s="47"/>
      <c r="W10191" s="47"/>
      <c r="X10191" s="40"/>
    </row>
    <row r="10192" spans="3:24">
      <c r="C10192" s="40"/>
      <c r="E10192" s="40"/>
      <c r="F10192" s="40"/>
      <c r="G10192" s="91"/>
      <c r="H10192" s="47"/>
      <c r="I10192" s="136"/>
      <c r="J10192" s="40"/>
      <c r="K10192" s="40"/>
      <c r="L10192" s="40"/>
      <c r="M10192" s="40"/>
      <c r="N10192" s="40"/>
      <c r="O10192" s="137"/>
      <c r="P10192" s="70" t="str">
        <f t="shared" si="478"/>
        <v/>
      </c>
      <c r="Q10192" s="70" t="str">
        <f t="shared" si="479"/>
        <v/>
      </c>
      <c r="R10192" s="70" t="str">
        <f>IFERROR(IF(K10192="handling and wharfage",SUM(P10192:Q10192),IF(OR(K10192="tank",K10192="Boat",K10192="car"),INDEX(Rate!$B$4:$M$25,MATCH(Gilbert!N10192,Rate!$A$4:$A$25,0),MATCH(Gilbert!L10192,Rate!$B$3:$M$3,0))*O10192*0.8,INDEX(Rate!$B$4:$M$25,MATCH(Gilbert!N10192,Rate!$A$4:$A$25,0),MATCH(Gilbert!L10192,Rate!$B$3:$M$3,0))*O10192)),"")</f>
        <v/>
      </c>
      <c r="T10192" s="71" t="str">
        <f t="shared" si="480"/>
        <v/>
      </c>
      <c r="U10192" s="40"/>
      <c r="V10192" s="47"/>
      <c r="W10192" s="47"/>
      <c r="X10192" s="40"/>
    </row>
    <row r="10193" spans="3:24">
      <c r="C10193" s="40"/>
      <c r="E10193" s="40"/>
      <c r="F10193" s="40"/>
      <c r="G10193" s="91"/>
      <c r="H10193" s="47"/>
      <c r="I10193" s="136"/>
      <c r="J10193" s="40"/>
      <c r="K10193" s="40"/>
      <c r="L10193" s="40"/>
      <c r="M10193" s="40"/>
      <c r="N10193" s="40"/>
      <c r="O10193" s="137"/>
      <c r="P10193" s="70" t="str">
        <f t="shared" si="478"/>
        <v/>
      </c>
      <c r="Q10193" s="70" t="str">
        <f t="shared" si="479"/>
        <v/>
      </c>
      <c r="R10193" s="70" t="str">
        <f>IFERROR(IF(K10193="handling and wharfage",SUM(P10193:Q10193),IF(OR(K10193="tank",K10193="Boat",K10193="car"),INDEX(Rate!$B$4:$M$25,MATCH(Gilbert!N10193,Rate!$A$4:$A$25,0),MATCH(Gilbert!L10193,Rate!$B$3:$M$3,0))*O10193*0.8,INDEX(Rate!$B$4:$M$25,MATCH(Gilbert!N10193,Rate!$A$4:$A$25,0),MATCH(Gilbert!L10193,Rate!$B$3:$M$3,0))*O10193)),"")</f>
        <v/>
      </c>
      <c r="T10193" s="71" t="str">
        <f t="shared" si="480"/>
        <v/>
      </c>
      <c r="U10193" s="40"/>
      <c r="V10193" s="47"/>
      <c r="W10193" s="47"/>
      <c r="X10193" s="40"/>
    </row>
    <row r="10194" spans="3:24">
      <c r="C10194" s="40"/>
      <c r="E10194" s="40"/>
      <c r="F10194" s="40"/>
      <c r="G10194" s="91"/>
      <c r="H10194" s="47"/>
      <c r="I10194" s="136"/>
      <c r="J10194" s="40"/>
      <c r="K10194" s="40"/>
      <c r="L10194" s="40"/>
      <c r="M10194" s="40"/>
      <c r="N10194" s="40"/>
      <c r="O10194" s="137"/>
      <c r="P10194" s="70" t="str">
        <f t="shared" si="478"/>
        <v/>
      </c>
      <c r="Q10194" s="70" t="str">
        <f t="shared" si="479"/>
        <v/>
      </c>
      <c r="R10194" s="70" t="str">
        <f>IFERROR(IF(K10194="handling and wharfage",SUM(P10194:Q10194),IF(OR(K10194="tank",K10194="Boat",K10194="car"),INDEX(Rate!$B$4:$M$25,MATCH(Gilbert!N10194,Rate!$A$4:$A$25,0),MATCH(Gilbert!L10194,Rate!$B$3:$M$3,0))*O10194*0.8,INDEX(Rate!$B$4:$M$25,MATCH(Gilbert!N10194,Rate!$A$4:$A$25,0),MATCH(Gilbert!L10194,Rate!$B$3:$M$3,0))*O10194)),"")</f>
        <v/>
      </c>
      <c r="T10194" s="71" t="str">
        <f t="shared" si="480"/>
        <v/>
      </c>
      <c r="U10194" s="40"/>
      <c r="V10194" s="47"/>
      <c r="W10194" s="47"/>
      <c r="X10194" s="40"/>
    </row>
    <row r="10195" spans="3:24">
      <c r="C10195" s="40"/>
      <c r="E10195" s="40"/>
      <c r="F10195" s="40"/>
      <c r="G10195" s="91"/>
      <c r="H10195" s="47"/>
      <c r="I10195" s="136"/>
      <c r="J10195" s="40"/>
      <c r="K10195" s="40"/>
      <c r="L10195" s="40"/>
      <c r="M10195" s="40"/>
      <c r="N10195" s="40"/>
      <c r="O10195" s="137"/>
      <c r="P10195" s="70" t="str">
        <f t="shared" si="478"/>
        <v/>
      </c>
      <c r="Q10195" s="70" t="str">
        <f t="shared" si="479"/>
        <v/>
      </c>
      <c r="R10195" s="70" t="str">
        <f>IFERROR(IF(K10195="handling and wharfage",SUM(P10195:Q10195),IF(OR(K10195="tank",K10195="Boat",K10195="car"),INDEX(Rate!$B$4:$M$25,MATCH(Gilbert!N10195,Rate!$A$4:$A$25,0),MATCH(Gilbert!L10195,Rate!$B$3:$M$3,0))*O10195*0.8,INDEX(Rate!$B$4:$M$25,MATCH(Gilbert!N10195,Rate!$A$4:$A$25,0),MATCH(Gilbert!L10195,Rate!$B$3:$M$3,0))*O10195)),"")</f>
        <v/>
      </c>
      <c r="T10195" s="71" t="str">
        <f t="shared" si="480"/>
        <v/>
      </c>
      <c r="U10195" s="40"/>
      <c r="V10195" s="47"/>
      <c r="W10195" s="47"/>
      <c r="X10195" s="40"/>
    </row>
    <row r="10196" spans="16:20">
      <c r="P10196" s="70" t="str">
        <f t="shared" si="478"/>
        <v/>
      </c>
      <c r="Q10196" s="70" t="str">
        <f t="shared" si="479"/>
        <v/>
      </c>
      <c r="R10196" s="70" t="str">
        <f>IFERROR(IF(K10196="handling and wharfage",SUM(P10196:Q10196),IF(OR(K10196="tank",K10196="Boat",K10196="car"),INDEX(Rate!$B$4:$M$25,MATCH(Gilbert!N10196,Rate!$A$4:$A$25,0),MATCH(Gilbert!L10196,Rate!$B$3:$M$3,0))*O10196*0.8,INDEX(Rate!$B$4:$M$25,MATCH(Gilbert!N10196,Rate!$A$4:$A$25,0),MATCH(Gilbert!L10196,Rate!$B$3:$M$3,0))*O10196)),"")</f>
        <v/>
      </c>
      <c r="T10196" s="71" t="str">
        <f t="shared" si="480"/>
        <v/>
      </c>
    </row>
    <row r="10197" spans="16:20">
      <c r="P10197" s="70" t="str">
        <f t="shared" si="478"/>
        <v/>
      </c>
      <c r="Q10197" s="70" t="str">
        <f t="shared" si="479"/>
        <v/>
      </c>
      <c r="R10197" s="70" t="str">
        <f>IFERROR(IF(K10197="handling and wharfage",SUM(P10197:Q10197),IF(OR(K10197="tank",K10197="Boat",K10197="car"),INDEX(Rate!$B$4:$M$25,MATCH(Gilbert!N10197,Rate!$A$4:$A$25,0),MATCH(Gilbert!L10197,Rate!$B$3:$M$3,0))*O10197*0.8,INDEX(Rate!$B$4:$M$25,MATCH(Gilbert!N10197,Rate!$A$4:$A$25,0),MATCH(Gilbert!L10197,Rate!$B$3:$M$3,0))*O10197)),"")</f>
        <v/>
      </c>
      <c r="T10197" s="71" t="str">
        <f t="shared" si="480"/>
        <v/>
      </c>
    </row>
    <row r="10198" spans="16:20">
      <c r="P10198" s="70" t="str">
        <f t="shared" si="478"/>
        <v/>
      </c>
      <c r="Q10198" s="70" t="str">
        <f t="shared" si="479"/>
        <v/>
      </c>
      <c r="R10198" s="70" t="str">
        <f>IFERROR(IF(K10198="handling and wharfage",SUM(P10198:Q10198),IF(OR(K10198="tank",K10198="Boat",K10198="car"),INDEX(Rate!$B$4:$M$25,MATCH(Gilbert!N10198,Rate!$A$4:$A$25,0),MATCH(Gilbert!L10198,Rate!$B$3:$M$3,0))*O10198*0.8,INDEX(Rate!$B$4:$M$25,MATCH(Gilbert!N10198,Rate!$A$4:$A$25,0),MATCH(Gilbert!L10198,Rate!$B$3:$M$3,0))*O10198)),"")</f>
        <v/>
      </c>
      <c r="T10198" s="71" t="str">
        <f t="shared" si="480"/>
        <v/>
      </c>
    </row>
    <row r="10199" spans="16:20">
      <c r="P10199" s="70" t="str">
        <f t="shared" si="478"/>
        <v/>
      </c>
      <c r="Q10199" s="70" t="str">
        <f t="shared" si="479"/>
        <v/>
      </c>
      <c r="R10199" s="70" t="str">
        <f>IFERROR(IF(K10199="handling and wharfage",SUM(P10199:Q10199),IF(OR(K10199="tank",K10199="Boat",K10199="car"),INDEX(Rate!$B$4:$M$25,MATCH(Gilbert!N10199,Rate!$A$4:$A$25,0),MATCH(Gilbert!L10199,Rate!$B$3:$M$3,0))*O10199*0.8,INDEX(Rate!$B$4:$M$25,MATCH(Gilbert!N10199,Rate!$A$4:$A$25,0),MATCH(Gilbert!L10199,Rate!$B$3:$M$3,0))*O10199)),"")</f>
        <v/>
      </c>
      <c r="T10199" s="71" t="str">
        <f t="shared" si="480"/>
        <v/>
      </c>
    </row>
    <row r="10200" spans="16:20">
      <c r="P10200" s="70" t="str">
        <f t="shared" si="478"/>
        <v/>
      </c>
      <c r="Q10200" s="70" t="str">
        <f t="shared" si="479"/>
        <v/>
      </c>
      <c r="R10200" s="70" t="str">
        <f>IFERROR(IF(K10200="handling and wharfage",SUM(P10200:Q10200),IF(OR(K10200="tank",K10200="Boat",K10200="car"),INDEX(Rate!$B$4:$M$25,MATCH(Gilbert!N10200,Rate!$A$4:$A$25,0),MATCH(Gilbert!L10200,Rate!$B$3:$M$3,0))*O10200*0.8,INDEX(Rate!$B$4:$M$25,MATCH(Gilbert!N10200,Rate!$A$4:$A$25,0),MATCH(Gilbert!L10200,Rate!$B$3:$M$3,0))*O10200)),"")</f>
        <v/>
      </c>
      <c r="T10200" s="71" t="str">
        <f t="shared" si="480"/>
        <v/>
      </c>
    </row>
    <row r="10201" spans="16:20">
      <c r="P10201" s="70" t="str">
        <f t="shared" si="478"/>
        <v/>
      </c>
      <c r="Q10201" s="70" t="str">
        <f t="shared" si="479"/>
        <v/>
      </c>
      <c r="R10201" s="70" t="str">
        <f>IFERROR(IF(K10201="handling and wharfage",SUM(P10201:Q10201),IF(OR(K10201="tank",K10201="Boat",K10201="car"),INDEX(Rate!$B$4:$M$25,MATCH(Gilbert!N10201,Rate!$A$4:$A$25,0),MATCH(Gilbert!L10201,Rate!$B$3:$M$3,0))*O10201*0.8,INDEX(Rate!$B$4:$M$25,MATCH(Gilbert!N10201,Rate!$A$4:$A$25,0),MATCH(Gilbert!L10201,Rate!$B$3:$M$3,0))*O10201)),"")</f>
        <v/>
      </c>
      <c r="T10201" s="71" t="str">
        <f t="shared" si="480"/>
        <v/>
      </c>
    </row>
    <row r="10202" spans="16:20">
      <c r="P10202" s="70" t="str">
        <f t="shared" si="478"/>
        <v/>
      </c>
      <c r="Q10202" s="70" t="str">
        <f t="shared" si="479"/>
        <v/>
      </c>
      <c r="R10202" s="70" t="str">
        <f>IFERROR(IF(K10202="handling and wharfage",SUM(P10202:Q10202),IF(OR(K10202="tank",K10202="Boat",K10202="car"),INDEX(Rate!$B$4:$M$25,MATCH(Gilbert!N10202,Rate!$A$4:$A$25,0),MATCH(Gilbert!L10202,Rate!$B$3:$M$3,0))*O10202*0.8,INDEX(Rate!$B$4:$M$25,MATCH(Gilbert!N10202,Rate!$A$4:$A$25,0),MATCH(Gilbert!L10202,Rate!$B$3:$M$3,0))*O10202)),"")</f>
        <v/>
      </c>
      <c r="T10202" s="71" t="str">
        <f t="shared" si="480"/>
        <v/>
      </c>
    </row>
    <row r="10203" spans="16:20">
      <c r="P10203" s="70" t="str">
        <f t="shared" si="478"/>
        <v/>
      </c>
      <c r="Q10203" s="70" t="str">
        <f t="shared" si="479"/>
        <v/>
      </c>
      <c r="R10203" s="70" t="str">
        <f>IFERROR(IF(K10203="handling and wharfage",SUM(P10203:Q10203),IF(OR(K10203="tank",K10203="Boat",K10203="car"),INDEX(Rate!$B$4:$M$25,MATCH(Gilbert!N10203,Rate!$A$4:$A$25,0),MATCH(Gilbert!L10203,Rate!$B$3:$M$3,0))*O10203*0.8,INDEX(Rate!$B$4:$M$25,MATCH(Gilbert!N10203,Rate!$A$4:$A$25,0),MATCH(Gilbert!L10203,Rate!$B$3:$M$3,0))*O10203)),"")</f>
        <v/>
      </c>
      <c r="T10203" s="71" t="str">
        <f t="shared" si="480"/>
        <v/>
      </c>
    </row>
    <row r="10204" spans="16:20">
      <c r="P10204" s="70" t="str">
        <f t="shared" si="478"/>
        <v/>
      </c>
      <c r="Q10204" s="70" t="str">
        <f t="shared" si="479"/>
        <v/>
      </c>
      <c r="R10204" s="70" t="str">
        <f>IFERROR(IF(K10204="handling and wharfage",SUM(P10204:Q10204),IF(OR(K10204="tank",K10204="Boat",K10204="car"),INDEX(Rate!$B$4:$M$25,MATCH(Gilbert!N10204,Rate!$A$4:$A$25,0),MATCH(Gilbert!L10204,Rate!$B$3:$M$3,0))*O10204*0.8,INDEX(Rate!$B$4:$M$25,MATCH(Gilbert!N10204,Rate!$A$4:$A$25,0),MATCH(Gilbert!L10204,Rate!$B$3:$M$3,0))*O10204)),"")</f>
        <v/>
      </c>
      <c r="T10204" s="71" t="str">
        <f t="shared" si="480"/>
        <v/>
      </c>
    </row>
    <row r="10205" spans="16:20">
      <c r="P10205" s="70" t="str">
        <f t="shared" si="478"/>
        <v/>
      </c>
      <c r="Q10205" s="70" t="str">
        <f t="shared" si="479"/>
        <v/>
      </c>
      <c r="R10205" s="70" t="str">
        <f>IFERROR(IF(K10205="handling and wharfage",SUM(P10205:Q10205),IF(OR(K10205="tank",K10205="Boat",K10205="car"),INDEX(Rate!$B$4:$M$25,MATCH(Gilbert!N10205,Rate!$A$4:$A$25,0),MATCH(Gilbert!L10205,Rate!$B$3:$M$3,0))*O10205*0.8,INDEX(Rate!$B$4:$M$25,MATCH(Gilbert!N10205,Rate!$A$4:$A$25,0),MATCH(Gilbert!L10205,Rate!$B$3:$M$3,0))*O10205)),"")</f>
        <v/>
      </c>
      <c r="T10205" s="71" t="str">
        <f t="shared" si="480"/>
        <v/>
      </c>
    </row>
    <row r="10206" spans="16:20">
      <c r="P10206" s="70" t="str">
        <f t="shared" si="478"/>
        <v/>
      </c>
      <c r="Q10206" s="70" t="str">
        <f t="shared" si="479"/>
        <v/>
      </c>
      <c r="R10206" s="70" t="str">
        <f>IFERROR(IF(K10206="handling and wharfage",SUM(P10206:Q10206),IF(OR(K10206="tank",K10206="Boat",K10206="car"),INDEX(Rate!$B$4:$M$25,MATCH(Gilbert!N10206,Rate!$A$4:$A$25,0),MATCH(Gilbert!L10206,Rate!$B$3:$M$3,0))*O10206*0.8,INDEX(Rate!$B$4:$M$25,MATCH(Gilbert!N10206,Rate!$A$4:$A$25,0),MATCH(Gilbert!L10206,Rate!$B$3:$M$3,0))*O10206)),"")</f>
        <v/>
      </c>
      <c r="T10206" s="71" t="str">
        <f t="shared" si="480"/>
        <v/>
      </c>
    </row>
    <row r="10207" spans="16:20">
      <c r="P10207" s="70" t="str">
        <f t="shared" si="478"/>
        <v/>
      </c>
      <c r="Q10207" s="70" t="str">
        <f t="shared" si="479"/>
        <v/>
      </c>
      <c r="R10207" s="70" t="str">
        <f>IFERROR(IF(K10207="handling and wharfage",SUM(P10207:Q10207),IF(OR(K10207="tank",K10207="Boat",K10207="car"),INDEX(Rate!$B$4:$M$25,MATCH(Gilbert!N10207,Rate!$A$4:$A$25,0),MATCH(Gilbert!L10207,Rate!$B$3:$M$3,0))*O10207*0.8,INDEX(Rate!$B$4:$M$25,MATCH(Gilbert!N10207,Rate!$A$4:$A$25,0),MATCH(Gilbert!L10207,Rate!$B$3:$M$3,0))*O10207)),"")</f>
        <v/>
      </c>
      <c r="T10207" s="71" t="str">
        <f t="shared" si="480"/>
        <v/>
      </c>
    </row>
    <row r="10208" spans="16:20">
      <c r="P10208" s="70" t="str">
        <f t="shared" si="478"/>
        <v/>
      </c>
      <c r="Q10208" s="70" t="str">
        <f t="shared" si="479"/>
        <v/>
      </c>
      <c r="R10208" s="70" t="str">
        <f>IFERROR(IF(K10208="handling and wharfage",SUM(P10208:Q10208),IF(OR(K10208="tank",K10208="Boat",K10208="car"),INDEX(Rate!$B$4:$M$25,MATCH(Gilbert!N10208,Rate!$A$4:$A$25,0),MATCH(Gilbert!L10208,Rate!$B$3:$M$3,0))*O10208*0.8,INDEX(Rate!$B$4:$M$25,MATCH(Gilbert!N10208,Rate!$A$4:$A$25,0),MATCH(Gilbert!L10208,Rate!$B$3:$M$3,0))*O10208)),"")</f>
        <v/>
      </c>
      <c r="T10208" s="71" t="str">
        <f t="shared" si="480"/>
        <v/>
      </c>
    </row>
    <row r="10209" spans="16:20">
      <c r="P10209" s="70" t="str">
        <f t="shared" si="478"/>
        <v/>
      </c>
      <c r="Q10209" s="70" t="str">
        <f t="shared" si="479"/>
        <v/>
      </c>
      <c r="R10209" s="70" t="str">
        <f>IFERROR(IF(K10209="handling and wharfage",SUM(P10209:Q10209),IF(OR(K10209="tank",K10209="Boat",K10209="car"),INDEX(Rate!$B$4:$M$25,MATCH(Gilbert!N10209,Rate!$A$4:$A$25,0),MATCH(Gilbert!L10209,Rate!$B$3:$M$3,0))*O10209*0.8,INDEX(Rate!$B$4:$M$25,MATCH(Gilbert!N10209,Rate!$A$4:$A$25,0),MATCH(Gilbert!L10209,Rate!$B$3:$M$3,0))*O10209)),"")</f>
        <v/>
      </c>
      <c r="T10209" s="71" t="str">
        <f t="shared" si="480"/>
        <v/>
      </c>
    </row>
    <row r="10210" spans="16:20">
      <c r="P10210" s="70" t="str">
        <f t="shared" si="478"/>
        <v/>
      </c>
      <c r="Q10210" s="70" t="str">
        <f t="shared" si="479"/>
        <v/>
      </c>
      <c r="R10210" s="70" t="str">
        <f>IFERROR(IF(K10210="handling and wharfage",SUM(P10210:Q10210),IF(OR(K10210="tank",K10210="Boat",K10210="car"),INDEX(Rate!$B$4:$M$25,MATCH(Gilbert!N10210,Rate!$A$4:$A$25,0),MATCH(Gilbert!L10210,Rate!$B$3:$M$3,0))*O10210*0.8,INDEX(Rate!$B$4:$M$25,MATCH(Gilbert!N10210,Rate!$A$4:$A$25,0),MATCH(Gilbert!L10210,Rate!$B$3:$M$3,0))*O10210)),"")</f>
        <v/>
      </c>
      <c r="T10210" s="71" t="str">
        <f t="shared" si="480"/>
        <v/>
      </c>
    </row>
    <row r="10211" spans="16:20">
      <c r="P10211" s="70" t="str">
        <f t="shared" si="478"/>
        <v/>
      </c>
      <c r="Q10211" s="70" t="str">
        <f t="shared" si="479"/>
        <v/>
      </c>
      <c r="R10211" s="70" t="str">
        <f>IFERROR(IF(K10211="handling and wharfage",SUM(P10211:Q10211),IF(OR(K10211="tank",K10211="Boat",K10211="car"),INDEX(Rate!$B$4:$M$25,MATCH(Gilbert!N10211,Rate!$A$4:$A$25,0),MATCH(Gilbert!L10211,Rate!$B$3:$M$3,0))*O10211*0.8,INDEX(Rate!$B$4:$M$25,MATCH(Gilbert!N10211,Rate!$A$4:$A$25,0),MATCH(Gilbert!L10211,Rate!$B$3:$M$3,0))*O10211)),"")</f>
        <v/>
      </c>
      <c r="T10211" s="71" t="str">
        <f t="shared" si="480"/>
        <v/>
      </c>
    </row>
    <row r="10212" spans="16:20">
      <c r="P10212" s="70" t="str">
        <f t="shared" si="478"/>
        <v/>
      </c>
      <c r="Q10212" s="70" t="str">
        <f t="shared" si="479"/>
        <v/>
      </c>
      <c r="R10212" s="70" t="str">
        <f>IFERROR(IF(K10212="handling and wharfage",SUM(P10212:Q10212),IF(OR(K10212="tank",K10212="Boat",K10212="car"),INDEX(Rate!$B$4:$M$25,MATCH(Gilbert!N10212,Rate!$A$4:$A$25,0),MATCH(Gilbert!L10212,Rate!$B$3:$M$3,0))*O10212*0.8,INDEX(Rate!$B$4:$M$25,MATCH(Gilbert!N10212,Rate!$A$4:$A$25,0),MATCH(Gilbert!L10212,Rate!$B$3:$M$3,0))*O10212)),"")</f>
        <v/>
      </c>
      <c r="T10212" s="71" t="str">
        <f t="shared" si="480"/>
        <v/>
      </c>
    </row>
    <row r="10213" spans="16:20">
      <c r="P10213" s="70" t="str">
        <f t="shared" si="478"/>
        <v/>
      </c>
      <c r="Q10213" s="70" t="str">
        <f t="shared" si="479"/>
        <v/>
      </c>
      <c r="R10213" s="70" t="str">
        <f>IFERROR(IF(K10213="handling and wharfage",SUM(P10213:Q10213),IF(OR(K10213="tank",K10213="Boat",K10213="car"),INDEX(Rate!$B$4:$M$25,MATCH(Gilbert!N10213,Rate!$A$4:$A$25,0),MATCH(Gilbert!L10213,Rate!$B$3:$M$3,0))*O10213*0.8,INDEX(Rate!$B$4:$M$25,MATCH(Gilbert!N10213,Rate!$A$4:$A$25,0),MATCH(Gilbert!L10213,Rate!$B$3:$M$3,0))*O10213)),"")</f>
        <v/>
      </c>
      <c r="T10213" s="71" t="str">
        <f t="shared" si="480"/>
        <v/>
      </c>
    </row>
    <row r="10214" spans="16:20">
      <c r="P10214" s="70" t="str">
        <f t="shared" si="478"/>
        <v/>
      </c>
      <c r="Q10214" s="70" t="str">
        <f t="shared" si="479"/>
        <v/>
      </c>
      <c r="R10214" s="70" t="str">
        <f>IFERROR(IF(K10214="handling and wharfage",SUM(P10214:Q10214),IF(OR(K10214="tank",K10214="Boat",K10214="car"),INDEX(Rate!$B$4:$M$25,MATCH(Gilbert!N10214,Rate!$A$4:$A$25,0),MATCH(Gilbert!L10214,Rate!$B$3:$M$3,0))*O10214*0.8,INDEX(Rate!$B$4:$M$25,MATCH(Gilbert!N10214,Rate!$A$4:$A$25,0),MATCH(Gilbert!L10214,Rate!$B$3:$M$3,0))*O10214)),"")</f>
        <v/>
      </c>
      <c r="T10214" s="71" t="str">
        <f t="shared" si="480"/>
        <v/>
      </c>
    </row>
    <row r="10215" spans="16:20">
      <c r="P10215" s="70" t="str">
        <f t="shared" si="478"/>
        <v/>
      </c>
      <c r="Q10215" s="70" t="str">
        <f t="shared" si="479"/>
        <v/>
      </c>
      <c r="R10215" s="70" t="str">
        <f>IFERROR(IF(K10215="handling and wharfage",SUM(P10215:Q10215),IF(OR(K10215="tank",K10215="Boat",K10215="car"),INDEX(Rate!$B$4:$M$25,MATCH(Gilbert!N10215,Rate!$A$4:$A$25,0),MATCH(Gilbert!L10215,Rate!$B$3:$M$3,0))*O10215*0.8,INDEX(Rate!$B$4:$M$25,MATCH(Gilbert!N10215,Rate!$A$4:$A$25,0),MATCH(Gilbert!L10215,Rate!$B$3:$M$3,0))*O10215)),"")</f>
        <v/>
      </c>
      <c r="T10215" s="71" t="str">
        <f t="shared" si="480"/>
        <v/>
      </c>
    </row>
    <row r="10216" spans="16:20">
      <c r="P10216" s="70" t="str">
        <f t="shared" si="478"/>
        <v/>
      </c>
      <c r="Q10216" s="70" t="str">
        <f t="shared" si="479"/>
        <v/>
      </c>
      <c r="R10216" s="70" t="str">
        <f>IFERROR(IF(K10216="handling and wharfage",SUM(P10216:Q10216),IF(OR(K10216="tank",K10216="Boat",K10216="car"),INDEX(Rate!$B$4:$M$25,MATCH(Gilbert!N10216,Rate!$A$4:$A$25,0),MATCH(Gilbert!L10216,Rate!$B$3:$M$3,0))*O10216*0.8,INDEX(Rate!$B$4:$M$25,MATCH(Gilbert!N10216,Rate!$A$4:$A$25,0),MATCH(Gilbert!L10216,Rate!$B$3:$M$3,0))*O10216)),"")</f>
        <v/>
      </c>
      <c r="T10216" s="71" t="str">
        <f t="shared" si="480"/>
        <v/>
      </c>
    </row>
    <row r="10217" spans="16:20">
      <c r="P10217" s="70" t="str">
        <f t="shared" si="478"/>
        <v/>
      </c>
      <c r="Q10217" s="70" t="str">
        <f t="shared" si="479"/>
        <v/>
      </c>
      <c r="R10217" s="70" t="str">
        <f>IFERROR(IF(K10217="handling and wharfage",SUM(P10217:Q10217),IF(OR(K10217="tank",K10217="Boat",K10217="car"),INDEX(Rate!$B$4:$M$25,MATCH(Gilbert!N10217,Rate!$A$4:$A$25,0),MATCH(Gilbert!L10217,Rate!$B$3:$M$3,0))*O10217*0.8,INDEX(Rate!$B$4:$M$25,MATCH(Gilbert!N10217,Rate!$A$4:$A$25,0),MATCH(Gilbert!L10217,Rate!$B$3:$M$3,0))*O10217)),"")</f>
        <v/>
      </c>
      <c r="T10217" s="71" t="str">
        <f t="shared" si="480"/>
        <v/>
      </c>
    </row>
    <row r="10218" spans="16:20">
      <c r="P10218" s="70" t="str">
        <f t="shared" si="478"/>
        <v/>
      </c>
      <c r="Q10218" s="70" t="str">
        <f t="shared" si="479"/>
        <v/>
      </c>
      <c r="R10218" s="70" t="str">
        <f>IFERROR(IF(K10218="handling and wharfage",SUM(P10218:Q10218),IF(OR(K10218="tank",K10218="Boat",K10218="car"),INDEX(Rate!$B$4:$M$25,MATCH(Gilbert!N10218,Rate!$A$4:$A$25,0),MATCH(Gilbert!L10218,Rate!$B$3:$M$3,0))*O10218*0.8,INDEX(Rate!$B$4:$M$25,MATCH(Gilbert!N10218,Rate!$A$4:$A$25,0),MATCH(Gilbert!L10218,Rate!$B$3:$M$3,0))*O10218)),"")</f>
        <v/>
      </c>
      <c r="T10218" s="71" t="str">
        <f t="shared" si="480"/>
        <v/>
      </c>
    </row>
    <row r="10219" spans="16:20">
      <c r="P10219" s="70" t="str">
        <f t="shared" si="478"/>
        <v/>
      </c>
      <c r="Q10219" s="70" t="str">
        <f t="shared" si="479"/>
        <v/>
      </c>
      <c r="R10219" s="70" t="str">
        <f>IFERROR(IF(K10219="handling and wharfage",SUM(P10219:Q10219),IF(OR(K10219="tank",K10219="Boat",K10219="car"),INDEX(Rate!$B$4:$M$25,MATCH(Gilbert!N10219,Rate!$A$4:$A$25,0),MATCH(Gilbert!L10219,Rate!$B$3:$M$3,0))*O10219*0.8,INDEX(Rate!$B$4:$M$25,MATCH(Gilbert!N10219,Rate!$A$4:$A$25,0),MATCH(Gilbert!L10219,Rate!$B$3:$M$3,0))*O10219)),"")</f>
        <v/>
      </c>
      <c r="T10219" s="71" t="str">
        <f t="shared" si="480"/>
        <v/>
      </c>
    </row>
    <row r="10220" spans="16:20">
      <c r="P10220" s="70" t="str">
        <f t="shared" si="478"/>
        <v/>
      </c>
      <c r="Q10220" s="70" t="str">
        <f t="shared" si="479"/>
        <v/>
      </c>
      <c r="R10220" s="70" t="str">
        <f>IFERROR(IF(K10220="handling and wharfage",SUM(P10220:Q10220),IF(OR(K10220="tank",K10220="Boat",K10220="car"),INDEX(Rate!$B$4:$M$25,MATCH(Gilbert!N10220,Rate!$A$4:$A$25,0),MATCH(Gilbert!L10220,Rate!$B$3:$M$3,0))*O10220*0.8,INDEX(Rate!$B$4:$M$25,MATCH(Gilbert!N10220,Rate!$A$4:$A$25,0),MATCH(Gilbert!L10220,Rate!$B$3:$M$3,0))*O10220)),"")</f>
        <v/>
      </c>
      <c r="T10220" s="71" t="str">
        <f t="shared" si="480"/>
        <v/>
      </c>
    </row>
    <row r="10221" spans="16:20">
      <c r="P10221" s="70" t="str">
        <f t="shared" si="478"/>
        <v/>
      </c>
      <c r="Q10221" s="70" t="str">
        <f t="shared" si="479"/>
        <v/>
      </c>
      <c r="R10221" s="70" t="str">
        <f>IFERROR(IF(K10221="handling and wharfage",SUM(P10221:Q10221),IF(OR(K10221="tank",K10221="Boat",K10221="car"),INDEX(Rate!$B$4:$M$25,MATCH(Gilbert!N10221,Rate!$A$4:$A$25,0),MATCH(Gilbert!L10221,Rate!$B$3:$M$3,0))*O10221*0.8,INDEX(Rate!$B$4:$M$25,MATCH(Gilbert!N10221,Rate!$A$4:$A$25,0),MATCH(Gilbert!L10221,Rate!$B$3:$M$3,0))*O10221)),"")</f>
        <v/>
      </c>
      <c r="T10221" s="71" t="str">
        <f t="shared" si="480"/>
        <v/>
      </c>
    </row>
    <row r="10222" spans="16:20">
      <c r="P10222" s="70" t="str">
        <f t="shared" si="478"/>
        <v/>
      </c>
      <c r="Q10222" s="70" t="str">
        <f t="shared" si="479"/>
        <v/>
      </c>
      <c r="R10222" s="70" t="str">
        <f>IFERROR(IF(K10222="handling and wharfage",SUM(P10222:Q10222),IF(OR(K10222="tank",K10222="Boat",K10222="car"),INDEX(Rate!$B$4:$M$25,MATCH(Gilbert!N10222,Rate!$A$4:$A$25,0),MATCH(Gilbert!L10222,Rate!$B$3:$M$3,0))*O10222*0.8,INDEX(Rate!$B$4:$M$25,MATCH(Gilbert!N10222,Rate!$A$4:$A$25,0),MATCH(Gilbert!L10222,Rate!$B$3:$M$3,0))*O10222)),"")</f>
        <v/>
      </c>
      <c r="T10222" s="71" t="str">
        <f t="shared" si="480"/>
        <v/>
      </c>
    </row>
    <row r="10223" spans="16:20">
      <c r="P10223" s="70" t="str">
        <f t="shared" si="478"/>
        <v/>
      </c>
      <c r="Q10223" s="70" t="str">
        <f t="shared" si="479"/>
        <v/>
      </c>
      <c r="R10223" s="70" t="str">
        <f>IFERROR(IF(K10223="handling and wharfage",SUM(P10223:Q10223),IF(OR(K10223="tank",K10223="Boat",K10223="car"),INDEX(Rate!$B$4:$M$25,MATCH(Gilbert!N10223,Rate!$A$4:$A$25,0),MATCH(Gilbert!L10223,Rate!$B$3:$M$3,0))*O10223*0.8,INDEX(Rate!$B$4:$M$25,MATCH(Gilbert!N10223,Rate!$A$4:$A$25,0),MATCH(Gilbert!L10223,Rate!$B$3:$M$3,0))*O10223)),"")</f>
        <v/>
      </c>
      <c r="T10223" s="71" t="str">
        <f t="shared" si="480"/>
        <v/>
      </c>
    </row>
    <row r="10224" spans="16:20">
      <c r="P10224" s="70" t="str">
        <f t="shared" si="478"/>
        <v/>
      </c>
      <c r="Q10224" s="70" t="str">
        <f t="shared" si="479"/>
        <v/>
      </c>
      <c r="R10224" s="70" t="str">
        <f>IFERROR(IF(K10224="handling and wharfage",SUM(P10224:Q10224),IF(OR(K10224="tank",K10224="Boat",K10224="car"),INDEX(Rate!$B$4:$M$25,MATCH(Gilbert!N10224,Rate!$A$4:$A$25,0),MATCH(Gilbert!L10224,Rate!$B$3:$M$3,0))*O10224*0.8,INDEX(Rate!$B$4:$M$25,MATCH(Gilbert!N10224,Rate!$A$4:$A$25,0),MATCH(Gilbert!L10224,Rate!$B$3:$M$3,0))*O10224)),"")</f>
        <v/>
      </c>
      <c r="T10224" s="71" t="str">
        <f t="shared" si="480"/>
        <v/>
      </c>
    </row>
    <row r="10225" spans="16:20">
      <c r="P10225" s="70" t="str">
        <f t="shared" si="478"/>
        <v/>
      </c>
      <c r="Q10225" s="70" t="str">
        <f t="shared" si="479"/>
        <v/>
      </c>
      <c r="R10225" s="70" t="str">
        <f>IFERROR(IF(K10225="handling and wharfage",SUM(P10225:Q10225),IF(OR(K10225="tank",K10225="Boat",K10225="car"),INDEX(Rate!$B$4:$M$25,MATCH(Gilbert!N10225,Rate!$A$4:$A$25,0),MATCH(Gilbert!L10225,Rate!$B$3:$M$3,0))*O10225*0.8,INDEX(Rate!$B$4:$M$25,MATCH(Gilbert!N10225,Rate!$A$4:$A$25,0),MATCH(Gilbert!L10225,Rate!$B$3:$M$3,0))*O10225)),"")</f>
        <v/>
      </c>
      <c r="T10225" s="71" t="str">
        <f t="shared" si="480"/>
        <v/>
      </c>
    </row>
    <row r="10226" spans="16:20">
      <c r="P10226" s="70" t="str">
        <f t="shared" si="478"/>
        <v/>
      </c>
      <c r="Q10226" s="70" t="str">
        <f t="shared" si="479"/>
        <v/>
      </c>
      <c r="R10226" s="70" t="str">
        <f>IFERROR(IF(K10226="handling and wharfage",SUM(P10226:Q10226),IF(OR(K10226="tank",K10226="Boat",K10226="car"),INDEX(Rate!$B$4:$M$25,MATCH(Gilbert!N10226,Rate!$A$4:$A$25,0),MATCH(Gilbert!L10226,Rate!$B$3:$M$3,0))*O10226*0.8,INDEX(Rate!$B$4:$M$25,MATCH(Gilbert!N10226,Rate!$A$4:$A$25,0),MATCH(Gilbert!L10226,Rate!$B$3:$M$3,0))*O10226)),"")</f>
        <v/>
      </c>
      <c r="T10226" s="71" t="str">
        <f t="shared" si="480"/>
        <v/>
      </c>
    </row>
    <row r="10227" spans="16:20">
      <c r="P10227" s="70" t="str">
        <f t="shared" si="478"/>
        <v/>
      </c>
      <c r="Q10227" s="70" t="str">
        <f t="shared" si="479"/>
        <v/>
      </c>
      <c r="R10227" s="70" t="str">
        <f>IFERROR(IF(K10227="handling and wharfage",SUM(P10227:Q10227),IF(OR(K10227="tank",K10227="Boat",K10227="car"),INDEX(Rate!$B$4:$M$25,MATCH(Gilbert!N10227,Rate!$A$4:$A$25,0),MATCH(Gilbert!L10227,Rate!$B$3:$M$3,0))*O10227*0.8,INDEX(Rate!$B$4:$M$25,MATCH(Gilbert!N10227,Rate!$A$4:$A$25,0),MATCH(Gilbert!L10227,Rate!$B$3:$M$3,0))*O10227)),"")</f>
        <v/>
      </c>
      <c r="T10227" s="71" t="str">
        <f t="shared" si="480"/>
        <v/>
      </c>
    </row>
    <row r="10228" spans="16:20">
      <c r="P10228" s="70" t="str">
        <f t="shared" si="478"/>
        <v/>
      </c>
      <c r="Q10228" s="70" t="str">
        <f t="shared" si="479"/>
        <v/>
      </c>
      <c r="R10228" s="70" t="str">
        <f>IFERROR(IF(K10228="handling and wharfage",SUM(P10228:Q10228),IF(OR(K10228="tank",K10228="Boat",K10228="car"),INDEX(Rate!$B$4:$M$25,MATCH(Gilbert!N10228,Rate!$A$4:$A$25,0),MATCH(Gilbert!L10228,Rate!$B$3:$M$3,0))*O10228*0.8,INDEX(Rate!$B$4:$M$25,MATCH(Gilbert!N10228,Rate!$A$4:$A$25,0),MATCH(Gilbert!L10228,Rate!$B$3:$M$3,0))*O10228)),"")</f>
        <v/>
      </c>
      <c r="T10228" s="71" t="str">
        <f t="shared" si="480"/>
        <v/>
      </c>
    </row>
    <row r="10229" spans="16:20">
      <c r="P10229" s="70" t="str">
        <f t="shared" si="478"/>
        <v/>
      </c>
      <c r="Q10229" s="70" t="str">
        <f t="shared" si="479"/>
        <v/>
      </c>
      <c r="R10229" s="70" t="str">
        <f>IFERROR(IF(K10229="handling and wharfage",SUM(P10229:Q10229),IF(OR(K10229="tank",K10229="Boat",K10229="car"),INDEX(Rate!$B$4:$M$25,MATCH(Gilbert!N10229,Rate!$A$4:$A$25,0),MATCH(Gilbert!L10229,Rate!$B$3:$M$3,0))*O10229*0.8,INDEX(Rate!$B$4:$M$25,MATCH(Gilbert!N10229,Rate!$A$4:$A$25,0),MATCH(Gilbert!L10229,Rate!$B$3:$M$3,0))*O10229)),"")</f>
        <v/>
      </c>
      <c r="T10229" s="71" t="str">
        <f t="shared" si="480"/>
        <v/>
      </c>
    </row>
    <row r="10230" spans="16:20">
      <c r="P10230" s="70" t="str">
        <f t="shared" si="478"/>
        <v/>
      </c>
      <c r="Q10230" s="70" t="str">
        <f t="shared" si="479"/>
        <v/>
      </c>
      <c r="R10230" s="70" t="str">
        <f>IFERROR(IF(K10230="handling and wharfage",SUM(P10230:Q10230),IF(OR(K10230="tank",K10230="Boat",K10230="car"),INDEX(Rate!$B$4:$M$25,MATCH(Gilbert!N10230,Rate!$A$4:$A$25,0),MATCH(Gilbert!L10230,Rate!$B$3:$M$3,0))*O10230*0.8,INDEX(Rate!$B$4:$M$25,MATCH(Gilbert!N10230,Rate!$A$4:$A$25,0),MATCH(Gilbert!L10230,Rate!$B$3:$M$3,0))*O10230)),"")</f>
        <v/>
      </c>
      <c r="T10230" s="71" t="str">
        <f t="shared" si="480"/>
        <v/>
      </c>
    </row>
    <row r="10231" spans="16:20">
      <c r="P10231" s="70" t="str">
        <f t="shared" si="478"/>
        <v/>
      </c>
      <c r="Q10231" s="70" t="str">
        <f t="shared" si="479"/>
        <v/>
      </c>
      <c r="R10231" s="70" t="str">
        <f>IFERROR(IF(K10231="handling and wharfage",SUM(P10231:Q10231),IF(OR(K10231="tank",K10231="Boat",K10231="car"),INDEX(Rate!$B$4:$M$25,MATCH(Gilbert!N10231,Rate!$A$4:$A$25,0),MATCH(Gilbert!L10231,Rate!$B$3:$M$3,0))*O10231*0.8,INDEX(Rate!$B$4:$M$25,MATCH(Gilbert!N10231,Rate!$A$4:$A$25,0),MATCH(Gilbert!L10231,Rate!$B$3:$M$3,0))*O10231)),"")</f>
        <v/>
      </c>
      <c r="T10231" s="71" t="str">
        <f t="shared" si="480"/>
        <v/>
      </c>
    </row>
    <row r="10232" spans="16:20">
      <c r="P10232" s="70" t="str">
        <f t="shared" si="478"/>
        <v/>
      </c>
      <c r="Q10232" s="70" t="str">
        <f t="shared" si="479"/>
        <v/>
      </c>
      <c r="R10232" s="70" t="str">
        <f>IFERROR(IF(K10232="handling and wharfage",SUM(P10232:Q10232),IF(OR(K10232="tank",K10232="Boat",K10232="car"),INDEX(Rate!$B$4:$M$25,MATCH(Gilbert!N10232,Rate!$A$4:$A$25,0),MATCH(Gilbert!L10232,Rate!$B$3:$M$3,0))*O10232*0.8,INDEX(Rate!$B$4:$M$25,MATCH(Gilbert!N10232,Rate!$A$4:$A$25,0),MATCH(Gilbert!L10232,Rate!$B$3:$M$3,0))*O10232)),"")</f>
        <v/>
      </c>
      <c r="T10232" s="71" t="str">
        <f t="shared" si="480"/>
        <v/>
      </c>
    </row>
    <row r="10233" spans="16:20">
      <c r="P10233" s="70" t="str">
        <f t="shared" si="478"/>
        <v/>
      </c>
      <c r="Q10233" s="70" t="str">
        <f t="shared" si="479"/>
        <v/>
      </c>
      <c r="R10233" s="70" t="str">
        <f>IFERROR(IF(K10233="handling and wharfage",SUM(P10233:Q10233),IF(OR(K10233="tank",K10233="Boat",K10233="car"),INDEX(Rate!$B$4:$M$25,MATCH(Gilbert!N10233,Rate!$A$4:$A$25,0),MATCH(Gilbert!L10233,Rate!$B$3:$M$3,0))*O10233*0.8,INDEX(Rate!$B$4:$M$25,MATCH(Gilbert!N10233,Rate!$A$4:$A$25,0),MATCH(Gilbert!L10233,Rate!$B$3:$M$3,0))*O10233)),"")</f>
        <v/>
      </c>
      <c r="T10233" s="71" t="str">
        <f t="shared" si="480"/>
        <v/>
      </c>
    </row>
    <row r="10234" spans="16:20">
      <c r="P10234" s="70" t="str">
        <f t="shared" si="478"/>
        <v/>
      </c>
      <c r="Q10234" s="70" t="str">
        <f t="shared" si="479"/>
        <v/>
      </c>
      <c r="R10234" s="70" t="str">
        <f>IFERROR(IF(K10234="handling and wharfage",SUM(P10234:Q10234),IF(OR(K10234="tank",K10234="Boat",K10234="car"),INDEX(Rate!$B$4:$M$25,MATCH(Gilbert!N10234,Rate!$A$4:$A$25,0),MATCH(Gilbert!L10234,Rate!$B$3:$M$3,0))*O10234*0.8,INDEX(Rate!$B$4:$M$25,MATCH(Gilbert!N10234,Rate!$A$4:$A$25,0),MATCH(Gilbert!L10234,Rate!$B$3:$M$3,0))*O10234)),"")</f>
        <v/>
      </c>
      <c r="T10234" s="71" t="str">
        <f t="shared" si="480"/>
        <v/>
      </c>
    </row>
    <row r="10235" spans="16:20">
      <c r="P10235" s="70" t="str">
        <f t="shared" si="478"/>
        <v/>
      </c>
      <c r="Q10235" s="70" t="str">
        <f t="shared" si="479"/>
        <v/>
      </c>
      <c r="R10235" s="70" t="str">
        <f>IFERROR(IF(K10235="handling and wharfage",SUM(P10235:Q10235),IF(OR(K10235="tank",K10235="Boat",K10235="car"),INDEX(Rate!$B$4:$M$25,MATCH(Gilbert!N10235,Rate!$A$4:$A$25,0),MATCH(Gilbert!L10235,Rate!$B$3:$M$3,0))*O10235*0.8,INDEX(Rate!$B$4:$M$25,MATCH(Gilbert!N10235,Rate!$A$4:$A$25,0),MATCH(Gilbert!L10235,Rate!$B$3:$M$3,0))*O10235)),"")</f>
        <v/>
      </c>
      <c r="T10235" s="71" t="str">
        <f t="shared" si="480"/>
        <v/>
      </c>
    </row>
    <row r="10236" spans="16:20">
      <c r="P10236" s="70" t="str">
        <f t="shared" si="478"/>
        <v/>
      </c>
      <c r="Q10236" s="70" t="str">
        <f t="shared" si="479"/>
        <v/>
      </c>
      <c r="R10236" s="70" t="str">
        <f>IFERROR(IF(K10236="handling and wharfage",SUM(P10236:Q10236),IF(OR(K10236="tank",K10236="Boat",K10236="car"),INDEX(Rate!$B$4:$M$25,MATCH(Gilbert!N10236,Rate!$A$4:$A$25,0),MATCH(Gilbert!L10236,Rate!$B$3:$M$3,0))*O10236*0.8,INDEX(Rate!$B$4:$M$25,MATCH(Gilbert!N10236,Rate!$A$4:$A$25,0),MATCH(Gilbert!L10236,Rate!$B$3:$M$3,0))*O10236)),"")</f>
        <v/>
      </c>
      <c r="T10236" s="71" t="str">
        <f t="shared" si="480"/>
        <v/>
      </c>
    </row>
    <row r="10237" spans="16:20">
      <c r="P10237" s="70" t="str">
        <f t="shared" si="478"/>
        <v/>
      </c>
      <c r="Q10237" s="70" t="str">
        <f t="shared" si="479"/>
        <v/>
      </c>
      <c r="R10237" s="70" t="str">
        <f>IFERROR(IF(K10237="handling and wharfage",SUM(P10237:Q10237),IF(OR(K10237="tank",K10237="Boat",K10237="car"),INDEX(Rate!$B$4:$M$25,MATCH(Gilbert!N10237,Rate!$A$4:$A$25,0),MATCH(Gilbert!L10237,Rate!$B$3:$M$3,0))*O10237*0.8,INDEX(Rate!$B$4:$M$25,MATCH(Gilbert!N10237,Rate!$A$4:$A$25,0),MATCH(Gilbert!L10237,Rate!$B$3:$M$3,0))*O10237)),"")</f>
        <v/>
      </c>
      <c r="T10237" s="71" t="str">
        <f t="shared" si="480"/>
        <v/>
      </c>
    </row>
    <row r="10238" spans="16:20">
      <c r="P10238" s="70" t="str">
        <f t="shared" si="478"/>
        <v/>
      </c>
      <c r="Q10238" s="70" t="str">
        <f t="shared" si="479"/>
        <v/>
      </c>
      <c r="R10238" s="70" t="str">
        <f>IFERROR(IF(K10238="handling and wharfage",SUM(P10238:Q10238),IF(OR(K10238="tank",K10238="Boat",K10238="car"),INDEX(Rate!$B$4:$M$25,MATCH(Gilbert!N10238,Rate!$A$4:$A$25,0),MATCH(Gilbert!L10238,Rate!$B$3:$M$3,0))*O10238*0.8,INDEX(Rate!$B$4:$M$25,MATCH(Gilbert!N10238,Rate!$A$4:$A$25,0),MATCH(Gilbert!L10238,Rate!$B$3:$M$3,0))*O10238)),"")</f>
        <v/>
      </c>
      <c r="T10238" s="71" t="str">
        <f t="shared" si="480"/>
        <v/>
      </c>
    </row>
    <row r="10239" spans="16:20">
      <c r="P10239" s="70" t="str">
        <f t="shared" si="478"/>
        <v/>
      </c>
      <c r="Q10239" s="70" t="str">
        <f t="shared" si="479"/>
        <v/>
      </c>
      <c r="R10239" s="70" t="str">
        <f>IFERROR(IF(K10239="handling and wharfage",SUM(P10239:Q10239),IF(OR(K10239="tank",K10239="Boat",K10239="car"),INDEX(Rate!$B$4:$M$25,MATCH(Gilbert!N10239,Rate!$A$4:$A$25,0),MATCH(Gilbert!L10239,Rate!$B$3:$M$3,0))*O10239*0.8,INDEX(Rate!$B$4:$M$25,MATCH(Gilbert!N10239,Rate!$A$4:$A$25,0),MATCH(Gilbert!L10239,Rate!$B$3:$M$3,0))*O10239)),"")</f>
        <v/>
      </c>
      <c r="T10239" s="71" t="str">
        <f t="shared" si="480"/>
        <v/>
      </c>
    </row>
    <row r="10240" spans="16:20">
      <c r="P10240" s="70" t="str">
        <f t="shared" si="478"/>
        <v/>
      </c>
      <c r="Q10240" s="70" t="str">
        <f t="shared" si="479"/>
        <v/>
      </c>
      <c r="R10240" s="70" t="str">
        <f>IFERROR(IF(K10240="handling and wharfage",SUM(P10240:Q10240),IF(OR(K10240="tank",K10240="Boat",K10240="car"),INDEX(Rate!$B$4:$M$25,MATCH(Gilbert!N10240,Rate!$A$4:$A$25,0),MATCH(Gilbert!L10240,Rate!$B$3:$M$3,0))*O10240*0.8,INDEX(Rate!$B$4:$M$25,MATCH(Gilbert!N10240,Rate!$A$4:$A$25,0),MATCH(Gilbert!L10240,Rate!$B$3:$M$3,0))*O10240)),"")</f>
        <v/>
      </c>
      <c r="T10240" s="71" t="str">
        <f t="shared" si="480"/>
        <v/>
      </c>
    </row>
    <row r="10241" spans="16:20">
      <c r="P10241" s="70" t="str">
        <f t="shared" si="478"/>
        <v/>
      </c>
      <c r="Q10241" s="70" t="str">
        <f t="shared" si="479"/>
        <v/>
      </c>
      <c r="R10241" s="70" t="str">
        <f>IFERROR(IF(K10241="handling and wharfage",SUM(P10241:Q10241),IF(OR(K10241="tank",K10241="Boat",K10241="car"),INDEX(Rate!$B$4:$M$25,MATCH(Gilbert!N10241,Rate!$A$4:$A$25,0),MATCH(Gilbert!L10241,Rate!$B$3:$M$3,0))*O10241*0.8,INDEX(Rate!$B$4:$M$25,MATCH(Gilbert!N10241,Rate!$A$4:$A$25,0),MATCH(Gilbert!L10241,Rate!$B$3:$M$3,0))*O10241)),"")</f>
        <v/>
      </c>
      <c r="T10241" s="71" t="str">
        <f t="shared" si="480"/>
        <v/>
      </c>
    </row>
    <row r="10242" spans="16:20">
      <c r="P10242" s="70" t="str">
        <f t="shared" si="478"/>
        <v/>
      </c>
      <c r="Q10242" s="70" t="str">
        <f t="shared" si="479"/>
        <v/>
      </c>
      <c r="R10242" s="70" t="str">
        <f>IFERROR(IF(K10242="handling and wharfage",SUM(P10242:Q10242),IF(OR(K10242="tank",K10242="Boat",K10242="car"),INDEX(Rate!$B$4:$M$25,MATCH(Gilbert!N10242,Rate!$A$4:$A$25,0),MATCH(Gilbert!L10242,Rate!$B$3:$M$3,0))*O10242*0.8,INDEX(Rate!$B$4:$M$25,MATCH(Gilbert!N10242,Rate!$A$4:$A$25,0),MATCH(Gilbert!L10242,Rate!$B$3:$M$3,0))*O10242)),"")</f>
        <v/>
      </c>
      <c r="T10242" s="71" t="str">
        <f t="shared" si="480"/>
        <v/>
      </c>
    </row>
    <row r="10243" spans="16:20">
      <c r="P10243" s="70" t="str">
        <f t="shared" ref="P10243:P10306" si="481">IF(OR(K10243="handling and wharfage",K10243="rau handling and wharfage"),O10243*30,"")</f>
        <v/>
      </c>
      <c r="Q10243" s="70" t="str">
        <f t="shared" ref="Q10243:Q10306" si="482">IF(K10243&lt;&gt;"handling and wharfage","",O10243*3.5)</f>
        <v/>
      </c>
      <c r="R10243" s="70" t="str">
        <f>IFERROR(IF(K10243="handling and wharfage",SUM(P10243:Q10243),IF(OR(K10243="tank",K10243="Boat",K10243="car"),INDEX(Rate!$B$4:$M$25,MATCH(Gilbert!N10243,Rate!$A$4:$A$25,0),MATCH(Gilbert!L10243,Rate!$B$3:$M$3,0))*O10243*0.8,INDEX(Rate!$B$4:$M$25,MATCH(Gilbert!N10243,Rate!$A$4:$A$25,0),MATCH(Gilbert!L10243,Rate!$B$3:$M$3,0))*O10243)),"")</f>
        <v/>
      </c>
      <c r="T10243" s="71" t="str">
        <f t="shared" ref="T10243:T10306" si="483">IF(L10243="","",IF(L10243="General2","F0070000061A","E31250000331"))</f>
        <v/>
      </c>
    </row>
    <row r="10244" spans="16:20">
      <c r="P10244" s="70" t="str">
        <f t="shared" si="481"/>
        <v/>
      </c>
      <c r="Q10244" s="70" t="str">
        <f t="shared" si="482"/>
        <v/>
      </c>
      <c r="R10244" s="70" t="str">
        <f>IFERROR(IF(K10244="handling and wharfage",SUM(P10244:Q10244),IF(OR(K10244="tank",K10244="Boat",K10244="car"),INDEX(Rate!$B$4:$M$25,MATCH(Gilbert!N10244,Rate!$A$4:$A$25,0),MATCH(Gilbert!L10244,Rate!$B$3:$M$3,0))*O10244*0.8,INDEX(Rate!$B$4:$M$25,MATCH(Gilbert!N10244,Rate!$A$4:$A$25,0),MATCH(Gilbert!L10244,Rate!$B$3:$M$3,0))*O10244)),"")</f>
        <v/>
      </c>
      <c r="T10244" s="71" t="str">
        <f t="shared" si="483"/>
        <v/>
      </c>
    </row>
    <row r="10245" spans="16:20">
      <c r="P10245" s="70" t="str">
        <f t="shared" si="481"/>
        <v/>
      </c>
      <c r="Q10245" s="70" t="str">
        <f t="shared" si="482"/>
        <v/>
      </c>
      <c r="R10245" s="70" t="str">
        <f>IFERROR(IF(K10245="handling and wharfage",SUM(P10245:Q10245),IF(OR(K10245="tank",K10245="Boat",K10245="car"),INDEX(Rate!$B$4:$M$25,MATCH(Gilbert!N10245,Rate!$A$4:$A$25,0),MATCH(Gilbert!L10245,Rate!$B$3:$M$3,0))*O10245*0.8,INDEX(Rate!$B$4:$M$25,MATCH(Gilbert!N10245,Rate!$A$4:$A$25,0),MATCH(Gilbert!L10245,Rate!$B$3:$M$3,0))*O10245)),"")</f>
        <v/>
      </c>
      <c r="T10245" s="71" t="str">
        <f t="shared" si="483"/>
        <v/>
      </c>
    </row>
    <row r="10246" spans="16:20">
      <c r="P10246" s="70" t="str">
        <f t="shared" si="481"/>
        <v/>
      </c>
      <c r="Q10246" s="70" t="str">
        <f t="shared" si="482"/>
        <v/>
      </c>
      <c r="R10246" s="70" t="str">
        <f>IFERROR(IF(K10246="handling and wharfage",SUM(P10246:Q10246),IF(OR(K10246="tank",K10246="Boat",K10246="car"),INDEX(Rate!$B$4:$M$25,MATCH(Gilbert!N10246,Rate!$A$4:$A$25,0),MATCH(Gilbert!L10246,Rate!$B$3:$M$3,0))*O10246*0.8,INDEX(Rate!$B$4:$M$25,MATCH(Gilbert!N10246,Rate!$A$4:$A$25,0),MATCH(Gilbert!L10246,Rate!$B$3:$M$3,0))*O10246)),"")</f>
        <v/>
      </c>
      <c r="T10246" s="71" t="str">
        <f t="shared" si="483"/>
        <v/>
      </c>
    </row>
    <row r="10247" spans="16:20">
      <c r="P10247" s="70" t="str">
        <f t="shared" si="481"/>
        <v/>
      </c>
      <c r="Q10247" s="70" t="str">
        <f t="shared" si="482"/>
        <v/>
      </c>
      <c r="R10247" s="70" t="str">
        <f>IFERROR(IF(K10247="handling and wharfage",SUM(P10247:Q10247),IF(OR(K10247="tank",K10247="Boat",K10247="car"),INDEX(Rate!$B$4:$M$25,MATCH(Gilbert!N10247,Rate!$A$4:$A$25,0),MATCH(Gilbert!L10247,Rate!$B$3:$M$3,0))*O10247*0.8,INDEX(Rate!$B$4:$M$25,MATCH(Gilbert!N10247,Rate!$A$4:$A$25,0),MATCH(Gilbert!L10247,Rate!$B$3:$M$3,0))*O10247)),"")</f>
        <v/>
      </c>
      <c r="T10247" s="71" t="str">
        <f t="shared" si="483"/>
        <v/>
      </c>
    </row>
    <row r="10248" spans="16:20">
      <c r="P10248" s="70" t="str">
        <f t="shared" si="481"/>
        <v/>
      </c>
      <c r="Q10248" s="70" t="str">
        <f t="shared" si="482"/>
        <v/>
      </c>
      <c r="R10248" s="70" t="str">
        <f>IFERROR(IF(K10248="handling and wharfage",SUM(P10248:Q10248),IF(OR(K10248="tank",K10248="Boat",K10248="car"),INDEX(Rate!$B$4:$M$25,MATCH(Gilbert!N10248,Rate!$A$4:$A$25,0),MATCH(Gilbert!L10248,Rate!$B$3:$M$3,0))*O10248*0.8,INDEX(Rate!$B$4:$M$25,MATCH(Gilbert!N10248,Rate!$A$4:$A$25,0),MATCH(Gilbert!L10248,Rate!$B$3:$M$3,0))*O10248)),"")</f>
        <v/>
      </c>
      <c r="T10248" s="71" t="str">
        <f t="shared" si="483"/>
        <v/>
      </c>
    </row>
    <row r="10249" spans="16:20">
      <c r="P10249" s="70" t="str">
        <f t="shared" si="481"/>
        <v/>
      </c>
      <c r="Q10249" s="70" t="str">
        <f t="shared" si="482"/>
        <v/>
      </c>
      <c r="R10249" s="70" t="str">
        <f>IFERROR(IF(K10249="handling and wharfage",SUM(P10249:Q10249),IF(OR(K10249="tank",K10249="Boat",K10249="car"),INDEX(Rate!$B$4:$M$25,MATCH(Gilbert!N10249,Rate!$A$4:$A$25,0),MATCH(Gilbert!L10249,Rate!$B$3:$M$3,0))*O10249*0.8,INDEX(Rate!$B$4:$M$25,MATCH(Gilbert!N10249,Rate!$A$4:$A$25,0),MATCH(Gilbert!L10249,Rate!$B$3:$M$3,0))*O10249)),"")</f>
        <v/>
      </c>
      <c r="T10249" s="71" t="str">
        <f t="shared" si="483"/>
        <v/>
      </c>
    </row>
    <row r="10250" spans="16:20">
      <c r="P10250" s="70" t="str">
        <f t="shared" si="481"/>
        <v/>
      </c>
      <c r="Q10250" s="70" t="str">
        <f t="shared" si="482"/>
        <v/>
      </c>
      <c r="R10250" s="70" t="str">
        <f>IFERROR(IF(K10250="handling and wharfage",SUM(P10250:Q10250),IF(OR(K10250="tank",K10250="Boat",K10250="car"),INDEX(Rate!$B$4:$M$25,MATCH(Gilbert!N10250,Rate!$A$4:$A$25,0),MATCH(Gilbert!L10250,Rate!$B$3:$M$3,0))*O10250*0.8,INDEX(Rate!$B$4:$M$25,MATCH(Gilbert!N10250,Rate!$A$4:$A$25,0),MATCH(Gilbert!L10250,Rate!$B$3:$M$3,0))*O10250)),"")</f>
        <v/>
      </c>
      <c r="T10250" s="71" t="str">
        <f t="shared" si="483"/>
        <v/>
      </c>
    </row>
    <row r="10251" spans="16:20">
      <c r="P10251" s="70" t="str">
        <f t="shared" si="481"/>
        <v/>
      </c>
      <c r="Q10251" s="70" t="str">
        <f t="shared" si="482"/>
        <v/>
      </c>
      <c r="R10251" s="70" t="str">
        <f>IFERROR(IF(K10251="handling and wharfage",SUM(P10251:Q10251),IF(OR(K10251="tank",K10251="Boat",K10251="car"),INDEX(Rate!$B$4:$M$25,MATCH(Gilbert!N10251,Rate!$A$4:$A$25,0),MATCH(Gilbert!L10251,Rate!$B$3:$M$3,0))*O10251*0.8,INDEX(Rate!$B$4:$M$25,MATCH(Gilbert!N10251,Rate!$A$4:$A$25,0),MATCH(Gilbert!L10251,Rate!$B$3:$M$3,0))*O10251)),"")</f>
        <v/>
      </c>
      <c r="T10251" s="71" t="str">
        <f t="shared" si="483"/>
        <v/>
      </c>
    </row>
    <row r="10252" spans="16:20">
      <c r="P10252" s="70" t="str">
        <f t="shared" si="481"/>
        <v/>
      </c>
      <c r="Q10252" s="70" t="str">
        <f t="shared" si="482"/>
        <v/>
      </c>
      <c r="R10252" s="70" t="str">
        <f>IFERROR(IF(K10252="handling and wharfage",SUM(P10252:Q10252),IF(OR(K10252="tank",K10252="Boat",K10252="car"),INDEX(Rate!$B$4:$M$25,MATCH(Gilbert!N10252,Rate!$A$4:$A$25,0),MATCH(Gilbert!L10252,Rate!$B$3:$M$3,0))*O10252*0.8,INDEX(Rate!$B$4:$M$25,MATCH(Gilbert!N10252,Rate!$A$4:$A$25,0),MATCH(Gilbert!L10252,Rate!$B$3:$M$3,0))*O10252)),"")</f>
        <v/>
      </c>
      <c r="T10252" s="71" t="str">
        <f t="shared" si="483"/>
        <v/>
      </c>
    </row>
    <row r="10253" spans="16:20">
      <c r="P10253" s="70" t="str">
        <f t="shared" si="481"/>
        <v/>
      </c>
      <c r="Q10253" s="70" t="str">
        <f t="shared" si="482"/>
        <v/>
      </c>
      <c r="R10253" s="70" t="str">
        <f>IFERROR(IF(K10253="handling and wharfage",SUM(P10253:Q10253),IF(OR(K10253="tank",K10253="Boat",K10253="car"),INDEX(Rate!$B$4:$M$25,MATCH(Gilbert!N10253,Rate!$A$4:$A$25,0),MATCH(Gilbert!L10253,Rate!$B$3:$M$3,0))*O10253*0.8,INDEX(Rate!$B$4:$M$25,MATCH(Gilbert!N10253,Rate!$A$4:$A$25,0),MATCH(Gilbert!L10253,Rate!$B$3:$M$3,0))*O10253)),"")</f>
        <v/>
      </c>
      <c r="T10253" s="71" t="str">
        <f t="shared" si="483"/>
        <v/>
      </c>
    </row>
    <row r="10254" spans="16:20">
      <c r="P10254" s="70" t="str">
        <f t="shared" si="481"/>
        <v/>
      </c>
      <c r="Q10254" s="70" t="str">
        <f t="shared" si="482"/>
        <v/>
      </c>
      <c r="R10254" s="70" t="str">
        <f>IFERROR(IF(K10254="handling and wharfage",SUM(P10254:Q10254),IF(OR(K10254="tank",K10254="Boat",K10254="car"),INDEX(Rate!$B$4:$M$25,MATCH(Gilbert!N10254,Rate!$A$4:$A$25,0),MATCH(Gilbert!L10254,Rate!$B$3:$M$3,0))*O10254*0.8,INDEX(Rate!$B$4:$M$25,MATCH(Gilbert!N10254,Rate!$A$4:$A$25,0),MATCH(Gilbert!L10254,Rate!$B$3:$M$3,0))*O10254)),"")</f>
        <v/>
      </c>
      <c r="T10254" s="71" t="str">
        <f t="shared" si="483"/>
        <v/>
      </c>
    </row>
    <row r="10255" spans="16:20">
      <c r="P10255" s="70" t="str">
        <f t="shared" si="481"/>
        <v/>
      </c>
      <c r="Q10255" s="70" t="str">
        <f t="shared" si="482"/>
        <v/>
      </c>
      <c r="R10255" s="70" t="str">
        <f>IFERROR(IF(K10255="handling and wharfage",SUM(P10255:Q10255),IF(OR(K10255="tank",K10255="Boat",K10255="car"),INDEX(Rate!$B$4:$M$25,MATCH(Gilbert!N10255,Rate!$A$4:$A$25,0),MATCH(Gilbert!L10255,Rate!$B$3:$M$3,0))*O10255*0.8,INDEX(Rate!$B$4:$M$25,MATCH(Gilbert!N10255,Rate!$A$4:$A$25,0),MATCH(Gilbert!L10255,Rate!$B$3:$M$3,0))*O10255)),"")</f>
        <v/>
      </c>
      <c r="T10255" s="71" t="str">
        <f t="shared" si="483"/>
        <v/>
      </c>
    </row>
    <row r="10256" spans="16:20">
      <c r="P10256" s="70" t="str">
        <f t="shared" si="481"/>
        <v/>
      </c>
      <c r="Q10256" s="70" t="str">
        <f t="shared" si="482"/>
        <v/>
      </c>
      <c r="R10256" s="70" t="str">
        <f>IFERROR(IF(K10256="handling and wharfage",SUM(P10256:Q10256),IF(OR(K10256="tank",K10256="Boat",K10256="car"),INDEX(Rate!$B$4:$M$25,MATCH(Gilbert!N10256,Rate!$A$4:$A$25,0),MATCH(Gilbert!L10256,Rate!$B$3:$M$3,0))*O10256*0.8,INDEX(Rate!$B$4:$M$25,MATCH(Gilbert!N10256,Rate!$A$4:$A$25,0),MATCH(Gilbert!L10256,Rate!$B$3:$M$3,0))*O10256)),"")</f>
        <v/>
      </c>
      <c r="T10256" s="71" t="str">
        <f t="shared" si="483"/>
        <v/>
      </c>
    </row>
    <row r="10257" spans="16:20">
      <c r="P10257" s="70" t="str">
        <f t="shared" si="481"/>
        <v/>
      </c>
      <c r="Q10257" s="70" t="str">
        <f t="shared" si="482"/>
        <v/>
      </c>
      <c r="R10257" s="70" t="str">
        <f>IFERROR(IF(K10257="handling and wharfage",SUM(P10257:Q10257),IF(OR(K10257="tank",K10257="Boat",K10257="car"),INDEX(Rate!$B$4:$M$25,MATCH(Gilbert!N10257,Rate!$A$4:$A$25,0),MATCH(Gilbert!L10257,Rate!$B$3:$M$3,0))*O10257*0.8,INDEX(Rate!$B$4:$M$25,MATCH(Gilbert!N10257,Rate!$A$4:$A$25,0),MATCH(Gilbert!L10257,Rate!$B$3:$M$3,0))*O10257)),"")</f>
        <v/>
      </c>
      <c r="T10257" s="71" t="str">
        <f t="shared" si="483"/>
        <v/>
      </c>
    </row>
    <row r="10258" spans="16:20">
      <c r="P10258" s="70" t="str">
        <f t="shared" si="481"/>
        <v/>
      </c>
      <c r="Q10258" s="70" t="str">
        <f t="shared" si="482"/>
        <v/>
      </c>
      <c r="R10258" s="70" t="str">
        <f>IFERROR(IF(K10258="handling and wharfage",SUM(P10258:Q10258),IF(OR(K10258="tank",K10258="Boat",K10258="car"),INDEX(Rate!$B$4:$M$25,MATCH(Gilbert!N10258,Rate!$A$4:$A$25,0),MATCH(Gilbert!L10258,Rate!$B$3:$M$3,0))*O10258*0.8,INDEX(Rate!$B$4:$M$25,MATCH(Gilbert!N10258,Rate!$A$4:$A$25,0),MATCH(Gilbert!L10258,Rate!$B$3:$M$3,0))*O10258)),"")</f>
        <v/>
      </c>
      <c r="T10258" s="71" t="str">
        <f t="shared" si="483"/>
        <v/>
      </c>
    </row>
    <row r="10259" spans="16:20">
      <c r="P10259" s="70" t="str">
        <f t="shared" si="481"/>
        <v/>
      </c>
      <c r="Q10259" s="70" t="str">
        <f t="shared" si="482"/>
        <v/>
      </c>
      <c r="R10259" s="70" t="str">
        <f>IFERROR(IF(K10259="handling and wharfage",SUM(P10259:Q10259),IF(OR(K10259="tank",K10259="Boat",K10259="car"),INDEX(Rate!$B$4:$M$25,MATCH(Gilbert!N10259,Rate!$A$4:$A$25,0),MATCH(Gilbert!L10259,Rate!$B$3:$M$3,0))*O10259*0.8,INDEX(Rate!$B$4:$M$25,MATCH(Gilbert!N10259,Rate!$A$4:$A$25,0),MATCH(Gilbert!L10259,Rate!$B$3:$M$3,0))*O10259)),"")</f>
        <v/>
      </c>
      <c r="T10259" s="71" t="str">
        <f t="shared" si="483"/>
        <v/>
      </c>
    </row>
    <row r="10260" spans="16:20">
      <c r="P10260" s="70" t="str">
        <f t="shared" si="481"/>
        <v/>
      </c>
      <c r="Q10260" s="70" t="str">
        <f t="shared" si="482"/>
        <v/>
      </c>
      <c r="R10260" s="70" t="str">
        <f>IFERROR(IF(K10260="handling and wharfage",SUM(P10260:Q10260),IF(OR(K10260="tank",K10260="Boat",K10260="car"),INDEX(Rate!$B$4:$M$25,MATCH(Gilbert!N10260,Rate!$A$4:$A$25,0),MATCH(Gilbert!L10260,Rate!$B$3:$M$3,0))*O10260*0.8,INDEX(Rate!$B$4:$M$25,MATCH(Gilbert!N10260,Rate!$A$4:$A$25,0),MATCH(Gilbert!L10260,Rate!$B$3:$M$3,0))*O10260)),"")</f>
        <v/>
      </c>
      <c r="T10260" s="71" t="str">
        <f t="shared" si="483"/>
        <v/>
      </c>
    </row>
    <row r="10261" spans="16:20">
      <c r="P10261" s="70" t="str">
        <f t="shared" si="481"/>
        <v/>
      </c>
      <c r="Q10261" s="70" t="str">
        <f t="shared" si="482"/>
        <v/>
      </c>
      <c r="R10261" s="70" t="str">
        <f>IFERROR(IF(K10261="handling and wharfage",SUM(P10261:Q10261),IF(OR(K10261="tank",K10261="Boat",K10261="car"),INDEX(Rate!$B$4:$M$25,MATCH(Gilbert!N10261,Rate!$A$4:$A$25,0),MATCH(Gilbert!L10261,Rate!$B$3:$M$3,0))*O10261*0.8,INDEX(Rate!$B$4:$M$25,MATCH(Gilbert!N10261,Rate!$A$4:$A$25,0),MATCH(Gilbert!L10261,Rate!$B$3:$M$3,0))*O10261)),"")</f>
        <v/>
      </c>
      <c r="T10261" s="71" t="str">
        <f t="shared" si="483"/>
        <v/>
      </c>
    </row>
    <row r="10262" spans="16:20">
      <c r="P10262" s="70" t="str">
        <f t="shared" si="481"/>
        <v/>
      </c>
      <c r="Q10262" s="70" t="str">
        <f t="shared" si="482"/>
        <v/>
      </c>
      <c r="R10262" s="70" t="str">
        <f>IFERROR(IF(K10262="handling and wharfage",SUM(P10262:Q10262),IF(OR(K10262="tank",K10262="Boat",K10262="car"),INDEX(Rate!$B$4:$M$25,MATCH(Gilbert!N10262,Rate!$A$4:$A$25,0),MATCH(Gilbert!L10262,Rate!$B$3:$M$3,0))*O10262*0.8,INDEX(Rate!$B$4:$M$25,MATCH(Gilbert!N10262,Rate!$A$4:$A$25,0),MATCH(Gilbert!L10262,Rate!$B$3:$M$3,0))*O10262)),"")</f>
        <v/>
      </c>
      <c r="T10262" s="71" t="str">
        <f t="shared" si="483"/>
        <v/>
      </c>
    </row>
    <row r="10263" spans="16:20">
      <c r="P10263" s="70" t="str">
        <f t="shared" si="481"/>
        <v/>
      </c>
      <c r="Q10263" s="70" t="str">
        <f t="shared" si="482"/>
        <v/>
      </c>
      <c r="R10263" s="70" t="str">
        <f>IFERROR(IF(K10263="handling and wharfage",SUM(P10263:Q10263),IF(OR(K10263="tank",K10263="Boat",K10263="car"),INDEX(Rate!$B$4:$M$25,MATCH(Gilbert!N10263,Rate!$A$4:$A$25,0),MATCH(Gilbert!L10263,Rate!$B$3:$M$3,0))*O10263*0.8,INDEX(Rate!$B$4:$M$25,MATCH(Gilbert!N10263,Rate!$A$4:$A$25,0),MATCH(Gilbert!L10263,Rate!$B$3:$M$3,0))*O10263)),"")</f>
        <v/>
      </c>
      <c r="T10263" s="71" t="str">
        <f t="shared" si="483"/>
        <v/>
      </c>
    </row>
    <row r="10264" spans="16:20">
      <c r="P10264" s="70" t="str">
        <f t="shared" si="481"/>
        <v/>
      </c>
      <c r="Q10264" s="70" t="str">
        <f t="shared" si="482"/>
        <v/>
      </c>
      <c r="R10264" s="70" t="str">
        <f>IFERROR(IF(K10264="handling and wharfage",SUM(P10264:Q10264),IF(OR(K10264="tank",K10264="Boat",K10264="car"),INDEX(Rate!$B$4:$M$25,MATCH(Gilbert!N10264,Rate!$A$4:$A$25,0),MATCH(Gilbert!L10264,Rate!$B$3:$M$3,0))*O10264*0.8,INDEX(Rate!$B$4:$M$25,MATCH(Gilbert!N10264,Rate!$A$4:$A$25,0),MATCH(Gilbert!L10264,Rate!$B$3:$M$3,0))*O10264)),"")</f>
        <v/>
      </c>
      <c r="T10264" s="71" t="str">
        <f t="shared" si="483"/>
        <v/>
      </c>
    </row>
    <row r="10265" spans="16:20">
      <c r="P10265" s="70" t="str">
        <f t="shared" si="481"/>
        <v/>
      </c>
      <c r="Q10265" s="70" t="str">
        <f t="shared" si="482"/>
        <v/>
      </c>
      <c r="R10265" s="70" t="str">
        <f>IFERROR(IF(K10265="handling and wharfage",SUM(P10265:Q10265),IF(OR(K10265="tank",K10265="Boat",K10265="car"),INDEX(Rate!$B$4:$M$25,MATCH(Gilbert!N10265,Rate!$A$4:$A$25,0),MATCH(Gilbert!L10265,Rate!$B$3:$M$3,0))*O10265*0.8,INDEX(Rate!$B$4:$M$25,MATCH(Gilbert!N10265,Rate!$A$4:$A$25,0),MATCH(Gilbert!L10265,Rate!$B$3:$M$3,0))*O10265)),"")</f>
        <v/>
      </c>
      <c r="T10265" s="71" t="str">
        <f t="shared" si="483"/>
        <v/>
      </c>
    </row>
    <row r="10266" spans="16:20">
      <c r="P10266" s="70" t="str">
        <f t="shared" si="481"/>
        <v/>
      </c>
      <c r="Q10266" s="70" t="str">
        <f t="shared" si="482"/>
        <v/>
      </c>
      <c r="R10266" s="70" t="str">
        <f>IFERROR(IF(K10266="handling and wharfage",SUM(P10266:Q10266),IF(OR(K10266="tank",K10266="Boat",K10266="car"),INDEX(Rate!$B$4:$M$25,MATCH(Gilbert!N10266,Rate!$A$4:$A$25,0),MATCH(Gilbert!L10266,Rate!$B$3:$M$3,0))*O10266*0.8,INDEX(Rate!$B$4:$M$25,MATCH(Gilbert!N10266,Rate!$A$4:$A$25,0),MATCH(Gilbert!L10266,Rate!$B$3:$M$3,0))*O10266)),"")</f>
        <v/>
      </c>
      <c r="T10266" s="71" t="str">
        <f t="shared" si="483"/>
        <v/>
      </c>
    </row>
    <row r="10267" spans="16:20">
      <c r="P10267" s="70" t="str">
        <f t="shared" si="481"/>
        <v/>
      </c>
      <c r="Q10267" s="70" t="str">
        <f t="shared" si="482"/>
        <v/>
      </c>
      <c r="R10267" s="70" t="str">
        <f>IFERROR(IF(K10267="handling and wharfage",SUM(P10267:Q10267),IF(OR(K10267="tank",K10267="Boat",K10267="car"),INDEX(Rate!$B$4:$M$25,MATCH(Gilbert!N10267,Rate!$A$4:$A$25,0),MATCH(Gilbert!L10267,Rate!$B$3:$M$3,0))*O10267*0.8,INDEX(Rate!$B$4:$M$25,MATCH(Gilbert!N10267,Rate!$A$4:$A$25,0),MATCH(Gilbert!L10267,Rate!$B$3:$M$3,0))*O10267)),"")</f>
        <v/>
      </c>
      <c r="T10267" s="71" t="str">
        <f t="shared" si="483"/>
        <v/>
      </c>
    </row>
    <row r="10268" spans="16:20">
      <c r="P10268" s="70" t="str">
        <f t="shared" si="481"/>
        <v/>
      </c>
      <c r="Q10268" s="70" t="str">
        <f t="shared" si="482"/>
        <v/>
      </c>
      <c r="R10268" s="70" t="str">
        <f>IFERROR(IF(K10268="handling and wharfage",SUM(P10268:Q10268),IF(OR(K10268="tank",K10268="Boat",K10268="car"),INDEX(Rate!$B$4:$M$25,MATCH(Gilbert!N10268,Rate!$A$4:$A$25,0),MATCH(Gilbert!L10268,Rate!$B$3:$M$3,0))*O10268*0.8,INDEX(Rate!$B$4:$M$25,MATCH(Gilbert!N10268,Rate!$A$4:$A$25,0),MATCH(Gilbert!L10268,Rate!$B$3:$M$3,0))*O10268)),"")</f>
        <v/>
      </c>
      <c r="T10268" s="71" t="str">
        <f t="shared" si="483"/>
        <v/>
      </c>
    </row>
    <row r="10269" spans="16:20">
      <c r="P10269" s="70" t="str">
        <f t="shared" si="481"/>
        <v/>
      </c>
      <c r="Q10269" s="70" t="str">
        <f t="shared" si="482"/>
        <v/>
      </c>
      <c r="R10269" s="70" t="str">
        <f>IFERROR(IF(K10269="handling and wharfage",SUM(P10269:Q10269),IF(OR(K10269="tank",K10269="Boat",K10269="car"),INDEX(Rate!$B$4:$M$25,MATCH(Gilbert!N10269,Rate!$A$4:$A$25,0),MATCH(Gilbert!L10269,Rate!$B$3:$M$3,0))*O10269*0.8,INDEX(Rate!$B$4:$M$25,MATCH(Gilbert!N10269,Rate!$A$4:$A$25,0),MATCH(Gilbert!L10269,Rate!$B$3:$M$3,0))*O10269)),"")</f>
        <v/>
      </c>
      <c r="T10269" s="71" t="str">
        <f t="shared" si="483"/>
        <v/>
      </c>
    </row>
    <row r="10270" spans="16:20">
      <c r="P10270" s="70" t="str">
        <f t="shared" si="481"/>
        <v/>
      </c>
      <c r="Q10270" s="70" t="str">
        <f t="shared" si="482"/>
        <v/>
      </c>
      <c r="R10270" s="70" t="str">
        <f>IFERROR(IF(K10270="handling and wharfage",SUM(P10270:Q10270),IF(OR(K10270="tank",K10270="Boat",K10270="car"),INDEX(Rate!$B$4:$M$25,MATCH(Gilbert!N10270,Rate!$A$4:$A$25,0),MATCH(Gilbert!L10270,Rate!$B$3:$M$3,0))*O10270*0.8,INDEX(Rate!$B$4:$M$25,MATCH(Gilbert!N10270,Rate!$A$4:$A$25,0),MATCH(Gilbert!L10270,Rate!$B$3:$M$3,0))*O10270)),"")</f>
        <v/>
      </c>
      <c r="T10270" s="71" t="str">
        <f t="shared" si="483"/>
        <v/>
      </c>
    </row>
    <row r="10271" spans="16:20">
      <c r="P10271" s="70" t="str">
        <f t="shared" si="481"/>
        <v/>
      </c>
      <c r="Q10271" s="70" t="str">
        <f t="shared" si="482"/>
        <v/>
      </c>
      <c r="R10271" s="70" t="str">
        <f>IFERROR(IF(K10271="handling and wharfage",SUM(P10271:Q10271),IF(OR(K10271="tank",K10271="Boat",K10271="car"),INDEX(Rate!$B$4:$M$25,MATCH(Gilbert!N10271,Rate!$A$4:$A$25,0),MATCH(Gilbert!L10271,Rate!$B$3:$M$3,0))*O10271*0.8,INDEX(Rate!$B$4:$M$25,MATCH(Gilbert!N10271,Rate!$A$4:$A$25,0),MATCH(Gilbert!L10271,Rate!$B$3:$M$3,0))*O10271)),"")</f>
        <v/>
      </c>
      <c r="T10271" s="71" t="str">
        <f t="shared" si="483"/>
        <v/>
      </c>
    </row>
    <row r="10272" spans="16:20">
      <c r="P10272" s="70" t="str">
        <f t="shared" si="481"/>
        <v/>
      </c>
      <c r="Q10272" s="70" t="str">
        <f t="shared" si="482"/>
        <v/>
      </c>
      <c r="R10272" s="70" t="str">
        <f>IFERROR(IF(K10272="handling and wharfage",SUM(P10272:Q10272),IF(OR(K10272="tank",K10272="Boat",K10272="car"),INDEX(Rate!$B$4:$M$25,MATCH(Gilbert!N10272,Rate!$A$4:$A$25,0),MATCH(Gilbert!L10272,Rate!$B$3:$M$3,0))*O10272*0.8,INDEX(Rate!$B$4:$M$25,MATCH(Gilbert!N10272,Rate!$A$4:$A$25,0),MATCH(Gilbert!L10272,Rate!$B$3:$M$3,0))*O10272)),"")</f>
        <v/>
      </c>
      <c r="T10272" s="71" t="str">
        <f t="shared" si="483"/>
        <v/>
      </c>
    </row>
    <row r="10273" spans="16:20">
      <c r="P10273" s="70" t="str">
        <f t="shared" si="481"/>
        <v/>
      </c>
      <c r="Q10273" s="70" t="str">
        <f t="shared" si="482"/>
        <v/>
      </c>
      <c r="R10273" s="70" t="str">
        <f>IFERROR(IF(K10273="handling and wharfage",SUM(P10273:Q10273),IF(OR(K10273="tank",K10273="Boat",K10273="car"),INDEX(Rate!$B$4:$M$25,MATCH(Gilbert!N10273,Rate!$A$4:$A$25,0),MATCH(Gilbert!L10273,Rate!$B$3:$M$3,0))*O10273*0.8,INDEX(Rate!$B$4:$M$25,MATCH(Gilbert!N10273,Rate!$A$4:$A$25,0),MATCH(Gilbert!L10273,Rate!$B$3:$M$3,0))*O10273)),"")</f>
        <v/>
      </c>
      <c r="T10273" s="71" t="str">
        <f t="shared" si="483"/>
        <v/>
      </c>
    </row>
    <row r="10274" spans="16:20">
      <c r="P10274" s="70" t="str">
        <f t="shared" si="481"/>
        <v/>
      </c>
      <c r="Q10274" s="70" t="str">
        <f t="shared" si="482"/>
        <v/>
      </c>
      <c r="R10274" s="70" t="str">
        <f>IFERROR(IF(K10274="handling and wharfage",SUM(P10274:Q10274),IF(OR(K10274="tank",K10274="Boat",K10274="car"),INDEX(Rate!$B$4:$M$25,MATCH(Gilbert!N10274,Rate!$A$4:$A$25,0),MATCH(Gilbert!L10274,Rate!$B$3:$M$3,0))*O10274*0.8,INDEX(Rate!$B$4:$M$25,MATCH(Gilbert!N10274,Rate!$A$4:$A$25,0),MATCH(Gilbert!L10274,Rate!$B$3:$M$3,0))*O10274)),"")</f>
        <v/>
      </c>
      <c r="T10274" s="71" t="str">
        <f t="shared" si="483"/>
        <v/>
      </c>
    </row>
    <row r="10275" spans="16:20">
      <c r="P10275" s="70" t="str">
        <f t="shared" si="481"/>
        <v/>
      </c>
      <c r="Q10275" s="70" t="str">
        <f t="shared" si="482"/>
        <v/>
      </c>
      <c r="R10275" s="70" t="str">
        <f>IFERROR(IF(K10275="handling and wharfage",SUM(P10275:Q10275),IF(OR(K10275="tank",K10275="Boat",K10275="car"),INDEX(Rate!$B$4:$M$25,MATCH(Gilbert!N10275,Rate!$A$4:$A$25,0),MATCH(Gilbert!L10275,Rate!$B$3:$M$3,0))*O10275*0.8,INDEX(Rate!$B$4:$M$25,MATCH(Gilbert!N10275,Rate!$A$4:$A$25,0),MATCH(Gilbert!L10275,Rate!$B$3:$M$3,0))*O10275)),"")</f>
        <v/>
      </c>
      <c r="T10275" s="71" t="str">
        <f t="shared" si="483"/>
        <v/>
      </c>
    </row>
    <row r="10276" spans="16:20">
      <c r="P10276" s="70" t="str">
        <f t="shared" si="481"/>
        <v/>
      </c>
      <c r="Q10276" s="70" t="str">
        <f t="shared" si="482"/>
        <v/>
      </c>
      <c r="R10276" s="70" t="str">
        <f>IFERROR(IF(K10276="handling and wharfage",SUM(P10276:Q10276),IF(OR(K10276="tank",K10276="Boat",K10276="car"),INDEX(Rate!$B$4:$M$25,MATCH(Gilbert!N10276,Rate!$A$4:$A$25,0),MATCH(Gilbert!L10276,Rate!$B$3:$M$3,0))*O10276*0.8,INDEX(Rate!$B$4:$M$25,MATCH(Gilbert!N10276,Rate!$A$4:$A$25,0),MATCH(Gilbert!L10276,Rate!$B$3:$M$3,0))*O10276)),"")</f>
        <v/>
      </c>
      <c r="T10276" s="71" t="str">
        <f t="shared" si="483"/>
        <v/>
      </c>
    </row>
    <row r="10277" spans="16:20">
      <c r="P10277" s="70" t="str">
        <f t="shared" si="481"/>
        <v/>
      </c>
      <c r="Q10277" s="70" t="str">
        <f t="shared" si="482"/>
        <v/>
      </c>
      <c r="R10277" s="70" t="str">
        <f>IFERROR(IF(K10277="handling and wharfage",SUM(P10277:Q10277),IF(OR(K10277="tank",K10277="Boat",K10277="car"),INDEX(Rate!$B$4:$M$25,MATCH(Gilbert!N10277,Rate!$A$4:$A$25,0),MATCH(Gilbert!L10277,Rate!$B$3:$M$3,0))*O10277*0.8,INDEX(Rate!$B$4:$M$25,MATCH(Gilbert!N10277,Rate!$A$4:$A$25,0),MATCH(Gilbert!L10277,Rate!$B$3:$M$3,0))*O10277)),"")</f>
        <v/>
      </c>
      <c r="T10277" s="71" t="str">
        <f t="shared" si="483"/>
        <v/>
      </c>
    </row>
    <row r="10278" spans="16:20">
      <c r="P10278" s="70" t="str">
        <f t="shared" si="481"/>
        <v/>
      </c>
      <c r="Q10278" s="70" t="str">
        <f t="shared" si="482"/>
        <v/>
      </c>
      <c r="R10278" s="70" t="str">
        <f>IFERROR(IF(K10278="handling and wharfage",SUM(P10278:Q10278),IF(OR(K10278="tank",K10278="Boat",K10278="car"),INDEX(Rate!$B$4:$M$25,MATCH(Gilbert!N10278,Rate!$A$4:$A$25,0),MATCH(Gilbert!L10278,Rate!$B$3:$M$3,0))*O10278*0.8,INDEX(Rate!$B$4:$M$25,MATCH(Gilbert!N10278,Rate!$A$4:$A$25,0),MATCH(Gilbert!L10278,Rate!$B$3:$M$3,0))*O10278)),"")</f>
        <v/>
      </c>
      <c r="T10278" s="71" t="str">
        <f t="shared" si="483"/>
        <v/>
      </c>
    </row>
    <row r="10279" spans="16:20">
      <c r="P10279" s="70" t="str">
        <f t="shared" si="481"/>
        <v/>
      </c>
      <c r="Q10279" s="70" t="str">
        <f t="shared" si="482"/>
        <v/>
      </c>
      <c r="R10279" s="70" t="str">
        <f>IFERROR(IF(K10279="handling and wharfage",SUM(P10279:Q10279),IF(OR(K10279="tank",K10279="Boat",K10279="car"),INDEX(Rate!$B$4:$M$25,MATCH(Gilbert!N10279,Rate!$A$4:$A$25,0),MATCH(Gilbert!L10279,Rate!$B$3:$M$3,0))*O10279*0.8,INDEX(Rate!$B$4:$M$25,MATCH(Gilbert!N10279,Rate!$A$4:$A$25,0),MATCH(Gilbert!L10279,Rate!$B$3:$M$3,0))*O10279)),"")</f>
        <v/>
      </c>
      <c r="T10279" s="71" t="str">
        <f t="shared" si="483"/>
        <v/>
      </c>
    </row>
    <row r="10280" spans="16:20">
      <c r="P10280" s="70" t="str">
        <f t="shared" si="481"/>
        <v/>
      </c>
      <c r="Q10280" s="70" t="str">
        <f t="shared" si="482"/>
        <v/>
      </c>
      <c r="R10280" s="70" t="str">
        <f>IFERROR(IF(K10280="handling and wharfage",SUM(P10280:Q10280),IF(OR(K10280="tank",K10280="Boat",K10280="car"),INDEX(Rate!$B$4:$M$25,MATCH(Gilbert!N10280,Rate!$A$4:$A$25,0),MATCH(Gilbert!L10280,Rate!$B$3:$M$3,0))*O10280*0.8,INDEX(Rate!$B$4:$M$25,MATCH(Gilbert!N10280,Rate!$A$4:$A$25,0),MATCH(Gilbert!L10280,Rate!$B$3:$M$3,0))*O10280)),"")</f>
        <v/>
      </c>
      <c r="T10280" s="71" t="str">
        <f t="shared" si="483"/>
        <v/>
      </c>
    </row>
    <row r="10281" spans="16:20">
      <c r="P10281" s="70" t="str">
        <f t="shared" si="481"/>
        <v/>
      </c>
      <c r="Q10281" s="70" t="str">
        <f t="shared" si="482"/>
        <v/>
      </c>
      <c r="R10281" s="70" t="str">
        <f>IFERROR(IF(K10281="handling and wharfage",SUM(P10281:Q10281),IF(OR(K10281="tank",K10281="Boat",K10281="car"),INDEX(Rate!$B$4:$M$25,MATCH(Gilbert!N10281,Rate!$A$4:$A$25,0),MATCH(Gilbert!L10281,Rate!$B$3:$M$3,0))*O10281*0.8,INDEX(Rate!$B$4:$M$25,MATCH(Gilbert!N10281,Rate!$A$4:$A$25,0),MATCH(Gilbert!L10281,Rate!$B$3:$M$3,0))*O10281)),"")</f>
        <v/>
      </c>
      <c r="T10281" s="71" t="str">
        <f t="shared" si="483"/>
        <v/>
      </c>
    </row>
    <row r="10282" spans="16:20">
      <c r="P10282" s="70" t="str">
        <f t="shared" si="481"/>
        <v/>
      </c>
      <c r="Q10282" s="70" t="str">
        <f t="shared" si="482"/>
        <v/>
      </c>
      <c r="R10282" s="70" t="str">
        <f>IFERROR(IF(K10282="handling and wharfage",SUM(P10282:Q10282),IF(OR(K10282="tank",K10282="Boat",K10282="car"),INDEX(Rate!$B$4:$M$25,MATCH(Gilbert!N10282,Rate!$A$4:$A$25,0),MATCH(Gilbert!L10282,Rate!$B$3:$M$3,0))*O10282*0.8,INDEX(Rate!$B$4:$M$25,MATCH(Gilbert!N10282,Rate!$A$4:$A$25,0),MATCH(Gilbert!L10282,Rate!$B$3:$M$3,0))*O10282)),"")</f>
        <v/>
      </c>
      <c r="T10282" s="71" t="str">
        <f t="shared" si="483"/>
        <v/>
      </c>
    </row>
    <row r="10283" spans="16:20">
      <c r="P10283" s="70" t="str">
        <f t="shared" si="481"/>
        <v/>
      </c>
      <c r="Q10283" s="70" t="str">
        <f t="shared" si="482"/>
        <v/>
      </c>
      <c r="R10283" s="70" t="str">
        <f>IFERROR(IF(K10283="handling and wharfage",SUM(P10283:Q10283),IF(OR(K10283="tank",K10283="Boat",K10283="car"),INDEX(Rate!$B$4:$M$25,MATCH(Gilbert!N10283,Rate!$A$4:$A$25,0),MATCH(Gilbert!L10283,Rate!$B$3:$M$3,0))*O10283*0.8,INDEX(Rate!$B$4:$M$25,MATCH(Gilbert!N10283,Rate!$A$4:$A$25,0),MATCH(Gilbert!L10283,Rate!$B$3:$M$3,0))*O10283)),"")</f>
        <v/>
      </c>
      <c r="T10283" s="71" t="str">
        <f t="shared" si="483"/>
        <v/>
      </c>
    </row>
    <row r="10284" spans="16:20">
      <c r="P10284" s="70" t="str">
        <f t="shared" si="481"/>
        <v/>
      </c>
      <c r="Q10284" s="70" t="str">
        <f t="shared" si="482"/>
        <v/>
      </c>
      <c r="R10284" s="70" t="str">
        <f>IFERROR(IF(K10284="handling and wharfage",SUM(P10284:Q10284),IF(OR(K10284="tank",K10284="Boat",K10284="car"),INDEX(Rate!$B$4:$M$25,MATCH(Gilbert!N10284,Rate!$A$4:$A$25,0),MATCH(Gilbert!L10284,Rate!$B$3:$M$3,0))*O10284*0.8,INDEX(Rate!$B$4:$M$25,MATCH(Gilbert!N10284,Rate!$A$4:$A$25,0),MATCH(Gilbert!L10284,Rate!$B$3:$M$3,0))*O10284)),"")</f>
        <v/>
      </c>
      <c r="T10284" s="71" t="str">
        <f t="shared" si="483"/>
        <v/>
      </c>
    </row>
    <row r="10285" spans="16:20">
      <c r="P10285" s="70" t="str">
        <f t="shared" si="481"/>
        <v/>
      </c>
      <c r="Q10285" s="70" t="str">
        <f t="shared" si="482"/>
        <v/>
      </c>
      <c r="R10285" s="70" t="str">
        <f>IFERROR(IF(K10285="handling and wharfage",SUM(P10285:Q10285),IF(OR(K10285="tank",K10285="Boat",K10285="car"),INDEX(Rate!$B$4:$M$25,MATCH(Gilbert!N10285,Rate!$A$4:$A$25,0),MATCH(Gilbert!L10285,Rate!$B$3:$M$3,0))*O10285*0.8,INDEX(Rate!$B$4:$M$25,MATCH(Gilbert!N10285,Rate!$A$4:$A$25,0),MATCH(Gilbert!L10285,Rate!$B$3:$M$3,0))*O10285)),"")</f>
        <v/>
      </c>
      <c r="T10285" s="71" t="str">
        <f t="shared" si="483"/>
        <v/>
      </c>
    </row>
    <row r="10286" spans="16:20">
      <c r="P10286" s="70" t="str">
        <f t="shared" si="481"/>
        <v/>
      </c>
      <c r="Q10286" s="70" t="str">
        <f t="shared" si="482"/>
        <v/>
      </c>
      <c r="R10286" s="70" t="str">
        <f>IFERROR(IF(K10286="handling and wharfage",SUM(P10286:Q10286),IF(OR(K10286="tank",K10286="Boat",K10286="car"),INDEX(Rate!$B$4:$M$25,MATCH(Gilbert!N10286,Rate!$A$4:$A$25,0),MATCH(Gilbert!L10286,Rate!$B$3:$M$3,0))*O10286*0.8,INDEX(Rate!$B$4:$M$25,MATCH(Gilbert!N10286,Rate!$A$4:$A$25,0),MATCH(Gilbert!L10286,Rate!$B$3:$M$3,0))*O10286)),"")</f>
        <v/>
      </c>
      <c r="T10286" s="71" t="str">
        <f t="shared" si="483"/>
        <v/>
      </c>
    </row>
    <row r="10287" spans="16:20">
      <c r="P10287" s="70" t="str">
        <f t="shared" si="481"/>
        <v/>
      </c>
      <c r="Q10287" s="70" t="str">
        <f t="shared" si="482"/>
        <v/>
      </c>
      <c r="R10287" s="70" t="str">
        <f>IFERROR(IF(K10287="handling and wharfage",SUM(P10287:Q10287),IF(OR(K10287="tank",K10287="Boat",K10287="car"),INDEX(Rate!$B$4:$M$25,MATCH(Gilbert!N10287,Rate!$A$4:$A$25,0),MATCH(Gilbert!L10287,Rate!$B$3:$M$3,0))*O10287*0.8,INDEX(Rate!$B$4:$M$25,MATCH(Gilbert!N10287,Rate!$A$4:$A$25,0),MATCH(Gilbert!L10287,Rate!$B$3:$M$3,0))*O10287)),"")</f>
        <v/>
      </c>
      <c r="T10287" s="71" t="str">
        <f t="shared" si="483"/>
        <v/>
      </c>
    </row>
    <row r="10288" spans="16:20">
      <c r="P10288" s="70" t="str">
        <f t="shared" si="481"/>
        <v/>
      </c>
      <c r="Q10288" s="70" t="str">
        <f t="shared" si="482"/>
        <v/>
      </c>
      <c r="R10288" s="70" t="str">
        <f>IFERROR(IF(K10288="handling and wharfage",SUM(P10288:Q10288),IF(OR(K10288="tank",K10288="Boat",K10288="car"),INDEX(Rate!$B$4:$M$25,MATCH(Gilbert!N10288,Rate!$A$4:$A$25,0),MATCH(Gilbert!L10288,Rate!$B$3:$M$3,0))*O10288*0.8,INDEX(Rate!$B$4:$M$25,MATCH(Gilbert!N10288,Rate!$A$4:$A$25,0),MATCH(Gilbert!L10288,Rate!$B$3:$M$3,0))*O10288)),"")</f>
        <v/>
      </c>
      <c r="T10288" s="71" t="str">
        <f t="shared" si="483"/>
        <v/>
      </c>
    </row>
    <row r="10289" spans="16:20">
      <c r="P10289" s="70" t="str">
        <f t="shared" si="481"/>
        <v/>
      </c>
      <c r="Q10289" s="70" t="str">
        <f t="shared" si="482"/>
        <v/>
      </c>
      <c r="R10289" s="70" t="str">
        <f>IFERROR(IF(K10289="handling and wharfage",SUM(P10289:Q10289),IF(OR(K10289="tank",K10289="Boat",K10289="car"),INDEX(Rate!$B$4:$M$25,MATCH(Gilbert!N10289,Rate!$A$4:$A$25,0),MATCH(Gilbert!L10289,Rate!$B$3:$M$3,0))*O10289*0.8,INDEX(Rate!$B$4:$M$25,MATCH(Gilbert!N10289,Rate!$A$4:$A$25,0),MATCH(Gilbert!L10289,Rate!$B$3:$M$3,0))*O10289)),"")</f>
        <v/>
      </c>
      <c r="T10289" s="71" t="str">
        <f t="shared" si="483"/>
        <v/>
      </c>
    </row>
    <row r="10290" spans="16:20">
      <c r="P10290" s="70" t="str">
        <f t="shared" si="481"/>
        <v/>
      </c>
      <c r="Q10290" s="70" t="str">
        <f t="shared" si="482"/>
        <v/>
      </c>
      <c r="R10290" s="70" t="str">
        <f>IFERROR(IF(K10290="handling and wharfage",SUM(P10290:Q10290),IF(OR(K10290="tank",K10290="Boat",K10290="car"),INDEX(Rate!$B$4:$M$25,MATCH(Gilbert!N10290,Rate!$A$4:$A$25,0),MATCH(Gilbert!L10290,Rate!$B$3:$M$3,0))*O10290*0.8,INDEX(Rate!$B$4:$M$25,MATCH(Gilbert!N10290,Rate!$A$4:$A$25,0),MATCH(Gilbert!L10290,Rate!$B$3:$M$3,0))*O10290)),"")</f>
        <v/>
      </c>
      <c r="T10290" s="71" t="str">
        <f t="shared" si="483"/>
        <v/>
      </c>
    </row>
    <row r="10291" spans="16:20">
      <c r="P10291" s="70" t="str">
        <f t="shared" si="481"/>
        <v/>
      </c>
      <c r="Q10291" s="70" t="str">
        <f t="shared" si="482"/>
        <v/>
      </c>
      <c r="R10291" s="70" t="str">
        <f>IFERROR(IF(K10291="handling and wharfage",SUM(P10291:Q10291),IF(OR(K10291="tank",K10291="Boat",K10291="car"),INDEX(Rate!$B$4:$M$25,MATCH(Gilbert!N10291,Rate!$A$4:$A$25,0),MATCH(Gilbert!L10291,Rate!$B$3:$M$3,0))*O10291*0.8,INDEX(Rate!$B$4:$M$25,MATCH(Gilbert!N10291,Rate!$A$4:$A$25,0),MATCH(Gilbert!L10291,Rate!$B$3:$M$3,0))*O10291)),"")</f>
        <v/>
      </c>
      <c r="T10291" s="71" t="str">
        <f t="shared" si="483"/>
        <v/>
      </c>
    </row>
    <row r="10292" spans="16:20">
      <c r="P10292" s="70" t="str">
        <f t="shared" si="481"/>
        <v/>
      </c>
      <c r="Q10292" s="70" t="str">
        <f t="shared" si="482"/>
        <v/>
      </c>
      <c r="R10292" s="70" t="str">
        <f>IFERROR(IF(K10292="handling and wharfage",SUM(P10292:Q10292),IF(OR(K10292="tank",K10292="Boat",K10292="car"),INDEX(Rate!$B$4:$M$25,MATCH(Gilbert!N10292,Rate!$A$4:$A$25,0),MATCH(Gilbert!L10292,Rate!$B$3:$M$3,0))*O10292*0.8,INDEX(Rate!$B$4:$M$25,MATCH(Gilbert!N10292,Rate!$A$4:$A$25,0),MATCH(Gilbert!L10292,Rate!$B$3:$M$3,0))*O10292)),"")</f>
        <v/>
      </c>
      <c r="T10292" s="71" t="str">
        <f t="shared" si="483"/>
        <v/>
      </c>
    </row>
    <row r="10293" spans="16:20">
      <c r="P10293" s="70" t="str">
        <f t="shared" si="481"/>
        <v/>
      </c>
      <c r="Q10293" s="70" t="str">
        <f t="shared" si="482"/>
        <v/>
      </c>
      <c r="R10293" s="70" t="str">
        <f>IFERROR(IF(K10293="handling and wharfage",SUM(P10293:Q10293),IF(OR(K10293="tank",K10293="Boat",K10293="car"),INDEX(Rate!$B$4:$M$25,MATCH(Gilbert!N10293,Rate!$A$4:$A$25,0),MATCH(Gilbert!L10293,Rate!$B$3:$M$3,0))*O10293*0.8,INDEX(Rate!$B$4:$M$25,MATCH(Gilbert!N10293,Rate!$A$4:$A$25,0),MATCH(Gilbert!L10293,Rate!$B$3:$M$3,0))*O10293)),"")</f>
        <v/>
      </c>
      <c r="T10293" s="71" t="str">
        <f t="shared" si="483"/>
        <v/>
      </c>
    </row>
    <row r="10294" spans="16:20">
      <c r="P10294" s="70" t="str">
        <f t="shared" si="481"/>
        <v/>
      </c>
      <c r="Q10294" s="70" t="str">
        <f t="shared" si="482"/>
        <v/>
      </c>
      <c r="R10294" s="70" t="str">
        <f>IFERROR(IF(K10294="handling and wharfage",SUM(P10294:Q10294),IF(OR(K10294="tank",K10294="Boat",K10294="car"),INDEX(Rate!$B$4:$M$25,MATCH(Gilbert!N10294,Rate!$A$4:$A$25,0),MATCH(Gilbert!L10294,Rate!$B$3:$M$3,0))*O10294*0.8,INDEX(Rate!$B$4:$M$25,MATCH(Gilbert!N10294,Rate!$A$4:$A$25,0),MATCH(Gilbert!L10294,Rate!$B$3:$M$3,0))*O10294)),"")</f>
        <v/>
      </c>
      <c r="T10294" s="71" t="str">
        <f t="shared" si="483"/>
        <v/>
      </c>
    </row>
    <row r="10295" spans="16:20">
      <c r="P10295" s="70" t="str">
        <f t="shared" si="481"/>
        <v/>
      </c>
      <c r="Q10295" s="70" t="str">
        <f t="shared" si="482"/>
        <v/>
      </c>
      <c r="R10295" s="70" t="str">
        <f>IFERROR(IF(K10295="handling and wharfage",SUM(P10295:Q10295),IF(OR(K10295="tank",K10295="Boat",K10295="car"),INDEX(Rate!$B$4:$M$25,MATCH(Gilbert!N10295,Rate!$A$4:$A$25,0),MATCH(Gilbert!L10295,Rate!$B$3:$M$3,0))*O10295*0.8,INDEX(Rate!$B$4:$M$25,MATCH(Gilbert!N10295,Rate!$A$4:$A$25,0),MATCH(Gilbert!L10295,Rate!$B$3:$M$3,0))*O10295)),"")</f>
        <v/>
      </c>
      <c r="T10295" s="71" t="str">
        <f t="shared" si="483"/>
        <v/>
      </c>
    </row>
    <row r="10296" spans="16:20">
      <c r="P10296" s="70" t="str">
        <f t="shared" si="481"/>
        <v/>
      </c>
      <c r="Q10296" s="70" t="str">
        <f t="shared" si="482"/>
        <v/>
      </c>
      <c r="R10296" s="70" t="str">
        <f>IFERROR(IF(K10296="handling and wharfage",SUM(P10296:Q10296),IF(OR(K10296="tank",K10296="Boat",K10296="car"),INDEX(Rate!$B$4:$M$25,MATCH(Gilbert!N10296,Rate!$A$4:$A$25,0),MATCH(Gilbert!L10296,Rate!$B$3:$M$3,0))*O10296*0.8,INDEX(Rate!$B$4:$M$25,MATCH(Gilbert!N10296,Rate!$A$4:$A$25,0),MATCH(Gilbert!L10296,Rate!$B$3:$M$3,0))*O10296)),"")</f>
        <v/>
      </c>
      <c r="T10296" s="71" t="str">
        <f t="shared" si="483"/>
        <v/>
      </c>
    </row>
    <row r="10297" spans="16:20">
      <c r="P10297" s="70" t="str">
        <f t="shared" si="481"/>
        <v/>
      </c>
      <c r="Q10297" s="70" t="str">
        <f t="shared" si="482"/>
        <v/>
      </c>
      <c r="R10297" s="70" t="str">
        <f>IFERROR(IF(K10297="handling and wharfage",SUM(P10297:Q10297),IF(OR(K10297="tank",K10297="Boat",K10297="car"),INDEX(Rate!$B$4:$M$25,MATCH(Gilbert!N10297,Rate!$A$4:$A$25,0),MATCH(Gilbert!L10297,Rate!$B$3:$M$3,0))*O10297*0.8,INDEX(Rate!$B$4:$M$25,MATCH(Gilbert!N10297,Rate!$A$4:$A$25,0),MATCH(Gilbert!L10297,Rate!$B$3:$M$3,0))*O10297)),"")</f>
        <v/>
      </c>
      <c r="T10297" s="71" t="str">
        <f t="shared" si="483"/>
        <v/>
      </c>
    </row>
    <row r="10298" spans="16:20">
      <c r="P10298" s="70" t="str">
        <f t="shared" si="481"/>
        <v/>
      </c>
      <c r="Q10298" s="70" t="str">
        <f t="shared" si="482"/>
        <v/>
      </c>
      <c r="R10298" s="70" t="str">
        <f>IFERROR(IF(K10298="handling and wharfage",SUM(P10298:Q10298),IF(OR(K10298="tank",K10298="Boat",K10298="car"),INDEX(Rate!$B$4:$M$25,MATCH(Gilbert!N10298,Rate!$A$4:$A$25,0),MATCH(Gilbert!L10298,Rate!$B$3:$M$3,0))*O10298*0.8,INDEX(Rate!$B$4:$M$25,MATCH(Gilbert!N10298,Rate!$A$4:$A$25,0),MATCH(Gilbert!L10298,Rate!$B$3:$M$3,0))*O10298)),"")</f>
        <v/>
      </c>
      <c r="T10298" s="71" t="str">
        <f t="shared" si="483"/>
        <v/>
      </c>
    </row>
    <row r="10299" spans="16:20">
      <c r="P10299" s="70" t="str">
        <f t="shared" si="481"/>
        <v/>
      </c>
      <c r="Q10299" s="70" t="str">
        <f t="shared" si="482"/>
        <v/>
      </c>
      <c r="R10299" s="70" t="str">
        <f>IFERROR(IF(K10299="handling and wharfage",SUM(P10299:Q10299),IF(OR(K10299="tank",K10299="Boat",K10299="car"),INDEX(Rate!$B$4:$M$25,MATCH(Gilbert!N10299,Rate!$A$4:$A$25,0),MATCH(Gilbert!L10299,Rate!$B$3:$M$3,0))*O10299*0.8,INDEX(Rate!$B$4:$M$25,MATCH(Gilbert!N10299,Rate!$A$4:$A$25,0),MATCH(Gilbert!L10299,Rate!$B$3:$M$3,0))*O10299)),"")</f>
        <v/>
      </c>
      <c r="T10299" s="71" t="str">
        <f t="shared" si="483"/>
        <v/>
      </c>
    </row>
    <row r="10300" spans="16:20">
      <c r="P10300" s="70" t="str">
        <f t="shared" si="481"/>
        <v/>
      </c>
      <c r="Q10300" s="70" t="str">
        <f t="shared" si="482"/>
        <v/>
      </c>
      <c r="R10300" s="70" t="str">
        <f>IFERROR(IF(K10300="handling and wharfage",SUM(P10300:Q10300),IF(OR(K10300="tank",K10300="Boat",K10300="car"),INDEX(Rate!$B$4:$M$25,MATCH(Gilbert!N10300,Rate!$A$4:$A$25,0),MATCH(Gilbert!L10300,Rate!$B$3:$M$3,0))*O10300*0.8,INDEX(Rate!$B$4:$M$25,MATCH(Gilbert!N10300,Rate!$A$4:$A$25,0),MATCH(Gilbert!L10300,Rate!$B$3:$M$3,0))*O10300)),"")</f>
        <v/>
      </c>
      <c r="T10300" s="71" t="str">
        <f t="shared" si="483"/>
        <v/>
      </c>
    </row>
    <row r="10301" spans="16:20">
      <c r="P10301" s="70" t="str">
        <f t="shared" si="481"/>
        <v/>
      </c>
      <c r="Q10301" s="70" t="str">
        <f t="shared" si="482"/>
        <v/>
      </c>
      <c r="R10301" s="70" t="str">
        <f>IFERROR(IF(K10301="handling and wharfage",SUM(P10301:Q10301),IF(OR(K10301="tank",K10301="Boat",K10301="car"),INDEX(Rate!$B$4:$M$25,MATCH(Gilbert!N10301,Rate!$A$4:$A$25,0),MATCH(Gilbert!L10301,Rate!$B$3:$M$3,0))*O10301*0.8,INDEX(Rate!$B$4:$M$25,MATCH(Gilbert!N10301,Rate!$A$4:$A$25,0),MATCH(Gilbert!L10301,Rate!$B$3:$M$3,0))*O10301)),"")</f>
        <v/>
      </c>
      <c r="T10301" s="71" t="str">
        <f t="shared" si="483"/>
        <v/>
      </c>
    </row>
    <row r="10302" spans="16:20">
      <c r="P10302" s="70" t="str">
        <f t="shared" si="481"/>
        <v/>
      </c>
      <c r="Q10302" s="70" t="str">
        <f t="shared" si="482"/>
        <v/>
      </c>
      <c r="R10302" s="70" t="str">
        <f>IFERROR(IF(K10302="handling and wharfage",SUM(P10302:Q10302),IF(OR(K10302="tank",K10302="Boat",K10302="car"),INDEX(Rate!$B$4:$M$25,MATCH(Gilbert!N10302,Rate!$A$4:$A$25,0),MATCH(Gilbert!L10302,Rate!$B$3:$M$3,0))*O10302*0.8,INDEX(Rate!$B$4:$M$25,MATCH(Gilbert!N10302,Rate!$A$4:$A$25,0),MATCH(Gilbert!L10302,Rate!$B$3:$M$3,0))*O10302)),"")</f>
        <v/>
      </c>
      <c r="T10302" s="71" t="str">
        <f t="shared" si="483"/>
        <v/>
      </c>
    </row>
    <row r="10303" spans="16:20">
      <c r="P10303" s="70" t="str">
        <f t="shared" si="481"/>
        <v/>
      </c>
      <c r="Q10303" s="70" t="str">
        <f t="shared" si="482"/>
        <v/>
      </c>
      <c r="R10303" s="70" t="str">
        <f>IFERROR(IF(K10303="handling and wharfage",SUM(P10303:Q10303),IF(OR(K10303="tank",K10303="Boat",K10303="car"),INDEX(Rate!$B$4:$M$25,MATCH(Gilbert!N10303,Rate!$A$4:$A$25,0),MATCH(Gilbert!L10303,Rate!$B$3:$M$3,0))*O10303*0.8,INDEX(Rate!$B$4:$M$25,MATCH(Gilbert!N10303,Rate!$A$4:$A$25,0),MATCH(Gilbert!L10303,Rate!$B$3:$M$3,0))*O10303)),"")</f>
        <v/>
      </c>
      <c r="T10303" s="71" t="str">
        <f t="shared" si="483"/>
        <v/>
      </c>
    </row>
    <row r="10304" spans="16:20">
      <c r="P10304" s="70" t="str">
        <f t="shared" si="481"/>
        <v/>
      </c>
      <c r="Q10304" s="70" t="str">
        <f t="shared" si="482"/>
        <v/>
      </c>
      <c r="R10304" s="70" t="str">
        <f>IFERROR(IF(K10304="handling and wharfage",SUM(P10304:Q10304),IF(OR(K10304="tank",K10304="Boat",K10304="car"),INDEX(Rate!$B$4:$M$25,MATCH(Gilbert!N10304,Rate!$A$4:$A$25,0),MATCH(Gilbert!L10304,Rate!$B$3:$M$3,0))*O10304*0.8,INDEX(Rate!$B$4:$M$25,MATCH(Gilbert!N10304,Rate!$A$4:$A$25,0),MATCH(Gilbert!L10304,Rate!$B$3:$M$3,0))*O10304)),"")</f>
        <v/>
      </c>
      <c r="T10304" s="71" t="str">
        <f t="shared" si="483"/>
        <v/>
      </c>
    </row>
    <row r="10305" spans="16:20">
      <c r="P10305" s="70" t="str">
        <f t="shared" si="481"/>
        <v/>
      </c>
      <c r="Q10305" s="70" t="str">
        <f t="shared" si="482"/>
        <v/>
      </c>
      <c r="R10305" s="70" t="str">
        <f>IFERROR(IF(K10305="handling and wharfage",SUM(P10305:Q10305),IF(OR(K10305="tank",K10305="Boat",K10305="car"),INDEX(Rate!$B$4:$M$25,MATCH(Gilbert!N10305,Rate!$A$4:$A$25,0),MATCH(Gilbert!L10305,Rate!$B$3:$M$3,0))*O10305*0.8,INDEX(Rate!$B$4:$M$25,MATCH(Gilbert!N10305,Rate!$A$4:$A$25,0),MATCH(Gilbert!L10305,Rate!$B$3:$M$3,0))*O10305)),"")</f>
        <v/>
      </c>
      <c r="T10305" s="71" t="str">
        <f t="shared" si="483"/>
        <v/>
      </c>
    </row>
    <row r="10306" spans="16:20">
      <c r="P10306" s="70" t="str">
        <f t="shared" si="481"/>
        <v/>
      </c>
      <c r="Q10306" s="70" t="str">
        <f t="shared" si="482"/>
        <v/>
      </c>
      <c r="R10306" s="70" t="str">
        <f>IFERROR(IF(K10306="handling and wharfage",SUM(P10306:Q10306),IF(OR(K10306="tank",K10306="Boat",K10306="car"),INDEX(Rate!$B$4:$M$25,MATCH(Gilbert!N10306,Rate!$A$4:$A$25,0),MATCH(Gilbert!L10306,Rate!$B$3:$M$3,0))*O10306*0.8,INDEX(Rate!$B$4:$M$25,MATCH(Gilbert!N10306,Rate!$A$4:$A$25,0),MATCH(Gilbert!L10306,Rate!$B$3:$M$3,0))*O10306)),"")</f>
        <v/>
      </c>
      <c r="T10306" s="71" t="str">
        <f t="shared" si="483"/>
        <v/>
      </c>
    </row>
    <row r="10307" spans="16:20">
      <c r="P10307" s="70" t="str">
        <f t="shared" ref="P10307:P10370" si="484">IF(OR(K10307="handling and wharfage",K10307="rau handling and wharfage"),O10307*30,"")</f>
        <v/>
      </c>
      <c r="Q10307" s="70" t="str">
        <f t="shared" ref="Q10307:Q10370" si="485">IF(K10307&lt;&gt;"handling and wharfage","",O10307*3.5)</f>
        <v/>
      </c>
      <c r="R10307" s="70" t="str">
        <f>IFERROR(IF(K10307="handling and wharfage",SUM(P10307:Q10307),IF(OR(K10307="tank",K10307="Boat",K10307="car"),INDEX(Rate!$B$4:$M$25,MATCH(Gilbert!N10307,Rate!$A$4:$A$25,0),MATCH(Gilbert!L10307,Rate!$B$3:$M$3,0))*O10307*0.8,INDEX(Rate!$B$4:$M$25,MATCH(Gilbert!N10307,Rate!$A$4:$A$25,0),MATCH(Gilbert!L10307,Rate!$B$3:$M$3,0))*O10307)),"")</f>
        <v/>
      </c>
      <c r="T10307" s="71" t="str">
        <f t="shared" ref="T10307:T10370" si="486">IF(L10307="","",IF(L10307="General2","F0070000061A","E31250000331"))</f>
        <v/>
      </c>
    </row>
    <row r="10308" spans="16:20">
      <c r="P10308" s="70" t="str">
        <f t="shared" si="484"/>
        <v/>
      </c>
      <c r="Q10308" s="70" t="str">
        <f t="shared" si="485"/>
        <v/>
      </c>
      <c r="R10308" s="70" t="str">
        <f>IFERROR(IF(K10308="handling and wharfage",SUM(P10308:Q10308),IF(OR(K10308="tank",K10308="Boat",K10308="car"),INDEX(Rate!$B$4:$M$25,MATCH(Gilbert!N10308,Rate!$A$4:$A$25,0),MATCH(Gilbert!L10308,Rate!$B$3:$M$3,0))*O10308*0.8,INDEX(Rate!$B$4:$M$25,MATCH(Gilbert!N10308,Rate!$A$4:$A$25,0),MATCH(Gilbert!L10308,Rate!$B$3:$M$3,0))*O10308)),"")</f>
        <v/>
      </c>
      <c r="T10308" s="71" t="str">
        <f t="shared" si="486"/>
        <v/>
      </c>
    </row>
    <row r="10309" spans="16:20">
      <c r="P10309" s="70" t="str">
        <f t="shared" si="484"/>
        <v/>
      </c>
      <c r="Q10309" s="70" t="str">
        <f t="shared" si="485"/>
        <v/>
      </c>
      <c r="R10309" s="70" t="str">
        <f>IFERROR(IF(K10309="handling and wharfage",SUM(P10309:Q10309),IF(OR(K10309="tank",K10309="Boat",K10309="car"),INDEX(Rate!$B$4:$M$25,MATCH(Gilbert!N10309,Rate!$A$4:$A$25,0),MATCH(Gilbert!L10309,Rate!$B$3:$M$3,0))*O10309*0.8,INDEX(Rate!$B$4:$M$25,MATCH(Gilbert!N10309,Rate!$A$4:$A$25,0),MATCH(Gilbert!L10309,Rate!$B$3:$M$3,0))*O10309)),"")</f>
        <v/>
      </c>
      <c r="T10309" s="71" t="str">
        <f t="shared" si="486"/>
        <v/>
      </c>
    </row>
    <row r="10310" spans="16:20">
      <c r="P10310" s="70" t="str">
        <f t="shared" si="484"/>
        <v/>
      </c>
      <c r="Q10310" s="70" t="str">
        <f t="shared" si="485"/>
        <v/>
      </c>
      <c r="R10310" s="70" t="str">
        <f>IFERROR(IF(K10310="handling and wharfage",SUM(P10310:Q10310),IF(OR(K10310="tank",K10310="Boat",K10310="car"),INDEX(Rate!$B$4:$M$25,MATCH(Gilbert!N10310,Rate!$A$4:$A$25,0),MATCH(Gilbert!L10310,Rate!$B$3:$M$3,0))*O10310*0.8,INDEX(Rate!$B$4:$M$25,MATCH(Gilbert!N10310,Rate!$A$4:$A$25,0),MATCH(Gilbert!L10310,Rate!$B$3:$M$3,0))*O10310)),"")</f>
        <v/>
      </c>
      <c r="T10310" s="71" t="str">
        <f t="shared" si="486"/>
        <v/>
      </c>
    </row>
    <row r="10311" s="59" customFormat="1" spans="1:23">
      <c r="A10311" s="74"/>
      <c r="B10311" s="74"/>
      <c r="D10311" s="67"/>
      <c r="G10311" s="99"/>
      <c r="H10311" s="98"/>
      <c r="J10311" s="101"/>
      <c r="P10311" s="70" t="str">
        <f t="shared" si="484"/>
        <v/>
      </c>
      <c r="Q10311" s="70" t="str">
        <f t="shared" si="485"/>
        <v/>
      </c>
      <c r="R10311" s="70" t="str">
        <f>IFERROR(IF(K10311="handling and wharfage",SUM(P10311:Q10311),IF(OR(K10311="tank",K10311="Boat",K10311="car"),INDEX(Rate!$B$4:$M$25,MATCH(Gilbert!N10311,Rate!$A$4:$A$25,0),MATCH(Gilbert!L10311,Rate!$B$3:$M$3,0))*O10311*0.8,INDEX(Rate!$B$4:$M$25,MATCH(Gilbert!N10311,Rate!$A$4:$A$25,0),MATCH(Gilbert!L10311,Rate!$B$3:$M$3,0))*O10311)),"")</f>
        <v/>
      </c>
      <c r="S10311" s="71"/>
      <c r="T10311" s="71" t="str">
        <f t="shared" si="486"/>
        <v/>
      </c>
      <c r="V10311" s="98"/>
      <c r="W10311" s="98"/>
    </row>
    <row r="10312" s="59" customFormat="1" spans="1:23">
      <c r="A10312" s="74"/>
      <c r="B10312" s="74"/>
      <c r="D10312" s="67"/>
      <c r="G10312" s="99"/>
      <c r="H10312" s="98"/>
      <c r="J10312" s="101"/>
      <c r="P10312" s="70" t="str">
        <f t="shared" si="484"/>
        <v/>
      </c>
      <c r="Q10312" s="70" t="str">
        <f t="shared" si="485"/>
        <v/>
      </c>
      <c r="R10312" s="70" t="str">
        <f>IFERROR(IF(K10312="handling and wharfage",SUM(P10312:Q10312),IF(OR(K10312="tank",K10312="Boat",K10312="car"),INDEX(Rate!$B$4:$M$25,MATCH(Gilbert!N10312,Rate!$A$4:$A$25,0),MATCH(Gilbert!L10312,Rate!$B$3:$M$3,0))*O10312*0.8,INDEX(Rate!$B$4:$M$25,MATCH(Gilbert!N10312,Rate!$A$4:$A$25,0),MATCH(Gilbert!L10312,Rate!$B$3:$M$3,0))*O10312)),"")</f>
        <v/>
      </c>
      <c r="S10312" s="71"/>
      <c r="T10312" s="71" t="str">
        <f t="shared" si="486"/>
        <v/>
      </c>
      <c r="V10312" s="98"/>
      <c r="W10312" s="98"/>
    </row>
    <row r="10313" s="59" customFormat="1" spans="1:23">
      <c r="A10313" s="74"/>
      <c r="B10313" s="74"/>
      <c r="D10313" s="67"/>
      <c r="G10313" s="99"/>
      <c r="H10313" s="98"/>
      <c r="J10313" s="101"/>
      <c r="P10313" s="70" t="str">
        <f t="shared" si="484"/>
        <v/>
      </c>
      <c r="Q10313" s="70" t="str">
        <f t="shared" si="485"/>
        <v/>
      </c>
      <c r="R10313" s="70" t="str">
        <f>IFERROR(IF(K10313="handling and wharfage",SUM(P10313:Q10313),IF(OR(K10313="tank",K10313="Boat",K10313="car"),INDEX(Rate!$B$4:$M$25,MATCH(Gilbert!N10313,Rate!$A$4:$A$25,0),MATCH(Gilbert!L10313,Rate!$B$3:$M$3,0))*O10313*0.8,INDEX(Rate!$B$4:$M$25,MATCH(Gilbert!N10313,Rate!$A$4:$A$25,0),MATCH(Gilbert!L10313,Rate!$B$3:$M$3,0))*O10313)),"")</f>
        <v/>
      </c>
      <c r="S10313" s="71"/>
      <c r="T10313" s="71" t="str">
        <f t="shared" si="486"/>
        <v/>
      </c>
      <c r="V10313" s="98"/>
      <c r="W10313" s="98"/>
    </row>
    <row r="10314" s="59" customFormat="1" spans="1:23">
      <c r="A10314" s="74"/>
      <c r="B10314" s="74"/>
      <c r="D10314" s="67"/>
      <c r="G10314" s="99"/>
      <c r="H10314" s="98"/>
      <c r="J10314" s="101"/>
      <c r="P10314" s="70" t="str">
        <f t="shared" si="484"/>
        <v/>
      </c>
      <c r="Q10314" s="70" t="str">
        <f t="shared" si="485"/>
        <v/>
      </c>
      <c r="R10314" s="70" t="str">
        <f>IFERROR(IF(K10314="handling and wharfage",SUM(P10314:Q10314),IF(OR(K10314="tank",K10314="Boat",K10314="car"),INDEX(Rate!$B$4:$M$25,MATCH(Gilbert!N10314,Rate!$A$4:$A$25,0),MATCH(Gilbert!L10314,Rate!$B$3:$M$3,0))*O10314*0.8,INDEX(Rate!$B$4:$M$25,MATCH(Gilbert!N10314,Rate!$A$4:$A$25,0),MATCH(Gilbert!L10314,Rate!$B$3:$M$3,0))*O10314)),"")</f>
        <v/>
      </c>
      <c r="S10314" s="71"/>
      <c r="T10314" s="71" t="str">
        <f t="shared" si="486"/>
        <v/>
      </c>
      <c r="V10314" s="98"/>
      <c r="W10314" s="98"/>
    </row>
    <row r="10315" spans="16:20">
      <c r="P10315" s="70" t="str">
        <f t="shared" si="484"/>
        <v/>
      </c>
      <c r="Q10315" s="70" t="str">
        <f t="shared" si="485"/>
        <v/>
      </c>
      <c r="R10315" s="70" t="str">
        <f>IFERROR(IF(K10315="handling and wharfage",SUM(P10315:Q10315),IF(OR(K10315="tank",K10315="Boat",K10315="car"),INDEX(Rate!$B$4:$M$25,MATCH(Gilbert!N10315,Rate!$A$4:$A$25,0),MATCH(Gilbert!L10315,Rate!$B$3:$M$3,0))*O10315*0.8,INDEX(Rate!$B$4:$M$25,MATCH(Gilbert!N10315,Rate!$A$4:$A$25,0),MATCH(Gilbert!L10315,Rate!$B$3:$M$3,0))*O10315)),"")</f>
        <v/>
      </c>
      <c r="T10315" s="71" t="str">
        <f t="shared" si="486"/>
        <v/>
      </c>
    </row>
    <row r="10316" spans="16:20">
      <c r="P10316" s="70" t="str">
        <f t="shared" si="484"/>
        <v/>
      </c>
      <c r="Q10316" s="70" t="str">
        <f t="shared" si="485"/>
        <v/>
      </c>
      <c r="R10316" s="70" t="str">
        <f>IFERROR(IF(K10316="handling and wharfage",SUM(P10316:Q10316),IF(OR(K10316="tank",K10316="Boat",K10316="car"),INDEX(Rate!$B$4:$M$25,MATCH(Gilbert!N10316,Rate!$A$4:$A$25,0),MATCH(Gilbert!L10316,Rate!$B$3:$M$3,0))*O10316*0.8,INDEX(Rate!$B$4:$M$25,MATCH(Gilbert!N10316,Rate!$A$4:$A$25,0),MATCH(Gilbert!L10316,Rate!$B$3:$M$3,0))*O10316)),"")</f>
        <v/>
      </c>
      <c r="T10316" s="71" t="str">
        <f t="shared" si="486"/>
        <v/>
      </c>
    </row>
    <row r="10317" spans="16:20">
      <c r="P10317" s="70" t="str">
        <f t="shared" si="484"/>
        <v/>
      </c>
      <c r="Q10317" s="70" t="str">
        <f t="shared" si="485"/>
        <v/>
      </c>
      <c r="R10317" s="70" t="str">
        <f>IFERROR(IF(K10317="handling and wharfage",SUM(P10317:Q10317),IF(OR(K10317="tank",K10317="Boat",K10317="car"),INDEX(Rate!$B$4:$M$25,MATCH(Gilbert!N10317,Rate!$A$4:$A$25,0),MATCH(Gilbert!L10317,Rate!$B$3:$M$3,0))*O10317*0.8,INDEX(Rate!$B$4:$M$25,MATCH(Gilbert!N10317,Rate!$A$4:$A$25,0),MATCH(Gilbert!L10317,Rate!$B$3:$M$3,0))*O10317)),"")</f>
        <v/>
      </c>
      <c r="T10317" s="71" t="str">
        <f t="shared" si="486"/>
        <v/>
      </c>
    </row>
    <row r="10318" spans="16:20">
      <c r="P10318" s="70" t="str">
        <f t="shared" si="484"/>
        <v/>
      </c>
      <c r="Q10318" s="70" t="str">
        <f t="shared" si="485"/>
        <v/>
      </c>
      <c r="R10318" s="70" t="str">
        <f>IFERROR(IF(K10318="handling and wharfage",SUM(P10318:Q10318),IF(OR(K10318="tank",K10318="Boat",K10318="car"),INDEX(Rate!$B$4:$M$25,MATCH(Gilbert!N10318,Rate!$A$4:$A$25,0),MATCH(Gilbert!L10318,Rate!$B$3:$M$3,0))*O10318*0.8,INDEX(Rate!$B$4:$M$25,MATCH(Gilbert!N10318,Rate!$A$4:$A$25,0),MATCH(Gilbert!L10318,Rate!$B$3:$M$3,0))*O10318)),"")</f>
        <v/>
      </c>
      <c r="T10318" s="71" t="str">
        <f t="shared" si="486"/>
        <v/>
      </c>
    </row>
    <row r="10319" spans="16:20">
      <c r="P10319" s="70" t="str">
        <f t="shared" si="484"/>
        <v/>
      </c>
      <c r="Q10319" s="70" t="str">
        <f t="shared" si="485"/>
        <v/>
      </c>
      <c r="R10319" s="70" t="str">
        <f>IFERROR(IF(K10319="handling and wharfage",SUM(P10319:Q10319),IF(OR(K10319="tank",K10319="Boat",K10319="car"),INDEX(Rate!$B$4:$M$25,MATCH(Gilbert!N10319,Rate!$A$4:$A$25,0),MATCH(Gilbert!L10319,Rate!$B$3:$M$3,0))*O10319*0.8,INDEX(Rate!$B$4:$M$25,MATCH(Gilbert!N10319,Rate!$A$4:$A$25,0),MATCH(Gilbert!L10319,Rate!$B$3:$M$3,0))*O10319)),"")</f>
        <v/>
      </c>
      <c r="T10319" s="71" t="str">
        <f t="shared" si="486"/>
        <v/>
      </c>
    </row>
    <row r="10320" spans="16:20">
      <c r="P10320" s="70" t="str">
        <f t="shared" si="484"/>
        <v/>
      </c>
      <c r="Q10320" s="70" t="str">
        <f t="shared" si="485"/>
        <v/>
      </c>
      <c r="R10320" s="70" t="str">
        <f>IFERROR(IF(K10320="handling and wharfage",SUM(P10320:Q10320),IF(OR(K10320="tank",K10320="Boat",K10320="car"),INDEX(Rate!$B$4:$M$25,MATCH(Gilbert!N10320,Rate!$A$4:$A$25,0),MATCH(Gilbert!L10320,Rate!$B$3:$M$3,0))*O10320*0.8,INDEX(Rate!$B$4:$M$25,MATCH(Gilbert!N10320,Rate!$A$4:$A$25,0),MATCH(Gilbert!L10320,Rate!$B$3:$M$3,0))*O10320)),"")</f>
        <v/>
      </c>
      <c r="T10320" s="71" t="str">
        <f t="shared" si="486"/>
        <v/>
      </c>
    </row>
    <row r="10321" spans="16:20">
      <c r="P10321" s="70" t="str">
        <f t="shared" si="484"/>
        <v/>
      </c>
      <c r="Q10321" s="70" t="str">
        <f t="shared" si="485"/>
        <v/>
      </c>
      <c r="R10321" s="70" t="str">
        <f>IFERROR(IF(K10321="handling and wharfage",SUM(P10321:Q10321),IF(OR(K10321="tank",K10321="Boat",K10321="car"),INDEX(Rate!$B$4:$M$25,MATCH(Gilbert!N10321,Rate!$A$4:$A$25,0),MATCH(Gilbert!L10321,Rate!$B$3:$M$3,0))*O10321*0.8,INDEX(Rate!$B$4:$M$25,MATCH(Gilbert!N10321,Rate!$A$4:$A$25,0),MATCH(Gilbert!L10321,Rate!$B$3:$M$3,0))*O10321)),"")</f>
        <v/>
      </c>
      <c r="T10321" s="71" t="str">
        <f t="shared" si="486"/>
        <v/>
      </c>
    </row>
    <row r="10322" spans="10:20">
      <c r="J10322" s="138"/>
      <c r="P10322" s="70" t="str">
        <f t="shared" si="484"/>
        <v/>
      </c>
      <c r="Q10322" s="70" t="str">
        <f t="shared" si="485"/>
        <v/>
      </c>
      <c r="R10322" s="70" t="str">
        <f>IFERROR(IF(K10322="handling and wharfage",SUM(P10322:Q10322),IF(OR(K10322="tank",K10322="Boat",K10322="car"),INDEX(Rate!$B$4:$M$25,MATCH(Gilbert!N10322,Rate!$A$4:$A$25,0),MATCH(Gilbert!L10322,Rate!$B$3:$M$3,0))*O10322*0.8,INDEX(Rate!$B$4:$M$25,MATCH(Gilbert!N10322,Rate!$A$4:$A$25,0),MATCH(Gilbert!L10322,Rate!$B$3:$M$3,0))*O10322)),"")</f>
        <v/>
      </c>
      <c r="T10322" s="71" t="str">
        <f t="shared" si="486"/>
        <v/>
      </c>
    </row>
    <row r="10323" spans="16:20">
      <c r="P10323" s="70" t="str">
        <f t="shared" si="484"/>
        <v/>
      </c>
      <c r="Q10323" s="70" t="str">
        <f t="shared" si="485"/>
        <v/>
      </c>
      <c r="R10323" s="70" t="str">
        <f>IFERROR(IF(K10323="handling and wharfage",SUM(P10323:Q10323),IF(OR(K10323="tank",K10323="Boat",K10323="car"),INDEX(Rate!$B$4:$M$25,MATCH(Gilbert!N10323,Rate!$A$4:$A$25,0),MATCH(Gilbert!L10323,Rate!$B$3:$M$3,0))*O10323*0.8,INDEX(Rate!$B$4:$M$25,MATCH(Gilbert!N10323,Rate!$A$4:$A$25,0),MATCH(Gilbert!L10323,Rate!$B$3:$M$3,0))*O10323)),"")</f>
        <v/>
      </c>
      <c r="T10323" s="71" t="str">
        <f t="shared" si="486"/>
        <v/>
      </c>
    </row>
    <row r="10324" spans="16:20">
      <c r="P10324" s="70" t="str">
        <f t="shared" si="484"/>
        <v/>
      </c>
      <c r="Q10324" s="70" t="str">
        <f t="shared" si="485"/>
        <v/>
      </c>
      <c r="R10324" s="70" t="str">
        <f>IFERROR(IF(K10324="handling and wharfage",SUM(P10324:Q10324),IF(OR(K10324="tank",K10324="Boat",K10324="car"),INDEX(Rate!$B$4:$M$25,MATCH(Gilbert!N10324,Rate!$A$4:$A$25,0),MATCH(Gilbert!L10324,Rate!$B$3:$M$3,0))*O10324*0.8,INDEX(Rate!$B$4:$M$25,MATCH(Gilbert!N10324,Rate!$A$4:$A$25,0),MATCH(Gilbert!L10324,Rate!$B$3:$M$3,0))*O10324)),"")</f>
        <v/>
      </c>
      <c r="T10324" s="71" t="str">
        <f t="shared" si="486"/>
        <v/>
      </c>
    </row>
    <row r="10325" spans="16:20">
      <c r="P10325" s="70" t="str">
        <f t="shared" si="484"/>
        <v/>
      </c>
      <c r="Q10325" s="70" t="str">
        <f t="shared" si="485"/>
        <v/>
      </c>
      <c r="R10325" s="70" t="str">
        <f>IFERROR(IF(K10325="handling and wharfage",SUM(P10325:Q10325),IF(OR(K10325="tank",K10325="Boat",K10325="car"),INDEX(Rate!$B$4:$M$25,MATCH(Gilbert!N10325,Rate!$A$4:$A$25,0),MATCH(Gilbert!L10325,Rate!$B$3:$M$3,0))*O10325*0.8,INDEX(Rate!$B$4:$M$25,MATCH(Gilbert!N10325,Rate!$A$4:$A$25,0),MATCH(Gilbert!L10325,Rate!$B$3:$M$3,0))*O10325)),"")</f>
        <v/>
      </c>
      <c r="T10325" s="71" t="str">
        <f t="shared" si="486"/>
        <v/>
      </c>
    </row>
    <row r="10326" spans="12:20">
      <c r="L10326" s="139"/>
      <c r="P10326" s="70" t="str">
        <f t="shared" si="484"/>
        <v/>
      </c>
      <c r="Q10326" s="70" t="str">
        <f t="shared" si="485"/>
        <v/>
      </c>
      <c r="R10326" s="70" t="str">
        <f>IFERROR(IF(K10326="handling and wharfage",SUM(P10326:Q10326),IF(OR(K10326="tank",K10326="Boat",K10326="car"),INDEX(Rate!$B$4:$M$25,MATCH(Gilbert!N10326,Rate!$A$4:$A$25,0),MATCH(Gilbert!L10326,Rate!$B$3:$M$3,0))*O10326*0.8,INDEX(Rate!$B$4:$M$25,MATCH(Gilbert!N10326,Rate!$A$4:$A$25,0),MATCH(Gilbert!L10326,Rate!$B$3:$M$3,0))*O10326)),"")</f>
        <v/>
      </c>
      <c r="T10326" s="71" t="str">
        <f t="shared" si="486"/>
        <v/>
      </c>
    </row>
    <row r="10327" spans="16:20">
      <c r="P10327" s="70" t="str">
        <f t="shared" si="484"/>
        <v/>
      </c>
      <c r="Q10327" s="70" t="str">
        <f t="shared" si="485"/>
        <v/>
      </c>
      <c r="R10327" s="70" t="str">
        <f>IFERROR(IF(K10327="handling and wharfage",SUM(P10327:Q10327),IF(OR(K10327="tank",K10327="Boat",K10327="car"),INDEX(Rate!$B$4:$M$25,MATCH(Gilbert!N10327,Rate!$A$4:$A$25,0),MATCH(Gilbert!L10327,Rate!$B$3:$M$3,0))*O10327*0.8,INDEX(Rate!$B$4:$M$25,MATCH(Gilbert!N10327,Rate!$A$4:$A$25,0),MATCH(Gilbert!L10327,Rate!$B$3:$M$3,0))*O10327)),"")</f>
        <v/>
      </c>
      <c r="T10327" s="71" t="str">
        <f t="shared" si="486"/>
        <v/>
      </c>
    </row>
    <row r="10328" spans="16:20">
      <c r="P10328" s="70" t="str">
        <f t="shared" si="484"/>
        <v/>
      </c>
      <c r="Q10328" s="70" t="str">
        <f t="shared" si="485"/>
        <v/>
      </c>
      <c r="R10328" s="70" t="str">
        <f>IFERROR(IF(K10328="handling and wharfage",SUM(P10328:Q10328),IF(OR(K10328="tank",K10328="Boat",K10328="car"),INDEX(Rate!$B$4:$M$25,MATCH(Gilbert!N10328,Rate!$A$4:$A$25,0),MATCH(Gilbert!L10328,Rate!$B$3:$M$3,0))*O10328*0.8,INDEX(Rate!$B$4:$M$25,MATCH(Gilbert!N10328,Rate!$A$4:$A$25,0),MATCH(Gilbert!L10328,Rate!$B$3:$M$3,0))*O10328)),"")</f>
        <v/>
      </c>
      <c r="T10328" s="71" t="str">
        <f t="shared" si="486"/>
        <v/>
      </c>
    </row>
    <row r="10329" spans="16:20">
      <c r="P10329" s="70" t="str">
        <f t="shared" si="484"/>
        <v/>
      </c>
      <c r="Q10329" s="70" t="str">
        <f t="shared" si="485"/>
        <v/>
      </c>
      <c r="R10329" s="70" t="str">
        <f>IFERROR(IF(K10329="handling and wharfage",SUM(P10329:Q10329),IF(OR(K10329="tank",K10329="Boat",K10329="car"),INDEX(Rate!$B$4:$M$25,MATCH(Gilbert!N10329,Rate!$A$4:$A$25,0),MATCH(Gilbert!L10329,Rate!$B$3:$M$3,0))*O10329*0.8,INDEX(Rate!$B$4:$M$25,MATCH(Gilbert!N10329,Rate!$A$4:$A$25,0),MATCH(Gilbert!L10329,Rate!$B$3:$M$3,0))*O10329)),"")</f>
        <v/>
      </c>
      <c r="T10329" s="71" t="str">
        <f t="shared" si="486"/>
        <v/>
      </c>
    </row>
    <row r="10330" s="59" customFormat="1" spans="1:23">
      <c r="A10330" s="74"/>
      <c r="B10330" s="74"/>
      <c r="D10330" s="98"/>
      <c r="G10330" s="99"/>
      <c r="H10330" s="98"/>
      <c r="J10330" s="101"/>
      <c r="P10330" s="70" t="str">
        <f t="shared" si="484"/>
        <v/>
      </c>
      <c r="Q10330" s="70" t="str">
        <f t="shared" si="485"/>
        <v/>
      </c>
      <c r="R10330" s="70" t="str">
        <f>IFERROR(IF(K10330="handling and wharfage",SUM(P10330:Q10330),IF(OR(K10330="tank",K10330="Boat",K10330="car"),INDEX(Rate!$B$4:$M$25,MATCH(Gilbert!N10330,Rate!$A$4:$A$25,0),MATCH(Gilbert!L10330,Rate!$B$3:$M$3,0))*O10330*0.8,INDEX(Rate!$B$4:$M$25,MATCH(Gilbert!N10330,Rate!$A$4:$A$25,0),MATCH(Gilbert!L10330,Rate!$B$3:$M$3,0))*O10330)),"")</f>
        <v/>
      </c>
      <c r="S10330" s="71"/>
      <c r="T10330" s="71" t="str">
        <f t="shared" si="486"/>
        <v/>
      </c>
      <c r="V10330" s="98"/>
      <c r="W10330" s="98"/>
    </row>
    <row r="10331" s="59" customFormat="1" spans="1:23">
      <c r="A10331" s="74"/>
      <c r="B10331" s="74"/>
      <c r="D10331" s="98"/>
      <c r="G10331" s="99"/>
      <c r="H10331" s="98"/>
      <c r="J10331" s="101"/>
      <c r="P10331" s="70" t="str">
        <f t="shared" si="484"/>
        <v/>
      </c>
      <c r="Q10331" s="70" t="str">
        <f t="shared" si="485"/>
        <v/>
      </c>
      <c r="R10331" s="70" t="str">
        <f>IFERROR(IF(K10331="handling and wharfage",SUM(P10331:Q10331),IF(OR(K10331="tank",K10331="Boat",K10331="car"),INDEX(Rate!$B$4:$M$25,MATCH(Gilbert!N10331,Rate!$A$4:$A$25,0),MATCH(Gilbert!L10331,Rate!$B$3:$M$3,0))*O10331*0.8,INDEX(Rate!$B$4:$M$25,MATCH(Gilbert!N10331,Rate!$A$4:$A$25,0),MATCH(Gilbert!L10331,Rate!$B$3:$M$3,0))*O10331)),"")</f>
        <v/>
      </c>
      <c r="S10331" s="71"/>
      <c r="T10331" s="71" t="str">
        <f t="shared" si="486"/>
        <v/>
      </c>
      <c r="V10331" s="98"/>
      <c r="W10331" s="98"/>
    </row>
    <row r="10332" s="59" customFormat="1" spans="1:23">
      <c r="A10332" s="74"/>
      <c r="B10332" s="74"/>
      <c r="D10332" s="98"/>
      <c r="G10332" s="99"/>
      <c r="H10332" s="98"/>
      <c r="J10332" s="101"/>
      <c r="P10332" s="70" t="str">
        <f t="shared" si="484"/>
        <v/>
      </c>
      <c r="Q10332" s="70" t="str">
        <f t="shared" si="485"/>
        <v/>
      </c>
      <c r="R10332" s="70" t="str">
        <f>IFERROR(IF(K10332="handling and wharfage",SUM(P10332:Q10332),IF(OR(K10332="tank",K10332="Boat",K10332="car"),INDEX(Rate!$B$4:$M$25,MATCH(Gilbert!N10332,Rate!$A$4:$A$25,0),MATCH(Gilbert!L10332,Rate!$B$3:$M$3,0))*O10332*0.8,INDEX(Rate!$B$4:$M$25,MATCH(Gilbert!N10332,Rate!$A$4:$A$25,0),MATCH(Gilbert!L10332,Rate!$B$3:$M$3,0))*O10332)),"")</f>
        <v/>
      </c>
      <c r="S10332" s="71"/>
      <c r="T10332" s="71" t="str">
        <f t="shared" si="486"/>
        <v/>
      </c>
      <c r="V10332" s="98"/>
      <c r="W10332" s="98"/>
    </row>
    <row r="10333" s="59" customFormat="1" spans="1:23">
      <c r="A10333" s="74"/>
      <c r="B10333" s="74"/>
      <c r="D10333" s="98"/>
      <c r="G10333" s="99"/>
      <c r="H10333" s="98"/>
      <c r="J10333" s="101"/>
      <c r="P10333" s="70" t="str">
        <f t="shared" si="484"/>
        <v/>
      </c>
      <c r="Q10333" s="70" t="str">
        <f t="shared" si="485"/>
        <v/>
      </c>
      <c r="R10333" s="70" t="str">
        <f>IFERROR(IF(K10333="handling and wharfage",SUM(P10333:Q10333),IF(OR(K10333="tank",K10333="Boat",K10333="car"),INDEX(Rate!$B$4:$M$25,MATCH(Gilbert!N10333,Rate!$A$4:$A$25,0),MATCH(Gilbert!L10333,Rate!$B$3:$M$3,0))*O10333*0.8,INDEX(Rate!$B$4:$M$25,MATCH(Gilbert!N10333,Rate!$A$4:$A$25,0),MATCH(Gilbert!L10333,Rate!$B$3:$M$3,0))*O10333)),"")</f>
        <v/>
      </c>
      <c r="S10333" s="71"/>
      <c r="T10333" s="71" t="str">
        <f t="shared" si="486"/>
        <v/>
      </c>
      <c r="V10333" s="98"/>
      <c r="W10333" s="98"/>
    </row>
    <row r="10334" s="59" customFormat="1" spans="1:23">
      <c r="A10334" s="74"/>
      <c r="B10334" s="74"/>
      <c r="D10334" s="98"/>
      <c r="G10334" s="99"/>
      <c r="H10334" s="98"/>
      <c r="J10334" s="101"/>
      <c r="P10334" s="70" t="str">
        <f t="shared" si="484"/>
        <v/>
      </c>
      <c r="Q10334" s="70" t="str">
        <f t="shared" si="485"/>
        <v/>
      </c>
      <c r="R10334" s="70" t="str">
        <f>IFERROR(IF(K10334="handling and wharfage",SUM(P10334:Q10334),IF(OR(K10334="tank",K10334="Boat",K10334="car"),INDEX(Rate!$B$4:$M$25,MATCH(Gilbert!N10334,Rate!$A$4:$A$25,0),MATCH(Gilbert!L10334,Rate!$B$3:$M$3,0))*O10334*0.8,INDEX(Rate!$B$4:$M$25,MATCH(Gilbert!N10334,Rate!$A$4:$A$25,0),MATCH(Gilbert!L10334,Rate!$B$3:$M$3,0))*O10334)),"")</f>
        <v/>
      </c>
      <c r="S10334" s="71"/>
      <c r="T10334" s="71" t="str">
        <f t="shared" si="486"/>
        <v/>
      </c>
      <c r="V10334" s="98"/>
      <c r="W10334" s="98"/>
    </row>
    <row r="10335" s="59" customFormat="1" spans="1:23">
      <c r="A10335" s="74"/>
      <c r="B10335" s="74"/>
      <c r="D10335" s="98"/>
      <c r="G10335" s="99"/>
      <c r="H10335" s="98"/>
      <c r="J10335" s="101"/>
      <c r="P10335" s="70" t="str">
        <f t="shared" si="484"/>
        <v/>
      </c>
      <c r="Q10335" s="70" t="str">
        <f t="shared" si="485"/>
        <v/>
      </c>
      <c r="R10335" s="70" t="str">
        <f>IFERROR(IF(K10335="handling and wharfage",SUM(P10335:Q10335),IF(OR(K10335="tank",K10335="Boat",K10335="car"),INDEX(Rate!$B$4:$M$25,MATCH(Gilbert!N10335,Rate!$A$4:$A$25,0),MATCH(Gilbert!L10335,Rate!$B$3:$M$3,0))*O10335*0.8,INDEX(Rate!$B$4:$M$25,MATCH(Gilbert!N10335,Rate!$A$4:$A$25,0),MATCH(Gilbert!L10335,Rate!$B$3:$M$3,0))*O10335)),"")</f>
        <v/>
      </c>
      <c r="S10335" s="71"/>
      <c r="T10335" s="71" t="str">
        <f t="shared" si="486"/>
        <v/>
      </c>
      <c r="V10335" s="98"/>
      <c r="W10335" s="98"/>
    </row>
    <row r="10336" spans="16:20">
      <c r="P10336" s="70" t="str">
        <f t="shared" si="484"/>
        <v/>
      </c>
      <c r="Q10336" s="70" t="str">
        <f t="shared" si="485"/>
        <v/>
      </c>
      <c r="R10336" s="70" t="str">
        <f>IFERROR(IF(K10336="handling and wharfage",SUM(P10336:Q10336),IF(OR(K10336="tank",K10336="Boat",K10336="car"),INDEX(Rate!$B$4:$M$25,MATCH(Gilbert!N10336,Rate!$A$4:$A$25,0),MATCH(Gilbert!L10336,Rate!$B$3:$M$3,0))*O10336*0.8,INDEX(Rate!$B$4:$M$25,MATCH(Gilbert!N10336,Rate!$A$4:$A$25,0),MATCH(Gilbert!L10336,Rate!$B$3:$M$3,0))*O10336)),"")</f>
        <v/>
      </c>
      <c r="T10336" s="71" t="str">
        <f t="shared" si="486"/>
        <v/>
      </c>
    </row>
    <row r="10337" spans="16:20">
      <c r="P10337" s="70" t="str">
        <f t="shared" si="484"/>
        <v/>
      </c>
      <c r="Q10337" s="70" t="str">
        <f t="shared" si="485"/>
        <v/>
      </c>
      <c r="R10337" s="70" t="str">
        <f>IFERROR(IF(K10337="handling and wharfage",SUM(P10337:Q10337),IF(OR(K10337="tank",K10337="Boat",K10337="car"),INDEX(Rate!$B$4:$M$25,MATCH(Gilbert!N10337,Rate!$A$4:$A$25,0),MATCH(Gilbert!L10337,Rate!$B$3:$M$3,0))*O10337*0.8,INDEX(Rate!$B$4:$M$25,MATCH(Gilbert!N10337,Rate!$A$4:$A$25,0),MATCH(Gilbert!L10337,Rate!$B$3:$M$3,0))*O10337)),"")</f>
        <v/>
      </c>
      <c r="T10337" s="71" t="str">
        <f t="shared" si="486"/>
        <v/>
      </c>
    </row>
    <row r="10338" spans="16:20">
      <c r="P10338" s="70" t="str">
        <f t="shared" si="484"/>
        <v/>
      </c>
      <c r="Q10338" s="70" t="str">
        <f t="shared" si="485"/>
        <v/>
      </c>
      <c r="R10338" s="70" t="str">
        <f>IFERROR(IF(K10338="handling and wharfage",SUM(P10338:Q10338),IF(OR(K10338="tank",K10338="Boat",K10338="car"),INDEX(Rate!$B$4:$M$25,MATCH(Gilbert!N10338,Rate!$A$4:$A$25,0),MATCH(Gilbert!L10338,Rate!$B$3:$M$3,0))*O10338*0.8,INDEX(Rate!$B$4:$M$25,MATCH(Gilbert!N10338,Rate!$A$4:$A$25,0),MATCH(Gilbert!L10338,Rate!$B$3:$M$3,0))*O10338)),"")</f>
        <v/>
      </c>
      <c r="T10338" s="71" t="str">
        <f t="shared" si="486"/>
        <v/>
      </c>
    </row>
    <row r="10339" spans="12:20">
      <c r="L10339" s="139"/>
      <c r="P10339" s="70" t="str">
        <f t="shared" si="484"/>
        <v/>
      </c>
      <c r="Q10339" s="70" t="str">
        <f t="shared" si="485"/>
        <v/>
      </c>
      <c r="R10339" s="70" t="str">
        <f>IFERROR(IF(K10339="handling and wharfage",SUM(P10339:Q10339),IF(OR(K10339="tank",K10339="Boat",K10339="car"),INDEX(Rate!$B$4:$M$25,MATCH(Gilbert!N10339,Rate!$A$4:$A$25,0),MATCH(Gilbert!L10339,Rate!$B$3:$M$3,0))*O10339*0.8,INDEX(Rate!$B$4:$M$25,MATCH(Gilbert!N10339,Rate!$A$4:$A$25,0),MATCH(Gilbert!L10339,Rate!$B$3:$M$3,0))*O10339)),"")</f>
        <v/>
      </c>
      <c r="T10339" s="71" t="str">
        <f t="shared" si="486"/>
        <v/>
      </c>
    </row>
    <row r="10340" spans="16:20">
      <c r="P10340" s="70" t="str">
        <f t="shared" si="484"/>
        <v/>
      </c>
      <c r="Q10340" s="70" t="str">
        <f t="shared" si="485"/>
        <v/>
      </c>
      <c r="R10340" s="70" t="str">
        <f>IFERROR(IF(K10340="handling and wharfage",SUM(P10340:Q10340),IF(OR(K10340="tank",K10340="Boat",K10340="car"),INDEX(Rate!$B$4:$M$25,MATCH(Gilbert!N10340,Rate!$A$4:$A$25,0),MATCH(Gilbert!L10340,Rate!$B$3:$M$3,0))*O10340*0.8,INDEX(Rate!$B$4:$M$25,MATCH(Gilbert!N10340,Rate!$A$4:$A$25,0),MATCH(Gilbert!L10340,Rate!$B$3:$M$3,0))*O10340)),"")</f>
        <v/>
      </c>
      <c r="T10340" s="71" t="str">
        <f t="shared" si="486"/>
        <v/>
      </c>
    </row>
    <row r="10341" spans="16:20">
      <c r="P10341" s="70" t="str">
        <f t="shared" si="484"/>
        <v/>
      </c>
      <c r="Q10341" s="70" t="str">
        <f t="shared" si="485"/>
        <v/>
      </c>
      <c r="R10341" s="70" t="str">
        <f>IFERROR(IF(K10341="handling and wharfage",SUM(P10341:Q10341),IF(OR(K10341="tank",K10341="Boat",K10341="car"),INDEX(Rate!$B$4:$M$25,MATCH(Gilbert!N10341,Rate!$A$4:$A$25,0),MATCH(Gilbert!L10341,Rate!$B$3:$M$3,0))*O10341*0.8,INDEX(Rate!$B$4:$M$25,MATCH(Gilbert!N10341,Rate!$A$4:$A$25,0),MATCH(Gilbert!L10341,Rate!$B$3:$M$3,0))*O10341)),"")</f>
        <v/>
      </c>
      <c r="T10341" s="71" t="str">
        <f t="shared" si="486"/>
        <v/>
      </c>
    </row>
    <row r="10342" spans="16:20">
      <c r="P10342" s="70" t="str">
        <f t="shared" si="484"/>
        <v/>
      </c>
      <c r="Q10342" s="70" t="str">
        <f t="shared" si="485"/>
        <v/>
      </c>
      <c r="R10342" s="70" t="str">
        <f>IFERROR(IF(K10342="handling and wharfage",SUM(P10342:Q10342),IF(OR(K10342="tank",K10342="Boat",K10342="car"),INDEX(Rate!$B$4:$M$25,MATCH(Gilbert!N10342,Rate!$A$4:$A$25,0),MATCH(Gilbert!L10342,Rate!$B$3:$M$3,0))*O10342*0.8,INDEX(Rate!$B$4:$M$25,MATCH(Gilbert!N10342,Rate!$A$4:$A$25,0),MATCH(Gilbert!L10342,Rate!$B$3:$M$3,0))*O10342)),"")</f>
        <v/>
      </c>
      <c r="T10342" s="71" t="str">
        <f t="shared" si="486"/>
        <v/>
      </c>
    </row>
    <row r="10343" spans="12:20">
      <c r="L10343" s="139"/>
      <c r="P10343" s="70" t="str">
        <f t="shared" si="484"/>
        <v/>
      </c>
      <c r="Q10343" s="70" t="str">
        <f t="shared" si="485"/>
        <v/>
      </c>
      <c r="R10343" s="70" t="str">
        <f>IFERROR(IF(K10343="handling and wharfage",SUM(P10343:Q10343),IF(OR(K10343="tank",K10343="Boat",K10343="car"),INDEX(Rate!$B$4:$M$25,MATCH(Gilbert!N10343,Rate!$A$4:$A$25,0),MATCH(Gilbert!L10343,Rate!$B$3:$M$3,0))*O10343*0.8,INDEX(Rate!$B$4:$M$25,MATCH(Gilbert!N10343,Rate!$A$4:$A$25,0),MATCH(Gilbert!L10343,Rate!$B$3:$M$3,0))*O10343)),"")</f>
        <v/>
      </c>
      <c r="T10343" s="71" t="str">
        <f t="shared" si="486"/>
        <v/>
      </c>
    </row>
    <row r="10344" spans="16:20">
      <c r="P10344" s="70" t="str">
        <f t="shared" si="484"/>
        <v/>
      </c>
      <c r="Q10344" s="70" t="str">
        <f t="shared" si="485"/>
        <v/>
      </c>
      <c r="R10344" s="70" t="str">
        <f>IFERROR(IF(K10344="handling and wharfage",SUM(P10344:Q10344),IF(OR(K10344="tank",K10344="Boat",K10344="car"),INDEX(Rate!$B$4:$M$25,MATCH(Gilbert!N10344,Rate!$A$4:$A$25,0),MATCH(Gilbert!L10344,Rate!$B$3:$M$3,0))*O10344*0.8,INDEX(Rate!$B$4:$M$25,MATCH(Gilbert!N10344,Rate!$A$4:$A$25,0),MATCH(Gilbert!L10344,Rate!$B$3:$M$3,0))*O10344)),"")</f>
        <v/>
      </c>
      <c r="T10344" s="71" t="str">
        <f t="shared" si="486"/>
        <v/>
      </c>
    </row>
    <row r="10345" spans="16:20">
      <c r="P10345" s="70" t="str">
        <f t="shared" si="484"/>
        <v/>
      </c>
      <c r="Q10345" s="70" t="str">
        <f t="shared" si="485"/>
        <v/>
      </c>
      <c r="R10345" s="70" t="str">
        <f>IFERROR(IF(K10345="handling and wharfage",SUM(P10345:Q10345),IF(OR(K10345="tank",K10345="Boat",K10345="car"),INDEX(Rate!$B$4:$M$25,MATCH(Gilbert!N10345,Rate!$A$4:$A$25,0),MATCH(Gilbert!L10345,Rate!$B$3:$M$3,0))*O10345*0.8,INDEX(Rate!$B$4:$M$25,MATCH(Gilbert!N10345,Rate!$A$4:$A$25,0),MATCH(Gilbert!L10345,Rate!$B$3:$M$3,0))*O10345)),"")</f>
        <v/>
      </c>
      <c r="T10345" s="71" t="str">
        <f t="shared" si="486"/>
        <v/>
      </c>
    </row>
    <row r="10346" spans="12:20">
      <c r="L10346" s="139"/>
      <c r="P10346" s="70" t="str">
        <f t="shared" si="484"/>
        <v/>
      </c>
      <c r="Q10346" s="70" t="str">
        <f t="shared" si="485"/>
        <v/>
      </c>
      <c r="R10346" s="70" t="str">
        <f>IFERROR(IF(K10346="handling and wharfage",SUM(P10346:Q10346),IF(OR(K10346="tank",K10346="Boat",K10346="car"),INDEX(Rate!$B$4:$M$25,MATCH(Gilbert!N10346,Rate!$A$4:$A$25,0),MATCH(Gilbert!L10346,Rate!$B$3:$M$3,0))*O10346*0.8,INDEX(Rate!$B$4:$M$25,MATCH(Gilbert!N10346,Rate!$A$4:$A$25,0),MATCH(Gilbert!L10346,Rate!$B$3:$M$3,0))*O10346)),"")</f>
        <v/>
      </c>
      <c r="T10346" s="71" t="str">
        <f t="shared" si="486"/>
        <v/>
      </c>
    </row>
    <row r="10347" spans="16:20">
      <c r="P10347" s="70" t="str">
        <f t="shared" si="484"/>
        <v/>
      </c>
      <c r="Q10347" s="70" t="str">
        <f t="shared" si="485"/>
        <v/>
      </c>
      <c r="R10347" s="70" t="str">
        <f>IFERROR(IF(K10347="handling and wharfage",SUM(P10347:Q10347),IF(OR(K10347="tank",K10347="Boat",K10347="car"),INDEX(Rate!$B$4:$M$25,MATCH(Gilbert!N10347,Rate!$A$4:$A$25,0),MATCH(Gilbert!L10347,Rate!$B$3:$M$3,0))*O10347*0.8,INDEX(Rate!$B$4:$M$25,MATCH(Gilbert!N10347,Rate!$A$4:$A$25,0),MATCH(Gilbert!L10347,Rate!$B$3:$M$3,0))*O10347)),"")</f>
        <v/>
      </c>
      <c r="T10347" s="71" t="str">
        <f t="shared" si="486"/>
        <v/>
      </c>
    </row>
    <row r="10348" spans="16:20">
      <c r="P10348" s="70" t="str">
        <f t="shared" si="484"/>
        <v/>
      </c>
      <c r="Q10348" s="70" t="str">
        <f t="shared" si="485"/>
        <v/>
      </c>
      <c r="R10348" s="70" t="str">
        <f>IFERROR(IF(K10348="handling and wharfage",SUM(P10348:Q10348),IF(OR(K10348="tank",K10348="Boat",K10348="car"),INDEX(Rate!$B$4:$M$25,MATCH(Gilbert!N10348,Rate!$A$4:$A$25,0),MATCH(Gilbert!L10348,Rate!$B$3:$M$3,0))*O10348*0.8,INDEX(Rate!$B$4:$M$25,MATCH(Gilbert!N10348,Rate!$A$4:$A$25,0),MATCH(Gilbert!L10348,Rate!$B$3:$M$3,0))*O10348)),"")</f>
        <v/>
      </c>
      <c r="T10348" s="71" t="str">
        <f t="shared" si="486"/>
        <v/>
      </c>
    </row>
    <row r="10349" spans="12:20">
      <c r="L10349" s="139"/>
      <c r="P10349" s="70" t="str">
        <f t="shared" si="484"/>
        <v/>
      </c>
      <c r="Q10349" s="70" t="str">
        <f t="shared" si="485"/>
        <v/>
      </c>
      <c r="R10349" s="70" t="str">
        <f>IFERROR(IF(K10349="handling and wharfage",SUM(P10349:Q10349),IF(OR(K10349="tank",K10349="Boat",K10349="car"),INDEX(Rate!$B$4:$M$25,MATCH(Gilbert!N10349,Rate!$A$4:$A$25,0),MATCH(Gilbert!L10349,Rate!$B$3:$M$3,0))*O10349*0.8,INDEX(Rate!$B$4:$M$25,MATCH(Gilbert!N10349,Rate!$A$4:$A$25,0),MATCH(Gilbert!L10349,Rate!$B$3:$M$3,0))*O10349)),"")</f>
        <v/>
      </c>
      <c r="T10349" s="71" t="str">
        <f t="shared" si="486"/>
        <v/>
      </c>
    </row>
    <row r="10350" spans="16:20">
      <c r="P10350" s="70" t="str">
        <f t="shared" si="484"/>
        <v/>
      </c>
      <c r="Q10350" s="70" t="str">
        <f t="shared" si="485"/>
        <v/>
      </c>
      <c r="R10350" s="70" t="str">
        <f>IFERROR(IF(K10350="handling and wharfage",SUM(P10350:Q10350),IF(OR(K10350="tank",K10350="Boat",K10350="car"),INDEX(Rate!$B$4:$M$25,MATCH(Gilbert!N10350,Rate!$A$4:$A$25,0),MATCH(Gilbert!L10350,Rate!$B$3:$M$3,0))*O10350*0.8,INDEX(Rate!$B$4:$M$25,MATCH(Gilbert!N10350,Rate!$A$4:$A$25,0),MATCH(Gilbert!L10350,Rate!$B$3:$M$3,0))*O10350)),"")</f>
        <v/>
      </c>
      <c r="T10350" s="71" t="str">
        <f t="shared" si="486"/>
        <v/>
      </c>
    </row>
    <row r="10351" spans="16:20">
      <c r="P10351" s="70" t="str">
        <f t="shared" si="484"/>
        <v/>
      </c>
      <c r="Q10351" s="70" t="str">
        <f t="shared" si="485"/>
        <v/>
      </c>
      <c r="R10351" s="70" t="str">
        <f>IFERROR(IF(K10351="handling and wharfage",SUM(P10351:Q10351),IF(OR(K10351="tank",K10351="Boat",K10351="car"),INDEX(Rate!$B$4:$M$25,MATCH(Gilbert!N10351,Rate!$A$4:$A$25,0),MATCH(Gilbert!L10351,Rate!$B$3:$M$3,0))*O10351*0.8,INDEX(Rate!$B$4:$M$25,MATCH(Gilbert!N10351,Rate!$A$4:$A$25,0),MATCH(Gilbert!L10351,Rate!$B$3:$M$3,0))*O10351)),"")</f>
        <v/>
      </c>
      <c r="T10351" s="71" t="str">
        <f t="shared" si="486"/>
        <v/>
      </c>
    </row>
    <row r="10352" spans="12:20">
      <c r="L10352" s="139"/>
      <c r="P10352" s="70" t="str">
        <f t="shared" si="484"/>
        <v/>
      </c>
      <c r="Q10352" s="70" t="str">
        <f t="shared" si="485"/>
        <v/>
      </c>
      <c r="R10352" s="70" t="str">
        <f>IFERROR(IF(K10352="handling and wharfage",SUM(P10352:Q10352),IF(OR(K10352="tank",K10352="Boat",K10352="car"),INDEX(Rate!$B$4:$M$25,MATCH(Gilbert!N10352,Rate!$A$4:$A$25,0),MATCH(Gilbert!L10352,Rate!$B$3:$M$3,0))*O10352*0.8,INDEX(Rate!$B$4:$M$25,MATCH(Gilbert!N10352,Rate!$A$4:$A$25,0),MATCH(Gilbert!L10352,Rate!$B$3:$M$3,0))*O10352)),"")</f>
        <v/>
      </c>
      <c r="T10352" s="71" t="str">
        <f t="shared" si="486"/>
        <v/>
      </c>
    </row>
    <row r="10353" spans="16:20">
      <c r="P10353" s="70" t="str">
        <f t="shared" si="484"/>
        <v/>
      </c>
      <c r="Q10353" s="70" t="str">
        <f t="shared" si="485"/>
        <v/>
      </c>
      <c r="R10353" s="70" t="str">
        <f>IFERROR(IF(K10353="handling and wharfage",SUM(P10353:Q10353),IF(OR(K10353="tank",K10353="Boat",K10353="car"),INDEX(Rate!$B$4:$M$25,MATCH(Gilbert!N10353,Rate!$A$4:$A$25,0),MATCH(Gilbert!L10353,Rate!$B$3:$M$3,0))*O10353*0.8,INDEX(Rate!$B$4:$M$25,MATCH(Gilbert!N10353,Rate!$A$4:$A$25,0),MATCH(Gilbert!L10353,Rate!$B$3:$M$3,0))*O10353)),"")</f>
        <v/>
      </c>
      <c r="T10353" s="71" t="str">
        <f t="shared" si="486"/>
        <v/>
      </c>
    </row>
    <row r="10354" spans="16:20">
      <c r="P10354" s="70" t="str">
        <f t="shared" si="484"/>
        <v/>
      </c>
      <c r="Q10354" s="70" t="str">
        <f t="shared" si="485"/>
        <v/>
      </c>
      <c r="R10354" s="70" t="str">
        <f>IFERROR(IF(K10354="handling and wharfage",SUM(P10354:Q10354),IF(OR(K10354="tank",K10354="Boat",K10354="car"),INDEX(Rate!$B$4:$M$25,MATCH(Gilbert!N10354,Rate!$A$4:$A$25,0),MATCH(Gilbert!L10354,Rate!$B$3:$M$3,0))*O10354*0.8,INDEX(Rate!$B$4:$M$25,MATCH(Gilbert!N10354,Rate!$A$4:$A$25,0),MATCH(Gilbert!L10354,Rate!$B$3:$M$3,0))*O10354)),"")</f>
        <v/>
      </c>
      <c r="T10354" s="71" t="str">
        <f t="shared" si="486"/>
        <v/>
      </c>
    </row>
    <row r="10355" spans="12:20">
      <c r="L10355" s="139"/>
      <c r="P10355" s="70" t="str">
        <f t="shared" si="484"/>
        <v/>
      </c>
      <c r="Q10355" s="70" t="str">
        <f t="shared" si="485"/>
        <v/>
      </c>
      <c r="R10355" s="70" t="str">
        <f>IFERROR(IF(K10355="handling and wharfage",SUM(P10355:Q10355),IF(OR(K10355="tank",K10355="Boat",K10355="car"),INDEX(Rate!$B$4:$M$25,MATCH(Gilbert!N10355,Rate!$A$4:$A$25,0),MATCH(Gilbert!L10355,Rate!$B$3:$M$3,0))*O10355*0.8,INDEX(Rate!$B$4:$M$25,MATCH(Gilbert!N10355,Rate!$A$4:$A$25,0),MATCH(Gilbert!L10355,Rate!$B$3:$M$3,0))*O10355)),"")</f>
        <v/>
      </c>
      <c r="T10355" s="71" t="str">
        <f t="shared" si="486"/>
        <v/>
      </c>
    </row>
    <row r="10356" spans="16:20">
      <c r="P10356" s="70" t="str">
        <f t="shared" si="484"/>
        <v/>
      </c>
      <c r="Q10356" s="70" t="str">
        <f t="shared" si="485"/>
        <v/>
      </c>
      <c r="R10356" s="70" t="str">
        <f>IFERROR(IF(K10356="handling and wharfage",SUM(P10356:Q10356),IF(OR(K10356="tank",K10356="Boat",K10356="car"),INDEX(Rate!$B$4:$M$25,MATCH(Gilbert!N10356,Rate!$A$4:$A$25,0),MATCH(Gilbert!L10356,Rate!$B$3:$M$3,0))*O10356*0.8,INDEX(Rate!$B$4:$M$25,MATCH(Gilbert!N10356,Rate!$A$4:$A$25,0),MATCH(Gilbert!L10356,Rate!$B$3:$M$3,0))*O10356)),"")</f>
        <v/>
      </c>
      <c r="T10356" s="71" t="str">
        <f t="shared" si="486"/>
        <v/>
      </c>
    </row>
    <row r="10357" spans="16:20">
      <c r="P10357" s="70" t="str">
        <f t="shared" si="484"/>
        <v/>
      </c>
      <c r="Q10357" s="70" t="str">
        <f t="shared" si="485"/>
        <v/>
      </c>
      <c r="R10357" s="70" t="str">
        <f>IFERROR(IF(K10357="handling and wharfage",SUM(P10357:Q10357),IF(OR(K10357="tank",K10357="Boat",K10357="car"),INDEX(Rate!$B$4:$M$25,MATCH(Gilbert!N10357,Rate!$A$4:$A$25,0),MATCH(Gilbert!L10357,Rate!$B$3:$M$3,0))*O10357*0.8,INDEX(Rate!$B$4:$M$25,MATCH(Gilbert!N10357,Rate!$A$4:$A$25,0),MATCH(Gilbert!L10357,Rate!$B$3:$M$3,0))*O10357)),"")</f>
        <v/>
      </c>
      <c r="T10357" s="71" t="str">
        <f t="shared" si="486"/>
        <v/>
      </c>
    </row>
    <row r="10358" spans="12:20">
      <c r="L10358" s="139"/>
      <c r="P10358" s="70" t="str">
        <f t="shared" si="484"/>
        <v/>
      </c>
      <c r="Q10358" s="70" t="str">
        <f t="shared" si="485"/>
        <v/>
      </c>
      <c r="R10358" s="70" t="str">
        <f>IFERROR(IF(K10358="handling and wharfage",SUM(P10358:Q10358),IF(OR(K10358="tank",K10358="Boat",K10358="car"),INDEX(Rate!$B$4:$M$25,MATCH(Gilbert!N10358,Rate!$A$4:$A$25,0),MATCH(Gilbert!L10358,Rate!$B$3:$M$3,0))*O10358*0.8,INDEX(Rate!$B$4:$M$25,MATCH(Gilbert!N10358,Rate!$A$4:$A$25,0),MATCH(Gilbert!L10358,Rate!$B$3:$M$3,0))*O10358)),"")</f>
        <v/>
      </c>
      <c r="T10358" s="71" t="str">
        <f t="shared" si="486"/>
        <v/>
      </c>
    </row>
    <row r="10359" spans="16:20">
      <c r="P10359" s="70" t="str">
        <f t="shared" si="484"/>
        <v/>
      </c>
      <c r="Q10359" s="70" t="str">
        <f t="shared" si="485"/>
        <v/>
      </c>
      <c r="R10359" s="70" t="str">
        <f>IFERROR(IF(K10359="handling and wharfage",SUM(P10359:Q10359),IF(OR(K10359="tank",K10359="Boat",K10359="car"),INDEX(Rate!$B$4:$M$25,MATCH(Gilbert!N10359,Rate!$A$4:$A$25,0),MATCH(Gilbert!L10359,Rate!$B$3:$M$3,0))*O10359*0.8,INDEX(Rate!$B$4:$M$25,MATCH(Gilbert!N10359,Rate!$A$4:$A$25,0),MATCH(Gilbert!L10359,Rate!$B$3:$M$3,0))*O10359)),"")</f>
        <v/>
      </c>
      <c r="T10359" s="71" t="str">
        <f t="shared" si="486"/>
        <v/>
      </c>
    </row>
    <row r="10360" spans="16:20">
      <c r="P10360" s="70" t="str">
        <f t="shared" si="484"/>
        <v/>
      </c>
      <c r="Q10360" s="70" t="str">
        <f t="shared" si="485"/>
        <v/>
      </c>
      <c r="R10360" s="70" t="str">
        <f>IFERROR(IF(K10360="handling and wharfage",SUM(P10360:Q10360),IF(OR(K10360="tank",K10360="Boat",K10360="car"),INDEX(Rate!$B$4:$M$25,MATCH(Gilbert!N10360,Rate!$A$4:$A$25,0),MATCH(Gilbert!L10360,Rate!$B$3:$M$3,0))*O10360*0.8,INDEX(Rate!$B$4:$M$25,MATCH(Gilbert!N10360,Rate!$A$4:$A$25,0),MATCH(Gilbert!L10360,Rate!$B$3:$M$3,0))*O10360)),"")</f>
        <v/>
      </c>
      <c r="T10360" s="71" t="str">
        <f t="shared" si="486"/>
        <v/>
      </c>
    </row>
    <row r="10361" spans="12:20">
      <c r="L10361" s="139"/>
      <c r="P10361" s="70" t="str">
        <f t="shared" si="484"/>
        <v/>
      </c>
      <c r="Q10361" s="70" t="str">
        <f t="shared" si="485"/>
        <v/>
      </c>
      <c r="R10361" s="70" t="str">
        <f>IFERROR(IF(K10361="handling and wharfage",SUM(P10361:Q10361),IF(OR(K10361="tank",K10361="Boat",K10361="car"),INDEX(Rate!$B$4:$M$25,MATCH(Gilbert!N10361,Rate!$A$4:$A$25,0),MATCH(Gilbert!L10361,Rate!$B$3:$M$3,0))*O10361*0.8,INDEX(Rate!$B$4:$M$25,MATCH(Gilbert!N10361,Rate!$A$4:$A$25,0),MATCH(Gilbert!L10361,Rate!$B$3:$M$3,0))*O10361)),"")</f>
        <v/>
      </c>
      <c r="T10361" s="71" t="str">
        <f t="shared" si="486"/>
        <v/>
      </c>
    </row>
    <row r="10362" spans="16:20">
      <c r="P10362" s="70" t="str">
        <f t="shared" si="484"/>
        <v/>
      </c>
      <c r="Q10362" s="70" t="str">
        <f t="shared" si="485"/>
        <v/>
      </c>
      <c r="R10362" s="70" t="str">
        <f>IFERROR(IF(K10362="handling and wharfage",SUM(P10362:Q10362),IF(OR(K10362="tank",K10362="Boat",K10362="car"),INDEX(Rate!$B$4:$M$25,MATCH(Gilbert!N10362,Rate!$A$4:$A$25,0),MATCH(Gilbert!L10362,Rate!$B$3:$M$3,0))*O10362*0.8,INDEX(Rate!$B$4:$M$25,MATCH(Gilbert!N10362,Rate!$A$4:$A$25,0),MATCH(Gilbert!L10362,Rate!$B$3:$M$3,0))*O10362)),"")</f>
        <v/>
      </c>
      <c r="T10362" s="71" t="str">
        <f t="shared" si="486"/>
        <v/>
      </c>
    </row>
    <row r="10363" spans="16:20">
      <c r="P10363" s="70" t="str">
        <f t="shared" si="484"/>
        <v/>
      </c>
      <c r="Q10363" s="70" t="str">
        <f t="shared" si="485"/>
        <v/>
      </c>
      <c r="R10363" s="70" t="str">
        <f>IFERROR(IF(K10363="handling and wharfage",SUM(P10363:Q10363),IF(OR(K10363="tank",K10363="Boat",K10363="car"),INDEX(Rate!$B$4:$M$25,MATCH(Gilbert!N10363,Rate!$A$4:$A$25,0),MATCH(Gilbert!L10363,Rate!$B$3:$M$3,0))*O10363*0.8,INDEX(Rate!$B$4:$M$25,MATCH(Gilbert!N10363,Rate!$A$4:$A$25,0),MATCH(Gilbert!L10363,Rate!$B$3:$M$3,0))*O10363)),"")</f>
        <v/>
      </c>
      <c r="T10363" s="71" t="str">
        <f t="shared" si="486"/>
        <v/>
      </c>
    </row>
    <row r="10364" spans="12:20">
      <c r="L10364" s="139"/>
      <c r="P10364" s="70" t="str">
        <f t="shared" si="484"/>
        <v/>
      </c>
      <c r="Q10364" s="70" t="str">
        <f t="shared" si="485"/>
        <v/>
      </c>
      <c r="R10364" s="70" t="str">
        <f>IFERROR(IF(K10364="handling and wharfage",SUM(P10364:Q10364),IF(OR(K10364="tank",K10364="Boat",K10364="car"),INDEX(Rate!$B$4:$M$25,MATCH(Gilbert!N10364,Rate!$A$4:$A$25,0),MATCH(Gilbert!L10364,Rate!$B$3:$M$3,0))*O10364*0.8,INDEX(Rate!$B$4:$M$25,MATCH(Gilbert!N10364,Rate!$A$4:$A$25,0),MATCH(Gilbert!L10364,Rate!$B$3:$M$3,0))*O10364)),"")</f>
        <v/>
      </c>
      <c r="T10364" s="71" t="str">
        <f t="shared" si="486"/>
        <v/>
      </c>
    </row>
    <row r="10365" spans="16:20">
      <c r="P10365" s="70" t="str">
        <f t="shared" si="484"/>
        <v/>
      </c>
      <c r="Q10365" s="70" t="str">
        <f t="shared" si="485"/>
        <v/>
      </c>
      <c r="R10365" s="70" t="str">
        <f>IFERROR(IF(K10365="handling and wharfage",SUM(P10365:Q10365),IF(OR(K10365="tank",K10365="Boat",K10365="car"),INDEX(Rate!$B$4:$M$25,MATCH(Gilbert!N10365,Rate!$A$4:$A$25,0),MATCH(Gilbert!L10365,Rate!$B$3:$M$3,0))*O10365*0.8,INDEX(Rate!$B$4:$M$25,MATCH(Gilbert!N10365,Rate!$A$4:$A$25,0),MATCH(Gilbert!L10365,Rate!$B$3:$M$3,0))*O10365)),"")</f>
        <v/>
      </c>
      <c r="T10365" s="71" t="str">
        <f t="shared" si="486"/>
        <v/>
      </c>
    </row>
    <row r="10366" spans="16:20">
      <c r="P10366" s="70" t="str">
        <f t="shared" si="484"/>
        <v/>
      </c>
      <c r="Q10366" s="70" t="str">
        <f t="shared" si="485"/>
        <v/>
      </c>
      <c r="R10366" s="70" t="str">
        <f>IFERROR(IF(K10366="handling and wharfage",SUM(P10366:Q10366),IF(OR(K10366="tank",K10366="Boat",K10366="car"),INDEX(Rate!$B$4:$M$25,MATCH(Gilbert!N10366,Rate!$A$4:$A$25,0),MATCH(Gilbert!L10366,Rate!$B$3:$M$3,0))*O10366*0.8,INDEX(Rate!$B$4:$M$25,MATCH(Gilbert!N10366,Rate!$A$4:$A$25,0),MATCH(Gilbert!L10366,Rate!$B$3:$M$3,0))*O10366)),"")</f>
        <v/>
      </c>
      <c r="T10366" s="71" t="str">
        <f t="shared" si="486"/>
        <v/>
      </c>
    </row>
    <row r="10367" spans="12:20">
      <c r="L10367" s="139"/>
      <c r="P10367" s="70" t="str">
        <f t="shared" si="484"/>
        <v/>
      </c>
      <c r="Q10367" s="70" t="str">
        <f t="shared" si="485"/>
        <v/>
      </c>
      <c r="R10367" s="70" t="str">
        <f>IFERROR(IF(K10367="handling and wharfage",SUM(P10367:Q10367),IF(OR(K10367="tank",K10367="Boat",K10367="car"),INDEX(Rate!$B$4:$M$25,MATCH(Gilbert!N10367,Rate!$A$4:$A$25,0),MATCH(Gilbert!L10367,Rate!$B$3:$M$3,0))*O10367*0.8,INDEX(Rate!$B$4:$M$25,MATCH(Gilbert!N10367,Rate!$A$4:$A$25,0),MATCH(Gilbert!L10367,Rate!$B$3:$M$3,0))*O10367)),"")</f>
        <v/>
      </c>
      <c r="T10367" s="71" t="str">
        <f t="shared" si="486"/>
        <v/>
      </c>
    </row>
    <row r="10368" spans="16:20">
      <c r="P10368" s="70" t="str">
        <f t="shared" si="484"/>
        <v/>
      </c>
      <c r="Q10368" s="70" t="str">
        <f t="shared" si="485"/>
        <v/>
      </c>
      <c r="R10368" s="70" t="str">
        <f>IFERROR(IF(K10368="handling and wharfage",SUM(P10368:Q10368),IF(OR(K10368="tank",K10368="Boat",K10368="car"),INDEX(Rate!$B$4:$M$25,MATCH(Gilbert!N10368,Rate!$A$4:$A$25,0),MATCH(Gilbert!L10368,Rate!$B$3:$M$3,0))*O10368*0.8,INDEX(Rate!$B$4:$M$25,MATCH(Gilbert!N10368,Rate!$A$4:$A$25,0),MATCH(Gilbert!L10368,Rate!$B$3:$M$3,0))*O10368)),"")</f>
        <v/>
      </c>
      <c r="T10368" s="71" t="str">
        <f t="shared" si="486"/>
        <v/>
      </c>
    </row>
    <row r="10369" spans="16:20">
      <c r="P10369" s="70" t="str">
        <f t="shared" si="484"/>
        <v/>
      </c>
      <c r="Q10369" s="70" t="str">
        <f t="shared" si="485"/>
        <v/>
      </c>
      <c r="R10369" s="70" t="str">
        <f>IFERROR(IF(K10369="handling and wharfage",SUM(P10369:Q10369),IF(OR(K10369="tank",K10369="Boat",K10369="car"),INDEX(Rate!$B$4:$M$25,MATCH(Gilbert!N10369,Rate!$A$4:$A$25,0),MATCH(Gilbert!L10369,Rate!$B$3:$M$3,0))*O10369*0.8,INDEX(Rate!$B$4:$M$25,MATCH(Gilbert!N10369,Rate!$A$4:$A$25,0),MATCH(Gilbert!L10369,Rate!$B$3:$M$3,0))*O10369)),"")</f>
        <v/>
      </c>
      <c r="T10369" s="71" t="str">
        <f t="shared" si="486"/>
        <v/>
      </c>
    </row>
    <row r="10370" spans="12:20">
      <c r="L10370" s="139"/>
      <c r="P10370" s="70" t="str">
        <f t="shared" si="484"/>
        <v/>
      </c>
      <c r="Q10370" s="70" t="str">
        <f t="shared" si="485"/>
        <v/>
      </c>
      <c r="R10370" s="70" t="str">
        <f>IFERROR(IF(K10370="handling and wharfage",SUM(P10370:Q10370),IF(OR(K10370="tank",K10370="Boat",K10370="car"),INDEX(Rate!$B$4:$M$25,MATCH(Gilbert!N10370,Rate!$A$4:$A$25,0),MATCH(Gilbert!L10370,Rate!$B$3:$M$3,0))*O10370*0.8,INDEX(Rate!$B$4:$M$25,MATCH(Gilbert!N10370,Rate!$A$4:$A$25,0),MATCH(Gilbert!L10370,Rate!$B$3:$M$3,0))*O10370)),"")</f>
        <v/>
      </c>
      <c r="T10370" s="71" t="str">
        <f t="shared" si="486"/>
        <v/>
      </c>
    </row>
    <row r="10371" spans="16:20">
      <c r="P10371" s="70" t="str">
        <f t="shared" ref="P10371:P10434" si="487">IF(OR(K10371="handling and wharfage",K10371="rau handling and wharfage"),O10371*30,"")</f>
        <v/>
      </c>
      <c r="Q10371" s="70" t="str">
        <f t="shared" ref="Q10371:Q10434" si="488">IF(K10371&lt;&gt;"handling and wharfage","",O10371*3.5)</f>
        <v/>
      </c>
      <c r="R10371" s="70" t="str">
        <f>IFERROR(IF(K10371="handling and wharfage",SUM(P10371:Q10371),IF(OR(K10371="tank",K10371="Boat",K10371="car"),INDEX(Rate!$B$4:$M$25,MATCH(Gilbert!N10371,Rate!$A$4:$A$25,0),MATCH(Gilbert!L10371,Rate!$B$3:$M$3,0))*O10371*0.8,INDEX(Rate!$B$4:$M$25,MATCH(Gilbert!N10371,Rate!$A$4:$A$25,0),MATCH(Gilbert!L10371,Rate!$B$3:$M$3,0))*O10371)),"")</f>
        <v/>
      </c>
      <c r="T10371" s="71" t="str">
        <f t="shared" ref="T10371:T10434" si="489">IF(L10371="","",IF(L10371="General2","F0070000061A","E31250000331"))</f>
        <v/>
      </c>
    </row>
    <row r="10372" spans="16:20">
      <c r="P10372" s="70" t="str">
        <f t="shared" si="487"/>
        <v/>
      </c>
      <c r="Q10372" s="70" t="str">
        <f t="shared" si="488"/>
        <v/>
      </c>
      <c r="R10372" s="70" t="str">
        <f>IFERROR(IF(K10372="handling and wharfage",SUM(P10372:Q10372),IF(OR(K10372="tank",K10372="Boat",K10372="car"),INDEX(Rate!$B$4:$M$25,MATCH(Gilbert!N10372,Rate!$A$4:$A$25,0),MATCH(Gilbert!L10372,Rate!$B$3:$M$3,0))*O10372*0.8,INDEX(Rate!$B$4:$M$25,MATCH(Gilbert!N10372,Rate!$A$4:$A$25,0),MATCH(Gilbert!L10372,Rate!$B$3:$M$3,0))*O10372)),"")</f>
        <v/>
      </c>
      <c r="T10372" s="71" t="str">
        <f t="shared" si="489"/>
        <v/>
      </c>
    </row>
    <row r="10373" spans="16:20">
      <c r="P10373" s="70" t="str">
        <f t="shared" si="487"/>
        <v/>
      </c>
      <c r="Q10373" s="70" t="str">
        <f t="shared" si="488"/>
        <v/>
      </c>
      <c r="R10373" s="70" t="str">
        <f>IFERROR(IF(K10373="handling and wharfage",SUM(P10373:Q10373),IF(OR(K10373="tank",K10373="Boat",K10373="car"),INDEX(Rate!$B$4:$M$25,MATCH(Gilbert!N10373,Rate!$A$4:$A$25,0),MATCH(Gilbert!L10373,Rate!$B$3:$M$3,0))*O10373*0.8,INDEX(Rate!$B$4:$M$25,MATCH(Gilbert!N10373,Rate!$A$4:$A$25,0),MATCH(Gilbert!L10373,Rate!$B$3:$M$3,0))*O10373)),"")</f>
        <v/>
      </c>
      <c r="T10373" s="71" t="str">
        <f t="shared" si="489"/>
        <v/>
      </c>
    </row>
    <row r="10374" spans="16:20">
      <c r="P10374" s="70" t="str">
        <f t="shared" si="487"/>
        <v/>
      </c>
      <c r="Q10374" s="70" t="str">
        <f t="shared" si="488"/>
        <v/>
      </c>
      <c r="R10374" s="70" t="str">
        <f>IFERROR(IF(K10374="handling and wharfage",SUM(P10374:Q10374),IF(OR(K10374="tank",K10374="Boat",K10374="car"),INDEX(Rate!$B$4:$M$25,MATCH(Gilbert!N10374,Rate!$A$4:$A$25,0),MATCH(Gilbert!L10374,Rate!$B$3:$M$3,0))*O10374*0.8,INDEX(Rate!$B$4:$M$25,MATCH(Gilbert!N10374,Rate!$A$4:$A$25,0),MATCH(Gilbert!L10374,Rate!$B$3:$M$3,0))*O10374)),"")</f>
        <v/>
      </c>
      <c r="T10374" s="71" t="str">
        <f t="shared" si="489"/>
        <v/>
      </c>
    </row>
    <row r="10375" spans="12:20">
      <c r="L10375" s="139"/>
      <c r="P10375" s="70" t="str">
        <f t="shared" si="487"/>
        <v/>
      </c>
      <c r="Q10375" s="70" t="str">
        <f t="shared" si="488"/>
        <v/>
      </c>
      <c r="R10375" s="70" t="str">
        <f>IFERROR(IF(K10375="handling and wharfage",SUM(P10375:Q10375),IF(OR(K10375="tank",K10375="Boat",K10375="car"),INDEX(Rate!$B$4:$M$25,MATCH(Gilbert!N10375,Rate!$A$4:$A$25,0),MATCH(Gilbert!L10375,Rate!$B$3:$M$3,0))*O10375*0.8,INDEX(Rate!$B$4:$M$25,MATCH(Gilbert!N10375,Rate!$A$4:$A$25,0),MATCH(Gilbert!L10375,Rate!$B$3:$M$3,0))*O10375)),"")</f>
        <v/>
      </c>
      <c r="T10375" s="71" t="str">
        <f t="shared" si="489"/>
        <v/>
      </c>
    </row>
    <row r="10376" spans="16:20">
      <c r="P10376" s="70" t="str">
        <f t="shared" si="487"/>
        <v/>
      </c>
      <c r="Q10376" s="70" t="str">
        <f t="shared" si="488"/>
        <v/>
      </c>
      <c r="R10376" s="70" t="str">
        <f>IFERROR(IF(K10376="handling and wharfage",SUM(P10376:Q10376),IF(OR(K10376="tank",K10376="Boat",K10376="car"),INDEX(Rate!$B$4:$M$25,MATCH(Gilbert!N10376,Rate!$A$4:$A$25,0),MATCH(Gilbert!L10376,Rate!$B$3:$M$3,0))*O10376*0.8,INDEX(Rate!$B$4:$M$25,MATCH(Gilbert!N10376,Rate!$A$4:$A$25,0),MATCH(Gilbert!L10376,Rate!$B$3:$M$3,0))*O10376)),"")</f>
        <v/>
      </c>
      <c r="T10376" s="71" t="str">
        <f t="shared" si="489"/>
        <v/>
      </c>
    </row>
    <row r="10377" spans="16:20">
      <c r="P10377" s="70" t="str">
        <f t="shared" si="487"/>
        <v/>
      </c>
      <c r="Q10377" s="70" t="str">
        <f t="shared" si="488"/>
        <v/>
      </c>
      <c r="R10377" s="70" t="str">
        <f>IFERROR(IF(K10377="handling and wharfage",SUM(P10377:Q10377),IF(OR(K10377="tank",K10377="Boat",K10377="car"),INDEX(Rate!$B$4:$M$25,MATCH(Gilbert!N10377,Rate!$A$4:$A$25,0),MATCH(Gilbert!L10377,Rate!$B$3:$M$3,0))*O10377*0.8,INDEX(Rate!$B$4:$M$25,MATCH(Gilbert!N10377,Rate!$A$4:$A$25,0),MATCH(Gilbert!L10377,Rate!$B$3:$M$3,0))*O10377)),"")</f>
        <v/>
      </c>
      <c r="T10377" s="71" t="str">
        <f t="shared" si="489"/>
        <v/>
      </c>
    </row>
    <row r="10378" spans="16:20">
      <c r="P10378" s="70" t="str">
        <f t="shared" si="487"/>
        <v/>
      </c>
      <c r="Q10378" s="70" t="str">
        <f t="shared" si="488"/>
        <v/>
      </c>
      <c r="R10378" s="70" t="str">
        <f>IFERROR(IF(K10378="handling and wharfage",SUM(P10378:Q10378),IF(OR(K10378="tank",K10378="Boat",K10378="car"),INDEX(Rate!$B$4:$M$25,MATCH(Gilbert!N10378,Rate!$A$4:$A$25,0),MATCH(Gilbert!L10378,Rate!$B$3:$M$3,0))*O10378*0.8,INDEX(Rate!$B$4:$M$25,MATCH(Gilbert!N10378,Rate!$A$4:$A$25,0),MATCH(Gilbert!L10378,Rate!$B$3:$M$3,0))*O10378)),"")</f>
        <v/>
      </c>
      <c r="T10378" s="71" t="str">
        <f t="shared" si="489"/>
        <v/>
      </c>
    </row>
    <row r="10379" spans="16:20">
      <c r="P10379" s="70" t="str">
        <f t="shared" si="487"/>
        <v/>
      </c>
      <c r="Q10379" s="70" t="str">
        <f t="shared" si="488"/>
        <v/>
      </c>
      <c r="R10379" s="70" t="str">
        <f>IFERROR(IF(K10379="handling and wharfage",SUM(P10379:Q10379),IF(OR(K10379="tank",K10379="Boat",K10379="car"),INDEX(Rate!$B$4:$M$25,MATCH(Gilbert!N10379,Rate!$A$4:$A$25,0),MATCH(Gilbert!L10379,Rate!$B$3:$M$3,0))*O10379*0.8,INDEX(Rate!$B$4:$M$25,MATCH(Gilbert!N10379,Rate!$A$4:$A$25,0),MATCH(Gilbert!L10379,Rate!$B$3:$M$3,0))*O10379)),"")</f>
        <v/>
      </c>
      <c r="T10379" s="71" t="str">
        <f t="shared" si="489"/>
        <v/>
      </c>
    </row>
    <row r="10380" spans="16:20">
      <c r="P10380" s="70" t="str">
        <f t="shared" si="487"/>
        <v/>
      </c>
      <c r="Q10380" s="70" t="str">
        <f t="shared" si="488"/>
        <v/>
      </c>
      <c r="R10380" s="70" t="str">
        <f>IFERROR(IF(K10380="handling and wharfage",SUM(P10380:Q10380),IF(OR(K10380="tank",K10380="Boat",K10380="car"),INDEX(Rate!$B$4:$M$25,MATCH(Gilbert!N10380,Rate!$A$4:$A$25,0),MATCH(Gilbert!L10380,Rate!$B$3:$M$3,0))*O10380*0.8,INDEX(Rate!$B$4:$M$25,MATCH(Gilbert!N10380,Rate!$A$4:$A$25,0),MATCH(Gilbert!L10380,Rate!$B$3:$M$3,0))*O10380)),"")</f>
        <v/>
      </c>
      <c r="T10380" s="71" t="str">
        <f t="shared" si="489"/>
        <v/>
      </c>
    </row>
    <row r="10381" spans="16:20">
      <c r="P10381" s="70" t="str">
        <f t="shared" si="487"/>
        <v/>
      </c>
      <c r="Q10381" s="70" t="str">
        <f t="shared" si="488"/>
        <v/>
      </c>
      <c r="R10381" s="70" t="str">
        <f>IFERROR(IF(K10381="handling and wharfage",SUM(P10381:Q10381),IF(OR(K10381="tank",K10381="Boat",K10381="car"),INDEX(Rate!$B$4:$M$25,MATCH(Gilbert!N10381,Rate!$A$4:$A$25,0),MATCH(Gilbert!L10381,Rate!$B$3:$M$3,0))*O10381*0.8,INDEX(Rate!$B$4:$M$25,MATCH(Gilbert!N10381,Rate!$A$4:$A$25,0),MATCH(Gilbert!L10381,Rate!$B$3:$M$3,0))*O10381)),"")</f>
        <v/>
      </c>
      <c r="T10381" s="71" t="str">
        <f t="shared" si="489"/>
        <v/>
      </c>
    </row>
    <row r="10382" spans="16:20">
      <c r="P10382" s="70" t="str">
        <f t="shared" si="487"/>
        <v/>
      </c>
      <c r="Q10382" s="70" t="str">
        <f t="shared" si="488"/>
        <v/>
      </c>
      <c r="R10382" s="70" t="str">
        <f>IFERROR(IF(K10382="handling and wharfage",SUM(P10382:Q10382),IF(OR(K10382="tank",K10382="Boat",K10382="car"),INDEX(Rate!$B$4:$M$25,MATCH(Gilbert!N10382,Rate!$A$4:$A$25,0),MATCH(Gilbert!L10382,Rate!$B$3:$M$3,0))*O10382*0.8,INDEX(Rate!$B$4:$M$25,MATCH(Gilbert!N10382,Rate!$A$4:$A$25,0),MATCH(Gilbert!L10382,Rate!$B$3:$M$3,0))*O10382)),"")</f>
        <v/>
      </c>
      <c r="T10382" s="71" t="str">
        <f t="shared" si="489"/>
        <v/>
      </c>
    </row>
    <row r="10383" spans="12:20">
      <c r="L10383" s="139"/>
      <c r="P10383" s="70" t="str">
        <f t="shared" si="487"/>
        <v/>
      </c>
      <c r="Q10383" s="70" t="str">
        <f t="shared" si="488"/>
        <v/>
      </c>
      <c r="R10383" s="70" t="str">
        <f>IFERROR(IF(K10383="handling and wharfage",SUM(P10383:Q10383),IF(OR(K10383="tank",K10383="Boat",K10383="car"),INDEX(Rate!$B$4:$M$25,MATCH(Gilbert!N10383,Rate!$A$4:$A$25,0),MATCH(Gilbert!L10383,Rate!$B$3:$M$3,0))*O10383*0.8,INDEX(Rate!$B$4:$M$25,MATCH(Gilbert!N10383,Rate!$A$4:$A$25,0),MATCH(Gilbert!L10383,Rate!$B$3:$M$3,0))*O10383)),"")</f>
        <v/>
      </c>
      <c r="T10383" s="71" t="str">
        <f t="shared" si="489"/>
        <v/>
      </c>
    </row>
    <row r="10384" spans="16:20">
      <c r="P10384" s="70" t="str">
        <f t="shared" si="487"/>
        <v/>
      </c>
      <c r="Q10384" s="70" t="str">
        <f t="shared" si="488"/>
        <v/>
      </c>
      <c r="R10384" s="70" t="str">
        <f>IFERROR(IF(K10384="handling and wharfage",SUM(P10384:Q10384),IF(OR(K10384="tank",K10384="Boat",K10384="car"),INDEX(Rate!$B$4:$M$25,MATCH(Gilbert!N10384,Rate!$A$4:$A$25,0),MATCH(Gilbert!L10384,Rate!$B$3:$M$3,0))*O10384*0.8,INDEX(Rate!$B$4:$M$25,MATCH(Gilbert!N10384,Rate!$A$4:$A$25,0),MATCH(Gilbert!L10384,Rate!$B$3:$M$3,0))*O10384)),"")</f>
        <v/>
      </c>
      <c r="T10384" s="71" t="str">
        <f t="shared" si="489"/>
        <v/>
      </c>
    </row>
    <row r="10385" spans="16:20">
      <c r="P10385" s="70" t="str">
        <f t="shared" si="487"/>
        <v/>
      </c>
      <c r="Q10385" s="70" t="str">
        <f t="shared" si="488"/>
        <v/>
      </c>
      <c r="R10385" s="70" t="str">
        <f>IFERROR(IF(K10385="handling and wharfage",SUM(P10385:Q10385),IF(OR(K10385="tank",K10385="Boat",K10385="car"),INDEX(Rate!$B$4:$M$25,MATCH(Gilbert!N10385,Rate!$A$4:$A$25,0),MATCH(Gilbert!L10385,Rate!$B$3:$M$3,0))*O10385*0.8,INDEX(Rate!$B$4:$M$25,MATCH(Gilbert!N10385,Rate!$A$4:$A$25,0),MATCH(Gilbert!L10385,Rate!$B$3:$M$3,0))*O10385)),"")</f>
        <v/>
      </c>
      <c r="T10385" s="71" t="str">
        <f t="shared" si="489"/>
        <v/>
      </c>
    </row>
    <row r="10386" spans="16:20">
      <c r="P10386" s="70" t="str">
        <f t="shared" si="487"/>
        <v/>
      </c>
      <c r="Q10386" s="70" t="str">
        <f t="shared" si="488"/>
        <v/>
      </c>
      <c r="R10386" s="70" t="str">
        <f>IFERROR(IF(K10386="handling and wharfage",SUM(P10386:Q10386),IF(OR(K10386="tank",K10386="Boat",K10386="car"),INDEX(Rate!$B$4:$M$25,MATCH(Gilbert!N10386,Rate!$A$4:$A$25,0),MATCH(Gilbert!L10386,Rate!$B$3:$M$3,0))*O10386*0.8,INDEX(Rate!$B$4:$M$25,MATCH(Gilbert!N10386,Rate!$A$4:$A$25,0),MATCH(Gilbert!L10386,Rate!$B$3:$M$3,0))*O10386)),"")</f>
        <v/>
      </c>
      <c r="T10386" s="71" t="str">
        <f t="shared" si="489"/>
        <v/>
      </c>
    </row>
    <row r="10387" spans="16:20">
      <c r="P10387" s="70" t="str">
        <f t="shared" si="487"/>
        <v/>
      </c>
      <c r="Q10387" s="70" t="str">
        <f t="shared" si="488"/>
        <v/>
      </c>
      <c r="R10387" s="70" t="str">
        <f>IFERROR(IF(K10387="handling and wharfage",SUM(P10387:Q10387),IF(OR(K10387="tank",K10387="Boat",K10387="car"),INDEX(Rate!$B$4:$M$25,MATCH(Gilbert!N10387,Rate!$A$4:$A$25,0),MATCH(Gilbert!L10387,Rate!$B$3:$M$3,0))*O10387*0.8,INDEX(Rate!$B$4:$M$25,MATCH(Gilbert!N10387,Rate!$A$4:$A$25,0),MATCH(Gilbert!L10387,Rate!$B$3:$M$3,0))*O10387)),"")</f>
        <v/>
      </c>
      <c r="T10387" s="71" t="str">
        <f t="shared" si="489"/>
        <v/>
      </c>
    </row>
    <row r="10388" spans="16:20">
      <c r="P10388" s="70" t="str">
        <f t="shared" si="487"/>
        <v/>
      </c>
      <c r="Q10388" s="70" t="str">
        <f t="shared" si="488"/>
        <v/>
      </c>
      <c r="R10388" s="70" t="str">
        <f>IFERROR(IF(K10388="handling and wharfage",SUM(P10388:Q10388),IF(OR(K10388="tank",K10388="Boat",K10388="car"),INDEX(Rate!$B$4:$M$25,MATCH(Gilbert!N10388,Rate!$A$4:$A$25,0),MATCH(Gilbert!L10388,Rate!$B$3:$M$3,0))*O10388*0.8,INDEX(Rate!$B$4:$M$25,MATCH(Gilbert!N10388,Rate!$A$4:$A$25,0),MATCH(Gilbert!L10388,Rate!$B$3:$M$3,0))*O10388)),"")</f>
        <v/>
      </c>
      <c r="T10388" s="71" t="str">
        <f t="shared" si="489"/>
        <v/>
      </c>
    </row>
    <row r="10389" spans="16:20">
      <c r="P10389" s="70" t="str">
        <f t="shared" si="487"/>
        <v/>
      </c>
      <c r="Q10389" s="70" t="str">
        <f t="shared" si="488"/>
        <v/>
      </c>
      <c r="R10389" s="70" t="str">
        <f>IFERROR(IF(K10389="handling and wharfage",SUM(P10389:Q10389),IF(OR(K10389="tank",K10389="Boat",K10389="car"),INDEX(Rate!$B$4:$M$25,MATCH(Gilbert!N10389,Rate!$A$4:$A$25,0),MATCH(Gilbert!L10389,Rate!$B$3:$M$3,0))*O10389*0.8,INDEX(Rate!$B$4:$M$25,MATCH(Gilbert!N10389,Rate!$A$4:$A$25,0),MATCH(Gilbert!L10389,Rate!$B$3:$M$3,0))*O10389)),"")</f>
        <v/>
      </c>
      <c r="T10389" s="71" t="str">
        <f t="shared" si="489"/>
        <v/>
      </c>
    </row>
    <row r="10390" spans="16:20">
      <c r="P10390" s="70" t="str">
        <f t="shared" si="487"/>
        <v/>
      </c>
      <c r="Q10390" s="70" t="str">
        <f t="shared" si="488"/>
        <v/>
      </c>
      <c r="R10390" s="70" t="str">
        <f>IFERROR(IF(K10390="handling and wharfage",SUM(P10390:Q10390),IF(OR(K10390="tank",K10390="Boat",K10390="car"),INDEX(Rate!$B$4:$M$25,MATCH(Gilbert!N10390,Rate!$A$4:$A$25,0),MATCH(Gilbert!L10390,Rate!$B$3:$M$3,0))*O10390*0.8,INDEX(Rate!$B$4:$M$25,MATCH(Gilbert!N10390,Rate!$A$4:$A$25,0),MATCH(Gilbert!L10390,Rate!$B$3:$M$3,0))*O10390)),"")</f>
        <v/>
      </c>
      <c r="T10390" s="71" t="str">
        <f t="shared" si="489"/>
        <v/>
      </c>
    </row>
    <row r="10391" spans="16:20">
      <c r="P10391" s="70" t="str">
        <f t="shared" si="487"/>
        <v/>
      </c>
      <c r="Q10391" s="70" t="str">
        <f t="shared" si="488"/>
        <v/>
      </c>
      <c r="R10391" s="70" t="str">
        <f>IFERROR(IF(K10391="handling and wharfage",SUM(P10391:Q10391),IF(OR(K10391="tank",K10391="Boat",K10391="car"),INDEX(Rate!$B$4:$M$25,MATCH(Gilbert!N10391,Rate!$A$4:$A$25,0),MATCH(Gilbert!L10391,Rate!$B$3:$M$3,0))*O10391*0.8,INDEX(Rate!$B$4:$M$25,MATCH(Gilbert!N10391,Rate!$A$4:$A$25,0),MATCH(Gilbert!L10391,Rate!$B$3:$M$3,0))*O10391)),"")</f>
        <v/>
      </c>
      <c r="T10391" s="71" t="str">
        <f t="shared" si="489"/>
        <v/>
      </c>
    </row>
    <row r="10392" spans="16:20">
      <c r="P10392" s="70" t="str">
        <f t="shared" si="487"/>
        <v/>
      </c>
      <c r="Q10392" s="70" t="str">
        <f t="shared" si="488"/>
        <v/>
      </c>
      <c r="R10392" s="70" t="str">
        <f>IFERROR(IF(K10392="handling and wharfage",SUM(P10392:Q10392),IF(OR(K10392="tank",K10392="Boat",K10392="car"),INDEX(Rate!$B$4:$M$25,MATCH(Gilbert!N10392,Rate!$A$4:$A$25,0),MATCH(Gilbert!L10392,Rate!$B$3:$M$3,0))*O10392*0.8,INDEX(Rate!$B$4:$M$25,MATCH(Gilbert!N10392,Rate!$A$4:$A$25,0),MATCH(Gilbert!L10392,Rate!$B$3:$M$3,0))*O10392)),"")</f>
        <v/>
      </c>
      <c r="T10392" s="71" t="str">
        <f t="shared" si="489"/>
        <v/>
      </c>
    </row>
    <row r="10393" spans="16:20">
      <c r="P10393" s="70" t="str">
        <f t="shared" si="487"/>
        <v/>
      </c>
      <c r="Q10393" s="70" t="str">
        <f t="shared" si="488"/>
        <v/>
      </c>
      <c r="R10393" s="70" t="str">
        <f>IFERROR(IF(K10393="handling and wharfage",SUM(P10393:Q10393),IF(OR(K10393="tank",K10393="Boat",K10393="car"),INDEX(Rate!$B$4:$M$25,MATCH(Gilbert!N10393,Rate!$A$4:$A$25,0),MATCH(Gilbert!L10393,Rate!$B$3:$M$3,0))*O10393*0.8,INDEX(Rate!$B$4:$M$25,MATCH(Gilbert!N10393,Rate!$A$4:$A$25,0),MATCH(Gilbert!L10393,Rate!$B$3:$M$3,0))*O10393)),"")</f>
        <v/>
      </c>
      <c r="T10393" s="71" t="str">
        <f t="shared" si="489"/>
        <v/>
      </c>
    </row>
    <row r="10394" spans="16:20">
      <c r="P10394" s="70" t="str">
        <f t="shared" si="487"/>
        <v/>
      </c>
      <c r="Q10394" s="70" t="str">
        <f t="shared" si="488"/>
        <v/>
      </c>
      <c r="R10394" s="70" t="str">
        <f>IFERROR(IF(K10394="handling and wharfage",SUM(P10394:Q10394),IF(OR(K10394="tank",K10394="Boat",K10394="car"),INDEX(Rate!$B$4:$M$25,MATCH(Gilbert!N10394,Rate!$A$4:$A$25,0),MATCH(Gilbert!L10394,Rate!$B$3:$M$3,0))*O10394*0.8,INDEX(Rate!$B$4:$M$25,MATCH(Gilbert!N10394,Rate!$A$4:$A$25,0),MATCH(Gilbert!L10394,Rate!$B$3:$M$3,0))*O10394)),"")</f>
        <v/>
      </c>
      <c r="T10394" s="71" t="str">
        <f t="shared" si="489"/>
        <v/>
      </c>
    </row>
    <row r="10395" spans="16:20">
      <c r="P10395" s="70" t="str">
        <f t="shared" si="487"/>
        <v/>
      </c>
      <c r="Q10395" s="70" t="str">
        <f t="shared" si="488"/>
        <v/>
      </c>
      <c r="R10395" s="70" t="str">
        <f>IFERROR(IF(K10395="handling and wharfage",SUM(P10395:Q10395),IF(OR(K10395="tank",K10395="Boat",K10395="car"),INDEX(Rate!$B$4:$M$25,MATCH(Gilbert!N10395,Rate!$A$4:$A$25,0),MATCH(Gilbert!L10395,Rate!$B$3:$M$3,0))*O10395*0.8,INDEX(Rate!$B$4:$M$25,MATCH(Gilbert!N10395,Rate!$A$4:$A$25,0),MATCH(Gilbert!L10395,Rate!$B$3:$M$3,0))*O10395)),"")</f>
        <v/>
      </c>
      <c r="T10395" s="71" t="str">
        <f t="shared" si="489"/>
        <v/>
      </c>
    </row>
    <row r="10396" spans="16:20">
      <c r="P10396" s="70" t="str">
        <f t="shared" si="487"/>
        <v/>
      </c>
      <c r="Q10396" s="70" t="str">
        <f t="shared" si="488"/>
        <v/>
      </c>
      <c r="R10396" s="70" t="str">
        <f>IFERROR(IF(K10396="handling and wharfage",SUM(P10396:Q10396),IF(OR(K10396="tank",K10396="Boat",K10396="car"),INDEX(Rate!$B$4:$M$25,MATCH(Gilbert!N10396,Rate!$A$4:$A$25,0),MATCH(Gilbert!L10396,Rate!$B$3:$M$3,0))*O10396*0.8,INDEX(Rate!$B$4:$M$25,MATCH(Gilbert!N10396,Rate!$A$4:$A$25,0),MATCH(Gilbert!L10396,Rate!$B$3:$M$3,0))*O10396)),"")</f>
        <v/>
      </c>
      <c r="T10396" s="71" t="str">
        <f t="shared" si="489"/>
        <v/>
      </c>
    </row>
    <row r="10397" spans="16:20">
      <c r="P10397" s="70" t="str">
        <f t="shared" si="487"/>
        <v/>
      </c>
      <c r="Q10397" s="70" t="str">
        <f t="shared" si="488"/>
        <v/>
      </c>
      <c r="R10397" s="70" t="str">
        <f>IFERROR(IF(K10397="handling and wharfage",SUM(P10397:Q10397),IF(OR(K10397="tank",K10397="Boat",K10397="car"),INDEX(Rate!$B$4:$M$25,MATCH(Gilbert!N10397,Rate!$A$4:$A$25,0),MATCH(Gilbert!L10397,Rate!$B$3:$M$3,0))*O10397*0.8,INDEX(Rate!$B$4:$M$25,MATCH(Gilbert!N10397,Rate!$A$4:$A$25,0),MATCH(Gilbert!L10397,Rate!$B$3:$M$3,0))*O10397)),"")</f>
        <v/>
      </c>
      <c r="T10397" s="71" t="str">
        <f t="shared" si="489"/>
        <v/>
      </c>
    </row>
    <row r="10398" spans="16:20">
      <c r="P10398" s="70" t="str">
        <f t="shared" si="487"/>
        <v/>
      </c>
      <c r="Q10398" s="70" t="str">
        <f t="shared" si="488"/>
        <v/>
      </c>
      <c r="R10398" s="70" t="str">
        <f>IFERROR(IF(K10398="handling and wharfage",SUM(P10398:Q10398),IF(OR(K10398="tank",K10398="Boat",K10398="car"),INDEX(Rate!$B$4:$M$25,MATCH(Gilbert!N10398,Rate!$A$4:$A$25,0),MATCH(Gilbert!L10398,Rate!$B$3:$M$3,0))*O10398*0.8,INDEX(Rate!$B$4:$M$25,MATCH(Gilbert!N10398,Rate!$A$4:$A$25,0),MATCH(Gilbert!L10398,Rate!$B$3:$M$3,0))*O10398)),"")</f>
        <v/>
      </c>
      <c r="T10398" s="71" t="str">
        <f t="shared" si="489"/>
        <v/>
      </c>
    </row>
    <row r="10399" spans="16:20">
      <c r="P10399" s="70" t="str">
        <f t="shared" si="487"/>
        <v/>
      </c>
      <c r="Q10399" s="70" t="str">
        <f t="shared" si="488"/>
        <v/>
      </c>
      <c r="R10399" s="70" t="str">
        <f>IFERROR(IF(K10399="handling and wharfage",SUM(P10399:Q10399),IF(OR(K10399="tank",K10399="Boat",K10399="car"),INDEX(Rate!$B$4:$M$25,MATCH(Gilbert!N10399,Rate!$A$4:$A$25,0),MATCH(Gilbert!L10399,Rate!$B$3:$M$3,0))*O10399*0.8,INDEX(Rate!$B$4:$M$25,MATCH(Gilbert!N10399,Rate!$A$4:$A$25,0),MATCH(Gilbert!L10399,Rate!$B$3:$M$3,0))*O10399)),"")</f>
        <v/>
      </c>
      <c r="T10399" s="71" t="str">
        <f t="shared" si="489"/>
        <v/>
      </c>
    </row>
    <row r="10400" spans="16:20">
      <c r="P10400" s="70" t="str">
        <f t="shared" si="487"/>
        <v/>
      </c>
      <c r="Q10400" s="70" t="str">
        <f t="shared" si="488"/>
        <v/>
      </c>
      <c r="R10400" s="70" t="str">
        <f>IFERROR(IF(K10400="handling and wharfage",SUM(P10400:Q10400),IF(OR(K10400="tank",K10400="Boat",K10400="car"),INDEX(Rate!$B$4:$M$25,MATCH(Gilbert!N10400,Rate!$A$4:$A$25,0),MATCH(Gilbert!L10400,Rate!$B$3:$M$3,0))*O10400*0.8,INDEX(Rate!$B$4:$M$25,MATCH(Gilbert!N10400,Rate!$A$4:$A$25,0),MATCH(Gilbert!L10400,Rate!$B$3:$M$3,0))*O10400)),"")</f>
        <v/>
      </c>
      <c r="T10400" s="71" t="str">
        <f t="shared" si="489"/>
        <v/>
      </c>
    </row>
    <row r="10401" spans="16:20">
      <c r="P10401" s="70" t="str">
        <f t="shared" si="487"/>
        <v/>
      </c>
      <c r="Q10401" s="70" t="str">
        <f t="shared" si="488"/>
        <v/>
      </c>
      <c r="R10401" s="70" t="str">
        <f>IFERROR(IF(K10401="handling and wharfage",SUM(P10401:Q10401),IF(OR(K10401="tank",K10401="Boat",K10401="car"),INDEX(Rate!$B$4:$M$25,MATCH(Gilbert!N10401,Rate!$A$4:$A$25,0),MATCH(Gilbert!L10401,Rate!$B$3:$M$3,0))*O10401*0.8,INDEX(Rate!$B$4:$M$25,MATCH(Gilbert!N10401,Rate!$A$4:$A$25,0),MATCH(Gilbert!L10401,Rate!$B$3:$M$3,0))*O10401)),"")</f>
        <v/>
      </c>
      <c r="T10401" s="71" t="str">
        <f t="shared" si="489"/>
        <v/>
      </c>
    </row>
    <row r="10402" spans="16:20">
      <c r="P10402" s="70" t="str">
        <f t="shared" si="487"/>
        <v/>
      </c>
      <c r="Q10402" s="70" t="str">
        <f t="shared" si="488"/>
        <v/>
      </c>
      <c r="R10402" s="70" t="str">
        <f>IFERROR(IF(K10402="handling and wharfage",SUM(P10402:Q10402),IF(OR(K10402="tank",K10402="Boat",K10402="car"),INDEX(Rate!$B$4:$M$25,MATCH(Gilbert!N10402,Rate!$A$4:$A$25,0),MATCH(Gilbert!L10402,Rate!$B$3:$M$3,0))*O10402*0.8,INDEX(Rate!$B$4:$M$25,MATCH(Gilbert!N10402,Rate!$A$4:$A$25,0),MATCH(Gilbert!L10402,Rate!$B$3:$M$3,0))*O10402)),"")</f>
        <v/>
      </c>
      <c r="T10402" s="71" t="str">
        <f t="shared" si="489"/>
        <v/>
      </c>
    </row>
    <row r="10403" spans="16:20">
      <c r="P10403" s="70" t="str">
        <f t="shared" si="487"/>
        <v/>
      </c>
      <c r="Q10403" s="70" t="str">
        <f t="shared" si="488"/>
        <v/>
      </c>
      <c r="R10403" s="70" t="str">
        <f>IFERROR(IF(K10403="handling and wharfage",SUM(P10403:Q10403),IF(OR(K10403="tank",K10403="Boat",K10403="car"),INDEX(Rate!$B$4:$M$25,MATCH(Gilbert!N10403,Rate!$A$4:$A$25,0),MATCH(Gilbert!L10403,Rate!$B$3:$M$3,0))*O10403*0.8,INDEX(Rate!$B$4:$M$25,MATCH(Gilbert!N10403,Rate!$A$4:$A$25,0),MATCH(Gilbert!L10403,Rate!$B$3:$M$3,0))*O10403)),"")</f>
        <v/>
      </c>
      <c r="T10403" s="71" t="str">
        <f t="shared" si="489"/>
        <v/>
      </c>
    </row>
    <row r="10404" spans="16:20">
      <c r="P10404" s="70" t="str">
        <f t="shared" si="487"/>
        <v/>
      </c>
      <c r="Q10404" s="70" t="str">
        <f t="shared" si="488"/>
        <v/>
      </c>
      <c r="R10404" s="70" t="str">
        <f>IFERROR(IF(K10404="handling and wharfage",SUM(P10404:Q10404),IF(OR(K10404="tank",K10404="Boat",K10404="car"),INDEX(Rate!$B$4:$M$25,MATCH(Gilbert!N10404,Rate!$A$4:$A$25,0),MATCH(Gilbert!L10404,Rate!$B$3:$M$3,0))*O10404*0.8,INDEX(Rate!$B$4:$M$25,MATCH(Gilbert!N10404,Rate!$A$4:$A$25,0),MATCH(Gilbert!L10404,Rate!$B$3:$M$3,0))*O10404)),"")</f>
        <v/>
      </c>
      <c r="T10404" s="71" t="str">
        <f t="shared" si="489"/>
        <v/>
      </c>
    </row>
    <row r="10405" spans="16:20">
      <c r="P10405" s="70" t="str">
        <f t="shared" si="487"/>
        <v/>
      </c>
      <c r="Q10405" s="70" t="str">
        <f t="shared" si="488"/>
        <v/>
      </c>
      <c r="R10405" s="70" t="str">
        <f>IFERROR(IF(K10405="handling and wharfage",SUM(P10405:Q10405),IF(OR(K10405="tank",K10405="Boat",K10405="car"),INDEX(Rate!$B$4:$M$25,MATCH(Gilbert!N10405,Rate!$A$4:$A$25,0),MATCH(Gilbert!L10405,Rate!$B$3:$M$3,0))*O10405*0.8,INDEX(Rate!$B$4:$M$25,MATCH(Gilbert!N10405,Rate!$A$4:$A$25,0),MATCH(Gilbert!L10405,Rate!$B$3:$M$3,0))*O10405)),"")</f>
        <v/>
      </c>
      <c r="T10405" s="71" t="str">
        <f t="shared" si="489"/>
        <v/>
      </c>
    </row>
    <row r="10406" spans="16:20">
      <c r="P10406" s="70" t="str">
        <f t="shared" si="487"/>
        <v/>
      </c>
      <c r="Q10406" s="70" t="str">
        <f t="shared" si="488"/>
        <v/>
      </c>
      <c r="R10406" s="70" t="str">
        <f>IFERROR(IF(K10406="handling and wharfage",SUM(P10406:Q10406),IF(OR(K10406="tank",K10406="Boat",K10406="car"),INDEX(Rate!$B$4:$M$25,MATCH(Gilbert!N10406,Rate!$A$4:$A$25,0),MATCH(Gilbert!L10406,Rate!$B$3:$M$3,0))*O10406*0.8,INDEX(Rate!$B$4:$M$25,MATCH(Gilbert!N10406,Rate!$A$4:$A$25,0),MATCH(Gilbert!L10406,Rate!$B$3:$M$3,0))*O10406)),"")</f>
        <v/>
      </c>
      <c r="T10406" s="71" t="str">
        <f t="shared" si="489"/>
        <v/>
      </c>
    </row>
    <row r="10407" spans="16:20">
      <c r="P10407" s="70" t="str">
        <f t="shared" si="487"/>
        <v/>
      </c>
      <c r="Q10407" s="70" t="str">
        <f t="shared" si="488"/>
        <v/>
      </c>
      <c r="R10407" s="70" t="str">
        <f>IFERROR(IF(K10407="handling and wharfage",SUM(P10407:Q10407),IF(OR(K10407="tank",K10407="Boat",K10407="car"),INDEX(Rate!$B$4:$M$25,MATCH(Gilbert!N10407,Rate!$A$4:$A$25,0),MATCH(Gilbert!L10407,Rate!$B$3:$M$3,0))*O10407*0.8,INDEX(Rate!$B$4:$M$25,MATCH(Gilbert!N10407,Rate!$A$4:$A$25,0),MATCH(Gilbert!L10407,Rate!$B$3:$M$3,0))*O10407)),"")</f>
        <v/>
      </c>
      <c r="T10407" s="71" t="str">
        <f t="shared" si="489"/>
        <v/>
      </c>
    </row>
    <row r="10408" spans="16:20">
      <c r="P10408" s="70" t="str">
        <f t="shared" si="487"/>
        <v/>
      </c>
      <c r="Q10408" s="70" t="str">
        <f t="shared" si="488"/>
        <v/>
      </c>
      <c r="R10408" s="70" t="str">
        <f>IFERROR(IF(K10408="handling and wharfage",SUM(P10408:Q10408),IF(OR(K10408="tank",K10408="Boat",K10408="car"),INDEX(Rate!$B$4:$M$25,MATCH(Gilbert!N10408,Rate!$A$4:$A$25,0),MATCH(Gilbert!L10408,Rate!$B$3:$M$3,0))*O10408*0.8,INDEX(Rate!$B$4:$M$25,MATCH(Gilbert!N10408,Rate!$A$4:$A$25,0),MATCH(Gilbert!L10408,Rate!$B$3:$M$3,0))*O10408)),"")</f>
        <v/>
      </c>
      <c r="T10408" s="71" t="str">
        <f t="shared" si="489"/>
        <v/>
      </c>
    </row>
    <row r="10409" spans="16:20">
      <c r="P10409" s="70" t="str">
        <f t="shared" si="487"/>
        <v/>
      </c>
      <c r="Q10409" s="70" t="str">
        <f t="shared" si="488"/>
        <v/>
      </c>
      <c r="R10409" s="70" t="str">
        <f>IFERROR(IF(K10409="handling and wharfage",SUM(P10409:Q10409),IF(OR(K10409="tank",K10409="Boat",K10409="car"),INDEX(Rate!$B$4:$M$25,MATCH(Gilbert!N10409,Rate!$A$4:$A$25,0),MATCH(Gilbert!L10409,Rate!$B$3:$M$3,0))*O10409*0.8,INDEX(Rate!$B$4:$M$25,MATCH(Gilbert!N10409,Rate!$A$4:$A$25,0),MATCH(Gilbert!L10409,Rate!$B$3:$M$3,0))*O10409)),"")</f>
        <v/>
      </c>
      <c r="T10409" s="71" t="str">
        <f t="shared" si="489"/>
        <v/>
      </c>
    </row>
    <row r="10410" spans="16:20">
      <c r="P10410" s="70" t="str">
        <f t="shared" si="487"/>
        <v/>
      </c>
      <c r="Q10410" s="70" t="str">
        <f t="shared" si="488"/>
        <v/>
      </c>
      <c r="R10410" s="70" t="str">
        <f>IFERROR(IF(K10410="handling and wharfage",SUM(P10410:Q10410),IF(OR(K10410="tank",K10410="Boat",K10410="car"),INDEX(Rate!$B$4:$M$25,MATCH(Gilbert!N10410,Rate!$A$4:$A$25,0),MATCH(Gilbert!L10410,Rate!$B$3:$M$3,0))*O10410*0.8,INDEX(Rate!$B$4:$M$25,MATCH(Gilbert!N10410,Rate!$A$4:$A$25,0),MATCH(Gilbert!L10410,Rate!$B$3:$M$3,0))*O10410)),"")</f>
        <v/>
      </c>
      <c r="T10410" s="71" t="str">
        <f t="shared" si="489"/>
        <v/>
      </c>
    </row>
    <row r="10411" spans="16:20">
      <c r="P10411" s="70" t="str">
        <f t="shared" si="487"/>
        <v/>
      </c>
      <c r="Q10411" s="70" t="str">
        <f t="shared" si="488"/>
        <v/>
      </c>
      <c r="R10411" s="70" t="str">
        <f>IFERROR(IF(K10411="handling and wharfage",SUM(P10411:Q10411),IF(OR(K10411="tank",K10411="Boat",K10411="car"),INDEX(Rate!$B$4:$M$25,MATCH(Gilbert!N10411,Rate!$A$4:$A$25,0),MATCH(Gilbert!L10411,Rate!$B$3:$M$3,0))*O10411*0.8,INDEX(Rate!$B$4:$M$25,MATCH(Gilbert!N10411,Rate!$A$4:$A$25,0),MATCH(Gilbert!L10411,Rate!$B$3:$M$3,0))*O10411)),"")</f>
        <v/>
      </c>
      <c r="T10411" s="71" t="str">
        <f t="shared" si="489"/>
        <v/>
      </c>
    </row>
    <row r="10412" spans="16:20">
      <c r="P10412" s="70" t="str">
        <f t="shared" si="487"/>
        <v/>
      </c>
      <c r="Q10412" s="70" t="str">
        <f t="shared" si="488"/>
        <v/>
      </c>
      <c r="R10412" s="70" t="str">
        <f>IFERROR(IF(K10412="handling and wharfage",SUM(P10412:Q10412),IF(OR(K10412="tank",K10412="Boat",K10412="car"),INDEX(Rate!$B$4:$M$25,MATCH(Gilbert!N10412,Rate!$A$4:$A$25,0),MATCH(Gilbert!L10412,Rate!$B$3:$M$3,0))*O10412*0.8,INDEX(Rate!$B$4:$M$25,MATCH(Gilbert!N10412,Rate!$A$4:$A$25,0),MATCH(Gilbert!L10412,Rate!$B$3:$M$3,0))*O10412)),"")</f>
        <v/>
      </c>
      <c r="T10412" s="71" t="str">
        <f t="shared" si="489"/>
        <v/>
      </c>
    </row>
    <row r="10413" spans="16:20">
      <c r="P10413" s="70" t="str">
        <f t="shared" si="487"/>
        <v/>
      </c>
      <c r="Q10413" s="70" t="str">
        <f t="shared" si="488"/>
        <v/>
      </c>
      <c r="R10413" s="70" t="str">
        <f>IFERROR(IF(K10413="handling and wharfage",SUM(P10413:Q10413),IF(OR(K10413="tank",K10413="Boat",K10413="car"),INDEX(Rate!$B$4:$M$25,MATCH(Gilbert!N10413,Rate!$A$4:$A$25,0),MATCH(Gilbert!L10413,Rate!$B$3:$M$3,0))*O10413*0.8,INDEX(Rate!$B$4:$M$25,MATCH(Gilbert!N10413,Rate!$A$4:$A$25,0),MATCH(Gilbert!L10413,Rate!$B$3:$M$3,0))*O10413)),"")</f>
        <v/>
      </c>
      <c r="T10413" s="71" t="str">
        <f t="shared" si="489"/>
        <v/>
      </c>
    </row>
    <row r="10414" spans="16:20">
      <c r="P10414" s="70" t="str">
        <f t="shared" si="487"/>
        <v/>
      </c>
      <c r="Q10414" s="70" t="str">
        <f t="shared" si="488"/>
        <v/>
      </c>
      <c r="R10414" s="70" t="str">
        <f>IFERROR(IF(K10414="handling and wharfage",SUM(P10414:Q10414),IF(OR(K10414="tank",K10414="Boat",K10414="car"),INDEX(Rate!$B$4:$M$25,MATCH(Gilbert!N10414,Rate!$A$4:$A$25,0),MATCH(Gilbert!L10414,Rate!$B$3:$M$3,0))*O10414*0.8,INDEX(Rate!$B$4:$M$25,MATCH(Gilbert!N10414,Rate!$A$4:$A$25,0),MATCH(Gilbert!L10414,Rate!$B$3:$M$3,0))*O10414)),"")</f>
        <v/>
      </c>
      <c r="T10414" s="71" t="str">
        <f t="shared" si="489"/>
        <v/>
      </c>
    </row>
    <row r="10415" spans="16:20">
      <c r="P10415" s="70" t="str">
        <f t="shared" si="487"/>
        <v/>
      </c>
      <c r="Q10415" s="70" t="str">
        <f t="shared" si="488"/>
        <v/>
      </c>
      <c r="R10415" s="70" t="str">
        <f>IFERROR(IF(K10415="handling and wharfage",SUM(P10415:Q10415),IF(OR(K10415="tank",K10415="Boat",K10415="car"),INDEX(Rate!$B$4:$M$25,MATCH(Gilbert!N10415,Rate!$A$4:$A$25,0),MATCH(Gilbert!L10415,Rate!$B$3:$M$3,0))*O10415*0.8,INDEX(Rate!$B$4:$M$25,MATCH(Gilbert!N10415,Rate!$A$4:$A$25,0),MATCH(Gilbert!L10415,Rate!$B$3:$M$3,0))*O10415)),"")</f>
        <v/>
      </c>
      <c r="T10415" s="71" t="str">
        <f t="shared" si="489"/>
        <v/>
      </c>
    </row>
    <row r="10416" spans="16:20">
      <c r="P10416" s="70" t="str">
        <f t="shared" si="487"/>
        <v/>
      </c>
      <c r="Q10416" s="70" t="str">
        <f t="shared" si="488"/>
        <v/>
      </c>
      <c r="R10416" s="70" t="str">
        <f>IFERROR(IF(K10416="handling and wharfage",SUM(P10416:Q10416),IF(OR(K10416="tank",K10416="Boat",K10416="car"),INDEX(Rate!$B$4:$M$25,MATCH(Gilbert!N10416,Rate!$A$4:$A$25,0),MATCH(Gilbert!L10416,Rate!$B$3:$M$3,0))*O10416*0.8,INDEX(Rate!$B$4:$M$25,MATCH(Gilbert!N10416,Rate!$A$4:$A$25,0),MATCH(Gilbert!L10416,Rate!$B$3:$M$3,0))*O10416)),"")</f>
        <v/>
      </c>
      <c r="T10416" s="71" t="str">
        <f t="shared" si="489"/>
        <v/>
      </c>
    </row>
    <row r="10417" spans="16:20">
      <c r="P10417" s="70" t="str">
        <f t="shared" si="487"/>
        <v/>
      </c>
      <c r="Q10417" s="70" t="str">
        <f t="shared" si="488"/>
        <v/>
      </c>
      <c r="R10417" s="70" t="str">
        <f>IFERROR(IF(K10417="handling and wharfage",SUM(P10417:Q10417),IF(OR(K10417="tank",K10417="Boat",K10417="car"),INDEX(Rate!$B$4:$M$25,MATCH(Gilbert!N10417,Rate!$A$4:$A$25,0),MATCH(Gilbert!L10417,Rate!$B$3:$M$3,0))*O10417*0.8,INDEX(Rate!$B$4:$M$25,MATCH(Gilbert!N10417,Rate!$A$4:$A$25,0),MATCH(Gilbert!L10417,Rate!$B$3:$M$3,0))*O10417)),"")</f>
        <v/>
      </c>
      <c r="T10417" s="71" t="str">
        <f t="shared" si="489"/>
        <v/>
      </c>
    </row>
    <row r="10418" spans="16:20">
      <c r="P10418" s="70" t="str">
        <f t="shared" si="487"/>
        <v/>
      </c>
      <c r="Q10418" s="70" t="str">
        <f t="shared" si="488"/>
        <v/>
      </c>
      <c r="R10418" s="70" t="str">
        <f>IFERROR(IF(K10418="handling and wharfage",SUM(P10418:Q10418),IF(OR(K10418="tank",K10418="Boat",K10418="car"),INDEX(Rate!$B$4:$M$25,MATCH(Gilbert!N10418,Rate!$A$4:$A$25,0),MATCH(Gilbert!L10418,Rate!$B$3:$M$3,0))*O10418*0.8,INDEX(Rate!$B$4:$M$25,MATCH(Gilbert!N10418,Rate!$A$4:$A$25,0),MATCH(Gilbert!L10418,Rate!$B$3:$M$3,0))*O10418)),"")</f>
        <v/>
      </c>
      <c r="T10418" s="71" t="str">
        <f t="shared" si="489"/>
        <v/>
      </c>
    </row>
    <row r="10419" spans="16:20">
      <c r="P10419" s="70" t="str">
        <f t="shared" si="487"/>
        <v/>
      </c>
      <c r="Q10419" s="70" t="str">
        <f t="shared" si="488"/>
        <v/>
      </c>
      <c r="R10419" s="70" t="str">
        <f>IFERROR(IF(K10419="handling and wharfage",SUM(P10419:Q10419),IF(OR(K10419="tank",K10419="Boat",K10419="car"),INDEX(Rate!$B$4:$M$25,MATCH(Gilbert!N10419,Rate!$A$4:$A$25,0),MATCH(Gilbert!L10419,Rate!$B$3:$M$3,0))*O10419*0.8,INDEX(Rate!$B$4:$M$25,MATCH(Gilbert!N10419,Rate!$A$4:$A$25,0),MATCH(Gilbert!L10419,Rate!$B$3:$M$3,0))*O10419)),"")</f>
        <v/>
      </c>
      <c r="T10419" s="71" t="str">
        <f t="shared" si="489"/>
        <v/>
      </c>
    </row>
    <row r="10420" spans="16:20">
      <c r="P10420" s="70" t="str">
        <f t="shared" si="487"/>
        <v/>
      </c>
      <c r="Q10420" s="70" t="str">
        <f t="shared" si="488"/>
        <v/>
      </c>
      <c r="R10420" s="70" t="str">
        <f>IFERROR(IF(K10420="handling and wharfage",SUM(P10420:Q10420),IF(OR(K10420="tank",K10420="Boat",K10420="car"),INDEX(Rate!$B$4:$M$25,MATCH(Gilbert!N10420,Rate!$A$4:$A$25,0),MATCH(Gilbert!L10420,Rate!$B$3:$M$3,0))*O10420*0.8,INDEX(Rate!$B$4:$M$25,MATCH(Gilbert!N10420,Rate!$A$4:$A$25,0),MATCH(Gilbert!L10420,Rate!$B$3:$M$3,0))*O10420)),"")</f>
        <v/>
      </c>
      <c r="T10420" s="71" t="str">
        <f t="shared" si="489"/>
        <v/>
      </c>
    </row>
    <row r="10421" spans="16:20">
      <c r="P10421" s="70" t="str">
        <f t="shared" si="487"/>
        <v/>
      </c>
      <c r="Q10421" s="70" t="str">
        <f t="shared" si="488"/>
        <v/>
      </c>
      <c r="R10421" s="70" t="str">
        <f>IFERROR(IF(K10421="handling and wharfage",SUM(P10421:Q10421),IF(OR(K10421="tank",K10421="Boat",K10421="car"),INDEX(Rate!$B$4:$M$25,MATCH(Gilbert!N10421,Rate!$A$4:$A$25,0),MATCH(Gilbert!L10421,Rate!$B$3:$M$3,0))*O10421*0.8,INDEX(Rate!$B$4:$M$25,MATCH(Gilbert!N10421,Rate!$A$4:$A$25,0),MATCH(Gilbert!L10421,Rate!$B$3:$M$3,0))*O10421)),"")</f>
        <v/>
      </c>
      <c r="T10421" s="71" t="str">
        <f t="shared" si="489"/>
        <v/>
      </c>
    </row>
    <row r="10422" spans="16:20">
      <c r="P10422" s="70" t="str">
        <f t="shared" si="487"/>
        <v/>
      </c>
      <c r="Q10422" s="70" t="str">
        <f t="shared" si="488"/>
        <v/>
      </c>
      <c r="R10422" s="70" t="str">
        <f>IFERROR(IF(K10422="handling and wharfage",SUM(P10422:Q10422),IF(OR(K10422="tank",K10422="Boat",K10422="car"),INDEX(Rate!$B$4:$M$25,MATCH(Gilbert!N10422,Rate!$A$4:$A$25,0),MATCH(Gilbert!L10422,Rate!$B$3:$M$3,0))*O10422*0.8,INDEX(Rate!$B$4:$M$25,MATCH(Gilbert!N10422,Rate!$A$4:$A$25,0),MATCH(Gilbert!L10422,Rate!$B$3:$M$3,0))*O10422)),"")</f>
        <v/>
      </c>
      <c r="T10422" s="71" t="str">
        <f t="shared" si="489"/>
        <v/>
      </c>
    </row>
    <row r="10423" spans="16:20">
      <c r="P10423" s="70" t="str">
        <f t="shared" si="487"/>
        <v/>
      </c>
      <c r="Q10423" s="70" t="str">
        <f t="shared" si="488"/>
        <v/>
      </c>
      <c r="R10423" s="70" t="str">
        <f>IFERROR(IF(K10423="handling and wharfage",SUM(P10423:Q10423),IF(OR(K10423="tank",K10423="Boat",K10423="car"),INDEX(Rate!$B$4:$M$25,MATCH(Gilbert!N10423,Rate!$A$4:$A$25,0),MATCH(Gilbert!L10423,Rate!$B$3:$M$3,0))*O10423*0.8,INDEX(Rate!$B$4:$M$25,MATCH(Gilbert!N10423,Rate!$A$4:$A$25,0),MATCH(Gilbert!L10423,Rate!$B$3:$M$3,0))*O10423)),"")</f>
        <v/>
      </c>
      <c r="T10423" s="71" t="str">
        <f t="shared" si="489"/>
        <v/>
      </c>
    </row>
    <row r="10424" spans="16:20">
      <c r="P10424" s="70" t="str">
        <f t="shared" si="487"/>
        <v/>
      </c>
      <c r="Q10424" s="70" t="str">
        <f t="shared" si="488"/>
        <v/>
      </c>
      <c r="R10424" s="70" t="str">
        <f>IFERROR(IF(K10424="handling and wharfage",SUM(P10424:Q10424),IF(OR(K10424="tank",K10424="Boat",K10424="car"),INDEX(Rate!$B$4:$M$25,MATCH(Gilbert!N10424,Rate!$A$4:$A$25,0),MATCH(Gilbert!L10424,Rate!$B$3:$M$3,0))*O10424*0.8,INDEX(Rate!$B$4:$M$25,MATCH(Gilbert!N10424,Rate!$A$4:$A$25,0),MATCH(Gilbert!L10424,Rate!$B$3:$M$3,0))*O10424)),"")</f>
        <v/>
      </c>
      <c r="T10424" s="71" t="str">
        <f t="shared" si="489"/>
        <v/>
      </c>
    </row>
    <row r="10425" spans="16:20">
      <c r="P10425" s="70" t="str">
        <f t="shared" si="487"/>
        <v/>
      </c>
      <c r="Q10425" s="70" t="str">
        <f t="shared" si="488"/>
        <v/>
      </c>
      <c r="R10425" s="70" t="str">
        <f>IFERROR(IF(K10425="handling and wharfage",SUM(P10425:Q10425),IF(OR(K10425="tank",K10425="Boat",K10425="car"),INDEX(Rate!$B$4:$M$25,MATCH(Gilbert!N10425,Rate!$A$4:$A$25,0),MATCH(Gilbert!L10425,Rate!$B$3:$M$3,0))*O10425*0.8,INDEX(Rate!$B$4:$M$25,MATCH(Gilbert!N10425,Rate!$A$4:$A$25,0),MATCH(Gilbert!L10425,Rate!$B$3:$M$3,0))*O10425)),"")</f>
        <v/>
      </c>
      <c r="T10425" s="71" t="str">
        <f t="shared" si="489"/>
        <v/>
      </c>
    </row>
    <row r="10426" spans="16:20">
      <c r="P10426" s="70" t="str">
        <f t="shared" si="487"/>
        <v/>
      </c>
      <c r="Q10426" s="70" t="str">
        <f t="shared" si="488"/>
        <v/>
      </c>
      <c r="R10426" s="70" t="str">
        <f>IFERROR(IF(K10426="handling and wharfage",SUM(P10426:Q10426),IF(OR(K10426="tank",K10426="Boat",K10426="car"),INDEX(Rate!$B$4:$M$25,MATCH(Gilbert!N10426,Rate!$A$4:$A$25,0),MATCH(Gilbert!L10426,Rate!$B$3:$M$3,0))*O10426*0.8,INDEX(Rate!$B$4:$M$25,MATCH(Gilbert!N10426,Rate!$A$4:$A$25,0),MATCH(Gilbert!L10426,Rate!$B$3:$M$3,0))*O10426)),"")</f>
        <v/>
      </c>
      <c r="T10426" s="71" t="str">
        <f t="shared" si="489"/>
        <v/>
      </c>
    </row>
    <row r="10427" spans="16:20">
      <c r="P10427" s="70" t="str">
        <f t="shared" si="487"/>
        <v/>
      </c>
      <c r="Q10427" s="70" t="str">
        <f t="shared" si="488"/>
        <v/>
      </c>
      <c r="R10427" s="70" t="str">
        <f>IFERROR(IF(K10427="handling and wharfage",SUM(P10427:Q10427),IF(OR(K10427="tank",K10427="Boat",K10427="car"),INDEX(Rate!$B$4:$M$25,MATCH(Gilbert!N10427,Rate!$A$4:$A$25,0),MATCH(Gilbert!L10427,Rate!$B$3:$M$3,0))*O10427*0.8,INDEX(Rate!$B$4:$M$25,MATCH(Gilbert!N10427,Rate!$A$4:$A$25,0),MATCH(Gilbert!L10427,Rate!$B$3:$M$3,0))*O10427)),"")</f>
        <v/>
      </c>
      <c r="T10427" s="71" t="str">
        <f t="shared" si="489"/>
        <v/>
      </c>
    </row>
    <row r="10428" spans="16:20">
      <c r="P10428" s="70" t="str">
        <f t="shared" si="487"/>
        <v/>
      </c>
      <c r="Q10428" s="70" t="str">
        <f t="shared" si="488"/>
        <v/>
      </c>
      <c r="R10428" s="70" t="str">
        <f>IFERROR(IF(K10428="handling and wharfage",SUM(P10428:Q10428),IF(OR(K10428="tank",K10428="Boat",K10428="car"),INDEX(Rate!$B$4:$M$25,MATCH(Gilbert!N10428,Rate!$A$4:$A$25,0),MATCH(Gilbert!L10428,Rate!$B$3:$M$3,0))*O10428*0.8,INDEX(Rate!$B$4:$M$25,MATCH(Gilbert!N10428,Rate!$A$4:$A$25,0),MATCH(Gilbert!L10428,Rate!$B$3:$M$3,0))*O10428)),"")</f>
        <v/>
      </c>
      <c r="T10428" s="71" t="str">
        <f t="shared" si="489"/>
        <v/>
      </c>
    </row>
    <row r="10429" spans="16:20">
      <c r="P10429" s="70" t="str">
        <f t="shared" si="487"/>
        <v/>
      </c>
      <c r="Q10429" s="70" t="str">
        <f t="shared" si="488"/>
        <v/>
      </c>
      <c r="R10429" s="70" t="str">
        <f>IFERROR(IF(K10429="handling and wharfage",SUM(P10429:Q10429),IF(OR(K10429="tank",K10429="Boat",K10429="car"),INDEX(Rate!$B$4:$M$25,MATCH(Gilbert!N10429,Rate!$A$4:$A$25,0),MATCH(Gilbert!L10429,Rate!$B$3:$M$3,0))*O10429*0.8,INDEX(Rate!$B$4:$M$25,MATCH(Gilbert!N10429,Rate!$A$4:$A$25,0),MATCH(Gilbert!L10429,Rate!$B$3:$M$3,0))*O10429)),"")</f>
        <v/>
      </c>
      <c r="T10429" s="71" t="str">
        <f t="shared" si="489"/>
        <v/>
      </c>
    </row>
    <row r="10430" spans="16:20">
      <c r="P10430" s="70" t="str">
        <f t="shared" si="487"/>
        <v/>
      </c>
      <c r="Q10430" s="70" t="str">
        <f t="shared" si="488"/>
        <v/>
      </c>
      <c r="R10430" s="70" t="str">
        <f>IFERROR(IF(K10430="handling and wharfage",SUM(P10430:Q10430),IF(OR(K10430="tank",K10430="Boat",K10430="car"),INDEX(Rate!$B$4:$M$25,MATCH(Gilbert!N10430,Rate!$A$4:$A$25,0),MATCH(Gilbert!L10430,Rate!$B$3:$M$3,0))*O10430*0.8,INDEX(Rate!$B$4:$M$25,MATCH(Gilbert!N10430,Rate!$A$4:$A$25,0),MATCH(Gilbert!L10430,Rate!$B$3:$M$3,0))*O10430)),"")</f>
        <v/>
      </c>
      <c r="T10430" s="71" t="str">
        <f t="shared" si="489"/>
        <v/>
      </c>
    </row>
    <row r="10431" spans="16:20">
      <c r="P10431" s="70" t="str">
        <f t="shared" si="487"/>
        <v/>
      </c>
      <c r="Q10431" s="70" t="str">
        <f t="shared" si="488"/>
        <v/>
      </c>
      <c r="R10431" s="70" t="str">
        <f>IFERROR(IF(K10431="handling and wharfage",SUM(P10431:Q10431),IF(OR(K10431="tank",K10431="Boat",K10431="car"),INDEX(Rate!$B$4:$M$25,MATCH(Gilbert!N10431,Rate!$A$4:$A$25,0),MATCH(Gilbert!L10431,Rate!$B$3:$M$3,0))*O10431*0.8,INDEX(Rate!$B$4:$M$25,MATCH(Gilbert!N10431,Rate!$A$4:$A$25,0),MATCH(Gilbert!L10431,Rate!$B$3:$M$3,0))*O10431)),"")</f>
        <v/>
      </c>
      <c r="T10431" s="71" t="str">
        <f t="shared" si="489"/>
        <v/>
      </c>
    </row>
    <row r="10432" spans="16:20">
      <c r="P10432" s="70" t="str">
        <f t="shared" si="487"/>
        <v/>
      </c>
      <c r="Q10432" s="70" t="str">
        <f t="shared" si="488"/>
        <v/>
      </c>
      <c r="R10432" s="70" t="str">
        <f>IFERROR(IF(K10432="handling and wharfage",SUM(P10432:Q10432),IF(OR(K10432="tank",K10432="Boat",K10432="car"),INDEX(Rate!$B$4:$M$25,MATCH(Gilbert!N10432,Rate!$A$4:$A$25,0),MATCH(Gilbert!L10432,Rate!$B$3:$M$3,0))*O10432*0.8,INDEX(Rate!$B$4:$M$25,MATCH(Gilbert!N10432,Rate!$A$4:$A$25,0),MATCH(Gilbert!L10432,Rate!$B$3:$M$3,0))*O10432)),"")</f>
        <v/>
      </c>
      <c r="T10432" s="71" t="str">
        <f t="shared" si="489"/>
        <v/>
      </c>
    </row>
    <row r="10433" spans="16:20">
      <c r="P10433" s="70" t="str">
        <f t="shared" si="487"/>
        <v/>
      </c>
      <c r="Q10433" s="70" t="str">
        <f t="shared" si="488"/>
        <v/>
      </c>
      <c r="R10433" s="70" t="str">
        <f>IFERROR(IF(K10433="handling and wharfage",SUM(P10433:Q10433),IF(OR(K10433="tank",K10433="Boat",K10433="car"),INDEX(Rate!$B$4:$M$25,MATCH(Gilbert!N10433,Rate!$A$4:$A$25,0),MATCH(Gilbert!L10433,Rate!$B$3:$M$3,0))*O10433*0.8,INDEX(Rate!$B$4:$M$25,MATCH(Gilbert!N10433,Rate!$A$4:$A$25,0),MATCH(Gilbert!L10433,Rate!$B$3:$M$3,0))*O10433)),"")</f>
        <v/>
      </c>
      <c r="T10433" s="71" t="str">
        <f t="shared" si="489"/>
        <v/>
      </c>
    </row>
    <row r="10434" spans="16:20">
      <c r="P10434" s="70" t="str">
        <f t="shared" si="487"/>
        <v/>
      </c>
      <c r="Q10434" s="70" t="str">
        <f t="shared" si="488"/>
        <v/>
      </c>
      <c r="R10434" s="70" t="str">
        <f>IFERROR(IF(K10434="handling and wharfage",SUM(P10434:Q10434),IF(OR(K10434="tank",K10434="Boat",K10434="car"),INDEX(Rate!$B$4:$M$25,MATCH(Gilbert!N10434,Rate!$A$4:$A$25,0),MATCH(Gilbert!L10434,Rate!$B$3:$M$3,0))*O10434*0.8,INDEX(Rate!$B$4:$M$25,MATCH(Gilbert!N10434,Rate!$A$4:$A$25,0),MATCH(Gilbert!L10434,Rate!$B$3:$M$3,0))*O10434)),"")</f>
        <v/>
      </c>
      <c r="T10434" s="71" t="str">
        <f t="shared" si="489"/>
        <v/>
      </c>
    </row>
    <row r="10435" spans="16:20">
      <c r="P10435" s="70" t="str">
        <f t="shared" ref="P10435:P10498" si="490">IF(OR(K10435="handling and wharfage",K10435="rau handling and wharfage"),O10435*30,"")</f>
        <v/>
      </c>
      <c r="Q10435" s="70" t="str">
        <f t="shared" ref="Q10435:Q10498" si="491">IF(K10435&lt;&gt;"handling and wharfage","",O10435*3.5)</f>
        <v/>
      </c>
      <c r="R10435" s="70" t="str">
        <f>IFERROR(IF(K10435="handling and wharfage",SUM(P10435:Q10435),IF(OR(K10435="tank",K10435="Boat",K10435="car"),INDEX(Rate!$B$4:$M$25,MATCH(Gilbert!N10435,Rate!$A$4:$A$25,0),MATCH(Gilbert!L10435,Rate!$B$3:$M$3,0))*O10435*0.8,INDEX(Rate!$B$4:$M$25,MATCH(Gilbert!N10435,Rate!$A$4:$A$25,0),MATCH(Gilbert!L10435,Rate!$B$3:$M$3,0))*O10435)),"")</f>
        <v/>
      </c>
      <c r="T10435" s="71" t="str">
        <f t="shared" ref="T10435:T10498" si="492">IF(L10435="","",IF(L10435="General2","F0070000061A","E31250000331"))</f>
        <v/>
      </c>
    </row>
    <row r="10436" spans="16:20">
      <c r="P10436" s="70" t="str">
        <f t="shared" si="490"/>
        <v/>
      </c>
      <c r="Q10436" s="70" t="str">
        <f t="shared" si="491"/>
        <v/>
      </c>
      <c r="R10436" s="70" t="str">
        <f>IFERROR(IF(K10436="handling and wharfage",SUM(P10436:Q10436),IF(OR(K10436="tank",K10436="Boat",K10436="car"),INDEX(Rate!$B$4:$M$25,MATCH(Gilbert!N10436,Rate!$A$4:$A$25,0),MATCH(Gilbert!L10436,Rate!$B$3:$M$3,0))*O10436*0.8,INDEX(Rate!$B$4:$M$25,MATCH(Gilbert!N10436,Rate!$A$4:$A$25,0),MATCH(Gilbert!L10436,Rate!$B$3:$M$3,0))*O10436)),"")</f>
        <v/>
      </c>
      <c r="T10436" s="71" t="str">
        <f t="shared" si="492"/>
        <v/>
      </c>
    </row>
    <row r="10437" spans="16:28">
      <c r="P10437" s="70" t="str">
        <f t="shared" si="490"/>
        <v/>
      </c>
      <c r="Q10437" s="70" t="str">
        <f t="shared" si="491"/>
        <v/>
      </c>
      <c r="R10437" s="70" t="str">
        <f>IFERROR(IF(K10437="handling and wharfage",SUM(P10437:Q10437),IF(OR(K10437="tank",K10437="Boat",K10437="car"),INDEX(Rate!$B$4:$M$25,MATCH(Gilbert!N10437,Rate!$A$4:$A$25,0),MATCH(Gilbert!L10437,Rate!$B$3:$M$3,0))*O10437*0.8,INDEX(Rate!$B$4:$M$25,MATCH(Gilbert!N10437,Rate!$A$4:$A$25,0),MATCH(Gilbert!L10437,Rate!$B$3:$M$3,0))*O10437)),"")</f>
        <v/>
      </c>
      <c r="T10437" s="71" t="str">
        <f t="shared" si="492"/>
        <v/>
      </c>
      <c r="AB10437" s="140" t="s">
        <v>24</v>
      </c>
    </row>
    <row r="10438" spans="16:20">
      <c r="P10438" s="70" t="str">
        <f t="shared" si="490"/>
        <v/>
      </c>
      <c r="Q10438" s="70" t="str">
        <f t="shared" si="491"/>
        <v/>
      </c>
      <c r="R10438" s="70" t="str">
        <f>IFERROR(IF(K10438="handling and wharfage",SUM(P10438:Q10438),IF(OR(K10438="tank",K10438="Boat",K10438="car"),INDEX(Rate!$B$4:$M$25,MATCH(Gilbert!N10438,Rate!$A$4:$A$25,0),MATCH(Gilbert!L10438,Rate!$B$3:$M$3,0))*O10438*0.8,INDEX(Rate!$B$4:$M$25,MATCH(Gilbert!N10438,Rate!$A$4:$A$25,0),MATCH(Gilbert!L10438,Rate!$B$3:$M$3,0))*O10438)),"")</f>
        <v/>
      </c>
      <c r="T10438" s="71" t="str">
        <f t="shared" si="492"/>
        <v/>
      </c>
    </row>
    <row r="10439" spans="16:20">
      <c r="P10439" s="70" t="str">
        <f t="shared" si="490"/>
        <v/>
      </c>
      <c r="Q10439" s="70" t="str">
        <f t="shared" si="491"/>
        <v/>
      </c>
      <c r="R10439" s="70" t="str">
        <f>IFERROR(IF(K10439="handling and wharfage",SUM(P10439:Q10439),IF(OR(K10439="tank",K10439="Boat",K10439="car"),INDEX(Rate!$B$4:$M$25,MATCH(Gilbert!N10439,Rate!$A$4:$A$25,0),MATCH(Gilbert!L10439,Rate!$B$3:$M$3,0))*O10439*0.8,INDEX(Rate!$B$4:$M$25,MATCH(Gilbert!N10439,Rate!$A$4:$A$25,0),MATCH(Gilbert!L10439,Rate!$B$3:$M$3,0))*O10439)),"")</f>
        <v/>
      </c>
      <c r="T10439" s="71" t="str">
        <f t="shared" si="492"/>
        <v/>
      </c>
    </row>
    <row r="10440" spans="16:20">
      <c r="P10440" s="70" t="str">
        <f t="shared" si="490"/>
        <v/>
      </c>
      <c r="Q10440" s="70" t="str">
        <f t="shared" si="491"/>
        <v/>
      </c>
      <c r="R10440" s="70" t="str">
        <f>IFERROR(IF(K10440="handling and wharfage",SUM(P10440:Q10440),IF(OR(K10440="tank",K10440="Boat",K10440="car"),INDEX(Rate!$B$4:$M$25,MATCH(Gilbert!N10440,Rate!$A$4:$A$25,0),MATCH(Gilbert!L10440,Rate!$B$3:$M$3,0))*O10440*0.8,INDEX(Rate!$B$4:$M$25,MATCH(Gilbert!N10440,Rate!$A$4:$A$25,0),MATCH(Gilbert!L10440,Rate!$B$3:$M$3,0))*O10440)),"")</f>
        <v/>
      </c>
      <c r="T10440" s="71" t="str">
        <f t="shared" si="492"/>
        <v/>
      </c>
    </row>
    <row r="10441" spans="16:20">
      <c r="P10441" s="70" t="str">
        <f t="shared" si="490"/>
        <v/>
      </c>
      <c r="Q10441" s="70" t="str">
        <f t="shared" si="491"/>
        <v/>
      </c>
      <c r="R10441" s="70" t="str">
        <f>IFERROR(IF(K10441="handling and wharfage",SUM(P10441:Q10441),IF(OR(K10441="tank",K10441="Boat",K10441="car"),INDEX(Rate!$B$4:$M$25,MATCH(Gilbert!N10441,Rate!$A$4:$A$25,0),MATCH(Gilbert!L10441,Rate!$B$3:$M$3,0))*O10441*0.8,INDEX(Rate!$B$4:$M$25,MATCH(Gilbert!N10441,Rate!$A$4:$A$25,0),MATCH(Gilbert!L10441,Rate!$B$3:$M$3,0))*O10441)),"")</f>
        <v/>
      </c>
      <c r="T10441" s="71" t="str">
        <f t="shared" si="492"/>
        <v/>
      </c>
    </row>
    <row r="10442" spans="16:20">
      <c r="P10442" s="70" t="str">
        <f t="shared" si="490"/>
        <v/>
      </c>
      <c r="Q10442" s="70" t="str">
        <f t="shared" si="491"/>
        <v/>
      </c>
      <c r="R10442" s="70" t="str">
        <f>IFERROR(IF(K10442="handling and wharfage",SUM(P10442:Q10442),IF(OR(K10442="tank",K10442="Boat",K10442="car"),INDEX(Rate!$B$4:$M$25,MATCH(Gilbert!N10442,Rate!$A$4:$A$25,0),MATCH(Gilbert!L10442,Rate!$B$3:$M$3,0))*O10442*0.8,INDEX(Rate!$B$4:$M$25,MATCH(Gilbert!N10442,Rate!$A$4:$A$25,0),MATCH(Gilbert!L10442,Rate!$B$3:$M$3,0))*O10442)),"")</f>
        <v/>
      </c>
      <c r="T10442" s="71" t="str">
        <f t="shared" si="492"/>
        <v/>
      </c>
    </row>
    <row r="10443" spans="16:20">
      <c r="P10443" s="70" t="str">
        <f t="shared" si="490"/>
        <v/>
      </c>
      <c r="Q10443" s="70" t="str">
        <f t="shared" si="491"/>
        <v/>
      </c>
      <c r="R10443" s="70" t="str">
        <f>IFERROR(IF(K10443="handling and wharfage",SUM(P10443:Q10443),IF(OR(K10443="tank",K10443="Boat",K10443="car"),INDEX(Rate!$B$4:$M$25,MATCH(Gilbert!N10443,Rate!$A$4:$A$25,0),MATCH(Gilbert!L10443,Rate!$B$3:$M$3,0))*O10443*0.8,INDEX(Rate!$B$4:$M$25,MATCH(Gilbert!N10443,Rate!$A$4:$A$25,0),MATCH(Gilbert!L10443,Rate!$B$3:$M$3,0))*O10443)),"")</f>
        <v/>
      </c>
      <c r="T10443" s="71" t="str">
        <f t="shared" si="492"/>
        <v/>
      </c>
    </row>
    <row r="10444" spans="16:20">
      <c r="P10444" s="70" t="str">
        <f t="shared" si="490"/>
        <v/>
      </c>
      <c r="Q10444" s="70" t="str">
        <f t="shared" si="491"/>
        <v/>
      </c>
      <c r="R10444" s="70" t="str">
        <f>IFERROR(IF(K10444="handling and wharfage",SUM(P10444:Q10444),IF(OR(K10444="tank",K10444="Boat",K10444="car"),INDEX(Rate!$B$4:$M$25,MATCH(Gilbert!N10444,Rate!$A$4:$A$25,0),MATCH(Gilbert!L10444,Rate!$B$3:$M$3,0))*O10444*0.8,INDEX(Rate!$B$4:$M$25,MATCH(Gilbert!N10444,Rate!$A$4:$A$25,0),MATCH(Gilbert!L10444,Rate!$B$3:$M$3,0))*O10444)),"")</f>
        <v/>
      </c>
      <c r="T10444" s="71" t="str">
        <f t="shared" si="492"/>
        <v/>
      </c>
    </row>
    <row r="10445" spans="16:20">
      <c r="P10445" s="70" t="str">
        <f t="shared" si="490"/>
        <v/>
      </c>
      <c r="Q10445" s="70" t="str">
        <f t="shared" si="491"/>
        <v/>
      </c>
      <c r="R10445" s="70" t="str">
        <f>IFERROR(IF(K10445="handling and wharfage",SUM(P10445:Q10445),IF(OR(K10445="tank",K10445="Boat",K10445="car"),INDEX(Rate!$B$4:$M$25,MATCH(Gilbert!N10445,Rate!$A$4:$A$25,0),MATCH(Gilbert!L10445,Rate!$B$3:$M$3,0))*O10445*0.8,INDEX(Rate!$B$4:$M$25,MATCH(Gilbert!N10445,Rate!$A$4:$A$25,0),MATCH(Gilbert!L10445,Rate!$B$3:$M$3,0))*O10445)),"")</f>
        <v/>
      </c>
      <c r="T10445" s="71" t="str">
        <f t="shared" si="492"/>
        <v/>
      </c>
    </row>
    <row r="10446" spans="16:20">
      <c r="P10446" s="70" t="str">
        <f t="shared" si="490"/>
        <v/>
      </c>
      <c r="Q10446" s="70" t="str">
        <f t="shared" si="491"/>
        <v/>
      </c>
      <c r="R10446" s="70" t="str">
        <f>IFERROR(IF(K10446="handling and wharfage",SUM(P10446:Q10446),IF(OR(K10446="tank",K10446="Boat",K10446="car"),INDEX(Rate!$B$4:$M$25,MATCH(Gilbert!N10446,Rate!$A$4:$A$25,0),MATCH(Gilbert!L10446,Rate!$B$3:$M$3,0))*O10446*0.8,INDEX(Rate!$B$4:$M$25,MATCH(Gilbert!N10446,Rate!$A$4:$A$25,0),MATCH(Gilbert!L10446,Rate!$B$3:$M$3,0))*O10446)),"")</f>
        <v/>
      </c>
      <c r="T10446" s="71" t="str">
        <f t="shared" si="492"/>
        <v/>
      </c>
    </row>
    <row r="10447" spans="16:20">
      <c r="P10447" s="70" t="str">
        <f t="shared" si="490"/>
        <v/>
      </c>
      <c r="Q10447" s="70" t="str">
        <f t="shared" si="491"/>
        <v/>
      </c>
      <c r="R10447" s="70" t="str">
        <f>IFERROR(IF(K10447="handling and wharfage",SUM(P10447:Q10447),IF(OR(K10447="tank",K10447="Boat",K10447="car"),INDEX(Rate!$B$4:$M$25,MATCH(Gilbert!N10447,Rate!$A$4:$A$25,0),MATCH(Gilbert!L10447,Rate!$B$3:$M$3,0))*O10447*0.8,INDEX(Rate!$B$4:$M$25,MATCH(Gilbert!N10447,Rate!$A$4:$A$25,0),MATCH(Gilbert!L10447,Rate!$B$3:$M$3,0))*O10447)),"")</f>
        <v/>
      </c>
      <c r="T10447" s="71" t="str">
        <f t="shared" si="492"/>
        <v/>
      </c>
    </row>
    <row r="10448" spans="16:20">
      <c r="P10448" s="70" t="str">
        <f t="shared" si="490"/>
        <v/>
      </c>
      <c r="Q10448" s="70" t="str">
        <f t="shared" si="491"/>
        <v/>
      </c>
      <c r="R10448" s="70" t="str">
        <f>IFERROR(IF(K10448="handling and wharfage",SUM(P10448:Q10448),IF(OR(K10448="tank",K10448="Boat",K10448="car"),INDEX(Rate!$B$4:$M$25,MATCH(Gilbert!N10448,Rate!$A$4:$A$25,0),MATCH(Gilbert!L10448,Rate!$B$3:$M$3,0))*O10448*0.8,INDEX(Rate!$B$4:$M$25,MATCH(Gilbert!N10448,Rate!$A$4:$A$25,0),MATCH(Gilbert!L10448,Rate!$B$3:$M$3,0))*O10448)),"")</f>
        <v/>
      </c>
      <c r="T10448" s="71" t="str">
        <f t="shared" si="492"/>
        <v/>
      </c>
    </row>
    <row r="10449" spans="16:20">
      <c r="P10449" s="70" t="str">
        <f t="shared" si="490"/>
        <v/>
      </c>
      <c r="Q10449" s="70" t="str">
        <f t="shared" si="491"/>
        <v/>
      </c>
      <c r="R10449" s="70" t="str">
        <f>IFERROR(IF(K10449="handling and wharfage",SUM(P10449:Q10449),IF(OR(K10449="tank",K10449="Boat",K10449="car"),INDEX(Rate!$B$4:$M$25,MATCH(Gilbert!N10449,Rate!$A$4:$A$25,0),MATCH(Gilbert!L10449,Rate!$B$3:$M$3,0))*O10449*0.8,INDEX(Rate!$B$4:$M$25,MATCH(Gilbert!N10449,Rate!$A$4:$A$25,0),MATCH(Gilbert!L10449,Rate!$B$3:$M$3,0))*O10449)),"")</f>
        <v/>
      </c>
      <c r="T10449" s="71" t="str">
        <f t="shared" si="492"/>
        <v/>
      </c>
    </row>
    <row r="10450" spans="16:20">
      <c r="P10450" s="70" t="str">
        <f t="shared" si="490"/>
        <v/>
      </c>
      <c r="Q10450" s="70" t="str">
        <f t="shared" si="491"/>
        <v/>
      </c>
      <c r="R10450" s="70" t="str">
        <f>IFERROR(IF(K10450="handling and wharfage",SUM(P10450:Q10450),IF(OR(K10450="tank",K10450="Boat",K10450="car"),INDEX(Rate!$B$4:$M$25,MATCH(Gilbert!N10450,Rate!$A$4:$A$25,0),MATCH(Gilbert!L10450,Rate!$B$3:$M$3,0))*O10450*0.8,INDEX(Rate!$B$4:$M$25,MATCH(Gilbert!N10450,Rate!$A$4:$A$25,0),MATCH(Gilbert!L10450,Rate!$B$3:$M$3,0))*O10450)),"")</f>
        <v/>
      </c>
      <c r="T10450" s="71" t="str">
        <f t="shared" si="492"/>
        <v/>
      </c>
    </row>
    <row r="10451" spans="16:20">
      <c r="P10451" s="70" t="str">
        <f t="shared" si="490"/>
        <v/>
      </c>
      <c r="Q10451" s="70" t="str">
        <f t="shared" si="491"/>
        <v/>
      </c>
      <c r="R10451" s="70" t="str">
        <f>IFERROR(IF(K10451="handling and wharfage",SUM(P10451:Q10451),IF(OR(K10451="tank",K10451="Boat",K10451="car"),INDEX(Rate!$B$4:$M$25,MATCH(Gilbert!N10451,Rate!$A$4:$A$25,0),MATCH(Gilbert!L10451,Rate!$B$3:$M$3,0))*O10451*0.8,INDEX(Rate!$B$4:$M$25,MATCH(Gilbert!N10451,Rate!$A$4:$A$25,0),MATCH(Gilbert!L10451,Rate!$B$3:$M$3,0))*O10451)),"")</f>
        <v/>
      </c>
      <c r="T10451" s="71" t="str">
        <f t="shared" si="492"/>
        <v/>
      </c>
    </row>
    <row r="10452" spans="16:20">
      <c r="P10452" s="70" t="str">
        <f t="shared" si="490"/>
        <v/>
      </c>
      <c r="Q10452" s="70" t="str">
        <f t="shared" si="491"/>
        <v/>
      </c>
      <c r="R10452" s="70" t="str">
        <f>IFERROR(IF(K10452="handling and wharfage",SUM(P10452:Q10452),IF(OR(K10452="tank",K10452="Boat",K10452="car"),INDEX(Rate!$B$4:$M$25,MATCH(Gilbert!N10452,Rate!$A$4:$A$25,0),MATCH(Gilbert!L10452,Rate!$B$3:$M$3,0))*O10452*0.8,INDEX(Rate!$B$4:$M$25,MATCH(Gilbert!N10452,Rate!$A$4:$A$25,0),MATCH(Gilbert!L10452,Rate!$B$3:$M$3,0))*O10452)),"")</f>
        <v/>
      </c>
      <c r="T10452" s="71" t="str">
        <f t="shared" si="492"/>
        <v/>
      </c>
    </row>
    <row r="10453" spans="16:20">
      <c r="P10453" s="70" t="str">
        <f t="shared" si="490"/>
        <v/>
      </c>
      <c r="Q10453" s="70" t="str">
        <f t="shared" si="491"/>
        <v/>
      </c>
      <c r="R10453" s="70" t="str">
        <f>IFERROR(IF(K10453="handling and wharfage",SUM(P10453:Q10453),IF(OR(K10453="tank",K10453="Boat",K10453="car"),INDEX(Rate!$B$4:$M$25,MATCH(Gilbert!N10453,Rate!$A$4:$A$25,0),MATCH(Gilbert!L10453,Rate!$B$3:$M$3,0))*O10453*0.8,INDEX(Rate!$B$4:$M$25,MATCH(Gilbert!N10453,Rate!$A$4:$A$25,0),MATCH(Gilbert!L10453,Rate!$B$3:$M$3,0))*O10453)),"")</f>
        <v/>
      </c>
      <c r="T10453" s="71" t="str">
        <f t="shared" si="492"/>
        <v/>
      </c>
    </row>
    <row r="10454" spans="16:20">
      <c r="P10454" s="70" t="str">
        <f t="shared" si="490"/>
        <v/>
      </c>
      <c r="Q10454" s="70" t="str">
        <f t="shared" si="491"/>
        <v/>
      </c>
      <c r="R10454" s="70" t="str">
        <f>IFERROR(IF(K10454="handling and wharfage",SUM(P10454:Q10454),IF(OR(K10454="tank",K10454="Boat",K10454="car"),INDEX(Rate!$B$4:$M$25,MATCH(Gilbert!N10454,Rate!$A$4:$A$25,0),MATCH(Gilbert!L10454,Rate!$B$3:$M$3,0))*O10454*0.8,INDEX(Rate!$B$4:$M$25,MATCH(Gilbert!N10454,Rate!$A$4:$A$25,0),MATCH(Gilbert!L10454,Rate!$B$3:$M$3,0))*O10454)),"")</f>
        <v/>
      </c>
      <c r="T10454" s="71" t="str">
        <f t="shared" si="492"/>
        <v/>
      </c>
    </row>
    <row r="10455" spans="16:20">
      <c r="P10455" s="70" t="str">
        <f t="shared" si="490"/>
        <v/>
      </c>
      <c r="Q10455" s="70" t="str">
        <f t="shared" si="491"/>
        <v/>
      </c>
      <c r="R10455" s="70" t="str">
        <f>IFERROR(IF(K10455="handling and wharfage",SUM(P10455:Q10455),IF(OR(K10455="tank",K10455="Boat",K10455="car"),INDEX(Rate!$B$4:$M$25,MATCH(Gilbert!N10455,Rate!$A$4:$A$25,0),MATCH(Gilbert!L10455,Rate!$B$3:$M$3,0))*O10455*0.8,INDEX(Rate!$B$4:$M$25,MATCH(Gilbert!N10455,Rate!$A$4:$A$25,0),MATCH(Gilbert!L10455,Rate!$B$3:$M$3,0))*O10455)),"")</f>
        <v/>
      </c>
      <c r="T10455" s="71" t="str">
        <f t="shared" si="492"/>
        <v/>
      </c>
    </row>
    <row r="10456" spans="16:20">
      <c r="P10456" s="70" t="str">
        <f t="shared" si="490"/>
        <v/>
      </c>
      <c r="Q10456" s="70" t="str">
        <f t="shared" si="491"/>
        <v/>
      </c>
      <c r="R10456" s="70" t="str">
        <f>IFERROR(IF(K10456="handling and wharfage",SUM(P10456:Q10456),IF(OR(K10456="tank",K10456="Boat",K10456="car"),INDEX(Rate!$B$4:$M$25,MATCH(Gilbert!N10456,Rate!$A$4:$A$25,0),MATCH(Gilbert!L10456,Rate!$B$3:$M$3,0))*O10456*0.8,INDEX(Rate!$B$4:$M$25,MATCH(Gilbert!N10456,Rate!$A$4:$A$25,0),MATCH(Gilbert!L10456,Rate!$B$3:$M$3,0))*O10456)),"")</f>
        <v/>
      </c>
      <c r="T10456" s="71" t="str">
        <f t="shared" si="492"/>
        <v/>
      </c>
    </row>
    <row r="10457" spans="16:20">
      <c r="P10457" s="70" t="str">
        <f t="shared" si="490"/>
        <v/>
      </c>
      <c r="Q10457" s="70" t="str">
        <f t="shared" si="491"/>
        <v/>
      </c>
      <c r="R10457" s="70" t="str">
        <f>IFERROR(IF(K10457="handling and wharfage",SUM(P10457:Q10457),IF(OR(K10457="tank",K10457="Boat",K10457="car"),INDEX(Rate!$B$4:$M$25,MATCH(Gilbert!N10457,Rate!$A$4:$A$25,0),MATCH(Gilbert!L10457,Rate!$B$3:$M$3,0))*O10457*0.8,INDEX(Rate!$B$4:$M$25,MATCH(Gilbert!N10457,Rate!$A$4:$A$25,0),MATCH(Gilbert!L10457,Rate!$B$3:$M$3,0))*O10457)),"")</f>
        <v/>
      </c>
      <c r="T10457" s="71" t="str">
        <f t="shared" si="492"/>
        <v/>
      </c>
    </row>
    <row r="10458" spans="16:20">
      <c r="P10458" s="70" t="str">
        <f t="shared" si="490"/>
        <v/>
      </c>
      <c r="Q10458" s="70" t="str">
        <f t="shared" si="491"/>
        <v/>
      </c>
      <c r="R10458" s="70" t="str">
        <f>IFERROR(IF(K10458="handling and wharfage",SUM(P10458:Q10458),IF(OR(K10458="tank",K10458="Boat",K10458="car"),INDEX(Rate!$B$4:$M$25,MATCH(Gilbert!N10458,Rate!$A$4:$A$25,0),MATCH(Gilbert!L10458,Rate!$B$3:$M$3,0))*O10458*0.8,INDEX(Rate!$B$4:$M$25,MATCH(Gilbert!N10458,Rate!$A$4:$A$25,0),MATCH(Gilbert!L10458,Rate!$B$3:$M$3,0))*O10458)),"")</f>
        <v/>
      </c>
      <c r="T10458" s="71" t="str">
        <f t="shared" si="492"/>
        <v/>
      </c>
    </row>
    <row r="10459" spans="16:20">
      <c r="P10459" s="70" t="str">
        <f t="shared" si="490"/>
        <v/>
      </c>
      <c r="Q10459" s="70" t="str">
        <f t="shared" si="491"/>
        <v/>
      </c>
      <c r="R10459" s="70" t="str">
        <f>IFERROR(IF(K10459="handling and wharfage",SUM(P10459:Q10459),IF(OR(K10459="tank",K10459="Boat",K10459="car"),INDEX(Rate!$B$4:$M$25,MATCH(Gilbert!N10459,Rate!$A$4:$A$25,0),MATCH(Gilbert!L10459,Rate!$B$3:$M$3,0))*O10459*0.8,INDEX(Rate!$B$4:$M$25,MATCH(Gilbert!N10459,Rate!$A$4:$A$25,0),MATCH(Gilbert!L10459,Rate!$B$3:$M$3,0))*O10459)),"")</f>
        <v/>
      </c>
      <c r="T10459" s="71" t="str">
        <f t="shared" si="492"/>
        <v/>
      </c>
    </row>
    <row r="10460" spans="16:20">
      <c r="P10460" s="70" t="str">
        <f t="shared" si="490"/>
        <v/>
      </c>
      <c r="Q10460" s="70" t="str">
        <f t="shared" si="491"/>
        <v/>
      </c>
      <c r="R10460" s="70" t="str">
        <f>IFERROR(IF(K10460="handling and wharfage",SUM(P10460:Q10460),IF(OR(K10460="tank",K10460="Boat",K10460="car"),INDEX(Rate!$B$4:$M$25,MATCH(Gilbert!N10460,Rate!$A$4:$A$25,0),MATCH(Gilbert!L10460,Rate!$B$3:$M$3,0))*O10460*0.8,INDEX(Rate!$B$4:$M$25,MATCH(Gilbert!N10460,Rate!$A$4:$A$25,0),MATCH(Gilbert!L10460,Rate!$B$3:$M$3,0))*O10460)),"")</f>
        <v/>
      </c>
      <c r="T10460" s="71" t="str">
        <f t="shared" si="492"/>
        <v/>
      </c>
    </row>
    <row r="10461" spans="16:20">
      <c r="P10461" s="70" t="str">
        <f t="shared" si="490"/>
        <v/>
      </c>
      <c r="Q10461" s="70" t="str">
        <f t="shared" si="491"/>
        <v/>
      </c>
      <c r="R10461" s="70" t="str">
        <f>IFERROR(IF(K10461="handling and wharfage",SUM(P10461:Q10461),IF(OR(K10461="tank",K10461="Boat",K10461="car"),INDEX(Rate!$B$4:$M$25,MATCH(Gilbert!N10461,Rate!$A$4:$A$25,0),MATCH(Gilbert!L10461,Rate!$B$3:$M$3,0))*O10461*0.8,INDEX(Rate!$B$4:$M$25,MATCH(Gilbert!N10461,Rate!$A$4:$A$25,0),MATCH(Gilbert!L10461,Rate!$B$3:$M$3,0))*O10461)),"")</f>
        <v/>
      </c>
      <c r="T10461" s="71" t="str">
        <f t="shared" si="492"/>
        <v/>
      </c>
    </row>
    <row r="10462" spans="16:20">
      <c r="P10462" s="70" t="str">
        <f t="shared" si="490"/>
        <v/>
      </c>
      <c r="Q10462" s="70" t="str">
        <f t="shared" si="491"/>
        <v/>
      </c>
      <c r="R10462" s="70" t="str">
        <f>IFERROR(IF(K10462="handling and wharfage",SUM(P10462:Q10462),IF(OR(K10462="tank",K10462="Boat",K10462="car"),INDEX(Rate!$B$4:$M$25,MATCH(Gilbert!N10462,Rate!$A$4:$A$25,0),MATCH(Gilbert!L10462,Rate!$B$3:$M$3,0))*O10462*0.8,INDEX(Rate!$B$4:$M$25,MATCH(Gilbert!N10462,Rate!$A$4:$A$25,0),MATCH(Gilbert!L10462,Rate!$B$3:$M$3,0))*O10462)),"")</f>
        <v/>
      </c>
      <c r="T10462" s="71" t="str">
        <f t="shared" si="492"/>
        <v/>
      </c>
    </row>
    <row r="10463" spans="16:20">
      <c r="P10463" s="70" t="str">
        <f t="shared" si="490"/>
        <v/>
      </c>
      <c r="Q10463" s="70" t="str">
        <f t="shared" si="491"/>
        <v/>
      </c>
      <c r="R10463" s="70" t="str">
        <f>IFERROR(IF(K10463="handling and wharfage",SUM(P10463:Q10463),IF(OR(K10463="tank",K10463="Boat",K10463="car"),INDEX(Rate!$B$4:$M$25,MATCH(Gilbert!N10463,Rate!$A$4:$A$25,0),MATCH(Gilbert!L10463,Rate!$B$3:$M$3,0))*O10463*0.8,INDEX(Rate!$B$4:$M$25,MATCH(Gilbert!N10463,Rate!$A$4:$A$25,0),MATCH(Gilbert!L10463,Rate!$B$3:$M$3,0))*O10463)),"")</f>
        <v/>
      </c>
      <c r="T10463" s="71" t="str">
        <f t="shared" si="492"/>
        <v/>
      </c>
    </row>
    <row r="10464" spans="16:20">
      <c r="P10464" s="70" t="str">
        <f t="shared" si="490"/>
        <v/>
      </c>
      <c r="Q10464" s="70" t="str">
        <f t="shared" si="491"/>
        <v/>
      </c>
      <c r="R10464" s="70" t="str">
        <f>IFERROR(IF(K10464="handling and wharfage",SUM(P10464:Q10464),IF(OR(K10464="tank",K10464="Boat",K10464="car"),INDEX(Rate!$B$4:$M$25,MATCH(Gilbert!N10464,Rate!$A$4:$A$25,0),MATCH(Gilbert!L10464,Rate!$B$3:$M$3,0))*O10464*0.8,INDEX(Rate!$B$4:$M$25,MATCH(Gilbert!N10464,Rate!$A$4:$A$25,0),MATCH(Gilbert!L10464,Rate!$B$3:$M$3,0))*O10464)),"")</f>
        <v/>
      </c>
      <c r="T10464" s="71" t="str">
        <f t="shared" si="492"/>
        <v/>
      </c>
    </row>
    <row r="10465" spans="16:20">
      <c r="P10465" s="70" t="str">
        <f t="shared" si="490"/>
        <v/>
      </c>
      <c r="Q10465" s="70" t="str">
        <f t="shared" si="491"/>
        <v/>
      </c>
      <c r="R10465" s="70" t="str">
        <f>IFERROR(IF(K10465="handling and wharfage",SUM(P10465:Q10465),IF(OR(K10465="tank",K10465="Boat",K10465="car"),INDEX(Rate!$B$4:$M$25,MATCH(Gilbert!N10465,Rate!$A$4:$A$25,0),MATCH(Gilbert!L10465,Rate!$B$3:$M$3,0))*O10465*0.8,INDEX(Rate!$B$4:$M$25,MATCH(Gilbert!N10465,Rate!$A$4:$A$25,0),MATCH(Gilbert!L10465,Rate!$B$3:$M$3,0))*O10465)),"")</f>
        <v/>
      </c>
      <c r="T10465" s="71" t="str">
        <f t="shared" si="492"/>
        <v/>
      </c>
    </row>
    <row r="10466" spans="16:20">
      <c r="P10466" s="70" t="str">
        <f t="shared" si="490"/>
        <v/>
      </c>
      <c r="Q10466" s="70" t="str">
        <f t="shared" si="491"/>
        <v/>
      </c>
      <c r="R10466" s="70" t="str">
        <f>IFERROR(IF(K10466="handling and wharfage",SUM(P10466:Q10466),IF(OR(K10466="tank",K10466="Boat",K10466="car"),INDEX(Rate!$B$4:$M$25,MATCH(Gilbert!N10466,Rate!$A$4:$A$25,0),MATCH(Gilbert!L10466,Rate!$B$3:$M$3,0))*O10466*0.8,INDEX(Rate!$B$4:$M$25,MATCH(Gilbert!N10466,Rate!$A$4:$A$25,0),MATCH(Gilbert!L10466,Rate!$B$3:$M$3,0))*O10466)),"")</f>
        <v/>
      </c>
      <c r="T10466" s="71" t="str">
        <f t="shared" si="492"/>
        <v/>
      </c>
    </row>
    <row r="10467" spans="16:20">
      <c r="P10467" s="70" t="str">
        <f t="shared" si="490"/>
        <v/>
      </c>
      <c r="Q10467" s="70" t="str">
        <f t="shared" si="491"/>
        <v/>
      </c>
      <c r="R10467" s="70" t="str">
        <f>IFERROR(IF(K10467="handling and wharfage",SUM(P10467:Q10467),IF(OR(K10467="tank",K10467="Boat",K10467="car"),INDEX(Rate!$B$4:$M$25,MATCH(Gilbert!N10467,Rate!$A$4:$A$25,0),MATCH(Gilbert!L10467,Rate!$B$3:$M$3,0))*O10467*0.8,INDEX(Rate!$B$4:$M$25,MATCH(Gilbert!N10467,Rate!$A$4:$A$25,0),MATCH(Gilbert!L10467,Rate!$B$3:$M$3,0))*O10467)),"")</f>
        <v/>
      </c>
      <c r="T10467" s="71" t="str">
        <f t="shared" si="492"/>
        <v/>
      </c>
    </row>
    <row r="10468" spans="16:20">
      <c r="P10468" s="70" t="str">
        <f t="shared" si="490"/>
        <v/>
      </c>
      <c r="Q10468" s="70" t="str">
        <f t="shared" si="491"/>
        <v/>
      </c>
      <c r="R10468" s="70" t="str">
        <f>IFERROR(IF(K10468="handling and wharfage",SUM(P10468:Q10468),IF(OR(K10468="tank",K10468="Boat",K10468="car"),INDEX(Rate!$B$4:$M$25,MATCH(Gilbert!N10468,Rate!$A$4:$A$25,0),MATCH(Gilbert!L10468,Rate!$B$3:$M$3,0))*O10468*0.8,INDEX(Rate!$B$4:$M$25,MATCH(Gilbert!N10468,Rate!$A$4:$A$25,0),MATCH(Gilbert!L10468,Rate!$B$3:$M$3,0))*O10468)),"")</f>
        <v/>
      </c>
      <c r="T10468" s="71" t="str">
        <f t="shared" si="492"/>
        <v/>
      </c>
    </row>
    <row r="10469" spans="16:20">
      <c r="P10469" s="70" t="str">
        <f t="shared" si="490"/>
        <v/>
      </c>
      <c r="Q10469" s="70" t="str">
        <f t="shared" si="491"/>
        <v/>
      </c>
      <c r="R10469" s="70" t="str">
        <f>IFERROR(IF(K10469="handling and wharfage",SUM(P10469:Q10469),IF(OR(K10469="tank",K10469="Boat",K10469="car"),INDEX(Rate!$B$4:$M$25,MATCH(Gilbert!N10469,Rate!$A$4:$A$25,0),MATCH(Gilbert!L10469,Rate!$B$3:$M$3,0))*O10469*0.8,INDEX(Rate!$B$4:$M$25,MATCH(Gilbert!N10469,Rate!$A$4:$A$25,0),MATCH(Gilbert!L10469,Rate!$B$3:$M$3,0))*O10469)),"")</f>
        <v/>
      </c>
      <c r="T10469" s="71" t="str">
        <f t="shared" si="492"/>
        <v/>
      </c>
    </row>
    <row r="10470" spans="16:20">
      <c r="P10470" s="70" t="str">
        <f t="shared" si="490"/>
        <v/>
      </c>
      <c r="Q10470" s="70" t="str">
        <f t="shared" si="491"/>
        <v/>
      </c>
      <c r="R10470" s="70" t="str">
        <f>IFERROR(IF(K10470="handling and wharfage",SUM(P10470:Q10470),IF(OR(K10470="tank",K10470="Boat",K10470="car"),INDEX(Rate!$B$4:$M$25,MATCH(Gilbert!N10470,Rate!$A$4:$A$25,0),MATCH(Gilbert!L10470,Rate!$B$3:$M$3,0))*O10470*0.8,INDEX(Rate!$B$4:$M$25,MATCH(Gilbert!N10470,Rate!$A$4:$A$25,0),MATCH(Gilbert!L10470,Rate!$B$3:$M$3,0))*O10470)),"")</f>
        <v/>
      </c>
      <c r="T10470" s="71" t="str">
        <f t="shared" si="492"/>
        <v/>
      </c>
    </row>
    <row r="10471" spans="16:20">
      <c r="P10471" s="70" t="str">
        <f t="shared" si="490"/>
        <v/>
      </c>
      <c r="Q10471" s="70" t="str">
        <f t="shared" si="491"/>
        <v/>
      </c>
      <c r="R10471" s="70" t="str">
        <f>IFERROR(IF(K10471="handling and wharfage",SUM(P10471:Q10471),IF(OR(K10471="tank",K10471="Boat",K10471="car"),INDEX(Rate!$B$4:$M$25,MATCH(Gilbert!N10471,Rate!$A$4:$A$25,0),MATCH(Gilbert!L10471,Rate!$B$3:$M$3,0))*O10471*0.8,INDEX(Rate!$B$4:$M$25,MATCH(Gilbert!N10471,Rate!$A$4:$A$25,0),MATCH(Gilbert!L10471,Rate!$B$3:$M$3,0))*O10471)),"")</f>
        <v/>
      </c>
      <c r="T10471" s="71" t="str">
        <f t="shared" si="492"/>
        <v/>
      </c>
    </row>
    <row r="10472" spans="16:20">
      <c r="P10472" s="70" t="str">
        <f t="shared" si="490"/>
        <v/>
      </c>
      <c r="Q10472" s="70" t="str">
        <f t="shared" si="491"/>
        <v/>
      </c>
      <c r="R10472" s="70" t="str">
        <f>IFERROR(IF(K10472="handling and wharfage",SUM(P10472:Q10472),IF(OR(K10472="tank",K10472="Boat",K10472="car"),INDEX(Rate!$B$4:$M$25,MATCH(Gilbert!N10472,Rate!$A$4:$A$25,0),MATCH(Gilbert!L10472,Rate!$B$3:$M$3,0))*O10472*0.8,INDEX(Rate!$B$4:$M$25,MATCH(Gilbert!N10472,Rate!$A$4:$A$25,0),MATCH(Gilbert!L10472,Rate!$B$3:$M$3,0))*O10472)),"")</f>
        <v/>
      </c>
      <c r="T10472" s="71" t="str">
        <f t="shared" si="492"/>
        <v/>
      </c>
    </row>
    <row r="10473" spans="16:20">
      <c r="P10473" s="70" t="str">
        <f t="shared" si="490"/>
        <v/>
      </c>
      <c r="Q10473" s="70" t="str">
        <f t="shared" si="491"/>
        <v/>
      </c>
      <c r="R10473" s="70" t="str">
        <f>IFERROR(IF(K10473="handling and wharfage",SUM(P10473:Q10473),IF(OR(K10473="tank",K10473="Boat",K10473="car"),INDEX(Rate!$B$4:$M$25,MATCH(Gilbert!N10473,Rate!$A$4:$A$25,0),MATCH(Gilbert!L10473,Rate!$B$3:$M$3,0))*O10473*0.8,INDEX(Rate!$B$4:$M$25,MATCH(Gilbert!N10473,Rate!$A$4:$A$25,0),MATCH(Gilbert!L10473,Rate!$B$3:$M$3,0))*O10473)),"")</f>
        <v/>
      </c>
      <c r="T10473" s="71" t="str">
        <f t="shared" si="492"/>
        <v/>
      </c>
    </row>
    <row r="10474" spans="16:20">
      <c r="P10474" s="70" t="str">
        <f t="shared" si="490"/>
        <v/>
      </c>
      <c r="Q10474" s="70" t="str">
        <f t="shared" si="491"/>
        <v/>
      </c>
      <c r="R10474" s="70" t="str">
        <f>IFERROR(IF(K10474="handling and wharfage",SUM(P10474:Q10474),IF(OR(K10474="tank",K10474="Boat",K10474="car"),INDEX(Rate!$B$4:$M$25,MATCH(Gilbert!N10474,Rate!$A$4:$A$25,0),MATCH(Gilbert!L10474,Rate!$B$3:$M$3,0))*O10474*0.8,INDEX(Rate!$B$4:$M$25,MATCH(Gilbert!N10474,Rate!$A$4:$A$25,0),MATCH(Gilbert!L10474,Rate!$B$3:$M$3,0))*O10474)),"")</f>
        <v/>
      </c>
      <c r="T10474" s="71" t="str">
        <f t="shared" si="492"/>
        <v/>
      </c>
    </row>
    <row r="10475" spans="16:20">
      <c r="P10475" s="70" t="str">
        <f t="shared" si="490"/>
        <v/>
      </c>
      <c r="Q10475" s="70" t="str">
        <f t="shared" si="491"/>
        <v/>
      </c>
      <c r="R10475" s="70" t="str">
        <f>IFERROR(IF(K10475="handling and wharfage",SUM(P10475:Q10475),IF(OR(K10475="tank",K10475="Boat",K10475="car"),INDEX(Rate!$B$4:$M$25,MATCH(Gilbert!N10475,Rate!$A$4:$A$25,0),MATCH(Gilbert!L10475,Rate!$B$3:$M$3,0))*O10475*0.8,INDEX(Rate!$B$4:$M$25,MATCH(Gilbert!N10475,Rate!$A$4:$A$25,0),MATCH(Gilbert!L10475,Rate!$B$3:$M$3,0))*O10475)),"")</f>
        <v/>
      </c>
      <c r="T10475" s="71" t="str">
        <f t="shared" si="492"/>
        <v/>
      </c>
    </row>
    <row r="10476" spans="16:20">
      <c r="P10476" s="70" t="str">
        <f t="shared" si="490"/>
        <v/>
      </c>
      <c r="Q10476" s="70" t="str">
        <f t="shared" si="491"/>
        <v/>
      </c>
      <c r="R10476" s="70" t="str">
        <f>IFERROR(IF(K10476="handling and wharfage",SUM(P10476:Q10476),IF(OR(K10476="tank",K10476="Boat",K10476="car"),INDEX(Rate!$B$4:$M$25,MATCH(Gilbert!N10476,Rate!$A$4:$A$25,0),MATCH(Gilbert!L10476,Rate!$B$3:$M$3,0))*O10476*0.8,INDEX(Rate!$B$4:$M$25,MATCH(Gilbert!N10476,Rate!$A$4:$A$25,0),MATCH(Gilbert!L10476,Rate!$B$3:$M$3,0))*O10476)),"")</f>
        <v/>
      </c>
      <c r="T10476" s="71" t="str">
        <f t="shared" si="492"/>
        <v/>
      </c>
    </row>
    <row r="10477" spans="16:24">
      <c r="P10477" s="70" t="str">
        <f t="shared" si="490"/>
        <v/>
      </c>
      <c r="Q10477" s="70" t="str">
        <f t="shared" si="491"/>
        <v/>
      </c>
      <c r="R10477" s="70" t="str">
        <f>IFERROR(IF(K10477="handling and wharfage",SUM(P10477:Q10477),IF(OR(K10477="tank",K10477="Boat",K10477="car"),INDEX(Rate!$B$4:$M$25,MATCH(Gilbert!N10477,Rate!$A$4:$A$25,0),MATCH(Gilbert!L10477,Rate!$B$3:$M$3,0))*O10477*0.8,INDEX(Rate!$B$4:$M$25,MATCH(Gilbert!N10477,Rate!$A$4:$A$25,0),MATCH(Gilbert!L10477,Rate!$B$3:$M$3,0))*O10477)),"")</f>
        <v/>
      </c>
      <c r="T10477" s="71" t="str">
        <f t="shared" si="492"/>
        <v/>
      </c>
      <c r="U10477" s="40"/>
      <c r="V10477" s="40"/>
      <c r="W10477" s="47"/>
      <c r="X10477" s="40"/>
    </row>
    <row r="10478" spans="16:24">
      <c r="P10478" s="70" t="str">
        <f t="shared" si="490"/>
        <v/>
      </c>
      <c r="Q10478" s="70" t="str">
        <f t="shared" si="491"/>
        <v/>
      </c>
      <c r="R10478" s="70" t="str">
        <f>IFERROR(IF(K10478="handling and wharfage",SUM(P10478:Q10478),IF(OR(K10478="tank",K10478="Boat",K10478="car"),INDEX(Rate!$B$4:$M$25,MATCH(Gilbert!N10478,Rate!$A$4:$A$25,0),MATCH(Gilbert!L10478,Rate!$B$3:$M$3,0))*O10478*0.8,INDEX(Rate!$B$4:$M$25,MATCH(Gilbert!N10478,Rate!$A$4:$A$25,0),MATCH(Gilbert!L10478,Rate!$B$3:$M$3,0))*O10478)),"")</f>
        <v/>
      </c>
      <c r="T10478" s="71" t="str">
        <f t="shared" si="492"/>
        <v/>
      </c>
      <c r="U10478" s="40"/>
      <c r="V10478" s="40"/>
      <c r="W10478" s="40"/>
      <c r="X10478" s="40"/>
    </row>
    <row r="10479" spans="16:20">
      <c r="P10479" s="70" t="str">
        <f t="shared" si="490"/>
        <v/>
      </c>
      <c r="Q10479" s="70" t="str">
        <f t="shared" si="491"/>
        <v/>
      </c>
      <c r="R10479" s="70" t="str">
        <f>IFERROR(IF(K10479="handling and wharfage",SUM(P10479:Q10479),IF(OR(K10479="tank",K10479="Boat",K10479="car"),INDEX(Rate!$B$4:$M$25,MATCH(Gilbert!N10479,Rate!$A$4:$A$25,0),MATCH(Gilbert!L10479,Rate!$B$3:$M$3,0))*O10479*0.8,INDEX(Rate!$B$4:$M$25,MATCH(Gilbert!N10479,Rate!$A$4:$A$25,0),MATCH(Gilbert!L10479,Rate!$B$3:$M$3,0))*O10479)),"")</f>
        <v/>
      </c>
      <c r="T10479" s="71" t="str">
        <f t="shared" si="492"/>
        <v/>
      </c>
    </row>
    <row r="10480" spans="16:20">
      <c r="P10480" s="70" t="str">
        <f t="shared" si="490"/>
        <v/>
      </c>
      <c r="Q10480" s="70" t="str">
        <f t="shared" si="491"/>
        <v/>
      </c>
      <c r="R10480" s="70" t="str">
        <f>IFERROR(IF(K10480="handling and wharfage",SUM(P10480:Q10480),IF(OR(K10480="tank",K10480="Boat",K10480="car"),INDEX(Rate!$B$4:$M$25,MATCH(Gilbert!N10480,Rate!$A$4:$A$25,0),MATCH(Gilbert!L10480,Rate!$B$3:$M$3,0))*O10480*0.8,INDEX(Rate!$B$4:$M$25,MATCH(Gilbert!N10480,Rate!$A$4:$A$25,0),MATCH(Gilbert!L10480,Rate!$B$3:$M$3,0))*O10480)),"")</f>
        <v/>
      </c>
      <c r="T10480" s="71" t="str">
        <f t="shared" si="492"/>
        <v/>
      </c>
    </row>
    <row r="10481" spans="16:20">
      <c r="P10481" s="70" t="str">
        <f t="shared" si="490"/>
        <v/>
      </c>
      <c r="Q10481" s="70" t="str">
        <f t="shared" si="491"/>
        <v/>
      </c>
      <c r="R10481" s="70" t="str">
        <f>IFERROR(IF(K10481="handling and wharfage",SUM(P10481:Q10481),IF(OR(K10481="tank",K10481="Boat",K10481="car"),INDEX(Rate!$B$4:$M$25,MATCH(Gilbert!N10481,Rate!$A$4:$A$25,0),MATCH(Gilbert!L10481,Rate!$B$3:$M$3,0))*O10481*0.8,INDEX(Rate!$B$4:$M$25,MATCH(Gilbert!N10481,Rate!$A$4:$A$25,0),MATCH(Gilbert!L10481,Rate!$B$3:$M$3,0))*O10481)),"")</f>
        <v/>
      </c>
      <c r="T10481" s="71" t="str">
        <f t="shared" si="492"/>
        <v/>
      </c>
    </row>
    <row r="10482" spans="16:20">
      <c r="P10482" s="70" t="str">
        <f t="shared" si="490"/>
        <v/>
      </c>
      <c r="Q10482" s="70" t="str">
        <f t="shared" si="491"/>
        <v/>
      </c>
      <c r="R10482" s="70" t="str">
        <f>IFERROR(IF(K10482="handling and wharfage",SUM(P10482:Q10482),IF(OR(K10482="tank",K10482="Boat",K10482="car"),INDEX(Rate!$B$4:$M$25,MATCH(Gilbert!N10482,Rate!$A$4:$A$25,0),MATCH(Gilbert!L10482,Rate!$B$3:$M$3,0))*O10482*0.8,INDEX(Rate!$B$4:$M$25,MATCH(Gilbert!N10482,Rate!$A$4:$A$25,0),MATCH(Gilbert!L10482,Rate!$B$3:$M$3,0))*O10482)),"")</f>
        <v/>
      </c>
      <c r="T10482" s="71" t="str">
        <f t="shared" si="492"/>
        <v/>
      </c>
    </row>
    <row r="10483" spans="16:20">
      <c r="P10483" s="70" t="str">
        <f t="shared" si="490"/>
        <v/>
      </c>
      <c r="Q10483" s="70" t="str">
        <f t="shared" si="491"/>
        <v/>
      </c>
      <c r="R10483" s="70" t="str">
        <f>IFERROR(IF(K10483="handling and wharfage",SUM(P10483:Q10483),IF(OR(K10483="tank",K10483="Boat",K10483="car"),INDEX(Rate!$B$4:$M$25,MATCH(Gilbert!N10483,Rate!$A$4:$A$25,0),MATCH(Gilbert!L10483,Rate!$B$3:$M$3,0))*O10483*0.8,INDEX(Rate!$B$4:$M$25,MATCH(Gilbert!N10483,Rate!$A$4:$A$25,0),MATCH(Gilbert!L10483,Rate!$B$3:$M$3,0))*O10483)),"")</f>
        <v/>
      </c>
      <c r="T10483" s="71" t="str">
        <f t="shared" si="492"/>
        <v/>
      </c>
    </row>
    <row r="10484" spans="16:20">
      <c r="P10484" s="70" t="str">
        <f t="shared" si="490"/>
        <v/>
      </c>
      <c r="Q10484" s="70" t="str">
        <f t="shared" si="491"/>
        <v/>
      </c>
      <c r="R10484" s="70" t="str">
        <f>IFERROR(IF(K10484="handling and wharfage",SUM(P10484:Q10484),IF(OR(K10484="tank",K10484="Boat",K10484="car"),INDEX(Rate!$B$4:$M$25,MATCH(Gilbert!N10484,Rate!$A$4:$A$25,0),MATCH(Gilbert!L10484,Rate!$B$3:$M$3,0))*O10484*0.8,INDEX(Rate!$B$4:$M$25,MATCH(Gilbert!N10484,Rate!$A$4:$A$25,0),MATCH(Gilbert!L10484,Rate!$B$3:$M$3,0))*O10484)),"")</f>
        <v/>
      </c>
      <c r="T10484" s="71" t="str">
        <f t="shared" si="492"/>
        <v/>
      </c>
    </row>
    <row r="10485" spans="16:20">
      <c r="P10485" s="70" t="str">
        <f t="shared" si="490"/>
        <v/>
      </c>
      <c r="Q10485" s="70" t="str">
        <f t="shared" si="491"/>
        <v/>
      </c>
      <c r="R10485" s="70" t="str">
        <f>IFERROR(IF(K10485="handling and wharfage",SUM(P10485:Q10485),IF(OR(K10485="tank",K10485="Boat",K10485="car"),INDEX(Rate!$B$4:$M$25,MATCH(Gilbert!N10485,Rate!$A$4:$A$25,0),MATCH(Gilbert!L10485,Rate!$B$3:$M$3,0))*O10485*0.8,INDEX(Rate!$B$4:$M$25,MATCH(Gilbert!N10485,Rate!$A$4:$A$25,0),MATCH(Gilbert!L10485,Rate!$B$3:$M$3,0))*O10485)),"")</f>
        <v/>
      </c>
      <c r="T10485" s="71" t="str">
        <f t="shared" si="492"/>
        <v/>
      </c>
    </row>
    <row r="10486" spans="16:20">
      <c r="P10486" s="70" t="str">
        <f t="shared" si="490"/>
        <v/>
      </c>
      <c r="Q10486" s="70" t="str">
        <f t="shared" si="491"/>
        <v/>
      </c>
      <c r="R10486" s="70" t="str">
        <f>IFERROR(IF(K10486="handling and wharfage",SUM(P10486:Q10486),IF(OR(K10486="tank",K10486="Boat",K10486="car"),INDEX(Rate!$B$4:$M$25,MATCH(Gilbert!N10486,Rate!$A$4:$A$25,0),MATCH(Gilbert!L10486,Rate!$B$3:$M$3,0))*O10486*0.8,INDEX(Rate!$B$4:$M$25,MATCH(Gilbert!N10486,Rate!$A$4:$A$25,0),MATCH(Gilbert!L10486,Rate!$B$3:$M$3,0))*O10486)),"")</f>
        <v/>
      </c>
      <c r="T10486" s="71" t="str">
        <f t="shared" si="492"/>
        <v/>
      </c>
    </row>
    <row r="10487" spans="16:20">
      <c r="P10487" s="70" t="str">
        <f t="shared" si="490"/>
        <v/>
      </c>
      <c r="Q10487" s="70" t="str">
        <f t="shared" si="491"/>
        <v/>
      </c>
      <c r="R10487" s="70" t="str">
        <f>IFERROR(IF(K10487="handling and wharfage",SUM(P10487:Q10487),IF(OR(K10487="tank",K10487="Boat",K10487="car"),INDEX(Rate!$B$4:$M$25,MATCH(Gilbert!N10487,Rate!$A$4:$A$25,0),MATCH(Gilbert!L10487,Rate!$B$3:$M$3,0))*O10487*0.8,INDEX(Rate!$B$4:$M$25,MATCH(Gilbert!N10487,Rate!$A$4:$A$25,0),MATCH(Gilbert!L10487,Rate!$B$3:$M$3,0))*O10487)),"")</f>
        <v/>
      </c>
      <c r="T10487" s="71" t="str">
        <f t="shared" si="492"/>
        <v/>
      </c>
    </row>
    <row r="10488" spans="16:20">
      <c r="P10488" s="70" t="str">
        <f t="shared" si="490"/>
        <v/>
      </c>
      <c r="Q10488" s="70" t="str">
        <f t="shared" si="491"/>
        <v/>
      </c>
      <c r="R10488" s="70" t="str">
        <f>IFERROR(IF(K10488="handling and wharfage",SUM(P10488:Q10488),IF(OR(K10488="tank",K10488="Boat",K10488="car"),INDEX(Rate!$B$4:$M$25,MATCH(Gilbert!N10488,Rate!$A$4:$A$25,0),MATCH(Gilbert!L10488,Rate!$B$3:$M$3,0))*O10488*0.8,INDEX(Rate!$B$4:$M$25,MATCH(Gilbert!N10488,Rate!$A$4:$A$25,0),MATCH(Gilbert!L10488,Rate!$B$3:$M$3,0))*O10488)),"")</f>
        <v/>
      </c>
      <c r="T10488" s="71" t="str">
        <f t="shared" si="492"/>
        <v/>
      </c>
    </row>
    <row r="10489" spans="16:20">
      <c r="P10489" s="70" t="str">
        <f t="shared" si="490"/>
        <v/>
      </c>
      <c r="Q10489" s="70" t="str">
        <f t="shared" si="491"/>
        <v/>
      </c>
      <c r="R10489" s="70" t="str">
        <f>IFERROR(IF(K10489="handling and wharfage",SUM(P10489:Q10489),IF(OR(K10489="tank",K10489="Boat",K10489="car"),INDEX(Rate!$B$4:$M$25,MATCH(Gilbert!N10489,Rate!$A$4:$A$25,0),MATCH(Gilbert!L10489,Rate!$B$3:$M$3,0))*O10489*0.8,INDEX(Rate!$B$4:$M$25,MATCH(Gilbert!N10489,Rate!$A$4:$A$25,0),MATCH(Gilbert!L10489,Rate!$B$3:$M$3,0))*O10489)),"")</f>
        <v/>
      </c>
      <c r="T10489" s="71" t="str">
        <f t="shared" si="492"/>
        <v/>
      </c>
    </row>
    <row r="10490" spans="16:20">
      <c r="P10490" s="70" t="str">
        <f t="shared" si="490"/>
        <v/>
      </c>
      <c r="Q10490" s="70" t="str">
        <f t="shared" si="491"/>
        <v/>
      </c>
      <c r="R10490" s="70" t="str">
        <f>IFERROR(IF(K10490="handling and wharfage",SUM(P10490:Q10490),IF(OR(K10490="tank",K10490="Boat",K10490="car"),INDEX(Rate!$B$4:$M$25,MATCH(Gilbert!N10490,Rate!$A$4:$A$25,0),MATCH(Gilbert!L10490,Rate!$B$3:$M$3,0))*O10490*0.8,INDEX(Rate!$B$4:$M$25,MATCH(Gilbert!N10490,Rate!$A$4:$A$25,0),MATCH(Gilbert!L10490,Rate!$B$3:$M$3,0))*O10490)),"")</f>
        <v/>
      </c>
      <c r="T10490" s="71" t="str">
        <f t="shared" si="492"/>
        <v/>
      </c>
    </row>
    <row r="10491" spans="16:20">
      <c r="P10491" s="70" t="str">
        <f t="shared" si="490"/>
        <v/>
      </c>
      <c r="Q10491" s="70" t="str">
        <f t="shared" si="491"/>
        <v/>
      </c>
      <c r="R10491" s="70" t="str">
        <f>IFERROR(IF(K10491="handling and wharfage",SUM(P10491:Q10491),IF(OR(K10491="tank",K10491="Boat",K10491="car"),INDEX(Rate!$B$4:$M$25,MATCH(Gilbert!N10491,Rate!$A$4:$A$25,0),MATCH(Gilbert!L10491,Rate!$B$3:$M$3,0))*O10491*0.8,INDEX(Rate!$B$4:$M$25,MATCH(Gilbert!N10491,Rate!$A$4:$A$25,0),MATCH(Gilbert!L10491,Rate!$B$3:$M$3,0))*O10491)),"")</f>
        <v/>
      </c>
      <c r="T10491" s="71" t="str">
        <f t="shared" si="492"/>
        <v/>
      </c>
    </row>
    <row r="10492" spans="16:20">
      <c r="P10492" s="70" t="str">
        <f t="shared" si="490"/>
        <v/>
      </c>
      <c r="Q10492" s="70" t="str">
        <f t="shared" si="491"/>
        <v/>
      </c>
      <c r="R10492" s="70" t="str">
        <f>IFERROR(IF(K10492="handling and wharfage",SUM(P10492:Q10492),IF(OR(K10492="tank",K10492="Boat",K10492="car"),INDEX(Rate!$B$4:$M$25,MATCH(Gilbert!N10492,Rate!$A$4:$A$25,0),MATCH(Gilbert!L10492,Rate!$B$3:$M$3,0))*O10492*0.8,INDEX(Rate!$B$4:$M$25,MATCH(Gilbert!N10492,Rate!$A$4:$A$25,0),MATCH(Gilbert!L10492,Rate!$B$3:$M$3,0))*O10492)),"")</f>
        <v/>
      </c>
      <c r="T10492" s="71" t="str">
        <f t="shared" si="492"/>
        <v/>
      </c>
    </row>
    <row r="10493" spans="16:20">
      <c r="P10493" s="70" t="str">
        <f t="shared" si="490"/>
        <v/>
      </c>
      <c r="Q10493" s="70" t="str">
        <f t="shared" si="491"/>
        <v/>
      </c>
      <c r="R10493" s="70" t="str">
        <f>IFERROR(IF(K10493="handling and wharfage",SUM(P10493:Q10493),IF(OR(K10493="tank",K10493="Boat",K10493="car"),INDEX(Rate!$B$4:$M$25,MATCH(Gilbert!N10493,Rate!$A$4:$A$25,0),MATCH(Gilbert!L10493,Rate!$B$3:$M$3,0))*O10493*0.8,INDEX(Rate!$B$4:$M$25,MATCH(Gilbert!N10493,Rate!$A$4:$A$25,0),MATCH(Gilbert!L10493,Rate!$B$3:$M$3,0))*O10493)),"")</f>
        <v/>
      </c>
      <c r="T10493" s="71" t="str">
        <f t="shared" si="492"/>
        <v/>
      </c>
    </row>
    <row r="10494" spans="16:20">
      <c r="P10494" s="70" t="str">
        <f t="shared" si="490"/>
        <v/>
      </c>
      <c r="Q10494" s="70" t="str">
        <f t="shared" si="491"/>
        <v/>
      </c>
      <c r="R10494" s="70" t="str">
        <f>IFERROR(IF(K10494="handling and wharfage",SUM(P10494:Q10494),IF(OR(K10494="tank",K10494="Boat",K10494="car"),INDEX(Rate!$B$4:$M$25,MATCH(Gilbert!N10494,Rate!$A$4:$A$25,0),MATCH(Gilbert!L10494,Rate!$B$3:$M$3,0))*O10494*0.8,INDEX(Rate!$B$4:$M$25,MATCH(Gilbert!N10494,Rate!$A$4:$A$25,0),MATCH(Gilbert!L10494,Rate!$B$3:$M$3,0))*O10494)),"")</f>
        <v/>
      </c>
      <c r="T10494" s="71" t="str">
        <f t="shared" si="492"/>
        <v/>
      </c>
    </row>
    <row r="10495" spans="16:20">
      <c r="P10495" s="70" t="str">
        <f t="shared" si="490"/>
        <v/>
      </c>
      <c r="Q10495" s="70" t="str">
        <f t="shared" si="491"/>
        <v/>
      </c>
      <c r="R10495" s="70" t="str">
        <f>IFERROR(IF(K10495="handling and wharfage",SUM(P10495:Q10495),IF(OR(K10495="tank",K10495="Boat",K10495="car"),INDEX(Rate!$B$4:$M$25,MATCH(Gilbert!N10495,Rate!$A$4:$A$25,0),MATCH(Gilbert!L10495,Rate!$B$3:$M$3,0))*O10495*0.8,INDEX(Rate!$B$4:$M$25,MATCH(Gilbert!N10495,Rate!$A$4:$A$25,0),MATCH(Gilbert!L10495,Rate!$B$3:$M$3,0))*O10495)),"")</f>
        <v/>
      </c>
      <c r="T10495" s="71" t="str">
        <f t="shared" si="492"/>
        <v/>
      </c>
    </row>
    <row r="10496" spans="16:20">
      <c r="P10496" s="70" t="str">
        <f t="shared" si="490"/>
        <v/>
      </c>
      <c r="Q10496" s="70" t="str">
        <f t="shared" si="491"/>
        <v/>
      </c>
      <c r="R10496" s="70" t="str">
        <f>IFERROR(IF(K10496="handling and wharfage",SUM(P10496:Q10496),IF(OR(K10496="tank",K10496="Boat",K10496="car"),INDEX(Rate!$B$4:$M$25,MATCH(Gilbert!N10496,Rate!$A$4:$A$25,0),MATCH(Gilbert!L10496,Rate!$B$3:$M$3,0))*O10496*0.8,INDEX(Rate!$B$4:$M$25,MATCH(Gilbert!N10496,Rate!$A$4:$A$25,0),MATCH(Gilbert!L10496,Rate!$B$3:$M$3,0))*O10496)),"")</f>
        <v/>
      </c>
      <c r="T10496" s="71" t="str">
        <f t="shared" si="492"/>
        <v/>
      </c>
    </row>
    <row r="10497" spans="16:20">
      <c r="P10497" s="70" t="str">
        <f t="shared" si="490"/>
        <v/>
      </c>
      <c r="Q10497" s="70" t="str">
        <f t="shared" si="491"/>
        <v/>
      </c>
      <c r="R10497" s="70" t="str">
        <f>IFERROR(IF(K10497="handling and wharfage",SUM(P10497:Q10497),IF(OR(K10497="tank",K10497="Boat",K10497="car"),INDEX(Rate!$B$4:$M$25,MATCH(Gilbert!N10497,Rate!$A$4:$A$25,0),MATCH(Gilbert!L10497,Rate!$B$3:$M$3,0))*O10497*0.8,INDEX(Rate!$B$4:$M$25,MATCH(Gilbert!N10497,Rate!$A$4:$A$25,0),MATCH(Gilbert!L10497,Rate!$B$3:$M$3,0))*O10497)),"")</f>
        <v/>
      </c>
      <c r="T10497" s="71" t="str">
        <f t="shared" si="492"/>
        <v/>
      </c>
    </row>
    <row r="10498" spans="16:20">
      <c r="P10498" s="70" t="str">
        <f t="shared" si="490"/>
        <v/>
      </c>
      <c r="Q10498" s="70" t="str">
        <f t="shared" si="491"/>
        <v/>
      </c>
      <c r="R10498" s="70" t="str">
        <f>IFERROR(IF(K10498="handling and wharfage",SUM(P10498:Q10498),IF(OR(K10498="tank",K10498="Boat",K10498="car"),INDEX(Rate!$B$4:$M$25,MATCH(Gilbert!N10498,Rate!$A$4:$A$25,0),MATCH(Gilbert!L10498,Rate!$B$3:$M$3,0))*O10498*0.8,INDEX(Rate!$B$4:$M$25,MATCH(Gilbert!N10498,Rate!$A$4:$A$25,0),MATCH(Gilbert!L10498,Rate!$B$3:$M$3,0))*O10498)),"")</f>
        <v/>
      </c>
      <c r="T10498" s="71" t="str">
        <f t="shared" si="492"/>
        <v/>
      </c>
    </row>
    <row r="10499" spans="16:20">
      <c r="P10499" s="70" t="str">
        <f t="shared" ref="P10499:P10562" si="493">IF(OR(K10499="handling and wharfage",K10499="rau handling and wharfage"),O10499*30,"")</f>
        <v/>
      </c>
      <c r="Q10499" s="70" t="str">
        <f t="shared" ref="Q10499:Q10562" si="494">IF(K10499&lt;&gt;"handling and wharfage","",O10499*3.5)</f>
        <v/>
      </c>
      <c r="R10499" s="70" t="str">
        <f>IFERROR(IF(K10499="handling and wharfage",SUM(P10499:Q10499),IF(OR(K10499="tank",K10499="Boat",K10499="car"),INDEX(Rate!$B$4:$M$25,MATCH(Gilbert!N10499,Rate!$A$4:$A$25,0),MATCH(Gilbert!L10499,Rate!$B$3:$M$3,0))*O10499*0.8,INDEX(Rate!$B$4:$M$25,MATCH(Gilbert!N10499,Rate!$A$4:$A$25,0),MATCH(Gilbert!L10499,Rate!$B$3:$M$3,0))*O10499)),"")</f>
        <v/>
      </c>
      <c r="T10499" s="71" t="str">
        <f t="shared" ref="T10499:T10562" si="495">IF(L10499="","",IF(L10499="General2","F0070000061A","E31250000331"))</f>
        <v/>
      </c>
    </row>
    <row r="10500" spans="16:20">
      <c r="P10500" s="70" t="str">
        <f t="shared" si="493"/>
        <v/>
      </c>
      <c r="Q10500" s="70" t="str">
        <f t="shared" si="494"/>
        <v/>
      </c>
      <c r="R10500" s="70" t="str">
        <f>IFERROR(IF(K10500="handling and wharfage",SUM(P10500:Q10500),IF(OR(K10500="tank",K10500="Boat",K10500="car"),INDEX(Rate!$B$4:$M$25,MATCH(Gilbert!N10500,Rate!$A$4:$A$25,0),MATCH(Gilbert!L10500,Rate!$B$3:$M$3,0))*O10500*0.8,INDEX(Rate!$B$4:$M$25,MATCH(Gilbert!N10500,Rate!$A$4:$A$25,0),MATCH(Gilbert!L10500,Rate!$B$3:$M$3,0))*O10500)),"")</f>
        <v/>
      </c>
      <c r="T10500" s="71" t="str">
        <f t="shared" si="495"/>
        <v/>
      </c>
    </row>
    <row r="10501" spans="16:20">
      <c r="P10501" s="70" t="str">
        <f t="shared" si="493"/>
        <v/>
      </c>
      <c r="Q10501" s="70" t="str">
        <f t="shared" si="494"/>
        <v/>
      </c>
      <c r="R10501" s="70" t="str">
        <f>IFERROR(IF(K10501="handling and wharfage",SUM(P10501:Q10501),IF(OR(K10501="tank",K10501="Boat",K10501="car"),INDEX(Rate!$B$4:$M$25,MATCH(Gilbert!N10501,Rate!$A$4:$A$25,0),MATCH(Gilbert!L10501,Rate!$B$3:$M$3,0))*O10501*0.8,INDEX(Rate!$B$4:$M$25,MATCH(Gilbert!N10501,Rate!$A$4:$A$25,0),MATCH(Gilbert!L10501,Rate!$B$3:$M$3,0))*O10501)),"")</f>
        <v/>
      </c>
      <c r="T10501" s="71" t="str">
        <f t="shared" si="495"/>
        <v/>
      </c>
    </row>
    <row r="10502" spans="16:20">
      <c r="P10502" s="70" t="str">
        <f t="shared" si="493"/>
        <v/>
      </c>
      <c r="Q10502" s="70" t="str">
        <f t="shared" si="494"/>
        <v/>
      </c>
      <c r="R10502" s="70" t="str">
        <f>IFERROR(IF(K10502="handling and wharfage",SUM(P10502:Q10502),IF(OR(K10502="tank",K10502="Boat",K10502="car"),INDEX(Rate!$B$4:$M$25,MATCH(Gilbert!N10502,Rate!$A$4:$A$25,0),MATCH(Gilbert!L10502,Rate!$B$3:$M$3,0))*O10502*0.8,INDEX(Rate!$B$4:$M$25,MATCH(Gilbert!N10502,Rate!$A$4:$A$25,0),MATCH(Gilbert!L10502,Rate!$B$3:$M$3,0))*O10502)),"")</f>
        <v/>
      </c>
      <c r="T10502" s="71" t="str">
        <f t="shared" si="495"/>
        <v/>
      </c>
    </row>
    <row r="10503" spans="16:20">
      <c r="P10503" s="70" t="str">
        <f t="shared" si="493"/>
        <v/>
      </c>
      <c r="Q10503" s="70" t="str">
        <f t="shared" si="494"/>
        <v/>
      </c>
      <c r="R10503" s="70" t="str">
        <f>IFERROR(IF(K10503="handling and wharfage",SUM(P10503:Q10503),IF(OR(K10503="tank",K10503="Boat",K10503="car"),INDEX(Rate!$B$4:$M$25,MATCH(Gilbert!N10503,Rate!$A$4:$A$25,0),MATCH(Gilbert!L10503,Rate!$B$3:$M$3,0))*O10503*0.8,INDEX(Rate!$B$4:$M$25,MATCH(Gilbert!N10503,Rate!$A$4:$A$25,0),MATCH(Gilbert!L10503,Rate!$B$3:$M$3,0))*O10503)),"")</f>
        <v/>
      </c>
      <c r="T10503" s="71" t="str">
        <f t="shared" si="495"/>
        <v/>
      </c>
    </row>
    <row r="10504" spans="16:20">
      <c r="P10504" s="70" t="str">
        <f t="shared" si="493"/>
        <v/>
      </c>
      <c r="Q10504" s="70" t="str">
        <f t="shared" si="494"/>
        <v/>
      </c>
      <c r="R10504" s="70" t="str">
        <f>IFERROR(IF(K10504="handling and wharfage",SUM(P10504:Q10504),IF(OR(K10504="tank",K10504="Boat",K10504="car"),INDEX(Rate!$B$4:$M$25,MATCH(Gilbert!N10504,Rate!$A$4:$A$25,0),MATCH(Gilbert!L10504,Rate!$B$3:$M$3,0))*O10504*0.8,INDEX(Rate!$B$4:$M$25,MATCH(Gilbert!N10504,Rate!$A$4:$A$25,0),MATCH(Gilbert!L10504,Rate!$B$3:$M$3,0))*O10504)),"")</f>
        <v/>
      </c>
      <c r="T10504" s="71" t="str">
        <f t="shared" si="495"/>
        <v/>
      </c>
    </row>
    <row r="10505" spans="16:20">
      <c r="P10505" s="70" t="str">
        <f t="shared" si="493"/>
        <v/>
      </c>
      <c r="Q10505" s="70" t="str">
        <f t="shared" si="494"/>
        <v/>
      </c>
      <c r="R10505" s="70" t="str">
        <f>IFERROR(IF(K10505="handling and wharfage",SUM(P10505:Q10505),IF(OR(K10505="tank",K10505="Boat",K10505="car"),INDEX(Rate!$B$4:$M$25,MATCH(Gilbert!N10505,Rate!$A$4:$A$25,0),MATCH(Gilbert!L10505,Rate!$B$3:$M$3,0))*O10505*0.8,INDEX(Rate!$B$4:$M$25,MATCH(Gilbert!N10505,Rate!$A$4:$A$25,0),MATCH(Gilbert!L10505,Rate!$B$3:$M$3,0))*O10505)),"")</f>
        <v/>
      </c>
      <c r="T10505" s="71" t="str">
        <f t="shared" si="495"/>
        <v/>
      </c>
    </row>
    <row r="10506" spans="16:20">
      <c r="P10506" s="70" t="str">
        <f t="shared" si="493"/>
        <v/>
      </c>
      <c r="Q10506" s="70" t="str">
        <f t="shared" si="494"/>
        <v/>
      </c>
      <c r="R10506" s="70" t="str">
        <f>IFERROR(IF(K10506="handling and wharfage",SUM(P10506:Q10506),IF(OR(K10506="tank",K10506="Boat",K10506="car"),INDEX(Rate!$B$4:$M$25,MATCH(Gilbert!N10506,Rate!$A$4:$A$25,0),MATCH(Gilbert!L10506,Rate!$B$3:$M$3,0))*O10506*0.8,INDEX(Rate!$B$4:$M$25,MATCH(Gilbert!N10506,Rate!$A$4:$A$25,0),MATCH(Gilbert!L10506,Rate!$B$3:$M$3,0))*O10506)),"")</f>
        <v/>
      </c>
      <c r="T10506" s="71" t="str">
        <f t="shared" si="495"/>
        <v/>
      </c>
    </row>
    <row r="10507" spans="16:20">
      <c r="P10507" s="70" t="str">
        <f t="shared" si="493"/>
        <v/>
      </c>
      <c r="Q10507" s="70" t="str">
        <f t="shared" si="494"/>
        <v/>
      </c>
      <c r="R10507" s="70" t="str">
        <f>IFERROR(IF(K10507="handling and wharfage",SUM(P10507:Q10507),IF(OR(K10507="tank",K10507="Boat",K10507="car"),INDEX(Rate!$B$4:$M$25,MATCH(Gilbert!N10507,Rate!$A$4:$A$25,0),MATCH(Gilbert!L10507,Rate!$B$3:$M$3,0))*O10507*0.8,INDEX(Rate!$B$4:$M$25,MATCH(Gilbert!N10507,Rate!$A$4:$A$25,0),MATCH(Gilbert!L10507,Rate!$B$3:$M$3,0))*O10507)),"")</f>
        <v/>
      </c>
      <c r="T10507" s="71" t="str">
        <f t="shared" si="495"/>
        <v/>
      </c>
    </row>
    <row r="10508" spans="16:20">
      <c r="P10508" s="70" t="str">
        <f t="shared" si="493"/>
        <v/>
      </c>
      <c r="Q10508" s="70" t="str">
        <f t="shared" si="494"/>
        <v/>
      </c>
      <c r="R10508" s="70" t="str">
        <f>IFERROR(IF(K10508="handling and wharfage",SUM(P10508:Q10508),IF(OR(K10508="tank",K10508="Boat",K10508="car"),INDEX(Rate!$B$4:$M$25,MATCH(Gilbert!N10508,Rate!$A$4:$A$25,0),MATCH(Gilbert!L10508,Rate!$B$3:$M$3,0))*O10508*0.8,INDEX(Rate!$B$4:$M$25,MATCH(Gilbert!N10508,Rate!$A$4:$A$25,0),MATCH(Gilbert!L10508,Rate!$B$3:$M$3,0))*O10508)),"")</f>
        <v/>
      </c>
      <c r="T10508" s="71" t="str">
        <f t="shared" si="495"/>
        <v/>
      </c>
    </row>
    <row r="10509" spans="16:20">
      <c r="P10509" s="70" t="str">
        <f t="shared" si="493"/>
        <v/>
      </c>
      <c r="Q10509" s="70" t="str">
        <f t="shared" si="494"/>
        <v/>
      </c>
      <c r="R10509" s="70" t="str">
        <f>IFERROR(IF(K10509="handling and wharfage",SUM(P10509:Q10509),IF(OR(K10509="tank",K10509="Boat",K10509="car"),INDEX(Rate!$B$4:$M$25,MATCH(Gilbert!N10509,Rate!$A$4:$A$25,0),MATCH(Gilbert!L10509,Rate!$B$3:$M$3,0))*O10509*0.8,INDEX(Rate!$B$4:$M$25,MATCH(Gilbert!N10509,Rate!$A$4:$A$25,0),MATCH(Gilbert!L10509,Rate!$B$3:$M$3,0))*O10509)),"")</f>
        <v/>
      </c>
      <c r="T10509" s="71" t="str">
        <f t="shared" si="495"/>
        <v/>
      </c>
    </row>
    <row r="10510" spans="16:20">
      <c r="P10510" s="70" t="str">
        <f t="shared" si="493"/>
        <v/>
      </c>
      <c r="Q10510" s="70" t="str">
        <f t="shared" si="494"/>
        <v/>
      </c>
      <c r="R10510" s="70" t="str">
        <f>IFERROR(IF(K10510="handling and wharfage",SUM(P10510:Q10510),IF(OR(K10510="tank",K10510="Boat",K10510="car"),INDEX(Rate!$B$4:$M$25,MATCH(Gilbert!N10510,Rate!$A$4:$A$25,0),MATCH(Gilbert!L10510,Rate!$B$3:$M$3,0))*O10510*0.8,INDEX(Rate!$B$4:$M$25,MATCH(Gilbert!N10510,Rate!$A$4:$A$25,0),MATCH(Gilbert!L10510,Rate!$B$3:$M$3,0))*O10510)),"")</f>
        <v/>
      </c>
      <c r="T10510" s="71" t="str">
        <f t="shared" si="495"/>
        <v/>
      </c>
    </row>
    <row r="10511" spans="16:20">
      <c r="P10511" s="70" t="str">
        <f t="shared" si="493"/>
        <v/>
      </c>
      <c r="Q10511" s="70" t="str">
        <f t="shared" si="494"/>
        <v/>
      </c>
      <c r="R10511" s="70" t="str">
        <f>IFERROR(IF(K10511="handling and wharfage",SUM(P10511:Q10511),IF(OR(K10511="tank",K10511="Boat",K10511="car"),INDEX(Rate!$B$4:$M$25,MATCH(Gilbert!N10511,Rate!$A$4:$A$25,0),MATCH(Gilbert!L10511,Rate!$B$3:$M$3,0))*O10511*0.8,INDEX(Rate!$B$4:$M$25,MATCH(Gilbert!N10511,Rate!$A$4:$A$25,0),MATCH(Gilbert!L10511,Rate!$B$3:$M$3,0))*O10511)),"")</f>
        <v/>
      </c>
      <c r="T10511" s="71" t="str">
        <f t="shared" si="495"/>
        <v/>
      </c>
    </row>
    <row r="10512" spans="16:20">
      <c r="P10512" s="70" t="str">
        <f t="shared" si="493"/>
        <v/>
      </c>
      <c r="Q10512" s="70" t="str">
        <f t="shared" si="494"/>
        <v/>
      </c>
      <c r="R10512" s="70" t="str">
        <f>IFERROR(IF(K10512="handling and wharfage",SUM(P10512:Q10512),IF(OR(K10512="tank",K10512="Boat",K10512="car"),INDEX(Rate!$B$4:$M$25,MATCH(Gilbert!N10512,Rate!$A$4:$A$25,0),MATCH(Gilbert!L10512,Rate!$B$3:$M$3,0))*O10512*0.8,INDEX(Rate!$B$4:$M$25,MATCH(Gilbert!N10512,Rate!$A$4:$A$25,0),MATCH(Gilbert!L10512,Rate!$B$3:$M$3,0))*O10512)),"")</f>
        <v/>
      </c>
      <c r="T10512" s="71" t="str">
        <f t="shared" si="495"/>
        <v/>
      </c>
    </row>
    <row r="10513" spans="16:20">
      <c r="P10513" s="70" t="str">
        <f t="shared" si="493"/>
        <v/>
      </c>
      <c r="Q10513" s="70" t="str">
        <f t="shared" si="494"/>
        <v/>
      </c>
      <c r="R10513" s="70" t="str">
        <f>IFERROR(IF(K10513="handling and wharfage",SUM(P10513:Q10513),IF(OR(K10513="tank",K10513="Boat",K10513="car"),INDEX(Rate!$B$4:$M$25,MATCH(Gilbert!N10513,Rate!$A$4:$A$25,0),MATCH(Gilbert!L10513,Rate!$B$3:$M$3,0))*O10513*0.8,INDEX(Rate!$B$4:$M$25,MATCH(Gilbert!N10513,Rate!$A$4:$A$25,0),MATCH(Gilbert!L10513,Rate!$B$3:$M$3,0))*O10513)),"")</f>
        <v/>
      </c>
      <c r="T10513" s="71" t="str">
        <f t="shared" si="495"/>
        <v/>
      </c>
    </row>
    <row r="10514" spans="16:20">
      <c r="P10514" s="70" t="str">
        <f t="shared" si="493"/>
        <v/>
      </c>
      <c r="Q10514" s="70" t="str">
        <f t="shared" si="494"/>
        <v/>
      </c>
      <c r="R10514" s="70" t="str">
        <f>IFERROR(IF(K10514="handling and wharfage",SUM(P10514:Q10514),IF(OR(K10514="tank",K10514="Boat",K10514="car"),INDEX(Rate!$B$4:$M$25,MATCH(Gilbert!N10514,Rate!$A$4:$A$25,0),MATCH(Gilbert!L10514,Rate!$B$3:$M$3,0))*O10514*0.8,INDEX(Rate!$B$4:$M$25,MATCH(Gilbert!N10514,Rate!$A$4:$A$25,0),MATCH(Gilbert!L10514,Rate!$B$3:$M$3,0))*O10514)),"")</f>
        <v/>
      </c>
      <c r="T10514" s="71" t="str">
        <f t="shared" si="495"/>
        <v/>
      </c>
    </row>
    <row r="10515" spans="16:20">
      <c r="P10515" s="70" t="str">
        <f t="shared" si="493"/>
        <v/>
      </c>
      <c r="Q10515" s="70" t="str">
        <f t="shared" si="494"/>
        <v/>
      </c>
      <c r="R10515" s="70" t="str">
        <f>IFERROR(IF(K10515="handling and wharfage",SUM(P10515:Q10515),IF(OR(K10515="tank",K10515="Boat",K10515="car"),INDEX(Rate!$B$4:$M$25,MATCH(Gilbert!N10515,Rate!$A$4:$A$25,0),MATCH(Gilbert!L10515,Rate!$B$3:$M$3,0))*O10515*0.8,INDEX(Rate!$B$4:$M$25,MATCH(Gilbert!N10515,Rate!$A$4:$A$25,0),MATCH(Gilbert!L10515,Rate!$B$3:$M$3,0))*O10515)),"")</f>
        <v/>
      </c>
      <c r="T10515" s="71" t="str">
        <f t="shared" si="495"/>
        <v/>
      </c>
    </row>
    <row r="10516" spans="16:20">
      <c r="P10516" s="70" t="str">
        <f t="shared" si="493"/>
        <v/>
      </c>
      <c r="Q10516" s="70" t="str">
        <f t="shared" si="494"/>
        <v/>
      </c>
      <c r="R10516" s="70" t="str">
        <f>IFERROR(IF(K10516="handling and wharfage",SUM(P10516:Q10516),IF(OR(K10516="tank",K10516="Boat",K10516="car"),INDEX(Rate!$B$4:$M$25,MATCH(Gilbert!N10516,Rate!$A$4:$A$25,0),MATCH(Gilbert!L10516,Rate!$B$3:$M$3,0))*O10516*0.8,INDEX(Rate!$B$4:$M$25,MATCH(Gilbert!N10516,Rate!$A$4:$A$25,0),MATCH(Gilbert!L10516,Rate!$B$3:$M$3,0))*O10516)),"")</f>
        <v/>
      </c>
      <c r="T10516" s="71" t="str">
        <f t="shared" si="495"/>
        <v/>
      </c>
    </row>
    <row r="10517" spans="16:20">
      <c r="P10517" s="70" t="str">
        <f t="shared" si="493"/>
        <v/>
      </c>
      <c r="Q10517" s="70" t="str">
        <f t="shared" si="494"/>
        <v/>
      </c>
      <c r="R10517" s="70" t="str">
        <f>IFERROR(IF(K10517="handling and wharfage",SUM(P10517:Q10517),IF(OR(K10517="tank",K10517="Boat",K10517="car"),INDEX(Rate!$B$4:$M$25,MATCH(Gilbert!N10517,Rate!$A$4:$A$25,0),MATCH(Gilbert!L10517,Rate!$B$3:$M$3,0))*O10517*0.8,INDEX(Rate!$B$4:$M$25,MATCH(Gilbert!N10517,Rate!$A$4:$A$25,0),MATCH(Gilbert!L10517,Rate!$B$3:$M$3,0))*O10517)),"")</f>
        <v/>
      </c>
      <c r="T10517" s="71" t="str">
        <f t="shared" si="495"/>
        <v/>
      </c>
    </row>
    <row r="10518" spans="16:20">
      <c r="P10518" s="70" t="str">
        <f t="shared" si="493"/>
        <v/>
      </c>
      <c r="Q10518" s="70" t="str">
        <f t="shared" si="494"/>
        <v/>
      </c>
      <c r="R10518" s="70" t="str">
        <f>IFERROR(IF(K10518="handling and wharfage",SUM(P10518:Q10518),IF(OR(K10518="tank",K10518="Boat",K10518="car"),INDEX(Rate!$B$4:$M$25,MATCH(Gilbert!N10518,Rate!$A$4:$A$25,0),MATCH(Gilbert!L10518,Rate!$B$3:$M$3,0))*O10518*0.8,INDEX(Rate!$B$4:$M$25,MATCH(Gilbert!N10518,Rate!$A$4:$A$25,0),MATCH(Gilbert!L10518,Rate!$B$3:$M$3,0))*O10518)),"")</f>
        <v/>
      </c>
      <c r="T10518" s="71" t="str">
        <f t="shared" si="495"/>
        <v/>
      </c>
    </row>
    <row r="10519" spans="16:20">
      <c r="P10519" s="70" t="str">
        <f t="shared" si="493"/>
        <v/>
      </c>
      <c r="Q10519" s="70" t="str">
        <f t="shared" si="494"/>
        <v/>
      </c>
      <c r="R10519" s="70" t="str">
        <f>IFERROR(IF(K10519="handling and wharfage",SUM(P10519:Q10519),IF(OR(K10519="tank",K10519="Boat",K10519="car"),INDEX(Rate!$B$4:$M$25,MATCH(Gilbert!N10519,Rate!$A$4:$A$25,0),MATCH(Gilbert!L10519,Rate!$B$3:$M$3,0))*O10519*0.8,INDEX(Rate!$B$4:$M$25,MATCH(Gilbert!N10519,Rate!$A$4:$A$25,0),MATCH(Gilbert!L10519,Rate!$B$3:$M$3,0))*O10519)),"")</f>
        <v/>
      </c>
      <c r="T10519" s="71" t="str">
        <f t="shared" si="495"/>
        <v/>
      </c>
    </row>
    <row r="10520" spans="16:20">
      <c r="P10520" s="70" t="str">
        <f t="shared" si="493"/>
        <v/>
      </c>
      <c r="Q10520" s="70" t="str">
        <f t="shared" si="494"/>
        <v/>
      </c>
      <c r="R10520" s="70" t="str">
        <f>IFERROR(IF(K10520="handling and wharfage",SUM(P10520:Q10520),IF(OR(K10520="tank",K10520="Boat",K10520="car"),INDEX(Rate!$B$4:$M$25,MATCH(Gilbert!N10520,Rate!$A$4:$A$25,0),MATCH(Gilbert!L10520,Rate!$B$3:$M$3,0))*O10520*0.8,INDEX(Rate!$B$4:$M$25,MATCH(Gilbert!N10520,Rate!$A$4:$A$25,0),MATCH(Gilbert!L10520,Rate!$B$3:$M$3,0))*O10520)),"")</f>
        <v/>
      </c>
      <c r="T10520" s="71" t="str">
        <f t="shared" si="495"/>
        <v/>
      </c>
    </row>
    <row r="10521" spans="16:20">
      <c r="P10521" s="70" t="str">
        <f t="shared" si="493"/>
        <v/>
      </c>
      <c r="Q10521" s="70" t="str">
        <f t="shared" si="494"/>
        <v/>
      </c>
      <c r="R10521" s="70" t="str">
        <f>IFERROR(IF(K10521="handling and wharfage",SUM(P10521:Q10521),IF(OR(K10521="tank",K10521="Boat",K10521="car"),INDEX(Rate!$B$4:$M$25,MATCH(Gilbert!N10521,Rate!$A$4:$A$25,0),MATCH(Gilbert!L10521,Rate!$B$3:$M$3,0))*O10521*0.8,INDEX(Rate!$B$4:$M$25,MATCH(Gilbert!N10521,Rate!$A$4:$A$25,0),MATCH(Gilbert!L10521,Rate!$B$3:$M$3,0))*O10521)),"")</f>
        <v/>
      </c>
      <c r="T10521" s="71" t="str">
        <f t="shared" si="495"/>
        <v/>
      </c>
    </row>
    <row r="10522" spans="16:20">
      <c r="P10522" s="70" t="str">
        <f t="shared" si="493"/>
        <v/>
      </c>
      <c r="Q10522" s="70" t="str">
        <f t="shared" si="494"/>
        <v/>
      </c>
      <c r="R10522" s="70" t="str">
        <f>IFERROR(IF(K10522="handling and wharfage",SUM(P10522:Q10522),IF(OR(K10522="tank",K10522="Boat",K10522="car"),INDEX(Rate!$B$4:$M$25,MATCH(Gilbert!N10522,Rate!$A$4:$A$25,0),MATCH(Gilbert!L10522,Rate!$B$3:$M$3,0))*O10522*0.8,INDEX(Rate!$B$4:$M$25,MATCH(Gilbert!N10522,Rate!$A$4:$A$25,0),MATCH(Gilbert!L10522,Rate!$B$3:$M$3,0))*O10522)),"")</f>
        <v/>
      </c>
      <c r="T10522" s="71" t="str">
        <f t="shared" si="495"/>
        <v/>
      </c>
    </row>
    <row r="10523" spans="16:20">
      <c r="P10523" s="70" t="str">
        <f t="shared" si="493"/>
        <v/>
      </c>
      <c r="Q10523" s="70" t="str">
        <f t="shared" si="494"/>
        <v/>
      </c>
      <c r="R10523" s="70" t="str">
        <f>IFERROR(IF(K10523="handling and wharfage",SUM(P10523:Q10523),IF(OR(K10523="tank",K10523="Boat",K10523="car"),INDEX(Rate!$B$4:$M$25,MATCH(Gilbert!N10523,Rate!$A$4:$A$25,0),MATCH(Gilbert!L10523,Rate!$B$3:$M$3,0))*O10523*0.8,INDEX(Rate!$B$4:$M$25,MATCH(Gilbert!N10523,Rate!$A$4:$A$25,0),MATCH(Gilbert!L10523,Rate!$B$3:$M$3,0))*O10523)),"")</f>
        <v/>
      </c>
      <c r="T10523" s="71" t="str">
        <f t="shared" si="495"/>
        <v/>
      </c>
    </row>
    <row r="10524" spans="16:20">
      <c r="P10524" s="70" t="str">
        <f t="shared" si="493"/>
        <v/>
      </c>
      <c r="Q10524" s="70" t="str">
        <f t="shared" si="494"/>
        <v/>
      </c>
      <c r="R10524" s="70" t="str">
        <f>IFERROR(IF(K10524="handling and wharfage",SUM(P10524:Q10524),IF(OR(K10524="tank",K10524="Boat",K10524="car"),INDEX(Rate!$B$4:$M$25,MATCH(Gilbert!N10524,Rate!$A$4:$A$25,0),MATCH(Gilbert!L10524,Rate!$B$3:$M$3,0))*O10524*0.8,INDEX(Rate!$B$4:$M$25,MATCH(Gilbert!N10524,Rate!$A$4:$A$25,0),MATCH(Gilbert!L10524,Rate!$B$3:$M$3,0))*O10524)),"")</f>
        <v/>
      </c>
      <c r="T10524" s="71" t="str">
        <f t="shared" si="495"/>
        <v/>
      </c>
    </row>
    <row r="10525" spans="16:20">
      <c r="P10525" s="70" t="str">
        <f t="shared" si="493"/>
        <v/>
      </c>
      <c r="Q10525" s="70" t="str">
        <f t="shared" si="494"/>
        <v/>
      </c>
      <c r="R10525" s="70" t="str">
        <f>IFERROR(IF(K10525="handling and wharfage",SUM(P10525:Q10525),IF(OR(K10525="tank",K10525="Boat",K10525="car"),INDEX(Rate!$B$4:$M$25,MATCH(Gilbert!N10525,Rate!$A$4:$A$25,0),MATCH(Gilbert!L10525,Rate!$B$3:$M$3,0))*O10525*0.8,INDEX(Rate!$B$4:$M$25,MATCH(Gilbert!N10525,Rate!$A$4:$A$25,0),MATCH(Gilbert!L10525,Rate!$B$3:$M$3,0))*O10525)),"")</f>
        <v/>
      </c>
      <c r="T10525" s="71" t="str">
        <f t="shared" si="495"/>
        <v/>
      </c>
    </row>
    <row r="10526" spans="16:20">
      <c r="P10526" s="70" t="str">
        <f t="shared" si="493"/>
        <v/>
      </c>
      <c r="Q10526" s="70" t="str">
        <f t="shared" si="494"/>
        <v/>
      </c>
      <c r="R10526" s="70" t="str">
        <f>IFERROR(IF(K10526="handling and wharfage",SUM(P10526:Q10526),IF(OR(K10526="tank",K10526="Boat",K10526="car"),INDEX(Rate!$B$4:$M$25,MATCH(Gilbert!N10526,Rate!$A$4:$A$25,0),MATCH(Gilbert!L10526,Rate!$B$3:$M$3,0))*O10526*0.8,INDEX(Rate!$B$4:$M$25,MATCH(Gilbert!N10526,Rate!$A$4:$A$25,0),MATCH(Gilbert!L10526,Rate!$B$3:$M$3,0))*O10526)),"")</f>
        <v/>
      </c>
      <c r="T10526" s="71" t="str">
        <f t="shared" si="495"/>
        <v/>
      </c>
    </row>
    <row r="10527" spans="16:20">
      <c r="P10527" s="70" t="str">
        <f t="shared" si="493"/>
        <v/>
      </c>
      <c r="Q10527" s="70" t="str">
        <f t="shared" si="494"/>
        <v/>
      </c>
      <c r="R10527" s="70" t="str">
        <f>IFERROR(IF(K10527="handling and wharfage",SUM(P10527:Q10527),IF(OR(K10527="tank",K10527="Boat",K10527="car"),INDEX(Rate!$B$4:$M$25,MATCH(Gilbert!N10527,Rate!$A$4:$A$25,0),MATCH(Gilbert!L10527,Rate!$B$3:$M$3,0))*O10527*0.8,INDEX(Rate!$B$4:$M$25,MATCH(Gilbert!N10527,Rate!$A$4:$A$25,0),MATCH(Gilbert!L10527,Rate!$B$3:$M$3,0))*O10527)),"")</f>
        <v/>
      </c>
      <c r="T10527" s="71" t="str">
        <f t="shared" si="495"/>
        <v/>
      </c>
    </row>
    <row r="10528" spans="16:20">
      <c r="P10528" s="70" t="str">
        <f t="shared" si="493"/>
        <v/>
      </c>
      <c r="Q10528" s="70" t="str">
        <f t="shared" si="494"/>
        <v/>
      </c>
      <c r="R10528" s="70" t="str">
        <f>IFERROR(IF(K10528="handling and wharfage",SUM(P10528:Q10528),IF(OR(K10528="tank",K10528="Boat",K10528="car"),INDEX(Rate!$B$4:$M$25,MATCH(Gilbert!N10528,Rate!$A$4:$A$25,0),MATCH(Gilbert!L10528,Rate!$B$3:$M$3,0))*O10528*0.8,INDEX(Rate!$B$4:$M$25,MATCH(Gilbert!N10528,Rate!$A$4:$A$25,0),MATCH(Gilbert!L10528,Rate!$B$3:$M$3,0))*O10528)),"")</f>
        <v/>
      </c>
      <c r="T10528" s="71" t="str">
        <f t="shared" si="495"/>
        <v/>
      </c>
    </row>
    <row r="10529" spans="16:20">
      <c r="P10529" s="70" t="str">
        <f t="shared" si="493"/>
        <v/>
      </c>
      <c r="Q10529" s="70" t="str">
        <f t="shared" si="494"/>
        <v/>
      </c>
      <c r="R10529" s="70" t="str">
        <f>IFERROR(IF(K10529="handling and wharfage",SUM(P10529:Q10529),IF(OR(K10529="tank",K10529="Boat",K10529="car"),INDEX(Rate!$B$4:$M$25,MATCH(Gilbert!N10529,Rate!$A$4:$A$25,0),MATCH(Gilbert!L10529,Rate!$B$3:$M$3,0))*O10529*0.8,INDEX(Rate!$B$4:$M$25,MATCH(Gilbert!N10529,Rate!$A$4:$A$25,0),MATCH(Gilbert!L10529,Rate!$B$3:$M$3,0))*O10529)),"")</f>
        <v/>
      </c>
      <c r="T10529" s="71" t="str">
        <f t="shared" si="495"/>
        <v/>
      </c>
    </row>
    <row r="10530" spans="16:20">
      <c r="P10530" s="70" t="str">
        <f t="shared" si="493"/>
        <v/>
      </c>
      <c r="Q10530" s="70" t="str">
        <f t="shared" si="494"/>
        <v/>
      </c>
      <c r="R10530" s="70" t="str">
        <f>IFERROR(IF(K10530="handling and wharfage",SUM(P10530:Q10530),IF(OR(K10530="tank",K10530="Boat",K10530="car"),INDEX(Rate!$B$4:$M$25,MATCH(Gilbert!N10530,Rate!$A$4:$A$25,0),MATCH(Gilbert!L10530,Rate!$B$3:$M$3,0))*O10530*0.8,INDEX(Rate!$B$4:$M$25,MATCH(Gilbert!N10530,Rate!$A$4:$A$25,0),MATCH(Gilbert!L10530,Rate!$B$3:$M$3,0))*O10530)),"")</f>
        <v/>
      </c>
      <c r="T10530" s="71" t="str">
        <f t="shared" si="495"/>
        <v/>
      </c>
    </row>
    <row r="10531" spans="16:20">
      <c r="P10531" s="70" t="str">
        <f t="shared" si="493"/>
        <v/>
      </c>
      <c r="Q10531" s="70" t="str">
        <f t="shared" si="494"/>
        <v/>
      </c>
      <c r="R10531" s="70" t="str">
        <f>IFERROR(IF(K10531="handling and wharfage",SUM(P10531:Q10531),IF(OR(K10531="tank",K10531="Boat",K10531="car"),INDEX(Rate!$B$4:$M$25,MATCH(Gilbert!N10531,Rate!$A$4:$A$25,0),MATCH(Gilbert!L10531,Rate!$B$3:$M$3,0))*O10531*0.8,INDEX(Rate!$B$4:$M$25,MATCH(Gilbert!N10531,Rate!$A$4:$A$25,0),MATCH(Gilbert!L10531,Rate!$B$3:$M$3,0))*O10531)),"")</f>
        <v/>
      </c>
      <c r="T10531" s="71" t="str">
        <f t="shared" si="495"/>
        <v/>
      </c>
    </row>
    <row r="10532" spans="16:20">
      <c r="P10532" s="70" t="str">
        <f t="shared" si="493"/>
        <v/>
      </c>
      <c r="Q10532" s="70" t="str">
        <f t="shared" si="494"/>
        <v/>
      </c>
      <c r="R10532" s="70" t="str">
        <f>IFERROR(IF(K10532="handling and wharfage",SUM(P10532:Q10532),IF(OR(K10532="tank",K10532="Boat",K10532="car"),INDEX(Rate!$B$4:$M$25,MATCH(Gilbert!N10532,Rate!$A$4:$A$25,0),MATCH(Gilbert!L10532,Rate!$B$3:$M$3,0))*O10532*0.8,INDEX(Rate!$B$4:$M$25,MATCH(Gilbert!N10532,Rate!$A$4:$A$25,0),MATCH(Gilbert!L10532,Rate!$B$3:$M$3,0))*O10532)),"")</f>
        <v/>
      </c>
      <c r="T10532" s="71" t="str">
        <f t="shared" si="495"/>
        <v/>
      </c>
    </row>
    <row r="10533" spans="16:20">
      <c r="P10533" s="70" t="str">
        <f t="shared" si="493"/>
        <v/>
      </c>
      <c r="Q10533" s="70" t="str">
        <f t="shared" si="494"/>
        <v/>
      </c>
      <c r="R10533" s="70" t="str">
        <f>IFERROR(IF(K10533="handling and wharfage",SUM(P10533:Q10533),IF(OR(K10533="tank",K10533="Boat",K10533="car"),INDEX(Rate!$B$4:$M$25,MATCH(Gilbert!N10533,Rate!$A$4:$A$25,0),MATCH(Gilbert!L10533,Rate!$B$3:$M$3,0))*O10533*0.8,INDEX(Rate!$B$4:$M$25,MATCH(Gilbert!N10533,Rate!$A$4:$A$25,0),MATCH(Gilbert!L10533,Rate!$B$3:$M$3,0))*O10533)),"")</f>
        <v/>
      </c>
      <c r="T10533" s="71" t="str">
        <f t="shared" si="495"/>
        <v/>
      </c>
    </row>
    <row r="10534" spans="16:20">
      <c r="P10534" s="70" t="str">
        <f t="shared" si="493"/>
        <v/>
      </c>
      <c r="Q10534" s="70" t="str">
        <f t="shared" si="494"/>
        <v/>
      </c>
      <c r="R10534" s="70" t="str">
        <f>IFERROR(IF(K10534="handling and wharfage",SUM(P10534:Q10534),IF(OR(K10534="tank",K10534="Boat",K10534="car"),INDEX(Rate!$B$4:$M$25,MATCH(Gilbert!N10534,Rate!$A$4:$A$25,0),MATCH(Gilbert!L10534,Rate!$B$3:$M$3,0))*O10534*0.8,INDEX(Rate!$B$4:$M$25,MATCH(Gilbert!N10534,Rate!$A$4:$A$25,0),MATCH(Gilbert!L10534,Rate!$B$3:$M$3,0))*O10534)),"")</f>
        <v/>
      </c>
      <c r="T10534" s="71" t="str">
        <f t="shared" si="495"/>
        <v/>
      </c>
    </row>
    <row r="10535" spans="16:20">
      <c r="P10535" s="70" t="str">
        <f t="shared" si="493"/>
        <v/>
      </c>
      <c r="Q10535" s="70" t="str">
        <f t="shared" si="494"/>
        <v/>
      </c>
      <c r="R10535" s="70" t="str">
        <f>IFERROR(IF(K10535="handling and wharfage",SUM(P10535:Q10535),IF(OR(K10535="tank",K10535="Boat",K10535="car"),INDEX(Rate!$B$4:$M$25,MATCH(Gilbert!N10535,Rate!$A$4:$A$25,0),MATCH(Gilbert!L10535,Rate!$B$3:$M$3,0))*O10535*0.8,INDEX(Rate!$B$4:$M$25,MATCH(Gilbert!N10535,Rate!$A$4:$A$25,0),MATCH(Gilbert!L10535,Rate!$B$3:$M$3,0))*O10535)),"")</f>
        <v/>
      </c>
      <c r="T10535" s="71" t="str">
        <f t="shared" si="495"/>
        <v/>
      </c>
    </row>
    <row r="10536" spans="16:20">
      <c r="P10536" s="70" t="str">
        <f t="shared" si="493"/>
        <v/>
      </c>
      <c r="Q10536" s="70" t="str">
        <f t="shared" si="494"/>
        <v/>
      </c>
      <c r="R10536" s="70" t="str">
        <f>IFERROR(IF(K10536="handling and wharfage",SUM(P10536:Q10536),IF(OR(K10536="tank",K10536="Boat",K10536="car"),INDEX(Rate!$B$4:$M$25,MATCH(Gilbert!N10536,Rate!$A$4:$A$25,0),MATCH(Gilbert!L10536,Rate!$B$3:$M$3,0))*O10536*0.8,INDEX(Rate!$B$4:$M$25,MATCH(Gilbert!N10536,Rate!$A$4:$A$25,0),MATCH(Gilbert!L10536,Rate!$B$3:$M$3,0))*O10536)),"")</f>
        <v/>
      </c>
      <c r="T10536" s="71" t="str">
        <f t="shared" si="495"/>
        <v/>
      </c>
    </row>
    <row r="10537" spans="16:20">
      <c r="P10537" s="70" t="str">
        <f t="shared" si="493"/>
        <v/>
      </c>
      <c r="Q10537" s="70" t="str">
        <f t="shared" si="494"/>
        <v/>
      </c>
      <c r="R10537" s="70" t="str">
        <f>IFERROR(IF(K10537="handling and wharfage",SUM(P10537:Q10537),IF(OR(K10537="tank",K10537="Boat",K10537="car"),INDEX(Rate!$B$4:$M$25,MATCH(Gilbert!N10537,Rate!$A$4:$A$25,0),MATCH(Gilbert!L10537,Rate!$B$3:$M$3,0))*O10537*0.8,INDEX(Rate!$B$4:$M$25,MATCH(Gilbert!N10537,Rate!$A$4:$A$25,0),MATCH(Gilbert!L10537,Rate!$B$3:$M$3,0))*O10537)),"")</f>
        <v/>
      </c>
      <c r="T10537" s="71" t="str">
        <f t="shared" si="495"/>
        <v/>
      </c>
    </row>
    <row r="10538" spans="16:20">
      <c r="P10538" s="70" t="str">
        <f t="shared" si="493"/>
        <v/>
      </c>
      <c r="Q10538" s="70" t="str">
        <f t="shared" si="494"/>
        <v/>
      </c>
      <c r="R10538" s="70" t="str">
        <f>IFERROR(IF(K10538="handling and wharfage",SUM(P10538:Q10538),IF(OR(K10538="tank",K10538="Boat",K10538="car"),INDEX(Rate!$B$4:$M$25,MATCH(Gilbert!N10538,Rate!$A$4:$A$25,0),MATCH(Gilbert!L10538,Rate!$B$3:$M$3,0))*O10538*0.8,INDEX(Rate!$B$4:$M$25,MATCH(Gilbert!N10538,Rate!$A$4:$A$25,0),MATCH(Gilbert!L10538,Rate!$B$3:$M$3,0))*O10538)),"")</f>
        <v/>
      </c>
      <c r="T10538" s="71" t="str">
        <f t="shared" si="495"/>
        <v/>
      </c>
    </row>
    <row r="10539" spans="16:20">
      <c r="P10539" s="70" t="str">
        <f t="shared" si="493"/>
        <v/>
      </c>
      <c r="Q10539" s="70" t="str">
        <f t="shared" si="494"/>
        <v/>
      </c>
      <c r="R10539" s="70" t="str">
        <f>IFERROR(IF(K10539="handling and wharfage",SUM(P10539:Q10539),IF(OR(K10539="tank",K10539="Boat",K10539="car"),INDEX(Rate!$B$4:$M$25,MATCH(Gilbert!N10539,Rate!$A$4:$A$25,0),MATCH(Gilbert!L10539,Rate!$B$3:$M$3,0))*O10539*0.8,INDEX(Rate!$B$4:$M$25,MATCH(Gilbert!N10539,Rate!$A$4:$A$25,0),MATCH(Gilbert!L10539,Rate!$B$3:$M$3,0))*O10539)),"")</f>
        <v/>
      </c>
      <c r="T10539" s="71" t="str">
        <f t="shared" si="495"/>
        <v/>
      </c>
    </row>
    <row r="10540" spans="16:20">
      <c r="P10540" s="70" t="str">
        <f t="shared" si="493"/>
        <v/>
      </c>
      <c r="Q10540" s="70" t="str">
        <f t="shared" si="494"/>
        <v/>
      </c>
      <c r="R10540" s="70" t="str">
        <f>IFERROR(IF(K10540="handling and wharfage",SUM(P10540:Q10540),IF(OR(K10540="tank",K10540="Boat",K10540="car"),INDEX(Rate!$B$4:$M$25,MATCH(Gilbert!N10540,Rate!$A$4:$A$25,0),MATCH(Gilbert!L10540,Rate!$B$3:$M$3,0))*O10540*0.8,INDEX(Rate!$B$4:$M$25,MATCH(Gilbert!N10540,Rate!$A$4:$A$25,0),MATCH(Gilbert!L10540,Rate!$B$3:$M$3,0))*O10540)),"")</f>
        <v/>
      </c>
      <c r="T10540" s="71" t="str">
        <f t="shared" si="495"/>
        <v/>
      </c>
    </row>
    <row r="10541" spans="16:20">
      <c r="P10541" s="70" t="str">
        <f t="shared" si="493"/>
        <v/>
      </c>
      <c r="Q10541" s="70" t="str">
        <f t="shared" si="494"/>
        <v/>
      </c>
      <c r="R10541" s="70" t="str">
        <f>IFERROR(IF(K10541="handling and wharfage",SUM(P10541:Q10541),IF(OR(K10541="tank",K10541="Boat",K10541="car"),INDEX(Rate!$B$4:$M$25,MATCH(Gilbert!N10541,Rate!$A$4:$A$25,0),MATCH(Gilbert!L10541,Rate!$B$3:$M$3,0))*O10541*0.8,INDEX(Rate!$B$4:$M$25,MATCH(Gilbert!N10541,Rate!$A$4:$A$25,0),MATCH(Gilbert!L10541,Rate!$B$3:$M$3,0))*O10541)),"")</f>
        <v/>
      </c>
      <c r="T10541" s="71" t="str">
        <f t="shared" si="495"/>
        <v/>
      </c>
    </row>
    <row r="10542" spans="16:20">
      <c r="P10542" s="70" t="str">
        <f t="shared" si="493"/>
        <v/>
      </c>
      <c r="Q10542" s="70" t="str">
        <f t="shared" si="494"/>
        <v/>
      </c>
      <c r="R10542" s="70" t="str">
        <f>IFERROR(IF(K10542="handling and wharfage",SUM(P10542:Q10542),IF(OR(K10542="tank",K10542="Boat",K10542="car"),INDEX(Rate!$B$4:$M$25,MATCH(Gilbert!N10542,Rate!$A$4:$A$25,0),MATCH(Gilbert!L10542,Rate!$B$3:$M$3,0))*O10542*0.8,INDEX(Rate!$B$4:$M$25,MATCH(Gilbert!N10542,Rate!$A$4:$A$25,0),MATCH(Gilbert!L10542,Rate!$B$3:$M$3,0))*O10542)),"")</f>
        <v/>
      </c>
      <c r="T10542" s="71" t="str">
        <f t="shared" si="495"/>
        <v/>
      </c>
    </row>
    <row r="10543" spans="16:20">
      <c r="P10543" s="70" t="str">
        <f t="shared" si="493"/>
        <v/>
      </c>
      <c r="Q10543" s="70" t="str">
        <f t="shared" si="494"/>
        <v/>
      </c>
      <c r="R10543" s="70" t="str">
        <f>IFERROR(IF(K10543="handling and wharfage",SUM(P10543:Q10543),IF(OR(K10543="tank",K10543="Boat",K10543="car"),INDEX(Rate!$B$4:$M$25,MATCH(Gilbert!N10543,Rate!$A$4:$A$25,0),MATCH(Gilbert!L10543,Rate!$B$3:$M$3,0))*O10543*0.8,INDEX(Rate!$B$4:$M$25,MATCH(Gilbert!N10543,Rate!$A$4:$A$25,0),MATCH(Gilbert!L10543,Rate!$B$3:$M$3,0))*O10543)),"")</f>
        <v/>
      </c>
      <c r="T10543" s="71" t="str">
        <f t="shared" si="495"/>
        <v/>
      </c>
    </row>
    <row r="10544" spans="16:20">
      <c r="P10544" s="70" t="str">
        <f t="shared" si="493"/>
        <v/>
      </c>
      <c r="Q10544" s="70" t="str">
        <f t="shared" si="494"/>
        <v/>
      </c>
      <c r="R10544" s="70" t="str">
        <f>IFERROR(IF(K10544="handling and wharfage",SUM(P10544:Q10544),IF(OR(K10544="tank",K10544="Boat",K10544="car"),INDEX(Rate!$B$4:$M$25,MATCH(Gilbert!N10544,Rate!$A$4:$A$25,0),MATCH(Gilbert!L10544,Rate!$B$3:$M$3,0))*O10544*0.8,INDEX(Rate!$B$4:$M$25,MATCH(Gilbert!N10544,Rate!$A$4:$A$25,0),MATCH(Gilbert!L10544,Rate!$B$3:$M$3,0))*O10544)),"")</f>
        <v/>
      </c>
      <c r="T10544" s="71" t="str">
        <f t="shared" si="495"/>
        <v/>
      </c>
    </row>
    <row r="10545" spans="16:20">
      <c r="P10545" s="70" t="str">
        <f t="shared" si="493"/>
        <v/>
      </c>
      <c r="Q10545" s="70" t="str">
        <f t="shared" si="494"/>
        <v/>
      </c>
      <c r="R10545" s="70" t="str">
        <f>IFERROR(IF(K10545="handling and wharfage",SUM(P10545:Q10545),IF(OR(K10545="tank",K10545="Boat",K10545="car"),INDEX(Rate!$B$4:$M$25,MATCH(Gilbert!N10545,Rate!$A$4:$A$25,0),MATCH(Gilbert!L10545,Rate!$B$3:$M$3,0))*O10545*0.8,INDEX(Rate!$B$4:$M$25,MATCH(Gilbert!N10545,Rate!$A$4:$A$25,0),MATCH(Gilbert!L10545,Rate!$B$3:$M$3,0))*O10545)),"")</f>
        <v/>
      </c>
      <c r="T10545" s="71" t="str">
        <f t="shared" si="495"/>
        <v/>
      </c>
    </row>
    <row r="10546" spans="16:20">
      <c r="P10546" s="70" t="str">
        <f t="shared" si="493"/>
        <v/>
      </c>
      <c r="Q10546" s="70" t="str">
        <f t="shared" si="494"/>
        <v/>
      </c>
      <c r="R10546" s="70" t="str">
        <f>IFERROR(IF(K10546="handling and wharfage",SUM(P10546:Q10546),IF(OR(K10546="tank",K10546="Boat",K10546="car"),INDEX(Rate!$B$4:$M$25,MATCH(Gilbert!N10546,Rate!$A$4:$A$25,0),MATCH(Gilbert!L10546,Rate!$B$3:$M$3,0))*O10546*0.8,INDEX(Rate!$B$4:$M$25,MATCH(Gilbert!N10546,Rate!$A$4:$A$25,0),MATCH(Gilbert!L10546,Rate!$B$3:$M$3,0))*O10546)),"")</f>
        <v/>
      </c>
      <c r="T10546" s="71" t="str">
        <f t="shared" si="495"/>
        <v/>
      </c>
    </row>
    <row r="10547" spans="16:20">
      <c r="P10547" s="70" t="str">
        <f t="shared" si="493"/>
        <v/>
      </c>
      <c r="Q10547" s="70" t="str">
        <f t="shared" si="494"/>
        <v/>
      </c>
      <c r="R10547" s="70" t="str">
        <f>IFERROR(IF(K10547="handling and wharfage",SUM(P10547:Q10547),IF(OR(K10547="tank",K10547="Boat",K10547="car"),INDEX(Rate!$B$4:$M$25,MATCH(Gilbert!N10547,Rate!$A$4:$A$25,0),MATCH(Gilbert!L10547,Rate!$B$3:$M$3,0))*O10547*0.8,INDEX(Rate!$B$4:$M$25,MATCH(Gilbert!N10547,Rate!$A$4:$A$25,0),MATCH(Gilbert!L10547,Rate!$B$3:$M$3,0))*O10547)),"")</f>
        <v/>
      </c>
      <c r="T10547" s="71" t="str">
        <f t="shared" si="495"/>
        <v/>
      </c>
    </row>
    <row r="10548" spans="16:20">
      <c r="P10548" s="70" t="str">
        <f t="shared" si="493"/>
        <v/>
      </c>
      <c r="Q10548" s="70" t="str">
        <f t="shared" si="494"/>
        <v/>
      </c>
      <c r="R10548" s="70" t="str">
        <f>IFERROR(IF(K10548="handling and wharfage",SUM(P10548:Q10548),IF(OR(K10548="tank",K10548="Boat",K10548="car"),INDEX(Rate!$B$4:$M$25,MATCH(Gilbert!N10548,Rate!$A$4:$A$25,0),MATCH(Gilbert!L10548,Rate!$B$3:$M$3,0))*O10548*0.8,INDEX(Rate!$B$4:$M$25,MATCH(Gilbert!N10548,Rate!$A$4:$A$25,0),MATCH(Gilbert!L10548,Rate!$B$3:$M$3,0))*O10548)),"")</f>
        <v/>
      </c>
      <c r="T10548" s="71" t="str">
        <f t="shared" si="495"/>
        <v/>
      </c>
    </row>
    <row r="10549" spans="16:20">
      <c r="P10549" s="70" t="str">
        <f t="shared" si="493"/>
        <v/>
      </c>
      <c r="Q10549" s="70" t="str">
        <f t="shared" si="494"/>
        <v/>
      </c>
      <c r="R10549" s="70" t="str">
        <f>IFERROR(IF(K10549="handling and wharfage",SUM(P10549:Q10549),IF(OR(K10549="tank",K10549="Boat",K10549="car"),INDEX(Rate!$B$4:$M$25,MATCH(Gilbert!N10549,Rate!$A$4:$A$25,0),MATCH(Gilbert!L10549,Rate!$B$3:$M$3,0))*O10549*0.8,INDEX(Rate!$B$4:$M$25,MATCH(Gilbert!N10549,Rate!$A$4:$A$25,0),MATCH(Gilbert!L10549,Rate!$B$3:$M$3,0))*O10549)),"")</f>
        <v/>
      </c>
      <c r="T10549" s="71" t="str">
        <f t="shared" si="495"/>
        <v/>
      </c>
    </row>
    <row r="10550" spans="16:20">
      <c r="P10550" s="70" t="str">
        <f t="shared" si="493"/>
        <v/>
      </c>
      <c r="Q10550" s="70" t="str">
        <f t="shared" si="494"/>
        <v/>
      </c>
      <c r="R10550" s="70" t="str">
        <f>IFERROR(IF(K10550="handling and wharfage",SUM(P10550:Q10550),IF(OR(K10550="tank",K10550="Boat",K10550="car"),INDEX(Rate!$B$4:$M$25,MATCH(Gilbert!N10550,Rate!$A$4:$A$25,0),MATCH(Gilbert!L10550,Rate!$B$3:$M$3,0))*O10550*0.8,INDEX(Rate!$B$4:$M$25,MATCH(Gilbert!N10550,Rate!$A$4:$A$25,0),MATCH(Gilbert!L10550,Rate!$B$3:$M$3,0))*O10550)),"")</f>
        <v/>
      </c>
      <c r="T10550" s="71" t="str">
        <f t="shared" si="495"/>
        <v/>
      </c>
    </row>
    <row r="10551" spans="16:20">
      <c r="P10551" s="70" t="str">
        <f t="shared" si="493"/>
        <v/>
      </c>
      <c r="Q10551" s="70" t="str">
        <f t="shared" si="494"/>
        <v/>
      </c>
      <c r="R10551" s="70" t="str">
        <f>IFERROR(IF(K10551="handling and wharfage",SUM(P10551:Q10551),IF(OR(K10551="tank",K10551="Boat",K10551="car"),INDEX(Rate!$B$4:$M$25,MATCH(Gilbert!N10551,Rate!$A$4:$A$25,0),MATCH(Gilbert!L10551,Rate!$B$3:$M$3,0))*O10551*0.8,INDEX(Rate!$B$4:$M$25,MATCH(Gilbert!N10551,Rate!$A$4:$A$25,0),MATCH(Gilbert!L10551,Rate!$B$3:$M$3,0))*O10551)),"")</f>
        <v/>
      </c>
      <c r="T10551" s="71" t="str">
        <f t="shared" si="495"/>
        <v/>
      </c>
    </row>
    <row r="10552" spans="16:20">
      <c r="P10552" s="70" t="str">
        <f t="shared" si="493"/>
        <v/>
      </c>
      <c r="Q10552" s="70" t="str">
        <f t="shared" si="494"/>
        <v/>
      </c>
      <c r="R10552" s="70" t="str">
        <f>IFERROR(IF(K10552="handling and wharfage",SUM(P10552:Q10552),IF(OR(K10552="tank",K10552="Boat",K10552="car"),INDEX(Rate!$B$4:$M$25,MATCH(Gilbert!N10552,Rate!$A$4:$A$25,0),MATCH(Gilbert!L10552,Rate!$B$3:$M$3,0))*O10552*0.8,INDEX(Rate!$B$4:$M$25,MATCH(Gilbert!N10552,Rate!$A$4:$A$25,0),MATCH(Gilbert!L10552,Rate!$B$3:$M$3,0))*O10552)),"")</f>
        <v/>
      </c>
      <c r="T10552" s="71" t="str">
        <f t="shared" si="495"/>
        <v/>
      </c>
    </row>
    <row r="10553" spans="16:20">
      <c r="P10553" s="70" t="str">
        <f t="shared" si="493"/>
        <v/>
      </c>
      <c r="Q10553" s="70" t="str">
        <f t="shared" si="494"/>
        <v/>
      </c>
      <c r="R10553" s="70" t="str">
        <f>IFERROR(IF(K10553="handling and wharfage",SUM(P10553:Q10553),IF(OR(K10553="tank",K10553="Boat",K10553="car"),INDEX(Rate!$B$4:$M$25,MATCH(Gilbert!N10553,Rate!$A$4:$A$25,0),MATCH(Gilbert!L10553,Rate!$B$3:$M$3,0))*O10553*0.8,INDEX(Rate!$B$4:$M$25,MATCH(Gilbert!N10553,Rate!$A$4:$A$25,0),MATCH(Gilbert!L10553,Rate!$B$3:$M$3,0))*O10553)),"")</f>
        <v/>
      </c>
      <c r="T10553" s="71" t="str">
        <f t="shared" si="495"/>
        <v/>
      </c>
    </row>
    <row r="10554" spans="16:20">
      <c r="P10554" s="70" t="str">
        <f t="shared" si="493"/>
        <v/>
      </c>
      <c r="Q10554" s="70" t="str">
        <f t="shared" si="494"/>
        <v/>
      </c>
      <c r="R10554" s="70" t="str">
        <f>IFERROR(IF(K10554="handling and wharfage",SUM(P10554:Q10554),IF(OR(K10554="tank",K10554="Boat",K10554="car"),INDEX(Rate!$B$4:$M$25,MATCH(Gilbert!N10554,Rate!$A$4:$A$25,0),MATCH(Gilbert!L10554,Rate!$B$3:$M$3,0))*O10554*0.8,INDEX(Rate!$B$4:$M$25,MATCH(Gilbert!N10554,Rate!$A$4:$A$25,0),MATCH(Gilbert!L10554,Rate!$B$3:$M$3,0))*O10554)),"")</f>
        <v/>
      </c>
      <c r="T10554" s="71" t="str">
        <f t="shared" si="495"/>
        <v/>
      </c>
    </row>
    <row r="10555" spans="16:20">
      <c r="P10555" s="70" t="str">
        <f t="shared" si="493"/>
        <v/>
      </c>
      <c r="Q10555" s="70" t="str">
        <f t="shared" si="494"/>
        <v/>
      </c>
      <c r="R10555" s="70" t="str">
        <f>IFERROR(IF(K10555="handling and wharfage",SUM(P10555:Q10555),IF(OR(K10555="tank",K10555="Boat",K10555="car"),INDEX(Rate!$B$4:$M$25,MATCH(Gilbert!N10555,Rate!$A$4:$A$25,0),MATCH(Gilbert!L10555,Rate!$B$3:$M$3,0))*O10555*0.8,INDEX(Rate!$B$4:$M$25,MATCH(Gilbert!N10555,Rate!$A$4:$A$25,0),MATCH(Gilbert!L10555,Rate!$B$3:$M$3,0))*O10555)),"")</f>
        <v/>
      </c>
      <c r="T10555" s="71" t="str">
        <f t="shared" si="495"/>
        <v/>
      </c>
    </row>
    <row r="10556" spans="16:20">
      <c r="P10556" s="70" t="str">
        <f t="shared" si="493"/>
        <v/>
      </c>
      <c r="Q10556" s="70" t="str">
        <f t="shared" si="494"/>
        <v/>
      </c>
      <c r="R10556" s="70" t="str">
        <f>IFERROR(IF(K10556="handling and wharfage",SUM(P10556:Q10556),IF(OR(K10556="tank",K10556="Boat",K10556="car"),INDEX(Rate!$B$4:$M$25,MATCH(Gilbert!N10556,Rate!$A$4:$A$25,0),MATCH(Gilbert!L10556,Rate!$B$3:$M$3,0))*O10556*0.8,INDEX(Rate!$B$4:$M$25,MATCH(Gilbert!N10556,Rate!$A$4:$A$25,0),MATCH(Gilbert!L10556,Rate!$B$3:$M$3,0))*O10556)),"")</f>
        <v/>
      </c>
      <c r="T10556" s="71" t="str">
        <f t="shared" si="495"/>
        <v/>
      </c>
    </row>
    <row r="10557" spans="16:20">
      <c r="P10557" s="70" t="str">
        <f t="shared" si="493"/>
        <v/>
      </c>
      <c r="Q10557" s="70" t="str">
        <f t="shared" si="494"/>
        <v/>
      </c>
      <c r="R10557" s="70" t="str">
        <f>IFERROR(IF(K10557="handling and wharfage",SUM(P10557:Q10557),IF(OR(K10557="tank",K10557="Boat",K10557="car"),INDEX(Rate!$B$4:$M$25,MATCH(Gilbert!N10557,Rate!$A$4:$A$25,0),MATCH(Gilbert!L10557,Rate!$B$3:$M$3,0))*O10557*0.8,INDEX(Rate!$B$4:$M$25,MATCH(Gilbert!N10557,Rate!$A$4:$A$25,0),MATCH(Gilbert!L10557,Rate!$B$3:$M$3,0))*O10557)),"")</f>
        <v/>
      </c>
      <c r="T10557" s="71" t="str">
        <f t="shared" si="495"/>
        <v/>
      </c>
    </row>
    <row r="10558" spans="16:20">
      <c r="P10558" s="70" t="str">
        <f t="shared" si="493"/>
        <v/>
      </c>
      <c r="Q10558" s="70" t="str">
        <f t="shared" si="494"/>
        <v/>
      </c>
      <c r="R10558" s="70" t="str">
        <f>IFERROR(IF(K10558="handling and wharfage",SUM(P10558:Q10558),IF(OR(K10558="tank",K10558="Boat",K10558="car"),INDEX(Rate!$B$4:$M$25,MATCH(Gilbert!N10558,Rate!$A$4:$A$25,0),MATCH(Gilbert!L10558,Rate!$B$3:$M$3,0))*O10558*0.8,INDEX(Rate!$B$4:$M$25,MATCH(Gilbert!N10558,Rate!$A$4:$A$25,0),MATCH(Gilbert!L10558,Rate!$B$3:$M$3,0))*O10558)),"")</f>
        <v/>
      </c>
      <c r="T10558" s="71" t="str">
        <f t="shared" si="495"/>
        <v/>
      </c>
    </row>
    <row r="10559" spans="16:20">
      <c r="P10559" s="70" t="str">
        <f t="shared" si="493"/>
        <v/>
      </c>
      <c r="Q10559" s="70" t="str">
        <f t="shared" si="494"/>
        <v/>
      </c>
      <c r="R10559" s="70" t="str">
        <f>IFERROR(IF(K10559="handling and wharfage",SUM(P10559:Q10559),IF(OR(K10559="tank",K10559="Boat",K10559="car"),INDEX(Rate!$B$4:$M$25,MATCH(Gilbert!N10559,Rate!$A$4:$A$25,0),MATCH(Gilbert!L10559,Rate!$B$3:$M$3,0))*O10559*0.8,INDEX(Rate!$B$4:$M$25,MATCH(Gilbert!N10559,Rate!$A$4:$A$25,0),MATCH(Gilbert!L10559,Rate!$B$3:$M$3,0))*O10559)),"")</f>
        <v/>
      </c>
      <c r="T10559" s="71" t="str">
        <f t="shared" si="495"/>
        <v/>
      </c>
    </row>
    <row r="10560" spans="16:20">
      <c r="P10560" s="70" t="str">
        <f t="shared" si="493"/>
        <v/>
      </c>
      <c r="Q10560" s="70" t="str">
        <f t="shared" si="494"/>
        <v/>
      </c>
      <c r="R10560" s="70" t="str">
        <f>IFERROR(IF(K10560="handling and wharfage",SUM(P10560:Q10560),IF(OR(K10560="tank",K10560="Boat",K10560="car"),INDEX(Rate!$B$4:$M$25,MATCH(Gilbert!N10560,Rate!$A$4:$A$25,0),MATCH(Gilbert!L10560,Rate!$B$3:$M$3,0))*O10560*0.8,INDEX(Rate!$B$4:$M$25,MATCH(Gilbert!N10560,Rate!$A$4:$A$25,0),MATCH(Gilbert!L10560,Rate!$B$3:$M$3,0))*O10560)),"")</f>
        <v/>
      </c>
      <c r="T10560" s="71" t="str">
        <f t="shared" si="495"/>
        <v/>
      </c>
    </row>
    <row r="10561" spans="16:20">
      <c r="P10561" s="70" t="str">
        <f t="shared" si="493"/>
        <v/>
      </c>
      <c r="Q10561" s="70" t="str">
        <f t="shared" si="494"/>
        <v/>
      </c>
      <c r="R10561" s="70" t="str">
        <f>IFERROR(IF(K10561="handling and wharfage",SUM(P10561:Q10561),IF(OR(K10561="tank",K10561="Boat",K10561="car"),INDEX(Rate!$B$4:$M$25,MATCH(Gilbert!N10561,Rate!$A$4:$A$25,0),MATCH(Gilbert!L10561,Rate!$B$3:$M$3,0))*O10561*0.8,INDEX(Rate!$B$4:$M$25,MATCH(Gilbert!N10561,Rate!$A$4:$A$25,0),MATCH(Gilbert!L10561,Rate!$B$3:$M$3,0))*O10561)),"")</f>
        <v/>
      </c>
      <c r="T10561" s="71" t="str">
        <f t="shared" si="495"/>
        <v/>
      </c>
    </row>
    <row r="10562" spans="16:20">
      <c r="P10562" s="70" t="str">
        <f t="shared" si="493"/>
        <v/>
      </c>
      <c r="Q10562" s="70" t="str">
        <f t="shared" si="494"/>
        <v/>
      </c>
      <c r="R10562" s="70" t="str">
        <f>IFERROR(IF(K10562="handling and wharfage",SUM(P10562:Q10562),IF(OR(K10562="tank",K10562="Boat",K10562="car"),INDEX(Rate!$B$4:$M$25,MATCH(Gilbert!N10562,Rate!$A$4:$A$25,0),MATCH(Gilbert!L10562,Rate!$B$3:$M$3,0))*O10562*0.8,INDEX(Rate!$B$4:$M$25,MATCH(Gilbert!N10562,Rate!$A$4:$A$25,0),MATCH(Gilbert!L10562,Rate!$B$3:$M$3,0))*O10562)),"")</f>
        <v/>
      </c>
      <c r="T10562" s="71" t="str">
        <f t="shared" si="495"/>
        <v/>
      </c>
    </row>
    <row r="10563" spans="16:20">
      <c r="P10563" s="70" t="str">
        <f t="shared" ref="P10563:P10626" si="496">IF(OR(K10563="handling and wharfage",K10563="rau handling and wharfage"),O10563*30,"")</f>
        <v/>
      </c>
      <c r="Q10563" s="70" t="str">
        <f t="shared" ref="Q10563:Q10626" si="497">IF(K10563&lt;&gt;"handling and wharfage","",O10563*3.5)</f>
        <v/>
      </c>
      <c r="R10563" s="70" t="str">
        <f>IFERROR(IF(K10563="handling and wharfage",SUM(P10563:Q10563),IF(OR(K10563="tank",K10563="Boat",K10563="car"),INDEX(Rate!$B$4:$M$25,MATCH(Gilbert!N10563,Rate!$A$4:$A$25,0),MATCH(Gilbert!L10563,Rate!$B$3:$M$3,0))*O10563*0.8,INDEX(Rate!$B$4:$M$25,MATCH(Gilbert!N10563,Rate!$A$4:$A$25,0),MATCH(Gilbert!L10563,Rate!$B$3:$M$3,0))*O10563)),"")</f>
        <v/>
      </c>
      <c r="T10563" s="71" t="str">
        <f t="shared" ref="T10563:T10626" si="498">IF(L10563="","",IF(L10563="General2","F0070000061A","E31250000331"))</f>
        <v/>
      </c>
    </row>
    <row r="10564" spans="16:20">
      <c r="P10564" s="70" t="str">
        <f t="shared" si="496"/>
        <v/>
      </c>
      <c r="Q10564" s="70" t="str">
        <f t="shared" si="497"/>
        <v/>
      </c>
      <c r="R10564" s="70" t="str">
        <f>IFERROR(IF(K10564="handling and wharfage",SUM(P10564:Q10564),IF(OR(K10564="tank",K10564="Boat",K10564="car"),INDEX(Rate!$B$4:$M$25,MATCH(Gilbert!N10564,Rate!$A$4:$A$25,0),MATCH(Gilbert!L10564,Rate!$B$3:$M$3,0))*O10564*0.8,INDEX(Rate!$B$4:$M$25,MATCH(Gilbert!N10564,Rate!$A$4:$A$25,0),MATCH(Gilbert!L10564,Rate!$B$3:$M$3,0))*O10564)),"")</f>
        <v/>
      </c>
      <c r="T10564" s="71" t="str">
        <f t="shared" si="498"/>
        <v/>
      </c>
    </row>
    <row r="10565" spans="16:20">
      <c r="P10565" s="70" t="str">
        <f t="shared" si="496"/>
        <v/>
      </c>
      <c r="Q10565" s="70" t="str">
        <f t="shared" si="497"/>
        <v/>
      </c>
      <c r="R10565" s="70" t="str">
        <f>IFERROR(IF(K10565="handling and wharfage",SUM(P10565:Q10565),IF(OR(K10565="tank",K10565="Boat",K10565="car"),INDEX(Rate!$B$4:$M$25,MATCH(Gilbert!N10565,Rate!$A$4:$A$25,0),MATCH(Gilbert!L10565,Rate!$B$3:$M$3,0))*O10565*0.8,INDEX(Rate!$B$4:$M$25,MATCH(Gilbert!N10565,Rate!$A$4:$A$25,0),MATCH(Gilbert!L10565,Rate!$B$3:$M$3,0))*O10565)),"")</f>
        <v/>
      </c>
      <c r="T10565" s="71" t="str">
        <f t="shared" si="498"/>
        <v/>
      </c>
    </row>
    <row r="10566" spans="16:20">
      <c r="P10566" s="70" t="str">
        <f t="shared" si="496"/>
        <v/>
      </c>
      <c r="Q10566" s="70" t="str">
        <f t="shared" si="497"/>
        <v/>
      </c>
      <c r="R10566" s="70" t="str">
        <f>IFERROR(IF(K10566="handling and wharfage",SUM(P10566:Q10566),IF(OR(K10566="tank",K10566="Boat",K10566="car"),INDEX(Rate!$B$4:$M$25,MATCH(Gilbert!N10566,Rate!$A$4:$A$25,0),MATCH(Gilbert!L10566,Rate!$B$3:$M$3,0))*O10566*0.8,INDEX(Rate!$B$4:$M$25,MATCH(Gilbert!N10566,Rate!$A$4:$A$25,0),MATCH(Gilbert!L10566,Rate!$B$3:$M$3,0))*O10566)),"")</f>
        <v/>
      </c>
      <c r="T10566" s="71" t="str">
        <f t="shared" si="498"/>
        <v/>
      </c>
    </row>
    <row r="10567" spans="16:20">
      <c r="P10567" s="70" t="str">
        <f t="shared" si="496"/>
        <v/>
      </c>
      <c r="Q10567" s="70" t="str">
        <f t="shared" si="497"/>
        <v/>
      </c>
      <c r="R10567" s="70" t="str">
        <f>IFERROR(IF(K10567="handling and wharfage",SUM(P10567:Q10567),IF(OR(K10567="tank",K10567="Boat",K10567="car"),INDEX(Rate!$B$4:$M$25,MATCH(Gilbert!N10567,Rate!$A$4:$A$25,0),MATCH(Gilbert!L10567,Rate!$B$3:$M$3,0))*O10567*0.8,INDEX(Rate!$B$4:$M$25,MATCH(Gilbert!N10567,Rate!$A$4:$A$25,0),MATCH(Gilbert!L10567,Rate!$B$3:$M$3,0))*O10567)),"")</f>
        <v/>
      </c>
      <c r="T10567" s="71" t="str">
        <f t="shared" si="498"/>
        <v/>
      </c>
    </row>
    <row r="10568" spans="16:20">
      <c r="P10568" s="70" t="str">
        <f t="shared" si="496"/>
        <v/>
      </c>
      <c r="Q10568" s="70" t="str">
        <f t="shared" si="497"/>
        <v/>
      </c>
      <c r="R10568" s="70" t="str">
        <f>IFERROR(IF(K10568="handling and wharfage",SUM(P10568:Q10568),IF(OR(K10568="tank",K10568="Boat",K10568="car"),INDEX(Rate!$B$4:$M$25,MATCH(Gilbert!N10568,Rate!$A$4:$A$25,0),MATCH(Gilbert!L10568,Rate!$B$3:$M$3,0))*O10568*0.8,INDEX(Rate!$B$4:$M$25,MATCH(Gilbert!N10568,Rate!$A$4:$A$25,0),MATCH(Gilbert!L10568,Rate!$B$3:$M$3,0))*O10568)),"")</f>
        <v/>
      </c>
      <c r="T10568" s="71" t="str">
        <f t="shared" si="498"/>
        <v/>
      </c>
    </row>
    <row r="10569" spans="16:20">
      <c r="P10569" s="70" t="str">
        <f t="shared" si="496"/>
        <v/>
      </c>
      <c r="Q10569" s="70" t="str">
        <f t="shared" si="497"/>
        <v/>
      </c>
      <c r="R10569" s="70" t="str">
        <f>IFERROR(IF(K10569="handling and wharfage",SUM(P10569:Q10569),IF(OR(K10569="tank",K10569="Boat",K10569="car"),INDEX(Rate!$B$4:$M$25,MATCH(Gilbert!N10569,Rate!$A$4:$A$25,0),MATCH(Gilbert!L10569,Rate!$B$3:$M$3,0))*O10569*0.8,INDEX(Rate!$B$4:$M$25,MATCH(Gilbert!N10569,Rate!$A$4:$A$25,0),MATCH(Gilbert!L10569,Rate!$B$3:$M$3,0))*O10569)),"")</f>
        <v/>
      </c>
      <c r="T10569" s="71" t="str">
        <f t="shared" si="498"/>
        <v/>
      </c>
    </row>
    <row r="10570" spans="16:20">
      <c r="P10570" s="70" t="str">
        <f t="shared" si="496"/>
        <v/>
      </c>
      <c r="Q10570" s="70" t="str">
        <f t="shared" si="497"/>
        <v/>
      </c>
      <c r="R10570" s="70" t="str">
        <f>IFERROR(IF(K10570="handling and wharfage",SUM(P10570:Q10570),IF(OR(K10570="tank",K10570="Boat",K10570="car"),INDEX(Rate!$B$4:$M$25,MATCH(Gilbert!N10570,Rate!$A$4:$A$25,0),MATCH(Gilbert!L10570,Rate!$B$3:$M$3,0))*O10570*0.8,INDEX(Rate!$B$4:$M$25,MATCH(Gilbert!N10570,Rate!$A$4:$A$25,0),MATCH(Gilbert!L10570,Rate!$B$3:$M$3,0))*O10570)),"")</f>
        <v/>
      </c>
      <c r="T10570" s="71" t="str">
        <f t="shared" si="498"/>
        <v/>
      </c>
    </row>
    <row r="10571" spans="16:20">
      <c r="P10571" s="70" t="str">
        <f t="shared" si="496"/>
        <v/>
      </c>
      <c r="Q10571" s="70" t="str">
        <f t="shared" si="497"/>
        <v/>
      </c>
      <c r="R10571" s="70" t="str">
        <f>IFERROR(IF(K10571="handling and wharfage",SUM(P10571:Q10571),IF(OR(K10571="tank",K10571="Boat",K10571="car"),INDEX(Rate!$B$4:$M$25,MATCH(Gilbert!N10571,Rate!$A$4:$A$25,0),MATCH(Gilbert!L10571,Rate!$B$3:$M$3,0))*O10571*0.8,INDEX(Rate!$B$4:$M$25,MATCH(Gilbert!N10571,Rate!$A$4:$A$25,0),MATCH(Gilbert!L10571,Rate!$B$3:$M$3,0))*O10571)),"")</f>
        <v/>
      </c>
      <c r="T10571" s="71" t="str">
        <f t="shared" si="498"/>
        <v/>
      </c>
    </row>
    <row r="10572" spans="16:20">
      <c r="P10572" s="70" t="str">
        <f t="shared" si="496"/>
        <v/>
      </c>
      <c r="Q10572" s="70" t="str">
        <f t="shared" si="497"/>
        <v/>
      </c>
      <c r="R10572" s="70" t="str">
        <f>IFERROR(IF(K10572="handling and wharfage",SUM(P10572:Q10572),IF(OR(K10572="tank",K10572="Boat",K10572="car"),INDEX(Rate!$B$4:$M$25,MATCH(Gilbert!N10572,Rate!$A$4:$A$25,0),MATCH(Gilbert!L10572,Rate!$B$3:$M$3,0))*O10572*0.8,INDEX(Rate!$B$4:$M$25,MATCH(Gilbert!N10572,Rate!$A$4:$A$25,0),MATCH(Gilbert!L10572,Rate!$B$3:$M$3,0))*O10572)),"")</f>
        <v/>
      </c>
      <c r="T10572" s="71" t="str">
        <f t="shared" si="498"/>
        <v/>
      </c>
    </row>
    <row r="10573" spans="16:20">
      <c r="P10573" s="70" t="str">
        <f t="shared" si="496"/>
        <v/>
      </c>
      <c r="Q10573" s="70" t="str">
        <f t="shared" si="497"/>
        <v/>
      </c>
      <c r="R10573" s="70" t="str">
        <f>IFERROR(IF(K10573="handling and wharfage",SUM(P10573:Q10573),IF(OR(K10573="tank",K10573="Boat",K10573="car"),INDEX(Rate!$B$4:$M$25,MATCH(Gilbert!N10573,Rate!$A$4:$A$25,0),MATCH(Gilbert!L10573,Rate!$B$3:$M$3,0))*O10573*0.8,INDEX(Rate!$B$4:$M$25,MATCH(Gilbert!N10573,Rate!$A$4:$A$25,0),MATCH(Gilbert!L10573,Rate!$B$3:$M$3,0))*O10573)),"")</f>
        <v/>
      </c>
      <c r="T10573" s="71" t="str">
        <f t="shared" si="498"/>
        <v/>
      </c>
    </row>
    <row r="10574" spans="16:20">
      <c r="P10574" s="70" t="str">
        <f t="shared" si="496"/>
        <v/>
      </c>
      <c r="Q10574" s="70" t="str">
        <f t="shared" si="497"/>
        <v/>
      </c>
      <c r="R10574" s="70" t="str">
        <f>IFERROR(IF(K10574="handling and wharfage",SUM(P10574:Q10574),IF(OR(K10574="tank",K10574="Boat",K10574="car"),INDEX(Rate!$B$4:$M$25,MATCH(Gilbert!N10574,Rate!$A$4:$A$25,0),MATCH(Gilbert!L10574,Rate!$B$3:$M$3,0))*O10574*0.8,INDEX(Rate!$B$4:$M$25,MATCH(Gilbert!N10574,Rate!$A$4:$A$25,0),MATCH(Gilbert!L10574,Rate!$B$3:$M$3,0))*O10574)),"")</f>
        <v/>
      </c>
      <c r="T10574" s="71" t="str">
        <f t="shared" si="498"/>
        <v/>
      </c>
    </row>
    <row r="10575" spans="16:20">
      <c r="P10575" s="70" t="str">
        <f t="shared" si="496"/>
        <v/>
      </c>
      <c r="Q10575" s="70" t="str">
        <f t="shared" si="497"/>
        <v/>
      </c>
      <c r="R10575" s="70" t="str">
        <f>IFERROR(IF(K10575="handling and wharfage",SUM(P10575:Q10575),IF(OR(K10575="tank",K10575="Boat",K10575="car"),INDEX(Rate!$B$4:$M$25,MATCH(Gilbert!N10575,Rate!$A$4:$A$25,0),MATCH(Gilbert!L10575,Rate!$B$3:$M$3,0))*O10575*0.8,INDEX(Rate!$B$4:$M$25,MATCH(Gilbert!N10575,Rate!$A$4:$A$25,0),MATCH(Gilbert!L10575,Rate!$B$3:$M$3,0))*O10575)),"")</f>
        <v/>
      </c>
      <c r="T10575" s="71" t="str">
        <f t="shared" si="498"/>
        <v/>
      </c>
    </row>
    <row r="10576" spans="16:20">
      <c r="P10576" s="70" t="str">
        <f t="shared" si="496"/>
        <v/>
      </c>
      <c r="Q10576" s="70" t="str">
        <f t="shared" si="497"/>
        <v/>
      </c>
      <c r="R10576" s="70" t="str">
        <f>IFERROR(IF(K10576="handling and wharfage",SUM(P10576:Q10576),IF(OR(K10576="tank",K10576="Boat",K10576="car"),INDEX(Rate!$B$4:$M$25,MATCH(Gilbert!N10576,Rate!$A$4:$A$25,0),MATCH(Gilbert!L10576,Rate!$B$3:$M$3,0))*O10576*0.8,INDEX(Rate!$B$4:$M$25,MATCH(Gilbert!N10576,Rate!$A$4:$A$25,0),MATCH(Gilbert!L10576,Rate!$B$3:$M$3,0))*O10576)),"")</f>
        <v/>
      </c>
      <c r="T10576" s="71" t="str">
        <f t="shared" si="498"/>
        <v/>
      </c>
    </row>
    <row r="10577" spans="16:20">
      <c r="P10577" s="70" t="str">
        <f t="shared" si="496"/>
        <v/>
      </c>
      <c r="Q10577" s="70" t="str">
        <f t="shared" si="497"/>
        <v/>
      </c>
      <c r="R10577" s="70" t="str">
        <f>IFERROR(IF(K10577="handling and wharfage",SUM(P10577:Q10577),IF(OR(K10577="tank",K10577="Boat",K10577="car"),INDEX(Rate!$B$4:$M$25,MATCH(Gilbert!N10577,Rate!$A$4:$A$25,0),MATCH(Gilbert!L10577,Rate!$B$3:$M$3,0))*O10577*0.8,INDEX(Rate!$B$4:$M$25,MATCH(Gilbert!N10577,Rate!$A$4:$A$25,0),MATCH(Gilbert!L10577,Rate!$B$3:$M$3,0))*O10577)),"")</f>
        <v/>
      </c>
      <c r="T10577" s="71" t="str">
        <f t="shared" si="498"/>
        <v/>
      </c>
    </row>
    <row r="10578" spans="16:20">
      <c r="P10578" s="70" t="str">
        <f t="shared" si="496"/>
        <v/>
      </c>
      <c r="Q10578" s="70" t="str">
        <f t="shared" si="497"/>
        <v/>
      </c>
      <c r="R10578" s="70" t="str">
        <f>IFERROR(IF(K10578="handling and wharfage",SUM(P10578:Q10578),IF(OR(K10578="tank",K10578="Boat",K10578="car"),INDEX(Rate!$B$4:$M$25,MATCH(Gilbert!N10578,Rate!$A$4:$A$25,0),MATCH(Gilbert!L10578,Rate!$B$3:$M$3,0))*O10578*0.8,INDEX(Rate!$B$4:$M$25,MATCH(Gilbert!N10578,Rate!$A$4:$A$25,0),MATCH(Gilbert!L10578,Rate!$B$3:$M$3,0))*O10578)),"")</f>
        <v/>
      </c>
      <c r="T10578" s="71" t="str">
        <f t="shared" si="498"/>
        <v/>
      </c>
    </row>
    <row r="10579" spans="16:20">
      <c r="P10579" s="70" t="str">
        <f t="shared" si="496"/>
        <v/>
      </c>
      <c r="Q10579" s="70" t="str">
        <f t="shared" si="497"/>
        <v/>
      </c>
      <c r="R10579" s="70" t="str">
        <f>IFERROR(IF(K10579="handling and wharfage",SUM(P10579:Q10579),IF(OR(K10579="tank",K10579="Boat",K10579="car"),INDEX(Rate!$B$4:$M$25,MATCH(Gilbert!N10579,Rate!$A$4:$A$25,0),MATCH(Gilbert!L10579,Rate!$B$3:$M$3,0))*O10579*0.8,INDEX(Rate!$B$4:$M$25,MATCH(Gilbert!N10579,Rate!$A$4:$A$25,0),MATCH(Gilbert!L10579,Rate!$B$3:$M$3,0))*O10579)),"")</f>
        <v/>
      </c>
      <c r="T10579" s="71" t="str">
        <f t="shared" si="498"/>
        <v/>
      </c>
    </row>
    <row r="10580" spans="16:20">
      <c r="P10580" s="70" t="str">
        <f t="shared" si="496"/>
        <v/>
      </c>
      <c r="Q10580" s="70" t="str">
        <f t="shared" si="497"/>
        <v/>
      </c>
      <c r="R10580" s="70" t="str">
        <f>IFERROR(IF(K10580="handling and wharfage",SUM(P10580:Q10580),IF(OR(K10580="tank",K10580="Boat",K10580="car"),INDEX(Rate!$B$4:$M$25,MATCH(Gilbert!N10580,Rate!$A$4:$A$25,0),MATCH(Gilbert!L10580,Rate!$B$3:$M$3,0))*O10580*0.8,INDEX(Rate!$B$4:$M$25,MATCH(Gilbert!N10580,Rate!$A$4:$A$25,0),MATCH(Gilbert!L10580,Rate!$B$3:$M$3,0))*O10580)),"")</f>
        <v/>
      </c>
      <c r="T10580" s="71" t="str">
        <f t="shared" si="498"/>
        <v/>
      </c>
    </row>
    <row r="10581" spans="16:20">
      <c r="P10581" s="70" t="str">
        <f t="shared" si="496"/>
        <v/>
      </c>
      <c r="Q10581" s="70" t="str">
        <f t="shared" si="497"/>
        <v/>
      </c>
      <c r="R10581" s="70" t="str">
        <f>IFERROR(IF(K10581="handling and wharfage",SUM(P10581:Q10581),IF(OR(K10581="tank",K10581="Boat",K10581="car"),INDEX(Rate!$B$4:$M$25,MATCH(Gilbert!N10581,Rate!$A$4:$A$25,0),MATCH(Gilbert!L10581,Rate!$B$3:$M$3,0))*O10581*0.8,INDEX(Rate!$B$4:$M$25,MATCH(Gilbert!N10581,Rate!$A$4:$A$25,0),MATCH(Gilbert!L10581,Rate!$B$3:$M$3,0))*O10581)),"")</f>
        <v/>
      </c>
      <c r="T10581" s="71" t="str">
        <f t="shared" si="498"/>
        <v/>
      </c>
    </row>
    <row r="10582" spans="16:20">
      <c r="P10582" s="70" t="str">
        <f t="shared" si="496"/>
        <v/>
      </c>
      <c r="Q10582" s="70" t="str">
        <f t="shared" si="497"/>
        <v/>
      </c>
      <c r="R10582" s="70" t="str">
        <f>IFERROR(IF(K10582="handling and wharfage",SUM(P10582:Q10582),IF(OR(K10582="tank",K10582="Boat",K10582="car"),INDEX(Rate!$B$4:$M$25,MATCH(Gilbert!N10582,Rate!$A$4:$A$25,0),MATCH(Gilbert!L10582,Rate!$B$3:$M$3,0))*O10582*0.8,INDEX(Rate!$B$4:$M$25,MATCH(Gilbert!N10582,Rate!$A$4:$A$25,0),MATCH(Gilbert!L10582,Rate!$B$3:$M$3,0))*O10582)),"")</f>
        <v/>
      </c>
      <c r="T10582" s="71" t="str">
        <f t="shared" si="498"/>
        <v/>
      </c>
    </row>
    <row r="10583" spans="16:20">
      <c r="P10583" s="70" t="str">
        <f t="shared" si="496"/>
        <v/>
      </c>
      <c r="Q10583" s="70" t="str">
        <f t="shared" si="497"/>
        <v/>
      </c>
      <c r="R10583" s="70" t="str">
        <f>IFERROR(IF(K10583="handling and wharfage",SUM(P10583:Q10583),IF(OR(K10583="tank",K10583="Boat",K10583="car"),INDEX(Rate!$B$4:$M$25,MATCH(Gilbert!N10583,Rate!$A$4:$A$25,0),MATCH(Gilbert!L10583,Rate!$B$3:$M$3,0))*O10583*0.8,INDEX(Rate!$B$4:$M$25,MATCH(Gilbert!N10583,Rate!$A$4:$A$25,0),MATCH(Gilbert!L10583,Rate!$B$3:$M$3,0))*O10583)),"")</f>
        <v/>
      </c>
      <c r="T10583" s="71" t="str">
        <f t="shared" si="498"/>
        <v/>
      </c>
    </row>
    <row r="10584" spans="16:20">
      <c r="P10584" s="70" t="str">
        <f t="shared" si="496"/>
        <v/>
      </c>
      <c r="Q10584" s="70" t="str">
        <f t="shared" si="497"/>
        <v/>
      </c>
      <c r="R10584" s="70" t="str">
        <f>IFERROR(IF(K10584="handling and wharfage",SUM(P10584:Q10584),IF(OR(K10584="tank",K10584="Boat",K10584="car"),INDEX(Rate!$B$4:$M$25,MATCH(Gilbert!N10584,Rate!$A$4:$A$25,0),MATCH(Gilbert!L10584,Rate!$B$3:$M$3,0))*O10584*0.8,INDEX(Rate!$B$4:$M$25,MATCH(Gilbert!N10584,Rate!$A$4:$A$25,0),MATCH(Gilbert!L10584,Rate!$B$3:$M$3,0))*O10584)),"")</f>
        <v/>
      </c>
      <c r="T10584" s="71" t="str">
        <f t="shared" si="498"/>
        <v/>
      </c>
    </row>
    <row r="10585" spans="16:20">
      <c r="P10585" s="70" t="str">
        <f t="shared" si="496"/>
        <v/>
      </c>
      <c r="Q10585" s="70" t="str">
        <f t="shared" si="497"/>
        <v/>
      </c>
      <c r="R10585" s="70" t="str">
        <f>IFERROR(IF(K10585="handling and wharfage",SUM(P10585:Q10585),IF(OR(K10585="tank",K10585="Boat",K10585="car"),INDEX(Rate!$B$4:$M$25,MATCH(Gilbert!N10585,Rate!$A$4:$A$25,0),MATCH(Gilbert!L10585,Rate!$B$3:$M$3,0))*O10585*0.8,INDEX(Rate!$B$4:$M$25,MATCH(Gilbert!N10585,Rate!$A$4:$A$25,0),MATCH(Gilbert!L10585,Rate!$B$3:$M$3,0))*O10585)),"")</f>
        <v/>
      </c>
      <c r="T10585" s="71" t="str">
        <f t="shared" si="498"/>
        <v/>
      </c>
    </row>
    <row r="10586" spans="16:20">
      <c r="P10586" s="70" t="str">
        <f t="shared" si="496"/>
        <v/>
      </c>
      <c r="Q10586" s="70" t="str">
        <f t="shared" si="497"/>
        <v/>
      </c>
      <c r="R10586" s="70" t="str">
        <f>IFERROR(IF(K10586="handling and wharfage",SUM(P10586:Q10586),IF(OR(K10586="tank",K10586="Boat",K10586="car"),INDEX(Rate!$B$4:$M$25,MATCH(Gilbert!N10586,Rate!$A$4:$A$25,0),MATCH(Gilbert!L10586,Rate!$B$3:$M$3,0))*O10586*0.8,INDEX(Rate!$B$4:$M$25,MATCH(Gilbert!N10586,Rate!$A$4:$A$25,0),MATCH(Gilbert!L10586,Rate!$B$3:$M$3,0))*O10586)),"")</f>
        <v/>
      </c>
      <c r="T10586" s="71" t="str">
        <f t="shared" si="498"/>
        <v/>
      </c>
    </row>
    <row r="10587" spans="16:20">
      <c r="P10587" s="70" t="str">
        <f t="shared" si="496"/>
        <v/>
      </c>
      <c r="Q10587" s="70" t="str">
        <f t="shared" si="497"/>
        <v/>
      </c>
      <c r="R10587" s="70" t="str">
        <f>IFERROR(IF(K10587="handling and wharfage",SUM(P10587:Q10587),IF(OR(K10587="tank",K10587="Boat",K10587="car"),INDEX(Rate!$B$4:$M$25,MATCH(Gilbert!N10587,Rate!$A$4:$A$25,0),MATCH(Gilbert!L10587,Rate!$B$3:$M$3,0))*O10587*0.8,INDEX(Rate!$B$4:$M$25,MATCH(Gilbert!N10587,Rate!$A$4:$A$25,0),MATCH(Gilbert!L10587,Rate!$B$3:$M$3,0))*O10587)),"")</f>
        <v/>
      </c>
      <c r="T10587" s="71" t="str">
        <f t="shared" si="498"/>
        <v/>
      </c>
    </row>
    <row r="10588" spans="16:20">
      <c r="P10588" s="70" t="str">
        <f t="shared" si="496"/>
        <v/>
      </c>
      <c r="Q10588" s="70" t="str">
        <f t="shared" si="497"/>
        <v/>
      </c>
      <c r="R10588" s="70" t="str">
        <f>IFERROR(IF(K10588="handling and wharfage",SUM(P10588:Q10588),IF(OR(K10588="tank",K10588="Boat",K10588="car"),INDEX(Rate!$B$4:$M$25,MATCH(Gilbert!N10588,Rate!$A$4:$A$25,0),MATCH(Gilbert!L10588,Rate!$B$3:$M$3,0))*O10588*0.8,INDEX(Rate!$B$4:$M$25,MATCH(Gilbert!N10588,Rate!$A$4:$A$25,0),MATCH(Gilbert!L10588,Rate!$B$3:$M$3,0))*O10588)),"")</f>
        <v/>
      </c>
      <c r="T10588" s="71" t="str">
        <f t="shared" si="498"/>
        <v/>
      </c>
    </row>
    <row r="10589" spans="16:20">
      <c r="P10589" s="70" t="str">
        <f t="shared" si="496"/>
        <v/>
      </c>
      <c r="Q10589" s="70" t="str">
        <f t="shared" si="497"/>
        <v/>
      </c>
      <c r="R10589" s="70" t="str">
        <f>IFERROR(IF(K10589="handling and wharfage",SUM(P10589:Q10589),IF(OR(K10589="tank",K10589="Boat",K10589="car"),INDEX(Rate!$B$4:$M$25,MATCH(Gilbert!N10589,Rate!$A$4:$A$25,0),MATCH(Gilbert!L10589,Rate!$B$3:$M$3,0))*O10589*0.8,INDEX(Rate!$B$4:$M$25,MATCH(Gilbert!N10589,Rate!$A$4:$A$25,0),MATCH(Gilbert!L10589,Rate!$B$3:$M$3,0))*O10589)),"")</f>
        <v/>
      </c>
      <c r="T10589" s="71" t="str">
        <f t="shared" si="498"/>
        <v/>
      </c>
    </row>
    <row r="10590" spans="16:20">
      <c r="P10590" s="70" t="str">
        <f t="shared" si="496"/>
        <v/>
      </c>
      <c r="Q10590" s="70" t="str">
        <f t="shared" si="497"/>
        <v/>
      </c>
      <c r="R10590" s="70" t="str">
        <f>IFERROR(IF(K10590="handling and wharfage",SUM(P10590:Q10590),IF(OR(K10590="tank",K10590="Boat",K10590="car"),INDEX(Rate!$B$4:$M$25,MATCH(Gilbert!N10590,Rate!$A$4:$A$25,0),MATCH(Gilbert!L10590,Rate!$B$3:$M$3,0))*O10590*0.8,INDEX(Rate!$B$4:$M$25,MATCH(Gilbert!N10590,Rate!$A$4:$A$25,0),MATCH(Gilbert!L10590,Rate!$B$3:$M$3,0))*O10590)),"")</f>
        <v/>
      </c>
      <c r="T10590" s="71" t="str">
        <f t="shared" si="498"/>
        <v/>
      </c>
    </row>
    <row r="10591" spans="16:20">
      <c r="P10591" s="70" t="str">
        <f t="shared" si="496"/>
        <v/>
      </c>
      <c r="Q10591" s="70" t="str">
        <f t="shared" si="497"/>
        <v/>
      </c>
      <c r="R10591" s="70" t="str">
        <f>IFERROR(IF(K10591="handling and wharfage",SUM(P10591:Q10591),IF(OR(K10591="tank",K10591="Boat",K10591="car"),INDEX(Rate!$B$4:$M$25,MATCH(Gilbert!N10591,Rate!$A$4:$A$25,0),MATCH(Gilbert!L10591,Rate!$B$3:$M$3,0))*O10591*0.8,INDEX(Rate!$B$4:$M$25,MATCH(Gilbert!N10591,Rate!$A$4:$A$25,0),MATCH(Gilbert!L10591,Rate!$B$3:$M$3,0))*O10591)),"")</f>
        <v/>
      </c>
      <c r="T10591" s="71" t="str">
        <f t="shared" si="498"/>
        <v/>
      </c>
    </row>
    <row r="10592" spans="16:20">
      <c r="P10592" s="70" t="str">
        <f t="shared" si="496"/>
        <v/>
      </c>
      <c r="Q10592" s="70" t="str">
        <f t="shared" si="497"/>
        <v/>
      </c>
      <c r="R10592" s="70" t="str">
        <f>IFERROR(IF(K10592="handling and wharfage",SUM(P10592:Q10592),IF(OR(K10592="tank",K10592="Boat",K10592="car"),INDEX(Rate!$B$4:$M$25,MATCH(Gilbert!N10592,Rate!$A$4:$A$25,0),MATCH(Gilbert!L10592,Rate!$B$3:$M$3,0))*O10592*0.8,INDEX(Rate!$B$4:$M$25,MATCH(Gilbert!N10592,Rate!$A$4:$A$25,0),MATCH(Gilbert!L10592,Rate!$B$3:$M$3,0))*O10592)),"")</f>
        <v/>
      </c>
      <c r="T10592" s="71" t="str">
        <f t="shared" si="498"/>
        <v/>
      </c>
    </row>
    <row r="10593" spans="16:20">
      <c r="P10593" s="70" t="str">
        <f t="shared" si="496"/>
        <v/>
      </c>
      <c r="Q10593" s="70" t="str">
        <f t="shared" si="497"/>
        <v/>
      </c>
      <c r="R10593" s="70" t="str">
        <f>IFERROR(IF(K10593="handling and wharfage",SUM(P10593:Q10593),IF(OR(K10593="tank",K10593="Boat",K10593="car"),INDEX(Rate!$B$4:$M$25,MATCH(Gilbert!N10593,Rate!$A$4:$A$25,0),MATCH(Gilbert!L10593,Rate!$B$3:$M$3,0))*O10593*0.8,INDEX(Rate!$B$4:$M$25,MATCH(Gilbert!N10593,Rate!$A$4:$A$25,0),MATCH(Gilbert!L10593,Rate!$B$3:$M$3,0))*O10593)),"")</f>
        <v/>
      </c>
      <c r="T10593" s="71" t="str">
        <f t="shared" si="498"/>
        <v/>
      </c>
    </row>
    <row r="10594" spans="16:20">
      <c r="P10594" s="70" t="str">
        <f t="shared" si="496"/>
        <v/>
      </c>
      <c r="Q10594" s="70" t="str">
        <f t="shared" si="497"/>
        <v/>
      </c>
      <c r="R10594" s="70" t="str">
        <f>IFERROR(IF(K10594="handling and wharfage",SUM(P10594:Q10594),IF(OR(K10594="tank",K10594="Boat",K10594="car"),INDEX(Rate!$B$4:$M$25,MATCH(Gilbert!N10594,Rate!$A$4:$A$25,0),MATCH(Gilbert!L10594,Rate!$B$3:$M$3,0))*O10594*0.8,INDEX(Rate!$B$4:$M$25,MATCH(Gilbert!N10594,Rate!$A$4:$A$25,0),MATCH(Gilbert!L10594,Rate!$B$3:$M$3,0))*O10594)),"")</f>
        <v/>
      </c>
      <c r="T10594" s="71" t="str">
        <f t="shared" si="498"/>
        <v/>
      </c>
    </row>
    <row r="10595" spans="16:20">
      <c r="P10595" s="70" t="str">
        <f t="shared" si="496"/>
        <v/>
      </c>
      <c r="Q10595" s="70" t="str">
        <f t="shared" si="497"/>
        <v/>
      </c>
      <c r="R10595" s="70" t="str">
        <f>IFERROR(IF(K10595="handling and wharfage",SUM(P10595:Q10595),IF(OR(K10595="tank",K10595="Boat",K10595="car"),INDEX(Rate!$B$4:$M$25,MATCH(Gilbert!N10595,Rate!$A$4:$A$25,0),MATCH(Gilbert!L10595,Rate!$B$3:$M$3,0))*O10595*0.8,INDEX(Rate!$B$4:$M$25,MATCH(Gilbert!N10595,Rate!$A$4:$A$25,0),MATCH(Gilbert!L10595,Rate!$B$3:$M$3,0))*O10595)),"")</f>
        <v/>
      </c>
      <c r="T10595" s="71" t="str">
        <f t="shared" si="498"/>
        <v/>
      </c>
    </row>
    <row r="10596" spans="16:20">
      <c r="P10596" s="70" t="str">
        <f t="shared" si="496"/>
        <v/>
      </c>
      <c r="Q10596" s="70" t="str">
        <f t="shared" si="497"/>
        <v/>
      </c>
      <c r="R10596" s="70" t="str">
        <f>IFERROR(IF(K10596="handling and wharfage",SUM(P10596:Q10596),IF(OR(K10596="tank",K10596="Boat",K10596="car"),INDEX(Rate!$B$4:$M$25,MATCH(Gilbert!N10596,Rate!$A$4:$A$25,0),MATCH(Gilbert!L10596,Rate!$B$3:$M$3,0))*O10596*0.8,INDEX(Rate!$B$4:$M$25,MATCH(Gilbert!N10596,Rate!$A$4:$A$25,0),MATCH(Gilbert!L10596,Rate!$B$3:$M$3,0))*O10596)),"")</f>
        <v/>
      </c>
      <c r="T10596" s="71" t="str">
        <f t="shared" si="498"/>
        <v/>
      </c>
    </row>
    <row r="10597" spans="16:20">
      <c r="P10597" s="70" t="str">
        <f t="shared" si="496"/>
        <v/>
      </c>
      <c r="Q10597" s="70" t="str">
        <f t="shared" si="497"/>
        <v/>
      </c>
      <c r="R10597" s="70" t="str">
        <f>IFERROR(IF(K10597="handling and wharfage",SUM(P10597:Q10597),IF(OR(K10597="tank",K10597="Boat",K10597="car"),INDEX(Rate!$B$4:$M$25,MATCH(Gilbert!N10597,Rate!$A$4:$A$25,0),MATCH(Gilbert!L10597,Rate!$B$3:$M$3,0))*O10597*0.8,INDEX(Rate!$B$4:$M$25,MATCH(Gilbert!N10597,Rate!$A$4:$A$25,0),MATCH(Gilbert!L10597,Rate!$B$3:$M$3,0))*O10597)),"")</f>
        <v/>
      </c>
      <c r="T10597" s="71" t="str">
        <f t="shared" si="498"/>
        <v/>
      </c>
    </row>
    <row r="10598" spans="16:20">
      <c r="P10598" s="70" t="str">
        <f t="shared" si="496"/>
        <v/>
      </c>
      <c r="Q10598" s="70" t="str">
        <f t="shared" si="497"/>
        <v/>
      </c>
      <c r="R10598" s="70" t="str">
        <f>IFERROR(IF(K10598="handling and wharfage",SUM(P10598:Q10598),IF(OR(K10598="tank",K10598="Boat",K10598="car"),INDEX(Rate!$B$4:$M$25,MATCH(Gilbert!N10598,Rate!$A$4:$A$25,0),MATCH(Gilbert!L10598,Rate!$B$3:$M$3,0))*O10598*0.8,INDEX(Rate!$B$4:$M$25,MATCH(Gilbert!N10598,Rate!$A$4:$A$25,0),MATCH(Gilbert!L10598,Rate!$B$3:$M$3,0))*O10598)),"")</f>
        <v/>
      </c>
      <c r="T10598" s="71" t="str">
        <f t="shared" si="498"/>
        <v/>
      </c>
    </row>
    <row r="10599" spans="16:20">
      <c r="P10599" s="70" t="str">
        <f t="shared" si="496"/>
        <v/>
      </c>
      <c r="Q10599" s="70" t="str">
        <f t="shared" si="497"/>
        <v/>
      </c>
      <c r="R10599" s="70" t="str">
        <f>IFERROR(IF(K10599="handling and wharfage",SUM(P10599:Q10599),IF(OR(K10599="tank",K10599="Boat",K10599="car"),INDEX(Rate!$B$4:$M$25,MATCH(Gilbert!N10599,Rate!$A$4:$A$25,0),MATCH(Gilbert!L10599,Rate!$B$3:$M$3,0))*O10599*0.8,INDEX(Rate!$B$4:$M$25,MATCH(Gilbert!N10599,Rate!$A$4:$A$25,0),MATCH(Gilbert!L10599,Rate!$B$3:$M$3,0))*O10599)),"")</f>
        <v/>
      </c>
      <c r="T10599" s="71" t="str">
        <f t="shared" si="498"/>
        <v/>
      </c>
    </row>
    <row r="10600" spans="16:20">
      <c r="P10600" s="70" t="str">
        <f t="shared" si="496"/>
        <v/>
      </c>
      <c r="Q10600" s="70" t="str">
        <f t="shared" si="497"/>
        <v/>
      </c>
      <c r="R10600" s="70" t="str">
        <f>IFERROR(IF(K10600="handling and wharfage",SUM(P10600:Q10600),IF(OR(K10600="tank",K10600="Boat",K10600="car"),INDEX(Rate!$B$4:$M$25,MATCH(Gilbert!N10600,Rate!$A$4:$A$25,0),MATCH(Gilbert!L10600,Rate!$B$3:$M$3,0))*O10600*0.8,INDEX(Rate!$B$4:$M$25,MATCH(Gilbert!N10600,Rate!$A$4:$A$25,0),MATCH(Gilbert!L10600,Rate!$B$3:$M$3,0))*O10600)),"")</f>
        <v/>
      </c>
      <c r="T10600" s="71" t="str">
        <f t="shared" si="498"/>
        <v/>
      </c>
    </row>
    <row r="10601" spans="16:20">
      <c r="P10601" s="70" t="str">
        <f t="shared" si="496"/>
        <v/>
      </c>
      <c r="Q10601" s="70" t="str">
        <f t="shared" si="497"/>
        <v/>
      </c>
      <c r="R10601" s="70" t="str">
        <f>IFERROR(IF(K10601="handling and wharfage",SUM(P10601:Q10601),IF(OR(K10601="tank",K10601="Boat",K10601="car"),INDEX(Rate!$B$4:$M$25,MATCH(Gilbert!N10601,Rate!$A$4:$A$25,0),MATCH(Gilbert!L10601,Rate!$B$3:$M$3,0))*O10601*0.8,INDEX(Rate!$B$4:$M$25,MATCH(Gilbert!N10601,Rate!$A$4:$A$25,0),MATCH(Gilbert!L10601,Rate!$B$3:$M$3,0))*O10601)),"")</f>
        <v/>
      </c>
      <c r="T10601" s="71" t="str">
        <f t="shared" si="498"/>
        <v/>
      </c>
    </row>
    <row r="10602" spans="16:20">
      <c r="P10602" s="70" t="str">
        <f t="shared" si="496"/>
        <v/>
      </c>
      <c r="Q10602" s="70" t="str">
        <f t="shared" si="497"/>
        <v/>
      </c>
      <c r="R10602" s="70" t="str">
        <f>IFERROR(IF(K10602="handling and wharfage",SUM(P10602:Q10602),IF(OR(K10602="tank",K10602="Boat",K10602="car"),INDEX(Rate!$B$4:$M$25,MATCH(Gilbert!N10602,Rate!$A$4:$A$25,0),MATCH(Gilbert!L10602,Rate!$B$3:$M$3,0))*O10602*0.8,INDEX(Rate!$B$4:$M$25,MATCH(Gilbert!N10602,Rate!$A$4:$A$25,0),MATCH(Gilbert!L10602,Rate!$B$3:$M$3,0))*O10602)),"")</f>
        <v/>
      </c>
      <c r="T10602" s="71" t="str">
        <f t="shared" si="498"/>
        <v/>
      </c>
    </row>
    <row r="10603" spans="16:20">
      <c r="P10603" s="70" t="str">
        <f t="shared" si="496"/>
        <v/>
      </c>
      <c r="Q10603" s="70" t="str">
        <f t="shared" si="497"/>
        <v/>
      </c>
      <c r="R10603" s="70" t="str">
        <f>IFERROR(IF(K10603="handling and wharfage",SUM(P10603:Q10603),IF(OR(K10603="tank",K10603="Boat",K10603="car"),INDEX(Rate!$B$4:$M$25,MATCH(Gilbert!N10603,Rate!$A$4:$A$25,0),MATCH(Gilbert!L10603,Rate!$B$3:$M$3,0))*O10603*0.8,INDEX(Rate!$B$4:$M$25,MATCH(Gilbert!N10603,Rate!$A$4:$A$25,0),MATCH(Gilbert!L10603,Rate!$B$3:$M$3,0))*O10603)),"")</f>
        <v/>
      </c>
      <c r="T10603" s="71" t="str">
        <f t="shared" si="498"/>
        <v/>
      </c>
    </row>
    <row r="10604" spans="16:20">
      <c r="P10604" s="70" t="str">
        <f t="shared" si="496"/>
        <v/>
      </c>
      <c r="Q10604" s="70" t="str">
        <f t="shared" si="497"/>
        <v/>
      </c>
      <c r="R10604" s="70" t="str">
        <f>IFERROR(IF(K10604="handling and wharfage",SUM(P10604:Q10604),IF(OR(K10604="tank",K10604="Boat",K10604="car"),INDEX(Rate!$B$4:$M$25,MATCH(Gilbert!N10604,Rate!$A$4:$A$25,0),MATCH(Gilbert!L10604,Rate!$B$3:$M$3,0))*O10604*0.8,INDEX(Rate!$B$4:$M$25,MATCH(Gilbert!N10604,Rate!$A$4:$A$25,0),MATCH(Gilbert!L10604,Rate!$B$3:$M$3,0))*O10604)),"")</f>
        <v/>
      </c>
      <c r="T10604" s="71" t="str">
        <f t="shared" si="498"/>
        <v/>
      </c>
    </row>
    <row r="10605" spans="16:20">
      <c r="P10605" s="70" t="str">
        <f t="shared" si="496"/>
        <v/>
      </c>
      <c r="Q10605" s="70" t="str">
        <f t="shared" si="497"/>
        <v/>
      </c>
      <c r="R10605" s="70" t="str">
        <f>IFERROR(IF(K10605="handling and wharfage",SUM(P10605:Q10605),IF(OR(K10605="tank",K10605="Boat",K10605="car"),INDEX(Rate!$B$4:$M$25,MATCH(Gilbert!N10605,Rate!$A$4:$A$25,0),MATCH(Gilbert!L10605,Rate!$B$3:$M$3,0))*O10605*0.8,INDEX(Rate!$B$4:$M$25,MATCH(Gilbert!N10605,Rate!$A$4:$A$25,0),MATCH(Gilbert!L10605,Rate!$B$3:$M$3,0))*O10605)),"")</f>
        <v/>
      </c>
      <c r="T10605" s="71" t="str">
        <f t="shared" si="498"/>
        <v/>
      </c>
    </row>
    <row r="10606" spans="16:20">
      <c r="P10606" s="70" t="str">
        <f t="shared" si="496"/>
        <v/>
      </c>
      <c r="Q10606" s="70" t="str">
        <f t="shared" si="497"/>
        <v/>
      </c>
      <c r="R10606" s="70" t="str">
        <f>IFERROR(IF(K10606="handling and wharfage",SUM(P10606:Q10606),IF(OR(K10606="tank",K10606="Boat",K10606="car"),INDEX(Rate!$B$4:$M$25,MATCH(Gilbert!N10606,Rate!$A$4:$A$25,0),MATCH(Gilbert!L10606,Rate!$B$3:$M$3,0))*O10606*0.8,INDEX(Rate!$B$4:$M$25,MATCH(Gilbert!N10606,Rate!$A$4:$A$25,0),MATCH(Gilbert!L10606,Rate!$B$3:$M$3,0))*O10606)),"")</f>
        <v/>
      </c>
      <c r="T10606" s="71" t="str">
        <f t="shared" si="498"/>
        <v/>
      </c>
    </row>
    <row r="10607" spans="16:20">
      <c r="P10607" s="70" t="str">
        <f t="shared" si="496"/>
        <v/>
      </c>
      <c r="Q10607" s="70" t="str">
        <f t="shared" si="497"/>
        <v/>
      </c>
      <c r="R10607" s="70" t="str">
        <f>IFERROR(IF(K10607="handling and wharfage",SUM(P10607:Q10607),IF(OR(K10607="tank",K10607="Boat",K10607="car"),INDEX(Rate!$B$4:$M$25,MATCH(Gilbert!N10607,Rate!$A$4:$A$25,0),MATCH(Gilbert!L10607,Rate!$B$3:$M$3,0))*O10607*0.8,INDEX(Rate!$B$4:$M$25,MATCH(Gilbert!N10607,Rate!$A$4:$A$25,0),MATCH(Gilbert!L10607,Rate!$B$3:$M$3,0))*O10607)),"")</f>
        <v/>
      </c>
      <c r="T10607" s="71" t="str">
        <f t="shared" si="498"/>
        <v/>
      </c>
    </row>
    <row r="10608" spans="16:20">
      <c r="P10608" s="70" t="str">
        <f t="shared" si="496"/>
        <v/>
      </c>
      <c r="Q10608" s="70" t="str">
        <f t="shared" si="497"/>
        <v/>
      </c>
      <c r="R10608" s="70" t="str">
        <f>IFERROR(IF(K10608="handling and wharfage",SUM(P10608:Q10608),IF(OR(K10608="tank",K10608="Boat",K10608="car"),INDEX(Rate!$B$4:$M$25,MATCH(Gilbert!N10608,Rate!$A$4:$A$25,0),MATCH(Gilbert!L10608,Rate!$B$3:$M$3,0))*O10608*0.8,INDEX(Rate!$B$4:$M$25,MATCH(Gilbert!N10608,Rate!$A$4:$A$25,0),MATCH(Gilbert!L10608,Rate!$B$3:$M$3,0))*O10608)),"")</f>
        <v/>
      </c>
      <c r="T10608" s="71" t="str">
        <f t="shared" si="498"/>
        <v/>
      </c>
    </row>
    <row r="10609" spans="16:20">
      <c r="P10609" s="70" t="str">
        <f t="shared" si="496"/>
        <v/>
      </c>
      <c r="Q10609" s="70" t="str">
        <f t="shared" si="497"/>
        <v/>
      </c>
      <c r="R10609" s="70" t="str">
        <f>IFERROR(IF(K10609="handling and wharfage",SUM(P10609:Q10609),IF(OR(K10609="tank",K10609="Boat",K10609="car"),INDEX(Rate!$B$4:$M$25,MATCH(Gilbert!N10609,Rate!$A$4:$A$25,0),MATCH(Gilbert!L10609,Rate!$B$3:$M$3,0))*O10609*0.8,INDEX(Rate!$B$4:$M$25,MATCH(Gilbert!N10609,Rate!$A$4:$A$25,0),MATCH(Gilbert!L10609,Rate!$B$3:$M$3,0))*O10609)),"")</f>
        <v/>
      </c>
      <c r="T10609" s="71" t="str">
        <f t="shared" si="498"/>
        <v/>
      </c>
    </row>
    <row r="10610" spans="16:20">
      <c r="P10610" s="70" t="str">
        <f t="shared" si="496"/>
        <v/>
      </c>
      <c r="Q10610" s="70" t="str">
        <f t="shared" si="497"/>
        <v/>
      </c>
      <c r="R10610" s="70" t="str">
        <f>IFERROR(IF(K10610="handling and wharfage",SUM(P10610:Q10610),IF(OR(K10610="tank",K10610="Boat",K10610="car"),INDEX(Rate!$B$4:$M$25,MATCH(Gilbert!N10610,Rate!$A$4:$A$25,0),MATCH(Gilbert!L10610,Rate!$B$3:$M$3,0))*O10610*0.8,INDEX(Rate!$B$4:$M$25,MATCH(Gilbert!N10610,Rate!$A$4:$A$25,0),MATCH(Gilbert!L10610,Rate!$B$3:$M$3,0))*O10610)),"")</f>
        <v/>
      </c>
      <c r="T10610" s="71" t="str">
        <f t="shared" si="498"/>
        <v/>
      </c>
    </row>
    <row r="10611" spans="16:20">
      <c r="P10611" s="70" t="str">
        <f t="shared" si="496"/>
        <v/>
      </c>
      <c r="Q10611" s="70" t="str">
        <f t="shared" si="497"/>
        <v/>
      </c>
      <c r="R10611" s="70" t="str">
        <f>IFERROR(IF(K10611="handling and wharfage",SUM(P10611:Q10611),IF(OR(K10611="tank",K10611="Boat",K10611="car"),INDEX(Rate!$B$4:$M$25,MATCH(Gilbert!N10611,Rate!$A$4:$A$25,0),MATCH(Gilbert!L10611,Rate!$B$3:$M$3,0))*O10611*0.8,INDEX(Rate!$B$4:$M$25,MATCH(Gilbert!N10611,Rate!$A$4:$A$25,0),MATCH(Gilbert!L10611,Rate!$B$3:$M$3,0))*O10611)),"")</f>
        <v/>
      </c>
      <c r="T10611" s="71" t="str">
        <f t="shared" si="498"/>
        <v/>
      </c>
    </row>
    <row r="10612" spans="16:20">
      <c r="P10612" s="70" t="str">
        <f t="shared" si="496"/>
        <v/>
      </c>
      <c r="Q10612" s="70" t="str">
        <f t="shared" si="497"/>
        <v/>
      </c>
      <c r="R10612" s="70" t="str">
        <f>IFERROR(IF(K10612="handling and wharfage",SUM(P10612:Q10612),IF(OR(K10612="tank",K10612="Boat",K10612="car"),INDEX(Rate!$B$4:$M$25,MATCH(Gilbert!N10612,Rate!$A$4:$A$25,0),MATCH(Gilbert!L10612,Rate!$B$3:$M$3,0))*O10612*0.8,INDEX(Rate!$B$4:$M$25,MATCH(Gilbert!N10612,Rate!$A$4:$A$25,0),MATCH(Gilbert!L10612,Rate!$B$3:$M$3,0))*O10612)),"")</f>
        <v/>
      </c>
      <c r="T10612" s="71" t="str">
        <f t="shared" si="498"/>
        <v/>
      </c>
    </row>
    <row r="10613" spans="16:20">
      <c r="P10613" s="70" t="str">
        <f t="shared" si="496"/>
        <v/>
      </c>
      <c r="Q10613" s="70" t="str">
        <f t="shared" si="497"/>
        <v/>
      </c>
      <c r="R10613" s="70" t="str">
        <f>IFERROR(IF(K10613="handling and wharfage",SUM(P10613:Q10613),IF(OR(K10613="tank",K10613="Boat",K10613="car"),INDEX(Rate!$B$4:$M$25,MATCH(Gilbert!N10613,Rate!$A$4:$A$25,0),MATCH(Gilbert!L10613,Rate!$B$3:$M$3,0))*O10613*0.8,INDEX(Rate!$B$4:$M$25,MATCH(Gilbert!N10613,Rate!$A$4:$A$25,0),MATCH(Gilbert!L10613,Rate!$B$3:$M$3,0))*O10613)),"")</f>
        <v/>
      </c>
      <c r="T10613" s="71" t="str">
        <f t="shared" si="498"/>
        <v/>
      </c>
    </row>
    <row r="10614" spans="16:20">
      <c r="P10614" s="70" t="str">
        <f t="shared" si="496"/>
        <v/>
      </c>
      <c r="Q10614" s="70" t="str">
        <f t="shared" si="497"/>
        <v/>
      </c>
      <c r="R10614" s="70" t="str">
        <f>IFERROR(IF(K10614="handling and wharfage",SUM(P10614:Q10614),IF(OR(K10614="tank",K10614="Boat",K10614="car"),INDEX(Rate!$B$4:$M$25,MATCH(Gilbert!N10614,Rate!$A$4:$A$25,0),MATCH(Gilbert!L10614,Rate!$B$3:$M$3,0))*O10614*0.8,INDEX(Rate!$B$4:$M$25,MATCH(Gilbert!N10614,Rate!$A$4:$A$25,0),MATCH(Gilbert!L10614,Rate!$B$3:$M$3,0))*O10614)),"")</f>
        <v/>
      </c>
      <c r="T10614" s="71" t="str">
        <f t="shared" si="498"/>
        <v/>
      </c>
    </row>
    <row r="10615" spans="16:20">
      <c r="P10615" s="70" t="str">
        <f t="shared" si="496"/>
        <v/>
      </c>
      <c r="Q10615" s="70" t="str">
        <f t="shared" si="497"/>
        <v/>
      </c>
      <c r="R10615" s="70" t="str">
        <f>IFERROR(IF(K10615="handling and wharfage",SUM(P10615:Q10615),IF(OR(K10615="tank",K10615="Boat",K10615="car"),INDEX(Rate!$B$4:$M$25,MATCH(Gilbert!N10615,Rate!$A$4:$A$25,0),MATCH(Gilbert!L10615,Rate!$B$3:$M$3,0))*O10615*0.8,INDEX(Rate!$B$4:$M$25,MATCH(Gilbert!N10615,Rate!$A$4:$A$25,0),MATCH(Gilbert!L10615,Rate!$B$3:$M$3,0))*O10615)),"")</f>
        <v/>
      </c>
      <c r="T10615" s="71" t="str">
        <f t="shared" si="498"/>
        <v/>
      </c>
    </row>
    <row r="10616" spans="16:20">
      <c r="P10616" s="70" t="str">
        <f t="shared" si="496"/>
        <v/>
      </c>
      <c r="Q10616" s="70" t="str">
        <f t="shared" si="497"/>
        <v/>
      </c>
      <c r="R10616" s="70" t="str">
        <f>IFERROR(IF(K10616="handling and wharfage",SUM(P10616:Q10616),IF(OR(K10616="tank",K10616="Boat",K10616="car"),INDEX(Rate!$B$4:$M$25,MATCH(Gilbert!N10616,Rate!$A$4:$A$25,0),MATCH(Gilbert!L10616,Rate!$B$3:$M$3,0))*O10616*0.8,INDEX(Rate!$B$4:$M$25,MATCH(Gilbert!N10616,Rate!$A$4:$A$25,0),MATCH(Gilbert!L10616,Rate!$B$3:$M$3,0))*O10616)),"")</f>
        <v/>
      </c>
      <c r="T10616" s="71" t="str">
        <f t="shared" si="498"/>
        <v/>
      </c>
    </row>
    <row r="10617" spans="16:20">
      <c r="P10617" s="70" t="str">
        <f t="shared" si="496"/>
        <v/>
      </c>
      <c r="Q10617" s="70" t="str">
        <f t="shared" si="497"/>
        <v/>
      </c>
      <c r="R10617" s="70" t="str">
        <f>IFERROR(IF(K10617="handling and wharfage",SUM(P10617:Q10617),IF(OR(K10617="tank",K10617="Boat",K10617="car"),INDEX(Rate!$B$4:$M$25,MATCH(Gilbert!N10617,Rate!$A$4:$A$25,0),MATCH(Gilbert!L10617,Rate!$B$3:$M$3,0))*O10617*0.8,INDEX(Rate!$B$4:$M$25,MATCH(Gilbert!N10617,Rate!$A$4:$A$25,0),MATCH(Gilbert!L10617,Rate!$B$3:$M$3,0))*O10617)),"")</f>
        <v/>
      </c>
      <c r="T10617" s="71" t="str">
        <f t="shared" si="498"/>
        <v/>
      </c>
    </row>
    <row r="10618" spans="16:20">
      <c r="P10618" s="70" t="str">
        <f t="shared" si="496"/>
        <v/>
      </c>
      <c r="Q10618" s="70" t="str">
        <f t="shared" si="497"/>
        <v/>
      </c>
      <c r="R10618" s="70" t="str">
        <f>IFERROR(IF(K10618="handling and wharfage",SUM(P10618:Q10618),IF(OR(K10618="tank",K10618="Boat",K10618="car"),INDEX(Rate!$B$4:$M$25,MATCH(Gilbert!N10618,Rate!$A$4:$A$25,0),MATCH(Gilbert!L10618,Rate!$B$3:$M$3,0))*O10618*0.8,INDEX(Rate!$B$4:$M$25,MATCH(Gilbert!N10618,Rate!$A$4:$A$25,0),MATCH(Gilbert!L10618,Rate!$B$3:$M$3,0))*O10618)),"")</f>
        <v/>
      </c>
      <c r="T10618" s="71" t="str">
        <f t="shared" si="498"/>
        <v/>
      </c>
    </row>
    <row r="10619" spans="16:20">
      <c r="P10619" s="70" t="str">
        <f t="shared" si="496"/>
        <v/>
      </c>
      <c r="Q10619" s="70" t="str">
        <f t="shared" si="497"/>
        <v/>
      </c>
      <c r="R10619" s="70" t="str">
        <f>IFERROR(IF(K10619="handling and wharfage",SUM(P10619:Q10619),IF(OR(K10619="tank",K10619="Boat",K10619="car"),INDEX(Rate!$B$4:$M$25,MATCH(Gilbert!N10619,Rate!$A$4:$A$25,0),MATCH(Gilbert!L10619,Rate!$B$3:$M$3,0))*O10619*0.8,INDEX(Rate!$B$4:$M$25,MATCH(Gilbert!N10619,Rate!$A$4:$A$25,0),MATCH(Gilbert!L10619,Rate!$B$3:$M$3,0))*O10619)),"")</f>
        <v/>
      </c>
      <c r="T10619" s="71" t="str">
        <f t="shared" si="498"/>
        <v/>
      </c>
    </row>
    <row r="10620" spans="16:20">
      <c r="P10620" s="70" t="str">
        <f t="shared" si="496"/>
        <v/>
      </c>
      <c r="Q10620" s="70" t="str">
        <f t="shared" si="497"/>
        <v/>
      </c>
      <c r="R10620" s="70" t="str">
        <f>IFERROR(IF(K10620="handling and wharfage",SUM(P10620:Q10620),IF(OR(K10620="tank",K10620="Boat",K10620="car"),INDEX(Rate!$B$4:$M$25,MATCH(Gilbert!N10620,Rate!$A$4:$A$25,0),MATCH(Gilbert!L10620,Rate!$B$3:$M$3,0))*O10620*0.8,INDEX(Rate!$B$4:$M$25,MATCH(Gilbert!N10620,Rate!$A$4:$A$25,0),MATCH(Gilbert!L10620,Rate!$B$3:$M$3,0))*O10620)),"")</f>
        <v/>
      </c>
      <c r="T10620" s="71" t="str">
        <f t="shared" si="498"/>
        <v/>
      </c>
    </row>
    <row r="10621" spans="16:20">
      <c r="P10621" s="70" t="str">
        <f t="shared" si="496"/>
        <v/>
      </c>
      <c r="Q10621" s="70" t="str">
        <f t="shared" si="497"/>
        <v/>
      </c>
      <c r="R10621" s="70" t="str">
        <f>IFERROR(IF(K10621="handling and wharfage",SUM(P10621:Q10621),IF(OR(K10621="tank",K10621="Boat",K10621="car"),INDEX(Rate!$B$4:$M$25,MATCH(Gilbert!N10621,Rate!$A$4:$A$25,0),MATCH(Gilbert!L10621,Rate!$B$3:$M$3,0))*O10621*0.8,INDEX(Rate!$B$4:$M$25,MATCH(Gilbert!N10621,Rate!$A$4:$A$25,0),MATCH(Gilbert!L10621,Rate!$B$3:$M$3,0))*O10621)),"")</f>
        <v/>
      </c>
      <c r="T10621" s="71" t="str">
        <f t="shared" si="498"/>
        <v/>
      </c>
    </row>
    <row r="10622" spans="16:20">
      <c r="P10622" s="70" t="str">
        <f t="shared" si="496"/>
        <v/>
      </c>
      <c r="Q10622" s="70" t="str">
        <f t="shared" si="497"/>
        <v/>
      </c>
      <c r="R10622" s="70" t="str">
        <f>IFERROR(IF(K10622="handling and wharfage",SUM(P10622:Q10622),IF(OR(K10622="tank",K10622="Boat",K10622="car"),INDEX(Rate!$B$4:$M$25,MATCH(Gilbert!N10622,Rate!$A$4:$A$25,0),MATCH(Gilbert!L10622,Rate!$B$3:$M$3,0))*O10622*0.8,INDEX(Rate!$B$4:$M$25,MATCH(Gilbert!N10622,Rate!$A$4:$A$25,0),MATCH(Gilbert!L10622,Rate!$B$3:$M$3,0))*O10622)),"")</f>
        <v/>
      </c>
      <c r="T10622" s="71" t="str">
        <f t="shared" si="498"/>
        <v/>
      </c>
    </row>
    <row r="10623" spans="16:20">
      <c r="P10623" s="70" t="str">
        <f t="shared" si="496"/>
        <v/>
      </c>
      <c r="Q10623" s="70" t="str">
        <f t="shared" si="497"/>
        <v/>
      </c>
      <c r="R10623" s="70" t="str">
        <f>IFERROR(IF(K10623="handling and wharfage",SUM(P10623:Q10623),IF(OR(K10623="tank",K10623="Boat",K10623="car"),INDEX(Rate!$B$4:$M$25,MATCH(Gilbert!N10623,Rate!$A$4:$A$25,0),MATCH(Gilbert!L10623,Rate!$B$3:$M$3,0))*O10623*0.8,INDEX(Rate!$B$4:$M$25,MATCH(Gilbert!N10623,Rate!$A$4:$A$25,0),MATCH(Gilbert!L10623,Rate!$B$3:$M$3,0))*O10623)),"")</f>
        <v/>
      </c>
      <c r="T10623" s="71" t="str">
        <f t="shared" si="498"/>
        <v/>
      </c>
    </row>
    <row r="10624" spans="16:20">
      <c r="P10624" s="70" t="str">
        <f t="shared" si="496"/>
        <v/>
      </c>
      <c r="Q10624" s="70" t="str">
        <f t="shared" si="497"/>
        <v/>
      </c>
      <c r="R10624" s="70" t="str">
        <f>IFERROR(IF(K10624="handling and wharfage",SUM(P10624:Q10624),IF(OR(K10624="tank",K10624="Boat",K10624="car"),INDEX(Rate!$B$4:$M$25,MATCH(Gilbert!N10624,Rate!$A$4:$A$25,0),MATCH(Gilbert!L10624,Rate!$B$3:$M$3,0))*O10624*0.8,INDEX(Rate!$B$4:$M$25,MATCH(Gilbert!N10624,Rate!$A$4:$A$25,0),MATCH(Gilbert!L10624,Rate!$B$3:$M$3,0))*O10624)),"")</f>
        <v/>
      </c>
      <c r="T10624" s="71" t="str">
        <f t="shared" si="498"/>
        <v/>
      </c>
    </row>
    <row r="10625" spans="16:20">
      <c r="P10625" s="70" t="str">
        <f t="shared" si="496"/>
        <v/>
      </c>
      <c r="Q10625" s="70" t="str">
        <f t="shared" si="497"/>
        <v/>
      </c>
      <c r="R10625" s="70" t="str">
        <f>IFERROR(IF(K10625="handling and wharfage",SUM(P10625:Q10625),IF(OR(K10625="tank",K10625="Boat",K10625="car"),INDEX(Rate!$B$4:$M$25,MATCH(Gilbert!N10625,Rate!$A$4:$A$25,0),MATCH(Gilbert!L10625,Rate!$B$3:$M$3,0))*O10625*0.8,INDEX(Rate!$B$4:$M$25,MATCH(Gilbert!N10625,Rate!$A$4:$A$25,0),MATCH(Gilbert!L10625,Rate!$B$3:$M$3,0))*O10625)),"")</f>
        <v/>
      </c>
      <c r="T10625" s="71" t="str">
        <f t="shared" si="498"/>
        <v/>
      </c>
    </row>
    <row r="10626" spans="16:20">
      <c r="P10626" s="70" t="str">
        <f t="shared" si="496"/>
        <v/>
      </c>
      <c r="Q10626" s="70" t="str">
        <f t="shared" si="497"/>
        <v/>
      </c>
      <c r="R10626" s="70" t="str">
        <f>IFERROR(IF(K10626="handling and wharfage",SUM(P10626:Q10626),IF(OR(K10626="tank",K10626="Boat",K10626="car"),INDEX(Rate!$B$4:$M$25,MATCH(Gilbert!N10626,Rate!$A$4:$A$25,0),MATCH(Gilbert!L10626,Rate!$B$3:$M$3,0))*O10626*0.8,INDEX(Rate!$B$4:$M$25,MATCH(Gilbert!N10626,Rate!$A$4:$A$25,0),MATCH(Gilbert!L10626,Rate!$B$3:$M$3,0))*O10626)),"")</f>
        <v/>
      </c>
      <c r="T10626" s="71" t="str">
        <f t="shared" si="498"/>
        <v/>
      </c>
    </row>
    <row r="10627" spans="16:20">
      <c r="P10627" s="70" t="str">
        <f t="shared" ref="P10627:P10690" si="499">IF(OR(K10627="handling and wharfage",K10627="rau handling and wharfage"),O10627*30,"")</f>
        <v/>
      </c>
      <c r="Q10627" s="70" t="str">
        <f t="shared" ref="Q10627:Q10690" si="500">IF(K10627&lt;&gt;"handling and wharfage","",O10627*3.5)</f>
        <v/>
      </c>
      <c r="R10627" s="70" t="str">
        <f>IFERROR(IF(K10627="handling and wharfage",SUM(P10627:Q10627),IF(OR(K10627="tank",K10627="Boat",K10627="car"),INDEX(Rate!$B$4:$M$25,MATCH(Gilbert!N10627,Rate!$A$4:$A$25,0),MATCH(Gilbert!L10627,Rate!$B$3:$M$3,0))*O10627*0.8,INDEX(Rate!$B$4:$M$25,MATCH(Gilbert!N10627,Rate!$A$4:$A$25,0),MATCH(Gilbert!L10627,Rate!$B$3:$M$3,0))*O10627)),"")</f>
        <v/>
      </c>
      <c r="T10627" s="71" t="str">
        <f t="shared" ref="T10627:T10690" si="501">IF(L10627="","",IF(L10627="General2","F0070000061A","E31250000331"))</f>
        <v/>
      </c>
    </row>
    <row r="10628" spans="16:20">
      <c r="P10628" s="70" t="str">
        <f t="shared" si="499"/>
        <v/>
      </c>
      <c r="Q10628" s="70" t="str">
        <f t="shared" si="500"/>
        <v/>
      </c>
      <c r="R10628" s="70" t="str">
        <f>IFERROR(IF(K10628="handling and wharfage",SUM(P10628:Q10628),IF(OR(K10628="tank",K10628="Boat",K10628="car"),INDEX(Rate!$B$4:$M$25,MATCH(Gilbert!N10628,Rate!$A$4:$A$25,0),MATCH(Gilbert!L10628,Rate!$B$3:$M$3,0))*O10628*0.8,INDEX(Rate!$B$4:$M$25,MATCH(Gilbert!N10628,Rate!$A$4:$A$25,0),MATCH(Gilbert!L10628,Rate!$B$3:$M$3,0))*O10628)),"")</f>
        <v/>
      </c>
      <c r="T10628" s="71" t="str">
        <f t="shared" si="501"/>
        <v/>
      </c>
    </row>
    <row r="10629" spans="16:20">
      <c r="P10629" s="70" t="str">
        <f t="shared" si="499"/>
        <v/>
      </c>
      <c r="Q10629" s="70" t="str">
        <f t="shared" si="500"/>
        <v/>
      </c>
      <c r="R10629" s="70" t="str">
        <f>IFERROR(IF(K10629="handling and wharfage",SUM(P10629:Q10629),IF(OR(K10629="tank",K10629="Boat",K10629="car"),INDEX(Rate!$B$4:$M$25,MATCH(Gilbert!N10629,Rate!$A$4:$A$25,0),MATCH(Gilbert!L10629,Rate!$B$3:$M$3,0))*O10629*0.8,INDEX(Rate!$B$4:$M$25,MATCH(Gilbert!N10629,Rate!$A$4:$A$25,0),MATCH(Gilbert!L10629,Rate!$B$3:$M$3,0))*O10629)),"")</f>
        <v/>
      </c>
      <c r="T10629" s="71" t="str">
        <f t="shared" si="501"/>
        <v/>
      </c>
    </row>
    <row r="10630" spans="16:20">
      <c r="P10630" s="70" t="str">
        <f t="shared" si="499"/>
        <v/>
      </c>
      <c r="Q10630" s="70" t="str">
        <f t="shared" si="500"/>
        <v/>
      </c>
      <c r="R10630" s="70" t="str">
        <f>IFERROR(IF(K10630="handling and wharfage",SUM(P10630:Q10630),IF(OR(K10630="tank",K10630="Boat",K10630="car"),INDEX(Rate!$B$4:$M$25,MATCH(Gilbert!N10630,Rate!$A$4:$A$25,0),MATCH(Gilbert!L10630,Rate!$B$3:$M$3,0))*O10630*0.8,INDEX(Rate!$B$4:$M$25,MATCH(Gilbert!N10630,Rate!$A$4:$A$25,0),MATCH(Gilbert!L10630,Rate!$B$3:$M$3,0))*O10630)),"")</f>
        <v/>
      </c>
      <c r="T10630" s="71" t="str">
        <f t="shared" si="501"/>
        <v/>
      </c>
    </row>
    <row r="10631" spans="16:20">
      <c r="P10631" s="70" t="str">
        <f t="shared" si="499"/>
        <v/>
      </c>
      <c r="Q10631" s="70" t="str">
        <f t="shared" si="500"/>
        <v/>
      </c>
      <c r="R10631" s="70" t="str">
        <f>IFERROR(IF(K10631="handling and wharfage",SUM(P10631:Q10631),IF(OR(K10631="tank",K10631="Boat",K10631="car"),INDEX(Rate!$B$4:$M$25,MATCH(Gilbert!N10631,Rate!$A$4:$A$25,0),MATCH(Gilbert!L10631,Rate!$B$3:$M$3,0))*O10631*0.8,INDEX(Rate!$B$4:$M$25,MATCH(Gilbert!N10631,Rate!$A$4:$A$25,0),MATCH(Gilbert!L10631,Rate!$B$3:$M$3,0))*O10631)),"")</f>
        <v/>
      </c>
      <c r="T10631" s="71" t="str">
        <f t="shared" si="501"/>
        <v/>
      </c>
    </row>
    <row r="10632" spans="16:20">
      <c r="P10632" s="70" t="str">
        <f t="shared" si="499"/>
        <v/>
      </c>
      <c r="Q10632" s="70" t="str">
        <f t="shared" si="500"/>
        <v/>
      </c>
      <c r="R10632" s="70" t="str">
        <f>IFERROR(IF(K10632="handling and wharfage",SUM(P10632:Q10632),IF(OR(K10632="tank",K10632="Boat",K10632="car"),INDEX(Rate!$B$4:$M$25,MATCH(Gilbert!N10632,Rate!$A$4:$A$25,0),MATCH(Gilbert!L10632,Rate!$B$3:$M$3,0))*O10632*0.8,INDEX(Rate!$B$4:$M$25,MATCH(Gilbert!N10632,Rate!$A$4:$A$25,0),MATCH(Gilbert!L10632,Rate!$B$3:$M$3,0))*O10632)),"")</f>
        <v/>
      </c>
      <c r="T10632" s="71" t="str">
        <f t="shared" si="501"/>
        <v/>
      </c>
    </row>
    <row r="10633" spans="16:20">
      <c r="P10633" s="70" t="str">
        <f t="shared" si="499"/>
        <v/>
      </c>
      <c r="Q10633" s="70" t="str">
        <f t="shared" si="500"/>
        <v/>
      </c>
      <c r="R10633" s="70" t="str">
        <f>IFERROR(IF(K10633="handling and wharfage",SUM(P10633:Q10633),IF(OR(K10633="tank",K10633="Boat",K10633="car"),INDEX(Rate!$B$4:$M$25,MATCH(Gilbert!N10633,Rate!$A$4:$A$25,0),MATCH(Gilbert!L10633,Rate!$B$3:$M$3,0))*O10633*0.8,INDEX(Rate!$B$4:$M$25,MATCH(Gilbert!N10633,Rate!$A$4:$A$25,0),MATCH(Gilbert!L10633,Rate!$B$3:$M$3,0))*O10633)),"")</f>
        <v/>
      </c>
      <c r="T10633" s="71" t="str">
        <f t="shared" si="501"/>
        <v/>
      </c>
    </row>
    <row r="10634" spans="16:20">
      <c r="P10634" s="70" t="str">
        <f t="shared" si="499"/>
        <v/>
      </c>
      <c r="Q10634" s="70" t="str">
        <f t="shared" si="500"/>
        <v/>
      </c>
      <c r="R10634" s="70" t="str">
        <f>IFERROR(IF(K10634="handling and wharfage",SUM(P10634:Q10634),IF(OR(K10634="tank",K10634="Boat",K10634="car"),INDEX(Rate!$B$4:$M$25,MATCH(Gilbert!N10634,Rate!$A$4:$A$25,0),MATCH(Gilbert!L10634,Rate!$B$3:$M$3,0))*O10634*0.8,INDEX(Rate!$B$4:$M$25,MATCH(Gilbert!N10634,Rate!$A$4:$A$25,0),MATCH(Gilbert!L10634,Rate!$B$3:$M$3,0))*O10634)),"")</f>
        <v/>
      </c>
      <c r="T10634" s="71" t="str">
        <f t="shared" si="501"/>
        <v/>
      </c>
    </row>
    <row r="10635" spans="16:20">
      <c r="P10635" s="70" t="str">
        <f t="shared" si="499"/>
        <v/>
      </c>
      <c r="Q10635" s="70" t="str">
        <f t="shared" si="500"/>
        <v/>
      </c>
      <c r="R10635" s="70" t="str">
        <f>IFERROR(IF(K10635="handling and wharfage",SUM(P10635:Q10635),IF(OR(K10635="tank",K10635="Boat",K10635="car"),INDEX(Rate!$B$4:$M$25,MATCH(Gilbert!N10635,Rate!$A$4:$A$25,0),MATCH(Gilbert!L10635,Rate!$B$3:$M$3,0))*O10635*0.8,INDEX(Rate!$B$4:$M$25,MATCH(Gilbert!N10635,Rate!$A$4:$A$25,0),MATCH(Gilbert!L10635,Rate!$B$3:$M$3,0))*O10635)),"")</f>
        <v/>
      </c>
      <c r="T10635" s="71" t="str">
        <f t="shared" si="501"/>
        <v/>
      </c>
    </row>
    <row r="10636" spans="16:20">
      <c r="P10636" s="70" t="str">
        <f t="shared" si="499"/>
        <v/>
      </c>
      <c r="Q10636" s="70" t="str">
        <f t="shared" si="500"/>
        <v/>
      </c>
      <c r="R10636" s="70" t="str">
        <f>IFERROR(IF(K10636="handling and wharfage",SUM(P10636:Q10636),IF(OR(K10636="tank",K10636="Boat",K10636="car"),INDEX(Rate!$B$4:$M$25,MATCH(Gilbert!N10636,Rate!$A$4:$A$25,0),MATCH(Gilbert!L10636,Rate!$B$3:$M$3,0))*O10636*0.8,INDEX(Rate!$B$4:$M$25,MATCH(Gilbert!N10636,Rate!$A$4:$A$25,0),MATCH(Gilbert!L10636,Rate!$B$3:$M$3,0))*O10636)),"")</f>
        <v/>
      </c>
      <c r="T10636" s="71" t="str">
        <f t="shared" si="501"/>
        <v/>
      </c>
    </row>
    <row r="10637" spans="16:20">
      <c r="P10637" s="70" t="str">
        <f t="shared" si="499"/>
        <v/>
      </c>
      <c r="Q10637" s="70" t="str">
        <f t="shared" si="500"/>
        <v/>
      </c>
      <c r="R10637" s="70" t="str">
        <f>IFERROR(IF(K10637="handling and wharfage",SUM(P10637:Q10637),IF(OR(K10637="tank",K10637="Boat",K10637="car"),INDEX(Rate!$B$4:$M$25,MATCH(Gilbert!N10637,Rate!$A$4:$A$25,0),MATCH(Gilbert!L10637,Rate!$B$3:$M$3,0))*O10637*0.8,INDEX(Rate!$B$4:$M$25,MATCH(Gilbert!N10637,Rate!$A$4:$A$25,0),MATCH(Gilbert!L10637,Rate!$B$3:$M$3,0))*O10637)),"")</f>
        <v/>
      </c>
      <c r="T10637" s="71" t="str">
        <f t="shared" si="501"/>
        <v/>
      </c>
    </row>
    <row r="10638" spans="16:20">
      <c r="P10638" s="70" t="str">
        <f t="shared" si="499"/>
        <v/>
      </c>
      <c r="Q10638" s="70" t="str">
        <f t="shared" si="500"/>
        <v/>
      </c>
      <c r="R10638" s="70" t="str">
        <f>IFERROR(IF(K10638="handling and wharfage",SUM(P10638:Q10638),IF(OR(K10638="tank",K10638="Boat",K10638="car"),INDEX(Rate!$B$4:$M$25,MATCH(Gilbert!N10638,Rate!$A$4:$A$25,0),MATCH(Gilbert!L10638,Rate!$B$3:$M$3,0))*O10638*0.8,INDEX(Rate!$B$4:$M$25,MATCH(Gilbert!N10638,Rate!$A$4:$A$25,0),MATCH(Gilbert!L10638,Rate!$B$3:$M$3,0))*O10638)),"")</f>
        <v/>
      </c>
      <c r="T10638" s="71" t="str">
        <f t="shared" si="501"/>
        <v/>
      </c>
    </row>
    <row r="10639" spans="16:20">
      <c r="P10639" s="70" t="str">
        <f t="shared" si="499"/>
        <v/>
      </c>
      <c r="Q10639" s="70" t="str">
        <f t="shared" si="500"/>
        <v/>
      </c>
      <c r="R10639" s="70" t="str">
        <f>IFERROR(IF(K10639="handling and wharfage",SUM(P10639:Q10639),IF(OR(K10639="tank",K10639="Boat",K10639="car"),INDEX(Rate!$B$4:$M$25,MATCH(Gilbert!N10639,Rate!$A$4:$A$25,0),MATCH(Gilbert!L10639,Rate!$B$3:$M$3,0))*O10639*0.8,INDEX(Rate!$B$4:$M$25,MATCH(Gilbert!N10639,Rate!$A$4:$A$25,0),MATCH(Gilbert!L10639,Rate!$B$3:$M$3,0))*O10639)),"")</f>
        <v/>
      </c>
      <c r="T10639" s="71" t="str">
        <f t="shared" si="501"/>
        <v/>
      </c>
    </row>
    <row r="10640" spans="16:20">
      <c r="P10640" s="70" t="str">
        <f t="shared" si="499"/>
        <v/>
      </c>
      <c r="Q10640" s="70" t="str">
        <f t="shared" si="500"/>
        <v/>
      </c>
      <c r="R10640" s="70" t="str">
        <f>IFERROR(IF(K10640="handling and wharfage",SUM(P10640:Q10640),IF(OR(K10640="tank",K10640="Boat",K10640="car"),INDEX(Rate!$B$4:$M$25,MATCH(Gilbert!N10640,Rate!$A$4:$A$25,0),MATCH(Gilbert!L10640,Rate!$B$3:$M$3,0))*O10640*0.8,INDEX(Rate!$B$4:$M$25,MATCH(Gilbert!N10640,Rate!$A$4:$A$25,0),MATCH(Gilbert!L10640,Rate!$B$3:$M$3,0))*O10640)),"")</f>
        <v/>
      </c>
      <c r="T10640" s="71" t="str">
        <f t="shared" si="501"/>
        <v/>
      </c>
    </row>
    <row r="10641" spans="16:20">
      <c r="P10641" s="70" t="str">
        <f t="shared" si="499"/>
        <v/>
      </c>
      <c r="Q10641" s="70" t="str">
        <f t="shared" si="500"/>
        <v/>
      </c>
      <c r="R10641" s="70" t="str">
        <f>IFERROR(IF(K10641="handling and wharfage",SUM(P10641:Q10641),IF(OR(K10641="tank",K10641="Boat",K10641="car"),INDEX(Rate!$B$4:$M$25,MATCH(Gilbert!N10641,Rate!$A$4:$A$25,0),MATCH(Gilbert!L10641,Rate!$B$3:$M$3,0))*O10641*0.8,INDEX(Rate!$B$4:$M$25,MATCH(Gilbert!N10641,Rate!$A$4:$A$25,0),MATCH(Gilbert!L10641,Rate!$B$3:$M$3,0))*O10641)),"")</f>
        <v/>
      </c>
      <c r="T10641" s="71" t="str">
        <f t="shared" si="501"/>
        <v/>
      </c>
    </row>
    <row r="10642" spans="16:20">
      <c r="P10642" s="70" t="str">
        <f t="shared" si="499"/>
        <v/>
      </c>
      <c r="Q10642" s="70" t="str">
        <f t="shared" si="500"/>
        <v/>
      </c>
      <c r="R10642" s="70" t="str">
        <f>IFERROR(IF(K10642="handling and wharfage",SUM(P10642:Q10642),IF(OR(K10642="tank",K10642="Boat",K10642="car"),INDEX(Rate!$B$4:$M$25,MATCH(Gilbert!N10642,Rate!$A$4:$A$25,0),MATCH(Gilbert!L10642,Rate!$B$3:$M$3,0))*O10642*0.8,INDEX(Rate!$B$4:$M$25,MATCH(Gilbert!N10642,Rate!$A$4:$A$25,0),MATCH(Gilbert!L10642,Rate!$B$3:$M$3,0))*O10642)),"")</f>
        <v/>
      </c>
      <c r="T10642" s="71" t="str">
        <f t="shared" si="501"/>
        <v/>
      </c>
    </row>
    <row r="10643" spans="16:20">
      <c r="P10643" s="70" t="str">
        <f t="shared" si="499"/>
        <v/>
      </c>
      <c r="Q10643" s="70" t="str">
        <f t="shared" si="500"/>
        <v/>
      </c>
      <c r="R10643" s="70" t="str">
        <f>IFERROR(IF(K10643="handling and wharfage",SUM(P10643:Q10643),IF(OR(K10643="tank",K10643="Boat",K10643="car"),INDEX(Rate!$B$4:$M$25,MATCH(Gilbert!N10643,Rate!$A$4:$A$25,0),MATCH(Gilbert!L10643,Rate!$B$3:$M$3,0))*O10643*0.8,INDEX(Rate!$B$4:$M$25,MATCH(Gilbert!N10643,Rate!$A$4:$A$25,0),MATCH(Gilbert!L10643,Rate!$B$3:$M$3,0))*O10643)),"")</f>
        <v/>
      </c>
      <c r="T10643" s="71" t="str">
        <f t="shared" si="501"/>
        <v/>
      </c>
    </row>
    <row r="10644" spans="16:20">
      <c r="P10644" s="70" t="str">
        <f t="shared" si="499"/>
        <v/>
      </c>
      <c r="Q10644" s="70" t="str">
        <f t="shared" si="500"/>
        <v/>
      </c>
      <c r="R10644" s="70" t="str">
        <f>IFERROR(IF(K10644="handling and wharfage",SUM(P10644:Q10644),IF(OR(K10644="tank",K10644="Boat",K10644="car"),INDEX(Rate!$B$4:$M$25,MATCH(Gilbert!N10644,Rate!$A$4:$A$25,0),MATCH(Gilbert!L10644,Rate!$B$3:$M$3,0))*O10644*0.8,INDEX(Rate!$B$4:$M$25,MATCH(Gilbert!N10644,Rate!$A$4:$A$25,0),MATCH(Gilbert!L10644,Rate!$B$3:$M$3,0))*O10644)),"")</f>
        <v/>
      </c>
      <c r="T10644" s="71" t="str">
        <f t="shared" si="501"/>
        <v/>
      </c>
    </row>
    <row r="10645" spans="16:20">
      <c r="P10645" s="70" t="str">
        <f t="shared" si="499"/>
        <v/>
      </c>
      <c r="Q10645" s="70" t="str">
        <f t="shared" si="500"/>
        <v/>
      </c>
      <c r="R10645" s="70" t="str">
        <f>IFERROR(IF(K10645="handling and wharfage",SUM(P10645:Q10645),IF(OR(K10645="tank",K10645="Boat",K10645="car"),INDEX(Rate!$B$4:$M$25,MATCH(Gilbert!N10645,Rate!$A$4:$A$25,0),MATCH(Gilbert!L10645,Rate!$B$3:$M$3,0))*O10645*0.8,INDEX(Rate!$B$4:$M$25,MATCH(Gilbert!N10645,Rate!$A$4:$A$25,0),MATCH(Gilbert!L10645,Rate!$B$3:$M$3,0))*O10645)),"")</f>
        <v/>
      </c>
      <c r="T10645" s="71" t="str">
        <f t="shared" si="501"/>
        <v/>
      </c>
    </row>
    <row r="10646" spans="16:20">
      <c r="P10646" s="70" t="str">
        <f t="shared" si="499"/>
        <v/>
      </c>
      <c r="Q10646" s="70" t="str">
        <f t="shared" si="500"/>
        <v/>
      </c>
      <c r="R10646" s="70" t="str">
        <f>IFERROR(IF(K10646="handling and wharfage",SUM(P10646:Q10646),IF(OR(K10646="tank",K10646="Boat",K10646="car"),INDEX(Rate!$B$4:$M$25,MATCH(Gilbert!N10646,Rate!$A$4:$A$25,0),MATCH(Gilbert!L10646,Rate!$B$3:$M$3,0))*O10646*0.8,INDEX(Rate!$B$4:$M$25,MATCH(Gilbert!N10646,Rate!$A$4:$A$25,0),MATCH(Gilbert!L10646,Rate!$B$3:$M$3,0))*O10646)),"")</f>
        <v/>
      </c>
      <c r="T10646" s="71" t="str">
        <f t="shared" si="501"/>
        <v/>
      </c>
    </row>
    <row r="10647" spans="16:20">
      <c r="P10647" s="70" t="str">
        <f t="shared" si="499"/>
        <v/>
      </c>
      <c r="Q10647" s="70" t="str">
        <f t="shared" si="500"/>
        <v/>
      </c>
      <c r="R10647" s="70" t="str">
        <f>IFERROR(IF(K10647="handling and wharfage",SUM(P10647:Q10647),IF(OR(K10647="tank",K10647="Boat",K10647="car"),INDEX(Rate!$B$4:$M$25,MATCH(Gilbert!N10647,Rate!$A$4:$A$25,0),MATCH(Gilbert!L10647,Rate!$B$3:$M$3,0))*O10647*0.8,INDEX(Rate!$B$4:$M$25,MATCH(Gilbert!N10647,Rate!$A$4:$A$25,0),MATCH(Gilbert!L10647,Rate!$B$3:$M$3,0))*O10647)),"")</f>
        <v/>
      </c>
      <c r="T10647" s="71" t="str">
        <f t="shared" si="501"/>
        <v/>
      </c>
    </row>
    <row r="10648" spans="16:20">
      <c r="P10648" s="70" t="str">
        <f t="shared" si="499"/>
        <v/>
      </c>
      <c r="Q10648" s="70" t="str">
        <f t="shared" si="500"/>
        <v/>
      </c>
      <c r="R10648" s="70" t="str">
        <f>IFERROR(IF(K10648="handling and wharfage",SUM(P10648:Q10648),IF(OR(K10648="tank",K10648="Boat",K10648="car"),INDEX(Rate!$B$4:$M$25,MATCH(Gilbert!N10648,Rate!$A$4:$A$25,0),MATCH(Gilbert!L10648,Rate!$B$3:$M$3,0))*O10648*0.8,INDEX(Rate!$B$4:$M$25,MATCH(Gilbert!N10648,Rate!$A$4:$A$25,0),MATCH(Gilbert!L10648,Rate!$B$3:$M$3,0))*O10648)),"")</f>
        <v/>
      </c>
      <c r="T10648" s="71" t="str">
        <f t="shared" si="501"/>
        <v/>
      </c>
    </row>
    <row r="10649" spans="16:20">
      <c r="P10649" s="70" t="str">
        <f t="shared" si="499"/>
        <v/>
      </c>
      <c r="Q10649" s="70" t="str">
        <f t="shared" si="500"/>
        <v/>
      </c>
      <c r="R10649" s="70" t="str">
        <f>IFERROR(IF(K10649="handling and wharfage",SUM(P10649:Q10649),IF(OR(K10649="tank",K10649="Boat",K10649="car"),INDEX(Rate!$B$4:$M$25,MATCH(Gilbert!N10649,Rate!$A$4:$A$25,0),MATCH(Gilbert!L10649,Rate!$B$3:$M$3,0))*O10649*0.8,INDEX(Rate!$B$4:$M$25,MATCH(Gilbert!N10649,Rate!$A$4:$A$25,0),MATCH(Gilbert!L10649,Rate!$B$3:$M$3,0))*O10649)),"")</f>
        <v/>
      </c>
      <c r="T10649" s="71" t="str">
        <f t="shared" si="501"/>
        <v/>
      </c>
    </row>
    <row r="10650" spans="16:20">
      <c r="P10650" s="70" t="str">
        <f t="shared" si="499"/>
        <v/>
      </c>
      <c r="Q10650" s="70" t="str">
        <f t="shared" si="500"/>
        <v/>
      </c>
      <c r="R10650" s="70" t="str">
        <f>IFERROR(IF(K10650="handling and wharfage",SUM(P10650:Q10650),IF(OR(K10650="tank",K10650="Boat",K10650="car"),INDEX(Rate!$B$4:$M$25,MATCH(Gilbert!N10650,Rate!$A$4:$A$25,0),MATCH(Gilbert!L10650,Rate!$B$3:$M$3,0))*O10650*0.8,INDEX(Rate!$B$4:$M$25,MATCH(Gilbert!N10650,Rate!$A$4:$A$25,0),MATCH(Gilbert!L10650,Rate!$B$3:$M$3,0))*O10650)),"")</f>
        <v/>
      </c>
      <c r="T10650" s="71" t="str">
        <f t="shared" si="501"/>
        <v/>
      </c>
    </row>
    <row r="10651" spans="16:20">
      <c r="P10651" s="70" t="str">
        <f t="shared" si="499"/>
        <v/>
      </c>
      <c r="Q10651" s="70" t="str">
        <f t="shared" si="500"/>
        <v/>
      </c>
      <c r="R10651" s="70" t="str">
        <f>IFERROR(IF(K10651="handling and wharfage",SUM(P10651:Q10651),IF(OR(K10651="tank",K10651="Boat",K10651="car"),INDEX(Rate!$B$4:$M$25,MATCH(Gilbert!N10651,Rate!$A$4:$A$25,0),MATCH(Gilbert!L10651,Rate!$B$3:$M$3,0))*O10651*0.8,INDEX(Rate!$B$4:$M$25,MATCH(Gilbert!N10651,Rate!$A$4:$A$25,0),MATCH(Gilbert!L10651,Rate!$B$3:$M$3,0))*O10651)),"")</f>
        <v/>
      </c>
      <c r="T10651" s="71" t="str">
        <f t="shared" si="501"/>
        <v/>
      </c>
    </row>
    <row r="10652" spans="16:20">
      <c r="P10652" s="70" t="str">
        <f t="shared" si="499"/>
        <v/>
      </c>
      <c r="Q10652" s="70" t="str">
        <f t="shared" si="500"/>
        <v/>
      </c>
      <c r="R10652" s="70" t="str">
        <f>IFERROR(IF(K10652="handling and wharfage",SUM(P10652:Q10652),IF(OR(K10652="tank",K10652="Boat",K10652="car"),INDEX(Rate!$B$4:$M$25,MATCH(Gilbert!N10652,Rate!$A$4:$A$25,0),MATCH(Gilbert!L10652,Rate!$B$3:$M$3,0))*O10652*0.8,INDEX(Rate!$B$4:$M$25,MATCH(Gilbert!N10652,Rate!$A$4:$A$25,0),MATCH(Gilbert!L10652,Rate!$B$3:$M$3,0))*O10652)),"")</f>
        <v/>
      </c>
      <c r="T10652" s="71" t="str">
        <f t="shared" si="501"/>
        <v/>
      </c>
    </row>
    <row r="10653" spans="16:20">
      <c r="P10653" s="70" t="str">
        <f t="shared" si="499"/>
        <v/>
      </c>
      <c r="Q10653" s="70" t="str">
        <f t="shared" si="500"/>
        <v/>
      </c>
      <c r="R10653" s="70" t="str">
        <f>IFERROR(IF(K10653="handling and wharfage",SUM(P10653:Q10653),IF(OR(K10653="tank",K10653="Boat",K10653="car"),INDEX(Rate!$B$4:$M$25,MATCH(Gilbert!N10653,Rate!$A$4:$A$25,0),MATCH(Gilbert!L10653,Rate!$B$3:$M$3,0))*O10653*0.8,INDEX(Rate!$B$4:$M$25,MATCH(Gilbert!N10653,Rate!$A$4:$A$25,0),MATCH(Gilbert!L10653,Rate!$B$3:$M$3,0))*O10653)),"")</f>
        <v/>
      </c>
      <c r="T10653" s="71" t="str">
        <f t="shared" si="501"/>
        <v/>
      </c>
    </row>
    <row r="10654" spans="16:20">
      <c r="P10654" s="70" t="str">
        <f t="shared" si="499"/>
        <v/>
      </c>
      <c r="Q10654" s="70" t="str">
        <f t="shared" si="500"/>
        <v/>
      </c>
      <c r="R10654" s="70" t="str">
        <f>IFERROR(IF(K10654="handling and wharfage",SUM(P10654:Q10654),IF(OR(K10654="tank",K10654="Boat",K10654="car"),INDEX(Rate!$B$4:$M$25,MATCH(Gilbert!N10654,Rate!$A$4:$A$25,0),MATCH(Gilbert!L10654,Rate!$B$3:$M$3,0))*O10654*0.8,INDEX(Rate!$B$4:$M$25,MATCH(Gilbert!N10654,Rate!$A$4:$A$25,0),MATCH(Gilbert!L10654,Rate!$B$3:$M$3,0))*O10654)),"")</f>
        <v/>
      </c>
      <c r="T10654" s="71" t="str">
        <f t="shared" si="501"/>
        <v/>
      </c>
    </row>
    <row r="10655" spans="16:20">
      <c r="P10655" s="70" t="str">
        <f t="shared" si="499"/>
        <v/>
      </c>
      <c r="Q10655" s="70" t="str">
        <f t="shared" si="500"/>
        <v/>
      </c>
      <c r="R10655" s="70" t="str">
        <f>IFERROR(IF(K10655="handling and wharfage",SUM(P10655:Q10655),IF(OR(K10655="tank",K10655="Boat",K10655="car"),INDEX(Rate!$B$4:$M$25,MATCH(Gilbert!N10655,Rate!$A$4:$A$25,0),MATCH(Gilbert!L10655,Rate!$B$3:$M$3,0))*O10655*0.8,INDEX(Rate!$B$4:$M$25,MATCH(Gilbert!N10655,Rate!$A$4:$A$25,0),MATCH(Gilbert!L10655,Rate!$B$3:$M$3,0))*O10655)),"")</f>
        <v/>
      </c>
      <c r="T10655" s="71" t="str">
        <f t="shared" si="501"/>
        <v/>
      </c>
    </row>
    <row r="10656" spans="16:20">
      <c r="P10656" s="70" t="str">
        <f t="shared" si="499"/>
        <v/>
      </c>
      <c r="Q10656" s="70" t="str">
        <f t="shared" si="500"/>
        <v/>
      </c>
      <c r="R10656" s="70" t="str">
        <f>IFERROR(IF(K10656="handling and wharfage",SUM(P10656:Q10656),IF(OR(K10656="tank",K10656="Boat",K10656="car"),INDEX(Rate!$B$4:$M$25,MATCH(Gilbert!N10656,Rate!$A$4:$A$25,0),MATCH(Gilbert!L10656,Rate!$B$3:$M$3,0))*O10656*0.8,INDEX(Rate!$B$4:$M$25,MATCH(Gilbert!N10656,Rate!$A$4:$A$25,0),MATCH(Gilbert!L10656,Rate!$B$3:$M$3,0))*O10656)),"")</f>
        <v/>
      </c>
      <c r="T10656" s="71" t="str">
        <f t="shared" si="501"/>
        <v/>
      </c>
    </row>
    <row r="10657" spans="16:20">
      <c r="P10657" s="70" t="str">
        <f t="shared" si="499"/>
        <v/>
      </c>
      <c r="Q10657" s="70" t="str">
        <f t="shared" si="500"/>
        <v/>
      </c>
      <c r="R10657" s="70" t="str">
        <f>IFERROR(IF(K10657="handling and wharfage",SUM(P10657:Q10657),IF(OR(K10657="tank",K10657="Boat",K10657="car"),INDEX(Rate!$B$4:$M$25,MATCH(Gilbert!N10657,Rate!$A$4:$A$25,0),MATCH(Gilbert!L10657,Rate!$B$3:$M$3,0))*O10657*0.8,INDEX(Rate!$B$4:$M$25,MATCH(Gilbert!N10657,Rate!$A$4:$A$25,0),MATCH(Gilbert!L10657,Rate!$B$3:$M$3,0))*O10657)),"")</f>
        <v/>
      </c>
      <c r="T10657" s="71" t="str">
        <f t="shared" si="501"/>
        <v/>
      </c>
    </row>
    <row r="10658" spans="16:20">
      <c r="P10658" s="70" t="str">
        <f t="shared" si="499"/>
        <v/>
      </c>
      <c r="Q10658" s="70" t="str">
        <f t="shared" si="500"/>
        <v/>
      </c>
      <c r="R10658" s="70" t="str">
        <f>IFERROR(IF(K10658="handling and wharfage",SUM(P10658:Q10658),IF(OR(K10658="tank",K10658="Boat",K10658="car"),INDEX(Rate!$B$4:$M$25,MATCH(Gilbert!N10658,Rate!$A$4:$A$25,0),MATCH(Gilbert!L10658,Rate!$B$3:$M$3,0))*O10658*0.8,INDEX(Rate!$B$4:$M$25,MATCH(Gilbert!N10658,Rate!$A$4:$A$25,0),MATCH(Gilbert!L10658,Rate!$B$3:$M$3,0))*O10658)),"")</f>
        <v/>
      </c>
      <c r="T10658" s="71" t="str">
        <f t="shared" si="501"/>
        <v/>
      </c>
    </row>
    <row r="10659" spans="16:20">
      <c r="P10659" s="70" t="str">
        <f t="shared" si="499"/>
        <v/>
      </c>
      <c r="Q10659" s="70" t="str">
        <f t="shared" si="500"/>
        <v/>
      </c>
      <c r="R10659" s="70" t="str">
        <f>IFERROR(IF(K10659="handling and wharfage",SUM(P10659:Q10659),IF(OR(K10659="tank",K10659="Boat",K10659="car"),INDEX(Rate!$B$4:$M$25,MATCH(Gilbert!N10659,Rate!$A$4:$A$25,0),MATCH(Gilbert!L10659,Rate!$B$3:$M$3,0))*O10659*0.8,INDEX(Rate!$B$4:$M$25,MATCH(Gilbert!N10659,Rate!$A$4:$A$25,0),MATCH(Gilbert!L10659,Rate!$B$3:$M$3,0))*O10659)),"")</f>
        <v/>
      </c>
      <c r="T10659" s="71" t="str">
        <f t="shared" si="501"/>
        <v/>
      </c>
    </row>
    <row r="10660" spans="16:20">
      <c r="P10660" s="70" t="str">
        <f t="shared" si="499"/>
        <v/>
      </c>
      <c r="Q10660" s="70" t="str">
        <f t="shared" si="500"/>
        <v/>
      </c>
      <c r="R10660" s="70" t="str">
        <f>IFERROR(IF(K10660="handling and wharfage",SUM(P10660:Q10660),IF(OR(K10660="tank",K10660="Boat",K10660="car"),INDEX(Rate!$B$4:$M$25,MATCH(Gilbert!N10660,Rate!$A$4:$A$25,0),MATCH(Gilbert!L10660,Rate!$B$3:$M$3,0))*O10660*0.8,INDEX(Rate!$B$4:$M$25,MATCH(Gilbert!N10660,Rate!$A$4:$A$25,0),MATCH(Gilbert!L10660,Rate!$B$3:$M$3,0))*O10660)),"")</f>
        <v/>
      </c>
      <c r="T10660" s="71" t="str">
        <f t="shared" si="501"/>
        <v/>
      </c>
    </row>
    <row r="10661" spans="16:20">
      <c r="P10661" s="70" t="str">
        <f t="shared" si="499"/>
        <v/>
      </c>
      <c r="Q10661" s="70" t="str">
        <f t="shared" si="500"/>
        <v/>
      </c>
      <c r="R10661" s="70" t="str">
        <f>IFERROR(IF(K10661="handling and wharfage",SUM(P10661:Q10661),IF(OR(K10661="tank",K10661="Boat",K10661="car"),INDEX(Rate!$B$4:$M$25,MATCH(Gilbert!N10661,Rate!$A$4:$A$25,0),MATCH(Gilbert!L10661,Rate!$B$3:$M$3,0))*O10661*0.8,INDEX(Rate!$B$4:$M$25,MATCH(Gilbert!N10661,Rate!$A$4:$A$25,0),MATCH(Gilbert!L10661,Rate!$B$3:$M$3,0))*O10661)),"")</f>
        <v/>
      </c>
      <c r="T10661" s="71" t="str">
        <f t="shared" si="501"/>
        <v/>
      </c>
    </row>
    <row r="10662" spans="16:20">
      <c r="P10662" s="70" t="str">
        <f t="shared" si="499"/>
        <v/>
      </c>
      <c r="Q10662" s="70" t="str">
        <f t="shared" si="500"/>
        <v/>
      </c>
      <c r="R10662" s="70" t="str">
        <f>IFERROR(IF(K10662="handling and wharfage",SUM(P10662:Q10662),IF(OR(K10662="tank",K10662="Boat",K10662="car"),INDEX(Rate!$B$4:$M$25,MATCH(Gilbert!N10662,Rate!$A$4:$A$25,0),MATCH(Gilbert!L10662,Rate!$B$3:$M$3,0))*O10662*0.8,INDEX(Rate!$B$4:$M$25,MATCH(Gilbert!N10662,Rate!$A$4:$A$25,0),MATCH(Gilbert!L10662,Rate!$B$3:$M$3,0))*O10662)),"")</f>
        <v/>
      </c>
      <c r="T10662" s="71" t="str">
        <f t="shared" si="501"/>
        <v/>
      </c>
    </row>
    <row r="10663" spans="16:20">
      <c r="P10663" s="70" t="str">
        <f t="shared" si="499"/>
        <v/>
      </c>
      <c r="Q10663" s="70" t="str">
        <f t="shared" si="500"/>
        <v/>
      </c>
      <c r="R10663" s="70" t="str">
        <f>IFERROR(IF(K10663="handling and wharfage",SUM(P10663:Q10663),IF(OR(K10663="tank",K10663="Boat",K10663="car"),INDEX(Rate!$B$4:$M$25,MATCH(Gilbert!N10663,Rate!$A$4:$A$25,0),MATCH(Gilbert!L10663,Rate!$B$3:$M$3,0))*O10663*0.8,INDEX(Rate!$B$4:$M$25,MATCH(Gilbert!N10663,Rate!$A$4:$A$25,0),MATCH(Gilbert!L10663,Rate!$B$3:$M$3,0))*O10663)),"")</f>
        <v/>
      </c>
      <c r="T10663" s="71" t="str">
        <f t="shared" si="501"/>
        <v/>
      </c>
    </row>
    <row r="10664" spans="16:20">
      <c r="P10664" s="70" t="str">
        <f t="shared" si="499"/>
        <v/>
      </c>
      <c r="Q10664" s="70" t="str">
        <f t="shared" si="500"/>
        <v/>
      </c>
      <c r="R10664" s="70" t="str">
        <f>IFERROR(IF(K10664="handling and wharfage",SUM(P10664:Q10664),IF(OR(K10664="tank",K10664="Boat",K10664="car"),INDEX(Rate!$B$4:$M$25,MATCH(Gilbert!N10664,Rate!$A$4:$A$25,0),MATCH(Gilbert!L10664,Rate!$B$3:$M$3,0))*O10664*0.8,INDEX(Rate!$B$4:$M$25,MATCH(Gilbert!N10664,Rate!$A$4:$A$25,0),MATCH(Gilbert!L10664,Rate!$B$3:$M$3,0))*O10664)),"")</f>
        <v/>
      </c>
      <c r="T10664" s="71" t="str">
        <f t="shared" si="501"/>
        <v/>
      </c>
    </row>
    <row r="10665" spans="16:20">
      <c r="P10665" s="70" t="str">
        <f t="shared" si="499"/>
        <v/>
      </c>
      <c r="Q10665" s="70" t="str">
        <f t="shared" si="500"/>
        <v/>
      </c>
      <c r="R10665" s="70" t="str">
        <f>IFERROR(IF(K10665="handling and wharfage",SUM(P10665:Q10665),IF(OR(K10665="tank",K10665="Boat",K10665="car"),INDEX(Rate!$B$4:$M$25,MATCH(Gilbert!N10665,Rate!$A$4:$A$25,0),MATCH(Gilbert!L10665,Rate!$B$3:$M$3,0))*O10665*0.8,INDEX(Rate!$B$4:$M$25,MATCH(Gilbert!N10665,Rate!$A$4:$A$25,0),MATCH(Gilbert!L10665,Rate!$B$3:$M$3,0))*O10665)),"")</f>
        <v/>
      </c>
      <c r="T10665" s="71" t="str">
        <f t="shared" si="501"/>
        <v/>
      </c>
    </row>
    <row r="10666" spans="16:20">
      <c r="P10666" s="70" t="str">
        <f t="shared" si="499"/>
        <v/>
      </c>
      <c r="Q10666" s="70" t="str">
        <f t="shared" si="500"/>
        <v/>
      </c>
      <c r="R10666" s="70" t="str">
        <f>IFERROR(IF(K10666="handling and wharfage",SUM(P10666:Q10666),IF(OR(K10666="tank",K10666="Boat",K10666="car"),INDEX(Rate!$B$4:$M$25,MATCH(Gilbert!N10666,Rate!$A$4:$A$25,0),MATCH(Gilbert!L10666,Rate!$B$3:$M$3,0))*O10666*0.8,INDEX(Rate!$B$4:$M$25,MATCH(Gilbert!N10666,Rate!$A$4:$A$25,0),MATCH(Gilbert!L10666,Rate!$B$3:$M$3,0))*O10666)),"")</f>
        <v/>
      </c>
      <c r="T10666" s="71" t="str">
        <f t="shared" si="501"/>
        <v/>
      </c>
    </row>
    <row r="10667" spans="16:20">
      <c r="P10667" s="70" t="str">
        <f t="shared" si="499"/>
        <v/>
      </c>
      <c r="Q10667" s="70" t="str">
        <f t="shared" si="500"/>
        <v/>
      </c>
      <c r="R10667" s="70" t="str">
        <f>IFERROR(IF(K10667="handling and wharfage",SUM(P10667:Q10667),IF(OR(K10667="tank",K10667="Boat",K10667="car"),INDEX(Rate!$B$4:$M$25,MATCH(Gilbert!N10667,Rate!$A$4:$A$25,0),MATCH(Gilbert!L10667,Rate!$B$3:$M$3,0))*O10667*0.8,INDEX(Rate!$B$4:$M$25,MATCH(Gilbert!N10667,Rate!$A$4:$A$25,0),MATCH(Gilbert!L10667,Rate!$B$3:$M$3,0))*O10667)),"")</f>
        <v/>
      </c>
      <c r="T10667" s="71" t="str">
        <f t="shared" si="501"/>
        <v/>
      </c>
    </row>
    <row r="10668" spans="16:20">
      <c r="P10668" s="70" t="str">
        <f t="shared" si="499"/>
        <v/>
      </c>
      <c r="Q10668" s="70" t="str">
        <f t="shared" si="500"/>
        <v/>
      </c>
      <c r="R10668" s="70" t="str">
        <f>IFERROR(IF(K10668="handling and wharfage",SUM(P10668:Q10668),IF(OR(K10668="tank",K10668="Boat",K10668="car"),INDEX(Rate!$B$4:$M$25,MATCH(Gilbert!N10668,Rate!$A$4:$A$25,0),MATCH(Gilbert!L10668,Rate!$B$3:$M$3,0))*O10668*0.8,INDEX(Rate!$B$4:$M$25,MATCH(Gilbert!N10668,Rate!$A$4:$A$25,0),MATCH(Gilbert!L10668,Rate!$B$3:$M$3,0))*O10668)),"")</f>
        <v/>
      </c>
      <c r="T10668" s="71" t="str">
        <f t="shared" si="501"/>
        <v/>
      </c>
    </row>
    <row r="10669" spans="16:20">
      <c r="P10669" s="70" t="str">
        <f t="shared" si="499"/>
        <v/>
      </c>
      <c r="Q10669" s="70" t="str">
        <f t="shared" si="500"/>
        <v/>
      </c>
      <c r="R10669" s="70" t="str">
        <f>IFERROR(IF(K10669="handling and wharfage",SUM(P10669:Q10669),IF(OR(K10669="tank",K10669="Boat",K10669="car"),INDEX(Rate!$B$4:$M$25,MATCH(Gilbert!N10669,Rate!$A$4:$A$25,0),MATCH(Gilbert!L10669,Rate!$B$3:$M$3,0))*O10669*0.8,INDEX(Rate!$B$4:$M$25,MATCH(Gilbert!N10669,Rate!$A$4:$A$25,0),MATCH(Gilbert!L10669,Rate!$B$3:$M$3,0))*O10669)),"")</f>
        <v/>
      </c>
      <c r="T10669" s="71" t="str">
        <f t="shared" si="501"/>
        <v/>
      </c>
    </row>
    <row r="10670" spans="16:20">
      <c r="P10670" s="70" t="str">
        <f t="shared" si="499"/>
        <v/>
      </c>
      <c r="Q10670" s="70" t="str">
        <f t="shared" si="500"/>
        <v/>
      </c>
      <c r="R10670" s="70" t="str">
        <f>IFERROR(IF(K10670="handling and wharfage",SUM(P10670:Q10670),IF(OR(K10670="tank",K10670="Boat",K10670="car"),INDEX(Rate!$B$4:$M$25,MATCH(Gilbert!N10670,Rate!$A$4:$A$25,0),MATCH(Gilbert!L10670,Rate!$B$3:$M$3,0))*O10670*0.8,INDEX(Rate!$B$4:$M$25,MATCH(Gilbert!N10670,Rate!$A$4:$A$25,0),MATCH(Gilbert!L10670,Rate!$B$3:$M$3,0))*O10670)),"")</f>
        <v/>
      </c>
      <c r="T10670" s="71" t="str">
        <f t="shared" si="501"/>
        <v/>
      </c>
    </row>
    <row r="10671" spans="16:20">
      <c r="P10671" s="70" t="str">
        <f t="shared" si="499"/>
        <v/>
      </c>
      <c r="Q10671" s="70" t="str">
        <f t="shared" si="500"/>
        <v/>
      </c>
      <c r="R10671" s="70" t="str">
        <f>IFERROR(IF(K10671="handling and wharfage",SUM(P10671:Q10671),IF(OR(K10671="tank",K10671="Boat",K10671="car"),INDEX(Rate!$B$4:$M$25,MATCH(Gilbert!N10671,Rate!$A$4:$A$25,0),MATCH(Gilbert!L10671,Rate!$B$3:$M$3,0))*O10671*0.8,INDEX(Rate!$B$4:$M$25,MATCH(Gilbert!N10671,Rate!$A$4:$A$25,0),MATCH(Gilbert!L10671,Rate!$B$3:$M$3,0))*O10671)),"")</f>
        <v/>
      </c>
      <c r="T10671" s="71" t="str">
        <f t="shared" si="501"/>
        <v/>
      </c>
    </row>
    <row r="10672" spans="16:20">
      <c r="P10672" s="70" t="str">
        <f t="shared" si="499"/>
        <v/>
      </c>
      <c r="Q10672" s="70" t="str">
        <f t="shared" si="500"/>
        <v/>
      </c>
      <c r="R10672" s="70" t="str">
        <f>IFERROR(IF(K10672="handling and wharfage",SUM(P10672:Q10672),IF(OR(K10672="tank",K10672="Boat",K10672="car"),INDEX(Rate!$B$4:$M$25,MATCH(Gilbert!N10672,Rate!$A$4:$A$25,0),MATCH(Gilbert!L10672,Rate!$B$3:$M$3,0))*O10672*0.8,INDEX(Rate!$B$4:$M$25,MATCH(Gilbert!N10672,Rate!$A$4:$A$25,0),MATCH(Gilbert!L10672,Rate!$B$3:$M$3,0))*O10672)),"")</f>
        <v/>
      </c>
      <c r="T10672" s="71" t="str">
        <f t="shared" si="501"/>
        <v/>
      </c>
    </row>
    <row r="10673" spans="16:20">
      <c r="P10673" s="70" t="str">
        <f t="shared" si="499"/>
        <v/>
      </c>
      <c r="Q10673" s="70" t="str">
        <f t="shared" si="500"/>
        <v/>
      </c>
      <c r="R10673" s="70" t="str">
        <f>IFERROR(IF(K10673="handling and wharfage",SUM(P10673:Q10673),IF(OR(K10673="tank",K10673="Boat",K10673="car"),INDEX(Rate!$B$4:$M$25,MATCH(Gilbert!N10673,Rate!$A$4:$A$25,0),MATCH(Gilbert!L10673,Rate!$B$3:$M$3,0))*O10673*0.8,INDEX(Rate!$B$4:$M$25,MATCH(Gilbert!N10673,Rate!$A$4:$A$25,0),MATCH(Gilbert!L10673,Rate!$B$3:$M$3,0))*O10673)),"")</f>
        <v/>
      </c>
      <c r="T10673" s="71" t="str">
        <f t="shared" si="501"/>
        <v/>
      </c>
    </row>
    <row r="10674" spans="16:20">
      <c r="P10674" s="70" t="str">
        <f t="shared" si="499"/>
        <v/>
      </c>
      <c r="Q10674" s="70" t="str">
        <f t="shared" si="500"/>
        <v/>
      </c>
      <c r="R10674" s="70" t="str">
        <f>IFERROR(IF(K10674="handling and wharfage",SUM(P10674:Q10674),IF(OR(K10674="tank",K10674="Boat",K10674="car"),INDEX(Rate!$B$4:$M$25,MATCH(Gilbert!N10674,Rate!$A$4:$A$25,0),MATCH(Gilbert!L10674,Rate!$B$3:$M$3,0))*O10674*0.8,INDEX(Rate!$B$4:$M$25,MATCH(Gilbert!N10674,Rate!$A$4:$A$25,0),MATCH(Gilbert!L10674,Rate!$B$3:$M$3,0))*O10674)),"")</f>
        <v/>
      </c>
      <c r="T10674" s="71" t="str">
        <f t="shared" si="501"/>
        <v/>
      </c>
    </row>
    <row r="10675" spans="16:20">
      <c r="P10675" s="70" t="str">
        <f t="shared" si="499"/>
        <v/>
      </c>
      <c r="Q10675" s="70" t="str">
        <f t="shared" si="500"/>
        <v/>
      </c>
      <c r="R10675" s="70" t="str">
        <f>IFERROR(IF(K10675="handling and wharfage",SUM(P10675:Q10675),IF(OR(K10675="tank",K10675="Boat",K10675="car"),INDEX(Rate!$B$4:$M$25,MATCH(Gilbert!N10675,Rate!$A$4:$A$25,0),MATCH(Gilbert!L10675,Rate!$B$3:$M$3,0))*O10675*0.8,INDEX(Rate!$B$4:$M$25,MATCH(Gilbert!N10675,Rate!$A$4:$A$25,0),MATCH(Gilbert!L10675,Rate!$B$3:$M$3,0))*O10675)),"")</f>
        <v/>
      </c>
      <c r="T10675" s="71" t="str">
        <f t="shared" si="501"/>
        <v/>
      </c>
    </row>
    <row r="10676" spans="16:20">
      <c r="P10676" s="70" t="str">
        <f t="shared" si="499"/>
        <v/>
      </c>
      <c r="Q10676" s="70" t="str">
        <f t="shared" si="500"/>
        <v/>
      </c>
      <c r="R10676" s="70" t="str">
        <f>IFERROR(IF(K10676="handling and wharfage",SUM(P10676:Q10676),IF(OR(K10676="tank",K10676="Boat",K10676="car"),INDEX(Rate!$B$4:$M$25,MATCH(Gilbert!N10676,Rate!$A$4:$A$25,0),MATCH(Gilbert!L10676,Rate!$B$3:$M$3,0))*O10676*0.8,INDEX(Rate!$B$4:$M$25,MATCH(Gilbert!N10676,Rate!$A$4:$A$25,0),MATCH(Gilbert!L10676,Rate!$B$3:$M$3,0))*O10676)),"")</f>
        <v/>
      </c>
      <c r="T10676" s="71" t="str">
        <f t="shared" si="501"/>
        <v/>
      </c>
    </row>
    <row r="10677" spans="16:20">
      <c r="P10677" s="70" t="str">
        <f t="shared" si="499"/>
        <v/>
      </c>
      <c r="Q10677" s="70" t="str">
        <f t="shared" si="500"/>
        <v/>
      </c>
      <c r="R10677" s="70" t="str">
        <f>IFERROR(IF(K10677="handling and wharfage",SUM(P10677:Q10677),IF(OR(K10677="tank",K10677="Boat",K10677="car"),INDEX(Rate!$B$4:$M$25,MATCH(Gilbert!N10677,Rate!$A$4:$A$25,0),MATCH(Gilbert!L10677,Rate!$B$3:$M$3,0))*O10677*0.8,INDEX(Rate!$B$4:$M$25,MATCH(Gilbert!N10677,Rate!$A$4:$A$25,0),MATCH(Gilbert!L10677,Rate!$B$3:$M$3,0))*O10677)),"")</f>
        <v/>
      </c>
      <c r="T10677" s="71" t="str">
        <f t="shared" si="501"/>
        <v/>
      </c>
    </row>
    <row r="10678" spans="16:20">
      <c r="P10678" s="70" t="str">
        <f t="shared" si="499"/>
        <v/>
      </c>
      <c r="Q10678" s="70" t="str">
        <f t="shared" si="500"/>
        <v/>
      </c>
      <c r="R10678" s="70" t="str">
        <f>IFERROR(IF(K10678="handling and wharfage",SUM(P10678:Q10678),IF(OR(K10678="tank",K10678="Boat",K10678="car"),INDEX(Rate!$B$4:$M$25,MATCH(Gilbert!N10678,Rate!$A$4:$A$25,0),MATCH(Gilbert!L10678,Rate!$B$3:$M$3,0))*O10678*0.8,INDEX(Rate!$B$4:$M$25,MATCH(Gilbert!N10678,Rate!$A$4:$A$25,0),MATCH(Gilbert!L10678,Rate!$B$3:$M$3,0))*O10678)),"")</f>
        <v/>
      </c>
      <c r="T10678" s="71" t="str">
        <f t="shared" si="501"/>
        <v/>
      </c>
    </row>
    <row r="10679" spans="16:20">
      <c r="P10679" s="70" t="str">
        <f t="shared" si="499"/>
        <v/>
      </c>
      <c r="Q10679" s="70" t="str">
        <f t="shared" si="500"/>
        <v/>
      </c>
      <c r="R10679" s="70" t="str">
        <f>IFERROR(IF(K10679="handling and wharfage",SUM(P10679:Q10679),IF(OR(K10679="tank",K10679="Boat",K10679="car"),INDEX(Rate!$B$4:$M$25,MATCH(Gilbert!N10679,Rate!$A$4:$A$25,0),MATCH(Gilbert!L10679,Rate!$B$3:$M$3,0))*O10679*0.8,INDEX(Rate!$B$4:$M$25,MATCH(Gilbert!N10679,Rate!$A$4:$A$25,0),MATCH(Gilbert!L10679,Rate!$B$3:$M$3,0))*O10679)),"")</f>
        <v/>
      </c>
      <c r="T10679" s="71" t="str">
        <f t="shared" si="501"/>
        <v/>
      </c>
    </row>
    <row r="10680" spans="16:20">
      <c r="P10680" s="70" t="str">
        <f t="shared" si="499"/>
        <v/>
      </c>
      <c r="Q10680" s="70" t="str">
        <f t="shared" si="500"/>
        <v/>
      </c>
      <c r="R10680" s="70" t="str">
        <f>IFERROR(IF(K10680="handling and wharfage",SUM(P10680:Q10680),IF(OR(K10680="tank",K10680="Boat",K10680="car"),INDEX(Rate!$B$4:$M$25,MATCH(Gilbert!N10680,Rate!$A$4:$A$25,0),MATCH(Gilbert!L10680,Rate!$B$3:$M$3,0))*O10680*0.8,INDEX(Rate!$B$4:$M$25,MATCH(Gilbert!N10680,Rate!$A$4:$A$25,0),MATCH(Gilbert!L10680,Rate!$B$3:$M$3,0))*O10680)),"")</f>
        <v/>
      </c>
      <c r="T10680" s="71" t="str">
        <f t="shared" si="501"/>
        <v/>
      </c>
    </row>
    <row r="10681" spans="16:20">
      <c r="P10681" s="70" t="str">
        <f t="shared" si="499"/>
        <v/>
      </c>
      <c r="Q10681" s="70" t="str">
        <f t="shared" si="500"/>
        <v/>
      </c>
      <c r="R10681" s="70" t="str">
        <f>IFERROR(IF(K10681="handling and wharfage",SUM(P10681:Q10681),IF(OR(K10681="tank",K10681="Boat",K10681="car"),INDEX(Rate!$B$4:$M$25,MATCH(Gilbert!N10681,Rate!$A$4:$A$25,0),MATCH(Gilbert!L10681,Rate!$B$3:$M$3,0))*O10681*0.8,INDEX(Rate!$B$4:$M$25,MATCH(Gilbert!N10681,Rate!$A$4:$A$25,0),MATCH(Gilbert!L10681,Rate!$B$3:$M$3,0))*O10681)),"")</f>
        <v/>
      </c>
      <c r="T10681" s="71" t="str">
        <f t="shared" si="501"/>
        <v/>
      </c>
    </row>
    <row r="10682" spans="16:20">
      <c r="P10682" s="70" t="str">
        <f t="shared" si="499"/>
        <v/>
      </c>
      <c r="Q10682" s="70" t="str">
        <f t="shared" si="500"/>
        <v/>
      </c>
      <c r="R10682" s="70" t="str">
        <f>IFERROR(IF(K10682="handling and wharfage",SUM(P10682:Q10682),IF(OR(K10682="tank",K10682="Boat",K10682="car"),INDEX(Rate!$B$4:$M$25,MATCH(Gilbert!N10682,Rate!$A$4:$A$25,0),MATCH(Gilbert!L10682,Rate!$B$3:$M$3,0))*O10682*0.8,INDEX(Rate!$B$4:$M$25,MATCH(Gilbert!N10682,Rate!$A$4:$A$25,0),MATCH(Gilbert!L10682,Rate!$B$3:$M$3,0))*O10682)),"")</f>
        <v/>
      </c>
      <c r="T10682" s="71" t="str">
        <f t="shared" si="501"/>
        <v/>
      </c>
    </row>
    <row r="10683" spans="16:20">
      <c r="P10683" s="70" t="str">
        <f t="shared" si="499"/>
        <v/>
      </c>
      <c r="Q10683" s="70" t="str">
        <f t="shared" si="500"/>
        <v/>
      </c>
      <c r="R10683" s="70" t="str">
        <f>IFERROR(IF(K10683="handling and wharfage",SUM(P10683:Q10683),IF(OR(K10683="tank",K10683="Boat",K10683="car"),INDEX(Rate!$B$4:$M$25,MATCH(Gilbert!N10683,Rate!$A$4:$A$25,0),MATCH(Gilbert!L10683,Rate!$B$3:$M$3,0))*O10683*0.8,INDEX(Rate!$B$4:$M$25,MATCH(Gilbert!N10683,Rate!$A$4:$A$25,0),MATCH(Gilbert!L10683,Rate!$B$3:$M$3,0))*O10683)),"")</f>
        <v/>
      </c>
      <c r="T10683" s="71" t="str">
        <f t="shared" si="501"/>
        <v/>
      </c>
    </row>
    <row r="10684" spans="16:20">
      <c r="P10684" s="70" t="str">
        <f t="shared" si="499"/>
        <v/>
      </c>
      <c r="Q10684" s="70" t="str">
        <f t="shared" si="500"/>
        <v/>
      </c>
      <c r="R10684" s="70" t="str">
        <f>IFERROR(IF(K10684="handling and wharfage",SUM(P10684:Q10684),IF(OR(K10684="tank",K10684="Boat",K10684="car"),INDEX(Rate!$B$4:$M$25,MATCH(Gilbert!N10684,Rate!$A$4:$A$25,0),MATCH(Gilbert!L10684,Rate!$B$3:$M$3,0))*O10684*0.8,INDEX(Rate!$B$4:$M$25,MATCH(Gilbert!N10684,Rate!$A$4:$A$25,0),MATCH(Gilbert!L10684,Rate!$B$3:$M$3,0))*O10684)),"")</f>
        <v/>
      </c>
      <c r="T10684" s="71" t="str">
        <f t="shared" si="501"/>
        <v/>
      </c>
    </row>
    <row r="10685" spans="16:20">
      <c r="P10685" s="70" t="str">
        <f t="shared" si="499"/>
        <v/>
      </c>
      <c r="Q10685" s="70" t="str">
        <f t="shared" si="500"/>
        <v/>
      </c>
      <c r="R10685" s="70" t="str">
        <f>IFERROR(IF(K10685="handling and wharfage",SUM(P10685:Q10685),IF(OR(K10685="tank",K10685="Boat",K10685="car"),INDEX(Rate!$B$4:$M$25,MATCH(Gilbert!N10685,Rate!$A$4:$A$25,0),MATCH(Gilbert!L10685,Rate!$B$3:$M$3,0))*O10685*0.8,INDEX(Rate!$B$4:$M$25,MATCH(Gilbert!N10685,Rate!$A$4:$A$25,0),MATCH(Gilbert!L10685,Rate!$B$3:$M$3,0))*O10685)),"")</f>
        <v/>
      </c>
      <c r="T10685" s="71" t="str">
        <f t="shared" si="501"/>
        <v/>
      </c>
    </row>
    <row r="10686" spans="16:20">
      <c r="P10686" s="70" t="str">
        <f t="shared" si="499"/>
        <v/>
      </c>
      <c r="Q10686" s="70" t="str">
        <f t="shared" si="500"/>
        <v/>
      </c>
      <c r="R10686" s="70" t="str">
        <f>IFERROR(IF(K10686="handling and wharfage",SUM(P10686:Q10686),IF(OR(K10686="tank",K10686="Boat",K10686="car"),INDEX(Rate!$B$4:$M$25,MATCH(Gilbert!N10686,Rate!$A$4:$A$25,0),MATCH(Gilbert!L10686,Rate!$B$3:$M$3,0))*O10686*0.8,INDEX(Rate!$B$4:$M$25,MATCH(Gilbert!N10686,Rate!$A$4:$A$25,0),MATCH(Gilbert!L10686,Rate!$B$3:$M$3,0))*O10686)),"")</f>
        <v/>
      </c>
      <c r="T10686" s="71" t="str">
        <f t="shared" si="501"/>
        <v/>
      </c>
    </row>
    <row r="10687" spans="16:20">
      <c r="P10687" s="70" t="str">
        <f t="shared" si="499"/>
        <v/>
      </c>
      <c r="Q10687" s="70" t="str">
        <f t="shared" si="500"/>
        <v/>
      </c>
      <c r="R10687" s="70" t="str">
        <f>IFERROR(IF(K10687="handling and wharfage",SUM(P10687:Q10687),IF(OR(K10687="tank",K10687="Boat",K10687="car"),INDEX(Rate!$B$4:$M$25,MATCH(Gilbert!N10687,Rate!$A$4:$A$25,0),MATCH(Gilbert!L10687,Rate!$B$3:$M$3,0))*O10687*0.8,INDEX(Rate!$B$4:$M$25,MATCH(Gilbert!N10687,Rate!$A$4:$A$25,0),MATCH(Gilbert!L10687,Rate!$B$3:$M$3,0))*O10687)),"")</f>
        <v/>
      </c>
      <c r="T10687" s="71" t="str">
        <f t="shared" si="501"/>
        <v/>
      </c>
    </row>
    <row r="10688" spans="16:20">
      <c r="P10688" s="70" t="str">
        <f t="shared" si="499"/>
        <v/>
      </c>
      <c r="Q10688" s="70" t="str">
        <f t="shared" si="500"/>
        <v/>
      </c>
      <c r="R10688" s="70" t="str">
        <f>IFERROR(IF(K10688="handling and wharfage",SUM(P10688:Q10688),IF(OR(K10688="tank",K10688="Boat",K10688="car"),INDEX(Rate!$B$4:$M$25,MATCH(Gilbert!N10688,Rate!$A$4:$A$25,0),MATCH(Gilbert!L10688,Rate!$B$3:$M$3,0))*O10688*0.8,INDEX(Rate!$B$4:$M$25,MATCH(Gilbert!N10688,Rate!$A$4:$A$25,0),MATCH(Gilbert!L10688,Rate!$B$3:$M$3,0))*O10688)),"")</f>
        <v/>
      </c>
      <c r="T10688" s="71" t="str">
        <f t="shared" si="501"/>
        <v/>
      </c>
    </row>
    <row r="10689" spans="16:20">
      <c r="P10689" s="70" t="str">
        <f t="shared" si="499"/>
        <v/>
      </c>
      <c r="Q10689" s="70" t="str">
        <f t="shared" si="500"/>
        <v/>
      </c>
      <c r="R10689" s="70" t="str">
        <f>IFERROR(IF(K10689="handling and wharfage",SUM(P10689:Q10689),IF(OR(K10689="tank",K10689="Boat",K10689="car"),INDEX(Rate!$B$4:$M$25,MATCH(Gilbert!N10689,Rate!$A$4:$A$25,0),MATCH(Gilbert!L10689,Rate!$B$3:$M$3,0))*O10689*0.8,INDEX(Rate!$B$4:$M$25,MATCH(Gilbert!N10689,Rate!$A$4:$A$25,0),MATCH(Gilbert!L10689,Rate!$B$3:$M$3,0))*O10689)),"")</f>
        <v/>
      </c>
      <c r="T10689" s="71" t="str">
        <f t="shared" si="501"/>
        <v/>
      </c>
    </row>
    <row r="10690" spans="16:20">
      <c r="P10690" s="70" t="str">
        <f t="shared" si="499"/>
        <v/>
      </c>
      <c r="Q10690" s="70" t="str">
        <f t="shared" si="500"/>
        <v/>
      </c>
      <c r="R10690" s="70" t="str">
        <f>IFERROR(IF(K10690="handling and wharfage",SUM(P10690:Q10690),IF(OR(K10690="tank",K10690="Boat",K10690="car"),INDEX(Rate!$B$4:$M$25,MATCH(Gilbert!N10690,Rate!$A$4:$A$25,0),MATCH(Gilbert!L10690,Rate!$B$3:$M$3,0))*O10690*0.8,INDEX(Rate!$B$4:$M$25,MATCH(Gilbert!N10690,Rate!$A$4:$A$25,0),MATCH(Gilbert!L10690,Rate!$B$3:$M$3,0))*O10690)),"")</f>
        <v/>
      </c>
      <c r="T10690" s="71" t="str">
        <f t="shared" si="501"/>
        <v/>
      </c>
    </row>
    <row r="10691" spans="16:20">
      <c r="P10691" s="70" t="str">
        <f t="shared" ref="P10691:P10754" si="502">IF(OR(K10691="handling and wharfage",K10691="rau handling and wharfage"),O10691*30,"")</f>
        <v/>
      </c>
      <c r="Q10691" s="70" t="str">
        <f t="shared" ref="Q10691:Q10754" si="503">IF(K10691&lt;&gt;"handling and wharfage","",O10691*3.5)</f>
        <v/>
      </c>
      <c r="R10691" s="70" t="str">
        <f>IFERROR(IF(K10691="handling and wharfage",SUM(P10691:Q10691),IF(OR(K10691="tank",K10691="Boat",K10691="car"),INDEX(Rate!$B$4:$M$25,MATCH(Gilbert!N10691,Rate!$A$4:$A$25,0),MATCH(Gilbert!L10691,Rate!$B$3:$M$3,0))*O10691*0.8,INDEX(Rate!$B$4:$M$25,MATCH(Gilbert!N10691,Rate!$A$4:$A$25,0),MATCH(Gilbert!L10691,Rate!$B$3:$M$3,0))*O10691)),"")</f>
        <v/>
      </c>
      <c r="T10691" s="71" t="str">
        <f t="shared" ref="T10691:T10754" si="504">IF(L10691="","",IF(L10691="General2","F0070000061A","E31250000331"))</f>
        <v/>
      </c>
    </row>
    <row r="10692" spans="16:20">
      <c r="P10692" s="70" t="str">
        <f t="shared" si="502"/>
        <v/>
      </c>
      <c r="Q10692" s="70" t="str">
        <f t="shared" si="503"/>
        <v/>
      </c>
      <c r="R10692" s="70" t="str">
        <f>IFERROR(IF(K10692="handling and wharfage",SUM(P10692:Q10692),IF(OR(K10692="tank",K10692="Boat",K10692="car"),INDEX(Rate!$B$4:$M$25,MATCH(Gilbert!N10692,Rate!$A$4:$A$25,0),MATCH(Gilbert!L10692,Rate!$B$3:$M$3,0))*O10692*0.8,INDEX(Rate!$B$4:$M$25,MATCH(Gilbert!N10692,Rate!$A$4:$A$25,0),MATCH(Gilbert!L10692,Rate!$B$3:$M$3,0))*O10692)),"")</f>
        <v/>
      </c>
      <c r="T10692" s="71" t="str">
        <f t="shared" si="504"/>
        <v/>
      </c>
    </row>
    <row r="10693" spans="16:20">
      <c r="P10693" s="70" t="str">
        <f t="shared" si="502"/>
        <v/>
      </c>
      <c r="Q10693" s="70" t="str">
        <f t="shared" si="503"/>
        <v/>
      </c>
      <c r="R10693" s="70" t="str">
        <f>IFERROR(IF(K10693="handling and wharfage",SUM(P10693:Q10693),IF(OR(K10693="tank",K10693="Boat",K10693="car"),INDEX(Rate!$B$4:$M$25,MATCH(Gilbert!N10693,Rate!$A$4:$A$25,0),MATCH(Gilbert!L10693,Rate!$B$3:$M$3,0))*O10693*0.8,INDEX(Rate!$B$4:$M$25,MATCH(Gilbert!N10693,Rate!$A$4:$A$25,0),MATCH(Gilbert!L10693,Rate!$B$3:$M$3,0))*O10693)),"")</f>
        <v/>
      </c>
      <c r="T10693" s="71" t="str">
        <f t="shared" si="504"/>
        <v/>
      </c>
    </row>
    <row r="10694" spans="16:20">
      <c r="P10694" s="70" t="str">
        <f t="shared" si="502"/>
        <v/>
      </c>
      <c r="Q10694" s="70" t="str">
        <f t="shared" si="503"/>
        <v/>
      </c>
      <c r="R10694" s="70" t="str">
        <f>IFERROR(IF(K10694="handling and wharfage",SUM(P10694:Q10694),IF(OR(K10694="tank",K10694="Boat",K10694="car"),INDEX(Rate!$B$4:$M$25,MATCH(Gilbert!N10694,Rate!$A$4:$A$25,0),MATCH(Gilbert!L10694,Rate!$B$3:$M$3,0))*O10694*0.8,INDEX(Rate!$B$4:$M$25,MATCH(Gilbert!N10694,Rate!$A$4:$A$25,0),MATCH(Gilbert!L10694,Rate!$B$3:$M$3,0))*O10694)),"")</f>
        <v/>
      </c>
      <c r="T10694" s="71" t="str">
        <f t="shared" si="504"/>
        <v/>
      </c>
    </row>
    <row r="10695" spans="16:20">
      <c r="P10695" s="70" t="str">
        <f t="shared" si="502"/>
        <v/>
      </c>
      <c r="Q10695" s="70" t="str">
        <f t="shared" si="503"/>
        <v/>
      </c>
      <c r="R10695" s="70" t="str">
        <f>IFERROR(IF(K10695="handling and wharfage",SUM(P10695:Q10695),IF(OR(K10695="tank",K10695="Boat",K10695="car"),INDEX(Rate!$B$4:$M$25,MATCH(Gilbert!N10695,Rate!$A$4:$A$25,0),MATCH(Gilbert!L10695,Rate!$B$3:$M$3,0))*O10695*0.8,INDEX(Rate!$B$4:$M$25,MATCH(Gilbert!N10695,Rate!$A$4:$A$25,0),MATCH(Gilbert!L10695,Rate!$B$3:$M$3,0))*O10695)),"")</f>
        <v/>
      </c>
      <c r="T10695" s="71" t="str">
        <f t="shared" si="504"/>
        <v/>
      </c>
    </row>
    <row r="10696" spans="16:20">
      <c r="P10696" s="70" t="str">
        <f t="shared" si="502"/>
        <v/>
      </c>
      <c r="Q10696" s="70" t="str">
        <f t="shared" si="503"/>
        <v/>
      </c>
      <c r="R10696" s="70" t="str">
        <f>IFERROR(IF(K10696="handling and wharfage",SUM(P10696:Q10696),IF(OR(K10696="tank",K10696="Boat",K10696="car"),INDEX(Rate!$B$4:$M$25,MATCH(Gilbert!N10696,Rate!$A$4:$A$25,0),MATCH(Gilbert!L10696,Rate!$B$3:$M$3,0))*O10696*0.8,INDEX(Rate!$B$4:$M$25,MATCH(Gilbert!N10696,Rate!$A$4:$A$25,0),MATCH(Gilbert!L10696,Rate!$B$3:$M$3,0))*O10696)),"")</f>
        <v/>
      </c>
      <c r="T10696" s="71" t="str">
        <f t="shared" si="504"/>
        <v/>
      </c>
    </row>
    <row r="10697" spans="16:20">
      <c r="P10697" s="70" t="str">
        <f t="shared" si="502"/>
        <v/>
      </c>
      <c r="Q10697" s="70" t="str">
        <f t="shared" si="503"/>
        <v/>
      </c>
      <c r="R10697" s="70" t="str">
        <f>IFERROR(IF(K10697="handling and wharfage",SUM(P10697:Q10697),IF(OR(K10697="tank",K10697="Boat",K10697="car"),INDEX(Rate!$B$4:$M$25,MATCH(Gilbert!N10697,Rate!$A$4:$A$25,0),MATCH(Gilbert!L10697,Rate!$B$3:$M$3,0))*O10697*0.8,INDEX(Rate!$B$4:$M$25,MATCH(Gilbert!N10697,Rate!$A$4:$A$25,0),MATCH(Gilbert!L10697,Rate!$B$3:$M$3,0))*O10697)),"")</f>
        <v/>
      </c>
      <c r="T10697" s="71" t="str">
        <f t="shared" si="504"/>
        <v/>
      </c>
    </row>
    <row r="10698" spans="16:20">
      <c r="P10698" s="70" t="str">
        <f t="shared" si="502"/>
        <v/>
      </c>
      <c r="Q10698" s="70" t="str">
        <f t="shared" si="503"/>
        <v/>
      </c>
      <c r="R10698" s="70" t="str">
        <f>IFERROR(IF(K10698="handling and wharfage",SUM(P10698:Q10698),IF(OR(K10698="tank",K10698="Boat",K10698="car"),INDEX(Rate!$B$4:$M$25,MATCH(Gilbert!N10698,Rate!$A$4:$A$25,0),MATCH(Gilbert!L10698,Rate!$B$3:$M$3,0))*O10698*0.8,INDEX(Rate!$B$4:$M$25,MATCH(Gilbert!N10698,Rate!$A$4:$A$25,0),MATCH(Gilbert!L10698,Rate!$B$3:$M$3,0))*O10698)),"")</f>
        <v/>
      </c>
      <c r="T10698" s="71" t="str">
        <f t="shared" si="504"/>
        <v/>
      </c>
    </row>
    <row r="10699" spans="16:20">
      <c r="P10699" s="70" t="str">
        <f t="shared" si="502"/>
        <v/>
      </c>
      <c r="Q10699" s="70" t="str">
        <f t="shared" si="503"/>
        <v/>
      </c>
      <c r="R10699" s="70" t="str">
        <f>IFERROR(IF(K10699="handling and wharfage",SUM(P10699:Q10699),IF(OR(K10699="tank",K10699="Boat",K10699="car"),INDEX(Rate!$B$4:$M$25,MATCH(Gilbert!N10699,Rate!$A$4:$A$25,0),MATCH(Gilbert!L10699,Rate!$B$3:$M$3,0))*O10699*0.8,INDEX(Rate!$B$4:$M$25,MATCH(Gilbert!N10699,Rate!$A$4:$A$25,0),MATCH(Gilbert!L10699,Rate!$B$3:$M$3,0))*O10699)),"")</f>
        <v/>
      </c>
      <c r="T10699" s="71" t="str">
        <f t="shared" si="504"/>
        <v/>
      </c>
    </row>
    <row r="10700" spans="16:20">
      <c r="P10700" s="70" t="str">
        <f t="shared" si="502"/>
        <v/>
      </c>
      <c r="Q10700" s="70" t="str">
        <f t="shared" si="503"/>
        <v/>
      </c>
      <c r="R10700" s="70" t="str">
        <f>IFERROR(IF(K10700="handling and wharfage",SUM(P10700:Q10700),IF(OR(K10700="tank",K10700="Boat",K10700="car"),INDEX(Rate!$B$4:$M$25,MATCH(Gilbert!N10700,Rate!$A$4:$A$25,0),MATCH(Gilbert!L10700,Rate!$B$3:$M$3,0))*O10700*0.8,INDEX(Rate!$B$4:$M$25,MATCH(Gilbert!N10700,Rate!$A$4:$A$25,0),MATCH(Gilbert!L10700,Rate!$B$3:$M$3,0))*O10700)),"")</f>
        <v/>
      </c>
      <c r="T10700" s="71" t="str">
        <f t="shared" si="504"/>
        <v/>
      </c>
    </row>
    <row r="10701" spans="16:20">
      <c r="P10701" s="70" t="str">
        <f t="shared" si="502"/>
        <v/>
      </c>
      <c r="Q10701" s="70" t="str">
        <f t="shared" si="503"/>
        <v/>
      </c>
      <c r="R10701" s="70" t="str">
        <f>IFERROR(IF(K10701="handling and wharfage",SUM(P10701:Q10701),IF(OR(K10701="tank",K10701="Boat",K10701="car"),INDEX(Rate!$B$4:$M$25,MATCH(Gilbert!N10701,Rate!$A$4:$A$25,0),MATCH(Gilbert!L10701,Rate!$B$3:$M$3,0))*O10701*0.8,INDEX(Rate!$B$4:$M$25,MATCH(Gilbert!N10701,Rate!$A$4:$A$25,0),MATCH(Gilbert!L10701,Rate!$B$3:$M$3,0))*O10701)),"")</f>
        <v/>
      </c>
      <c r="T10701" s="71" t="str">
        <f t="shared" si="504"/>
        <v/>
      </c>
    </row>
    <row r="10702" spans="16:20">
      <c r="P10702" s="70" t="str">
        <f t="shared" si="502"/>
        <v/>
      </c>
      <c r="Q10702" s="70" t="str">
        <f t="shared" si="503"/>
        <v/>
      </c>
      <c r="R10702" s="70" t="str">
        <f>IFERROR(IF(K10702="handling and wharfage",SUM(P10702:Q10702),IF(OR(K10702="tank",K10702="Boat",K10702="car"),INDEX(Rate!$B$4:$M$25,MATCH(Gilbert!N10702,Rate!$A$4:$A$25,0),MATCH(Gilbert!L10702,Rate!$B$3:$M$3,0))*O10702*0.8,INDEX(Rate!$B$4:$M$25,MATCH(Gilbert!N10702,Rate!$A$4:$A$25,0),MATCH(Gilbert!L10702,Rate!$B$3:$M$3,0))*O10702)),"")</f>
        <v/>
      </c>
      <c r="T10702" s="71" t="str">
        <f t="shared" si="504"/>
        <v/>
      </c>
    </row>
    <row r="10703" spans="16:20">
      <c r="P10703" s="70" t="str">
        <f t="shared" si="502"/>
        <v/>
      </c>
      <c r="Q10703" s="70" t="str">
        <f t="shared" si="503"/>
        <v/>
      </c>
      <c r="R10703" s="70" t="str">
        <f>IFERROR(IF(K10703="handling and wharfage",SUM(P10703:Q10703),IF(OR(K10703="tank",K10703="Boat",K10703="car"),INDEX(Rate!$B$4:$M$25,MATCH(Gilbert!N10703,Rate!$A$4:$A$25,0),MATCH(Gilbert!L10703,Rate!$B$3:$M$3,0))*O10703*0.8,INDEX(Rate!$B$4:$M$25,MATCH(Gilbert!N10703,Rate!$A$4:$A$25,0),MATCH(Gilbert!L10703,Rate!$B$3:$M$3,0))*O10703)),"")</f>
        <v/>
      </c>
      <c r="T10703" s="71" t="str">
        <f t="shared" si="504"/>
        <v/>
      </c>
    </row>
    <row r="10704" spans="16:20">
      <c r="P10704" s="70" t="str">
        <f t="shared" si="502"/>
        <v/>
      </c>
      <c r="Q10704" s="70" t="str">
        <f t="shared" si="503"/>
        <v/>
      </c>
      <c r="R10704" s="70" t="str">
        <f>IFERROR(IF(K10704="handling and wharfage",SUM(P10704:Q10704),IF(OR(K10704="tank",K10704="Boat",K10704="car"),INDEX(Rate!$B$4:$M$25,MATCH(Gilbert!N10704,Rate!$A$4:$A$25,0),MATCH(Gilbert!L10704,Rate!$B$3:$M$3,0))*O10704*0.8,INDEX(Rate!$B$4:$M$25,MATCH(Gilbert!N10704,Rate!$A$4:$A$25,0),MATCH(Gilbert!L10704,Rate!$B$3:$M$3,0))*O10704)),"")</f>
        <v/>
      </c>
      <c r="T10704" s="71" t="str">
        <f t="shared" si="504"/>
        <v/>
      </c>
    </row>
    <row r="10705" spans="16:20">
      <c r="P10705" s="70" t="str">
        <f t="shared" si="502"/>
        <v/>
      </c>
      <c r="Q10705" s="70" t="str">
        <f t="shared" si="503"/>
        <v/>
      </c>
      <c r="R10705" s="70" t="str">
        <f>IFERROR(IF(K10705="handling and wharfage",SUM(P10705:Q10705),IF(OR(K10705="tank",K10705="Boat",K10705="car"),INDEX(Rate!$B$4:$M$25,MATCH(Gilbert!N10705,Rate!$A$4:$A$25,0),MATCH(Gilbert!L10705,Rate!$B$3:$M$3,0))*O10705*0.8,INDEX(Rate!$B$4:$M$25,MATCH(Gilbert!N10705,Rate!$A$4:$A$25,0),MATCH(Gilbert!L10705,Rate!$B$3:$M$3,0))*O10705)),"")</f>
        <v/>
      </c>
      <c r="T10705" s="71" t="str">
        <f t="shared" si="504"/>
        <v/>
      </c>
    </row>
    <row r="10706" spans="16:20">
      <c r="P10706" s="70" t="str">
        <f t="shared" si="502"/>
        <v/>
      </c>
      <c r="Q10706" s="70" t="str">
        <f t="shared" si="503"/>
        <v/>
      </c>
      <c r="R10706" s="70" t="str">
        <f>IFERROR(IF(K10706="handling and wharfage",SUM(P10706:Q10706),IF(OR(K10706="tank",K10706="Boat",K10706="car"),INDEX(Rate!$B$4:$M$25,MATCH(Gilbert!N10706,Rate!$A$4:$A$25,0),MATCH(Gilbert!L10706,Rate!$B$3:$M$3,0))*O10706*0.8,INDEX(Rate!$B$4:$M$25,MATCH(Gilbert!N10706,Rate!$A$4:$A$25,0),MATCH(Gilbert!L10706,Rate!$B$3:$M$3,0))*O10706)),"")</f>
        <v/>
      </c>
      <c r="T10706" s="71" t="str">
        <f t="shared" si="504"/>
        <v/>
      </c>
    </row>
    <row r="10707" spans="16:20">
      <c r="P10707" s="70" t="str">
        <f t="shared" si="502"/>
        <v/>
      </c>
      <c r="Q10707" s="70" t="str">
        <f t="shared" si="503"/>
        <v/>
      </c>
      <c r="R10707" s="70" t="str">
        <f>IFERROR(IF(K10707="handling and wharfage",SUM(P10707:Q10707),IF(OR(K10707="tank",K10707="Boat",K10707="car"),INDEX(Rate!$B$4:$M$25,MATCH(Gilbert!N10707,Rate!$A$4:$A$25,0),MATCH(Gilbert!L10707,Rate!$B$3:$M$3,0))*O10707*0.8,INDEX(Rate!$B$4:$M$25,MATCH(Gilbert!N10707,Rate!$A$4:$A$25,0),MATCH(Gilbert!L10707,Rate!$B$3:$M$3,0))*O10707)),"")</f>
        <v/>
      </c>
      <c r="T10707" s="71" t="str">
        <f t="shared" si="504"/>
        <v/>
      </c>
    </row>
    <row r="10708" spans="16:20">
      <c r="P10708" s="70" t="str">
        <f t="shared" si="502"/>
        <v/>
      </c>
      <c r="Q10708" s="70" t="str">
        <f t="shared" si="503"/>
        <v/>
      </c>
      <c r="R10708" s="70" t="str">
        <f>IFERROR(IF(K10708="handling and wharfage",SUM(P10708:Q10708),IF(OR(K10708="tank",K10708="Boat",K10708="car"),INDEX(Rate!$B$4:$M$25,MATCH(Gilbert!N10708,Rate!$A$4:$A$25,0),MATCH(Gilbert!L10708,Rate!$B$3:$M$3,0))*O10708*0.8,INDEX(Rate!$B$4:$M$25,MATCH(Gilbert!N10708,Rate!$A$4:$A$25,0),MATCH(Gilbert!L10708,Rate!$B$3:$M$3,0))*O10708)),"")</f>
        <v/>
      </c>
      <c r="T10708" s="71" t="str">
        <f t="shared" si="504"/>
        <v/>
      </c>
    </row>
    <row r="10709" spans="16:20">
      <c r="P10709" s="70" t="str">
        <f t="shared" si="502"/>
        <v/>
      </c>
      <c r="Q10709" s="70" t="str">
        <f t="shared" si="503"/>
        <v/>
      </c>
      <c r="R10709" s="70" t="str">
        <f>IFERROR(IF(K10709="handling and wharfage",SUM(P10709:Q10709),IF(OR(K10709="tank",K10709="Boat",K10709="car"),INDEX(Rate!$B$4:$M$25,MATCH(Gilbert!N10709,Rate!$A$4:$A$25,0),MATCH(Gilbert!L10709,Rate!$B$3:$M$3,0))*O10709*0.8,INDEX(Rate!$B$4:$M$25,MATCH(Gilbert!N10709,Rate!$A$4:$A$25,0),MATCH(Gilbert!L10709,Rate!$B$3:$M$3,0))*O10709)),"")</f>
        <v/>
      </c>
      <c r="T10709" s="71" t="str">
        <f t="shared" si="504"/>
        <v/>
      </c>
    </row>
    <row r="10710" spans="16:20">
      <c r="P10710" s="70" t="str">
        <f t="shared" si="502"/>
        <v/>
      </c>
      <c r="Q10710" s="70" t="str">
        <f t="shared" si="503"/>
        <v/>
      </c>
      <c r="R10710" s="70" t="str">
        <f>IFERROR(IF(K10710="handling and wharfage",SUM(P10710:Q10710),IF(OR(K10710="tank",K10710="Boat",K10710="car"),INDEX(Rate!$B$4:$M$25,MATCH(Gilbert!N10710,Rate!$A$4:$A$25,0),MATCH(Gilbert!L10710,Rate!$B$3:$M$3,0))*O10710*0.8,INDEX(Rate!$B$4:$M$25,MATCH(Gilbert!N10710,Rate!$A$4:$A$25,0),MATCH(Gilbert!L10710,Rate!$B$3:$M$3,0))*O10710)),"")</f>
        <v/>
      </c>
      <c r="T10710" s="71" t="str">
        <f t="shared" si="504"/>
        <v/>
      </c>
    </row>
    <row r="10711" spans="16:20">
      <c r="P10711" s="70" t="str">
        <f t="shared" si="502"/>
        <v/>
      </c>
      <c r="Q10711" s="70" t="str">
        <f t="shared" si="503"/>
        <v/>
      </c>
      <c r="R10711" s="70" t="str">
        <f>IFERROR(IF(K10711="handling and wharfage",SUM(P10711:Q10711),IF(OR(K10711="tank",K10711="Boat",K10711="car"),INDEX(Rate!$B$4:$M$25,MATCH(Gilbert!N10711,Rate!$A$4:$A$25,0),MATCH(Gilbert!L10711,Rate!$B$3:$M$3,0))*O10711*0.8,INDEX(Rate!$B$4:$M$25,MATCH(Gilbert!N10711,Rate!$A$4:$A$25,0),MATCH(Gilbert!L10711,Rate!$B$3:$M$3,0))*O10711)),"")</f>
        <v/>
      </c>
      <c r="T10711" s="71" t="str">
        <f t="shared" si="504"/>
        <v/>
      </c>
    </row>
    <row r="10712" spans="16:20">
      <c r="P10712" s="70" t="str">
        <f t="shared" si="502"/>
        <v/>
      </c>
      <c r="Q10712" s="70" t="str">
        <f t="shared" si="503"/>
        <v/>
      </c>
      <c r="R10712" s="70" t="str">
        <f>IFERROR(IF(K10712="handling and wharfage",SUM(P10712:Q10712),IF(OR(K10712="tank",K10712="Boat",K10712="car"),INDEX(Rate!$B$4:$M$25,MATCH(Gilbert!N10712,Rate!$A$4:$A$25,0),MATCH(Gilbert!L10712,Rate!$B$3:$M$3,0))*O10712*0.8,INDEX(Rate!$B$4:$M$25,MATCH(Gilbert!N10712,Rate!$A$4:$A$25,0),MATCH(Gilbert!L10712,Rate!$B$3:$M$3,0))*O10712)),"")</f>
        <v/>
      </c>
      <c r="T10712" s="71" t="str">
        <f t="shared" si="504"/>
        <v/>
      </c>
    </row>
    <row r="10713" spans="16:20">
      <c r="P10713" s="70" t="str">
        <f t="shared" si="502"/>
        <v/>
      </c>
      <c r="Q10713" s="70" t="str">
        <f t="shared" si="503"/>
        <v/>
      </c>
      <c r="R10713" s="70" t="str">
        <f>IFERROR(IF(K10713="handling and wharfage",SUM(P10713:Q10713),IF(OR(K10713="tank",K10713="Boat",K10713="car"),INDEX(Rate!$B$4:$M$25,MATCH(Gilbert!N10713,Rate!$A$4:$A$25,0),MATCH(Gilbert!L10713,Rate!$B$3:$M$3,0))*O10713*0.8,INDEX(Rate!$B$4:$M$25,MATCH(Gilbert!N10713,Rate!$A$4:$A$25,0),MATCH(Gilbert!L10713,Rate!$B$3:$M$3,0))*O10713)),"")</f>
        <v/>
      </c>
      <c r="T10713" s="71" t="str">
        <f t="shared" si="504"/>
        <v/>
      </c>
    </row>
    <row r="10714" spans="16:20">
      <c r="P10714" s="70" t="str">
        <f t="shared" si="502"/>
        <v/>
      </c>
      <c r="Q10714" s="70" t="str">
        <f t="shared" si="503"/>
        <v/>
      </c>
      <c r="R10714" s="70" t="str">
        <f>IFERROR(IF(K10714="handling and wharfage",SUM(P10714:Q10714),IF(OR(K10714="tank",K10714="Boat",K10714="car"),INDEX(Rate!$B$4:$M$25,MATCH(Gilbert!N10714,Rate!$A$4:$A$25,0),MATCH(Gilbert!L10714,Rate!$B$3:$M$3,0))*O10714*0.8,INDEX(Rate!$B$4:$M$25,MATCH(Gilbert!N10714,Rate!$A$4:$A$25,0),MATCH(Gilbert!L10714,Rate!$B$3:$M$3,0))*O10714)),"")</f>
        <v/>
      </c>
      <c r="T10714" s="71" t="str">
        <f t="shared" si="504"/>
        <v/>
      </c>
    </row>
    <row r="10715" spans="16:20">
      <c r="P10715" s="70" t="str">
        <f t="shared" si="502"/>
        <v/>
      </c>
      <c r="Q10715" s="70" t="str">
        <f t="shared" si="503"/>
        <v/>
      </c>
      <c r="R10715" s="70" t="str">
        <f>IFERROR(IF(K10715="handling and wharfage",SUM(P10715:Q10715),IF(OR(K10715="tank",K10715="Boat",K10715="car"),INDEX(Rate!$B$4:$M$25,MATCH(Gilbert!N10715,Rate!$A$4:$A$25,0),MATCH(Gilbert!L10715,Rate!$B$3:$M$3,0))*O10715*0.8,INDEX(Rate!$B$4:$M$25,MATCH(Gilbert!N10715,Rate!$A$4:$A$25,0),MATCH(Gilbert!L10715,Rate!$B$3:$M$3,0))*O10715)),"")</f>
        <v/>
      </c>
      <c r="T10715" s="71" t="str">
        <f t="shared" si="504"/>
        <v/>
      </c>
    </row>
    <row r="10716" spans="16:20">
      <c r="P10716" s="70" t="str">
        <f t="shared" si="502"/>
        <v/>
      </c>
      <c r="Q10716" s="70" t="str">
        <f t="shared" si="503"/>
        <v/>
      </c>
      <c r="R10716" s="70" t="str">
        <f>IFERROR(IF(K10716="handling and wharfage",SUM(P10716:Q10716),IF(OR(K10716="tank",K10716="Boat",K10716="car"),INDEX(Rate!$B$4:$M$25,MATCH(Gilbert!N10716,Rate!$A$4:$A$25,0),MATCH(Gilbert!L10716,Rate!$B$3:$M$3,0))*O10716*0.8,INDEX(Rate!$B$4:$M$25,MATCH(Gilbert!N10716,Rate!$A$4:$A$25,0),MATCH(Gilbert!L10716,Rate!$B$3:$M$3,0))*O10716)),"")</f>
        <v/>
      </c>
      <c r="T10716" s="71" t="str">
        <f t="shared" si="504"/>
        <v/>
      </c>
    </row>
    <row r="10717" spans="16:20">
      <c r="P10717" s="70" t="str">
        <f t="shared" si="502"/>
        <v/>
      </c>
      <c r="Q10717" s="70" t="str">
        <f t="shared" si="503"/>
        <v/>
      </c>
      <c r="R10717" s="70" t="str">
        <f>IFERROR(IF(K10717="handling and wharfage",SUM(P10717:Q10717),IF(OR(K10717="tank",K10717="Boat",K10717="car"),INDEX(Rate!$B$4:$M$25,MATCH(Gilbert!N10717,Rate!$A$4:$A$25,0),MATCH(Gilbert!L10717,Rate!$B$3:$M$3,0))*O10717*0.8,INDEX(Rate!$B$4:$M$25,MATCH(Gilbert!N10717,Rate!$A$4:$A$25,0),MATCH(Gilbert!L10717,Rate!$B$3:$M$3,0))*O10717)),"")</f>
        <v/>
      </c>
      <c r="T10717" s="71" t="str">
        <f t="shared" si="504"/>
        <v/>
      </c>
    </row>
    <row r="10718" spans="16:20">
      <c r="P10718" s="70" t="str">
        <f t="shared" si="502"/>
        <v/>
      </c>
      <c r="Q10718" s="70" t="str">
        <f t="shared" si="503"/>
        <v/>
      </c>
      <c r="R10718" s="70" t="str">
        <f>IFERROR(IF(K10718="handling and wharfage",SUM(P10718:Q10718),IF(OR(K10718="tank",K10718="Boat",K10718="car"),INDEX(Rate!$B$4:$M$25,MATCH(Gilbert!N10718,Rate!$A$4:$A$25,0),MATCH(Gilbert!L10718,Rate!$B$3:$M$3,0))*O10718*0.8,INDEX(Rate!$B$4:$M$25,MATCH(Gilbert!N10718,Rate!$A$4:$A$25,0),MATCH(Gilbert!L10718,Rate!$B$3:$M$3,0))*O10718)),"")</f>
        <v/>
      </c>
      <c r="T10718" s="71" t="str">
        <f t="shared" si="504"/>
        <v/>
      </c>
    </row>
    <row r="10719" spans="16:20">
      <c r="P10719" s="70" t="str">
        <f t="shared" si="502"/>
        <v/>
      </c>
      <c r="Q10719" s="70" t="str">
        <f t="shared" si="503"/>
        <v/>
      </c>
      <c r="R10719" s="70" t="str">
        <f>IFERROR(IF(K10719="handling and wharfage",SUM(P10719:Q10719),IF(OR(K10719="tank",K10719="Boat",K10719="car"),INDEX(Rate!$B$4:$M$25,MATCH(Gilbert!N10719,Rate!$A$4:$A$25,0),MATCH(Gilbert!L10719,Rate!$B$3:$M$3,0))*O10719*0.8,INDEX(Rate!$B$4:$M$25,MATCH(Gilbert!N10719,Rate!$A$4:$A$25,0),MATCH(Gilbert!L10719,Rate!$B$3:$M$3,0))*O10719)),"")</f>
        <v/>
      </c>
      <c r="T10719" s="71" t="str">
        <f t="shared" si="504"/>
        <v/>
      </c>
    </row>
    <row r="10720" spans="16:20">
      <c r="P10720" s="70" t="str">
        <f t="shared" si="502"/>
        <v/>
      </c>
      <c r="Q10720" s="70" t="str">
        <f t="shared" si="503"/>
        <v/>
      </c>
      <c r="R10720" s="70" t="str">
        <f>IFERROR(IF(K10720="handling and wharfage",SUM(P10720:Q10720),IF(OR(K10720="tank",K10720="Boat",K10720="car"),INDEX(Rate!$B$4:$M$25,MATCH(Gilbert!N10720,Rate!$A$4:$A$25,0),MATCH(Gilbert!L10720,Rate!$B$3:$M$3,0))*O10720*0.8,INDEX(Rate!$B$4:$M$25,MATCH(Gilbert!N10720,Rate!$A$4:$A$25,0),MATCH(Gilbert!L10720,Rate!$B$3:$M$3,0))*O10720)),"")</f>
        <v/>
      </c>
      <c r="T10720" s="71" t="str">
        <f t="shared" si="504"/>
        <v/>
      </c>
    </row>
    <row r="10721" spans="16:20">
      <c r="P10721" s="70" t="str">
        <f t="shared" si="502"/>
        <v/>
      </c>
      <c r="Q10721" s="70" t="str">
        <f t="shared" si="503"/>
        <v/>
      </c>
      <c r="R10721" s="70" t="str">
        <f>IFERROR(IF(K10721="handling and wharfage",SUM(P10721:Q10721),IF(OR(K10721="tank",K10721="Boat",K10721="car"),INDEX(Rate!$B$4:$M$25,MATCH(Gilbert!N10721,Rate!$A$4:$A$25,0),MATCH(Gilbert!L10721,Rate!$B$3:$M$3,0))*O10721*0.8,INDEX(Rate!$B$4:$M$25,MATCH(Gilbert!N10721,Rate!$A$4:$A$25,0),MATCH(Gilbert!L10721,Rate!$B$3:$M$3,0))*O10721)),"")</f>
        <v/>
      </c>
      <c r="T10721" s="71" t="str">
        <f t="shared" si="504"/>
        <v/>
      </c>
    </row>
    <row r="10722" spans="16:20">
      <c r="P10722" s="70" t="str">
        <f t="shared" si="502"/>
        <v/>
      </c>
      <c r="Q10722" s="70" t="str">
        <f t="shared" si="503"/>
        <v/>
      </c>
      <c r="R10722" s="70" t="str">
        <f>IFERROR(IF(K10722="handling and wharfage",SUM(P10722:Q10722),IF(OR(K10722="tank",K10722="Boat",K10722="car"),INDEX(Rate!$B$4:$M$25,MATCH(Gilbert!N10722,Rate!$A$4:$A$25,0),MATCH(Gilbert!L10722,Rate!$B$3:$M$3,0))*O10722*0.8,INDEX(Rate!$B$4:$M$25,MATCH(Gilbert!N10722,Rate!$A$4:$A$25,0),MATCH(Gilbert!L10722,Rate!$B$3:$M$3,0))*O10722)),"")</f>
        <v/>
      </c>
      <c r="T10722" s="71" t="str">
        <f t="shared" si="504"/>
        <v/>
      </c>
    </row>
    <row r="10723" spans="16:20">
      <c r="P10723" s="70" t="str">
        <f t="shared" si="502"/>
        <v/>
      </c>
      <c r="Q10723" s="70" t="str">
        <f t="shared" si="503"/>
        <v/>
      </c>
      <c r="R10723" s="70" t="str">
        <f>IFERROR(IF(K10723="handling and wharfage",SUM(P10723:Q10723),IF(OR(K10723="tank",K10723="Boat",K10723="car"),INDEX(Rate!$B$4:$M$25,MATCH(Gilbert!N10723,Rate!$A$4:$A$25,0),MATCH(Gilbert!L10723,Rate!$B$3:$M$3,0))*O10723*0.8,INDEX(Rate!$B$4:$M$25,MATCH(Gilbert!N10723,Rate!$A$4:$A$25,0),MATCH(Gilbert!L10723,Rate!$B$3:$M$3,0))*O10723)),"")</f>
        <v/>
      </c>
      <c r="T10723" s="71" t="str">
        <f t="shared" si="504"/>
        <v/>
      </c>
    </row>
    <row r="10724" spans="16:20">
      <c r="P10724" s="70" t="str">
        <f t="shared" si="502"/>
        <v/>
      </c>
      <c r="Q10724" s="70" t="str">
        <f t="shared" si="503"/>
        <v/>
      </c>
      <c r="R10724" s="70" t="str">
        <f>IFERROR(IF(K10724="handling and wharfage",SUM(P10724:Q10724),IF(OR(K10724="tank",K10724="Boat",K10724="car"),INDEX(Rate!$B$4:$M$25,MATCH(Gilbert!N10724,Rate!$A$4:$A$25,0),MATCH(Gilbert!L10724,Rate!$B$3:$M$3,0))*O10724*0.8,INDEX(Rate!$B$4:$M$25,MATCH(Gilbert!N10724,Rate!$A$4:$A$25,0),MATCH(Gilbert!L10724,Rate!$B$3:$M$3,0))*O10724)),"")</f>
        <v/>
      </c>
      <c r="T10724" s="71" t="str">
        <f t="shared" si="504"/>
        <v/>
      </c>
    </row>
    <row r="10725" spans="16:20">
      <c r="P10725" s="70" t="str">
        <f t="shared" si="502"/>
        <v/>
      </c>
      <c r="Q10725" s="70" t="str">
        <f t="shared" si="503"/>
        <v/>
      </c>
      <c r="R10725" s="70" t="str">
        <f>IFERROR(IF(K10725="handling and wharfage",SUM(P10725:Q10725),IF(OR(K10725="tank",K10725="Boat",K10725="car"),INDEX(Rate!$B$4:$M$25,MATCH(Gilbert!N10725,Rate!$A$4:$A$25,0),MATCH(Gilbert!L10725,Rate!$B$3:$M$3,0))*O10725*0.8,INDEX(Rate!$B$4:$M$25,MATCH(Gilbert!N10725,Rate!$A$4:$A$25,0),MATCH(Gilbert!L10725,Rate!$B$3:$M$3,0))*O10725)),"")</f>
        <v/>
      </c>
      <c r="T10725" s="71" t="str">
        <f t="shared" si="504"/>
        <v/>
      </c>
    </row>
    <row r="10726" spans="16:20">
      <c r="P10726" s="70" t="str">
        <f t="shared" si="502"/>
        <v/>
      </c>
      <c r="Q10726" s="70" t="str">
        <f t="shared" si="503"/>
        <v/>
      </c>
      <c r="R10726" s="70" t="str">
        <f>IFERROR(IF(K10726="handling and wharfage",SUM(P10726:Q10726),IF(OR(K10726="tank",K10726="Boat",K10726="car"),INDEX(Rate!$B$4:$M$25,MATCH(Gilbert!N10726,Rate!$A$4:$A$25,0),MATCH(Gilbert!L10726,Rate!$B$3:$M$3,0))*O10726*0.8,INDEX(Rate!$B$4:$M$25,MATCH(Gilbert!N10726,Rate!$A$4:$A$25,0),MATCH(Gilbert!L10726,Rate!$B$3:$M$3,0))*O10726)),"")</f>
        <v/>
      </c>
      <c r="T10726" s="71" t="str">
        <f t="shared" si="504"/>
        <v/>
      </c>
    </row>
    <row r="10727" spans="16:20">
      <c r="P10727" s="70" t="str">
        <f t="shared" si="502"/>
        <v/>
      </c>
      <c r="Q10727" s="70" t="str">
        <f t="shared" si="503"/>
        <v/>
      </c>
      <c r="R10727" s="70" t="str">
        <f>IFERROR(IF(K10727="handling and wharfage",SUM(P10727:Q10727),IF(OR(K10727="tank",K10727="Boat",K10727="car"),INDEX(Rate!$B$4:$M$25,MATCH(Gilbert!N10727,Rate!$A$4:$A$25,0),MATCH(Gilbert!L10727,Rate!$B$3:$M$3,0))*O10727*0.8,INDEX(Rate!$B$4:$M$25,MATCH(Gilbert!N10727,Rate!$A$4:$A$25,0),MATCH(Gilbert!L10727,Rate!$B$3:$M$3,0))*O10727)),"")</f>
        <v/>
      </c>
      <c r="T10727" s="71" t="str">
        <f t="shared" si="504"/>
        <v/>
      </c>
    </row>
    <row r="10728" spans="16:20">
      <c r="P10728" s="70" t="str">
        <f t="shared" si="502"/>
        <v/>
      </c>
      <c r="Q10728" s="70" t="str">
        <f t="shared" si="503"/>
        <v/>
      </c>
      <c r="R10728" s="70" t="str">
        <f>IFERROR(IF(K10728="handling and wharfage",SUM(P10728:Q10728),IF(OR(K10728="tank",K10728="Boat",K10728="car"),INDEX(Rate!$B$4:$M$25,MATCH(Gilbert!N10728,Rate!$A$4:$A$25,0),MATCH(Gilbert!L10728,Rate!$B$3:$M$3,0))*O10728*0.8,INDEX(Rate!$B$4:$M$25,MATCH(Gilbert!N10728,Rate!$A$4:$A$25,0),MATCH(Gilbert!L10728,Rate!$B$3:$M$3,0))*O10728)),"")</f>
        <v/>
      </c>
      <c r="T10728" s="71" t="str">
        <f t="shared" si="504"/>
        <v/>
      </c>
    </row>
    <row r="10729" spans="16:20">
      <c r="P10729" s="70" t="str">
        <f t="shared" si="502"/>
        <v/>
      </c>
      <c r="Q10729" s="70" t="str">
        <f t="shared" si="503"/>
        <v/>
      </c>
      <c r="R10729" s="70" t="str">
        <f>IFERROR(IF(K10729="handling and wharfage",SUM(P10729:Q10729),IF(OR(K10729="tank",K10729="Boat",K10729="car"),INDEX(Rate!$B$4:$M$25,MATCH(Gilbert!N10729,Rate!$A$4:$A$25,0),MATCH(Gilbert!L10729,Rate!$B$3:$M$3,0))*O10729*0.8,INDEX(Rate!$B$4:$M$25,MATCH(Gilbert!N10729,Rate!$A$4:$A$25,0),MATCH(Gilbert!L10729,Rate!$B$3:$M$3,0))*O10729)),"")</f>
        <v/>
      </c>
      <c r="T10729" s="71" t="str">
        <f t="shared" si="504"/>
        <v/>
      </c>
    </row>
    <row r="10730" spans="16:20">
      <c r="P10730" s="70" t="str">
        <f t="shared" si="502"/>
        <v/>
      </c>
      <c r="Q10730" s="70" t="str">
        <f t="shared" si="503"/>
        <v/>
      </c>
      <c r="R10730" s="70" t="str">
        <f>IFERROR(IF(K10730="handling and wharfage",SUM(P10730:Q10730),IF(OR(K10730="tank",K10730="Boat",K10730="car"),INDEX(Rate!$B$4:$M$25,MATCH(Gilbert!N10730,Rate!$A$4:$A$25,0),MATCH(Gilbert!L10730,Rate!$B$3:$M$3,0))*O10730*0.8,INDEX(Rate!$B$4:$M$25,MATCH(Gilbert!N10730,Rate!$A$4:$A$25,0),MATCH(Gilbert!L10730,Rate!$B$3:$M$3,0))*O10730)),"")</f>
        <v/>
      </c>
      <c r="T10730" s="71" t="str">
        <f t="shared" si="504"/>
        <v/>
      </c>
    </row>
    <row r="10731" spans="16:20">
      <c r="P10731" s="70" t="str">
        <f t="shared" si="502"/>
        <v/>
      </c>
      <c r="Q10731" s="70" t="str">
        <f t="shared" si="503"/>
        <v/>
      </c>
      <c r="R10731" s="70" t="str">
        <f>IFERROR(IF(K10731="handling and wharfage",SUM(P10731:Q10731),IF(OR(K10731="tank",K10731="Boat",K10731="car"),INDEX(Rate!$B$4:$M$25,MATCH(Gilbert!N10731,Rate!$A$4:$A$25,0),MATCH(Gilbert!L10731,Rate!$B$3:$M$3,0))*O10731*0.8,INDEX(Rate!$B$4:$M$25,MATCH(Gilbert!N10731,Rate!$A$4:$A$25,0),MATCH(Gilbert!L10731,Rate!$B$3:$M$3,0))*O10731)),"")</f>
        <v/>
      </c>
      <c r="T10731" s="71" t="str">
        <f t="shared" si="504"/>
        <v/>
      </c>
    </row>
    <row r="10732" spans="16:20">
      <c r="P10732" s="70" t="str">
        <f t="shared" si="502"/>
        <v/>
      </c>
      <c r="Q10732" s="70" t="str">
        <f t="shared" si="503"/>
        <v/>
      </c>
      <c r="R10732" s="70" t="str">
        <f>IFERROR(IF(K10732="handling and wharfage",SUM(P10732:Q10732),IF(OR(K10732="tank",K10732="Boat",K10732="car"),INDEX(Rate!$B$4:$M$25,MATCH(Gilbert!N10732,Rate!$A$4:$A$25,0),MATCH(Gilbert!L10732,Rate!$B$3:$M$3,0))*O10732*0.8,INDEX(Rate!$B$4:$M$25,MATCH(Gilbert!N10732,Rate!$A$4:$A$25,0),MATCH(Gilbert!L10732,Rate!$B$3:$M$3,0))*O10732)),"")</f>
        <v/>
      </c>
      <c r="T10732" s="71" t="str">
        <f t="shared" si="504"/>
        <v/>
      </c>
    </row>
    <row r="10733" spans="16:20">
      <c r="P10733" s="70" t="str">
        <f t="shared" si="502"/>
        <v/>
      </c>
      <c r="Q10733" s="70" t="str">
        <f t="shared" si="503"/>
        <v/>
      </c>
      <c r="R10733" s="70" t="str">
        <f>IFERROR(IF(K10733="handling and wharfage",SUM(P10733:Q10733),IF(OR(K10733="tank",K10733="Boat",K10733="car"),INDEX(Rate!$B$4:$M$25,MATCH(Gilbert!N10733,Rate!$A$4:$A$25,0),MATCH(Gilbert!L10733,Rate!$B$3:$M$3,0))*O10733*0.8,INDEX(Rate!$B$4:$M$25,MATCH(Gilbert!N10733,Rate!$A$4:$A$25,0),MATCH(Gilbert!L10733,Rate!$B$3:$M$3,0))*O10733)),"")</f>
        <v/>
      </c>
      <c r="T10733" s="71" t="str">
        <f t="shared" si="504"/>
        <v/>
      </c>
    </row>
    <row r="10734" spans="16:20">
      <c r="P10734" s="70" t="str">
        <f t="shared" si="502"/>
        <v/>
      </c>
      <c r="Q10734" s="70" t="str">
        <f t="shared" si="503"/>
        <v/>
      </c>
      <c r="R10734" s="70" t="str">
        <f>IFERROR(IF(K10734="handling and wharfage",SUM(P10734:Q10734),IF(OR(K10734="tank",K10734="Boat",K10734="car"),INDEX(Rate!$B$4:$M$25,MATCH(Gilbert!N10734,Rate!$A$4:$A$25,0),MATCH(Gilbert!L10734,Rate!$B$3:$M$3,0))*O10734*0.8,INDEX(Rate!$B$4:$M$25,MATCH(Gilbert!N10734,Rate!$A$4:$A$25,0),MATCH(Gilbert!L10734,Rate!$B$3:$M$3,0))*O10734)),"")</f>
        <v/>
      </c>
      <c r="T10734" s="71" t="str">
        <f t="shared" si="504"/>
        <v/>
      </c>
    </row>
    <row r="10735" spans="16:20">
      <c r="P10735" s="70" t="str">
        <f t="shared" si="502"/>
        <v/>
      </c>
      <c r="Q10735" s="70" t="str">
        <f t="shared" si="503"/>
        <v/>
      </c>
      <c r="R10735" s="70" t="str">
        <f>IFERROR(IF(K10735="handling and wharfage",SUM(P10735:Q10735),IF(OR(K10735="tank",K10735="Boat",K10735="car"),INDEX(Rate!$B$4:$M$25,MATCH(Gilbert!N10735,Rate!$A$4:$A$25,0),MATCH(Gilbert!L10735,Rate!$B$3:$M$3,0))*O10735*0.8,INDEX(Rate!$B$4:$M$25,MATCH(Gilbert!N10735,Rate!$A$4:$A$25,0),MATCH(Gilbert!L10735,Rate!$B$3:$M$3,0))*O10735)),"")</f>
        <v/>
      </c>
      <c r="T10735" s="71" t="str">
        <f t="shared" si="504"/>
        <v/>
      </c>
    </row>
    <row r="10736" spans="16:20">
      <c r="P10736" s="70" t="str">
        <f t="shared" si="502"/>
        <v/>
      </c>
      <c r="Q10736" s="70" t="str">
        <f t="shared" si="503"/>
        <v/>
      </c>
      <c r="R10736" s="70" t="str">
        <f>IFERROR(IF(K10736="handling and wharfage",SUM(P10736:Q10736),IF(OR(K10736="tank",K10736="Boat",K10736="car"),INDEX(Rate!$B$4:$M$25,MATCH(Gilbert!N10736,Rate!$A$4:$A$25,0),MATCH(Gilbert!L10736,Rate!$B$3:$M$3,0))*O10736*0.8,INDEX(Rate!$B$4:$M$25,MATCH(Gilbert!N10736,Rate!$A$4:$A$25,0),MATCH(Gilbert!L10736,Rate!$B$3:$M$3,0))*O10736)),"")</f>
        <v/>
      </c>
      <c r="T10736" s="71" t="str">
        <f t="shared" si="504"/>
        <v/>
      </c>
    </row>
    <row r="10737" spans="16:20">
      <c r="P10737" s="70" t="str">
        <f t="shared" si="502"/>
        <v/>
      </c>
      <c r="Q10737" s="70" t="str">
        <f t="shared" si="503"/>
        <v/>
      </c>
      <c r="R10737" s="70" t="str">
        <f>IFERROR(IF(K10737="handling and wharfage",SUM(P10737:Q10737),IF(OR(K10737="tank",K10737="Boat",K10737="car"),INDEX(Rate!$B$4:$M$25,MATCH(Gilbert!N10737,Rate!$A$4:$A$25,0),MATCH(Gilbert!L10737,Rate!$B$3:$M$3,0))*O10737*0.8,INDEX(Rate!$B$4:$M$25,MATCH(Gilbert!N10737,Rate!$A$4:$A$25,0),MATCH(Gilbert!L10737,Rate!$B$3:$M$3,0))*O10737)),"")</f>
        <v/>
      </c>
      <c r="T10737" s="71" t="str">
        <f t="shared" si="504"/>
        <v/>
      </c>
    </row>
    <row r="10738" spans="16:20">
      <c r="P10738" s="70" t="str">
        <f t="shared" si="502"/>
        <v/>
      </c>
      <c r="Q10738" s="70" t="str">
        <f t="shared" si="503"/>
        <v/>
      </c>
      <c r="R10738" s="70" t="str">
        <f>IFERROR(IF(K10738="handling and wharfage",SUM(P10738:Q10738),IF(OR(K10738="tank",K10738="Boat",K10738="car"),INDEX(Rate!$B$4:$M$25,MATCH(Gilbert!N10738,Rate!$A$4:$A$25,0),MATCH(Gilbert!L10738,Rate!$B$3:$M$3,0))*O10738*0.8,INDEX(Rate!$B$4:$M$25,MATCH(Gilbert!N10738,Rate!$A$4:$A$25,0),MATCH(Gilbert!L10738,Rate!$B$3:$M$3,0))*O10738)),"")</f>
        <v/>
      </c>
      <c r="T10738" s="71" t="str">
        <f t="shared" si="504"/>
        <v/>
      </c>
    </row>
    <row r="10739" spans="16:20">
      <c r="P10739" s="70" t="str">
        <f t="shared" si="502"/>
        <v/>
      </c>
      <c r="Q10739" s="70" t="str">
        <f t="shared" si="503"/>
        <v/>
      </c>
      <c r="R10739" s="70" t="str">
        <f>IFERROR(IF(K10739="handling and wharfage",SUM(P10739:Q10739),IF(OR(K10739="tank",K10739="Boat",K10739="car"),INDEX(Rate!$B$4:$M$25,MATCH(Gilbert!N10739,Rate!$A$4:$A$25,0),MATCH(Gilbert!L10739,Rate!$B$3:$M$3,0))*O10739*0.8,INDEX(Rate!$B$4:$M$25,MATCH(Gilbert!N10739,Rate!$A$4:$A$25,0),MATCH(Gilbert!L10739,Rate!$B$3:$M$3,0))*O10739)),"")</f>
        <v/>
      </c>
      <c r="T10739" s="71" t="str">
        <f t="shared" si="504"/>
        <v/>
      </c>
    </row>
    <row r="10740" spans="16:20">
      <c r="P10740" s="70" t="str">
        <f t="shared" si="502"/>
        <v/>
      </c>
      <c r="Q10740" s="70" t="str">
        <f t="shared" si="503"/>
        <v/>
      </c>
      <c r="R10740" s="70" t="str">
        <f>IFERROR(IF(K10740="handling and wharfage",SUM(P10740:Q10740),IF(OR(K10740="tank",K10740="Boat",K10740="car"),INDEX(Rate!$B$4:$M$25,MATCH(Gilbert!N10740,Rate!$A$4:$A$25,0),MATCH(Gilbert!L10740,Rate!$B$3:$M$3,0))*O10740*0.8,INDEX(Rate!$B$4:$M$25,MATCH(Gilbert!N10740,Rate!$A$4:$A$25,0),MATCH(Gilbert!L10740,Rate!$B$3:$M$3,0))*O10740)),"")</f>
        <v/>
      </c>
      <c r="T10740" s="71" t="str">
        <f t="shared" si="504"/>
        <v/>
      </c>
    </row>
    <row r="10741" spans="16:20">
      <c r="P10741" s="70" t="str">
        <f t="shared" si="502"/>
        <v/>
      </c>
      <c r="Q10741" s="70" t="str">
        <f t="shared" si="503"/>
        <v/>
      </c>
      <c r="R10741" s="70" t="str">
        <f>IFERROR(IF(K10741="handling and wharfage",SUM(P10741:Q10741),IF(OR(K10741="tank",K10741="Boat",K10741="car"),INDEX(Rate!$B$4:$M$25,MATCH(Gilbert!N10741,Rate!$A$4:$A$25,0),MATCH(Gilbert!L10741,Rate!$B$3:$M$3,0))*O10741*0.8,INDEX(Rate!$B$4:$M$25,MATCH(Gilbert!N10741,Rate!$A$4:$A$25,0),MATCH(Gilbert!L10741,Rate!$B$3:$M$3,0))*O10741)),"")</f>
        <v/>
      </c>
      <c r="T10741" s="71" t="str">
        <f t="shared" si="504"/>
        <v/>
      </c>
    </row>
    <row r="10742" spans="16:20">
      <c r="P10742" s="70" t="str">
        <f t="shared" si="502"/>
        <v/>
      </c>
      <c r="Q10742" s="70" t="str">
        <f t="shared" si="503"/>
        <v/>
      </c>
      <c r="R10742" s="70" t="str">
        <f>IFERROR(IF(K10742="handling and wharfage",SUM(P10742:Q10742),IF(OR(K10742="tank",K10742="Boat",K10742="car"),INDEX(Rate!$B$4:$M$25,MATCH(Gilbert!N10742,Rate!$A$4:$A$25,0),MATCH(Gilbert!L10742,Rate!$B$3:$M$3,0))*O10742*0.8,INDEX(Rate!$B$4:$M$25,MATCH(Gilbert!N10742,Rate!$A$4:$A$25,0),MATCH(Gilbert!L10742,Rate!$B$3:$M$3,0))*O10742)),"")</f>
        <v/>
      </c>
      <c r="T10742" s="71" t="str">
        <f t="shared" si="504"/>
        <v/>
      </c>
    </row>
    <row r="10743" spans="16:20">
      <c r="P10743" s="70" t="str">
        <f t="shared" si="502"/>
        <v/>
      </c>
      <c r="Q10743" s="70" t="str">
        <f t="shared" si="503"/>
        <v/>
      </c>
      <c r="R10743" s="70" t="str">
        <f>IFERROR(IF(K10743="handling and wharfage",SUM(P10743:Q10743),IF(OR(K10743="tank",K10743="Boat",K10743="car"),INDEX(Rate!$B$4:$M$25,MATCH(Gilbert!N10743,Rate!$A$4:$A$25,0),MATCH(Gilbert!L10743,Rate!$B$3:$M$3,0))*O10743*0.8,INDEX(Rate!$B$4:$M$25,MATCH(Gilbert!N10743,Rate!$A$4:$A$25,0),MATCH(Gilbert!L10743,Rate!$B$3:$M$3,0))*O10743)),"")</f>
        <v/>
      </c>
      <c r="T10743" s="71" t="str">
        <f t="shared" si="504"/>
        <v/>
      </c>
    </row>
    <row r="10744" spans="16:20">
      <c r="P10744" s="70" t="str">
        <f t="shared" si="502"/>
        <v/>
      </c>
      <c r="Q10744" s="70" t="str">
        <f t="shared" si="503"/>
        <v/>
      </c>
      <c r="R10744" s="70" t="str">
        <f>IFERROR(IF(K10744="handling and wharfage",SUM(P10744:Q10744),IF(OR(K10744="tank",K10744="Boat",K10744="car"),INDEX(Rate!$B$4:$M$25,MATCH(Gilbert!N10744,Rate!$A$4:$A$25,0),MATCH(Gilbert!L10744,Rate!$B$3:$M$3,0))*O10744*0.8,INDEX(Rate!$B$4:$M$25,MATCH(Gilbert!N10744,Rate!$A$4:$A$25,0),MATCH(Gilbert!L10744,Rate!$B$3:$M$3,0))*O10744)),"")</f>
        <v/>
      </c>
      <c r="T10744" s="71" t="str">
        <f t="shared" si="504"/>
        <v/>
      </c>
    </row>
    <row r="10745" spans="16:20">
      <c r="P10745" s="70" t="str">
        <f t="shared" si="502"/>
        <v/>
      </c>
      <c r="Q10745" s="70" t="str">
        <f t="shared" si="503"/>
        <v/>
      </c>
      <c r="R10745" s="70" t="str">
        <f>IFERROR(IF(K10745="handling and wharfage",SUM(P10745:Q10745),IF(OR(K10745="tank",K10745="Boat",K10745="car"),INDEX(Rate!$B$4:$M$25,MATCH(Gilbert!N10745,Rate!$A$4:$A$25,0),MATCH(Gilbert!L10745,Rate!$B$3:$M$3,0))*O10745*0.8,INDEX(Rate!$B$4:$M$25,MATCH(Gilbert!N10745,Rate!$A$4:$A$25,0),MATCH(Gilbert!L10745,Rate!$B$3:$M$3,0))*O10745)),"")</f>
        <v/>
      </c>
      <c r="T10745" s="71" t="str">
        <f t="shared" si="504"/>
        <v/>
      </c>
    </row>
    <row r="10746" spans="16:20">
      <c r="P10746" s="70" t="str">
        <f t="shared" si="502"/>
        <v/>
      </c>
      <c r="Q10746" s="70" t="str">
        <f t="shared" si="503"/>
        <v/>
      </c>
      <c r="R10746" s="70" t="str">
        <f>IFERROR(IF(K10746="handling and wharfage",SUM(P10746:Q10746),IF(OR(K10746="tank",K10746="Boat",K10746="car"),INDEX(Rate!$B$4:$M$25,MATCH(Gilbert!N10746,Rate!$A$4:$A$25,0),MATCH(Gilbert!L10746,Rate!$B$3:$M$3,0))*O10746*0.8,INDEX(Rate!$B$4:$M$25,MATCH(Gilbert!N10746,Rate!$A$4:$A$25,0),MATCH(Gilbert!L10746,Rate!$B$3:$M$3,0))*O10746)),"")</f>
        <v/>
      </c>
      <c r="T10746" s="71" t="str">
        <f t="shared" si="504"/>
        <v/>
      </c>
    </row>
    <row r="10747" spans="16:20">
      <c r="P10747" s="70" t="str">
        <f t="shared" si="502"/>
        <v/>
      </c>
      <c r="Q10747" s="70" t="str">
        <f t="shared" si="503"/>
        <v/>
      </c>
      <c r="R10747" s="70" t="str">
        <f>IFERROR(IF(K10747="handling and wharfage",SUM(P10747:Q10747),IF(OR(K10747="tank",K10747="Boat",K10747="car"),INDEX(Rate!$B$4:$M$25,MATCH(Gilbert!N10747,Rate!$A$4:$A$25,0),MATCH(Gilbert!L10747,Rate!$B$3:$M$3,0))*O10747*0.8,INDEX(Rate!$B$4:$M$25,MATCH(Gilbert!N10747,Rate!$A$4:$A$25,0),MATCH(Gilbert!L10747,Rate!$B$3:$M$3,0))*O10747)),"")</f>
        <v/>
      </c>
      <c r="T10747" s="71" t="str">
        <f t="shared" si="504"/>
        <v/>
      </c>
    </row>
    <row r="10748" spans="16:20">
      <c r="P10748" s="70" t="str">
        <f t="shared" si="502"/>
        <v/>
      </c>
      <c r="Q10748" s="70" t="str">
        <f t="shared" si="503"/>
        <v/>
      </c>
      <c r="R10748" s="70" t="str">
        <f>IFERROR(IF(K10748="handling and wharfage",SUM(P10748:Q10748),IF(OR(K10748="tank",K10748="Boat",K10748="car"),INDEX(Rate!$B$4:$M$25,MATCH(Gilbert!N10748,Rate!$A$4:$A$25,0),MATCH(Gilbert!L10748,Rate!$B$3:$M$3,0))*O10748*0.8,INDEX(Rate!$B$4:$M$25,MATCH(Gilbert!N10748,Rate!$A$4:$A$25,0),MATCH(Gilbert!L10748,Rate!$B$3:$M$3,0))*O10748)),"")</f>
        <v/>
      </c>
      <c r="T10748" s="71" t="str">
        <f t="shared" si="504"/>
        <v/>
      </c>
    </row>
    <row r="10749" spans="16:20">
      <c r="P10749" s="70" t="str">
        <f t="shared" si="502"/>
        <v/>
      </c>
      <c r="Q10749" s="70" t="str">
        <f t="shared" si="503"/>
        <v/>
      </c>
      <c r="R10749" s="70" t="str">
        <f>IFERROR(IF(K10749="handling and wharfage",SUM(P10749:Q10749),IF(OR(K10749="tank",K10749="Boat",K10749="car"),INDEX(Rate!$B$4:$M$25,MATCH(Gilbert!N10749,Rate!$A$4:$A$25,0),MATCH(Gilbert!L10749,Rate!$B$3:$M$3,0))*O10749*0.8,INDEX(Rate!$B$4:$M$25,MATCH(Gilbert!N10749,Rate!$A$4:$A$25,0),MATCH(Gilbert!L10749,Rate!$B$3:$M$3,0))*O10749)),"")</f>
        <v/>
      </c>
      <c r="T10749" s="71" t="str">
        <f t="shared" si="504"/>
        <v/>
      </c>
    </row>
    <row r="10750" spans="16:20">
      <c r="P10750" s="70" t="str">
        <f t="shared" si="502"/>
        <v/>
      </c>
      <c r="Q10750" s="70" t="str">
        <f t="shared" si="503"/>
        <v/>
      </c>
      <c r="R10750" s="70" t="str">
        <f>IFERROR(IF(K10750="handling and wharfage",SUM(P10750:Q10750),IF(OR(K10750="tank",K10750="Boat",K10750="car"),INDEX(Rate!$B$4:$M$25,MATCH(Gilbert!N10750,Rate!$A$4:$A$25,0),MATCH(Gilbert!L10750,Rate!$B$3:$M$3,0))*O10750*0.8,INDEX(Rate!$B$4:$M$25,MATCH(Gilbert!N10750,Rate!$A$4:$A$25,0),MATCH(Gilbert!L10750,Rate!$B$3:$M$3,0))*O10750)),"")</f>
        <v/>
      </c>
      <c r="T10750" s="71" t="str">
        <f t="shared" si="504"/>
        <v/>
      </c>
    </row>
    <row r="10751" spans="16:20">
      <c r="P10751" s="70" t="str">
        <f t="shared" si="502"/>
        <v/>
      </c>
      <c r="Q10751" s="70" t="str">
        <f t="shared" si="503"/>
        <v/>
      </c>
      <c r="R10751" s="70" t="str">
        <f>IFERROR(IF(K10751="handling and wharfage",SUM(P10751:Q10751),IF(OR(K10751="tank",K10751="Boat",K10751="car"),INDEX(Rate!$B$4:$M$25,MATCH(Gilbert!N10751,Rate!$A$4:$A$25,0),MATCH(Gilbert!L10751,Rate!$B$3:$M$3,0))*O10751*0.8,INDEX(Rate!$B$4:$M$25,MATCH(Gilbert!N10751,Rate!$A$4:$A$25,0),MATCH(Gilbert!L10751,Rate!$B$3:$M$3,0))*O10751)),"")</f>
        <v/>
      </c>
      <c r="T10751" s="71" t="str">
        <f t="shared" si="504"/>
        <v/>
      </c>
    </row>
    <row r="10752" spans="16:20">
      <c r="P10752" s="70" t="str">
        <f t="shared" si="502"/>
        <v/>
      </c>
      <c r="Q10752" s="70" t="str">
        <f t="shared" si="503"/>
        <v/>
      </c>
      <c r="R10752" s="70" t="str">
        <f>IFERROR(IF(K10752="handling and wharfage",SUM(P10752:Q10752),IF(OR(K10752="tank",K10752="Boat",K10752="car"),INDEX(Rate!$B$4:$M$25,MATCH(Gilbert!N10752,Rate!$A$4:$A$25,0),MATCH(Gilbert!L10752,Rate!$B$3:$M$3,0))*O10752*0.8,INDEX(Rate!$B$4:$M$25,MATCH(Gilbert!N10752,Rate!$A$4:$A$25,0),MATCH(Gilbert!L10752,Rate!$B$3:$M$3,0))*O10752)),"")</f>
        <v/>
      </c>
      <c r="T10752" s="71" t="str">
        <f t="shared" si="504"/>
        <v/>
      </c>
    </row>
    <row r="10753" spans="16:20">
      <c r="P10753" s="70" t="str">
        <f t="shared" si="502"/>
        <v/>
      </c>
      <c r="Q10753" s="70" t="str">
        <f t="shared" si="503"/>
        <v/>
      </c>
      <c r="R10753" s="70" t="str">
        <f>IFERROR(IF(K10753="handling and wharfage",SUM(P10753:Q10753),IF(OR(K10753="tank",K10753="Boat",K10753="car"),INDEX(Rate!$B$4:$M$25,MATCH(Gilbert!N10753,Rate!$A$4:$A$25,0),MATCH(Gilbert!L10753,Rate!$B$3:$M$3,0))*O10753*0.8,INDEX(Rate!$B$4:$M$25,MATCH(Gilbert!N10753,Rate!$A$4:$A$25,0),MATCH(Gilbert!L10753,Rate!$B$3:$M$3,0))*O10753)),"")</f>
        <v/>
      </c>
      <c r="T10753" s="71" t="str">
        <f t="shared" si="504"/>
        <v/>
      </c>
    </row>
    <row r="10754" spans="16:20">
      <c r="P10754" s="70" t="str">
        <f t="shared" si="502"/>
        <v/>
      </c>
      <c r="Q10754" s="70" t="str">
        <f t="shared" si="503"/>
        <v/>
      </c>
      <c r="R10754" s="70" t="str">
        <f>IFERROR(IF(K10754="handling and wharfage",SUM(P10754:Q10754),IF(OR(K10754="tank",K10754="Boat",K10754="car"),INDEX(Rate!$B$4:$M$25,MATCH(Gilbert!N10754,Rate!$A$4:$A$25,0),MATCH(Gilbert!L10754,Rate!$B$3:$M$3,0))*O10754*0.8,INDEX(Rate!$B$4:$M$25,MATCH(Gilbert!N10754,Rate!$A$4:$A$25,0),MATCH(Gilbert!L10754,Rate!$B$3:$M$3,0))*O10754)),"")</f>
        <v/>
      </c>
      <c r="T10754" s="71" t="str">
        <f t="shared" si="504"/>
        <v/>
      </c>
    </row>
    <row r="10755" spans="16:20">
      <c r="P10755" s="70" t="str">
        <f t="shared" ref="P10755:P10818" si="505">IF(OR(K10755="handling and wharfage",K10755="rau handling and wharfage"),O10755*30,"")</f>
        <v/>
      </c>
      <c r="Q10755" s="70" t="str">
        <f t="shared" ref="Q10755:Q10818" si="506">IF(K10755&lt;&gt;"handling and wharfage","",O10755*3.5)</f>
        <v/>
      </c>
      <c r="R10755" s="70" t="str">
        <f>IFERROR(IF(K10755="handling and wharfage",SUM(P10755:Q10755),IF(OR(K10755="tank",K10755="Boat",K10755="car"),INDEX(Rate!$B$4:$M$25,MATCH(Gilbert!N10755,Rate!$A$4:$A$25,0),MATCH(Gilbert!L10755,Rate!$B$3:$M$3,0))*O10755*0.8,INDEX(Rate!$B$4:$M$25,MATCH(Gilbert!N10755,Rate!$A$4:$A$25,0),MATCH(Gilbert!L10755,Rate!$B$3:$M$3,0))*O10755)),"")</f>
        <v/>
      </c>
      <c r="T10755" s="71" t="str">
        <f t="shared" ref="T10755:T10818" si="507">IF(L10755="","",IF(L10755="General2","F0070000061A","E31250000331"))</f>
        <v/>
      </c>
    </row>
    <row r="10756" spans="16:20">
      <c r="P10756" s="70" t="str">
        <f t="shared" si="505"/>
        <v/>
      </c>
      <c r="Q10756" s="70" t="str">
        <f t="shared" si="506"/>
        <v/>
      </c>
      <c r="R10756" s="70" t="str">
        <f>IFERROR(IF(K10756="handling and wharfage",SUM(P10756:Q10756),IF(OR(K10756="tank",K10756="Boat",K10756="car"),INDEX(Rate!$B$4:$M$25,MATCH(Gilbert!N10756,Rate!$A$4:$A$25,0),MATCH(Gilbert!L10756,Rate!$B$3:$M$3,0))*O10756*0.8,INDEX(Rate!$B$4:$M$25,MATCH(Gilbert!N10756,Rate!$A$4:$A$25,0),MATCH(Gilbert!L10756,Rate!$B$3:$M$3,0))*O10756)),"")</f>
        <v/>
      </c>
      <c r="T10756" s="71" t="str">
        <f t="shared" si="507"/>
        <v/>
      </c>
    </row>
    <row r="10757" spans="16:20">
      <c r="P10757" s="70" t="str">
        <f t="shared" si="505"/>
        <v/>
      </c>
      <c r="Q10757" s="70" t="str">
        <f t="shared" si="506"/>
        <v/>
      </c>
      <c r="R10757" s="70" t="str">
        <f>IFERROR(IF(K10757="handling and wharfage",SUM(P10757:Q10757),IF(OR(K10757="tank",K10757="Boat",K10757="car"),INDEX(Rate!$B$4:$M$25,MATCH(Gilbert!N10757,Rate!$A$4:$A$25,0),MATCH(Gilbert!L10757,Rate!$B$3:$M$3,0))*O10757*0.8,INDEX(Rate!$B$4:$M$25,MATCH(Gilbert!N10757,Rate!$A$4:$A$25,0),MATCH(Gilbert!L10757,Rate!$B$3:$M$3,0))*O10757)),"")</f>
        <v/>
      </c>
      <c r="T10757" s="71" t="str">
        <f t="shared" si="507"/>
        <v/>
      </c>
    </row>
    <row r="10758" spans="16:20">
      <c r="P10758" s="70" t="str">
        <f t="shared" si="505"/>
        <v/>
      </c>
      <c r="Q10758" s="70" t="str">
        <f t="shared" si="506"/>
        <v/>
      </c>
      <c r="R10758" s="70" t="str">
        <f>IFERROR(IF(K10758="handling and wharfage",SUM(P10758:Q10758),IF(OR(K10758="tank",K10758="Boat",K10758="car"),INDEX(Rate!$B$4:$M$25,MATCH(Gilbert!N10758,Rate!$A$4:$A$25,0),MATCH(Gilbert!L10758,Rate!$B$3:$M$3,0))*O10758*0.8,INDEX(Rate!$B$4:$M$25,MATCH(Gilbert!N10758,Rate!$A$4:$A$25,0),MATCH(Gilbert!L10758,Rate!$B$3:$M$3,0))*O10758)),"")</f>
        <v/>
      </c>
      <c r="T10758" s="71" t="str">
        <f t="shared" si="507"/>
        <v/>
      </c>
    </row>
    <row r="10759" spans="16:20">
      <c r="P10759" s="70" t="str">
        <f t="shared" si="505"/>
        <v/>
      </c>
      <c r="Q10759" s="70" t="str">
        <f t="shared" si="506"/>
        <v/>
      </c>
      <c r="R10759" s="70" t="str">
        <f>IFERROR(IF(K10759="handling and wharfage",SUM(P10759:Q10759),IF(OR(K10759="tank",K10759="Boat",K10759="car"),INDEX(Rate!$B$4:$M$25,MATCH(Gilbert!N10759,Rate!$A$4:$A$25,0),MATCH(Gilbert!L10759,Rate!$B$3:$M$3,0))*O10759*0.8,INDEX(Rate!$B$4:$M$25,MATCH(Gilbert!N10759,Rate!$A$4:$A$25,0),MATCH(Gilbert!L10759,Rate!$B$3:$M$3,0))*O10759)),"")</f>
        <v/>
      </c>
      <c r="T10759" s="71" t="str">
        <f t="shared" si="507"/>
        <v/>
      </c>
    </row>
    <row r="10760" spans="16:20">
      <c r="P10760" s="70" t="str">
        <f t="shared" si="505"/>
        <v/>
      </c>
      <c r="Q10760" s="70" t="str">
        <f t="shared" si="506"/>
        <v/>
      </c>
      <c r="R10760" s="70" t="str">
        <f>IFERROR(IF(K10760="handling and wharfage",SUM(P10760:Q10760),IF(OR(K10760="tank",K10760="Boat",K10760="car"),INDEX(Rate!$B$4:$M$25,MATCH(Gilbert!N10760,Rate!$A$4:$A$25,0),MATCH(Gilbert!L10760,Rate!$B$3:$M$3,0))*O10760*0.8,INDEX(Rate!$B$4:$M$25,MATCH(Gilbert!N10760,Rate!$A$4:$A$25,0),MATCH(Gilbert!L10760,Rate!$B$3:$M$3,0))*O10760)),"")</f>
        <v/>
      </c>
      <c r="T10760" s="71" t="str">
        <f t="shared" si="507"/>
        <v/>
      </c>
    </row>
    <row r="10761" spans="16:20">
      <c r="P10761" s="70" t="str">
        <f t="shared" si="505"/>
        <v/>
      </c>
      <c r="Q10761" s="70" t="str">
        <f t="shared" si="506"/>
        <v/>
      </c>
      <c r="R10761" s="70" t="str">
        <f>IFERROR(IF(K10761="handling and wharfage",SUM(P10761:Q10761),IF(OR(K10761="tank",K10761="Boat",K10761="car"),INDEX(Rate!$B$4:$M$25,MATCH(Gilbert!N10761,Rate!$A$4:$A$25,0),MATCH(Gilbert!L10761,Rate!$B$3:$M$3,0))*O10761*0.8,INDEX(Rate!$B$4:$M$25,MATCH(Gilbert!N10761,Rate!$A$4:$A$25,0),MATCH(Gilbert!L10761,Rate!$B$3:$M$3,0))*O10761)),"")</f>
        <v/>
      </c>
      <c r="T10761" s="71" t="str">
        <f t="shared" si="507"/>
        <v/>
      </c>
    </row>
    <row r="10762" spans="16:20">
      <c r="P10762" s="70" t="str">
        <f t="shared" si="505"/>
        <v/>
      </c>
      <c r="Q10762" s="70" t="str">
        <f t="shared" si="506"/>
        <v/>
      </c>
      <c r="R10762" s="70" t="str">
        <f>IFERROR(IF(K10762="handling and wharfage",SUM(P10762:Q10762),IF(OR(K10762="tank",K10762="Boat",K10762="car"),INDEX(Rate!$B$4:$M$25,MATCH(Gilbert!N10762,Rate!$A$4:$A$25,0),MATCH(Gilbert!L10762,Rate!$B$3:$M$3,0))*O10762*0.8,INDEX(Rate!$B$4:$M$25,MATCH(Gilbert!N10762,Rate!$A$4:$A$25,0),MATCH(Gilbert!L10762,Rate!$B$3:$M$3,0))*O10762)),"")</f>
        <v/>
      </c>
      <c r="T10762" s="71" t="str">
        <f t="shared" si="507"/>
        <v/>
      </c>
    </row>
    <row r="10763" spans="16:20">
      <c r="P10763" s="70" t="str">
        <f t="shared" si="505"/>
        <v/>
      </c>
      <c r="Q10763" s="70" t="str">
        <f t="shared" si="506"/>
        <v/>
      </c>
      <c r="R10763" s="70" t="str">
        <f>IFERROR(IF(K10763="handling and wharfage",SUM(P10763:Q10763),IF(OR(K10763="tank",K10763="Boat",K10763="car"),INDEX(Rate!$B$4:$M$25,MATCH(Gilbert!N10763,Rate!$A$4:$A$25,0),MATCH(Gilbert!L10763,Rate!$B$3:$M$3,0))*O10763*0.8,INDEX(Rate!$B$4:$M$25,MATCH(Gilbert!N10763,Rate!$A$4:$A$25,0),MATCH(Gilbert!L10763,Rate!$B$3:$M$3,0))*O10763)),"")</f>
        <v/>
      </c>
      <c r="T10763" s="71" t="str">
        <f t="shared" si="507"/>
        <v/>
      </c>
    </row>
    <row r="10764" spans="16:20">
      <c r="P10764" s="70" t="str">
        <f t="shared" si="505"/>
        <v/>
      </c>
      <c r="Q10764" s="70" t="str">
        <f t="shared" si="506"/>
        <v/>
      </c>
      <c r="R10764" s="70" t="str">
        <f>IFERROR(IF(K10764="handling and wharfage",SUM(P10764:Q10764),IF(OR(K10764="tank",K10764="Boat",K10764="car"),INDEX(Rate!$B$4:$M$25,MATCH(Gilbert!N10764,Rate!$A$4:$A$25,0),MATCH(Gilbert!L10764,Rate!$B$3:$M$3,0))*O10764*0.8,INDEX(Rate!$B$4:$M$25,MATCH(Gilbert!N10764,Rate!$A$4:$A$25,0),MATCH(Gilbert!L10764,Rate!$B$3:$M$3,0))*O10764)),"")</f>
        <v/>
      </c>
      <c r="T10764" s="71" t="str">
        <f t="shared" si="507"/>
        <v/>
      </c>
    </row>
    <row r="10765" spans="16:20">
      <c r="P10765" s="70" t="str">
        <f t="shared" si="505"/>
        <v/>
      </c>
      <c r="Q10765" s="70" t="str">
        <f t="shared" si="506"/>
        <v/>
      </c>
      <c r="R10765" s="70" t="str">
        <f>IFERROR(IF(K10765="handling and wharfage",SUM(P10765:Q10765),IF(OR(K10765="tank",K10765="Boat",K10765="car"),INDEX(Rate!$B$4:$M$25,MATCH(Gilbert!N10765,Rate!$A$4:$A$25,0),MATCH(Gilbert!L10765,Rate!$B$3:$M$3,0))*O10765*0.8,INDEX(Rate!$B$4:$M$25,MATCH(Gilbert!N10765,Rate!$A$4:$A$25,0),MATCH(Gilbert!L10765,Rate!$B$3:$M$3,0))*O10765)),"")</f>
        <v/>
      </c>
      <c r="T10765" s="71" t="str">
        <f t="shared" si="507"/>
        <v/>
      </c>
    </row>
    <row r="10766" spans="16:20">
      <c r="P10766" s="70" t="str">
        <f t="shared" si="505"/>
        <v/>
      </c>
      <c r="Q10766" s="70" t="str">
        <f t="shared" si="506"/>
        <v/>
      </c>
      <c r="R10766" s="70" t="str">
        <f>IFERROR(IF(K10766="handling and wharfage",SUM(P10766:Q10766),IF(OR(K10766="tank",K10766="Boat",K10766="car"),INDEX(Rate!$B$4:$M$25,MATCH(Gilbert!N10766,Rate!$A$4:$A$25,0),MATCH(Gilbert!L10766,Rate!$B$3:$M$3,0))*O10766*0.8,INDEX(Rate!$B$4:$M$25,MATCH(Gilbert!N10766,Rate!$A$4:$A$25,0),MATCH(Gilbert!L10766,Rate!$B$3:$M$3,0))*O10766)),"")</f>
        <v/>
      </c>
      <c r="T10766" s="71" t="str">
        <f t="shared" si="507"/>
        <v/>
      </c>
    </row>
    <row r="10767" spans="16:20">
      <c r="P10767" s="70" t="str">
        <f t="shared" si="505"/>
        <v/>
      </c>
      <c r="Q10767" s="70" t="str">
        <f t="shared" si="506"/>
        <v/>
      </c>
      <c r="R10767" s="70" t="str">
        <f>IFERROR(IF(K10767="handling and wharfage",SUM(P10767:Q10767),IF(OR(K10767="tank",K10767="Boat",K10767="car"),INDEX(Rate!$B$4:$M$25,MATCH(Gilbert!N10767,Rate!$A$4:$A$25,0),MATCH(Gilbert!L10767,Rate!$B$3:$M$3,0))*O10767*0.8,INDEX(Rate!$B$4:$M$25,MATCH(Gilbert!N10767,Rate!$A$4:$A$25,0),MATCH(Gilbert!L10767,Rate!$B$3:$M$3,0))*O10767)),"")</f>
        <v/>
      </c>
      <c r="T10767" s="71" t="str">
        <f t="shared" si="507"/>
        <v/>
      </c>
    </row>
    <row r="10768" spans="16:20">
      <c r="P10768" s="70" t="str">
        <f t="shared" si="505"/>
        <v/>
      </c>
      <c r="Q10768" s="70" t="str">
        <f t="shared" si="506"/>
        <v/>
      </c>
      <c r="R10768" s="70" t="str">
        <f>IFERROR(IF(K10768="handling and wharfage",SUM(P10768:Q10768),IF(OR(K10768="tank",K10768="Boat",K10768="car"),INDEX(Rate!$B$4:$M$25,MATCH(Gilbert!N10768,Rate!$A$4:$A$25,0),MATCH(Gilbert!L10768,Rate!$B$3:$M$3,0))*O10768*0.8,INDEX(Rate!$B$4:$M$25,MATCH(Gilbert!N10768,Rate!$A$4:$A$25,0),MATCH(Gilbert!L10768,Rate!$B$3:$M$3,0))*O10768)),"")</f>
        <v/>
      </c>
      <c r="T10768" s="71" t="str">
        <f t="shared" si="507"/>
        <v/>
      </c>
    </row>
    <row r="10769" spans="16:20">
      <c r="P10769" s="70" t="str">
        <f t="shared" si="505"/>
        <v/>
      </c>
      <c r="Q10769" s="70" t="str">
        <f t="shared" si="506"/>
        <v/>
      </c>
      <c r="R10769" s="70" t="str">
        <f>IFERROR(IF(K10769="handling and wharfage",SUM(P10769:Q10769),IF(OR(K10769="tank",K10769="Boat",K10769="car"),INDEX(Rate!$B$4:$M$25,MATCH(Gilbert!N10769,Rate!$A$4:$A$25,0),MATCH(Gilbert!L10769,Rate!$B$3:$M$3,0))*O10769*0.8,INDEX(Rate!$B$4:$M$25,MATCH(Gilbert!N10769,Rate!$A$4:$A$25,0),MATCH(Gilbert!L10769,Rate!$B$3:$M$3,0))*O10769)),"")</f>
        <v/>
      </c>
      <c r="T10769" s="71" t="str">
        <f t="shared" si="507"/>
        <v/>
      </c>
    </row>
    <row r="10770" spans="16:20">
      <c r="P10770" s="70" t="str">
        <f t="shared" si="505"/>
        <v/>
      </c>
      <c r="Q10770" s="70" t="str">
        <f t="shared" si="506"/>
        <v/>
      </c>
      <c r="R10770" s="70" t="str">
        <f>IFERROR(IF(K10770="handling and wharfage",SUM(P10770:Q10770),IF(OR(K10770="tank",K10770="Boat",K10770="car"),INDEX(Rate!$B$4:$M$25,MATCH(Gilbert!N10770,Rate!$A$4:$A$25,0),MATCH(Gilbert!L10770,Rate!$B$3:$M$3,0))*O10770*0.8,INDEX(Rate!$B$4:$M$25,MATCH(Gilbert!N10770,Rate!$A$4:$A$25,0),MATCH(Gilbert!L10770,Rate!$B$3:$M$3,0))*O10770)),"")</f>
        <v/>
      </c>
      <c r="T10770" s="71" t="str">
        <f t="shared" si="507"/>
        <v/>
      </c>
    </row>
    <row r="10771" spans="16:20">
      <c r="P10771" s="70" t="str">
        <f t="shared" si="505"/>
        <v/>
      </c>
      <c r="Q10771" s="70" t="str">
        <f t="shared" si="506"/>
        <v/>
      </c>
      <c r="R10771" s="70" t="str">
        <f>IFERROR(IF(K10771="handling and wharfage",SUM(P10771:Q10771),IF(OR(K10771="tank",K10771="Boat",K10771="car"),INDEX(Rate!$B$4:$M$25,MATCH(Gilbert!N10771,Rate!$A$4:$A$25,0),MATCH(Gilbert!L10771,Rate!$B$3:$M$3,0))*O10771*0.8,INDEX(Rate!$B$4:$M$25,MATCH(Gilbert!N10771,Rate!$A$4:$A$25,0),MATCH(Gilbert!L10771,Rate!$B$3:$M$3,0))*O10771)),"")</f>
        <v/>
      </c>
      <c r="T10771" s="71" t="str">
        <f t="shared" si="507"/>
        <v/>
      </c>
    </row>
    <row r="10772" spans="16:20">
      <c r="P10772" s="70" t="str">
        <f t="shared" si="505"/>
        <v/>
      </c>
      <c r="Q10772" s="70" t="str">
        <f t="shared" si="506"/>
        <v/>
      </c>
      <c r="R10772" s="70" t="str">
        <f>IFERROR(IF(K10772="handling and wharfage",SUM(P10772:Q10772),IF(OR(K10772="tank",K10772="Boat",K10772="car"),INDEX(Rate!$B$4:$M$25,MATCH(Gilbert!N10772,Rate!$A$4:$A$25,0),MATCH(Gilbert!L10772,Rate!$B$3:$M$3,0))*O10772*0.8,INDEX(Rate!$B$4:$M$25,MATCH(Gilbert!N10772,Rate!$A$4:$A$25,0),MATCH(Gilbert!L10772,Rate!$B$3:$M$3,0))*O10772)),"")</f>
        <v/>
      </c>
      <c r="T10772" s="71" t="str">
        <f t="shared" si="507"/>
        <v/>
      </c>
    </row>
    <row r="10773" spans="16:20">
      <c r="P10773" s="70" t="str">
        <f t="shared" si="505"/>
        <v/>
      </c>
      <c r="Q10773" s="70" t="str">
        <f t="shared" si="506"/>
        <v/>
      </c>
      <c r="R10773" s="70" t="str">
        <f>IFERROR(IF(K10773="handling and wharfage",SUM(P10773:Q10773),IF(OR(K10773="tank",K10773="Boat",K10773="car"),INDEX(Rate!$B$4:$M$25,MATCH(Gilbert!N10773,Rate!$A$4:$A$25,0),MATCH(Gilbert!L10773,Rate!$B$3:$M$3,0))*O10773*0.8,INDEX(Rate!$B$4:$M$25,MATCH(Gilbert!N10773,Rate!$A$4:$A$25,0),MATCH(Gilbert!L10773,Rate!$B$3:$M$3,0))*O10773)),"")</f>
        <v/>
      </c>
      <c r="T10773" s="71" t="str">
        <f t="shared" si="507"/>
        <v/>
      </c>
    </row>
    <row r="10774" spans="16:20">
      <c r="P10774" s="70" t="str">
        <f t="shared" si="505"/>
        <v/>
      </c>
      <c r="Q10774" s="70" t="str">
        <f t="shared" si="506"/>
        <v/>
      </c>
      <c r="R10774" s="70" t="str">
        <f>IFERROR(IF(K10774="handling and wharfage",SUM(P10774:Q10774),IF(OR(K10774="tank",K10774="Boat",K10774="car"),INDEX(Rate!$B$4:$M$25,MATCH(Gilbert!N10774,Rate!$A$4:$A$25,0),MATCH(Gilbert!L10774,Rate!$B$3:$M$3,0))*O10774*0.8,INDEX(Rate!$B$4:$M$25,MATCH(Gilbert!N10774,Rate!$A$4:$A$25,0),MATCH(Gilbert!L10774,Rate!$B$3:$M$3,0))*O10774)),"")</f>
        <v/>
      </c>
      <c r="T10774" s="71" t="str">
        <f t="shared" si="507"/>
        <v/>
      </c>
    </row>
    <row r="10775" spans="16:20">
      <c r="P10775" s="70" t="str">
        <f t="shared" si="505"/>
        <v/>
      </c>
      <c r="Q10775" s="70" t="str">
        <f t="shared" si="506"/>
        <v/>
      </c>
      <c r="R10775" s="70" t="str">
        <f>IFERROR(IF(K10775="handling and wharfage",SUM(P10775:Q10775),IF(OR(K10775="tank",K10775="Boat",K10775="car"),INDEX(Rate!$B$4:$M$25,MATCH(Gilbert!N10775,Rate!$A$4:$A$25,0),MATCH(Gilbert!L10775,Rate!$B$3:$M$3,0))*O10775*0.8,INDEX(Rate!$B$4:$M$25,MATCH(Gilbert!N10775,Rate!$A$4:$A$25,0),MATCH(Gilbert!L10775,Rate!$B$3:$M$3,0))*O10775)),"")</f>
        <v/>
      </c>
      <c r="T10775" s="71" t="str">
        <f t="shared" si="507"/>
        <v/>
      </c>
    </row>
    <row r="10776" spans="16:20">
      <c r="P10776" s="70" t="str">
        <f t="shared" si="505"/>
        <v/>
      </c>
      <c r="Q10776" s="70" t="str">
        <f t="shared" si="506"/>
        <v/>
      </c>
      <c r="R10776" s="70" t="str">
        <f>IFERROR(IF(K10776="handling and wharfage",SUM(P10776:Q10776),IF(OR(K10776="tank",K10776="Boat",K10776="car"),INDEX(Rate!$B$4:$M$25,MATCH(Gilbert!N10776,Rate!$A$4:$A$25,0),MATCH(Gilbert!L10776,Rate!$B$3:$M$3,0))*O10776*0.8,INDEX(Rate!$B$4:$M$25,MATCH(Gilbert!N10776,Rate!$A$4:$A$25,0),MATCH(Gilbert!L10776,Rate!$B$3:$M$3,0))*O10776)),"")</f>
        <v/>
      </c>
      <c r="T10776" s="71" t="str">
        <f t="shared" si="507"/>
        <v/>
      </c>
    </row>
    <row r="10777" spans="16:20">
      <c r="P10777" s="70" t="str">
        <f t="shared" si="505"/>
        <v/>
      </c>
      <c r="Q10777" s="70" t="str">
        <f t="shared" si="506"/>
        <v/>
      </c>
      <c r="R10777" s="70" t="str">
        <f>IFERROR(IF(K10777="handling and wharfage",SUM(P10777:Q10777),IF(OR(K10777="tank",K10777="Boat",K10777="car"),INDEX(Rate!$B$4:$M$25,MATCH(Gilbert!N10777,Rate!$A$4:$A$25,0),MATCH(Gilbert!L10777,Rate!$B$3:$M$3,0))*O10777*0.8,INDEX(Rate!$B$4:$M$25,MATCH(Gilbert!N10777,Rate!$A$4:$A$25,0),MATCH(Gilbert!L10777,Rate!$B$3:$M$3,0))*O10777)),"")</f>
        <v/>
      </c>
      <c r="T10777" s="71" t="str">
        <f t="shared" si="507"/>
        <v/>
      </c>
    </row>
    <row r="10778" spans="16:20">
      <c r="P10778" s="70" t="str">
        <f t="shared" si="505"/>
        <v/>
      </c>
      <c r="Q10778" s="70" t="str">
        <f t="shared" si="506"/>
        <v/>
      </c>
      <c r="R10778" s="70" t="str">
        <f>IFERROR(IF(K10778="handling and wharfage",SUM(P10778:Q10778),IF(OR(K10778="tank",K10778="Boat",K10778="car"),INDEX(Rate!$B$4:$M$25,MATCH(Gilbert!N10778,Rate!$A$4:$A$25,0),MATCH(Gilbert!L10778,Rate!$B$3:$M$3,0))*O10778*0.8,INDEX(Rate!$B$4:$M$25,MATCH(Gilbert!N10778,Rate!$A$4:$A$25,0),MATCH(Gilbert!L10778,Rate!$B$3:$M$3,0))*O10778)),"")</f>
        <v/>
      </c>
      <c r="T10778" s="71" t="str">
        <f t="shared" si="507"/>
        <v/>
      </c>
    </row>
    <row r="10779" spans="16:20">
      <c r="P10779" s="70" t="str">
        <f t="shared" si="505"/>
        <v/>
      </c>
      <c r="Q10779" s="70" t="str">
        <f t="shared" si="506"/>
        <v/>
      </c>
      <c r="R10779" s="70" t="str">
        <f>IFERROR(IF(K10779="handling and wharfage",SUM(P10779:Q10779),IF(OR(K10779="tank",K10779="Boat",K10779="car"),INDEX(Rate!$B$4:$M$25,MATCH(Gilbert!N10779,Rate!$A$4:$A$25,0),MATCH(Gilbert!L10779,Rate!$B$3:$M$3,0))*O10779*0.8,INDEX(Rate!$B$4:$M$25,MATCH(Gilbert!N10779,Rate!$A$4:$A$25,0),MATCH(Gilbert!L10779,Rate!$B$3:$M$3,0))*O10779)),"")</f>
        <v/>
      </c>
      <c r="T10779" s="71" t="str">
        <f t="shared" si="507"/>
        <v/>
      </c>
    </row>
    <row r="10780" spans="16:20">
      <c r="P10780" s="70" t="str">
        <f t="shared" si="505"/>
        <v/>
      </c>
      <c r="Q10780" s="70" t="str">
        <f t="shared" si="506"/>
        <v/>
      </c>
      <c r="R10780" s="70" t="str">
        <f>IFERROR(IF(K10780="handling and wharfage",SUM(P10780:Q10780),IF(OR(K10780="tank",K10780="Boat",K10780="car"),INDEX(Rate!$B$4:$M$25,MATCH(Gilbert!N10780,Rate!$A$4:$A$25,0),MATCH(Gilbert!L10780,Rate!$B$3:$M$3,0))*O10780*0.8,INDEX(Rate!$B$4:$M$25,MATCH(Gilbert!N10780,Rate!$A$4:$A$25,0),MATCH(Gilbert!L10780,Rate!$B$3:$M$3,0))*O10780)),"")</f>
        <v/>
      </c>
      <c r="T10780" s="71" t="str">
        <f t="shared" si="507"/>
        <v/>
      </c>
    </row>
    <row r="10781" spans="16:20">
      <c r="P10781" s="70" t="str">
        <f t="shared" si="505"/>
        <v/>
      </c>
      <c r="Q10781" s="70" t="str">
        <f t="shared" si="506"/>
        <v/>
      </c>
      <c r="R10781" s="70" t="str">
        <f>IFERROR(IF(K10781="handling and wharfage",SUM(P10781:Q10781),IF(OR(K10781="tank",K10781="Boat",K10781="car"),INDEX(Rate!$B$4:$M$25,MATCH(Gilbert!N10781,Rate!$A$4:$A$25,0),MATCH(Gilbert!L10781,Rate!$B$3:$M$3,0))*O10781*0.8,INDEX(Rate!$B$4:$M$25,MATCH(Gilbert!N10781,Rate!$A$4:$A$25,0),MATCH(Gilbert!L10781,Rate!$B$3:$M$3,0))*O10781)),"")</f>
        <v/>
      </c>
      <c r="T10781" s="71" t="str">
        <f t="shared" si="507"/>
        <v/>
      </c>
    </row>
    <row r="10782" spans="16:20">
      <c r="P10782" s="70" t="str">
        <f t="shared" si="505"/>
        <v/>
      </c>
      <c r="Q10782" s="70" t="str">
        <f t="shared" si="506"/>
        <v/>
      </c>
      <c r="R10782" s="70" t="str">
        <f>IFERROR(IF(K10782="handling and wharfage",SUM(P10782:Q10782),IF(OR(K10782="tank",K10782="Boat",K10782="car"),INDEX(Rate!$B$4:$M$25,MATCH(Gilbert!N10782,Rate!$A$4:$A$25,0),MATCH(Gilbert!L10782,Rate!$B$3:$M$3,0))*O10782*0.8,INDEX(Rate!$B$4:$M$25,MATCH(Gilbert!N10782,Rate!$A$4:$A$25,0),MATCH(Gilbert!L10782,Rate!$B$3:$M$3,0))*O10782)),"")</f>
        <v/>
      </c>
      <c r="T10782" s="71" t="str">
        <f t="shared" si="507"/>
        <v/>
      </c>
    </row>
    <row r="10783" spans="16:20">
      <c r="P10783" s="70" t="str">
        <f t="shared" si="505"/>
        <v/>
      </c>
      <c r="Q10783" s="70" t="str">
        <f t="shared" si="506"/>
        <v/>
      </c>
      <c r="R10783" s="70" t="str">
        <f>IFERROR(IF(K10783="handling and wharfage",SUM(P10783:Q10783),IF(OR(K10783="tank",K10783="Boat",K10783="car"),INDEX(Rate!$B$4:$M$25,MATCH(Gilbert!N10783,Rate!$A$4:$A$25,0),MATCH(Gilbert!L10783,Rate!$B$3:$M$3,0))*O10783*0.8,INDEX(Rate!$B$4:$M$25,MATCH(Gilbert!N10783,Rate!$A$4:$A$25,0),MATCH(Gilbert!L10783,Rate!$B$3:$M$3,0))*O10783)),"")</f>
        <v/>
      </c>
      <c r="T10783" s="71" t="str">
        <f t="shared" si="507"/>
        <v/>
      </c>
    </row>
    <row r="10784" spans="16:20">
      <c r="P10784" s="70" t="str">
        <f t="shared" si="505"/>
        <v/>
      </c>
      <c r="Q10784" s="70" t="str">
        <f t="shared" si="506"/>
        <v/>
      </c>
      <c r="R10784" s="70" t="str">
        <f>IFERROR(IF(K10784="handling and wharfage",SUM(P10784:Q10784),IF(OR(K10784="tank",K10784="Boat",K10784="car"),INDEX(Rate!$B$4:$M$25,MATCH(Gilbert!N10784,Rate!$A$4:$A$25,0),MATCH(Gilbert!L10784,Rate!$B$3:$M$3,0))*O10784*0.8,INDEX(Rate!$B$4:$M$25,MATCH(Gilbert!N10784,Rate!$A$4:$A$25,0),MATCH(Gilbert!L10784,Rate!$B$3:$M$3,0))*O10784)),"")</f>
        <v/>
      </c>
      <c r="T10784" s="71" t="str">
        <f t="shared" si="507"/>
        <v/>
      </c>
    </row>
    <row r="10785" spans="16:20">
      <c r="P10785" s="70" t="str">
        <f t="shared" si="505"/>
        <v/>
      </c>
      <c r="Q10785" s="70" t="str">
        <f t="shared" si="506"/>
        <v/>
      </c>
      <c r="R10785" s="70" t="str">
        <f>IFERROR(IF(K10785="handling and wharfage",SUM(P10785:Q10785),IF(OR(K10785="tank",K10785="Boat",K10785="car"),INDEX(Rate!$B$4:$M$25,MATCH(Gilbert!N10785,Rate!$A$4:$A$25,0),MATCH(Gilbert!L10785,Rate!$B$3:$M$3,0))*O10785*0.8,INDEX(Rate!$B$4:$M$25,MATCH(Gilbert!N10785,Rate!$A$4:$A$25,0),MATCH(Gilbert!L10785,Rate!$B$3:$M$3,0))*O10785)),"")</f>
        <v/>
      </c>
      <c r="T10785" s="71" t="str">
        <f t="shared" si="507"/>
        <v/>
      </c>
    </row>
    <row r="10786" spans="16:20">
      <c r="P10786" s="70" t="str">
        <f t="shared" si="505"/>
        <v/>
      </c>
      <c r="Q10786" s="70" t="str">
        <f t="shared" si="506"/>
        <v/>
      </c>
      <c r="R10786" s="70" t="str">
        <f>IFERROR(IF(K10786="handling and wharfage",SUM(P10786:Q10786),IF(OR(K10786="tank",K10786="Boat",K10786="car"),INDEX(Rate!$B$4:$M$25,MATCH(Gilbert!N10786,Rate!$A$4:$A$25,0),MATCH(Gilbert!L10786,Rate!$B$3:$M$3,0))*O10786*0.8,INDEX(Rate!$B$4:$M$25,MATCH(Gilbert!N10786,Rate!$A$4:$A$25,0),MATCH(Gilbert!L10786,Rate!$B$3:$M$3,0))*O10786)),"")</f>
        <v/>
      </c>
      <c r="T10786" s="71" t="str">
        <f t="shared" si="507"/>
        <v/>
      </c>
    </row>
    <row r="10787" spans="16:20">
      <c r="P10787" s="70" t="str">
        <f t="shared" si="505"/>
        <v/>
      </c>
      <c r="Q10787" s="70" t="str">
        <f t="shared" si="506"/>
        <v/>
      </c>
      <c r="R10787" s="70" t="str">
        <f>IFERROR(IF(K10787="handling and wharfage",SUM(P10787:Q10787),IF(OR(K10787="tank",K10787="Boat",K10787="car"),INDEX(Rate!$B$4:$M$25,MATCH(Gilbert!N10787,Rate!$A$4:$A$25,0),MATCH(Gilbert!L10787,Rate!$B$3:$M$3,0))*O10787*0.8,INDEX(Rate!$B$4:$M$25,MATCH(Gilbert!N10787,Rate!$A$4:$A$25,0),MATCH(Gilbert!L10787,Rate!$B$3:$M$3,0))*O10787)),"")</f>
        <v/>
      </c>
      <c r="T10787" s="71" t="str">
        <f t="shared" si="507"/>
        <v/>
      </c>
    </row>
    <row r="10788" spans="16:20">
      <c r="P10788" s="70" t="str">
        <f t="shared" si="505"/>
        <v/>
      </c>
      <c r="Q10788" s="70" t="str">
        <f t="shared" si="506"/>
        <v/>
      </c>
      <c r="R10788" s="70" t="str">
        <f>IFERROR(IF(K10788="handling and wharfage",SUM(P10788:Q10788),IF(OR(K10788="tank",K10788="Boat",K10788="car"),INDEX(Rate!$B$4:$M$25,MATCH(Gilbert!N10788,Rate!$A$4:$A$25,0),MATCH(Gilbert!L10788,Rate!$B$3:$M$3,0))*O10788*0.8,INDEX(Rate!$B$4:$M$25,MATCH(Gilbert!N10788,Rate!$A$4:$A$25,0),MATCH(Gilbert!L10788,Rate!$B$3:$M$3,0))*O10788)),"")</f>
        <v/>
      </c>
      <c r="T10788" s="71" t="str">
        <f t="shared" si="507"/>
        <v/>
      </c>
    </row>
    <row r="10789" spans="16:20">
      <c r="P10789" s="70" t="str">
        <f t="shared" si="505"/>
        <v/>
      </c>
      <c r="Q10789" s="70" t="str">
        <f t="shared" si="506"/>
        <v/>
      </c>
      <c r="R10789" s="70" t="str">
        <f>IFERROR(IF(K10789="handling and wharfage",SUM(P10789:Q10789),IF(OR(K10789="tank",K10789="Boat",K10789="car"),INDEX(Rate!$B$4:$M$25,MATCH(Gilbert!N10789,Rate!$A$4:$A$25,0),MATCH(Gilbert!L10789,Rate!$B$3:$M$3,0))*O10789*0.8,INDEX(Rate!$B$4:$M$25,MATCH(Gilbert!N10789,Rate!$A$4:$A$25,0),MATCH(Gilbert!L10789,Rate!$B$3:$M$3,0))*O10789)),"")</f>
        <v/>
      </c>
      <c r="T10789" s="71" t="str">
        <f t="shared" si="507"/>
        <v/>
      </c>
    </row>
    <row r="10790" spans="16:20">
      <c r="P10790" s="70" t="str">
        <f t="shared" si="505"/>
        <v/>
      </c>
      <c r="Q10790" s="70" t="str">
        <f t="shared" si="506"/>
        <v/>
      </c>
      <c r="R10790" s="70" t="str">
        <f>IFERROR(IF(K10790="handling and wharfage",SUM(P10790:Q10790),IF(OR(K10790="tank",K10790="Boat",K10790="car"),INDEX(Rate!$B$4:$M$25,MATCH(Gilbert!N10790,Rate!$A$4:$A$25,0),MATCH(Gilbert!L10790,Rate!$B$3:$M$3,0))*O10790*0.8,INDEX(Rate!$B$4:$M$25,MATCH(Gilbert!N10790,Rate!$A$4:$A$25,0),MATCH(Gilbert!L10790,Rate!$B$3:$M$3,0))*O10790)),"")</f>
        <v/>
      </c>
      <c r="T10790" s="71" t="str">
        <f t="shared" si="507"/>
        <v/>
      </c>
    </row>
    <row r="10791" spans="16:20">
      <c r="P10791" s="70" t="str">
        <f t="shared" si="505"/>
        <v/>
      </c>
      <c r="Q10791" s="70" t="str">
        <f t="shared" si="506"/>
        <v/>
      </c>
      <c r="R10791" s="70" t="str">
        <f>IFERROR(IF(K10791="handling and wharfage",SUM(P10791:Q10791),IF(OR(K10791="tank",K10791="Boat",K10791="car"),INDEX(Rate!$B$4:$M$25,MATCH(Gilbert!N10791,Rate!$A$4:$A$25,0),MATCH(Gilbert!L10791,Rate!$B$3:$M$3,0))*O10791*0.8,INDEX(Rate!$B$4:$M$25,MATCH(Gilbert!N10791,Rate!$A$4:$A$25,0),MATCH(Gilbert!L10791,Rate!$B$3:$M$3,0))*O10791)),"")</f>
        <v/>
      </c>
      <c r="T10791" s="71" t="str">
        <f t="shared" si="507"/>
        <v/>
      </c>
    </row>
    <row r="10792" spans="16:20">
      <c r="P10792" s="70" t="str">
        <f t="shared" si="505"/>
        <v/>
      </c>
      <c r="Q10792" s="70" t="str">
        <f t="shared" si="506"/>
        <v/>
      </c>
      <c r="R10792" s="70" t="str">
        <f>IFERROR(IF(K10792="handling and wharfage",SUM(P10792:Q10792),IF(OR(K10792="tank",K10792="Boat",K10792="car"),INDEX(Rate!$B$4:$M$25,MATCH(Gilbert!N10792,Rate!$A$4:$A$25,0),MATCH(Gilbert!L10792,Rate!$B$3:$M$3,0))*O10792*0.8,INDEX(Rate!$B$4:$M$25,MATCH(Gilbert!N10792,Rate!$A$4:$A$25,0),MATCH(Gilbert!L10792,Rate!$B$3:$M$3,0))*O10792)),"")</f>
        <v/>
      </c>
      <c r="T10792" s="71" t="str">
        <f t="shared" si="507"/>
        <v/>
      </c>
    </row>
    <row r="10793" spans="16:20">
      <c r="P10793" s="70" t="str">
        <f t="shared" si="505"/>
        <v/>
      </c>
      <c r="Q10793" s="70" t="str">
        <f t="shared" si="506"/>
        <v/>
      </c>
      <c r="R10793" s="70" t="str">
        <f>IFERROR(IF(K10793="handling and wharfage",SUM(P10793:Q10793),IF(OR(K10793="tank",K10793="Boat",K10793="car"),INDEX(Rate!$B$4:$M$25,MATCH(Gilbert!N10793,Rate!$A$4:$A$25,0),MATCH(Gilbert!L10793,Rate!$B$3:$M$3,0))*O10793*0.8,INDEX(Rate!$B$4:$M$25,MATCH(Gilbert!N10793,Rate!$A$4:$A$25,0),MATCH(Gilbert!L10793,Rate!$B$3:$M$3,0))*O10793)),"")</f>
        <v/>
      </c>
      <c r="T10793" s="71" t="str">
        <f t="shared" si="507"/>
        <v/>
      </c>
    </row>
    <row r="10794" spans="16:20">
      <c r="P10794" s="70" t="str">
        <f t="shared" si="505"/>
        <v/>
      </c>
      <c r="Q10794" s="70" t="str">
        <f t="shared" si="506"/>
        <v/>
      </c>
      <c r="R10794" s="70" t="str">
        <f>IFERROR(IF(K10794="handling and wharfage",SUM(P10794:Q10794),IF(OR(K10794="tank",K10794="Boat",K10794="car"),INDEX(Rate!$B$4:$M$25,MATCH(Gilbert!N10794,Rate!$A$4:$A$25,0),MATCH(Gilbert!L10794,Rate!$B$3:$M$3,0))*O10794*0.8,INDEX(Rate!$B$4:$M$25,MATCH(Gilbert!N10794,Rate!$A$4:$A$25,0),MATCH(Gilbert!L10794,Rate!$B$3:$M$3,0))*O10794)),"")</f>
        <v/>
      </c>
      <c r="T10794" s="71" t="str">
        <f t="shared" si="507"/>
        <v/>
      </c>
    </row>
    <row r="10795" spans="16:20">
      <c r="P10795" s="70" t="str">
        <f t="shared" si="505"/>
        <v/>
      </c>
      <c r="Q10795" s="70" t="str">
        <f t="shared" si="506"/>
        <v/>
      </c>
      <c r="R10795" s="70" t="str">
        <f>IFERROR(IF(K10795="handling and wharfage",SUM(P10795:Q10795),IF(OR(K10795="tank",K10795="Boat",K10795="car"),INDEX(Rate!$B$4:$M$25,MATCH(Gilbert!N10795,Rate!$A$4:$A$25,0),MATCH(Gilbert!L10795,Rate!$B$3:$M$3,0))*O10795*0.8,INDEX(Rate!$B$4:$M$25,MATCH(Gilbert!N10795,Rate!$A$4:$A$25,0),MATCH(Gilbert!L10795,Rate!$B$3:$M$3,0))*O10795)),"")</f>
        <v/>
      </c>
      <c r="T10795" s="71" t="str">
        <f t="shared" si="507"/>
        <v/>
      </c>
    </row>
    <row r="10796" spans="16:20">
      <c r="P10796" s="70" t="str">
        <f t="shared" si="505"/>
        <v/>
      </c>
      <c r="Q10796" s="70" t="str">
        <f t="shared" si="506"/>
        <v/>
      </c>
      <c r="R10796" s="70" t="str">
        <f>IFERROR(IF(K10796="handling and wharfage",SUM(P10796:Q10796),IF(OR(K10796="tank",K10796="Boat",K10796="car"),INDEX(Rate!$B$4:$M$25,MATCH(Gilbert!N10796,Rate!$A$4:$A$25,0),MATCH(Gilbert!L10796,Rate!$B$3:$M$3,0))*O10796*0.8,INDEX(Rate!$B$4:$M$25,MATCH(Gilbert!N10796,Rate!$A$4:$A$25,0),MATCH(Gilbert!L10796,Rate!$B$3:$M$3,0))*O10796)),"")</f>
        <v/>
      </c>
      <c r="T10796" s="71" t="str">
        <f t="shared" si="507"/>
        <v/>
      </c>
    </row>
    <row r="10797" spans="16:20">
      <c r="P10797" s="70" t="str">
        <f t="shared" si="505"/>
        <v/>
      </c>
      <c r="Q10797" s="70" t="str">
        <f t="shared" si="506"/>
        <v/>
      </c>
      <c r="R10797" s="70" t="str">
        <f>IFERROR(IF(K10797="handling and wharfage",SUM(P10797:Q10797),IF(OR(K10797="tank",K10797="Boat",K10797="car"),INDEX(Rate!$B$4:$M$25,MATCH(Gilbert!N10797,Rate!$A$4:$A$25,0),MATCH(Gilbert!L10797,Rate!$B$3:$M$3,0))*O10797*0.8,INDEX(Rate!$B$4:$M$25,MATCH(Gilbert!N10797,Rate!$A$4:$A$25,0),MATCH(Gilbert!L10797,Rate!$B$3:$M$3,0))*O10797)),"")</f>
        <v/>
      </c>
      <c r="T10797" s="71" t="str">
        <f t="shared" si="507"/>
        <v/>
      </c>
    </row>
    <row r="10798" spans="16:20">
      <c r="P10798" s="70" t="str">
        <f t="shared" si="505"/>
        <v/>
      </c>
      <c r="Q10798" s="70" t="str">
        <f t="shared" si="506"/>
        <v/>
      </c>
      <c r="R10798" s="70" t="str">
        <f>IFERROR(IF(K10798="handling and wharfage",SUM(P10798:Q10798),IF(OR(K10798="tank",K10798="Boat",K10798="car"),INDEX(Rate!$B$4:$M$25,MATCH(Gilbert!N10798,Rate!$A$4:$A$25,0),MATCH(Gilbert!L10798,Rate!$B$3:$M$3,0))*O10798*0.8,INDEX(Rate!$B$4:$M$25,MATCH(Gilbert!N10798,Rate!$A$4:$A$25,0),MATCH(Gilbert!L10798,Rate!$B$3:$M$3,0))*O10798)),"")</f>
        <v/>
      </c>
      <c r="T10798" s="71" t="str">
        <f t="shared" si="507"/>
        <v/>
      </c>
    </row>
    <row r="10799" spans="16:20">
      <c r="P10799" s="70" t="str">
        <f t="shared" si="505"/>
        <v/>
      </c>
      <c r="Q10799" s="70" t="str">
        <f t="shared" si="506"/>
        <v/>
      </c>
      <c r="R10799" s="70" t="str">
        <f>IFERROR(IF(K10799="handling and wharfage",SUM(P10799:Q10799),IF(OR(K10799="tank",K10799="Boat",K10799="car"),INDEX(Rate!$B$4:$M$25,MATCH(Gilbert!N10799,Rate!$A$4:$A$25,0),MATCH(Gilbert!L10799,Rate!$B$3:$M$3,0))*O10799*0.8,INDEX(Rate!$B$4:$M$25,MATCH(Gilbert!N10799,Rate!$A$4:$A$25,0),MATCH(Gilbert!L10799,Rate!$B$3:$M$3,0))*O10799)),"")</f>
        <v/>
      </c>
      <c r="T10799" s="71" t="str">
        <f t="shared" si="507"/>
        <v/>
      </c>
    </row>
    <row r="10800" spans="16:20">
      <c r="P10800" s="70" t="str">
        <f t="shared" si="505"/>
        <v/>
      </c>
      <c r="Q10800" s="70" t="str">
        <f t="shared" si="506"/>
        <v/>
      </c>
      <c r="R10800" s="70" t="str">
        <f>IFERROR(IF(K10800="handling and wharfage",SUM(P10800:Q10800),IF(OR(K10800="tank",K10800="Boat",K10800="car"),INDEX(Rate!$B$4:$M$25,MATCH(Gilbert!N10800,Rate!$A$4:$A$25,0),MATCH(Gilbert!L10800,Rate!$B$3:$M$3,0))*O10800*0.8,INDEX(Rate!$B$4:$M$25,MATCH(Gilbert!N10800,Rate!$A$4:$A$25,0),MATCH(Gilbert!L10800,Rate!$B$3:$M$3,0))*O10800)),"")</f>
        <v/>
      </c>
      <c r="T10800" s="71" t="str">
        <f t="shared" si="507"/>
        <v/>
      </c>
    </row>
    <row r="10801" spans="16:20">
      <c r="P10801" s="70" t="str">
        <f t="shared" si="505"/>
        <v/>
      </c>
      <c r="Q10801" s="70" t="str">
        <f t="shared" si="506"/>
        <v/>
      </c>
      <c r="R10801" s="70" t="str">
        <f>IFERROR(IF(K10801="handling and wharfage",SUM(P10801:Q10801),IF(OR(K10801="tank",K10801="Boat",K10801="car"),INDEX(Rate!$B$4:$M$25,MATCH(Gilbert!N10801,Rate!$A$4:$A$25,0),MATCH(Gilbert!L10801,Rate!$B$3:$M$3,0))*O10801*0.8,INDEX(Rate!$B$4:$M$25,MATCH(Gilbert!N10801,Rate!$A$4:$A$25,0),MATCH(Gilbert!L10801,Rate!$B$3:$M$3,0))*O10801)),"")</f>
        <v/>
      </c>
      <c r="T10801" s="71" t="str">
        <f t="shared" si="507"/>
        <v/>
      </c>
    </row>
    <row r="10802" spans="16:20">
      <c r="P10802" s="70" t="str">
        <f t="shared" si="505"/>
        <v/>
      </c>
      <c r="Q10802" s="70" t="str">
        <f t="shared" si="506"/>
        <v/>
      </c>
      <c r="R10802" s="70" t="str">
        <f>IFERROR(IF(K10802="handling and wharfage",SUM(P10802:Q10802),IF(OR(K10802="tank",K10802="Boat",K10802="car"),INDEX(Rate!$B$4:$M$25,MATCH(Gilbert!N10802,Rate!$A$4:$A$25,0),MATCH(Gilbert!L10802,Rate!$B$3:$M$3,0))*O10802*0.8,INDEX(Rate!$B$4:$M$25,MATCH(Gilbert!N10802,Rate!$A$4:$A$25,0),MATCH(Gilbert!L10802,Rate!$B$3:$M$3,0))*O10802)),"")</f>
        <v/>
      </c>
      <c r="T10802" s="71" t="str">
        <f t="shared" si="507"/>
        <v/>
      </c>
    </row>
    <row r="10803" spans="16:20">
      <c r="P10803" s="70" t="str">
        <f t="shared" si="505"/>
        <v/>
      </c>
      <c r="Q10803" s="70" t="str">
        <f t="shared" si="506"/>
        <v/>
      </c>
      <c r="R10803" s="70" t="str">
        <f>IFERROR(IF(K10803="handling and wharfage",SUM(P10803:Q10803),IF(OR(K10803="tank",K10803="Boat",K10803="car"),INDEX(Rate!$B$4:$M$25,MATCH(Gilbert!N10803,Rate!$A$4:$A$25,0),MATCH(Gilbert!L10803,Rate!$B$3:$M$3,0))*O10803*0.8,INDEX(Rate!$B$4:$M$25,MATCH(Gilbert!N10803,Rate!$A$4:$A$25,0),MATCH(Gilbert!L10803,Rate!$B$3:$M$3,0))*O10803)),"")</f>
        <v/>
      </c>
      <c r="T10803" s="71" t="str">
        <f t="shared" si="507"/>
        <v/>
      </c>
    </row>
    <row r="10804" spans="16:20">
      <c r="P10804" s="70" t="str">
        <f t="shared" si="505"/>
        <v/>
      </c>
      <c r="Q10804" s="70" t="str">
        <f t="shared" si="506"/>
        <v/>
      </c>
      <c r="R10804" s="70" t="str">
        <f>IFERROR(IF(K10804="handling and wharfage",SUM(P10804:Q10804),IF(OR(K10804="tank",K10804="Boat",K10804="car"),INDEX(Rate!$B$4:$M$25,MATCH(Gilbert!N10804,Rate!$A$4:$A$25,0),MATCH(Gilbert!L10804,Rate!$B$3:$M$3,0))*O10804*0.8,INDEX(Rate!$B$4:$M$25,MATCH(Gilbert!N10804,Rate!$A$4:$A$25,0),MATCH(Gilbert!L10804,Rate!$B$3:$M$3,0))*O10804)),"")</f>
        <v/>
      </c>
      <c r="T10804" s="71" t="str">
        <f t="shared" si="507"/>
        <v/>
      </c>
    </row>
    <row r="10805" spans="16:20">
      <c r="P10805" s="70" t="str">
        <f t="shared" si="505"/>
        <v/>
      </c>
      <c r="Q10805" s="70" t="str">
        <f t="shared" si="506"/>
        <v/>
      </c>
      <c r="R10805" s="70" t="str">
        <f>IFERROR(IF(K10805="handling and wharfage",SUM(P10805:Q10805),IF(OR(K10805="tank",K10805="Boat",K10805="car"),INDEX(Rate!$B$4:$M$25,MATCH(Gilbert!N10805,Rate!$A$4:$A$25,0),MATCH(Gilbert!L10805,Rate!$B$3:$M$3,0))*O10805*0.8,INDEX(Rate!$B$4:$M$25,MATCH(Gilbert!N10805,Rate!$A$4:$A$25,0),MATCH(Gilbert!L10805,Rate!$B$3:$M$3,0))*O10805)),"")</f>
        <v/>
      </c>
      <c r="T10805" s="71" t="str">
        <f t="shared" si="507"/>
        <v/>
      </c>
    </row>
    <row r="10806" spans="16:20">
      <c r="P10806" s="70" t="str">
        <f t="shared" si="505"/>
        <v/>
      </c>
      <c r="Q10806" s="70" t="str">
        <f t="shared" si="506"/>
        <v/>
      </c>
      <c r="R10806" s="70" t="str">
        <f>IFERROR(IF(K10806="handling and wharfage",SUM(P10806:Q10806),IF(OR(K10806="tank",K10806="Boat",K10806="car"),INDEX(Rate!$B$4:$M$25,MATCH(Gilbert!N10806,Rate!$A$4:$A$25,0),MATCH(Gilbert!L10806,Rate!$B$3:$M$3,0))*O10806*0.8,INDEX(Rate!$B$4:$M$25,MATCH(Gilbert!N10806,Rate!$A$4:$A$25,0),MATCH(Gilbert!L10806,Rate!$B$3:$M$3,0))*O10806)),"")</f>
        <v/>
      </c>
      <c r="T10806" s="71" t="str">
        <f t="shared" si="507"/>
        <v/>
      </c>
    </row>
    <row r="10807" spans="16:20">
      <c r="P10807" s="70" t="str">
        <f t="shared" si="505"/>
        <v/>
      </c>
      <c r="Q10807" s="70" t="str">
        <f t="shared" si="506"/>
        <v/>
      </c>
      <c r="R10807" s="70" t="str">
        <f>IFERROR(IF(K10807="handling and wharfage",SUM(P10807:Q10807),IF(OR(K10807="tank",K10807="Boat",K10807="car"),INDEX(Rate!$B$4:$M$25,MATCH(Gilbert!N10807,Rate!$A$4:$A$25,0),MATCH(Gilbert!L10807,Rate!$B$3:$M$3,0))*O10807*0.8,INDEX(Rate!$B$4:$M$25,MATCH(Gilbert!N10807,Rate!$A$4:$A$25,0),MATCH(Gilbert!L10807,Rate!$B$3:$M$3,0))*O10807)),"")</f>
        <v/>
      </c>
      <c r="T10807" s="71" t="str">
        <f t="shared" si="507"/>
        <v/>
      </c>
    </row>
    <row r="10808" spans="16:20">
      <c r="P10808" s="70" t="str">
        <f t="shared" si="505"/>
        <v/>
      </c>
      <c r="Q10808" s="70" t="str">
        <f t="shared" si="506"/>
        <v/>
      </c>
      <c r="R10808" s="70" t="str">
        <f>IFERROR(IF(K10808="handling and wharfage",SUM(P10808:Q10808),IF(OR(K10808="tank",K10808="Boat",K10808="car"),INDEX(Rate!$B$4:$M$25,MATCH(Gilbert!N10808,Rate!$A$4:$A$25,0),MATCH(Gilbert!L10808,Rate!$B$3:$M$3,0))*O10808*0.8,INDEX(Rate!$B$4:$M$25,MATCH(Gilbert!N10808,Rate!$A$4:$A$25,0),MATCH(Gilbert!L10808,Rate!$B$3:$M$3,0))*O10808)),"")</f>
        <v/>
      </c>
      <c r="T10808" s="71" t="str">
        <f t="shared" si="507"/>
        <v/>
      </c>
    </row>
    <row r="10809" spans="16:20">
      <c r="P10809" s="70" t="str">
        <f t="shared" si="505"/>
        <v/>
      </c>
      <c r="Q10809" s="70" t="str">
        <f t="shared" si="506"/>
        <v/>
      </c>
      <c r="R10809" s="70" t="str">
        <f>IFERROR(IF(K10809="handling and wharfage",SUM(P10809:Q10809),IF(OR(K10809="tank",K10809="Boat",K10809="car"),INDEX(Rate!$B$4:$M$25,MATCH(Gilbert!N10809,Rate!$A$4:$A$25,0),MATCH(Gilbert!L10809,Rate!$B$3:$M$3,0))*O10809*0.8,INDEX(Rate!$B$4:$M$25,MATCH(Gilbert!N10809,Rate!$A$4:$A$25,0),MATCH(Gilbert!L10809,Rate!$B$3:$M$3,0))*O10809)),"")</f>
        <v/>
      </c>
      <c r="T10809" s="71" t="str">
        <f t="shared" si="507"/>
        <v/>
      </c>
    </row>
    <row r="10810" spans="16:20">
      <c r="P10810" s="70" t="str">
        <f t="shared" si="505"/>
        <v/>
      </c>
      <c r="Q10810" s="70" t="str">
        <f t="shared" si="506"/>
        <v/>
      </c>
      <c r="R10810" s="70" t="str">
        <f>IFERROR(IF(K10810="handling and wharfage",SUM(P10810:Q10810),IF(OR(K10810="tank",K10810="Boat",K10810="car"),INDEX(Rate!$B$4:$M$25,MATCH(Gilbert!N10810,Rate!$A$4:$A$25,0),MATCH(Gilbert!L10810,Rate!$B$3:$M$3,0))*O10810*0.8,INDEX(Rate!$B$4:$M$25,MATCH(Gilbert!N10810,Rate!$A$4:$A$25,0),MATCH(Gilbert!L10810,Rate!$B$3:$M$3,0))*O10810)),"")</f>
        <v/>
      </c>
      <c r="T10810" s="71" t="str">
        <f t="shared" si="507"/>
        <v/>
      </c>
    </row>
    <row r="10811" spans="16:20">
      <c r="P10811" s="70" t="str">
        <f t="shared" si="505"/>
        <v/>
      </c>
      <c r="Q10811" s="70" t="str">
        <f t="shared" si="506"/>
        <v/>
      </c>
      <c r="R10811" s="70" t="str">
        <f>IFERROR(IF(K10811="handling and wharfage",SUM(P10811:Q10811),IF(OR(K10811="tank",K10811="Boat",K10811="car"),INDEX(Rate!$B$4:$M$25,MATCH(Gilbert!N10811,Rate!$A$4:$A$25,0),MATCH(Gilbert!L10811,Rate!$B$3:$M$3,0))*O10811*0.8,INDEX(Rate!$B$4:$M$25,MATCH(Gilbert!N10811,Rate!$A$4:$A$25,0),MATCH(Gilbert!L10811,Rate!$B$3:$M$3,0))*O10811)),"")</f>
        <v/>
      </c>
      <c r="T10811" s="71" t="str">
        <f t="shared" si="507"/>
        <v/>
      </c>
    </row>
    <row r="10812" spans="16:20">
      <c r="P10812" s="70" t="str">
        <f t="shared" si="505"/>
        <v/>
      </c>
      <c r="Q10812" s="70" t="str">
        <f t="shared" si="506"/>
        <v/>
      </c>
      <c r="R10812" s="70" t="str">
        <f>IFERROR(IF(K10812="handling and wharfage",SUM(P10812:Q10812),IF(OR(K10812="tank",K10812="Boat",K10812="car"),INDEX(Rate!$B$4:$M$25,MATCH(Gilbert!N10812,Rate!$A$4:$A$25,0),MATCH(Gilbert!L10812,Rate!$B$3:$M$3,0))*O10812*0.8,INDEX(Rate!$B$4:$M$25,MATCH(Gilbert!N10812,Rate!$A$4:$A$25,0),MATCH(Gilbert!L10812,Rate!$B$3:$M$3,0))*O10812)),"")</f>
        <v/>
      </c>
      <c r="T10812" s="71" t="str">
        <f t="shared" si="507"/>
        <v/>
      </c>
    </row>
    <row r="10813" spans="16:20">
      <c r="P10813" s="70" t="str">
        <f t="shared" si="505"/>
        <v/>
      </c>
      <c r="Q10813" s="70" t="str">
        <f t="shared" si="506"/>
        <v/>
      </c>
      <c r="R10813" s="70" t="str">
        <f>IFERROR(IF(K10813="handling and wharfage",SUM(P10813:Q10813),IF(OR(K10813="tank",K10813="Boat",K10813="car"),INDEX(Rate!$B$4:$M$25,MATCH(Gilbert!N10813,Rate!$A$4:$A$25,0),MATCH(Gilbert!L10813,Rate!$B$3:$M$3,0))*O10813*0.8,INDEX(Rate!$B$4:$M$25,MATCH(Gilbert!N10813,Rate!$A$4:$A$25,0),MATCH(Gilbert!L10813,Rate!$B$3:$M$3,0))*O10813)),"")</f>
        <v/>
      </c>
      <c r="T10813" s="71" t="str">
        <f t="shared" si="507"/>
        <v/>
      </c>
    </row>
    <row r="10814" spans="16:20">
      <c r="P10814" s="70" t="str">
        <f t="shared" si="505"/>
        <v/>
      </c>
      <c r="Q10814" s="70" t="str">
        <f t="shared" si="506"/>
        <v/>
      </c>
      <c r="R10814" s="70" t="str">
        <f>IFERROR(IF(K10814="handling and wharfage",SUM(P10814:Q10814),IF(OR(K10814="tank",K10814="Boat",K10814="car"),INDEX(Rate!$B$4:$M$25,MATCH(Gilbert!N10814,Rate!$A$4:$A$25,0),MATCH(Gilbert!L10814,Rate!$B$3:$M$3,0))*O10814*0.8,INDEX(Rate!$B$4:$M$25,MATCH(Gilbert!N10814,Rate!$A$4:$A$25,0),MATCH(Gilbert!L10814,Rate!$B$3:$M$3,0))*O10814)),"")</f>
        <v/>
      </c>
      <c r="T10814" s="71" t="str">
        <f t="shared" si="507"/>
        <v/>
      </c>
    </row>
    <row r="10815" spans="16:20">
      <c r="P10815" s="70" t="str">
        <f t="shared" si="505"/>
        <v/>
      </c>
      <c r="Q10815" s="70" t="str">
        <f t="shared" si="506"/>
        <v/>
      </c>
      <c r="R10815" s="70" t="str">
        <f>IFERROR(IF(K10815="handling and wharfage",SUM(P10815:Q10815),IF(OR(K10815="tank",K10815="Boat",K10815="car"),INDEX(Rate!$B$4:$M$25,MATCH(Gilbert!N10815,Rate!$A$4:$A$25,0),MATCH(Gilbert!L10815,Rate!$B$3:$M$3,0))*O10815*0.8,INDEX(Rate!$B$4:$M$25,MATCH(Gilbert!N10815,Rate!$A$4:$A$25,0),MATCH(Gilbert!L10815,Rate!$B$3:$M$3,0))*O10815)),"")</f>
        <v/>
      </c>
      <c r="T10815" s="71" t="str">
        <f t="shared" si="507"/>
        <v/>
      </c>
    </row>
    <row r="10816" spans="16:20">
      <c r="P10816" s="70" t="str">
        <f t="shared" si="505"/>
        <v/>
      </c>
      <c r="Q10816" s="70" t="str">
        <f t="shared" si="506"/>
        <v/>
      </c>
      <c r="R10816" s="70" t="str">
        <f>IFERROR(IF(K10816="handling and wharfage",SUM(P10816:Q10816),IF(OR(K10816="tank",K10816="Boat",K10816="car"),INDEX(Rate!$B$4:$M$25,MATCH(Gilbert!N10816,Rate!$A$4:$A$25,0),MATCH(Gilbert!L10816,Rate!$B$3:$M$3,0))*O10816*0.8,INDEX(Rate!$B$4:$M$25,MATCH(Gilbert!N10816,Rate!$A$4:$A$25,0),MATCH(Gilbert!L10816,Rate!$B$3:$M$3,0))*O10816)),"")</f>
        <v/>
      </c>
      <c r="T10816" s="71" t="str">
        <f t="shared" si="507"/>
        <v/>
      </c>
    </row>
    <row r="10817" spans="16:20">
      <c r="P10817" s="70" t="str">
        <f t="shared" si="505"/>
        <v/>
      </c>
      <c r="Q10817" s="70" t="str">
        <f t="shared" si="506"/>
        <v/>
      </c>
      <c r="R10817" s="70" t="str">
        <f>IFERROR(IF(K10817="handling and wharfage",SUM(P10817:Q10817),IF(OR(K10817="tank",K10817="Boat",K10817="car"),INDEX(Rate!$B$4:$M$25,MATCH(Gilbert!N10817,Rate!$A$4:$A$25,0),MATCH(Gilbert!L10817,Rate!$B$3:$M$3,0))*O10817*0.8,INDEX(Rate!$B$4:$M$25,MATCH(Gilbert!N10817,Rate!$A$4:$A$25,0),MATCH(Gilbert!L10817,Rate!$B$3:$M$3,0))*O10817)),"")</f>
        <v/>
      </c>
      <c r="T10817" s="71" t="str">
        <f t="shared" si="507"/>
        <v/>
      </c>
    </row>
    <row r="10818" spans="16:20">
      <c r="P10818" s="70" t="str">
        <f t="shared" si="505"/>
        <v/>
      </c>
      <c r="Q10818" s="70" t="str">
        <f t="shared" si="506"/>
        <v/>
      </c>
      <c r="R10818" s="70" t="str">
        <f>IFERROR(IF(K10818="handling and wharfage",SUM(P10818:Q10818),IF(OR(K10818="tank",K10818="Boat",K10818="car"),INDEX(Rate!$B$4:$M$25,MATCH(Gilbert!N10818,Rate!$A$4:$A$25,0),MATCH(Gilbert!L10818,Rate!$B$3:$M$3,0))*O10818*0.8,INDEX(Rate!$B$4:$M$25,MATCH(Gilbert!N10818,Rate!$A$4:$A$25,0),MATCH(Gilbert!L10818,Rate!$B$3:$M$3,0))*O10818)),"")</f>
        <v/>
      </c>
      <c r="T10818" s="71" t="str">
        <f t="shared" si="507"/>
        <v/>
      </c>
    </row>
    <row r="10819" spans="16:20">
      <c r="P10819" s="70" t="str">
        <f t="shared" ref="P10819:P10882" si="508">IF(OR(K10819="handling and wharfage",K10819="rau handling and wharfage"),O10819*30,"")</f>
        <v/>
      </c>
      <c r="Q10819" s="70" t="str">
        <f t="shared" ref="Q10819:Q10882" si="509">IF(K10819&lt;&gt;"handling and wharfage","",O10819*3.5)</f>
        <v/>
      </c>
      <c r="R10819" s="70" t="str">
        <f>IFERROR(IF(K10819="handling and wharfage",SUM(P10819:Q10819),IF(OR(K10819="tank",K10819="Boat",K10819="car"),INDEX(Rate!$B$4:$M$25,MATCH(Gilbert!N10819,Rate!$A$4:$A$25,0),MATCH(Gilbert!L10819,Rate!$B$3:$M$3,0))*O10819*0.8,INDEX(Rate!$B$4:$M$25,MATCH(Gilbert!N10819,Rate!$A$4:$A$25,0),MATCH(Gilbert!L10819,Rate!$B$3:$M$3,0))*O10819)),"")</f>
        <v/>
      </c>
      <c r="T10819" s="71" t="str">
        <f t="shared" ref="T10819:T10882" si="510">IF(L10819="","",IF(L10819="General2","F0070000061A","E31250000331"))</f>
        <v/>
      </c>
    </row>
    <row r="10820" spans="16:20">
      <c r="P10820" s="70" t="str">
        <f t="shared" si="508"/>
        <v/>
      </c>
      <c r="Q10820" s="70" t="str">
        <f t="shared" si="509"/>
        <v/>
      </c>
      <c r="R10820" s="70" t="str">
        <f>IFERROR(IF(K10820="handling and wharfage",SUM(P10820:Q10820),IF(OR(K10820="tank",K10820="Boat",K10820="car"),INDEX(Rate!$B$4:$M$25,MATCH(Gilbert!N10820,Rate!$A$4:$A$25,0),MATCH(Gilbert!L10820,Rate!$B$3:$M$3,0))*O10820*0.8,INDEX(Rate!$B$4:$M$25,MATCH(Gilbert!N10820,Rate!$A$4:$A$25,0),MATCH(Gilbert!L10820,Rate!$B$3:$M$3,0))*O10820)),"")</f>
        <v/>
      </c>
      <c r="T10820" s="71" t="str">
        <f t="shared" si="510"/>
        <v/>
      </c>
    </row>
    <row r="10821" spans="16:20">
      <c r="P10821" s="70" t="str">
        <f t="shared" si="508"/>
        <v/>
      </c>
      <c r="Q10821" s="70" t="str">
        <f t="shared" si="509"/>
        <v/>
      </c>
      <c r="R10821" s="70" t="str">
        <f>IFERROR(IF(K10821="handling and wharfage",SUM(P10821:Q10821),IF(OR(K10821="tank",K10821="Boat",K10821="car"),INDEX(Rate!$B$4:$M$25,MATCH(Gilbert!N10821,Rate!$A$4:$A$25,0),MATCH(Gilbert!L10821,Rate!$B$3:$M$3,0))*O10821*0.8,INDEX(Rate!$B$4:$M$25,MATCH(Gilbert!N10821,Rate!$A$4:$A$25,0),MATCH(Gilbert!L10821,Rate!$B$3:$M$3,0))*O10821)),"")</f>
        <v/>
      </c>
      <c r="T10821" s="71" t="str">
        <f t="shared" si="510"/>
        <v/>
      </c>
    </row>
    <row r="10822" spans="16:20">
      <c r="P10822" s="70" t="str">
        <f t="shared" si="508"/>
        <v/>
      </c>
      <c r="Q10822" s="70" t="str">
        <f t="shared" si="509"/>
        <v/>
      </c>
      <c r="R10822" s="70" t="str">
        <f>IFERROR(IF(K10822="handling and wharfage",SUM(P10822:Q10822),IF(OR(K10822="tank",K10822="Boat",K10822="car"),INDEX(Rate!$B$4:$M$25,MATCH(Gilbert!N10822,Rate!$A$4:$A$25,0),MATCH(Gilbert!L10822,Rate!$B$3:$M$3,0))*O10822*0.8,INDEX(Rate!$B$4:$M$25,MATCH(Gilbert!N10822,Rate!$A$4:$A$25,0),MATCH(Gilbert!L10822,Rate!$B$3:$M$3,0))*O10822)),"")</f>
        <v/>
      </c>
      <c r="T10822" s="71" t="str">
        <f t="shared" si="510"/>
        <v/>
      </c>
    </row>
    <row r="10823" spans="16:20">
      <c r="P10823" s="70" t="str">
        <f t="shared" si="508"/>
        <v/>
      </c>
      <c r="Q10823" s="70" t="str">
        <f t="shared" si="509"/>
        <v/>
      </c>
      <c r="R10823" s="70" t="str">
        <f>IFERROR(IF(K10823="handling and wharfage",SUM(P10823:Q10823),IF(OR(K10823="tank",K10823="Boat",K10823="car"),INDEX(Rate!$B$4:$M$25,MATCH(Gilbert!N10823,Rate!$A$4:$A$25,0),MATCH(Gilbert!L10823,Rate!$B$3:$M$3,0))*O10823*0.8,INDEX(Rate!$B$4:$M$25,MATCH(Gilbert!N10823,Rate!$A$4:$A$25,0),MATCH(Gilbert!L10823,Rate!$B$3:$M$3,0))*O10823)),"")</f>
        <v/>
      </c>
      <c r="T10823" s="71" t="str">
        <f t="shared" si="510"/>
        <v/>
      </c>
    </row>
    <row r="10824" spans="16:20">
      <c r="P10824" s="70" t="str">
        <f t="shared" si="508"/>
        <v/>
      </c>
      <c r="Q10824" s="70" t="str">
        <f t="shared" si="509"/>
        <v/>
      </c>
      <c r="R10824" s="70" t="str">
        <f>IFERROR(IF(K10824="handling and wharfage",SUM(P10824:Q10824),IF(OR(K10824="tank",K10824="Boat",K10824="car"),INDEX(Rate!$B$4:$M$25,MATCH(Gilbert!N10824,Rate!$A$4:$A$25,0),MATCH(Gilbert!L10824,Rate!$B$3:$M$3,0))*O10824*0.8,INDEX(Rate!$B$4:$M$25,MATCH(Gilbert!N10824,Rate!$A$4:$A$25,0),MATCH(Gilbert!L10824,Rate!$B$3:$M$3,0))*O10824)),"")</f>
        <v/>
      </c>
      <c r="T10824" s="71" t="str">
        <f t="shared" si="510"/>
        <v/>
      </c>
    </row>
    <row r="10825" spans="16:20">
      <c r="P10825" s="70" t="str">
        <f t="shared" si="508"/>
        <v/>
      </c>
      <c r="Q10825" s="70" t="str">
        <f t="shared" si="509"/>
        <v/>
      </c>
      <c r="R10825" s="70" t="str">
        <f>IFERROR(IF(K10825="handling and wharfage",SUM(P10825:Q10825),IF(OR(K10825="tank",K10825="Boat",K10825="car"),INDEX(Rate!$B$4:$M$25,MATCH(Gilbert!N10825,Rate!$A$4:$A$25,0),MATCH(Gilbert!L10825,Rate!$B$3:$M$3,0))*O10825*0.8,INDEX(Rate!$B$4:$M$25,MATCH(Gilbert!N10825,Rate!$A$4:$A$25,0),MATCH(Gilbert!L10825,Rate!$B$3:$M$3,0))*O10825)),"")</f>
        <v/>
      </c>
      <c r="T10825" s="71" t="str">
        <f t="shared" si="510"/>
        <v/>
      </c>
    </row>
    <row r="10826" spans="16:20">
      <c r="P10826" s="70" t="str">
        <f t="shared" si="508"/>
        <v/>
      </c>
      <c r="Q10826" s="70" t="str">
        <f t="shared" si="509"/>
        <v/>
      </c>
      <c r="R10826" s="70" t="str">
        <f>IFERROR(IF(K10826="handling and wharfage",SUM(P10826:Q10826),IF(OR(K10826="tank",K10826="Boat",K10826="car"),INDEX(Rate!$B$4:$M$25,MATCH(Gilbert!N10826,Rate!$A$4:$A$25,0),MATCH(Gilbert!L10826,Rate!$B$3:$M$3,0))*O10826*0.8,INDEX(Rate!$B$4:$M$25,MATCH(Gilbert!N10826,Rate!$A$4:$A$25,0),MATCH(Gilbert!L10826,Rate!$B$3:$M$3,0))*O10826)),"")</f>
        <v/>
      </c>
      <c r="T10826" s="71" t="str">
        <f t="shared" si="510"/>
        <v/>
      </c>
    </row>
    <row r="10827" spans="16:20">
      <c r="P10827" s="70" t="str">
        <f t="shared" si="508"/>
        <v/>
      </c>
      <c r="Q10827" s="70" t="str">
        <f t="shared" si="509"/>
        <v/>
      </c>
      <c r="R10827" s="70" t="str">
        <f>IFERROR(IF(K10827="handling and wharfage",SUM(P10827:Q10827),IF(OR(K10827="tank",K10827="Boat",K10827="car"),INDEX(Rate!$B$4:$M$25,MATCH(Gilbert!N10827,Rate!$A$4:$A$25,0),MATCH(Gilbert!L10827,Rate!$B$3:$M$3,0))*O10827*0.8,INDEX(Rate!$B$4:$M$25,MATCH(Gilbert!N10827,Rate!$A$4:$A$25,0),MATCH(Gilbert!L10827,Rate!$B$3:$M$3,0))*O10827)),"")</f>
        <v/>
      </c>
      <c r="T10827" s="71" t="str">
        <f t="shared" si="510"/>
        <v/>
      </c>
    </row>
    <row r="10828" spans="16:20">
      <c r="P10828" s="70" t="str">
        <f t="shared" si="508"/>
        <v/>
      </c>
      <c r="Q10828" s="70" t="str">
        <f t="shared" si="509"/>
        <v/>
      </c>
      <c r="R10828" s="70" t="str">
        <f>IFERROR(IF(K10828="handling and wharfage",SUM(P10828:Q10828),IF(OR(K10828="tank",K10828="Boat",K10828="car"),INDEX(Rate!$B$4:$M$25,MATCH(Gilbert!N10828,Rate!$A$4:$A$25,0),MATCH(Gilbert!L10828,Rate!$B$3:$M$3,0))*O10828*0.8,INDEX(Rate!$B$4:$M$25,MATCH(Gilbert!N10828,Rate!$A$4:$A$25,0),MATCH(Gilbert!L10828,Rate!$B$3:$M$3,0))*O10828)),"")</f>
        <v/>
      </c>
      <c r="T10828" s="71" t="str">
        <f t="shared" si="510"/>
        <v/>
      </c>
    </row>
    <row r="10829" spans="16:20">
      <c r="P10829" s="70" t="str">
        <f t="shared" si="508"/>
        <v/>
      </c>
      <c r="Q10829" s="70" t="str">
        <f t="shared" si="509"/>
        <v/>
      </c>
      <c r="R10829" s="70" t="str">
        <f>IFERROR(IF(K10829="handling and wharfage",SUM(P10829:Q10829),IF(OR(K10829="tank",K10829="Boat",K10829="car"),INDEX(Rate!$B$4:$M$25,MATCH(Gilbert!N10829,Rate!$A$4:$A$25,0),MATCH(Gilbert!L10829,Rate!$B$3:$M$3,0))*O10829*0.8,INDEX(Rate!$B$4:$M$25,MATCH(Gilbert!N10829,Rate!$A$4:$A$25,0),MATCH(Gilbert!L10829,Rate!$B$3:$M$3,0))*O10829)),"")</f>
        <v/>
      </c>
      <c r="T10829" s="71" t="str">
        <f t="shared" si="510"/>
        <v/>
      </c>
    </row>
    <row r="10830" spans="16:20">
      <c r="P10830" s="70" t="str">
        <f t="shared" si="508"/>
        <v/>
      </c>
      <c r="Q10830" s="70" t="str">
        <f t="shared" si="509"/>
        <v/>
      </c>
      <c r="R10830" s="70" t="str">
        <f>IFERROR(IF(K10830="handling and wharfage",SUM(P10830:Q10830),IF(OR(K10830="tank",K10830="Boat",K10830="car"),INDEX(Rate!$B$4:$M$25,MATCH(Gilbert!N10830,Rate!$A$4:$A$25,0),MATCH(Gilbert!L10830,Rate!$B$3:$M$3,0))*O10830*0.8,INDEX(Rate!$B$4:$M$25,MATCH(Gilbert!N10830,Rate!$A$4:$A$25,0),MATCH(Gilbert!L10830,Rate!$B$3:$M$3,0))*O10830)),"")</f>
        <v/>
      </c>
      <c r="T10830" s="71" t="str">
        <f t="shared" si="510"/>
        <v/>
      </c>
    </row>
    <row r="10831" spans="16:20">
      <c r="P10831" s="70" t="str">
        <f t="shared" si="508"/>
        <v/>
      </c>
      <c r="Q10831" s="70" t="str">
        <f t="shared" si="509"/>
        <v/>
      </c>
      <c r="R10831" s="70" t="str">
        <f>IFERROR(IF(K10831="handling and wharfage",SUM(P10831:Q10831),IF(OR(K10831="tank",K10831="Boat",K10831="car"),INDEX(Rate!$B$4:$M$25,MATCH(Gilbert!N10831,Rate!$A$4:$A$25,0),MATCH(Gilbert!L10831,Rate!$B$3:$M$3,0))*O10831*0.8,INDEX(Rate!$B$4:$M$25,MATCH(Gilbert!N10831,Rate!$A$4:$A$25,0),MATCH(Gilbert!L10831,Rate!$B$3:$M$3,0))*O10831)),"")</f>
        <v/>
      </c>
      <c r="T10831" s="71" t="str">
        <f t="shared" si="510"/>
        <v/>
      </c>
    </row>
    <row r="10832" spans="16:20">
      <c r="P10832" s="70" t="str">
        <f t="shared" si="508"/>
        <v/>
      </c>
      <c r="Q10832" s="70" t="str">
        <f t="shared" si="509"/>
        <v/>
      </c>
      <c r="R10832" s="70" t="str">
        <f>IFERROR(IF(K10832="handling and wharfage",SUM(P10832:Q10832),IF(OR(K10832="tank",K10832="Boat",K10832="car"),INDEX(Rate!$B$4:$M$25,MATCH(Gilbert!N10832,Rate!$A$4:$A$25,0),MATCH(Gilbert!L10832,Rate!$B$3:$M$3,0))*O10832*0.8,INDEX(Rate!$B$4:$M$25,MATCH(Gilbert!N10832,Rate!$A$4:$A$25,0),MATCH(Gilbert!L10832,Rate!$B$3:$M$3,0))*O10832)),"")</f>
        <v/>
      </c>
      <c r="T10832" s="71" t="str">
        <f t="shared" si="510"/>
        <v/>
      </c>
    </row>
    <row r="10833" spans="16:20">
      <c r="P10833" s="70" t="str">
        <f t="shared" si="508"/>
        <v/>
      </c>
      <c r="Q10833" s="70" t="str">
        <f t="shared" si="509"/>
        <v/>
      </c>
      <c r="R10833" s="70" t="str">
        <f>IFERROR(IF(K10833="handling and wharfage",SUM(P10833:Q10833),IF(OR(K10833="tank",K10833="Boat",K10833="car"),INDEX(Rate!$B$4:$M$25,MATCH(Gilbert!N10833,Rate!$A$4:$A$25,0),MATCH(Gilbert!L10833,Rate!$B$3:$M$3,0))*O10833*0.8,INDEX(Rate!$B$4:$M$25,MATCH(Gilbert!N10833,Rate!$A$4:$A$25,0),MATCH(Gilbert!L10833,Rate!$B$3:$M$3,0))*O10833)),"")</f>
        <v/>
      </c>
      <c r="T10833" s="71" t="str">
        <f t="shared" si="510"/>
        <v/>
      </c>
    </row>
    <row r="10834" spans="16:20">
      <c r="P10834" s="70" t="str">
        <f t="shared" si="508"/>
        <v/>
      </c>
      <c r="Q10834" s="70" t="str">
        <f t="shared" si="509"/>
        <v/>
      </c>
      <c r="R10834" s="70" t="str">
        <f>IFERROR(IF(K10834="handling and wharfage",SUM(P10834:Q10834),IF(OR(K10834="tank",K10834="Boat",K10834="car"),INDEX(Rate!$B$4:$M$25,MATCH(Gilbert!N10834,Rate!$A$4:$A$25,0),MATCH(Gilbert!L10834,Rate!$B$3:$M$3,0))*O10834*0.8,INDEX(Rate!$B$4:$M$25,MATCH(Gilbert!N10834,Rate!$A$4:$A$25,0),MATCH(Gilbert!L10834,Rate!$B$3:$M$3,0))*O10834)),"")</f>
        <v/>
      </c>
      <c r="T10834" s="71" t="str">
        <f t="shared" si="510"/>
        <v/>
      </c>
    </row>
    <row r="10835" spans="16:20">
      <c r="P10835" s="70" t="str">
        <f t="shared" si="508"/>
        <v/>
      </c>
      <c r="Q10835" s="70" t="str">
        <f t="shared" si="509"/>
        <v/>
      </c>
      <c r="R10835" s="70" t="str">
        <f>IFERROR(IF(K10835="handling and wharfage",SUM(P10835:Q10835),IF(OR(K10835="tank",K10835="Boat",K10835="car"),INDEX(Rate!$B$4:$M$25,MATCH(Gilbert!N10835,Rate!$A$4:$A$25,0),MATCH(Gilbert!L10835,Rate!$B$3:$M$3,0))*O10835*0.8,INDEX(Rate!$B$4:$M$25,MATCH(Gilbert!N10835,Rate!$A$4:$A$25,0),MATCH(Gilbert!L10835,Rate!$B$3:$M$3,0))*O10835)),"")</f>
        <v/>
      </c>
      <c r="T10835" s="71" t="str">
        <f t="shared" si="510"/>
        <v/>
      </c>
    </row>
    <row r="10836" spans="16:20">
      <c r="P10836" s="70" t="str">
        <f t="shared" si="508"/>
        <v/>
      </c>
      <c r="Q10836" s="70" t="str">
        <f t="shared" si="509"/>
        <v/>
      </c>
      <c r="R10836" s="70" t="str">
        <f>IFERROR(IF(K10836="handling and wharfage",SUM(P10836:Q10836),IF(OR(K10836="tank",K10836="Boat",K10836="car"),INDEX(Rate!$B$4:$M$25,MATCH(Gilbert!N10836,Rate!$A$4:$A$25,0),MATCH(Gilbert!L10836,Rate!$B$3:$M$3,0))*O10836*0.8,INDEX(Rate!$B$4:$M$25,MATCH(Gilbert!N10836,Rate!$A$4:$A$25,0),MATCH(Gilbert!L10836,Rate!$B$3:$M$3,0))*O10836)),"")</f>
        <v/>
      </c>
      <c r="T10836" s="71" t="str">
        <f t="shared" si="510"/>
        <v/>
      </c>
    </row>
    <row r="10837" spans="16:20">
      <c r="P10837" s="70" t="str">
        <f t="shared" si="508"/>
        <v/>
      </c>
      <c r="Q10837" s="70" t="str">
        <f t="shared" si="509"/>
        <v/>
      </c>
      <c r="R10837" s="70" t="str">
        <f>IFERROR(IF(K10837="handling and wharfage",SUM(P10837:Q10837),IF(OR(K10837="tank",K10837="Boat",K10837="car"),INDEX(Rate!$B$4:$M$25,MATCH(Gilbert!N10837,Rate!$A$4:$A$25,0),MATCH(Gilbert!L10837,Rate!$B$3:$M$3,0))*O10837*0.8,INDEX(Rate!$B$4:$M$25,MATCH(Gilbert!N10837,Rate!$A$4:$A$25,0),MATCH(Gilbert!L10837,Rate!$B$3:$M$3,0))*O10837)),"")</f>
        <v/>
      </c>
      <c r="T10837" s="71" t="str">
        <f t="shared" si="510"/>
        <v/>
      </c>
    </row>
    <row r="10838" spans="16:20">
      <c r="P10838" s="70" t="str">
        <f t="shared" si="508"/>
        <v/>
      </c>
      <c r="Q10838" s="70" t="str">
        <f t="shared" si="509"/>
        <v/>
      </c>
      <c r="R10838" s="70" t="str">
        <f>IFERROR(IF(K10838="handling and wharfage",SUM(P10838:Q10838),IF(OR(K10838="tank",K10838="Boat",K10838="car"),INDEX(Rate!$B$4:$M$25,MATCH(Gilbert!N10838,Rate!$A$4:$A$25,0),MATCH(Gilbert!L10838,Rate!$B$3:$M$3,0))*O10838*0.8,INDEX(Rate!$B$4:$M$25,MATCH(Gilbert!N10838,Rate!$A$4:$A$25,0),MATCH(Gilbert!L10838,Rate!$B$3:$M$3,0))*O10838)),"")</f>
        <v/>
      </c>
      <c r="T10838" s="71" t="str">
        <f t="shared" si="510"/>
        <v/>
      </c>
    </row>
    <row r="10839" spans="16:20">
      <c r="P10839" s="70" t="str">
        <f t="shared" si="508"/>
        <v/>
      </c>
      <c r="Q10839" s="70" t="str">
        <f t="shared" si="509"/>
        <v/>
      </c>
      <c r="R10839" s="70" t="str">
        <f>IFERROR(IF(K10839="handling and wharfage",SUM(P10839:Q10839),IF(OR(K10839="tank",K10839="Boat",K10839="car"),INDEX(Rate!$B$4:$M$25,MATCH(Gilbert!N10839,Rate!$A$4:$A$25,0),MATCH(Gilbert!L10839,Rate!$B$3:$M$3,0))*O10839*0.8,INDEX(Rate!$B$4:$M$25,MATCH(Gilbert!N10839,Rate!$A$4:$A$25,0),MATCH(Gilbert!L10839,Rate!$B$3:$M$3,0))*O10839)),"")</f>
        <v/>
      </c>
      <c r="T10839" s="71" t="str">
        <f t="shared" si="510"/>
        <v/>
      </c>
    </row>
    <row r="10840" spans="16:20">
      <c r="P10840" s="70" t="str">
        <f t="shared" si="508"/>
        <v/>
      </c>
      <c r="Q10840" s="70" t="str">
        <f t="shared" si="509"/>
        <v/>
      </c>
      <c r="R10840" s="70" t="str">
        <f>IFERROR(IF(K10840="handling and wharfage",SUM(P10840:Q10840),IF(OR(K10840="tank",K10840="Boat",K10840="car"),INDEX(Rate!$B$4:$M$25,MATCH(Gilbert!N10840,Rate!$A$4:$A$25,0),MATCH(Gilbert!L10840,Rate!$B$3:$M$3,0))*O10840*0.8,INDEX(Rate!$B$4:$M$25,MATCH(Gilbert!N10840,Rate!$A$4:$A$25,0),MATCH(Gilbert!L10840,Rate!$B$3:$M$3,0))*O10840)),"")</f>
        <v/>
      </c>
      <c r="T10840" s="71" t="str">
        <f t="shared" si="510"/>
        <v/>
      </c>
    </row>
    <row r="10841" spans="16:20">
      <c r="P10841" s="70" t="str">
        <f t="shared" si="508"/>
        <v/>
      </c>
      <c r="Q10841" s="70" t="str">
        <f t="shared" si="509"/>
        <v/>
      </c>
      <c r="R10841" s="70" t="str">
        <f>IFERROR(IF(K10841="handling and wharfage",SUM(P10841:Q10841),IF(OR(K10841="tank",K10841="Boat",K10841="car"),INDEX(Rate!$B$4:$M$25,MATCH(Gilbert!N10841,Rate!$A$4:$A$25,0),MATCH(Gilbert!L10841,Rate!$B$3:$M$3,0))*O10841*0.8,INDEX(Rate!$B$4:$M$25,MATCH(Gilbert!N10841,Rate!$A$4:$A$25,0),MATCH(Gilbert!L10841,Rate!$B$3:$M$3,0))*O10841)),"")</f>
        <v/>
      </c>
      <c r="T10841" s="71" t="str">
        <f t="shared" si="510"/>
        <v/>
      </c>
    </row>
    <row r="10842" spans="16:20">
      <c r="P10842" s="70" t="str">
        <f t="shared" si="508"/>
        <v/>
      </c>
      <c r="Q10842" s="70" t="str">
        <f t="shared" si="509"/>
        <v/>
      </c>
      <c r="R10842" s="70" t="str">
        <f>IFERROR(IF(K10842="handling and wharfage",SUM(P10842:Q10842),IF(OR(K10842="tank",K10842="Boat",K10842="car"),INDEX(Rate!$B$4:$M$25,MATCH(Gilbert!N10842,Rate!$A$4:$A$25,0),MATCH(Gilbert!L10842,Rate!$B$3:$M$3,0))*O10842*0.8,INDEX(Rate!$B$4:$M$25,MATCH(Gilbert!N10842,Rate!$A$4:$A$25,0),MATCH(Gilbert!L10842,Rate!$B$3:$M$3,0))*O10842)),"")</f>
        <v/>
      </c>
      <c r="T10842" s="71" t="str">
        <f t="shared" si="510"/>
        <v/>
      </c>
    </row>
    <row r="10843" spans="16:20">
      <c r="P10843" s="70" t="str">
        <f t="shared" si="508"/>
        <v/>
      </c>
      <c r="Q10843" s="70" t="str">
        <f t="shared" si="509"/>
        <v/>
      </c>
      <c r="R10843" s="70" t="str">
        <f>IFERROR(IF(K10843="handling and wharfage",SUM(P10843:Q10843),IF(OR(K10843="tank",K10843="Boat",K10843="car"),INDEX(Rate!$B$4:$M$25,MATCH(Gilbert!N10843,Rate!$A$4:$A$25,0),MATCH(Gilbert!L10843,Rate!$B$3:$M$3,0))*O10843*0.8,INDEX(Rate!$B$4:$M$25,MATCH(Gilbert!N10843,Rate!$A$4:$A$25,0),MATCH(Gilbert!L10843,Rate!$B$3:$M$3,0))*O10843)),"")</f>
        <v/>
      </c>
      <c r="T10843" s="71" t="str">
        <f t="shared" si="510"/>
        <v/>
      </c>
    </row>
    <row r="10844" spans="16:20">
      <c r="P10844" s="70" t="str">
        <f t="shared" si="508"/>
        <v/>
      </c>
      <c r="Q10844" s="70" t="str">
        <f t="shared" si="509"/>
        <v/>
      </c>
      <c r="R10844" s="70" t="str">
        <f>IFERROR(IF(K10844="handling and wharfage",SUM(P10844:Q10844),IF(OR(K10844="tank",K10844="Boat",K10844="car"),INDEX(Rate!$B$4:$M$25,MATCH(Gilbert!N10844,Rate!$A$4:$A$25,0),MATCH(Gilbert!L10844,Rate!$B$3:$M$3,0))*O10844*0.8,INDEX(Rate!$B$4:$M$25,MATCH(Gilbert!N10844,Rate!$A$4:$A$25,0),MATCH(Gilbert!L10844,Rate!$B$3:$M$3,0))*O10844)),"")</f>
        <v/>
      </c>
      <c r="T10844" s="71" t="str">
        <f t="shared" si="510"/>
        <v/>
      </c>
    </row>
    <row r="10845" spans="16:20">
      <c r="P10845" s="70" t="str">
        <f t="shared" si="508"/>
        <v/>
      </c>
      <c r="Q10845" s="70" t="str">
        <f t="shared" si="509"/>
        <v/>
      </c>
      <c r="R10845" s="70" t="str">
        <f>IFERROR(IF(K10845="handling and wharfage",SUM(P10845:Q10845),IF(OR(K10845="tank",K10845="Boat",K10845="car"),INDEX(Rate!$B$4:$M$25,MATCH(Gilbert!N10845,Rate!$A$4:$A$25,0),MATCH(Gilbert!L10845,Rate!$B$3:$M$3,0))*O10845*0.8,INDEX(Rate!$B$4:$M$25,MATCH(Gilbert!N10845,Rate!$A$4:$A$25,0),MATCH(Gilbert!L10845,Rate!$B$3:$M$3,0))*O10845)),"")</f>
        <v/>
      </c>
      <c r="T10845" s="71" t="str">
        <f t="shared" si="510"/>
        <v/>
      </c>
    </row>
    <row r="10846" spans="16:20">
      <c r="P10846" s="70" t="str">
        <f t="shared" si="508"/>
        <v/>
      </c>
      <c r="Q10846" s="70" t="str">
        <f t="shared" si="509"/>
        <v/>
      </c>
      <c r="R10846" s="70" t="str">
        <f>IFERROR(IF(K10846="handling and wharfage",SUM(P10846:Q10846),IF(OR(K10846="tank",K10846="Boat",K10846="car"),INDEX(Rate!$B$4:$M$25,MATCH(Gilbert!N10846,Rate!$A$4:$A$25,0),MATCH(Gilbert!L10846,Rate!$B$3:$M$3,0))*O10846*0.8,INDEX(Rate!$B$4:$M$25,MATCH(Gilbert!N10846,Rate!$A$4:$A$25,0),MATCH(Gilbert!L10846,Rate!$B$3:$M$3,0))*O10846)),"")</f>
        <v/>
      </c>
      <c r="T10846" s="71" t="str">
        <f t="shared" si="510"/>
        <v/>
      </c>
    </row>
    <row r="10847" spans="16:20">
      <c r="P10847" s="70" t="str">
        <f t="shared" si="508"/>
        <v/>
      </c>
      <c r="Q10847" s="70" t="str">
        <f t="shared" si="509"/>
        <v/>
      </c>
      <c r="R10847" s="70" t="str">
        <f>IFERROR(IF(K10847="handling and wharfage",SUM(P10847:Q10847),IF(OR(K10847="tank",K10847="Boat",K10847="car"),INDEX(Rate!$B$4:$M$25,MATCH(Gilbert!N10847,Rate!$A$4:$A$25,0),MATCH(Gilbert!L10847,Rate!$B$3:$M$3,0))*O10847*0.8,INDEX(Rate!$B$4:$M$25,MATCH(Gilbert!N10847,Rate!$A$4:$A$25,0),MATCH(Gilbert!L10847,Rate!$B$3:$M$3,0))*O10847)),"")</f>
        <v/>
      </c>
      <c r="T10847" s="71" t="str">
        <f t="shared" si="510"/>
        <v/>
      </c>
    </row>
    <row r="10848" spans="16:20">
      <c r="P10848" s="70" t="str">
        <f t="shared" si="508"/>
        <v/>
      </c>
      <c r="Q10848" s="70" t="str">
        <f t="shared" si="509"/>
        <v/>
      </c>
      <c r="R10848" s="70" t="str">
        <f>IFERROR(IF(K10848="handling and wharfage",SUM(P10848:Q10848),IF(OR(K10848="tank",K10848="Boat",K10848="car"),INDEX(Rate!$B$4:$M$25,MATCH(Gilbert!N10848,Rate!$A$4:$A$25,0),MATCH(Gilbert!L10848,Rate!$B$3:$M$3,0))*O10848*0.8,INDEX(Rate!$B$4:$M$25,MATCH(Gilbert!N10848,Rate!$A$4:$A$25,0),MATCH(Gilbert!L10848,Rate!$B$3:$M$3,0))*O10848)),"")</f>
        <v/>
      </c>
      <c r="T10848" s="71" t="str">
        <f t="shared" si="510"/>
        <v/>
      </c>
    </row>
    <row r="10849" spans="16:20">
      <c r="P10849" s="70" t="str">
        <f t="shared" si="508"/>
        <v/>
      </c>
      <c r="Q10849" s="70" t="str">
        <f t="shared" si="509"/>
        <v/>
      </c>
      <c r="R10849" s="70" t="str">
        <f>IFERROR(IF(K10849="handling and wharfage",SUM(P10849:Q10849),IF(OR(K10849="tank",K10849="Boat",K10849="car"),INDEX(Rate!$B$4:$M$25,MATCH(Gilbert!N10849,Rate!$A$4:$A$25,0),MATCH(Gilbert!L10849,Rate!$B$3:$M$3,0))*O10849*0.8,INDEX(Rate!$B$4:$M$25,MATCH(Gilbert!N10849,Rate!$A$4:$A$25,0),MATCH(Gilbert!L10849,Rate!$B$3:$M$3,0))*O10849)),"")</f>
        <v/>
      </c>
      <c r="T10849" s="71" t="str">
        <f t="shared" si="510"/>
        <v/>
      </c>
    </row>
    <row r="10850" spans="16:20">
      <c r="P10850" s="70" t="str">
        <f t="shared" si="508"/>
        <v/>
      </c>
      <c r="Q10850" s="70" t="str">
        <f t="shared" si="509"/>
        <v/>
      </c>
      <c r="R10850" s="70" t="str">
        <f>IFERROR(IF(K10850="handling and wharfage",SUM(P10850:Q10850),IF(OR(K10850="tank",K10850="Boat",K10850="car"),INDEX(Rate!$B$4:$M$25,MATCH(Gilbert!N10850,Rate!$A$4:$A$25,0),MATCH(Gilbert!L10850,Rate!$B$3:$M$3,0))*O10850*0.8,INDEX(Rate!$B$4:$M$25,MATCH(Gilbert!N10850,Rate!$A$4:$A$25,0),MATCH(Gilbert!L10850,Rate!$B$3:$M$3,0))*O10850)),"")</f>
        <v/>
      </c>
      <c r="T10850" s="71" t="str">
        <f t="shared" si="510"/>
        <v/>
      </c>
    </row>
    <row r="10851" spans="16:20">
      <c r="P10851" s="70" t="str">
        <f t="shared" si="508"/>
        <v/>
      </c>
      <c r="Q10851" s="70" t="str">
        <f t="shared" si="509"/>
        <v/>
      </c>
      <c r="R10851" s="70" t="str">
        <f>IFERROR(IF(K10851="handling and wharfage",SUM(P10851:Q10851),IF(OR(K10851="tank",K10851="Boat",K10851="car"),INDEX(Rate!$B$4:$M$25,MATCH(Gilbert!N10851,Rate!$A$4:$A$25,0),MATCH(Gilbert!L10851,Rate!$B$3:$M$3,0))*O10851*0.8,INDEX(Rate!$B$4:$M$25,MATCH(Gilbert!N10851,Rate!$A$4:$A$25,0),MATCH(Gilbert!L10851,Rate!$B$3:$M$3,0))*O10851)),"")</f>
        <v/>
      </c>
      <c r="T10851" s="71" t="str">
        <f t="shared" si="510"/>
        <v/>
      </c>
    </row>
    <row r="10852" spans="16:20">
      <c r="P10852" s="70" t="str">
        <f t="shared" si="508"/>
        <v/>
      </c>
      <c r="Q10852" s="70" t="str">
        <f t="shared" si="509"/>
        <v/>
      </c>
      <c r="R10852" s="70" t="str">
        <f>IFERROR(IF(K10852="handling and wharfage",SUM(P10852:Q10852),IF(OR(K10852="tank",K10852="Boat",K10852="car"),INDEX(Rate!$B$4:$M$25,MATCH(Gilbert!N10852,Rate!$A$4:$A$25,0),MATCH(Gilbert!L10852,Rate!$B$3:$M$3,0))*O10852*0.8,INDEX(Rate!$B$4:$M$25,MATCH(Gilbert!N10852,Rate!$A$4:$A$25,0),MATCH(Gilbert!L10852,Rate!$B$3:$M$3,0))*O10852)),"")</f>
        <v/>
      </c>
      <c r="T10852" s="71" t="str">
        <f t="shared" si="510"/>
        <v/>
      </c>
    </row>
    <row r="10853" spans="16:20">
      <c r="P10853" s="70" t="str">
        <f t="shared" si="508"/>
        <v/>
      </c>
      <c r="Q10853" s="70" t="str">
        <f t="shared" si="509"/>
        <v/>
      </c>
      <c r="R10853" s="70" t="str">
        <f>IFERROR(IF(K10853="handling and wharfage",SUM(P10853:Q10853),IF(OR(K10853="tank",K10853="Boat",K10853="car"),INDEX(Rate!$B$4:$M$25,MATCH(Gilbert!N10853,Rate!$A$4:$A$25,0),MATCH(Gilbert!L10853,Rate!$B$3:$M$3,0))*O10853*0.8,INDEX(Rate!$B$4:$M$25,MATCH(Gilbert!N10853,Rate!$A$4:$A$25,0),MATCH(Gilbert!L10853,Rate!$B$3:$M$3,0))*O10853)),"")</f>
        <v/>
      </c>
      <c r="T10853" s="71" t="str">
        <f t="shared" si="510"/>
        <v/>
      </c>
    </row>
    <row r="10854" spans="16:20">
      <c r="P10854" s="70" t="str">
        <f t="shared" si="508"/>
        <v/>
      </c>
      <c r="Q10854" s="70" t="str">
        <f t="shared" si="509"/>
        <v/>
      </c>
      <c r="R10854" s="70" t="str">
        <f>IFERROR(IF(K10854="handling and wharfage",SUM(P10854:Q10854),IF(OR(K10854="tank",K10854="Boat",K10854="car"),INDEX(Rate!$B$4:$M$25,MATCH(Gilbert!N10854,Rate!$A$4:$A$25,0),MATCH(Gilbert!L10854,Rate!$B$3:$M$3,0))*O10854*0.8,INDEX(Rate!$B$4:$M$25,MATCH(Gilbert!N10854,Rate!$A$4:$A$25,0),MATCH(Gilbert!L10854,Rate!$B$3:$M$3,0))*O10854)),"")</f>
        <v/>
      </c>
      <c r="T10854" s="71" t="str">
        <f t="shared" si="510"/>
        <v/>
      </c>
    </row>
    <row r="10855" spans="16:20">
      <c r="P10855" s="70" t="str">
        <f t="shared" si="508"/>
        <v/>
      </c>
      <c r="Q10855" s="70" t="str">
        <f t="shared" si="509"/>
        <v/>
      </c>
      <c r="R10855" s="70" t="str">
        <f>IFERROR(IF(K10855="handling and wharfage",SUM(P10855:Q10855),IF(OR(K10855="tank",K10855="Boat",K10855="car"),INDEX(Rate!$B$4:$M$25,MATCH(Gilbert!N10855,Rate!$A$4:$A$25,0),MATCH(Gilbert!L10855,Rate!$B$3:$M$3,0))*O10855*0.8,INDEX(Rate!$B$4:$M$25,MATCH(Gilbert!N10855,Rate!$A$4:$A$25,0),MATCH(Gilbert!L10855,Rate!$B$3:$M$3,0))*O10855)),"")</f>
        <v/>
      </c>
      <c r="T10855" s="71" t="str">
        <f t="shared" si="510"/>
        <v/>
      </c>
    </row>
    <row r="10856" spans="16:20">
      <c r="P10856" s="70" t="str">
        <f t="shared" si="508"/>
        <v/>
      </c>
      <c r="Q10856" s="70" t="str">
        <f t="shared" si="509"/>
        <v/>
      </c>
      <c r="R10856" s="70" t="str">
        <f>IFERROR(IF(K10856="handling and wharfage",SUM(P10856:Q10856),IF(OR(K10856="tank",K10856="Boat",K10856="car"),INDEX(Rate!$B$4:$M$25,MATCH(Gilbert!N10856,Rate!$A$4:$A$25,0),MATCH(Gilbert!L10856,Rate!$B$3:$M$3,0))*O10856*0.8,INDEX(Rate!$B$4:$M$25,MATCH(Gilbert!N10856,Rate!$A$4:$A$25,0),MATCH(Gilbert!L10856,Rate!$B$3:$M$3,0))*O10856)),"")</f>
        <v/>
      </c>
      <c r="T10856" s="71" t="str">
        <f t="shared" si="510"/>
        <v/>
      </c>
    </row>
    <row r="10857" spans="16:20">
      <c r="P10857" s="70" t="str">
        <f t="shared" si="508"/>
        <v/>
      </c>
      <c r="Q10857" s="70" t="str">
        <f t="shared" si="509"/>
        <v/>
      </c>
      <c r="R10857" s="70" t="str">
        <f>IFERROR(IF(K10857="handling and wharfage",SUM(P10857:Q10857),IF(OR(K10857="tank",K10857="Boat",K10857="car"),INDEX(Rate!$B$4:$M$25,MATCH(Gilbert!N10857,Rate!$A$4:$A$25,0),MATCH(Gilbert!L10857,Rate!$B$3:$M$3,0))*O10857*0.8,INDEX(Rate!$B$4:$M$25,MATCH(Gilbert!N10857,Rate!$A$4:$A$25,0),MATCH(Gilbert!L10857,Rate!$B$3:$M$3,0))*O10857)),"")</f>
        <v/>
      </c>
      <c r="T10857" s="71" t="str">
        <f t="shared" si="510"/>
        <v/>
      </c>
    </row>
    <row r="10858" spans="16:20">
      <c r="P10858" s="70" t="str">
        <f t="shared" si="508"/>
        <v/>
      </c>
      <c r="Q10858" s="70" t="str">
        <f t="shared" si="509"/>
        <v/>
      </c>
      <c r="R10858" s="70" t="str">
        <f>IFERROR(IF(K10858="handling and wharfage",SUM(P10858:Q10858),IF(OR(K10858="tank",K10858="Boat",K10858="car"),INDEX(Rate!$B$4:$M$25,MATCH(Gilbert!N10858,Rate!$A$4:$A$25,0),MATCH(Gilbert!L10858,Rate!$B$3:$M$3,0))*O10858*0.8,INDEX(Rate!$B$4:$M$25,MATCH(Gilbert!N10858,Rate!$A$4:$A$25,0),MATCH(Gilbert!L10858,Rate!$B$3:$M$3,0))*O10858)),"")</f>
        <v/>
      </c>
      <c r="T10858" s="71" t="str">
        <f t="shared" si="510"/>
        <v/>
      </c>
    </row>
    <row r="10859" spans="16:20">
      <c r="P10859" s="70" t="str">
        <f t="shared" si="508"/>
        <v/>
      </c>
      <c r="Q10859" s="70" t="str">
        <f t="shared" si="509"/>
        <v/>
      </c>
      <c r="R10859" s="70" t="str">
        <f>IFERROR(IF(K10859="handling and wharfage",SUM(P10859:Q10859),IF(OR(K10859="tank",K10859="Boat",K10859="car"),INDEX(Rate!$B$4:$M$25,MATCH(Gilbert!N10859,Rate!$A$4:$A$25,0),MATCH(Gilbert!L10859,Rate!$B$3:$M$3,0))*O10859*0.8,INDEX(Rate!$B$4:$M$25,MATCH(Gilbert!N10859,Rate!$A$4:$A$25,0),MATCH(Gilbert!L10859,Rate!$B$3:$M$3,0))*O10859)),"")</f>
        <v/>
      </c>
      <c r="T10859" s="71" t="str">
        <f t="shared" si="510"/>
        <v/>
      </c>
    </row>
    <row r="10860" spans="16:20">
      <c r="P10860" s="70" t="str">
        <f t="shared" si="508"/>
        <v/>
      </c>
      <c r="Q10860" s="70" t="str">
        <f t="shared" si="509"/>
        <v/>
      </c>
      <c r="R10860" s="70" t="str">
        <f>IFERROR(IF(K10860="handling and wharfage",SUM(P10860:Q10860),IF(OR(K10860="tank",K10860="Boat",K10860="car"),INDEX(Rate!$B$4:$M$25,MATCH(Gilbert!N10860,Rate!$A$4:$A$25,0),MATCH(Gilbert!L10860,Rate!$B$3:$M$3,0))*O10860*0.8,INDEX(Rate!$B$4:$M$25,MATCH(Gilbert!N10860,Rate!$A$4:$A$25,0),MATCH(Gilbert!L10860,Rate!$B$3:$M$3,0))*O10860)),"")</f>
        <v/>
      </c>
      <c r="T10860" s="71" t="str">
        <f t="shared" si="510"/>
        <v/>
      </c>
    </row>
    <row r="10861" spans="16:20">
      <c r="P10861" s="70" t="str">
        <f t="shared" si="508"/>
        <v/>
      </c>
      <c r="Q10861" s="70" t="str">
        <f t="shared" si="509"/>
        <v/>
      </c>
      <c r="R10861" s="70" t="str">
        <f>IFERROR(IF(K10861="handling and wharfage",SUM(P10861:Q10861),IF(OR(K10861="tank",K10861="Boat",K10861="car"),INDEX(Rate!$B$4:$M$25,MATCH(Gilbert!N10861,Rate!$A$4:$A$25,0),MATCH(Gilbert!L10861,Rate!$B$3:$M$3,0))*O10861*0.8,INDEX(Rate!$B$4:$M$25,MATCH(Gilbert!N10861,Rate!$A$4:$A$25,0),MATCH(Gilbert!L10861,Rate!$B$3:$M$3,0))*O10861)),"")</f>
        <v/>
      </c>
      <c r="T10861" s="71" t="str">
        <f t="shared" si="510"/>
        <v/>
      </c>
    </row>
    <row r="10862" spans="16:20">
      <c r="P10862" s="70" t="str">
        <f t="shared" si="508"/>
        <v/>
      </c>
      <c r="Q10862" s="70" t="str">
        <f t="shared" si="509"/>
        <v/>
      </c>
      <c r="R10862" s="70" t="str">
        <f>IFERROR(IF(K10862="handling and wharfage",SUM(P10862:Q10862),IF(OR(K10862="tank",K10862="Boat",K10862="car"),INDEX(Rate!$B$4:$M$25,MATCH(Gilbert!N10862,Rate!$A$4:$A$25,0),MATCH(Gilbert!L10862,Rate!$B$3:$M$3,0))*O10862*0.8,INDEX(Rate!$B$4:$M$25,MATCH(Gilbert!N10862,Rate!$A$4:$A$25,0),MATCH(Gilbert!L10862,Rate!$B$3:$M$3,0))*O10862)),"")</f>
        <v/>
      </c>
      <c r="T10862" s="71" t="str">
        <f t="shared" si="510"/>
        <v/>
      </c>
    </row>
    <row r="10863" spans="16:20">
      <c r="P10863" s="70" t="str">
        <f t="shared" si="508"/>
        <v/>
      </c>
      <c r="Q10863" s="70" t="str">
        <f t="shared" si="509"/>
        <v/>
      </c>
      <c r="R10863" s="70" t="str">
        <f>IFERROR(IF(K10863="handling and wharfage",SUM(P10863:Q10863),IF(OR(K10863="tank",K10863="Boat",K10863="car"),INDEX(Rate!$B$4:$M$25,MATCH(Gilbert!N10863,Rate!$A$4:$A$25,0),MATCH(Gilbert!L10863,Rate!$B$3:$M$3,0))*O10863*0.8,INDEX(Rate!$B$4:$M$25,MATCH(Gilbert!N10863,Rate!$A$4:$A$25,0),MATCH(Gilbert!L10863,Rate!$B$3:$M$3,0))*O10863)),"")</f>
        <v/>
      </c>
      <c r="T10863" s="71" t="str">
        <f t="shared" si="510"/>
        <v/>
      </c>
    </row>
    <row r="10864" spans="16:20">
      <c r="P10864" s="70" t="str">
        <f t="shared" si="508"/>
        <v/>
      </c>
      <c r="Q10864" s="70" t="str">
        <f t="shared" si="509"/>
        <v/>
      </c>
      <c r="R10864" s="70" t="str">
        <f>IFERROR(IF(K10864="handling and wharfage",SUM(P10864:Q10864),IF(OR(K10864="tank",K10864="Boat",K10864="car"),INDEX(Rate!$B$4:$M$25,MATCH(Gilbert!N10864,Rate!$A$4:$A$25,0),MATCH(Gilbert!L10864,Rate!$B$3:$M$3,0))*O10864*0.8,INDEX(Rate!$B$4:$M$25,MATCH(Gilbert!N10864,Rate!$A$4:$A$25,0),MATCH(Gilbert!L10864,Rate!$B$3:$M$3,0))*O10864)),"")</f>
        <v/>
      </c>
      <c r="T10864" s="71" t="str">
        <f t="shared" si="510"/>
        <v/>
      </c>
    </row>
    <row r="10865" spans="16:20">
      <c r="P10865" s="70" t="str">
        <f t="shared" si="508"/>
        <v/>
      </c>
      <c r="Q10865" s="70" t="str">
        <f t="shared" si="509"/>
        <v/>
      </c>
      <c r="R10865" s="70" t="str">
        <f>IFERROR(IF(K10865="handling and wharfage",SUM(P10865:Q10865),IF(OR(K10865="tank",K10865="Boat",K10865="car"),INDEX(Rate!$B$4:$M$25,MATCH(Gilbert!N10865,Rate!$A$4:$A$25,0),MATCH(Gilbert!L10865,Rate!$B$3:$M$3,0))*O10865*0.8,INDEX(Rate!$B$4:$M$25,MATCH(Gilbert!N10865,Rate!$A$4:$A$25,0),MATCH(Gilbert!L10865,Rate!$B$3:$M$3,0))*O10865)),"")</f>
        <v/>
      </c>
      <c r="T10865" s="71" t="str">
        <f t="shared" si="510"/>
        <v/>
      </c>
    </row>
    <row r="10866" spans="16:20">
      <c r="P10866" s="70" t="str">
        <f t="shared" si="508"/>
        <v/>
      </c>
      <c r="Q10866" s="70" t="str">
        <f t="shared" si="509"/>
        <v/>
      </c>
      <c r="R10866" s="70" t="str">
        <f>IFERROR(IF(K10866="handling and wharfage",SUM(P10866:Q10866),IF(OR(K10866="tank",K10866="Boat",K10866="car"),INDEX(Rate!$B$4:$M$25,MATCH(Gilbert!N10866,Rate!$A$4:$A$25,0),MATCH(Gilbert!L10866,Rate!$B$3:$M$3,0))*O10866*0.8,INDEX(Rate!$B$4:$M$25,MATCH(Gilbert!N10866,Rate!$A$4:$A$25,0),MATCH(Gilbert!L10866,Rate!$B$3:$M$3,0))*O10866)),"")</f>
        <v/>
      </c>
      <c r="T10866" s="71" t="str">
        <f t="shared" si="510"/>
        <v/>
      </c>
    </row>
    <row r="10867" spans="16:20">
      <c r="P10867" s="70" t="str">
        <f t="shared" si="508"/>
        <v/>
      </c>
      <c r="Q10867" s="70" t="str">
        <f t="shared" si="509"/>
        <v/>
      </c>
      <c r="R10867" s="70" t="str">
        <f>IFERROR(IF(K10867="handling and wharfage",SUM(P10867:Q10867),IF(OR(K10867="tank",K10867="Boat",K10867="car"),INDEX(Rate!$B$4:$M$25,MATCH(Gilbert!N10867,Rate!$A$4:$A$25,0),MATCH(Gilbert!L10867,Rate!$B$3:$M$3,0))*O10867*0.8,INDEX(Rate!$B$4:$M$25,MATCH(Gilbert!N10867,Rate!$A$4:$A$25,0),MATCH(Gilbert!L10867,Rate!$B$3:$M$3,0))*O10867)),"")</f>
        <v/>
      </c>
      <c r="T10867" s="71" t="str">
        <f t="shared" si="510"/>
        <v/>
      </c>
    </row>
    <row r="10868" spans="16:20">
      <c r="P10868" s="70" t="str">
        <f t="shared" si="508"/>
        <v/>
      </c>
      <c r="Q10868" s="70" t="str">
        <f t="shared" si="509"/>
        <v/>
      </c>
      <c r="R10868" s="70" t="str">
        <f>IFERROR(IF(K10868="handling and wharfage",SUM(P10868:Q10868),IF(OR(K10868="tank",K10868="Boat",K10868="car"),INDEX(Rate!$B$4:$M$25,MATCH(Gilbert!N10868,Rate!$A$4:$A$25,0),MATCH(Gilbert!L10868,Rate!$B$3:$M$3,0))*O10868*0.8,INDEX(Rate!$B$4:$M$25,MATCH(Gilbert!N10868,Rate!$A$4:$A$25,0),MATCH(Gilbert!L10868,Rate!$B$3:$M$3,0))*O10868)),"")</f>
        <v/>
      </c>
      <c r="T10868" s="71" t="str">
        <f t="shared" si="510"/>
        <v/>
      </c>
    </row>
    <row r="10869" spans="16:20">
      <c r="P10869" s="70" t="str">
        <f t="shared" si="508"/>
        <v/>
      </c>
      <c r="Q10869" s="70" t="str">
        <f t="shared" si="509"/>
        <v/>
      </c>
      <c r="R10869" s="70" t="str">
        <f>IFERROR(IF(K10869="handling and wharfage",SUM(P10869:Q10869),IF(OR(K10869="tank",K10869="Boat",K10869="car"),INDEX(Rate!$B$4:$M$25,MATCH(Gilbert!N10869,Rate!$A$4:$A$25,0),MATCH(Gilbert!L10869,Rate!$B$3:$M$3,0))*O10869*0.8,INDEX(Rate!$B$4:$M$25,MATCH(Gilbert!N10869,Rate!$A$4:$A$25,0),MATCH(Gilbert!L10869,Rate!$B$3:$M$3,0))*O10869)),"")</f>
        <v/>
      </c>
      <c r="T10869" s="71" t="str">
        <f t="shared" si="510"/>
        <v/>
      </c>
    </row>
    <row r="10870" spans="16:20">
      <c r="P10870" s="70" t="str">
        <f t="shared" si="508"/>
        <v/>
      </c>
      <c r="Q10870" s="70" t="str">
        <f t="shared" si="509"/>
        <v/>
      </c>
      <c r="R10870" s="70" t="str">
        <f>IFERROR(IF(K10870="handling and wharfage",SUM(P10870:Q10870),IF(OR(K10870="tank",K10870="Boat",K10870="car"),INDEX(Rate!$B$4:$M$25,MATCH(Gilbert!N10870,Rate!$A$4:$A$25,0),MATCH(Gilbert!L10870,Rate!$B$3:$M$3,0))*O10870*0.8,INDEX(Rate!$B$4:$M$25,MATCH(Gilbert!N10870,Rate!$A$4:$A$25,0),MATCH(Gilbert!L10870,Rate!$B$3:$M$3,0))*O10870)),"")</f>
        <v/>
      </c>
      <c r="T10870" s="71" t="str">
        <f t="shared" si="510"/>
        <v/>
      </c>
    </row>
    <row r="10871" spans="16:20">
      <c r="P10871" s="70" t="str">
        <f t="shared" si="508"/>
        <v/>
      </c>
      <c r="Q10871" s="70" t="str">
        <f t="shared" si="509"/>
        <v/>
      </c>
      <c r="R10871" s="70" t="str">
        <f>IFERROR(IF(K10871="handling and wharfage",SUM(P10871:Q10871),IF(OR(K10871="tank",K10871="Boat",K10871="car"),INDEX(Rate!$B$4:$M$25,MATCH(Gilbert!N10871,Rate!$A$4:$A$25,0),MATCH(Gilbert!L10871,Rate!$B$3:$M$3,0))*O10871*0.8,INDEX(Rate!$B$4:$M$25,MATCH(Gilbert!N10871,Rate!$A$4:$A$25,0),MATCH(Gilbert!L10871,Rate!$B$3:$M$3,0))*O10871)),"")</f>
        <v/>
      </c>
      <c r="T10871" s="71" t="str">
        <f t="shared" si="510"/>
        <v/>
      </c>
    </row>
    <row r="10872" spans="16:20">
      <c r="P10872" s="70" t="str">
        <f t="shared" si="508"/>
        <v/>
      </c>
      <c r="Q10872" s="70" t="str">
        <f t="shared" si="509"/>
        <v/>
      </c>
      <c r="R10872" s="70" t="str">
        <f>IFERROR(IF(K10872="handling and wharfage",SUM(P10872:Q10872),IF(OR(K10872="tank",K10872="Boat",K10872="car"),INDEX(Rate!$B$4:$M$25,MATCH(Gilbert!N10872,Rate!$A$4:$A$25,0),MATCH(Gilbert!L10872,Rate!$B$3:$M$3,0))*O10872*0.8,INDEX(Rate!$B$4:$M$25,MATCH(Gilbert!N10872,Rate!$A$4:$A$25,0),MATCH(Gilbert!L10872,Rate!$B$3:$M$3,0))*O10872)),"")</f>
        <v/>
      </c>
      <c r="T10872" s="71" t="str">
        <f t="shared" si="510"/>
        <v/>
      </c>
    </row>
    <row r="10873" spans="16:20">
      <c r="P10873" s="70" t="str">
        <f t="shared" si="508"/>
        <v/>
      </c>
      <c r="Q10873" s="70" t="str">
        <f t="shared" si="509"/>
        <v/>
      </c>
      <c r="R10873" s="70" t="str">
        <f>IFERROR(IF(K10873="handling and wharfage",SUM(P10873:Q10873),IF(OR(K10873="tank",K10873="Boat",K10873="car"),INDEX(Rate!$B$4:$M$25,MATCH(Gilbert!N10873,Rate!$A$4:$A$25,0),MATCH(Gilbert!L10873,Rate!$B$3:$M$3,0))*O10873*0.8,INDEX(Rate!$B$4:$M$25,MATCH(Gilbert!N10873,Rate!$A$4:$A$25,0),MATCH(Gilbert!L10873,Rate!$B$3:$M$3,0))*O10873)),"")</f>
        <v/>
      </c>
      <c r="T10873" s="71" t="str">
        <f t="shared" si="510"/>
        <v/>
      </c>
    </row>
    <row r="10874" spans="16:20">
      <c r="P10874" s="70" t="str">
        <f t="shared" si="508"/>
        <v/>
      </c>
      <c r="Q10874" s="70" t="str">
        <f t="shared" si="509"/>
        <v/>
      </c>
      <c r="R10874" s="70" t="str">
        <f>IFERROR(IF(K10874="handling and wharfage",SUM(P10874:Q10874),IF(OR(K10874="tank",K10874="Boat",K10874="car"),INDEX(Rate!$B$4:$M$25,MATCH(Gilbert!N10874,Rate!$A$4:$A$25,0),MATCH(Gilbert!L10874,Rate!$B$3:$M$3,0))*O10874*0.8,INDEX(Rate!$B$4:$M$25,MATCH(Gilbert!N10874,Rate!$A$4:$A$25,0),MATCH(Gilbert!L10874,Rate!$B$3:$M$3,0))*O10874)),"")</f>
        <v/>
      </c>
      <c r="T10874" s="71" t="str">
        <f t="shared" si="510"/>
        <v/>
      </c>
    </row>
    <row r="10875" spans="16:20">
      <c r="P10875" s="70" t="str">
        <f t="shared" si="508"/>
        <v/>
      </c>
      <c r="Q10875" s="70" t="str">
        <f t="shared" si="509"/>
        <v/>
      </c>
      <c r="R10875" s="70" t="str">
        <f>IFERROR(IF(K10875="handling and wharfage",SUM(P10875:Q10875),IF(OR(K10875="tank",K10875="Boat",K10875="car"),INDEX(Rate!$B$4:$M$25,MATCH(Gilbert!N10875,Rate!$A$4:$A$25,0),MATCH(Gilbert!L10875,Rate!$B$3:$M$3,0))*O10875*0.8,INDEX(Rate!$B$4:$M$25,MATCH(Gilbert!N10875,Rate!$A$4:$A$25,0),MATCH(Gilbert!L10875,Rate!$B$3:$M$3,0))*O10875)),"")</f>
        <v/>
      </c>
      <c r="T10875" s="71" t="str">
        <f t="shared" si="510"/>
        <v/>
      </c>
    </row>
    <row r="10876" spans="16:20">
      <c r="P10876" s="70" t="str">
        <f t="shared" si="508"/>
        <v/>
      </c>
      <c r="Q10876" s="70" t="str">
        <f t="shared" si="509"/>
        <v/>
      </c>
      <c r="R10876" s="70" t="str">
        <f>IFERROR(IF(K10876="handling and wharfage",SUM(P10876:Q10876),IF(OR(K10876="tank",K10876="Boat",K10876="car"),INDEX(Rate!$B$4:$M$25,MATCH(Gilbert!N10876,Rate!$A$4:$A$25,0),MATCH(Gilbert!L10876,Rate!$B$3:$M$3,0))*O10876*0.8,INDEX(Rate!$B$4:$M$25,MATCH(Gilbert!N10876,Rate!$A$4:$A$25,0),MATCH(Gilbert!L10876,Rate!$B$3:$M$3,0))*O10876)),"")</f>
        <v/>
      </c>
      <c r="T10876" s="71" t="str">
        <f t="shared" si="510"/>
        <v/>
      </c>
    </row>
    <row r="10877" spans="16:20">
      <c r="P10877" s="70" t="str">
        <f t="shared" si="508"/>
        <v/>
      </c>
      <c r="Q10877" s="70" t="str">
        <f t="shared" si="509"/>
        <v/>
      </c>
      <c r="R10877" s="70" t="str">
        <f>IFERROR(IF(K10877="handling and wharfage",SUM(P10877:Q10877),IF(OR(K10877="tank",K10877="Boat",K10877="car"),INDEX(Rate!$B$4:$M$25,MATCH(Gilbert!N10877,Rate!$A$4:$A$25,0),MATCH(Gilbert!L10877,Rate!$B$3:$M$3,0))*O10877*0.8,INDEX(Rate!$B$4:$M$25,MATCH(Gilbert!N10877,Rate!$A$4:$A$25,0),MATCH(Gilbert!L10877,Rate!$B$3:$M$3,0))*O10877)),"")</f>
        <v/>
      </c>
      <c r="T10877" s="71" t="str">
        <f t="shared" si="510"/>
        <v/>
      </c>
    </row>
    <row r="10878" spans="16:20">
      <c r="P10878" s="70" t="str">
        <f t="shared" si="508"/>
        <v/>
      </c>
      <c r="Q10878" s="70" t="str">
        <f t="shared" si="509"/>
        <v/>
      </c>
      <c r="R10878" s="70" t="str">
        <f>IFERROR(IF(K10878="handling and wharfage",SUM(P10878:Q10878),IF(OR(K10878="tank",K10878="Boat",K10878="car"),INDEX(Rate!$B$4:$M$25,MATCH(Gilbert!N10878,Rate!$A$4:$A$25,0),MATCH(Gilbert!L10878,Rate!$B$3:$M$3,0))*O10878*0.8,INDEX(Rate!$B$4:$M$25,MATCH(Gilbert!N10878,Rate!$A$4:$A$25,0),MATCH(Gilbert!L10878,Rate!$B$3:$M$3,0))*O10878)),"")</f>
        <v/>
      </c>
      <c r="T10878" s="71" t="str">
        <f t="shared" si="510"/>
        <v/>
      </c>
    </row>
    <row r="10879" spans="16:20">
      <c r="P10879" s="70" t="str">
        <f t="shared" si="508"/>
        <v/>
      </c>
      <c r="Q10879" s="70" t="str">
        <f t="shared" si="509"/>
        <v/>
      </c>
      <c r="R10879" s="70" t="str">
        <f>IFERROR(IF(K10879="handling and wharfage",SUM(P10879:Q10879),IF(OR(K10879="tank",K10879="Boat",K10879="car"),INDEX(Rate!$B$4:$M$25,MATCH(Gilbert!N10879,Rate!$A$4:$A$25,0),MATCH(Gilbert!L10879,Rate!$B$3:$M$3,0))*O10879*0.8,INDEX(Rate!$B$4:$M$25,MATCH(Gilbert!N10879,Rate!$A$4:$A$25,0),MATCH(Gilbert!L10879,Rate!$B$3:$M$3,0))*O10879)),"")</f>
        <v/>
      </c>
      <c r="T10879" s="71" t="str">
        <f t="shared" si="510"/>
        <v/>
      </c>
    </row>
    <row r="10880" spans="16:20">
      <c r="P10880" s="70" t="str">
        <f t="shared" si="508"/>
        <v/>
      </c>
      <c r="Q10880" s="70" t="str">
        <f t="shared" si="509"/>
        <v/>
      </c>
      <c r="R10880" s="70" t="str">
        <f>IFERROR(IF(K10880="handling and wharfage",SUM(P10880:Q10880),IF(OR(K10880="tank",K10880="Boat",K10880="car"),INDEX(Rate!$B$4:$M$25,MATCH(Gilbert!N10880,Rate!$A$4:$A$25,0),MATCH(Gilbert!L10880,Rate!$B$3:$M$3,0))*O10880*0.8,INDEX(Rate!$B$4:$M$25,MATCH(Gilbert!N10880,Rate!$A$4:$A$25,0),MATCH(Gilbert!L10880,Rate!$B$3:$M$3,0))*O10880)),"")</f>
        <v/>
      </c>
      <c r="T10880" s="71" t="str">
        <f t="shared" si="510"/>
        <v/>
      </c>
    </row>
    <row r="10881" spans="16:20">
      <c r="P10881" s="70" t="str">
        <f t="shared" si="508"/>
        <v/>
      </c>
      <c r="Q10881" s="70" t="str">
        <f t="shared" si="509"/>
        <v/>
      </c>
      <c r="R10881" s="70" t="str">
        <f>IFERROR(IF(K10881="handling and wharfage",SUM(P10881:Q10881),IF(OR(K10881="tank",K10881="Boat",K10881="car"),INDEX(Rate!$B$4:$M$25,MATCH(Gilbert!N10881,Rate!$A$4:$A$25,0),MATCH(Gilbert!L10881,Rate!$B$3:$M$3,0))*O10881*0.8,INDEX(Rate!$B$4:$M$25,MATCH(Gilbert!N10881,Rate!$A$4:$A$25,0),MATCH(Gilbert!L10881,Rate!$B$3:$M$3,0))*O10881)),"")</f>
        <v/>
      </c>
      <c r="T10881" s="71" t="str">
        <f t="shared" si="510"/>
        <v/>
      </c>
    </row>
    <row r="10882" spans="16:20">
      <c r="P10882" s="70" t="str">
        <f t="shared" si="508"/>
        <v/>
      </c>
      <c r="Q10882" s="70" t="str">
        <f t="shared" si="509"/>
        <v/>
      </c>
      <c r="R10882" s="70" t="str">
        <f>IFERROR(IF(K10882="handling and wharfage",SUM(P10882:Q10882),IF(OR(K10882="tank",K10882="Boat",K10882="car"),INDEX(Rate!$B$4:$M$25,MATCH(Gilbert!N10882,Rate!$A$4:$A$25,0),MATCH(Gilbert!L10882,Rate!$B$3:$M$3,0))*O10882*0.8,INDEX(Rate!$B$4:$M$25,MATCH(Gilbert!N10882,Rate!$A$4:$A$25,0),MATCH(Gilbert!L10882,Rate!$B$3:$M$3,0))*O10882)),"")</f>
        <v/>
      </c>
      <c r="T10882" s="71" t="str">
        <f t="shared" si="510"/>
        <v/>
      </c>
    </row>
    <row r="10883" spans="16:20">
      <c r="P10883" s="70" t="str">
        <f t="shared" ref="P10883:P10946" si="511">IF(OR(K10883="handling and wharfage",K10883="rau handling and wharfage"),O10883*30,"")</f>
        <v/>
      </c>
      <c r="Q10883" s="70" t="str">
        <f t="shared" ref="Q10883:Q10946" si="512">IF(K10883&lt;&gt;"handling and wharfage","",O10883*3.5)</f>
        <v/>
      </c>
      <c r="R10883" s="70" t="str">
        <f>IFERROR(IF(K10883="handling and wharfage",SUM(P10883:Q10883),IF(OR(K10883="tank",K10883="Boat",K10883="car"),INDEX(Rate!$B$4:$M$25,MATCH(Gilbert!N10883,Rate!$A$4:$A$25,0),MATCH(Gilbert!L10883,Rate!$B$3:$M$3,0))*O10883*0.8,INDEX(Rate!$B$4:$M$25,MATCH(Gilbert!N10883,Rate!$A$4:$A$25,0),MATCH(Gilbert!L10883,Rate!$B$3:$M$3,0))*O10883)),"")</f>
        <v/>
      </c>
      <c r="T10883" s="71" t="str">
        <f t="shared" ref="T10883:T10946" si="513">IF(L10883="","",IF(L10883="General2","F0070000061A","E31250000331"))</f>
        <v/>
      </c>
    </row>
    <row r="10884" spans="16:20">
      <c r="P10884" s="70" t="str">
        <f t="shared" si="511"/>
        <v/>
      </c>
      <c r="Q10884" s="70" t="str">
        <f t="shared" si="512"/>
        <v/>
      </c>
      <c r="R10884" s="70" t="str">
        <f>IFERROR(IF(K10884="handling and wharfage",SUM(P10884:Q10884),IF(OR(K10884="tank",K10884="Boat",K10884="car"),INDEX(Rate!$B$4:$M$25,MATCH(Gilbert!N10884,Rate!$A$4:$A$25,0),MATCH(Gilbert!L10884,Rate!$B$3:$M$3,0))*O10884*0.8,INDEX(Rate!$B$4:$M$25,MATCH(Gilbert!N10884,Rate!$A$4:$A$25,0),MATCH(Gilbert!L10884,Rate!$B$3:$M$3,0))*O10884)),"")</f>
        <v/>
      </c>
      <c r="T10884" s="71" t="str">
        <f t="shared" si="513"/>
        <v/>
      </c>
    </row>
    <row r="10885" spans="16:20">
      <c r="P10885" s="70" t="str">
        <f t="shared" si="511"/>
        <v/>
      </c>
      <c r="Q10885" s="70" t="str">
        <f t="shared" si="512"/>
        <v/>
      </c>
      <c r="R10885" s="70" t="str">
        <f>IFERROR(IF(K10885="handling and wharfage",SUM(P10885:Q10885),IF(OR(K10885="tank",K10885="Boat",K10885="car"),INDEX(Rate!$B$4:$M$25,MATCH(Gilbert!N10885,Rate!$A$4:$A$25,0),MATCH(Gilbert!L10885,Rate!$B$3:$M$3,0))*O10885*0.8,INDEX(Rate!$B$4:$M$25,MATCH(Gilbert!N10885,Rate!$A$4:$A$25,0),MATCH(Gilbert!L10885,Rate!$B$3:$M$3,0))*O10885)),"")</f>
        <v/>
      </c>
      <c r="T10885" s="71" t="str">
        <f t="shared" si="513"/>
        <v/>
      </c>
    </row>
    <row r="10886" spans="16:20">
      <c r="P10886" s="70" t="str">
        <f t="shared" si="511"/>
        <v/>
      </c>
      <c r="Q10886" s="70" t="str">
        <f t="shared" si="512"/>
        <v/>
      </c>
      <c r="R10886" s="70" t="str">
        <f>IFERROR(IF(K10886="handling and wharfage",SUM(P10886:Q10886),IF(OR(K10886="tank",K10886="Boat",K10886="car"),INDEX(Rate!$B$4:$M$25,MATCH(Gilbert!N10886,Rate!$A$4:$A$25,0),MATCH(Gilbert!L10886,Rate!$B$3:$M$3,0))*O10886*0.8,INDEX(Rate!$B$4:$M$25,MATCH(Gilbert!N10886,Rate!$A$4:$A$25,0),MATCH(Gilbert!L10886,Rate!$B$3:$M$3,0))*O10886)),"")</f>
        <v/>
      </c>
      <c r="T10886" s="71" t="str">
        <f t="shared" si="513"/>
        <v/>
      </c>
    </row>
    <row r="10887" spans="16:20">
      <c r="P10887" s="70" t="str">
        <f t="shared" si="511"/>
        <v/>
      </c>
      <c r="Q10887" s="70" t="str">
        <f t="shared" si="512"/>
        <v/>
      </c>
      <c r="R10887" s="70" t="str">
        <f>IFERROR(IF(K10887="handling and wharfage",SUM(P10887:Q10887),IF(OR(K10887="tank",K10887="Boat",K10887="car"),INDEX(Rate!$B$4:$M$25,MATCH(Gilbert!N10887,Rate!$A$4:$A$25,0),MATCH(Gilbert!L10887,Rate!$B$3:$M$3,0))*O10887*0.8,INDEX(Rate!$B$4:$M$25,MATCH(Gilbert!N10887,Rate!$A$4:$A$25,0),MATCH(Gilbert!L10887,Rate!$B$3:$M$3,0))*O10887)),"")</f>
        <v/>
      </c>
      <c r="T10887" s="71" t="str">
        <f t="shared" si="513"/>
        <v/>
      </c>
    </row>
    <row r="10888" spans="16:20">
      <c r="P10888" s="70" t="str">
        <f t="shared" si="511"/>
        <v/>
      </c>
      <c r="Q10888" s="70" t="str">
        <f t="shared" si="512"/>
        <v/>
      </c>
      <c r="R10888" s="70" t="str">
        <f>IFERROR(IF(K10888="handling and wharfage",SUM(P10888:Q10888),IF(OR(K10888="tank",K10888="Boat",K10888="car"),INDEX(Rate!$B$4:$M$25,MATCH(Gilbert!N10888,Rate!$A$4:$A$25,0),MATCH(Gilbert!L10888,Rate!$B$3:$M$3,0))*O10888*0.8,INDEX(Rate!$B$4:$M$25,MATCH(Gilbert!N10888,Rate!$A$4:$A$25,0),MATCH(Gilbert!L10888,Rate!$B$3:$M$3,0))*O10888)),"")</f>
        <v/>
      </c>
      <c r="T10888" s="71" t="str">
        <f t="shared" si="513"/>
        <v/>
      </c>
    </row>
    <row r="10889" spans="16:20">
      <c r="P10889" s="70" t="str">
        <f t="shared" si="511"/>
        <v/>
      </c>
      <c r="Q10889" s="70" t="str">
        <f t="shared" si="512"/>
        <v/>
      </c>
      <c r="R10889" s="70" t="str">
        <f>IFERROR(IF(K10889="handling and wharfage",SUM(P10889:Q10889),IF(OR(K10889="tank",K10889="Boat",K10889="car"),INDEX(Rate!$B$4:$M$25,MATCH(Gilbert!N10889,Rate!$A$4:$A$25,0),MATCH(Gilbert!L10889,Rate!$B$3:$M$3,0))*O10889*0.8,INDEX(Rate!$B$4:$M$25,MATCH(Gilbert!N10889,Rate!$A$4:$A$25,0),MATCH(Gilbert!L10889,Rate!$B$3:$M$3,0))*O10889)),"")</f>
        <v/>
      </c>
      <c r="T10889" s="71" t="str">
        <f t="shared" si="513"/>
        <v/>
      </c>
    </row>
    <row r="10890" spans="16:20">
      <c r="P10890" s="70" t="str">
        <f t="shared" si="511"/>
        <v/>
      </c>
      <c r="Q10890" s="70" t="str">
        <f t="shared" si="512"/>
        <v/>
      </c>
      <c r="R10890" s="70" t="str">
        <f>IFERROR(IF(K10890="handling and wharfage",SUM(P10890:Q10890),IF(OR(K10890="tank",K10890="Boat",K10890="car"),INDEX(Rate!$B$4:$M$25,MATCH(Gilbert!N10890,Rate!$A$4:$A$25,0),MATCH(Gilbert!L10890,Rate!$B$3:$M$3,0))*O10890*0.8,INDEX(Rate!$B$4:$M$25,MATCH(Gilbert!N10890,Rate!$A$4:$A$25,0),MATCH(Gilbert!L10890,Rate!$B$3:$M$3,0))*O10890)),"")</f>
        <v/>
      </c>
      <c r="T10890" s="71" t="str">
        <f t="shared" si="513"/>
        <v/>
      </c>
    </row>
    <row r="10891" spans="16:20">
      <c r="P10891" s="70" t="str">
        <f t="shared" si="511"/>
        <v/>
      </c>
      <c r="Q10891" s="70" t="str">
        <f t="shared" si="512"/>
        <v/>
      </c>
      <c r="R10891" s="70" t="str">
        <f>IFERROR(IF(K10891="handling and wharfage",SUM(P10891:Q10891),IF(OR(K10891="tank",K10891="Boat",K10891="car"),INDEX(Rate!$B$4:$M$25,MATCH(Gilbert!N10891,Rate!$A$4:$A$25,0),MATCH(Gilbert!L10891,Rate!$B$3:$M$3,0))*O10891*0.8,INDEX(Rate!$B$4:$M$25,MATCH(Gilbert!N10891,Rate!$A$4:$A$25,0),MATCH(Gilbert!L10891,Rate!$B$3:$M$3,0))*O10891)),"")</f>
        <v/>
      </c>
      <c r="T10891" s="71" t="str">
        <f t="shared" si="513"/>
        <v/>
      </c>
    </row>
    <row r="10892" spans="16:20">
      <c r="P10892" s="70" t="str">
        <f t="shared" si="511"/>
        <v/>
      </c>
      <c r="Q10892" s="70" t="str">
        <f t="shared" si="512"/>
        <v/>
      </c>
      <c r="R10892" s="70" t="str">
        <f>IFERROR(IF(K10892="handling and wharfage",SUM(P10892:Q10892),IF(OR(K10892="tank",K10892="Boat",K10892="car"),INDEX(Rate!$B$4:$M$25,MATCH(Gilbert!N10892,Rate!$A$4:$A$25,0),MATCH(Gilbert!L10892,Rate!$B$3:$M$3,0))*O10892*0.8,INDEX(Rate!$B$4:$M$25,MATCH(Gilbert!N10892,Rate!$A$4:$A$25,0),MATCH(Gilbert!L10892,Rate!$B$3:$M$3,0))*O10892)),"")</f>
        <v/>
      </c>
      <c r="T10892" s="71" t="str">
        <f t="shared" si="513"/>
        <v/>
      </c>
    </row>
    <row r="10893" spans="16:20">
      <c r="P10893" s="70" t="str">
        <f t="shared" si="511"/>
        <v/>
      </c>
      <c r="Q10893" s="70" t="str">
        <f t="shared" si="512"/>
        <v/>
      </c>
      <c r="R10893" s="70" t="str">
        <f>IFERROR(IF(K10893="handling and wharfage",SUM(P10893:Q10893),IF(OR(K10893="tank",K10893="Boat",K10893="car"),INDEX(Rate!$B$4:$M$25,MATCH(Gilbert!N10893,Rate!$A$4:$A$25,0),MATCH(Gilbert!L10893,Rate!$B$3:$M$3,0))*O10893*0.8,INDEX(Rate!$B$4:$M$25,MATCH(Gilbert!N10893,Rate!$A$4:$A$25,0),MATCH(Gilbert!L10893,Rate!$B$3:$M$3,0))*O10893)),"")</f>
        <v/>
      </c>
      <c r="T10893" s="71" t="str">
        <f t="shared" si="513"/>
        <v/>
      </c>
    </row>
    <row r="10894" spans="16:20">
      <c r="P10894" s="70" t="str">
        <f t="shared" si="511"/>
        <v/>
      </c>
      <c r="Q10894" s="70" t="str">
        <f t="shared" si="512"/>
        <v/>
      </c>
      <c r="R10894" s="70" t="str">
        <f>IFERROR(IF(K10894="handling and wharfage",SUM(P10894:Q10894),IF(OR(K10894="tank",K10894="Boat",K10894="car"),INDEX(Rate!$B$4:$M$25,MATCH(Gilbert!N10894,Rate!$A$4:$A$25,0),MATCH(Gilbert!L10894,Rate!$B$3:$M$3,0))*O10894*0.8,INDEX(Rate!$B$4:$M$25,MATCH(Gilbert!N10894,Rate!$A$4:$A$25,0),MATCH(Gilbert!L10894,Rate!$B$3:$M$3,0))*O10894)),"")</f>
        <v/>
      </c>
      <c r="T10894" s="71" t="str">
        <f t="shared" si="513"/>
        <v/>
      </c>
    </row>
    <row r="10895" spans="16:20">
      <c r="P10895" s="70" t="str">
        <f t="shared" si="511"/>
        <v/>
      </c>
      <c r="Q10895" s="70" t="str">
        <f t="shared" si="512"/>
        <v/>
      </c>
      <c r="R10895" s="70" t="str">
        <f>IFERROR(IF(K10895="handling and wharfage",SUM(P10895:Q10895),IF(OR(K10895="tank",K10895="Boat",K10895="car"),INDEX(Rate!$B$4:$M$25,MATCH(Gilbert!N10895,Rate!$A$4:$A$25,0),MATCH(Gilbert!L10895,Rate!$B$3:$M$3,0))*O10895*0.8,INDEX(Rate!$B$4:$M$25,MATCH(Gilbert!N10895,Rate!$A$4:$A$25,0),MATCH(Gilbert!L10895,Rate!$B$3:$M$3,0))*O10895)),"")</f>
        <v/>
      </c>
      <c r="T10895" s="71" t="str">
        <f t="shared" si="513"/>
        <v/>
      </c>
    </row>
    <row r="10896" spans="16:20">
      <c r="P10896" s="70" t="str">
        <f t="shared" si="511"/>
        <v/>
      </c>
      <c r="Q10896" s="70" t="str">
        <f t="shared" si="512"/>
        <v/>
      </c>
      <c r="R10896" s="70" t="str">
        <f>IFERROR(IF(K10896="handling and wharfage",SUM(P10896:Q10896),IF(OR(K10896="tank",K10896="Boat",K10896="car"),INDEX(Rate!$B$4:$M$25,MATCH(Gilbert!N10896,Rate!$A$4:$A$25,0),MATCH(Gilbert!L10896,Rate!$B$3:$M$3,0))*O10896*0.8,INDEX(Rate!$B$4:$M$25,MATCH(Gilbert!N10896,Rate!$A$4:$A$25,0),MATCH(Gilbert!L10896,Rate!$B$3:$M$3,0))*O10896)),"")</f>
        <v/>
      </c>
      <c r="T10896" s="71" t="str">
        <f t="shared" si="513"/>
        <v/>
      </c>
    </row>
    <row r="10897" spans="16:20">
      <c r="P10897" s="70" t="str">
        <f t="shared" si="511"/>
        <v/>
      </c>
      <c r="Q10897" s="70" t="str">
        <f t="shared" si="512"/>
        <v/>
      </c>
      <c r="R10897" s="70" t="str">
        <f>IFERROR(IF(K10897="handling and wharfage",SUM(P10897:Q10897),IF(OR(K10897="tank",K10897="Boat",K10897="car"),INDEX(Rate!$B$4:$M$25,MATCH(Gilbert!N10897,Rate!$A$4:$A$25,0),MATCH(Gilbert!L10897,Rate!$B$3:$M$3,0))*O10897*0.8,INDEX(Rate!$B$4:$M$25,MATCH(Gilbert!N10897,Rate!$A$4:$A$25,0),MATCH(Gilbert!L10897,Rate!$B$3:$M$3,0))*O10897)),"")</f>
        <v/>
      </c>
      <c r="T10897" s="71" t="str">
        <f t="shared" si="513"/>
        <v/>
      </c>
    </row>
    <row r="10898" spans="16:20">
      <c r="P10898" s="70" t="str">
        <f t="shared" si="511"/>
        <v/>
      </c>
      <c r="Q10898" s="70" t="str">
        <f t="shared" si="512"/>
        <v/>
      </c>
      <c r="R10898" s="70" t="str">
        <f>IFERROR(IF(K10898="handling and wharfage",SUM(P10898:Q10898),IF(OR(K10898="tank",K10898="Boat",K10898="car"),INDEX(Rate!$B$4:$M$25,MATCH(Gilbert!N10898,Rate!$A$4:$A$25,0),MATCH(Gilbert!L10898,Rate!$B$3:$M$3,0))*O10898*0.8,INDEX(Rate!$B$4:$M$25,MATCH(Gilbert!N10898,Rate!$A$4:$A$25,0),MATCH(Gilbert!L10898,Rate!$B$3:$M$3,0))*O10898)),"")</f>
        <v/>
      </c>
      <c r="T10898" s="71" t="str">
        <f t="shared" si="513"/>
        <v/>
      </c>
    </row>
    <row r="10899" spans="16:20">
      <c r="P10899" s="70" t="str">
        <f t="shared" si="511"/>
        <v/>
      </c>
      <c r="Q10899" s="70" t="str">
        <f t="shared" si="512"/>
        <v/>
      </c>
      <c r="R10899" s="70" t="str">
        <f>IFERROR(IF(K10899="handling and wharfage",SUM(P10899:Q10899),IF(OR(K10899="tank",K10899="Boat",K10899="car"),INDEX(Rate!$B$4:$M$25,MATCH(Gilbert!N10899,Rate!$A$4:$A$25,0),MATCH(Gilbert!L10899,Rate!$B$3:$M$3,0))*O10899*0.8,INDEX(Rate!$B$4:$M$25,MATCH(Gilbert!N10899,Rate!$A$4:$A$25,0),MATCH(Gilbert!L10899,Rate!$B$3:$M$3,0))*O10899)),"")</f>
        <v/>
      </c>
      <c r="T10899" s="71" t="str">
        <f t="shared" si="513"/>
        <v/>
      </c>
    </row>
    <row r="10900" spans="16:20">
      <c r="P10900" s="70" t="str">
        <f t="shared" si="511"/>
        <v/>
      </c>
      <c r="Q10900" s="70" t="str">
        <f t="shared" si="512"/>
        <v/>
      </c>
      <c r="R10900" s="70" t="str">
        <f>IFERROR(IF(K10900="handling and wharfage",SUM(P10900:Q10900),IF(OR(K10900="tank",K10900="Boat",K10900="car"),INDEX(Rate!$B$4:$M$25,MATCH(Gilbert!N10900,Rate!$A$4:$A$25,0),MATCH(Gilbert!L10900,Rate!$B$3:$M$3,0))*O10900*0.8,INDEX(Rate!$B$4:$M$25,MATCH(Gilbert!N10900,Rate!$A$4:$A$25,0),MATCH(Gilbert!L10900,Rate!$B$3:$M$3,0))*O10900)),"")</f>
        <v/>
      </c>
      <c r="T10900" s="71" t="str">
        <f t="shared" si="513"/>
        <v/>
      </c>
    </row>
    <row r="10901" spans="16:20">
      <c r="P10901" s="70" t="str">
        <f t="shared" si="511"/>
        <v/>
      </c>
      <c r="Q10901" s="70" t="str">
        <f t="shared" si="512"/>
        <v/>
      </c>
      <c r="R10901" s="70" t="str">
        <f>IFERROR(IF(K10901="handling and wharfage",SUM(P10901:Q10901),IF(OR(K10901="tank",K10901="Boat",K10901="car"),INDEX(Rate!$B$4:$M$25,MATCH(Gilbert!N10901,Rate!$A$4:$A$25,0),MATCH(Gilbert!L10901,Rate!$B$3:$M$3,0))*O10901*0.8,INDEX(Rate!$B$4:$M$25,MATCH(Gilbert!N10901,Rate!$A$4:$A$25,0),MATCH(Gilbert!L10901,Rate!$B$3:$M$3,0))*O10901)),"")</f>
        <v/>
      </c>
      <c r="T10901" s="71" t="str">
        <f t="shared" si="513"/>
        <v/>
      </c>
    </row>
    <row r="10902" spans="16:20">
      <c r="P10902" s="70" t="str">
        <f t="shared" si="511"/>
        <v/>
      </c>
      <c r="Q10902" s="70" t="str">
        <f t="shared" si="512"/>
        <v/>
      </c>
      <c r="R10902" s="70" t="str">
        <f>IFERROR(IF(K10902="handling and wharfage",SUM(P10902:Q10902),IF(OR(K10902="tank",K10902="Boat",K10902="car"),INDEX(Rate!$B$4:$M$25,MATCH(Gilbert!N10902,Rate!$A$4:$A$25,0),MATCH(Gilbert!L10902,Rate!$B$3:$M$3,0))*O10902*0.8,INDEX(Rate!$B$4:$M$25,MATCH(Gilbert!N10902,Rate!$A$4:$A$25,0),MATCH(Gilbert!L10902,Rate!$B$3:$M$3,0))*O10902)),"")</f>
        <v/>
      </c>
      <c r="T10902" s="71" t="str">
        <f t="shared" si="513"/>
        <v/>
      </c>
    </row>
    <row r="10903" spans="16:20">
      <c r="P10903" s="70" t="str">
        <f t="shared" si="511"/>
        <v/>
      </c>
      <c r="Q10903" s="70" t="str">
        <f t="shared" si="512"/>
        <v/>
      </c>
      <c r="R10903" s="70" t="str">
        <f>IFERROR(IF(K10903="handling and wharfage",SUM(P10903:Q10903),IF(OR(K10903="tank",K10903="Boat",K10903="car"),INDEX(Rate!$B$4:$M$25,MATCH(Gilbert!N10903,Rate!$A$4:$A$25,0),MATCH(Gilbert!L10903,Rate!$B$3:$M$3,0))*O10903*0.8,INDEX(Rate!$B$4:$M$25,MATCH(Gilbert!N10903,Rate!$A$4:$A$25,0),MATCH(Gilbert!L10903,Rate!$B$3:$M$3,0))*O10903)),"")</f>
        <v/>
      </c>
      <c r="T10903" s="71" t="str">
        <f t="shared" si="513"/>
        <v/>
      </c>
    </row>
    <row r="10904" spans="16:20">
      <c r="P10904" s="70" t="str">
        <f t="shared" si="511"/>
        <v/>
      </c>
      <c r="Q10904" s="70" t="str">
        <f t="shared" si="512"/>
        <v/>
      </c>
      <c r="R10904" s="70" t="str">
        <f>IFERROR(IF(K10904="handling and wharfage",SUM(P10904:Q10904),IF(OR(K10904="tank",K10904="Boat",K10904="car"),INDEX(Rate!$B$4:$M$25,MATCH(Gilbert!N10904,Rate!$A$4:$A$25,0),MATCH(Gilbert!L10904,Rate!$B$3:$M$3,0))*O10904*0.8,INDEX(Rate!$B$4:$M$25,MATCH(Gilbert!N10904,Rate!$A$4:$A$25,0),MATCH(Gilbert!L10904,Rate!$B$3:$M$3,0))*O10904)),"")</f>
        <v/>
      </c>
      <c r="T10904" s="71" t="str">
        <f t="shared" si="513"/>
        <v/>
      </c>
    </row>
    <row r="10905" spans="16:20">
      <c r="P10905" s="70" t="str">
        <f t="shared" si="511"/>
        <v/>
      </c>
      <c r="Q10905" s="70" t="str">
        <f t="shared" si="512"/>
        <v/>
      </c>
      <c r="R10905" s="70" t="str">
        <f>IFERROR(IF(K10905="handling and wharfage",SUM(P10905:Q10905),IF(OR(K10905="tank",K10905="Boat",K10905="car"),INDEX(Rate!$B$4:$M$25,MATCH(Gilbert!N10905,Rate!$A$4:$A$25,0),MATCH(Gilbert!L10905,Rate!$B$3:$M$3,0))*O10905*0.8,INDEX(Rate!$B$4:$M$25,MATCH(Gilbert!N10905,Rate!$A$4:$A$25,0),MATCH(Gilbert!L10905,Rate!$B$3:$M$3,0))*O10905)),"")</f>
        <v/>
      </c>
      <c r="T10905" s="71" t="str">
        <f t="shared" si="513"/>
        <v/>
      </c>
    </row>
    <row r="10906" spans="16:20">
      <c r="P10906" s="70" t="str">
        <f t="shared" si="511"/>
        <v/>
      </c>
      <c r="Q10906" s="70" t="str">
        <f t="shared" si="512"/>
        <v/>
      </c>
      <c r="R10906" s="70" t="str">
        <f>IFERROR(IF(K10906="handling and wharfage",SUM(P10906:Q10906),IF(OR(K10906="tank",K10906="Boat",K10906="car"),INDEX(Rate!$B$4:$M$25,MATCH(Gilbert!N10906,Rate!$A$4:$A$25,0),MATCH(Gilbert!L10906,Rate!$B$3:$M$3,0))*O10906*0.8,INDEX(Rate!$B$4:$M$25,MATCH(Gilbert!N10906,Rate!$A$4:$A$25,0),MATCH(Gilbert!L10906,Rate!$B$3:$M$3,0))*O10906)),"")</f>
        <v/>
      </c>
      <c r="T10906" s="71" t="str">
        <f t="shared" si="513"/>
        <v/>
      </c>
    </row>
    <row r="10907" spans="16:20">
      <c r="P10907" s="70" t="str">
        <f t="shared" si="511"/>
        <v/>
      </c>
      <c r="Q10907" s="70" t="str">
        <f t="shared" si="512"/>
        <v/>
      </c>
      <c r="R10907" s="70" t="str">
        <f>IFERROR(IF(K10907="handling and wharfage",SUM(P10907:Q10907),IF(OR(K10907="tank",K10907="Boat",K10907="car"),INDEX(Rate!$B$4:$M$25,MATCH(Gilbert!N10907,Rate!$A$4:$A$25,0),MATCH(Gilbert!L10907,Rate!$B$3:$M$3,0))*O10907*0.8,INDEX(Rate!$B$4:$M$25,MATCH(Gilbert!N10907,Rate!$A$4:$A$25,0),MATCH(Gilbert!L10907,Rate!$B$3:$M$3,0))*O10907)),"")</f>
        <v/>
      </c>
      <c r="T10907" s="71" t="str">
        <f t="shared" si="513"/>
        <v/>
      </c>
    </row>
    <row r="10908" spans="16:20">
      <c r="P10908" s="70" t="str">
        <f t="shared" si="511"/>
        <v/>
      </c>
      <c r="Q10908" s="70" t="str">
        <f t="shared" si="512"/>
        <v/>
      </c>
      <c r="R10908" s="70" t="str">
        <f>IFERROR(IF(K10908="handling and wharfage",SUM(P10908:Q10908),IF(OR(K10908="tank",K10908="Boat",K10908="car"),INDEX(Rate!$B$4:$M$25,MATCH(Gilbert!N10908,Rate!$A$4:$A$25,0),MATCH(Gilbert!L10908,Rate!$B$3:$M$3,0))*O10908*0.8,INDEX(Rate!$B$4:$M$25,MATCH(Gilbert!N10908,Rate!$A$4:$A$25,0),MATCH(Gilbert!L10908,Rate!$B$3:$M$3,0))*O10908)),"")</f>
        <v/>
      </c>
      <c r="T10908" s="71" t="str">
        <f t="shared" si="513"/>
        <v/>
      </c>
    </row>
    <row r="10909" spans="16:20">
      <c r="P10909" s="70" t="str">
        <f t="shared" si="511"/>
        <v/>
      </c>
      <c r="Q10909" s="70" t="str">
        <f t="shared" si="512"/>
        <v/>
      </c>
      <c r="R10909" s="70" t="str">
        <f>IFERROR(IF(K10909="handling and wharfage",SUM(P10909:Q10909),IF(OR(K10909="tank",K10909="Boat",K10909="car"),INDEX(Rate!$B$4:$M$25,MATCH(Gilbert!N10909,Rate!$A$4:$A$25,0),MATCH(Gilbert!L10909,Rate!$B$3:$M$3,0))*O10909*0.8,INDEX(Rate!$B$4:$M$25,MATCH(Gilbert!N10909,Rate!$A$4:$A$25,0),MATCH(Gilbert!L10909,Rate!$B$3:$M$3,0))*O10909)),"")</f>
        <v/>
      </c>
      <c r="T10909" s="71" t="str">
        <f t="shared" si="513"/>
        <v/>
      </c>
    </row>
    <row r="10910" spans="16:20">
      <c r="P10910" s="70" t="str">
        <f t="shared" si="511"/>
        <v/>
      </c>
      <c r="Q10910" s="70" t="str">
        <f t="shared" si="512"/>
        <v/>
      </c>
      <c r="R10910" s="70" t="str">
        <f>IFERROR(IF(K10910="handling and wharfage",SUM(P10910:Q10910),IF(OR(K10910="tank",K10910="Boat",K10910="car"),INDEX(Rate!$B$4:$M$25,MATCH(Gilbert!N10910,Rate!$A$4:$A$25,0),MATCH(Gilbert!L10910,Rate!$B$3:$M$3,0))*O10910*0.8,INDEX(Rate!$B$4:$M$25,MATCH(Gilbert!N10910,Rate!$A$4:$A$25,0),MATCH(Gilbert!L10910,Rate!$B$3:$M$3,0))*O10910)),"")</f>
        <v/>
      </c>
      <c r="T10910" s="71" t="str">
        <f t="shared" si="513"/>
        <v/>
      </c>
    </row>
    <row r="10911" spans="16:20">
      <c r="P10911" s="70" t="str">
        <f t="shared" si="511"/>
        <v/>
      </c>
      <c r="Q10911" s="70" t="str">
        <f t="shared" si="512"/>
        <v/>
      </c>
      <c r="R10911" s="70" t="str">
        <f>IFERROR(IF(K10911="handling and wharfage",SUM(P10911:Q10911),IF(OR(K10911="tank",K10911="Boat",K10911="car"),INDEX(Rate!$B$4:$M$25,MATCH(Gilbert!N10911,Rate!$A$4:$A$25,0),MATCH(Gilbert!L10911,Rate!$B$3:$M$3,0))*O10911*0.8,INDEX(Rate!$B$4:$M$25,MATCH(Gilbert!N10911,Rate!$A$4:$A$25,0),MATCH(Gilbert!L10911,Rate!$B$3:$M$3,0))*O10911)),"")</f>
        <v/>
      </c>
      <c r="T10911" s="71" t="str">
        <f t="shared" si="513"/>
        <v/>
      </c>
    </row>
    <row r="10912" spans="16:20">
      <c r="P10912" s="70" t="str">
        <f t="shared" si="511"/>
        <v/>
      </c>
      <c r="Q10912" s="70" t="str">
        <f t="shared" si="512"/>
        <v/>
      </c>
      <c r="R10912" s="70" t="str">
        <f>IFERROR(IF(K10912="handling and wharfage",SUM(P10912:Q10912),IF(OR(K10912="tank",K10912="Boat",K10912="car"),INDEX(Rate!$B$4:$M$25,MATCH(Gilbert!N10912,Rate!$A$4:$A$25,0),MATCH(Gilbert!L10912,Rate!$B$3:$M$3,0))*O10912*0.8,INDEX(Rate!$B$4:$M$25,MATCH(Gilbert!N10912,Rate!$A$4:$A$25,0),MATCH(Gilbert!L10912,Rate!$B$3:$M$3,0))*O10912)),"")</f>
        <v/>
      </c>
      <c r="T10912" s="71" t="str">
        <f t="shared" si="513"/>
        <v/>
      </c>
    </row>
    <row r="10913" spans="16:20">
      <c r="P10913" s="70" t="str">
        <f t="shared" si="511"/>
        <v/>
      </c>
      <c r="Q10913" s="70" t="str">
        <f t="shared" si="512"/>
        <v/>
      </c>
      <c r="R10913" s="70" t="str">
        <f>IFERROR(IF(K10913="handling and wharfage",SUM(P10913:Q10913),IF(OR(K10913="tank",K10913="Boat",K10913="car"),INDEX(Rate!$B$4:$M$25,MATCH(Gilbert!N10913,Rate!$A$4:$A$25,0),MATCH(Gilbert!L10913,Rate!$B$3:$M$3,0))*O10913*0.8,INDEX(Rate!$B$4:$M$25,MATCH(Gilbert!N10913,Rate!$A$4:$A$25,0),MATCH(Gilbert!L10913,Rate!$B$3:$M$3,0))*O10913)),"")</f>
        <v/>
      </c>
      <c r="T10913" s="71" t="str">
        <f t="shared" si="513"/>
        <v/>
      </c>
    </row>
    <row r="10914" spans="16:20">
      <c r="P10914" s="70" t="str">
        <f t="shared" si="511"/>
        <v/>
      </c>
      <c r="Q10914" s="70" t="str">
        <f t="shared" si="512"/>
        <v/>
      </c>
      <c r="R10914" s="70" t="str">
        <f>IFERROR(IF(K10914="handling and wharfage",SUM(P10914:Q10914),IF(OR(K10914="tank",K10914="Boat",K10914="car"),INDEX(Rate!$B$4:$M$25,MATCH(Gilbert!N10914,Rate!$A$4:$A$25,0),MATCH(Gilbert!L10914,Rate!$B$3:$M$3,0))*O10914*0.8,INDEX(Rate!$B$4:$M$25,MATCH(Gilbert!N10914,Rate!$A$4:$A$25,0),MATCH(Gilbert!L10914,Rate!$B$3:$M$3,0))*O10914)),"")</f>
        <v/>
      </c>
      <c r="T10914" s="71" t="str">
        <f t="shared" si="513"/>
        <v/>
      </c>
    </row>
    <row r="10915" spans="16:20">
      <c r="P10915" s="70" t="str">
        <f t="shared" si="511"/>
        <v/>
      </c>
      <c r="Q10915" s="70" t="str">
        <f t="shared" si="512"/>
        <v/>
      </c>
      <c r="R10915" s="70" t="str">
        <f>IFERROR(IF(K10915="handling and wharfage",SUM(P10915:Q10915),IF(OR(K10915="tank",K10915="Boat",K10915="car"),INDEX(Rate!$B$4:$M$25,MATCH(Gilbert!N10915,Rate!$A$4:$A$25,0),MATCH(Gilbert!L10915,Rate!$B$3:$M$3,0))*O10915*0.8,INDEX(Rate!$B$4:$M$25,MATCH(Gilbert!N10915,Rate!$A$4:$A$25,0),MATCH(Gilbert!L10915,Rate!$B$3:$M$3,0))*O10915)),"")</f>
        <v/>
      </c>
      <c r="T10915" s="71" t="str">
        <f t="shared" si="513"/>
        <v/>
      </c>
    </row>
    <row r="10916" spans="16:20">
      <c r="P10916" s="70" t="str">
        <f t="shared" si="511"/>
        <v/>
      </c>
      <c r="Q10916" s="70" t="str">
        <f t="shared" si="512"/>
        <v/>
      </c>
      <c r="R10916" s="70" t="str">
        <f>IFERROR(IF(K10916="handling and wharfage",SUM(P10916:Q10916),IF(OR(K10916="tank",K10916="Boat",K10916="car"),INDEX(Rate!$B$4:$M$25,MATCH(Gilbert!N10916,Rate!$A$4:$A$25,0),MATCH(Gilbert!L10916,Rate!$B$3:$M$3,0))*O10916*0.8,INDEX(Rate!$B$4:$M$25,MATCH(Gilbert!N10916,Rate!$A$4:$A$25,0),MATCH(Gilbert!L10916,Rate!$B$3:$M$3,0))*O10916)),"")</f>
        <v/>
      </c>
      <c r="T10916" s="71" t="str">
        <f t="shared" si="513"/>
        <v/>
      </c>
    </row>
    <row r="10917" spans="16:20">
      <c r="P10917" s="70" t="str">
        <f t="shared" si="511"/>
        <v/>
      </c>
      <c r="Q10917" s="70" t="str">
        <f t="shared" si="512"/>
        <v/>
      </c>
      <c r="R10917" s="70" t="str">
        <f>IFERROR(IF(K10917="handling and wharfage",SUM(P10917:Q10917),IF(OR(K10917="tank",K10917="Boat",K10917="car"),INDEX(Rate!$B$4:$M$25,MATCH(Gilbert!N10917,Rate!$A$4:$A$25,0),MATCH(Gilbert!L10917,Rate!$B$3:$M$3,0))*O10917*0.8,INDEX(Rate!$B$4:$M$25,MATCH(Gilbert!N10917,Rate!$A$4:$A$25,0),MATCH(Gilbert!L10917,Rate!$B$3:$M$3,0))*O10917)),"")</f>
        <v/>
      </c>
      <c r="T10917" s="71" t="str">
        <f t="shared" si="513"/>
        <v/>
      </c>
    </row>
    <row r="10918" spans="16:20">
      <c r="P10918" s="70" t="str">
        <f t="shared" si="511"/>
        <v/>
      </c>
      <c r="Q10918" s="70" t="str">
        <f t="shared" si="512"/>
        <v/>
      </c>
      <c r="R10918" s="70" t="str">
        <f>IFERROR(IF(K10918="handling and wharfage",SUM(P10918:Q10918),IF(OR(K10918="tank",K10918="Boat",K10918="car"),INDEX(Rate!$B$4:$M$25,MATCH(Gilbert!N10918,Rate!$A$4:$A$25,0),MATCH(Gilbert!L10918,Rate!$B$3:$M$3,0))*O10918*0.8,INDEX(Rate!$B$4:$M$25,MATCH(Gilbert!N10918,Rate!$A$4:$A$25,0),MATCH(Gilbert!L10918,Rate!$B$3:$M$3,0))*O10918)),"")</f>
        <v/>
      </c>
      <c r="T10918" s="71" t="str">
        <f t="shared" si="513"/>
        <v/>
      </c>
    </row>
    <row r="10919" spans="16:20">
      <c r="P10919" s="70" t="str">
        <f t="shared" si="511"/>
        <v/>
      </c>
      <c r="Q10919" s="70" t="str">
        <f t="shared" si="512"/>
        <v/>
      </c>
      <c r="R10919" s="70" t="str">
        <f>IFERROR(IF(K10919="handling and wharfage",SUM(P10919:Q10919),IF(OR(K10919="tank",K10919="Boat",K10919="car"),INDEX(Rate!$B$4:$M$25,MATCH(Gilbert!N10919,Rate!$A$4:$A$25,0),MATCH(Gilbert!L10919,Rate!$B$3:$M$3,0))*O10919*0.8,INDEX(Rate!$B$4:$M$25,MATCH(Gilbert!N10919,Rate!$A$4:$A$25,0),MATCH(Gilbert!L10919,Rate!$B$3:$M$3,0))*O10919)),"")</f>
        <v/>
      </c>
      <c r="T10919" s="71" t="str">
        <f t="shared" si="513"/>
        <v/>
      </c>
    </row>
    <row r="10920" spans="16:20">
      <c r="P10920" s="70" t="str">
        <f t="shared" si="511"/>
        <v/>
      </c>
      <c r="Q10920" s="70" t="str">
        <f t="shared" si="512"/>
        <v/>
      </c>
      <c r="R10920" s="70" t="str">
        <f>IFERROR(IF(K10920="handling and wharfage",SUM(P10920:Q10920),IF(OR(K10920="tank",K10920="Boat",K10920="car"),INDEX(Rate!$B$4:$M$25,MATCH(Gilbert!N10920,Rate!$A$4:$A$25,0),MATCH(Gilbert!L10920,Rate!$B$3:$M$3,0))*O10920*0.8,INDEX(Rate!$B$4:$M$25,MATCH(Gilbert!N10920,Rate!$A$4:$A$25,0),MATCH(Gilbert!L10920,Rate!$B$3:$M$3,0))*O10920)),"")</f>
        <v/>
      </c>
      <c r="T10920" s="71" t="str">
        <f t="shared" si="513"/>
        <v/>
      </c>
    </row>
    <row r="10921" spans="16:20">
      <c r="P10921" s="70" t="str">
        <f t="shared" si="511"/>
        <v/>
      </c>
      <c r="Q10921" s="70" t="str">
        <f t="shared" si="512"/>
        <v/>
      </c>
      <c r="R10921" s="70" t="str">
        <f>IFERROR(IF(K10921="handling and wharfage",SUM(P10921:Q10921),IF(OR(K10921="tank",K10921="Boat",K10921="car"),INDEX(Rate!$B$4:$M$25,MATCH(Gilbert!N10921,Rate!$A$4:$A$25,0),MATCH(Gilbert!L10921,Rate!$B$3:$M$3,0))*O10921*0.8,INDEX(Rate!$B$4:$M$25,MATCH(Gilbert!N10921,Rate!$A$4:$A$25,0),MATCH(Gilbert!L10921,Rate!$B$3:$M$3,0))*O10921)),"")</f>
        <v/>
      </c>
      <c r="T10921" s="71" t="str">
        <f t="shared" si="513"/>
        <v/>
      </c>
    </row>
    <row r="10922" spans="16:20">
      <c r="P10922" s="70" t="str">
        <f t="shared" si="511"/>
        <v/>
      </c>
      <c r="Q10922" s="70" t="str">
        <f t="shared" si="512"/>
        <v/>
      </c>
      <c r="R10922" s="70" t="str">
        <f>IFERROR(IF(K10922="handling and wharfage",SUM(P10922:Q10922),IF(OR(K10922="tank",K10922="Boat",K10922="car"),INDEX(Rate!$B$4:$M$25,MATCH(Gilbert!N10922,Rate!$A$4:$A$25,0),MATCH(Gilbert!L10922,Rate!$B$3:$M$3,0))*O10922*0.8,INDEX(Rate!$B$4:$M$25,MATCH(Gilbert!N10922,Rate!$A$4:$A$25,0),MATCH(Gilbert!L10922,Rate!$B$3:$M$3,0))*O10922)),"")</f>
        <v/>
      </c>
      <c r="T10922" s="71" t="str">
        <f t="shared" si="513"/>
        <v/>
      </c>
    </row>
    <row r="10923" spans="16:20">
      <c r="P10923" s="70" t="str">
        <f t="shared" si="511"/>
        <v/>
      </c>
      <c r="Q10923" s="70" t="str">
        <f t="shared" si="512"/>
        <v/>
      </c>
      <c r="R10923" s="70" t="str">
        <f>IFERROR(IF(K10923="handling and wharfage",SUM(P10923:Q10923),IF(OR(K10923="tank",K10923="Boat",K10923="car"),INDEX(Rate!$B$4:$M$25,MATCH(Gilbert!N10923,Rate!$A$4:$A$25,0),MATCH(Gilbert!L10923,Rate!$B$3:$M$3,0))*O10923*0.8,INDEX(Rate!$B$4:$M$25,MATCH(Gilbert!N10923,Rate!$A$4:$A$25,0),MATCH(Gilbert!L10923,Rate!$B$3:$M$3,0))*O10923)),"")</f>
        <v/>
      </c>
      <c r="T10923" s="71" t="str">
        <f t="shared" si="513"/>
        <v/>
      </c>
    </row>
    <row r="10924" spans="16:20">
      <c r="P10924" s="70" t="str">
        <f t="shared" si="511"/>
        <v/>
      </c>
      <c r="Q10924" s="70" t="str">
        <f t="shared" si="512"/>
        <v/>
      </c>
      <c r="R10924" s="70" t="str">
        <f>IFERROR(IF(K10924="handling and wharfage",SUM(P10924:Q10924),IF(OR(K10924="tank",K10924="Boat",K10924="car"),INDEX(Rate!$B$4:$M$25,MATCH(Gilbert!N10924,Rate!$A$4:$A$25,0),MATCH(Gilbert!L10924,Rate!$B$3:$M$3,0))*O10924*0.8,INDEX(Rate!$B$4:$M$25,MATCH(Gilbert!N10924,Rate!$A$4:$A$25,0),MATCH(Gilbert!L10924,Rate!$B$3:$M$3,0))*O10924)),"")</f>
        <v/>
      </c>
      <c r="T10924" s="71" t="str">
        <f t="shared" si="513"/>
        <v/>
      </c>
    </row>
    <row r="10925" spans="16:20">
      <c r="P10925" s="70" t="str">
        <f t="shared" si="511"/>
        <v/>
      </c>
      <c r="Q10925" s="70" t="str">
        <f t="shared" si="512"/>
        <v/>
      </c>
      <c r="R10925" s="70" t="str">
        <f>IFERROR(IF(K10925="handling and wharfage",SUM(P10925:Q10925),IF(OR(K10925="tank",K10925="Boat",K10925="car"),INDEX(Rate!$B$4:$M$25,MATCH(Gilbert!N10925,Rate!$A$4:$A$25,0),MATCH(Gilbert!L10925,Rate!$B$3:$M$3,0))*O10925*0.8,INDEX(Rate!$B$4:$M$25,MATCH(Gilbert!N10925,Rate!$A$4:$A$25,0),MATCH(Gilbert!L10925,Rate!$B$3:$M$3,0))*O10925)),"")</f>
        <v/>
      </c>
      <c r="T10925" s="71" t="str">
        <f t="shared" si="513"/>
        <v/>
      </c>
    </row>
    <row r="10926" spans="16:20">
      <c r="P10926" s="70" t="str">
        <f t="shared" si="511"/>
        <v/>
      </c>
      <c r="Q10926" s="70" t="str">
        <f t="shared" si="512"/>
        <v/>
      </c>
      <c r="R10926" s="70" t="str">
        <f>IFERROR(IF(K10926="handling and wharfage",SUM(P10926:Q10926),IF(OR(K10926="tank",K10926="Boat",K10926="car"),INDEX(Rate!$B$4:$M$25,MATCH(Gilbert!N10926,Rate!$A$4:$A$25,0),MATCH(Gilbert!L10926,Rate!$B$3:$M$3,0))*O10926*0.8,INDEX(Rate!$B$4:$M$25,MATCH(Gilbert!N10926,Rate!$A$4:$A$25,0),MATCH(Gilbert!L10926,Rate!$B$3:$M$3,0))*O10926)),"")</f>
        <v/>
      </c>
      <c r="T10926" s="71" t="str">
        <f t="shared" si="513"/>
        <v/>
      </c>
    </row>
    <row r="10927" spans="16:20">
      <c r="P10927" s="70" t="str">
        <f t="shared" si="511"/>
        <v/>
      </c>
      <c r="Q10927" s="70" t="str">
        <f t="shared" si="512"/>
        <v/>
      </c>
      <c r="R10927" s="70" t="str">
        <f>IFERROR(IF(K10927="handling and wharfage",SUM(P10927:Q10927),IF(OR(K10927="tank",K10927="Boat",K10927="car"),INDEX(Rate!$B$4:$M$25,MATCH(Gilbert!N10927,Rate!$A$4:$A$25,0),MATCH(Gilbert!L10927,Rate!$B$3:$M$3,0))*O10927*0.8,INDEX(Rate!$B$4:$M$25,MATCH(Gilbert!N10927,Rate!$A$4:$A$25,0),MATCH(Gilbert!L10927,Rate!$B$3:$M$3,0))*O10927)),"")</f>
        <v/>
      </c>
      <c r="T10927" s="71" t="str">
        <f t="shared" si="513"/>
        <v/>
      </c>
    </row>
    <row r="10928" spans="16:20">
      <c r="P10928" s="70" t="str">
        <f t="shared" si="511"/>
        <v/>
      </c>
      <c r="Q10928" s="70" t="str">
        <f t="shared" si="512"/>
        <v/>
      </c>
      <c r="R10928" s="70" t="str">
        <f>IFERROR(IF(K10928="handling and wharfage",SUM(P10928:Q10928),IF(OR(K10928="tank",K10928="Boat",K10928="car"),INDEX(Rate!$B$4:$M$25,MATCH(Gilbert!N10928,Rate!$A$4:$A$25,0),MATCH(Gilbert!L10928,Rate!$B$3:$M$3,0))*O10928*0.8,INDEX(Rate!$B$4:$M$25,MATCH(Gilbert!N10928,Rate!$A$4:$A$25,0),MATCH(Gilbert!L10928,Rate!$B$3:$M$3,0))*O10928)),"")</f>
        <v/>
      </c>
      <c r="T10928" s="71" t="str">
        <f t="shared" si="513"/>
        <v/>
      </c>
    </row>
    <row r="10929" spans="16:20">
      <c r="P10929" s="70" t="str">
        <f t="shared" si="511"/>
        <v/>
      </c>
      <c r="Q10929" s="70" t="str">
        <f t="shared" si="512"/>
        <v/>
      </c>
      <c r="R10929" s="70" t="str">
        <f>IFERROR(IF(K10929="handling and wharfage",SUM(P10929:Q10929),IF(OR(K10929="tank",K10929="Boat",K10929="car"),INDEX(Rate!$B$4:$M$25,MATCH(Gilbert!N10929,Rate!$A$4:$A$25,0),MATCH(Gilbert!L10929,Rate!$B$3:$M$3,0))*O10929*0.8,INDEX(Rate!$B$4:$M$25,MATCH(Gilbert!N10929,Rate!$A$4:$A$25,0),MATCH(Gilbert!L10929,Rate!$B$3:$M$3,0))*O10929)),"")</f>
        <v/>
      </c>
      <c r="T10929" s="71" t="str">
        <f t="shared" si="513"/>
        <v/>
      </c>
    </row>
    <row r="10930" spans="16:20">
      <c r="P10930" s="70" t="str">
        <f t="shared" si="511"/>
        <v/>
      </c>
      <c r="Q10930" s="70" t="str">
        <f t="shared" si="512"/>
        <v/>
      </c>
      <c r="R10930" s="70" t="str">
        <f>IFERROR(IF(K10930="handling and wharfage",SUM(P10930:Q10930),IF(OR(K10930="tank",K10930="Boat",K10930="car"),INDEX(Rate!$B$4:$M$25,MATCH(Gilbert!N10930,Rate!$A$4:$A$25,0),MATCH(Gilbert!L10930,Rate!$B$3:$M$3,0))*O10930*0.8,INDEX(Rate!$B$4:$M$25,MATCH(Gilbert!N10930,Rate!$A$4:$A$25,0),MATCH(Gilbert!L10930,Rate!$B$3:$M$3,0))*O10930)),"")</f>
        <v/>
      </c>
      <c r="T10930" s="71" t="str">
        <f t="shared" si="513"/>
        <v/>
      </c>
    </row>
    <row r="10931" spans="16:20">
      <c r="P10931" s="70" t="str">
        <f t="shared" si="511"/>
        <v/>
      </c>
      <c r="Q10931" s="70" t="str">
        <f t="shared" si="512"/>
        <v/>
      </c>
      <c r="R10931" s="70" t="str">
        <f>IFERROR(IF(K10931="handling and wharfage",SUM(P10931:Q10931),IF(OR(K10931="tank",K10931="Boat",K10931="car"),INDEX(Rate!$B$4:$M$25,MATCH(Gilbert!N10931,Rate!$A$4:$A$25,0),MATCH(Gilbert!L10931,Rate!$B$3:$M$3,0))*O10931*0.8,INDEX(Rate!$B$4:$M$25,MATCH(Gilbert!N10931,Rate!$A$4:$A$25,0),MATCH(Gilbert!L10931,Rate!$B$3:$M$3,0))*O10931)),"")</f>
        <v/>
      </c>
      <c r="T10931" s="71" t="str">
        <f t="shared" si="513"/>
        <v/>
      </c>
    </row>
    <row r="10932" spans="16:20">
      <c r="P10932" s="70" t="str">
        <f t="shared" si="511"/>
        <v/>
      </c>
      <c r="Q10932" s="70" t="str">
        <f t="shared" si="512"/>
        <v/>
      </c>
      <c r="R10932" s="70" t="str">
        <f>IFERROR(IF(K10932="handling and wharfage",SUM(P10932:Q10932),IF(OR(K10932="tank",K10932="Boat",K10932="car"),INDEX(Rate!$B$4:$M$25,MATCH(Gilbert!N10932,Rate!$A$4:$A$25,0),MATCH(Gilbert!L10932,Rate!$B$3:$M$3,0))*O10932*0.8,INDEX(Rate!$B$4:$M$25,MATCH(Gilbert!N10932,Rate!$A$4:$A$25,0),MATCH(Gilbert!L10932,Rate!$B$3:$M$3,0))*O10932)),"")</f>
        <v/>
      </c>
      <c r="T10932" s="71" t="str">
        <f t="shared" si="513"/>
        <v/>
      </c>
    </row>
    <row r="10933" spans="16:20">
      <c r="P10933" s="70" t="str">
        <f t="shared" si="511"/>
        <v/>
      </c>
      <c r="Q10933" s="70" t="str">
        <f t="shared" si="512"/>
        <v/>
      </c>
      <c r="R10933" s="70" t="str">
        <f>IFERROR(IF(K10933="handling and wharfage",SUM(P10933:Q10933),IF(OR(K10933="tank",K10933="Boat",K10933="car"),INDEX(Rate!$B$4:$M$25,MATCH(Gilbert!N10933,Rate!$A$4:$A$25,0),MATCH(Gilbert!L10933,Rate!$B$3:$M$3,0))*O10933*0.8,INDEX(Rate!$B$4:$M$25,MATCH(Gilbert!N10933,Rate!$A$4:$A$25,0),MATCH(Gilbert!L10933,Rate!$B$3:$M$3,0))*O10933)),"")</f>
        <v/>
      </c>
      <c r="T10933" s="71" t="str">
        <f t="shared" si="513"/>
        <v/>
      </c>
    </row>
    <row r="10934" spans="16:20">
      <c r="P10934" s="70" t="str">
        <f t="shared" si="511"/>
        <v/>
      </c>
      <c r="Q10934" s="70" t="str">
        <f t="shared" si="512"/>
        <v/>
      </c>
      <c r="R10934" s="70" t="str">
        <f>IFERROR(IF(K10934="handling and wharfage",SUM(P10934:Q10934),IF(OR(K10934="tank",K10934="Boat",K10934="car"),INDEX(Rate!$B$4:$M$25,MATCH(Gilbert!N10934,Rate!$A$4:$A$25,0),MATCH(Gilbert!L10934,Rate!$B$3:$M$3,0))*O10934*0.8,INDEX(Rate!$B$4:$M$25,MATCH(Gilbert!N10934,Rate!$A$4:$A$25,0),MATCH(Gilbert!L10934,Rate!$B$3:$M$3,0))*O10934)),"")</f>
        <v/>
      </c>
      <c r="T10934" s="71" t="str">
        <f t="shared" si="513"/>
        <v/>
      </c>
    </row>
    <row r="10935" spans="16:20">
      <c r="P10935" s="70" t="str">
        <f t="shared" si="511"/>
        <v/>
      </c>
      <c r="Q10935" s="70" t="str">
        <f t="shared" si="512"/>
        <v/>
      </c>
      <c r="R10935" s="70" t="str">
        <f>IFERROR(IF(K10935="handling and wharfage",SUM(P10935:Q10935),IF(OR(K10935="tank",K10935="Boat",K10935="car"),INDEX(Rate!$B$4:$M$25,MATCH(Gilbert!N10935,Rate!$A$4:$A$25,0),MATCH(Gilbert!L10935,Rate!$B$3:$M$3,0))*O10935*0.8,INDEX(Rate!$B$4:$M$25,MATCH(Gilbert!N10935,Rate!$A$4:$A$25,0),MATCH(Gilbert!L10935,Rate!$B$3:$M$3,0))*O10935)),"")</f>
        <v/>
      </c>
      <c r="T10935" s="71" t="str">
        <f t="shared" si="513"/>
        <v/>
      </c>
    </row>
    <row r="10936" spans="16:20">
      <c r="P10936" s="70" t="str">
        <f t="shared" si="511"/>
        <v/>
      </c>
      <c r="Q10936" s="70" t="str">
        <f t="shared" si="512"/>
        <v/>
      </c>
      <c r="R10936" s="70" t="str">
        <f>IFERROR(IF(K10936="handling and wharfage",SUM(P10936:Q10936),IF(OR(K10936="tank",K10936="Boat",K10936="car"),INDEX(Rate!$B$4:$M$25,MATCH(Gilbert!N10936,Rate!$A$4:$A$25,0),MATCH(Gilbert!L10936,Rate!$B$3:$M$3,0))*O10936*0.8,INDEX(Rate!$B$4:$M$25,MATCH(Gilbert!N10936,Rate!$A$4:$A$25,0),MATCH(Gilbert!L10936,Rate!$B$3:$M$3,0))*O10936)),"")</f>
        <v/>
      </c>
      <c r="T10936" s="71" t="str">
        <f t="shared" si="513"/>
        <v/>
      </c>
    </row>
    <row r="10937" spans="16:20">
      <c r="P10937" s="70" t="str">
        <f t="shared" si="511"/>
        <v/>
      </c>
      <c r="Q10937" s="70" t="str">
        <f t="shared" si="512"/>
        <v/>
      </c>
      <c r="R10937" s="70" t="str">
        <f>IFERROR(IF(K10937="handling and wharfage",SUM(P10937:Q10937),IF(OR(K10937="tank",K10937="Boat",K10937="car"),INDEX(Rate!$B$4:$M$25,MATCH(Gilbert!N10937,Rate!$A$4:$A$25,0),MATCH(Gilbert!L10937,Rate!$B$3:$M$3,0))*O10937*0.8,INDEX(Rate!$B$4:$M$25,MATCH(Gilbert!N10937,Rate!$A$4:$A$25,0),MATCH(Gilbert!L10937,Rate!$B$3:$M$3,0))*O10937)),"")</f>
        <v/>
      </c>
      <c r="T10937" s="71" t="str">
        <f t="shared" si="513"/>
        <v/>
      </c>
    </row>
    <row r="10938" spans="16:20">
      <c r="P10938" s="70" t="str">
        <f t="shared" si="511"/>
        <v/>
      </c>
      <c r="Q10938" s="70" t="str">
        <f t="shared" si="512"/>
        <v/>
      </c>
      <c r="R10938" s="70" t="str">
        <f>IFERROR(IF(K10938="handling and wharfage",SUM(P10938:Q10938),IF(OR(K10938="tank",K10938="Boat",K10938="car"),INDEX(Rate!$B$4:$M$25,MATCH(Gilbert!N10938,Rate!$A$4:$A$25,0),MATCH(Gilbert!L10938,Rate!$B$3:$M$3,0))*O10938*0.8,INDEX(Rate!$B$4:$M$25,MATCH(Gilbert!N10938,Rate!$A$4:$A$25,0),MATCH(Gilbert!L10938,Rate!$B$3:$M$3,0))*O10938)),"")</f>
        <v/>
      </c>
      <c r="T10938" s="71" t="str">
        <f t="shared" si="513"/>
        <v/>
      </c>
    </row>
    <row r="10939" spans="16:20">
      <c r="P10939" s="70" t="str">
        <f t="shared" si="511"/>
        <v/>
      </c>
      <c r="Q10939" s="70" t="str">
        <f t="shared" si="512"/>
        <v/>
      </c>
      <c r="R10939" s="70" t="str">
        <f>IFERROR(IF(K10939="handling and wharfage",SUM(P10939:Q10939),IF(OR(K10939="tank",K10939="Boat",K10939="car"),INDEX(Rate!$B$4:$M$25,MATCH(Gilbert!N10939,Rate!$A$4:$A$25,0),MATCH(Gilbert!L10939,Rate!$B$3:$M$3,0))*O10939*0.8,INDEX(Rate!$B$4:$M$25,MATCH(Gilbert!N10939,Rate!$A$4:$A$25,0),MATCH(Gilbert!L10939,Rate!$B$3:$M$3,0))*O10939)),"")</f>
        <v/>
      </c>
      <c r="T10939" s="71" t="str">
        <f t="shared" si="513"/>
        <v/>
      </c>
    </row>
    <row r="10940" spans="16:20">
      <c r="P10940" s="70" t="str">
        <f t="shared" si="511"/>
        <v/>
      </c>
      <c r="Q10940" s="70" t="str">
        <f t="shared" si="512"/>
        <v/>
      </c>
      <c r="R10940" s="70" t="str">
        <f>IFERROR(IF(K10940="handling and wharfage",SUM(P10940:Q10940),IF(OR(K10940="tank",K10940="Boat",K10940="car"),INDEX(Rate!$B$4:$M$25,MATCH(Gilbert!N10940,Rate!$A$4:$A$25,0),MATCH(Gilbert!L10940,Rate!$B$3:$M$3,0))*O10940*0.8,INDEX(Rate!$B$4:$M$25,MATCH(Gilbert!N10940,Rate!$A$4:$A$25,0),MATCH(Gilbert!L10940,Rate!$B$3:$M$3,0))*O10940)),"")</f>
        <v/>
      </c>
      <c r="T10940" s="71" t="str">
        <f t="shared" si="513"/>
        <v/>
      </c>
    </row>
    <row r="10941" spans="16:20">
      <c r="P10941" s="70" t="str">
        <f t="shared" si="511"/>
        <v/>
      </c>
      <c r="Q10941" s="70" t="str">
        <f t="shared" si="512"/>
        <v/>
      </c>
      <c r="R10941" s="70" t="str">
        <f>IFERROR(IF(K10941="handling and wharfage",SUM(P10941:Q10941),IF(OR(K10941="tank",K10941="Boat",K10941="car"),INDEX(Rate!$B$4:$M$25,MATCH(Gilbert!N10941,Rate!$A$4:$A$25,0),MATCH(Gilbert!L10941,Rate!$B$3:$M$3,0))*O10941*0.8,INDEX(Rate!$B$4:$M$25,MATCH(Gilbert!N10941,Rate!$A$4:$A$25,0),MATCH(Gilbert!L10941,Rate!$B$3:$M$3,0))*O10941)),"")</f>
        <v/>
      </c>
      <c r="T10941" s="71" t="str">
        <f t="shared" si="513"/>
        <v/>
      </c>
    </row>
    <row r="10942" spans="16:20">
      <c r="P10942" s="70" t="str">
        <f t="shared" si="511"/>
        <v/>
      </c>
      <c r="Q10942" s="70" t="str">
        <f t="shared" si="512"/>
        <v/>
      </c>
      <c r="R10942" s="70" t="str">
        <f>IFERROR(IF(K10942="handling and wharfage",SUM(P10942:Q10942),IF(OR(K10942="tank",K10942="Boat",K10942="car"),INDEX(Rate!$B$4:$M$25,MATCH(Gilbert!N10942,Rate!$A$4:$A$25,0),MATCH(Gilbert!L10942,Rate!$B$3:$M$3,0))*O10942*0.8,INDEX(Rate!$B$4:$M$25,MATCH(Gilbert!N10942,Rate!$A$4:$A$25,0),MATCH(Gilbert!L10942,Rate!$B$3:$M$3,0))*O10942)),"")</f>
        <v/>
      </c>
      <c r="T10942" s="71" t="str">
        <f t="shared" si="513"/>
        <v/>
      </c>
    </row>
    <row r="10943" spans="16:20">
      <c r="P10943" s="70" t="str">
        <f t="shared" si="511"/>
        <v/>
      </c>
      <c r="Q10943" s="70" t="str">
        <f t="shared" si="512"/>
        <v/>
      </c>
      <c r="R10943" s="70" t="str">
        <f>IFERROR(IF(K10943="handling and wharfage",SUM(P10943:Q10943),IF(OR(K10943="tank",K10943="Boat",K10943="car"),INDEX(Rate!$B$4:$M$25,MATCH(Gilbert!N10943,Rate!$A$4:$A$25,0),MATCH(Gilbert!L10943,Rate!$B$3:$M$3,0))*O10943*0.8,INDEX(Rate!$B$4:$M$25,MATCH(Gilbert!N10943,Rate!$A$4:$A$25,0),MATCH(Gilbert!L10943,Rate!$B$3:$M$3,0))*O10943)),"")</f>
        <v/>
      </c>
      <c r="T10943" s="71" t="str">
        <f t="shared" si="513"/>
        <v/>
      </c>
    </row>
    <row r="10944" spans="16:20">
      <c r="P10944" s="70" t="str">
        <f t="shared" si="511"/>
        <v/>
      </c>
      <c r="Q10944" s="70" t="str">
        <f t="shared" si="512"/>
        <v/>
      </c>
      <c r="R10944" s="70" t="str">
        <f>IFERROR(IF(K10944="handling and wharfage",SUM(P10944:Q10944),IF(OR(K10944="tank",K10944="Boat",K10944="car"),INDEX(Rate!$B$4:$M$25,MATCH(Gilbert!N10944,Rate!$A$4:$A$25,0),MATCH(Gilbert!L10944,Rate!$B$3:$M$3,0))*O10944*0.8,INDEX(Rate!$B$4:$M$25,MATCH(Gilbert!N10944,Rate!$A$4:$A$25,0),MATCH(Gilbert!L10944,Rate!$B$3:$M$3,0))*O10944)),"")</f>
        <v/>
      </c>
      <c r="T10944" s="71" t="str">
        <f t="shared" si="513"/>
        <v/>
      </c>
    </row>
    <row r="10945" spans="16:20">
      <c r="P10945" s="70" t="str">
        <f t="shared" si="511"/>
        <v/>
      </c>
      <c r="Q10945" s="70" t="str">
        <f t="shared" si="512"/>
        <v/>
      </c>
      <c r="R10945" s="70" t="str">
        <f>IFERROR(IF(K10945="handling and wharfage",SUM(P10945:Q10945),IF(OR(K10945="tank",K10945="Boat",K10945="car"),INDEX(Rate!$B$4:$M$25,MATCH(Gilbert!N10945,Rate!$A$4:$A$25,0),MATCH(Gilbert!L10945,Rate!$B$3:$M$3,0))*O10945*0.8,INDEX(Rate!$B$4:$M$25,MATCH(Gilbert!N10945,Rate!$A$4:$A$25,0),MATCH(Gilbert!L10945,Rate!$B$3:$M$3,0))*O10945)),"")</f>
        <v/>
      </c>
      <c r="T10945" s="71" t="str">
        <f t="shared" si="513"/>
        <v/>
      </c>
    </row>
    <row r="10946" spans="16:20">
      <c r="P10946" s="70" t="str">
        <f t="shared" si="511"/>
        <v/>
      </c>
      <c r="Q10946" s="70" t="str">
        <f t="shared" si="512"/>
        <v/>
      </c>
      <c r="R10946" s="70" t="str">
        <f>IFERROR(IF(K10946="handling and wharfage",SUM(P10946:Q10946),IF(OR(K10946="tank",K10946="Boat",K10946="car"),INDEX(Rate!$B$4:$M$25,MATCH(Gilbert!N10946,Rate!$A$4:$A$25,0),MATCH(Gilbert!L10946,Rate!$B$3:$M$3,0))*O10946*0.8,INDEX(Rate!$B$4:$M$25,MATCH(Gilbert!N10946,Rate!$A$4:$A$25,0),MATCH(Gilbert!L10946,Rate!$B$3:$M$3,0))*O10946)),"")</f>
        <v/>
      </c>
      <c r="T10946" s="71" t="str">
        <f t="shared" si="513"/>
        <v/>
      </c>
    </row>
    <row r="10947" spans="16:20">
      <c r="P10947" s="70" t="str">
        <f t="shared" ref="P10947:P11010" si="514">IF(OR(K10947="handling and wharfage",K10947="rau handling and wharfage"),O10947*30,"")</f>
        <v/>
      </c>
      <c r="Q10947" s="70" t="str">
        <f t="shared" ref="Q10947:Q11010" si="515">IF(K10947&lt;&gt;"handling and wharfage","",O10947*3.5)</f>
        <v/>
      </c>
      <c r="R10947" s="70" t="str">
        <f>IFERROR(IF(K10947="handling and wharfage",SUM(P10947:Q10947),IF(OR(K10947="tank",K10947="Boat",K10947="car"),INDEX(Rate!$B$4:$M$25,MATCH(Gilbert!N10947,Rate!$A$4:$A$25,0),MATCH(Gilbert!L10947,Rate!$B$3:$M$3,0))*O10947*0.8,INDEX(Rate!$B$4:$M$25,MATCH(Gilbert!N10947,Rate!$A$4:$A$25,0),MATCH(Gilbert!L10947,Rate!$B$3:$M$3,0))*O10947)),"")</f>
        <v/>
      </c>
      <c r="T10947" s="71" t="str">
        <f t="shared" ref="T10947:T11010" si="516">IF(L10947="","",IF(L10947="General2","F0070000061A","E31250000331"))</f>
        <v/>
      </c>
    </row>
    <row r="10948" spans="16:20">
      <c r="P10948" s="70" t="str">
        <f t="shared" si="514"/>
        <v/>
      </c>
      <c r="Q10948" s="70" t="str">
        <f t="shared" si="515"/>
        <v/>
      </c>
      <c r="R10948" s="70" t="str">
        <f>IFERROR(IF(K10948="handling and wharfage",SUM(P10948:Q10948),IF(OR(K10948="tank",K10948="Boat",K10948="car"),INDEX(Rate!$B$4:$M$25,MATCH(Gilbert!N10948,Rate!$A$4:$A$25,0),MATCH(Gilbert!L10948,Rate!$B$3:$M$3,0))*O10948*0.8,INDEX(Rate!$B$4:$M$25,MATCH(Gilbert!N10948,Rate!$A$4:$A$25,0),MATCH(Gilbert!L10948,Rate!$B$3:$M$3,0))*O10948)),"")</f>
        <v/>
      </c>
      <c r="T10948" s="71" t="str">
        <f t="shared" si="516"/>
        <v/>
      </c>
    </row>
    <row r="10949" spans="16:20">
      <c r="P10949" s="70" t="str">
        <f t="shared" si="514"/>
        <v/>
      </c>
      <c r="Q10949" s="70" t="str">
        <f t="shared" si="515"/>
        <v/>
      </c>
      <c r="R10949" s="70" t="str">
        <f>IFERROR(IF(K10949="handling and wharfage",SUM(P10949:Q10949),IF(OR(K10949="tank",K10949="Boat",K10949="car"),INDEX(Rate!$B$4:$M$25,MATCH(Gilbert!N10949,Rate!$A$4:$A$25,0),MATCH(Gilbert!L10949,Rate!$B$3:$M$3,0))*O10949*0.8,INDEX(Rate!$B$4:$M$25,MATCH(Gilbert!N10949,Rate!$A$4:$A$25,0),MATCH(Gilbert!L10949,Rate!$B$3:$M$3,0))*O10949)),"")</f>
        <v/>
      </c>
      <c r="T10949" s="71" t="str">
        <f t="shared" si="516"/>
        <v/>
      </c>
    </row>
    <row r="10950" spans="16:20">
      <c r="P10950" s="70" t="str">
        <f t="shared" si="514"/>
        <v/>
      </c>
      <c r="Q10950" s="70" t="str">
        <f t="shared" si="515"/>
        <v/>
      </c>
      <c r="R10950" s="70" t="str">
        <f>IFERROR(IF(K10950="handling and wharfage",SUM(P10950:Q10950),IF(OR(K10950="tank",K10950="Boat",K10950="car"),INDEX(Rate!$B$4:$M$25,MATCH(Gilbert!N10950,Rate!$A$4:$A$25,0),MATCH(Gilbert!L10950,Rate!$B$3:$M$3,0))*O10950*0.8,INDEX(Rate!$B$4:$M$25,MATCH(Gilbert!N10950,Rate!$A$4:$A$25,0),MATCH(Gilbert!L10950,Rate!$B$3:$M$3,0))*O10950)),"")</f>
        <v/>
      </c>
      <c r="T10950" s="71" t="str">
        <f t="shared" si="516"/>
        <v/>
      </c>
    </row>
    <row r="10951" spans="16:20">
      <c r="P10951" s="70" t="str">
        <f t="shared" si="514"/>
        <v/>
      </c>
      <c r="Q10951" s="70" t="str">
        <f t="shared" si="515"/>
        <v/>
      </c>
      <c r="R10951" s="70" t="str">
        <f>IFERROR(IF(K10951="handling and wharfage",SUM(P10951:Q10951),IF(OR(K10951="tank",K10951="Boat",K10951="car"),INDEX(Rate!$B$4:$M$25,MATCH(Gilbert!N10951,Rate!$A$4:$A$25,0),MATCH(Gilbert!L10951,Rate!$B$3:$M$3,0))*O10951*0.8,INDEX(Rate!$B$4:$M$25,MATCH(Gilbert!N10951,Rate!$A$4:$A$25,0),MATCH(Gilbert!L10951,Rate!$B$3:$M$3,0))*O10951)),"")</f>
        <v/>
      </c>
      <c r="T10951" s="71" t="str">
        <f t="shared" si="516"/>
        <v/>
      </c>
    </row>
    <row r="10952" spans="16:20">
      <c r="P10952" s="70" t="str">
        <f t="shared" si="514"/>
        <v/>
      </c>
      <c r="Q10952" s="70" t="str">
        <f t="shared" si="515"/>
        <v/>
      </c>
      <c r="R10952" s="70" t="str">
        <f>IFERROR(IF(K10952="handling and wharfage",SUM(P10952:Q10952),IF(OR(K10952="tank",K10952="Boat",K10952="car"),INDEX(Rate!$B$4:$M$25,MATCH(Gilbert!N10952,Rate!$A$4:$A$25,0),MATCH(Gilbert!L10952,Rate!$B$3:$M$3,0))*O10952*0.8,INDEX(Rate!$B$4:$M$25,MATCH(Gilbert!N10952,Rate!$A$4:$A$25,0),MATCH(Gilbert!L10952,Rate!$B$3:$M$3,0))*O10952)),"")</f>
        <v/>
      </c>
      <c r="T10952" s="71" t="str">
        <f t="shared" si="516"/>
        <v/>
      </c>
    </row>
    <row r="10953" spans="16:20">
      <c r="P10953" s="70" t="str">
        <f t="shared" si="514"/>
        <v/>
      </c>
      <c r="Q10953" s="70" t="str">
        <f t="shared" si="515"/>
        <v/>
      </c>
      <c r="R10953" s="70" t="str">
        <f>IFERROR(IF(K10953="handling and wharfage",SUM(P10953:Q10953),IF(OR(K10953="tank",K10953="Boat",K10953="car"),INDEX(Rate!$B$4:$M$25,MATCH(Gilbert!N10953,Rate!$A$4:$A$25,0),MATCH(Gilbert!L10953,Rate!$B$3:$M$3,0))*O10953*0.8,INDEX(Rate!$B$4:$M$25,MATCH(Gilbert!N10953,Rate!$A$4:$A$25,0),MATCH(Gilbert!L10953,Rate!$B$3:$M$3,0))*O10953)),"")</f>
        <v/>
      </c>
      <c r="T10953" s="71" t="str">
        <f t="shared" si="516"/>
        <v/>
      </c>
    </row>
    <row r="10954" spans="16:20">
      <c r="P10954" s="70" t="str">
        <f t="shared" si="514"/>
        <v/>
      </c>
      <c r="Q10954" s="70" t="str">
        <f t="shared" si="515"/>
        <v/>
      </c>
      <c r="R10954" s="70" t="str">
        <f>IFERROR(IF(K10954="handling and wharfage",SUM(P10954:Q10954),IF(OR(K10954="tank",K10954="Boat",K10954="car"),INDEX(Rate!$B$4:$M$25,MATCH(Gilbert!N10954,Rate!$A$4:$A$25,0),MATCH(Gilbert!L10954,Rate!$B$3:$M$3,0))*O10954*0.8,INDEX(Rate!$B$4:$M$25,MATCH(Gilbert!N10954,Rate!$A$4:$A$25,0),MATCH(Gilbert!L10954,Rate!$B$3:$M$3,0))*O10954)),"")</f>
        <v/>
      </c>
      <c r="T10954" s="71" t="str">
        <f t="shared" si="516"/>
        <v/>
      </c>
    </row>
    <row r="10955" spans="16:20">
      <c r="P10955" s="70" t="str">
        <f t="shared" si="514"/>
        <v/>
      </c>
      <c r="Q10955" s="70" t="str">
        <f t="shared" si="515"/>
        <v/>
      </c>
      <c r="R10955" s="70" t="str">
        <f>IFERROR(IF(K10955="handling and wharfage",SUM(P10955:Q10955),IF(OR(K10955="tank",K10955="Boat",K10955="car"),INDEX(Rate!$B$4:$M$25,MATCH(Gilbert!N10955,Rate!$A$4:$A$25,0),MATCH(Gilbert!L10955,Rate!$B$3:$M$3,0))*O10955*0.8,INDEX(Rate!$B$4:$M$25,MATCH(Gilbert!N10955,Rate!$A$4:$A$25,0),MATCH(Gilbert!L10955,Rate!$B$3:$M$3,0))*O10955)),"")</f>
        <v/>
      </c>
      <c r="T10955" s="71" t="str">
        <f t="shared" si="516"/>
        <v/>
      </c>
    </row>
    <row r="10956" spans="16:20">
      <c r="P10956" s="70" t="str">
        <f t="shared" si="514"/>
        <v/>
      </c>
      <c r="Q10956" s="70" t="str">
        <f t="shared" si="515"/>
        <v/>
      </c>
      <c r="R10956" s="70" t="str">
        <f>IFERROR(IF(K10956="handling and wharfage",SUM(P10956:Q10956),IF(OR(K10956="tank",K10956="Boat",K10956="car"),INDEX(Rate!$B$4:$M$25,MATCH(Gilbert!N10956,Rate!$A$4:$A$25,0),MATCH(Gilbert!L10956,Rate!$B$3:$M$3,0))*O10956*0.8,INDEX(Rate!$B$4:$M$25,MATCH(Gilbert!N10956,Rate!$A$4:$A$25,0),MATCH(Gilbert!L10956,Rate!$B$3:$M$3,0))*O10956)),"")</f>
        <v/>
      </c>
      <c r="T10956" s="71" t="str">
        <f t="shared" si="516"/>
        <v/>
      </c>
    </row>
    <row r="10957" spans="16:20">
      <c r="P10957" s="70" t="str">
        <f t="shared" si="514"/>
        <v/>
      </c>
      <c r="Q10957" s="70" t="str">
        <f t="shared" si="515"/>
        <v/>
      </c>
      <c r="R10957" s="70" t="str">
        <f>IFERROR(IF(K10957="handling and wharfage",SUM(P10957:Q10957),IF(OR(K10957="tank",K10957="Boat",K10957="car"),INDEX(Rate!$B$4:$M$25,MATCH(Gilbert!N10957,Rate!$A$4:$A$25,0),MATCH(Gilbert!L10957,Rate!$B$3:$M$3,0))*O10957*0.8,INDEX(Rate!$B$4:$M$25,MATCH(Gilbert!N10957,Rate!$A$4:$A$25,0),MATCH(Gilbert!L10957,Rate!$B$3:$M$3,0))*O10957)),"")</f>
        <v/>
      </c>
      <c r="T10957" s="71" t="str">
        <f t="shared" si="516"/>
        <v/>
      </c>
    </row>
    <row r="10958" spans="16:20">
      <c r="P10958" s="70" t="str">
        <f t="shared" si="514"/>
        <v/>
      </c>
      <c r="Q10958" s="70" t="str">
        <f t="shared" si="515"/>
        <v/>
      </c>
      <c r="R10958" s="70" t="str">
        <f>IFERROR(IF(K10958="handling and wharfage",SUM(P10958:Q10958),IF(OR(K10958="tank",K10958="Boat",K10958="car"),INDEX(Rate!$B$4:$M$25,MATCH(Gilbert!N10958,Rate!$A$4:$A$25,0),MATCH(Gilbert!L10958,Rate!$B$3:$M$3,0))*O10958*0.8,INDEX(Rate!$B$4:$M$25,MATCH(Gilbert!N10958,Rate!$A$4:$A$25,0),MATCH(Gilbert!L10958,Rate!$B$3:$M$3,0))*O10958)),"")</f>
        <v/>
      </c>
      <c r="T10958" s="71" t="str">
        <f t="shared" si="516"/>
        <v/>
      </c>
    </row>
    <row r="10959" spans="16:20">
      <c r="P10959" s="70" t="str">
        <f t="shared" si="514"/>
        <v/>
      </c>
      <c r="Q10959" s="70" t="str">
        <f t="shared" si="515"/>
        <v/>
      </c>
      <c r="R10959" s="70" t="str">
        <f>IFERROR(IF(K10959="handling and wharfage",SUM(P10959:Q10959),IF(OR(K10959="tank",K10959="Boat",K10959="car"),INDEX(Rate!$B$4:$M$25,MATCH(Gilbert!N10959,Rate!$A$4:$A$25,0),MATCH(Gilbert!L10959,Rate!$B$3:$M$3,0))*O10959*0.8,INDEX(Rate!$B$4:$M$25,MATCH(Gilbert!N10959,Rate!$A$4:$A$25,0),MATCH(Gilbert!L10959,Rate!$B$3:$M$3,0))*O10959)),"")</f>
        <v/>
      </c>
      <c r="T10959" s="71" t="str">
        <f t="shared" si="516"/>
        <v/>
      </c>
    </row>
    <row r="10960" spans="16:20">
      <c r="P10960" s="70" t="str">
        <f t="shared" si="514"/>
        <v/>
      </c>
      <c r="Q10960" s="70" t="str">
        <f t="shared" si="515"/>
        <v/>
      </c>
      <c r="R10960" s="70" t="str">
        <f>IFERROR(IF(K10960="handling and wharfage",SUM(P10960:Q10960),IF(OR(K10960="tank",K10960="Boat",K10960="car"),INDEX(Rate!$B$4:$M$25,MATCH(Gilbert!N10960,Rate!$A$4:$A$25,0),MATCH(Gilbert!L10960,Rate!$B$3:$M$3,0))*O10960*0.8,INDEX(Rate!$B$4:$M$25,MATCH(Gilbert!N10960,Rate!$A$4:$A$25,0),MATCH(Gilbert!L10960,Rate!$B$3:$M$3,0))*O10960)),"")</f>
        <v/>
      </c>
      <c r="T10960" s="71" t="str">
        <f t="shared" si="516"/>
        <v/>
      </c>
    </row>
    <row r="10961" spans="16:20">
      <c r="P10961" s="70" t="str">
        <f t="shared" si="514"/>
        <v/>
      </c>
      <c r="Q10961" s="70" t="str">
        <f t="shared" si="515"/>
        <v/>
      </c>
      <c r="R10961" s="70" t="str">
        <f>IFERROR(IF(K10961="handling and wharfage",SUM(P10961:Q10961),IF(OR(K10961="tank",K10961="Boat",K10961="car"),INDEX(Rate!$B$4:$M$25,MATCH(Gilbert!N10961,Rate!$A$4:$A$25,0),MATCH(Gilbert!L10961,Rate!$B$3:$M$3,0))*O10961*0.8,INDEX(Rate!$B$4:$M$25,MATCH(Gilbert!N10961,Rate!$A$4:$A$25,0),MATCH(Gilbert!L10961,Rate!$B$3:$M$3,0))*O10961)),"")</f>
        <v/>
      </c>
      <c r="T10961" s="71" t="str">
        <f t="shared" si="516"/>
        <v/>
      </c>
    </row>
    <row r="10962" spans="16:20">
      <c r="P10962" s="70" t="str">
        <f t="shared" si="514"/>
        <v/>
      </c>
      <c r="Q10962" s="70" t="str">
        <f t="shared" si="515"/>
        <v/>
      </c>
      <c r="R10962" s="70" t="str">
        <f>IFERROR(IF(K10962="handling and wharfage",SUM(P10962:Q10962),IF(OR(K10962="tank",K10962="Boat",K10962="car"),INDEX(Rate!$B$4:$M$25,MATCH(Gilbert!N10962,Rate!$A$4:$A$25,0),MATCH(Gilbert!L10962,Rate!$B$3:$M$3,0))*O10962*0.8,INDEX(Rate!$B$4:$M$25,MATCH(Gilbert!N10962,Rate!$A$4:$A$25,0),MATCH(Gilbert!L10962,Rate!$B$3:$M$3,0))*O10962)),"")</f>
        <v/>
      </c>
      <c r="T10962" s="71" t="str">
        <f t="shared" si="516"/>
        <v/>
      </c>
    </row>
    <row r="10963" spans="16:20">
      <c r="P10963" s="70" t="str">
        <f t="shared" si="514"/>
        <v/>
      </c>
      <c r="Q10963" s="70" t="str">
        <f t="shared" si="515"/>
        <v/>
      </c>
      <c r="R10963" s="70" t="str">
        <f>IFERROR(IF(K10963="handling and wharfage",SUM(P10963:Q10963),IF(OR(K10963="tank",K10963="Boat",K10963="car"),INDEX(Rate!$B$4:$M$25,MATCH(Gilbert!N10963,Rate!$A$4:$A$25,0),MATCH(Gilbert!L10963,Rate!$B$3:$M$3,0))*O10963*0.8,INDEX(Rate!$B$4:$M$25,MATCH(Gilbert!N10963,Rate!$A$4:$A$25,0),MATCH(Gilbert!L10963,Rate!$B$3:$M$3,0))*O10963)),"")</f>
        <v/>
      </c>
      <c r="T10963" s="71" t="str">
        <f t="shared" si="516"/>
        <v/>
      </c>
    </row>
    <row r="10964" spans="16:20">
      <c r="P10964" s="70" t="str">
        <f t="shared" si="514"/>
        <v/>
      </c>
      <c r="Q10964" s="70" t="str">
        <f t="shared" si="515"/>
        <v/>
      </c>
      <c r="R10964" s="70" t="str">
        <f>IFERROR(IF(K10964="handling and wharfage",SUM(P10964:Q10964),IF(OR(K10964="tank",K10964="Boat",K10964="car"),INDEX(Rate!$B$4:$M$25,MATCH(Gilbert!N10964,Rate!$A$4:$A$25,0),MATCH(Gilbert!L10964,Rate!$B$3:$M$3,0))*O10964*0.8,INDEX(Rate!$B$4:$M$25,MATCH(Gilbert!N10964,Rate!$A$4:$A$25,0),MATCH(Gilbert!L10964,Rate!$B$3:$M$3,0))*O10964)),"")</f>
        <v/>
      </c>
      <c r="T10964" s="71" t="str">
        <f t="shared" si="516"/>
        <v/>
      </c>
    </row>
    <row r="10965" spans="16:20">
      <c r="P10965" s="70" t="str">
        <f t="shared" si="514"/>
        <v/>
      </c>
      <c r="Q10965" s="70" t="str">
        <f t="shared" si="515"/>
        <v/>
      </c>
      <c r="R10965" s="70" t="str">
        <f>IFERROR(IF(K10965="handling and wharfage",SUM(P10965:Q10965),IF(OR(K10965="tank",K10965="Boat",K10965="car"),INDEX(Rate!$B$4:$M$25,MATCH(Gilbert!N10965,Rate!$A$4:$A$25,0),MATCH(Gilbert!L10965,Rate!$B$3:$M$3,0))*O10965*0.8,INDEX(Rate!$B$4:$M$25,MATCH(Gilbert!N10965,Rate!$A$4:$A$25,0),MATCH(Gilbert!L10965,Rate!$B$3:$M$3,0))*O10965)),"")</f>
        <v/>
      </c>
      <c r="T10965" s="71" t="str">
        <f t="shared" si="516"/>
        <v/>
      </c>
    </row>
    <row r="10966" spans="16:20">
      <c r="P10966" s="70" t="str">
        <f t="shared" si="514"/>
        <v/>
      </c>
      <c r="Q10966" s="70" t="str">
        <f t="shared" si="515"/>
        <v/>
      </c>
      <c r="R10966" s="70" t="str">
        <f>IFERROR(IF(K10966="handling and wharfage",SUM(P10966:Q10966),IF(OR(K10966="tank",K10966="Boat",K10966="car"),INDEX(Rate!$B$4:$M$25,MATCH(Gilbert!N10966,Rate!$A$4:$A$25,0),MATCH(Gilbert!L10966,Rate!$B$3:$M$3,0))*O10966*0.8,INDEX(Rate!$B$4:$M$25,MATCH(Gilbert!N10966,Rate!$A$4:$A$25,0),MATCH(Gilbert!L10966,Rate!$B$3:$M$3,0))*O10966)),"")</f>
        <v/>
      </c>
      <c r="T10966" s="71" t="str">
        <f t="shared" si="516"/>
        <v/>
      </c>
    </row>
    <row r="10967" spans="16:20">
      <c r="P10967" s="70" t="str">
        <f t="shared" si="514"/>
        <v/>
      </c>
      <c r="Q10967" s="70" t="str">
        <f t="shared" si="515"/>
        <v/>
      </c>
      <c r="R10967" s="70" t="str">
        <f>IFERROR(IF(K10967="handling and wharfage",SUM(P10967:Q10967),IF(OR(K10967="tank",K10967="Boat",K10967="car"),INDEX(Rate!$B$4:$M$25,MATCH(Gilbert!N10967,Rate!$A$4:$A$25,0),MATCH(Gilbert!L10967,Rate!$B$3:$M$3,0))*O10967*0.8,INDEX(Rate!$B$4:$M$25,MATCH(Gilbert!N10967,Rate!$A$4:$A$25,0),MATCH(Gilbert!L10967,Rate!$B$3:$M$3,0))*O10967)),"")</f>
        <v/>
      </c>
      <c r="T10967" s="71" t="str">
        <f t="shared" si="516"/>
        <v/>
      </c>
    </row>
    <row r="10968" spans="16:20">
      <c r="P10968" s="70" t="str">
        <f t="shared" si="514"/>
        <v/>
      </c>
      <c r="Q10968" s="70" t="str">
        <f t="shared" si="515"/>
        <v/>
      </c>
      <c r="R10968" s="70" t="str">
        <f>IFERROR(IF(K10968="handling and wharfage",SUM(P10968:Q10968),IF(OR(K10968="tank",K10968="Boat",K10968="car"),INDEX(Rate!$B$4:$M$25,MATCH(Gilbert!N10968,Rate!$A$4:$A$25,0),MATCH(Gilbert!L10968,Rate!$B$3:$M$3,0))*O10968*0.8,INDEX(Rate!$B$4:$M$25,MATCH(Gilbert!N10968,Rate!$A$4:$A$25,0),MATCH(Gilbert!L10968,Rate!$B$3:$M$3,0))*O10968)),"")</f>
        <v/>
      </c>
      <c r="T10968" s="71" t="str">
        <f t="shared" si="516"/>
        <v/>
      </c>
    </row>
    <row r="10969" spans="16:20">
      <c r="P10969" s="70" t="str">
        <f t="shared" si="514"/>
        <v/>
      </c>
      <c r="Q10969" s="70" t="str">
        <f t="shared" si="515"/>
        <v/>
      </c>
      <c r="R10969" s="70" t="str">
        <f>IFERROR(IF(K10969="handling and wharfage",SUM(P10969:Q10969),IF(OR(K10969="tank",K10969="Boat",K10969="car"),INDEX(Rate!$B$4:$M$25,MATCH(Gilbert!N10969,Rate!$A$4:$A$25,0),MATCH(Gilbert!L10969,Rate!$B$3:$M$3,0))*O10969*0.8,INDEX(Rate!$B$4:$M$25,MATCH(Gilbert!N10969,Rate!$A$4:$A$25,0),MATCH(Gilbert!L10969,Rate!$B$3:$M$3,0))*O10969)),"")</f>
        <v/>
      </c>
      <c r="T10969" s="71" t="str">
        <f t="shared" si="516"/>
        <v/>
      </c>
    </row>
    <row r="10970" spans="16:20">
      <c r="P10970" s="70" t="str">
        <f t="shared" si="514"/>
        <v/>
      </c>
      <c r="Q10970" s="70" t="str">
        <f t="shared" si="515"/>
        <v/>
      </c>
      <c r="R10970" s="70" t="str">
        <f>IFERROR(IF(K10970="handling and wharfage",SUM(P10970:Q10970),IF(OR(K10970="tank",K10970="Boat",K10970="car"),INDEX(Rate!$B$4:$M$25,MATCH(Gilbert!N10970,Rate!$A$4:$A$25,0),MATCH(Gilbert!L10970,Rate!$B$3:$M$3,0))*O10970*0.8,INDEX(Rate!$B$4:$M$25,MATCH(Gilbert!N10970,Rate!$A$4:$A$25,0),MATCH(Gilbert!L10970,Rate!$B$3:$M$3,0))*O10970)),"")</f>
        <v/>
      </c>
      <c r="T10970" s="71" t="str">
        <f t="shared" si="516"/>
        <v/>
      </c>
    </row>
    <row r="10971" spans="16:20">
      <c r="P10971" s="70" t="str">
        <f t="shared" si="514"/>
        <v/>
      </c>
      <c r="Q10971" s="70" t="str">
        <f t="shared" si="515"/>
        <v/>
      </c>
      <c r="R10971" s="70" t="str">
        <f>IFERROR(IF(K10971="handling and wharfage",SUM(P10971:Q10971),IF(OR(K10971="tank",K10971="Boat",K10971="car"),INDEX(Rate!$B$4:$M$25,MATCH(Gilbert!N10971,Rate!$A$4:$A$25,0),MATCH(Gilbert!L10971,Rate!$B$3:$M$3,0))*O10971*0.8,INDEX(Rate!$B$4:$M$25,MATCH(Gilbert!N10971,Rate!$A$4:$A$25,0),MATCH(Gilbert!L10971,Rate!$B$3:$M$3,0))*O10971)),"")</f>
        <v/>
      </c>
      <c r="T10971" s="71" t="str">
        <f t="shared" si="516"/>
        <v/>
      </c>
    </row>
    <row r="10972" spans="16:20">
      <c r="P10972" s="70" t="str">
        <f t="shared" si="514"/>
        <v/>
      </c>
      <c r="Q10972" s="70" t="str">
        <f t="shared" si="515"/>
        <v/>
      </c>
      <c r="R10972" s="70" t="str">
        <f>IFERROR(IF(K10972="handling and wharfage",SUM(P10972:Q10972),IF(OR(K10972="tank",K10972="Boat",K10972="car"),INDEX(Rate!$B$4:$M$25,MATCH(Gilbert!N10972,Rate!$A$4:$A$25,0),MATCH(Gilbert!L10972,Rate!$B$3:$M$3,0))*O10972*0.8,INDEX(Rate!$B$4:$M$25,MATCH(Gilbert!N10972,Rate!$A$4:$A$25,0),MATCH(Gilbert!L10972,Rate!$B$3:$M$3,0))*O10972)),"")</f>
        <v/>
      </c>
      <c r="T10972" s="71" t="str">
        <f t="shared" si="516"/>
        <v/>
      </c>
    </row>
    <row r="10973" spans="16:20">
      <c r="P10973" s="70" t="str">
        <f t="shared" si="514"/>
        <v/>
      </c>
      <c r="Q10973" s="70" t="str">
        <f t="shared" si="515"/>
        <v/>
      </c>
      <c r="R10973" s="70" t="str">
        <f>IFERROR(IF(K10973="handling and wharfage",SUM(P10973:Q10973),IF(OR(K10973="tank",K10973="Boat",K10973="car"),INDEX(Rate!$B$4:$M$25,MATCH(Gilbert!N10973,Rate!$A$4:$A$25,0),MATCH(Gilbert!L10973,Rate!$B$3:$M$3,0))*O10973*0.8,INDEX(Rate!$B$4:$M$25,MATCH(Gilbert!N10973,Rate!$A$4:$A$25,0),MATCH(Gilbert!L10973,Rate!$B$3:$M$3,0))*O10973)),"")</f>
        <v/>
      </c>
      <c r="T10973" s="71" t="str">
        <f t="shared" si="516"/>
        <v/>
      </c>
    </row>
    <row r="10974" spans="16:20">
      <c r="P10974" s="70" t="str">
        <f t="shared" si="514"/>
        <v/>
      </c>
      <c r="Q10974" s="70" t="str">
        <f t="shared" si="515"/>
        <v/>
      </c>
      <c r="R10974" s="70" t="str">
        <f>IFERROR(IF(K10974="handling and wharfage",SUM(P10974:Q10974),IF(OR(K10974="tank",K10974="Boat",K10974="car"),INDEX(Rate!$B$4:$M$25,MATCH(Gilbert!N10974,Rate!$A$4:$A$25,0),MATCH(Gilbert!L10974,Rate!$B$3:$M$3,0))*O10974*0.8,INDEX(Rate!$B$4:$M$25,MATCH(Gilbert!N10974,Rate!$A$4:$A$25,0),MATCH(Gilbert!L10974,Rate!$B$3:$M$3,0))*O10974)),"")</f>
        <v/>
      </c>
      <c r="T10974" s="71" t="str">
        <f t="shared" si="516"/>
        <v/>
      </c>
    </row>
    <row r="10975" spans="16:20">
      <c r="P10975" s="70" t="str">
        <f t="shared" si="514"/>
        <v/>
      </c>
      <c r="Q10975" s="70" t="str">
        <f t="shared" si="515"/>
        <v/>
      </c>
      <c r="R10975" s="70" t="str">
        <f>IFERROR(IF(K10975="handling and wharfage",SUM(P10975:Q10975),IF(OR(K10975="tank",K10975="Boat",K10975="car"),INDEX(Rate!$B$4:$M$25,MATCH(Gilbert!N10975,Rate!$A$4:$A$25,0),MATCH(Gilbert!L10975,Rate!$B$3:$M$3,0))*O10975*0.8,INDEX(Rate!$B$4:$M$25,MATCH(Gilbert!N10975,Rate!$A$4:$A$25,0),MATCH(Gilbert!L10975,Rate!$B$3:$M$3,0))*O10975)),"")</f>
        <v/>
      </c>
      <c r="T10975" s="71" t="str">
        <f t="shared" si="516"/>
        <v/>
      </c>
    </row>
    <row r="10976" spans="16:20">
      <c r="P10976" s="70" t="str">
        <f t="shared" si="514"/>
        <v/>
      </c>
      <c r="Q10976" s="70" t="str">
        <f t="shared" si="515"/>
        <v/>
      </c>
      <c r="R10976" s="70" t="str">
        <f>IFERROR(IF(K10976="handling and wharfage",SUM(P10976:Q10976),IF(OR(K10976="tank",K10976="Boat",K10976="car"),INDEX(Rate!$B$4:$M$25,MATCH(Gilbert!N10976,Rate!$A$4:$A$25,0),MATCH(Gilbert!L10976,Rate!$B$3:$M$3,0))*O10976*0.8,INDEX(Rate!$B$4:$M$25,MATCH(Gilbert!N10976,Rate!$A$4:$A$25,0),MATCH(Gilbert!L10976,Rate!$B$3:$M$3,0))*O10976)),"")</f>
        <v/>
      </c>
      <c r="T10976" s="71" t="str">
        <f t="shared" si="516"/>
        <v/>
      </c>
    </row>
    <row r="10977" spans="16:20">
      <c r="P10977" s="70" t="str">
        <f t="shared" si="514"/>
        <v/>
      </c>
      <c r="Q10977" s="70" t="str">
        <f t="shared" si="515"/>
        <v/>
      </c>
      <c r="R10977" s="70" t="str">
        <f>IFERROR(IF(K10977="handling and wharfage",SUM(P10977:Q10977),IF(OR(K10977="tank",K10977="Boat",K10977="car"),INDEX(Rate!$B$4:$M$25,MATCH(Gilbert!N10977,Rate!$A$4:$A$25,0),MATCH(Gilbert!L10977,Rate!$B$3:$M$3,0))*O10977*0.8,INDEX(Rate!$B$4:$M$25,MATCH(Gilbert!N10977,Rate!$A$4:$A$25,0),MATCH(Gilbert!L10977,Rate!$B$3:$M$3,0))*O10977)),"")</f>
        <v/>
      </c>
      <c r="T10977" s="71" t="str">
        <f t="shared" si="516"/>
        <v/>
      </c>
    </row>
    <row r="10978" spans="16:20">
      <c r="P10978" s="70" t="str">
        <f t="shared" si="514"/>
        <v/>
      </c>
      <c r="Q10978" s="70" t="str">
        <f t="shared" si="515"/>
        <v/>
      </c>
      <c r="R10978" s="70" t="str">
        <f>IFERROR(IF(K10978="handling and wharfage",SUM(P10978:Q10978),IF(OR(K10978="tank",K10978="Boat",K10978="car"),INDEX(Rate!$B$4:$M$25,MATCH(Gilbert!N10978,Rate!$A$4:$A$25,0),MATCH(Gilbert!L10978,Rate!$B$3:$M$3,0))*O10978*0.8,INDEX(Rate!$B$4:$M$25,MATCH(Gilbert!N10978,Rate!$A$4:$A$25,0),MATCH(Gilbert!L10978,Rate!$B$3:$M$3,0))*O10978)),"")</f>
        <v/>
      </c>
      <c r="T10978" s="71" t="str">
        <f t="shared" si="516"/>
        <v/>
      </c>
    </row>
    <row r="10979" spans="16:20">
      <c r="P10979" s="70" t="str">
        <f t="shared" si="514"/>
        <v/>
      </c>
      <c r="Q10979" s="70" t="str">
        <f t="shared" si="515"/>
        <v/>
      </c>
      <c r="R10979" s="70" t="str">
        <f>IFERROR(IF(K10979="handling and wharfage",SUM(P10979:Q10979),IF(OR(K10979="tank",K10979="Boat",K10979="car"),INDEX(Rate!$B$4:$M$25,MATCH(Gilbert!N10979,Rate!$A$4:$A$25,0),MATCH(Gilbert!L10979,Rate!$B$3:$M$3,0))*O10979*0.8,INDEX(Rate!$B$4:$M$25,MATCH(Gilbert!N10979,Rate!$A$4:$A$25,0),MATCH(Gilbert!L10979,Rate!$B$3:$M$3,0))*O10979)),"")</f>
        <v/>
      </c>
      <c r="T10979" s="71" t="str">
        <f t="shared" si="516"/>
        <v/>
      </c>
    </row>
    <row r="10980" spans="16:20">
      <c r="P10980" s="70" t="str">
        <f t="shared" si="514"/>
        <v/>
      </c>
      <c r="Q10980" s="70" t="str">
        <f t="shared" si="515"/>
        <v/>
      </c>
      <c r="R10980" s="70" t="str">
        <f>IFERROR(IF(K10980="handling and wharfage",SUM(P10980:Q10980),IF(OR(K10980="tank",K10980="Boat",K10980="car"),INDEX(Rate!$B$4:$M$25,MATCH(Gilbert!N10980,Rate!$A$4:$A$25,0),MATCH(Gilbert!L10980,Rate!$B$3:$M$3,0))*O10980*0.8,INDEX(Rate!$B$4:$M$25,MATCH(Gilbert!N10980,Rate!$A$4:$A$25,0),MATCH(Gilbert!L10980,Rate!$B$3:$M$3,0))*O10980)),"")</f>
        <v/>
      </c>
      <c r="T10980" s="71" t="str">
        <f t="shared" si="516"/>
        <v/>
      </c>
    </row>
    <row r="10981" spans="16:20">
      <c r="P10981" s="70" t="str">
        <f t="shared" si="514"/>
        <v/>
      </c>
      <c r="Q10981" s="70" t="str">
        <f t="shared" si="515"/>
        <v/>
      </c>
      <c r="R10981" s="70" t="str">
        <f>IFERROR(IF(K10981="handling and wharfage",SUM(P10981:Q10981),IF(OR(K10981="tank",K10981="Boat",K10981="car"),INDEX(Rate!$B$4:$M$25,MATCH(Gilbert!N10981,Rate!$A$4:$A$25,0),MATCH(Gilbert!L10981,Rate!$B$3:$M$3,0))*O10981*0.8,INDEX(Rate!$B$4:$M$25,MATCH(Gilbert!N10981,Rate!$A$4:$A$25,0),MATCH(Gilbert!L10981,Rate!$B$3:$M$3,0))*O10981)),"")</f>
        <v/>
      </c>
      <c r="T10981" s="71" t="str">
        <f t="shared" si="516"/>
        <v/>
      </c>
    </row>
    <row r="10982" spans="16:20">
      <c r="P10982" s="70" t="str">
        <f t="shared" si="514"/>
        <v/>
      </c>
      <c r="Q10982" s="70" t="str">
        <f t="shared" si="515"/>
        <v/>
      </c>
      <c r="R10982" s="70" t="str">
        <f>IFERROR(IF(K10982="handling and wharfage",SUM(P10982:Q10982),IF(OR(K10982="tank",K10982="Boat",K10982="car"),INDEX(Rate!$B$4:$M$25,MATCH(Gilbert!N10982,Rate!$A$4:$A$25,0),MATCH(Gilbert!L10982,Rate!$B$3:$M$3,0))*O10982*0.8,INDEX(Rate!$B$4:$M$25,MATCH(Gilbert!N10982,Rate!$A$4:$A$25,0),MATCH(Gilbert!L10982,Rate!$B$3:$M$3,0))*O10982)),"")</f>
        <v/>
      </c>
      <c r="T10982" s="71" t="str">
        <f t="shared" si="516"/>
        <v/>
      </c>
    </row>
    <row r="10983" spans="16:20">
      <c r="P10983" s="70" t="str">
        <f t="shared" si="514"/>
        <v/>
      </c>
      <c r="Q10983" s="70" t="str">
        <f t="shared" si="515"/>
        <v/>
      </c>
      <c r="R10983" s="70" t="str">
        <f>IFERROR(IF(K10983="handling and wharfage",SUM(P10983:Q10983),IF(OR(K10983="tank",K10983="Boat",K10983="car"),INDEX(Rate!$B$4:$M$25,MATCH(Gilbert!N10983,Rate!$A$4:$A$25,0),MATCH(Gilbert!L10983,Rate!$B$3:$M$3,0))*O10983*0.8,INDEX(Rate!$B$4:$M$25,MATCH(Gilbert!N10983,Rate!$A$4:$A$25,0),MATCH(Gilbert!L10983,Rate!$B$3:$M$3,0))*O10983)),"")</f>
        <v/>
      </c>
      <c r="T10983" s="71" t="str">
        <f t="shared" si="516"/>
        <v/>
      </c>
    </row>
    <row r="10984" spans="16:20">
      <c r="P10984" s="70" t="str">
        <f t="shared" si="514"/>
        <v/>
      </c>
      <c r="Q10984" s="70" t="str">
        <f t="shared" si="515"/>
        <v/>
      </c>
      <c r="R10984" s="70" t="str">
        <f>IFERROR(IF(K10984="handling and wharfage",SUM(P10984:Q10984),IF(OR(K10984="tank",K10984="Boat",K10984="car"),INDEX(Rate!$B$4:$M$25,MATCH(Gilbert!N10984,Rate!$A$4:$A$25,0),MATCH(Gilbert!L10984,Rate!$B$3:$M$3,0))*O10984*0.8,INDEX(Rate!$B$4:$M$25,MATCH(Gilbert!N10984,Rate!$A$4:$A$25,0),MATCH(Gilbert!L10984,Rate!$B$3:$M$3,0))*O10984)),"")</f>
        <v/>
      </c>
      <c r="T10984" s="71" t="str">
        <f t="shared" si="516"/>
        <v/>
      </c>
    </row>
    <row r="10985" spans="16:20">
      <c r="P10985" s="70" t="str">
        <f t="shared" si="514"/>
        <v/>
      </c>
      <c r="Q10985" s="70" t="str">
        <f t="shared" si="515"/>
        <v/>
      </c>
      <c r="R10985" s="70" t="str">
        <f>IFERROR(IF(K10985="handling and wharfage",SUM(P10985:Q10985),IF(OR(K10985="tank",K10985="Boat",K10985="car"),INDEX(Rate!$B$4:$M$25,MATCH(Gilbert!N10985,Rate!$A$4:$A$25,0),MATCH(Gilbert!L10985,Rate!$B$3:$M$3,0))*O10985*0.8,INDEX(Rate!$B$4:$M$25,MATCH(Gilbert!N10985,Rate!$A$4:$A$25,0),MATCH(Gilbert!L10985,Rate!$B$3:$M$3,0))*O10985)),"")</f>
        <v/>
      </c>
      <c r="T10985" s="71" t="str">
        <f t="shared" si="516"/>
        <v/>
      </c>
    </row>
    <row r="10986" spans="16:20">
      <c r="P10986" s="70" t="str">
        <f t="shared" si="514"/>
        <v/>
      </c>
      <c r="Q10986" s="70" t="str">
        <f t="shared" si="515"/>
        <v/>
      </c>
      <c r="R10986" s="70" t="str">
        <f>IFERROR(IF(K10986="handling and wharfage",SUM(P10986:Q10986),IF(OR(K10986="tank",K10986="Boat",K10986="car"),INDEX(Rate!$B$4:$M$25,MATCH(Gilbert!N10986,Rate!$A$4:$A$25,0),MATCH(Gilbert!L10986,Rate!$B$3:$M$3,0))*O10986*0.8,INDEX(Rate!$B$4:$M$25,MATCH(Gilbert!N10986,Rate!$A$4:$A$25,0),MATCH(Gilbert!L10986,Rate!$B$3:$M$3,0))*O10986)),"")</f>
        <v/>
      </c>
      <c r="T10986" s="71" t="str">
        <f t="shared" si="516"/>
        <v/>
      </c>
    </row>
    <row r="10987" spans="16:20">
      <c r="P10987" s="70" t="str">
        <f t="shared" si="514"/>
        <v/>
      </c>
      <c r="Q10987" s="70" t="str">
        <f t="shared" si="515"/>
        <v/>
      </c>
      <c r="R10987" s="70" t="str">
        <f>IFERROR(IF(K10987="handling and wharfage",SUM(P10987:Q10987),IF(OR(K10987="tank",K10987="Boat",K10987="car"),INDEX(Rate!$B$4:$M$25,MATCH(Gilbert!N10987,Rate!$A$4:$A$25,0),MATCH(Gilbert!L10987,Rate!$B$3:$M$3,0))*O10987*0.8,INDEX(Rate!$B$4:$M$25,MATCH(Gilbert!N10987,Rate!$A$4:$A$25,0),MATCH(Gilbert!L10987,Rate!$B$3:$M$3,0))*O10987)),"")</f>
        <v/>
      </c>
      <c r="T10987" s="71" t="str">
        <f t="shared" si="516"/>
        <v/>
      </c>
    </row>
    <row r="10988" spans="16:20">
      <c r="P10988" s="70" t="str">
        <f t="shared" si="514"/>
        <v/>
      </c>
      <c r="Q10988" s="70" t="str">
        <f t="shared" si="515"/>
        <v/>
      </c>
      <c r="R10988" s="70" t="str">
        <f>IFERROR(IF(K10988="handling and wharfage",SUM(P10988:Q10988),IF(OR(K10988="tank",K10988="Boat",K10988="car"),INDEX(Rate!$B$4:$M$25,MATCH(Gilbert!N10988,Rate!$A$4:$A$25,0),MATCH(Gilbert!L10988,Rate!$B$3:$M$3,0))*O10988*0.8,INDEX(Rate!$B$4:$M$25,MATCH(Gilbert!N10988,Rate!$A$4:$A$25,0),MATCH(Gilbert!L10988,Rate!$B$3:$M$3,0))*O10988)),"")</f>
        <v/>
      </c>
      <c r="T10988" s="71" t="str">
        <f t="shared" si="516"/>
        <v/>
      </c>
    </row>
    <row r="10989" spans="16:20">
      <c r="P10989" s="70" t="str">
        <f t="shared" si="514"/>
        <v/>
      </c>
      <c r="Q10989" s="70" t="str">
        <f t="shared" si="515"/>
        <v/>
      </c>
      <c r="R10989" s="70" t="str">
        <f>IFERROR(IF(K10989="handling and wharfage",SUM(P10989:Q10989),IF(OR(K10989="tank",K10989="Boat",K10989="car"),INDEX(Rate!$B$4:$M$25,MATCH(Gilbert!N10989,Rate!$A$4:$A$25,0),MATCH(Gilbert!L10989,Rate!$B$3:$M$3,0))*O10989*0.8,INDEX(Rate!$B$4:$M$25,MATCH(Gilbert!N10989,Rate!$A$4:$A$25,0),MATCH(Gilbert!L10989,Rate!$B$3:$M$3,0))*O10989)),"")</f>
        <v/>
      </c>
      <c r="T10989" s="71" t="str">
        <f t="shared" si="516"/>
        <v/>
      </c>
    </row>
    <row r="10990" spans="16:20">
      <c r="P10990" s="70" t="str">
        <f t="shared" si="514"/>
        <v/>
      </c>
      <c r="Q10990" s="70" t="str">
        <f t="shared" si="515"/>
        <v/>
      </c>
      <c r="R10990" s="70" t="str">
        <f>IFERROR(IF(K10990="handling and wharfage",SUM(P10990:Q10990),IF(OR(K10990="tank",K10990="Boat",K10990="car"),INDEX(Rate!$B$4:$M$25,MATCH(Gilbert!N10990,Rate!$A$4:$A$25,0),MATCH(Gilbert!L10990,Rate!$B$3:$M$3,0))*O10990*0.8,INDEX(Rate!$B$4:$M$25,MATCH(Gilbert!N10990,Rate!$A$4:$A$25,0),MATCH(Gilbert!L10990,Rate!$B$3:$M$3,0))*O10990)),"")</f>
        <v/>
      </c>
      <c r="T10990" s="71" t="str">
        <f t="shared" si="516"/>
        <v/>
      </c>
    </row>
    <row r="10991" spans="16:20">
      <c r="P10991" s="70" t="str">
        <f t="shared" si="514"/>
        <v/>
      </c>
      <c r="Q10991" s="70" t="str">
        <f t="shared" si="515"/>
        <v/>
      </c>
      <c r="R10991" s="70" t="str">
        <f>IFERROR(IF(K10991="handling and wharfage",SUM(P10991:Q10991),IF(OR(K10991="tank",K10991="Boat",K10991="car"),INDEX(Rate!$B$4:$M$25,MATCH(Gilbert!N10991,Rate!$A$4:$A$25,0),MATCH(Gilbert!L10991,Rate!$B$3:$M$3,0))*O10991*0.8,INDEX(Rate!$B$4:$M$25,MATCH(Gilbert!N10991,Rate!$A$4:$A$25,0),MATCH(Gilbert!L10991,Rate!$B$3:$M$3,0))*O10991)),"")</f>
        <v/>
      </c>
      <c r="T10991" s="71" t="str">
        <f t="shared" si="516"/>
        <v/>
      </c>
    </row>
    <row r="10992" spans="16:20">
      <c r="P10992" s="70" t="str">
        <f t="shared" si="514"/>
        <v/>
      </c>
      <c r="Q10992" s="70" t="str">
        <f t="shared" si="515"/>
        <v/>
      </c>
      <c r="R10992" s="70" t="str">
        <f>IFERROR(IF(K10992="handling and wharfage",SUM(P10992:Q10992),IF(OR(K10992="tank",K10992="Boat",K10992="car"),INDEX(Rate!$B$4:$M$25,MATCH(Gilbert!N10992,Rate!$A$4:$A$25,0),MATCH(Gilbert!L10992,Rate!$B$3:$M$3,0))*O10992*0.8,INDEX(Rate!$B$4:$M$25,MATCH(Gilbert!N10992,Rate!$A$4:$A$25,0),MATCH(Gilbert!L10992,Rate!$B$3:$M$3,0))*O10992)),"")</f>
        <v/>
      </c>
      <c r="T10992" s="71" t="str">
        <f t="shared" si="516"/>
        <v/>
      </c>
    </row>
    <row r="10993" spans="16:20">
      <c r="P10993" s="70" t="str">
        <f t="shared" si="514"/>
        <v/>
      </c>
      <c r="Q10993" s="70" t="str">
        <f t="shared" si="515"/>
        <v/>
      </c>
      <c r="R10993" s="70" t="str">
        <f>IFERROR(IF(K10993="handling and wharfage",SUM(P10993:Q10993),IF(OR(K10993="tank",K10993="Boat",K10993="car"),INDEX(Rate!$B$4:$M$25,MATCH(Gilbert!N10993,Rate!$A$4:$A$25,0),MATCH(Gilbert!L10993,Rate!$B$3:$M$3,0))*O10993*0.8,INDEX(Rate!$B$4:$M$25,MATCH(Gilbert!N10993,Rate!$A$4:$A$25,0),MATCH(Gilbert!L10993,Rate!$B$3:$M$3,0))*O10993)),"")</f>
        <v/>
      </c>
      <c r="T10993" s="71" t="str">
        <f t="shared" si="516"/>
        <v/>
      </c>
    </row>
    <row r="10994" spans="16:20">
      <c r="P10994" s="70" t="str">
        <f t="shared" si="514"/>
        <v/>
      </c>
      <c r="Q10994" s="70" t="str">
        <f t="shared" si="515"/>
        <v/>
      </c>
      <c r="R10994" s="70" t="str">
        <f>IFERROR(IF(K10994="handling and wharfage",SUM(P10994:Q10994),IF(OR(K10994="tank",K10994="Boat",K10994="car"),INDEX(Rate!$B$4:$M$25,MATCH(Gilbert!N10994,Rate!$A$4:$A$25,0),MATCH(Gilbert!L10994,Rate!$B$3:$M$3,0))*O10994*0.8,INDEX(Rate!$B$4:$M$25,MATCH(Gilbert!N10994,Rate!$A$4:$A$25,0),MATCH(Gilbert!L10994,Rate!$B$3:$M$3,0))*O10994)),"")</f>
        <v/>
      </c>
      <c r="T10994" s="71" t="str">
        <f t="shared" si="516"/>
        <v/>
      </c>
    </row>
    <row r="10995" spans="16:20">
      <c r="P10995" s="70" t="str">
        <f t="shared" si="514"/>
        <v/>
      </c>
      <c r="Q10995" s="70" t="str">
        <f t="shared" si="515"/>
        <v/>
      </c>
      <c r="R10995" s="70" t="str">
        <f>IFERROR(IF(K10995="handling and wharfage",SUM(P10995:Q10995),IF(OR(K10995="tank",K10995="Boat",K10995="car"),INDEX(Rate!$B$4:$M$25,MATCH(Gilbert!N10995,Rate!$A$4:$A$25,0),MATCH(Gilbert!L10995,Rate!$B$3:$M$3,0))*O10995*0.8,INDEX(Rate!$B$4:$M$25,MATCH(Gilbert!N10995,Rate!$A$4:$A$25,0),MATCH(Gilbert!L10995,Rate!$B$3:$M$3,0))*O10995)),"")</f>
        <v/>
      </c>
      <c r="T10995" s="71" t="str">
        <f t="shared" si="516"/>
        <v/>
      </c>
    </row>
    <row r="10996" spans="16:20">
      <c r="P10996" s="70" t="str">
        <f t="shared" si="514"/>
        <v/>
      </c>
      <c r="Q10996" s="70" t="str">
        <f t="shared" si="515"/>
        <v/>
      </c>
      <c r="R10996" s="70" t="str">
        <f>IFERROR(IF(K10996="handling and wharfage",SUM(P10996:Q10996),IF(OR(K10996="tank",K10996="Boat",K10996="car"),INDEX(Rate!$B$4:$M$25,MATCH(Gilbert!N10996,Rate!$A$4:$A$25,0),MATCH(Gilbert!L10996,Rate!$B$3:$M$3,0))*O10996*0.8,INDEX(Rate!$B$4:$M$25,MATCH(Gilbert!N10996,Rate!$A$4:$A$25,0),MATCH(Gilbert!L10996,Rate!$B$3:$M$3,0))*O10996)),"")</f>
        <v/>
      </c>
      <c r="T10996" s="71" t="str">
        <f t="shared" si="516"/>
        <v/>
      </c>
    </row>
    <row r="10997" spans="16:20">
      <c r="P10997" s="70" t="str">
        <f t="shared" si="514"/>
        <v/>
      </c>
      <c r="Q10997" s="70" t="str">
        <f t="shared" si="515"/>
        <v/>
      </c>
      <c r="R10997" s="70" t="str">
        <f>IFERROR(IF(K10997="handling and wharfage",SUM(P10997:Q10997),IF(OR(K10997="tank",K10997="Boat",K10997="car"),INDEX(Rate!$B$4:$M$25,MATCH(Gilbert!N10997,Rate!$A$4:$A$25,0),MATCH(Gilbert!L10997,Rate!$B$3:$M$3,0))*O10997*0.8,INDEX(Rate!$B$4:$M$25,MATCH(Gilbert!N10997,Rate!$A$4:$A$25,0),MATCH(Gilbert!L10997,Rate!$B$3:$M$3,0))*O10997)),"")</f>
        <v/>
      </c>
      <c r="T10997" s="71" t="str">
        <f t="shared" si="516"/>
        <v/>
      </c>
    </row>
    <row r="10998" spans="16:20">
      <c r="P10998" s="70" t="str">
        <f t="shared" si="514"/>
        <v/>
      </c>
      <c r="Q10998" s="70" t="str">
        <f t="shared" si="515"/>
        <v/>
      </c>
      <c r="R10998" s="70" t="str">
        <f>IFERROR(IF(K10998="handling and wharfage",SUM(P10998:Q10998),IF(OR(K10998="tank",K10998="Boat",K10998="car"),INDEX(Rate!$B$4:$M$25,MATCH(Gilbert!N10998,Rate!$A$4:$A$25,0),MATCH(Gilbert!L10998,Rate!$B$3:$M$3,0))*O10998*0.8,INDEX(Rate!$B$4:$M$25,MATCH(Gilbert!N10998,Rate!$A$4:$A$25,0),MATCH(Gilbert!L10998,Rate!$B$3:$M$3,0))*O10998)),"")</f>
        <v/>
      </c>
      <c r="T10998" s="71" t="str">
        <f t="shared" si="516"/>
        <v/>
      </c>
    </row>
    <row r="10999" spans="16:20">
      <c r="P10999" s="70" t="str">
        <f t="shared" si="514"/>
        <v/>
      </c>
      <c r="Q10999" s="70" t="str">
        <f t="shared" si="515"/>
        <v/>
      </c>
      <c r="R10999" s="70" t="str">
        <f>IFERROR(IF(K10999="handling and wharfage",SUM(P10999:Q10999),IF(OR(K10999="tank",K10999="Boat",K10999="car"),INDEX(Rate!$B$4:$M$25,MATCH(Gilbert!N10999,Rate!$A$4:$A$25,0),MATCH(Gilbert!L10999,Rate!$B$3:$M$3,0))*O10999*0.8,INDEX(Rate!$B$4:$M$25,MATCH(Gilbert!N10999,Rate!$A$4:$A$25,0),MATCH(Gilbert!L10999,Rate!$B$3:$M$3,0))*O10999)),"")</f>
        <v/>
      </c>
      <c r="T10999" s="71" t="str">
        <f t="shared" si="516"/>
        <v/>
      </c>
    </row>
    <row r="11000" spans="16:20">
      <c r="P11000" s="70" t="str">
        <f t="shared" si="514"/>
        <v/>
      </c>
      <c r="Q11000" s="70" t="str">
        <f t="shared" si="515"/>
        <v/>
      </c>
      <c r="R11000" s="70" t="str">
        <f>IFERROR(IF(K11000="handling and wharfage",SUM(P11000:Q11000),IF(OR(K11000="tank",K11000="Boat",K11000="car"),INDEX(Rate!$B$4:$M$25,MATCH(Gilbert!N11000,Rate!$A$4:$A$25,0),MATCH(Gilbert!L11000,Rate!$B$3:$M$3,0))*O11000*0.8,INDEX(Rate!$B$4:$M$25,MATCH(Gilbert!N11000,Rate!$A$4:$A$25,0),MATCH(Gilbert!L11000,Rate!$B$3:$M$3,0))*O11000)),"")</f>
        <v/>
      </c>
      <c r="T11000" s="71" t="str">
        <f t="shared" si="516"/>
        <v/>
      </c>
    </row>
    <row r="11001" spans="16:20">
      <c r="P11001" s="70" t="str">
        <f t="shared" si="514"/>
        <v/>
      </c>
      <c r="Q11001" s="70" t="str">
        <f t="shared" si="515"/>
        <v/>
      </c>
      <c r="R11001" s="70" t="str">
        <f>IFERROR(IF(K11001="handling and wharfage",SUM(P11001:Q11001),IF(OR(K11001="tank",K11001="Boat",K11001="car"),INDEX(Rate!$B$4:$M$25,MATCH(Gilbert!N11001,Rate!$A$4:$A$25,0),MATCH(Gilbert!L11001,Rate!$B$3:$M$3,0))*O11001*0.8,INDEX(Rate!$B$4:$M$25,MATCH(Gilbert!N11001,Rate!$A$4:$A$25,0),MATCH(Gilbert!L11001,Rate!$B$3:$M$3,0))*O11001)),"")</f>
        <v/>
      </c>
      <c r="T11001" s="71" t="str">
        <f t="shared" si="516"/>
        <v/>
      </c>
    </row>
    <row r="11002" spans="16:20">
      <c r="P11002" s="70" t="str">
        <f t="shared" si="514"/>
        <v/>
      </c>
      <c r="Q11002" s="70" t="str">
        <f t="shared" si="515"/>
        <v/>
      </c>
      <c r="R11002" s="70" t="str">
        <f>IFERROR(IF(K11002="handling and wharfage",SUM(P11002:Q11002),IF(OR(K11002="tank",K11002="Boat",K11002="car"),INDEX(Rate!$B$4:$M$25,MATCH(Gilbert!N11002,Rate!$A$4:$A$25,0),MATCH(Gilbert!L11002,Rate!$B$3:$M$3,0))*O11002*0.8,INDEX(Rate!$B$4:$M$25,MATCH(Gilbert!N11002,Rate!$A$4:$A$25,0),MATCH(Gilbert!L11002,Rate!$B$3:$M$3,0))*O11002)),"")</f>
        <v/>
      </c>
      <c r="T11002" s="71" t="str">
        <f t="shared" si="516"/>
        <v/>
      </c>
    </row>
    <row r="11003" spans="16:20">
      <c r="P11003" s="70" t="str">
        <f t="shared" si="514"/>
        <v/>
      </c>
      <c r="Q11003" s="70" t="str">
        <f t="shared" si="515"/>
        <v/>
      </c>
      <c r="R11003" s="70" t="str">
        <f>IFERROR(IF(K11003="handling and wharfage",SUM(P11003:Q11003),IF(OR(K11003="tank",K11003="Boat",K11003="car"),INDEX(Rate!$B$4:$M$25,MATCH(Gilbert!N11003,Rate!$A$4:$A$25,0),MATCH(Gilbert!L11003,Rate!$B$3:$M$3,0))*O11003*0.8,INDEX(Rate!$B$4:$M$25,MATCH(Gilbert!N11003,Rate!$A$4:$A$25,0),MATCH(Gilbert!L11003,Rate!$B$3:$M$3,0))*O11003)),"")</f>
        <v/>
      </c>
      <c r="T11003" s="71" t="str">
        <f t="shared" si="516"/>
        <v/>
      </c>
    </row>
    <row r="11004" spans="16:20">
      <c r="P11004" s="70" t="str">
        <f t="shared" si="514"/>
        <v/>
      </c>
      <c r="Q11004" s="70" t="str">
        <f t="shared" si="515"/>
        <v/>
      </c>
      <c r="R11004" s="70" t="str">
        <f>IFERROR(IF(K11004="handling and wharfage",SUM(P11004:Q11004),IF(OR(K11004="tank",K11004="Boat",K11004="car"),INDEX(Rate!$B$4:$M$25,MATCH(Gilbert!N11004,Rate!$A$4:$A$25,0),MATCH(Gilbert!L11004,Rate!$B$3:$M$3,0))*O11004*0.8,INDEX(Rate!$B$4:$M$25,MATCH(Gilbert!N11004,Rate!$A$4:$A$25,0),MATCH(Gilbert!L11004,Rate!$B$3:$M$3,0))*O11004)),"")</f>
        <v/>
      </c>
      <c r="T11004" s="71" t="str">
        <f t="shared" si="516"/>
        <v/>
      </c>
    </row>
    <row r="11005" spans="16:20">
      <c r="P11005" s="70" t="str">
        <f t="shared" si="514"/>
        <v/>
      </c>
      <c r="Q11005" s="70" t="str">
        <f t="shared" si="515"/>
        <v/>
      </c>
      <c r="R11005" s="70" t="str">
        <f>IFERROR(IF(K11005="handling and wharfage",SUM(P11005:Q11005),IF(OR(K11005="tank",K11005="Boat",K11005="car"),INDEX(Rate!$B$4:$M$25,MATCH(Gilbert!N11005,Rate!$A$4:$A$25,0),MATCH(Gilbert!L11005,Rate!$B$3:$M$3,0))*O11005*0.8,INDEX(Rate!$B$4:$M$25,MATCH(Gilbert!N11005,Rate!$A$4:$A$25,0),MATCH(Gilbert!L11005,Rate!$B$3:$M$3,0))*O11005)),"")</f>
        <v/>
      </c>
      <c r="T11005" s="71" t="str">
        <f t="shared" si="516"/>
        <v/>
      </c>
    </row>
    <row r="11006" spans="16:20">
      <c r="P11006" s="70" t="str">
        <f t="shared" si="514"/>
        <v/>
      </c>
      <c r="Q11006" s="70" t="str">
        <f t="shared" si="515"/>
        <v/>
      </c>
      <c r="R11006" s="70" t="str">
        <f>IFERROR(IF(K11006="handling and wharfage",SUM(P11006:Q11006),IF(OR(K11006="tank",K11006="Boat",K11006="car"),INDEX(Rate!$B$4:$M$25,MATCH(Gilbert!N11006,Rate!$A$4:$A$25,0),MATCH(Gilbert!L11006,Rate!$B$3:$M$3,0))*O11006*0.8,INDEX(Rate!$B$4:$M$25,MATCH(Gilbert!N11006,Rate!$A$4:$A$25,0),MATCH(Gilbert!L11006,Rate!$B$3:$M$3,0))*O11006)),"")</f>
        <v/>
      </c>
      <c r="T11006" s="71" t="str">
        <f t="shared" si="516"/>
        <v/>
      </c>
    </row>
    <row r="11007" spans="16:20">
      <c r="P11007" s="70" t="str">
        <f t="shared" si="514"/>
        <v/>
      </c>
      <c r="Q11007" s="70" t="str">
        <f t="shared" si="515"/>
        <v/>
      </c>
      <c r="R11007" s="70" t="str">
        <f>IFERROR(IF(K11007="handling and wharfage",SUM(P11007:Q11007),IF(OR(K11007="tank",K11007="Boat",K11007="car"),INDEX(Rate!$B$4:$M$25,MATCH(Gilbert!N11007,Rate!$A$4:$A$25,0),MATCH(Gilbert!L11007,Rate!$B$3:$M$3,0))*O11007*0.8,INDEX(Rate!$B$4:$M$25,MATCH(Gilbert!N11007,Rate!$A$4:$A$25,0),MATCH(Gilbert!L11007,Rate!$B$3:$M$3,0))*O11007)),"")</f>
        <v/>
      </c>
      <c r="T11007" s="71" t="str">
        <f t="shared" si="516"/>
        <v/>
      </c>
    </row>
    <row r="11008" spans="16:20">
      <c r="P11008" s="70" t="str">
        <f t="shared" si="514"/>
        <v/>
      </c>
      <c r="Q11008" s="70" t="str">
        <f t="shared" si="515"/>
        <v/>
      </c>
      <c r="R11008" s="70" t="str">
        <f>IFERROR(IF(K11008="handling and wharfage",SUM(P11008:Q11008),IF(OR(K11008="tank",K11008="Boat",K11008="car"),INDEX(Rate!$B$4:$M$25,MATCH(Gilbert!N11008,Rate!$A$4:$A$25,0),MATCH(Gilbert!L11008,Rate!$B$3:$M$3,0))*O11008*0.8,INDEX(Rate!$B$4:$M$25,MATCH(Gilbert!N11008,Rate!$A$4:$A$25,0),MATCH(Gilbert!L11008,Rate!$B$3:$M$3,0))*O11008)),"")</f>
        <v/>
      </c>
      <c r="T11008" s="71" t="str">
        <f t="shared" si="516"/>
        <v/>
      </c>
    </row>
    <row r="11009" spans="16:20">
      <c r="P11009" s="70" t="str">
        <f t="shared" si="514"/>
        <v/>
      </c>
      <c r="Q11009" s="70" t="str">
        <f t="shared" si="515"/>
        <v/>
      </c>
      <c r="R11009" s="70" t="str">
        <f>IFERROR(IF(K11009="handling and wharfage",SUM(P11009:Q11009),IF(OR(K11009="tank",K11009="Boat",K11009="car"),INDEX(Rate!$B$4:$M$25,MATCH(Gilbert!N11009,Rate!$A$4:$A$25,0),MATCH(Gilbert!L11009,Rate!$B$3:$M$3,0))*O11009*0.8,INDEX(Rate!$B$4:$M$25,MATCH(Gilbert!N11009,Rate!$A$4:$A$25,0),MATCH(Gilbert!L11009,Rate!$B$3:$M$3,0))*O11009)),"")</f>
        <v/>
      </c>
      <c r="T11009" s="71" t="str">
        <f t="shared" si="516"/>
        <v/>
      </c>
    </row>
    <row r="11010" spans="16:20">
      <c r="P11010" s="70" t="str">
        <f t="shared" si="514"/>
        <v/>
      </c>
      <c r="Q11010" s="70" t="str">
        <f t="shared" si="515"/>
        <v/>
      </c>
      <c r="R11010" s="70" t="str">
        <f>IFERROR(IF(K11010="handling and wharfage",SUM(P11010:Q11010),IF(OR(K11010="tank",K11010="Boat",K11010="car"),INDEX(Rate!$B$4:$M$25,MATCH(Gilbert!N11010,Rate!$A$4:$A$25,0),MATCH(Gilbert!L11010,Rate!$B$3:$M$3,0))*O11010*0.8,INDEX(Rate!$B$4:$M$25,MATCH(Gilbert!N11010,Rate!$A$4:$A$25,0),MATCH(Gilbert!L11010,Rate!$B$3:$M$3,0))*O11010)),"")</f>
        <v/>
      </c>
      <c r="T11010" s="71" t="str">
        <f t="shared" si="516"/>
        <v/>
      </c>
    </row>
    <row r="11011" spans="16:20">
      <c r="P11011" s="70" t="str">
        <f t="shared" ref="P11011:P11074" si="517">IF(OR(K11011="handling and wharfage",K11011="rau handling and wharfage"),O11011*30,"")</f>
        <v/>
      </c>
      <c r="Q11011" s="70" t="str">
        <f t="shared" ref="Q11011:Q11074" si="518">IF(K11011&lt;&gt;"handling and wharfage","",O11011*3.5)</f>
        <v/>
      </c>
      <c r="R11011" s="70" t="str">
        <f>IFERROR(IF(K11011="handling and wharfage",SUM(P11011:Q11011),IF(OR(K11011="tank",K11011="Boat",K11011="car"),INDEX(Rate!$B$4:$M$25,MATCH(Gilbert!N11011,Rate!$A$4:$A$25,0),MATCH(Gilbert!L11011,Rate!$B$3:$M$3,0))*O11011*0.8,INDEX(Rate!$B$4:$M$25,MATCH(Gilbert!N11011,Rate!$A$4:$A$25,0),MATCH(Gilbert!L11011,Rate!$B$3:$M$3,0))*O11011)),"")</f>
        <v/>
      </c>
      <c r="T11011" s="71" t="str">
        <f t="shared" ref="T11011:T11074" si="519">IF(L11011="","",IF(L11011="General2","F0070000061A","E31250000331"))</f>
        <v/>
      </c>
    </row>
    <row r="11012" spans="16:20">
      <c r="P11012" s="70" t="str">
        <f t="shared" si="517"/>
        <v/>
      </c>
      <c r="Q11012" s="70" t="str">
        <f t="shared" si="518"/>
        <v/>
      </c>
      <c r="R11012" s="70" t="str">
        <f>IFERROR(IF(K11012="handling and wharfage",SUM(P11012:Q11012),IF(OR(K11012="tank",K11012="Boat",K11012="car"),INDEX(Rate!$B$4:$M$25,MATCH(Gilbert!N11012,Rate!$A$4:$A$25,0),MATCH(Gilbert!L11012,Rate!$B$3:$M$3,0))*O11012*0.8,INDEX(Rate!$B$4:$M$25,MATCH(Gilbert!N11012,Rate!$A$4:$A$25,0),MATCH(Gilbert!L11012,Rate!$B$3:$M$3,0))*O11012)),"")</f>
        <v/>
      </c>
      <c r="T11012" s="71" t="str">
        <f t="shared" si="519"/>
        <v/>
      </c>
    </row>
    <row r="11013" spans="16:20">
      <c r="P11013" s="70" t="str">
        <f t="shared" si="517"/>
        <v/>
      </c>
      <c r="Q11013" s="70" t="str">
        <f t="shared" si="518"/>
        <v/>
      </c>
      <c r="R11013" s="70" t="str">
        <f>IFERROR(IF(K11013="handling and wharfage",SUM(P11013:Q11013),IF(OR(K11013="tank",K11013="Boat",K11013="car"),INDEX(Rate!$B$4:$M$25,MATCH(Gilbert!N11013,Rate!$A$4:$A$25,0),MATCH(Gilbert!L11013,Rate!$B$3:$M$3,0))*O11013*0.8,INDEX(Rate!$B$4:$M$25,MATCH(Gilbert!N11013,Rate!$A$4:$A$25,0),MATCH(Gilbert!L11013,Rate!$B$3:$M$3,0))*O11013)),"")</f>
        <v/>
      </c>
      <c r="T11013" s="71" t="str">
        <f t="shared" si="519"/>
        <v/>
      </c>
    </row>
    <row r="11014" spans="16:20">
      <c r="P11014" s="70" t="str">
        <f t="shared" si="517"/>
        <v/>
      </c>
      <c r="Q11014" s="70" t="str">
        <f t="shared" si="518"/>
        <v/>
      </c>
      <c r="R11014" s="70" t="str">
        <f>IFERROR(IF(K11014="handling and wharfage",SUM(P11014:Q11014),IF(OR(K11014="tank",K11014="Boat",K11014="car"),INDEX(Rate!$B$4:$M$25,MATCH(Gilbert!N11014,Rate!$A$4:$A$25,0),MATCH(Gilbert!L11014,Rate!$B$3:$M$3,0))*O11014*0.8,INDEX(Rate!$B$4:$M$25,MATCH(Gilbert!N11014,Rate!$A$4:$A$25,0),MATCH(Gilbert!L11014,Rate!$B$3:$M$3,0))*O11014)),"")</f>
        <v/>
      </c>
      <c r="T11014" s="71" t="str">
        <f t="shared" si="519"/>
        <v/>
      </c>
    </row>
    <row r="11015" spans="16:20">
      <c r="P11015" s="70" t="str">
        <f t="shared" si="517"/>
        <v/>
      </c>
      <c r="Q11015" s="70" t="str">
        <f t="shared" si="518"/>
        <v/>
      </c>
      <c r="R11015" s="70" t="str">
        <f>IFERROR(IF(K11015="handling and wharfage",SUM(P11015:Q11015),IF(OR(K11015="tank",K11015="Boat",K11015="car"),INDEX(Rate!$B$4:$M$25,MATCH(Gilbert!N11015,Rate!$A$4:$A$25,0),MATCH(Gilbert!L11015,Rate!$B$3:$M$3,0))*O11015*0.8,INDEX(Rate!$B$4:$M$25,MATCH(Gilbert!N11015,Rate!$A$4:$A$25,0),MATCH(Gilbert!L11015,Rate!$B$3:$M$3,0))*O11015)),"")</f>
        <v/>
      </c>
      <c r="T11015" s="71" t="str">
        <f t="shared" si="519"/>
        <v/>
      </c>
    </row>
    <row r="11016" spans="16:20">
      <c r="P11016" s="70" t="str">
        <f t="shared" si="517"/>
        <v/>
      </c>
      <c r="Q11016" s="70" t="str">
        <f t="shared" si="518"/>
        <v/>
      </c>
      <c r="R11016" s="70" t="str">
        <f>IFERROR(IF(K11016="handling and wharfage",SUM(P11016:Q11016),IF(OR(K11016="tank",K11016="Boat",K11016="car"),INDEX(Rate!$B$4:$M$25,MATCH(Gilbert!N11016,Rate!$A$4:$A$25,0),MATCH(Gilbert!L11016,Rate!$B$3:$M$3,0))*O11016*0.8,INDEX(Rate!$B$4:$M$25,MATCH(Gilbert!N11016,Rate!$A$4:$A$25,0),MATCH(Gilbert!L11016,Rate!$B$3:$M$3,0))*O11016)),"")</f>
        <v/>
      </c>
      <c r="T11016" s="71" t="str">
        <f t="shared" si="519"/>
        <v/>
      </c>
    </row>
    <row r="11017" spans="16:20">
      <c r="P11017" s="70" t="str">
        <f t="shared" si="517"/>
        <v/>
      </c>
      <c r="Q11017" s="70" t="str">
        <f t="shared" si="518"/>
        <v/>
      </c>
      <c r="R11017" s="70" t="str">
        <f>IFERROR(IF(K11017="handling and wharfage",SUM(P11017:Q11017),IF(OR(K11017="tank",K11017="Boat",K11017="car"),INDEX(Rate!$B$4:$M$25,MATCH(Gilbert!N11017,Rate!$A$4:$A$25,0),MATCH(Gilbert!L11017,Rate!$B$3:$M$3,0))*O11017*0.8,INDEX(Rate!$B$4:$M$25,MATCH(Gilbert!N11017,Rate!$A$4:$A$25,0),MATCH(Gilbert!L11017,Rate!$B$3:$M$3,0))*O11017)),"")</f>
        <v/>
      </c>
      <c r="T11017" s="71" t="str">
        <f t="shared" si="519"/>
        <v/>
      </c>
    </row>
    <row r="11018" spans="16:20">
      <c r="P11018" s="70" t="str">
        <f t="shared" si="517"/>
        <v/>
      </c>
      <c r="Q11018" s="70" t="str">
        <f t="shared" si="518"/>
        <v/>
      </c>
      <c r="R11018" s="70" t="str">
        <f>IFERROR(IF(K11018="handling and wharfage",SUM(P11018:Q11018),IF(OR(K11018="tank",K11018="Boat",K11018="car"),INDEX(Rate!$B$4:$M$25,MATCH(Gilbert!N11018,Rate!$A$4:$A$25,0),MATCH(Gilbert!L11018,Rate!$B$3:$M$3,0))*O11018*0.8,INDEX(Rate!$B$4:$M$25,MATCH(Gilbert!N11018,Rate!$A$4:$A$25,0),MATCH(Gilbert!L11018,Rate!$B$3:$M$3,0))*O11018)),"")</f>
        <v/>
      </c>
      <c r="T11018" s="71" t="str">
        <f t="shared" si="519"/>
        <v/>
      </c>
    </row>
    <row r="11019" spans="16:20">
      <c r="P11019" s="70" t="str">
        <f t="shared" si="517"/>
        <v/>
      </c>
      <c r="Q11019" s="70" t="str">
        <f t="shared" si="518"/>
        <v/>
      </c>
      <c r="R11019" s="70" t="str">
        <f>IFERROR(IF(K11019="handling and wharfage",SUM(P11019:Q11019),IF(OR(K11019="tank",K11019="Boat",K11019="car"),INDEX(Rate!$B$4:$M$25,MATCH(Gilbert!N11019,Rate!$A$4:$A$25,0),MATCH(Gilbert!L11019,Rate!$B$3:$M$3,0))*O11019*0.8,INDEX(Rate!$B$4:$M$25,MATCH(Gilbert!N11019,Rate!$A$4:$A$25,0),MATCH(Gilbert!L11019,Rate!$B$3:$M$3,0))*O11019)),"")</f>
        <v/>
      </c>
      <c r="T11019" s="71" t="str">
        <f t="shared" si="519"/>
        <v/>
      </c>
    </row>
    <row r="11020" spans="16:20">
      <c r="P11020" s="70" t="str">
        <f t="shared" si="517"/>
        <v/>
      </c>
      <c r="Q11020" s="70" t="str">
        <f t="shared" si="518"/>
        <v/>
      </c>
      <c r="R11020" s="70" t="str">
        <f>IFERROR(IF(K11020="handling and wharfage",SUM(P11020:Q11020),IF(OR(K11020="tank",K11020="Boat",K11020="car"),INDEX(Rate!$B$4:$M$25,MATCH(Gilbert!N11020,Rate!$A$4:$A$25,0),MATCH(Gilbert!L11020,Rate!$B$3:$M$3,0))*O11020*0.8,INDEX(Rate!$B$4:$M$25,MATCH(Gilbert!N11020,Rate!$A$4:$A$25,0),MATCH(Gilbert!L11020,Rate!$B$3:$M$3,0))*O11020)),"")</f>
        <v/>
      </c>
      <c r="T11020" s="71" t="str">
        <f t="shared" si="519"/>
        <v/>
      </c>
    </row>
    <row r="11021" spans="16:20">
      <c r="P11021" s="70" t="str">
        <f t="shared" si="517"/>
        <v/>
      </c>
      <c r="Q11021" s="70" t="str">
        <f t="shared" si="518"/>
        <v/>
      </c>
      <c r="R11021" s="70" t="str">
        <f>IFERROR(IF(K11021="handling and wharfage",SUM(P11021:Q11021),IF(OR(K11021="tank",K11021="Boat",K11021="car"),INDEX(Rate!$B$4:$M$25,MATCH(Gilbert!N11021,Rate!$A$4:$A$25,0),MATCH(Gilbert!L11021,Rate!$B$3:$M$3,0))*O11021*0.8,INDEX(Rate!$B$4:$M$25,MATCH(Gilbert!N11021,Rate!$A$4:$A$25,0),MATCH(Gilbert!L11021,Rate!$B$3:$M$3,0))*O11021)),"")</f>
        <v/>
      </c>
      <c r="T11021" s="71" t="str">
        <f t="shared" si="519"/>
        <v/>
      </c>
    </row>
    <row r="11022" spans="16:20">
      <c r="P11022" s="70" t="str">
        <f t="shared" si="517"/>
        <v/>
      </c>
      <c r="Q11022" s="70" t="str">
        <f t="shared" si="518"/>
        <v/>
      </c>
      <c r="R11022" s="70" t="str">
        <f>IFERROR(IF(K11022="handling and wharfage",SUM(P11022:Q11022),IF(OR(K11022="tank",K11022="Boat",K11022="car"),INDEX(Rate!$B$4:$M$25,MATCH(Gilbert!N11022,Rate!$A$4:$A$25,0),MATCH(Gilbert!L11022,Rate!$B$3:$M$3,0))*O11022*0.8,INDEX(Rate!$B$4:$M$25,MATCH(Gilbert!N11022,Rate!$A$4:$A$25,0),MATCH(Gilbert!L11022,Rate!$B$3:$M$3,0))*O11022)),"")</f>
        <v/>
      </c>
      <c r="T11022" s="71" t="str">
        <f t="shared" si="519"/>
        <v/>
      </c>
    </row>
    <row r="11023" spans="16:20">
      <c r="P11023" s="70" t="str">
        <f t="shared" si="517"/>
        <v/>
      </c>
      <c r="Q11023" s="70" t="str">
        <f t="shared" si="518"/>
        <v/>
      </c>
      <c r="R11023" s="70" t="str">
        <f>IFERROR(IF(K11023="handling and wharfage",SUM(P11023:Q11023),IF(OR(K11023="tank",K11023="Boat",K11023="car"),INDEX(Rate!$B$4:$M$25,MATCH(Gilbert!N11023,Rate!$A$4:$A$25,0),MATCH(Gilbert!L11023,Rate!$B$3:$M$3,0))*O11023*0.8,INDEX(Rate!$B$4:$M$25,MATCH(Gilbert!N11023,Rate!$A$4:$A$25,0),MATCH(Gilbert!L11023,Rate!$B$3:$M$3,0))*O11023)),"")</f>
        <v/>
      </c>
      <c r="T11023" s="71" t="str">
        <f t="shared" si="519"/>
        <v/>
      </c>
    </row>
    <row r="11024" spans="16:20">
      <c r="P11024" s="70" t="str">
        <f t="shared" si="517"/>
        <v/>
      </c>
      <c r="Q11024" s="70" t="str">
        <f t="shared" si="518"/>
        <v/>
      </c>
      <c r="R11024" s="70" t="str">
        <f>IFERROR(IF(K11024="handling and wharfage",SUM(P11024:Q11024),IF(OR(K11024="tank",K11024="Boat",K11024="car"),INDEX(Rate!$B$4:$M$25,MATCH(Gilbert!N11024,Rate!$A$4:$A$25,0),MATCH(Gilbert!L11024,Rate!$B$3:$M$3,0))*O11024*0.8,INDEX(Rate!$B$4:$M$25,MATCH(Gilbert!N11024,Rate!$A$4:$A$25,0),MATCH(Gilbert!L11024,Rate!$B$3:$M$3,0))*O11024)),"")</f>
        <v/>
      </c>
      <c r="T11024" s="71" t="str">
        <f t="shared" si="519"/>
        <v/>
      </c>
    </row>
    <row r="11025" spans="16:20">
      <c r="P11025" s="70" t="str">
        <f t="shared" si="517"/>
        <v/>
      </c>
      <c r="Q11025" s="70" t="str">
        <f t="shared" si="518"/>
        <v/>
      </c>
      <c r="R11025" s="70" t="str">
        <f>IFERROR(IF(K11025="handling and wharfage",SUM(P11025:Q11025),IF(OR(K11025="tank",K11025="Boat",K11025="car"),INDEX(Rate!$B$4:$M$25,MATCH(Gilbert!N11025,Rate!$A$4:$A$25,0),MATCH(Gilbert!L11025,Rate!$B$3:$M$3,0))*O11025*0.8,INDEX(Rate!$B$4:$M$25,MATCH(Gilbert!N11025,Rate!$A$4:$A$25,0),MATCH(Gilbert!L11025,Rate!$B$3:$M$3,0))*O11025)),"")</f>
        <v/>
      </c>
      <c r="T11025" s="71" t="str">
        <f t="shared" si="519"/>
        <v/>
      </c>
    </row>
    <row r="11026" spans="16:20">
      <c r="P11026" s="70" t="str">
        <f t="shared" si="517"/>
        <v/>
      </c>
      <c r="Q11026" s="70" t="str">
        <f t="shared" si="518"/>
        <v/>
      </c>
      <c r="R11026" s="70" t="str">
        <f>IFERROR(IF(K11026="handling and wharfage",SUM(P11026:Q11026),IF(OR(K11026="tank",K11026="Boat",K11026="car"),INDEX(Rate!$B$4:$M$25,MATCH(Gilbert!N11026,Rate!$A$4:$A$25,0),MATCH(Gilbert!L11026,Rate!$B$3:$M$3,0))*O11026*0.8,INDEX(Rate!$B$4:$M$25,MATCH(Gilbert!N11026,Rate!$A$4:$A$25,0),MATCH(Gilbert!L11026,Rate!$B$3:$M$3,0))*O11026)),"")</f>
        <v/>
      </c>
      <c r="T11026" s="71" t="str">
        <f t="shared" si="519"/>
        <v/>
      </c>
    </row>
    <row r="11027" spans="16:20">
      <c r="P11027" s="70" t="str">
        <f t="shared" si="517"/>
        <v/>
      </c>
      <c r="Q11027" s="70" t="str">
        <f t="shared" si="518"/>
        <v/>
      </c>
      <c r="R11027" s="70" t="str">
        <f>IFERROR(IF(K11027="handling and wharfage",SUM(P11027:Q11027),IF(OR(K11027="tank",K11027="Boat",K11027="car"),INDEX(Rate!$B$4:$M$25,MATCH(Gilbert!N11027,Rate!$A$4:$A$25,0),MATCH(Gilbert!L11027,Rate!$B$3:$M$3,0))*O11027*0.8,INDEX(Rate!$B$4:$M$25,MATCH(Gilbert!N11027,Rate!$A$4:$A$25,0),MATCH(Gilbert!L11027,Rate!$B$3:$M$3,0))*O11027)),"")</f>
        <v/>
      </c>
      <c r="T11027" s="71" t="str">
        <f t="shared" si="519"/>
        <v/>
      </c>
    </row>
    <row r="11028" spans="16:20">
      <c r="P11028" s="70" t="str">
        <f t="shared" si="517"/>
        <v/>
      </c>
      <c r="Q11028" s="70" t="str">
        <f t="shared" si="518"/>
        <v/>
      </c>
      <c r="R11028" s="70" t="str">
        <f>IFERROR(IF(K11028="handling and wharfage",SUM(P11028:Q11028),IF(OR(K11028="tank",K11028="Boat",K11028="car"),INDEX(Rate!$B$4:$M$25,MATCH(Gilbert!N11028,Rate!$A$4:$A$25,0),MATCH(Gilbert!L11028,Rate!$B$3:$M$3,0))*O11028*0.8,INDEX(Rate!$B$4:$M$25,MATCH(Gilbert!N11028,Rate!$A$4:$A$25,0),MATCH(Gilbert!L11028,Rate!$B$3:$M$3,0))*O11028)),"")</f>
        <v/>
      </c>
      <c r="T11028" s="71" t="str">
        <f t="shared" si="519"/>
        <v/>
      </c>
    </row>
    <row r="11029" spans="16:20">
      <c r="P11029" s="70" t="str">
        <f t="shared" si="517"/>
        <v/>
      </c>
      <c r="Q11029" s="70" t="str">
        <f t="shared" si="518"/>
        <v/>
      </c>
      <c r="R11029" s="70" t="str">
        <f>IFERROR(IF(K11029="handling and wharfage",SUM(P11029:Q11029),IF(OR(K11029="tank",K11029="Boat",K11029="car"),INDEX(Rate!$B$4:$M$25,MATCH(Gilbert!N11029,Rate!$A$4:$A$25,0),MATCH(Gilbert!L11029,Rate!$B$3:$M$3,0))*O11029*0.8,INDEX(Rate!$B$4:$M$25,MATCH(Gilbert!N11029,Rate!$A$4:$A$25,0),MATCH(Gilbert!L11029,Rate!$B$3:$M$3,0))*O11029)),"")</f>
        <v/>
      </c>
      <c r="T11029" s="71" t="str">
        <f t="shared" si="519"/>
        <v/>
      </c>
    </row>
    <row r="11030" spans="16:20">
      <c r="P11030" s="70" t="str">
        <f t="shared" si="517"/>
        <v/>
      </c>
      <c r="Q11030" s="70" t="str">
        <f t="shared" si="518"/>
        <v/>
      </c>
      <c r="R11030" s="70" t="str">
        <f>IFERROR(IF(K11030="handling and wharfage",SUM(P11030:Q11030),IF(OR(K11030="tank",K11030="Boat",K11030="car"),INDEX(Rate!$B$4:$M$25,MATCH(Gilbert!N11030,Rate!$A$4:$A$25,0),MATCH(Gilbert!L11030,Rate!$B$3:$M$3,0))*O11030*0.8,INDEX(Rate!$B$4:$M$25,MATCH(Gilbert!N11030,Rate!$A$4:$A$25,0),MATCH(Gilbert!L11030,Rate!$B$3:$M$3,0))*O11030)),"")</f>
        <v/>
      </c>
      <c r="T11030" s="71" t="str">
        <f t="shared" si="519"/>
        <v/>
      </c>
    </row>
    <row r="11031" spans="16:20">
      <c r="P11031" s="70" t="str">
        <f t="shared" si="517"/>
        <v/>
      </c>
      <c r="Q11031" s="70" t="str">
        <f t="shared" si="518"/>
        <v/>
      </c>
      <c r="R11031" s="70" t="str">
        <f>IFERROR(IF(K11031="handling and wharfage",SUM(P11031:Q11031),IF(OR(K11031="tank",K11031="Boat",K11031="car"),INDEX(Rate!$B$4:$M$25,MATCH(Gilbert!N11031,Rate!$A$4:$A$25,0),MATCH(Gilbert!L11031,Rate!$B$3:$M$3,0))*O11031*0.8,INDEX(Rate!$B$4:$M$25,MATCH(Gilbert!N11031,Rate!$A$4:$A$25,0),MATCH(Gilbert!L11031,Rate!$B$3:$M$3,0))*O11031)),"")</f>
        <v/>
      </c>
      <c r="T11031" s="71" t="str">
        <f t="shared" si="519"/>
        <v/>
      </c>
    </row>
    <row r="11032" spans="16:20">
      <c r="P11032" s="70" t="str">
        <f t="shared" si="517"/>
        <v/>
      </c>
      <c r="Q11032" s="70" t="str">
        <f t="shared" si="518"/>
        <v/>
      </c>
      <c r="R11032" s="70" t="str">
        <f>IFERROR(IF(K11032="handling and wharfage",SUM(P11032:Q11032),IF(OR(K11032="tank",K11032="Boat",K11032="car"),INDEX(Rate!$B$4:$M$25,MATCH(Gilbert!N11032,Rate!$A$4:$A$25,0),MATCH(Gilbert!L11032,Rate!$B$3:$M$3,0))*O11032*0.8,INDEX(Rate!$B$4:$M$25,MATCH(Gilbert!N11032,Rate!$A$4:$A$25,0),MATCH(Gilbert!L11032,Rate!$B$3:$M$3,0))*O11032)),"")</f>
        <v/>
      </c>
      <c r="T11032" s="71" t="str">
        <f t="shared" si="519"/>
        <v/>
      </c>
    </row>
    <row r="11033" spans="16:20">
      <c r="P11033" s="70" t="str">
        <f t="shared" si="517"/>
        <v/>
      </c>
      <c r="Q11033" s="70" t="str">
        <f t="shared" si="518"/>
        <v/>
      </c>
      <c r="R11033" s="70" t="str">
        <f>IFERROR(IF(K11033="handling and wharfage",SUM(P11033:Q11033),IF(OR(K11033="tank",K11033="Boat",K11033="car"),INDEX(Rate!$B$4:$M$25,MATCH(Gilbert!N11033,Rate!$A$4:$A$25,0),MATCH(Gilbert!L11033,Rate!$B$3:$M$3,0))*O11033*0.8,INDEX(Rate!$B$4:$M$25,MATCH(Gilbert!N11033,Rate!$A$4:$A$25,0),MATCH(Gilbert!L11033,Rate!$B$3:$M$3,0))*O11033)),"")</f>
        <v/>
      </c>
      <c r="T11033" s="71" t="str">
        <f t="shared" si="519"/>
        <v/>
      </c>
    </row>
    <row r="11034" spans="16:20">
      <c r="P11034" s="70" t="str">
        <f t="shared" si="517"/>
        <v/>
      </c>
      <c r="Q11034" s="70" t="str">
        <f t="shared" si="518"/>
        <v/>
      </c>
      <c r="R11034" s="70" t="str">
        <f>IFERROR(IF(K11034="handling and wharfage",SUM(P11034:Q11034),IF(OR(K11034="tank",K11034="Boat",K11034="car"),INDEX(Rate!$B$4:$M$25,MATCH(Gilbert!N11034,Rate!$A$4:$A$25,0),MATCH(Gilbert!L11034,Rate!$B$3:$M$3,0))*O11034*0.8,INDEX(Rate!$B$4:$M$25,MATCH(Gilbert!N11034,Rate!$A$4:$A$25,0),MATCH(Gilbert!L11034,Rate!$B$3:$M$3,0))*O11034)),"")</f>
        <v/>
      </c>
      <c r="T11034" s="71" t="str">
        <f t="shared" si="519"/>
        <v/>
      </c>
    </row>
    <row r="11035" spans="16:20">
      <c r="P11035" s="70" t="str">
        <f t="shared" si="517"/>
        <v/>
      </c>
      <c r="Q11035" s="70" t="str">
        <f t="shared" si="518"/>
        <v/>
      </c>
      <c r="R11035" s="70" t="str">
        <f>IFERROR(IF(K11035="handling and wharfage",SUM(P11035:Q11035),IF(OR(K11035="tank",K11035="Boat",K11035="car"),INDEX(Rate!$B$4:$M$25,MATCH(Gilbert!N11035,Rate!$A$4:$A$25,0),MATCH(Gilbert!L11035,Rate!$B$3:$M$3,0))*O11035*0.8,INDEX(Rate!$B$4:$M$25,MATCH(Gilbert!N11035,Rate!$A$4:$A$25,0),MATCH(Gilbert!L11035,Rate!$B$3:$M$3,0))*O11035)),"")</f>
        <v/>
      </c>
      <c r="T11035" s="71" t="str">
        <f t="shared" si="519"/>
        <v/>
      </c>
    </row>
    <row r="11036" spans="16:20">
      <c r="P11036" s="70" t="str">
        <f t="shared" si="517"/>
        <v/>
      </c>
      <c r="Q11036" s="70" t="str">
        <f t="shared" si="518"/>
        <v/>
      </c>
      <c r="R11036" s="70" t="str">
        <f>IFERROR(IF(K11036="handling and wharfage",SUM(P11036:Q11036),IF(OR(K11036="tank",K11036="Boat",K11036="car"),INDEX(Rate!$B$4:$M$25,MATCH(Gilbert!N11036,Rate!$A$4:$A$25,0),MATCH(Gilbert!L11036,Rate!$B$3:$M$3,0))*O11036*0.8,INDEX(Rate!$B$4:$M$25,MATCH(Gilbert!N11036,Rate!$A$4:$A$25,0),MATCH(Gilbert!L11036,Rate!$B$3:$M$3,0))*O11036)),"")</f>
        <v/>
      </c>
      <c r="T11036" s="71" t="str">
        <f t="shared" si="519"/>
        <v/>
      </c>
    </row>
    <row r="11037" spans="16:20">
      <c r="P11037" s="70" t="str">
        <f t="shared" si="517"/>
        <v/>
      </c>
      <c r="Q11037" s="70" t="str">
        <f t="shared" si="518"/>
        <v/>
      </c>
      <c r="R11037" s="70" t="str">
        <f>IFERROR(IF(K11037="handling and wharfage",SUM(P11037:Q11037),IF(OR(K11037="tank",K11037="Boat",K11037="car"),INDEX(Rate!$B$4:$M$25,MATCH(Gilbert!N11037,Rate!$A$4:$A$25,0),MATCH(Gilbert!L11037,Rate!$B$3:$M$3,0))*O11037*0.8,INDEX(Rate!$B$4:$M$25,MATCH(Gilbert!N11037,Rate!$A$4:$A$25,0),MATCH(Gilbert!L11037,Rate!$B$3:$M$3,0))*O11037)),"")</f>
        <v/>
      </c>
      <c r="T11037" s="71" t="str">
        <f t="shared" si="519"/>
        <v/>
      </c>
    </row>
    <row r="11038" spans="16:20">
      <c r="P11038" s="70" t="str">
        <f t="shared" si="517"/>
        <v/>
      </c>
      <c r="Q11038" s="70" t="str">
        <f t="shared" si="518"/>
        <v/>
      </c>
      <c r="R11038" s="70" t="str">
        <f>IFERROR(IF(K11038="handling and wharfage",SUM(P11038:Q11038),IF(OR(K11038="tank",K11038="Boat",K11038="car"),INDEX(Rate!$B$4:$M$25,MATCH(Gilbert!N11038,Rate!$A$4:$A$25,0),MATCH(Gilbert!L11038,Rate!$B$3:$M$3,0))*O11038*0.8,INDEX(Rate!$B$4:$M$25,MATCH(Gilbert!N11038,Rate!$A$4:$A$25,0),MATCH(Gilbert!L11038,Rate!$B$3:$M$3,0))*O11038)),"")</f>
        <v/>
      </c>
      <c r="T11038" s="71" t="str">
        <f t="shared" si="519"/>
        <v/>
      </c>
    </row>
    <row r="11039" spans="16:20">
      <c r="P11039" s="70" t="str">
        <f t="shared" si="517"/>
        <v/>
      </c>
      <c r="Q11039" s="70" t="str">
        <f t="shared" si="518"/>
        <v/>
      </c>
      <c r="R11039" s="70" t="str">
        <f>IFERROR(IF(K11039="handling and wharfage",SUM(P11039:Q11039),IF(OR(K11039="tank",K11039="Boat",K11039="car"),INDEX(Rate!$B$4:$M$25,MATCH(Gilbert!N11039,Rate!$A$4:$A$25,0),MATCH(Gilbert!L11039,Rate!$B$3:$M$3,0))*O11039*0.8,INDEX(Rate!$B$4:$M$25,MATCH(Gilbert!N11039,Rate!$A$4:$A$25,0),MATCH(Gilbert!L11039,Rate!$B$3:$M$3,0))*O11039)),"")</f>
        <v/>
      </c>
      <c r="T11039" s="71" t="str">
        <f t="shared" si="519"/>
        <v/>
      </c>
    </row>
    <row r="11040" spans="16:20">
      <c r="P11040" s="70" t="str">
        <f t="shared" si="517"/>
        <v/>
      </c>
      <c r="Q11040" s="70" t="str">
        <f t="shared" si="518"/>
        <v/>
      </c>
      <c r="R11040" s="70" t="str">
        <f>IFERROR(IF(K11040="handling and wharfage",SUM(P11040:Q11040),IF(OR(K11040="tank",K11040="Boat",K11040="car"),INDEX(Rate!$B$4:$M$25,MATCH(Gilbert!N11040,Rate!$A$4:$A$25,0),MATCH(Gilbert!L11040,Rate!$B$3:$M$3,0))*O11040*0.8,INDEX(Rate!$B$4:$M$25,MATCH(Gilbert!N11040,Rate!$A$4:$A$25,0),MATCH(Gilbert!L11040,Rate!$B$3:$M$3,0))*O11040)),"")</f>
        <v/>
      </c>
      <c r="T11040" s="71" t="str">
        <f t="shared" si="519"/>
        <v/>
      </c>
    </row>
    <row r="11041" spans="16:20">
      <c r="P11041" s="70" t="str">
        <f t="shared" si="517"/>
        <v/>
      </c>
      <c r="Q11041" s="70" t="str">
        <f t="shared" si="518"/>
        <v/>
      </c>
      <c r="R11041" s="70" t="str">
        <f>IFERROR(IF(K11041="handling and wharfage",SUM(P11041:Q11041),IF(OR(K11041="tank",K11041="Boat",K11041="car"),INDEX(Rate!$B$4:$M$25,MATCH(Gilbert!N11041,Rate!$A$4:$A$25,0),MATCH(Gilbert!L11041,Rate!$B$3:$M$3,0))*O11041*0.8,INDEX(Rate!$B$4:$M$25,MATCH(Gilbert!N11041,Rate!$A$4:$A$25,0),MATCH(Gilbert!L11041,Rate!$B$3:$M$3,0))*O11041)),"")</f>
        <v/>
      </c>
      <c r="T11041" s="71" t="str">
        <f t="shared" si="519"/>
        <v/>
      </c>
    </row>
    <row r="11042" spans="16:20">
      <c r="P11042" s="70" t="str">
        <f t="shared" si="517"/>
        <v/>
      </c>
      <c r="Q11042" s="70" t="str">
        <f t="shared" si="518"/>
        <v/>
      </c>
      <c r="R11042" s="70" t="str">
        <f>IFERROR(IF(K11042="handling and wharfage",SUM(P11042:Q11042),IF(OR(K11042="tank",K11042="Boat",K11042="car"),INDEX(Rate!$B$4:$M$25,MATCH(Gilbert!N11042,Rate!$A$4:$A$25,0),MATCH(Gilbert!L11042,Rate!$B$3:$M$3,0))*O11042*0.8,INDEX(Rate!$B$4:$M$25,MATCH(Gilbert!N11042,Rate!$A$4:$A$25,0),MATCH(Gilbert!L11042,Rate!$B$3:$M$3,0))*O11042)),"")</f>
        <v/>
      </c>
      <c r="T11042" s="71" t="str">
        <f t="shared" si="519"/>
        <v/>
      </c>
    </row>
    <row r="11043" spans="16:20">
      <c r="P11043" s="70" t="str">
        <f t="shared" si="517"/>
        <v/>
      </c>
      <c r="Q11043" s="70" t="str">
        <f t="shared" si="518"/>
        <v/>
      </c>
      <c r="R11043" s="70" t="str">
        <f>IFERROR(IF(K11043="handling and wharfage",SUM(P11043:Q11043),IF(OR(K11043="tank",K11043="Boat",K11043="car"),INDEX(Rate!$B$4:$M$25,MATCH(Gilbert!N11043,Rate!$A$4:$A$25,0),MATCH(Gilbert!L11043,Rate!$B$3:$M$3,0))*O11043*0.8,INDEX(Rate!$B$4:$M$25,MATCH(Gilbert!N11043,Rate!$A$4:$A$25,0),MATCH(Gilbert!L11043,Rate!$B$3:$M$3,0))*O11043)),"")</f>
        <v/>
      </c>
      <c r="T11043" s="71" t="str">
        <f t="shared" si="519"/>
        <v/>
      </c>
    </row>
    <row r="11044" spans="16:20">
      <c r="P11044" s="70" t="str">
        <f t="shared" si="517"/>
        <v/>
      </c>
      <c r="Q11044" s="70" t="str">
        <f t="shared" si="518"/>
        <v/>
      </c>
      <c r="R11044" s="70" t="str">
        <f>IFERROR(IF(K11044="handling and wharfage",SUM(P11044:Q11044),IF(OR(K11044="tank",K11044="Boat",K11044="car"),INDEX(Rate!$B$4:$M$25,MATCH(Gilbert!N11044,Rate!$A$4:$A$25,0),MATCH(Gilbert!L11044,Rate!$B$3:$M$3,0))*O11044*0.8,INDEX(Rate!$B$4:$M$25,MATCH(Gilbert!N11044,Rate!$A$4:$A$25,0),MATCH(Gilbert!L11044,Rate!$B$3:$M$3,0))*O11044)),"")</f>
        <v/>
      </c>
      <c r="T11044" s="71" t="str">
        <f t="shared" si="519"/>
        <v/>
      </c>
    </row>
    <row r="11045" spans="16:20">
      <c r="P11045" s="70" t="str">
        <f t="shared" si="517"/>
        <v/>
      </c>
      <c r="Q11045" s="70" t="str">
        <f t="shared" si="518"/>
        <v/>
      </c>
      <c r="R11045" s="70" t="str">
        <f>IFERROR(IF(K11045="handling and wharfage",SUM(P11045:Q11045),IF(OR(K11045="tank",K11045="Boat",K11045="car"),INDEX(Rate!$B$4:$M$25,MATCH(Gilbert!N11045,Rate!$A$4:$A$25,0),MATCH(Gilbert!L11045,Rate!$B$3:$M$3,0))*O11045*0.8,INDEX(Rate!$B$4:$M$25,MATCH(Gilbert!N11045,Rate!$A$4:$A$25,0),MATCH(Gilbert!L11045,Rate!$B$3:$M$3,0))*O11045)),"")</f>
        <v/>
      </c>
      <c r="T11045" s="71" t="str">
        <f t="shared" si="519"/>
        <v/>
      </c>
    </row>
    <row r="11046" spans="16:20">
      <c r="P11046" s="70" t="str">
        <f t="shared" si="517"/>
        <v/>
      </c>
      <c r="Q11046" s="70" t="str">
        <f t="shared" si="518"/>
        <v/>
      </c>
      <c r="R11046" s="70" t="str">
        <f>IFERROR(IF(K11046="handling and wharfage",SUM(P11046:Q11046),IF(OR(K11046="tank",K11046="Boat",K11046="car"),INDEX(Rate!$B$4:$M$25,MATCH(Gilbert!N11046,Rate!$A$4:$A$25,0),MATCH(Gilbert!L11046,Rate!$B$3:$M$3,0))*O11046*0.8,INDEX(Rate!$B$4:$M$25,MATCH(Gilbert!N11046,Rate!$A$4:$A$25,0),MATCH(Gilbert!L11046,Rate!$B$3:$M$3,0))*O11046)),"")</f>
        <v/>
      </c>
      <c r="T11046" s="71" t="str">
        <f t="shared" si="519"/>
        <v/>
      </c>
    </row>
    <row r="11047" spans="16:20">
      <c r="P11047" s="70" t="str">
        <f t="shared" si="517"/>
        <v/>
      </c>
      <c r="Q11047" s="70" t="str">
        <f t="shared" si="518"/>
        <v/>
      </c>
      <c r="R11047" s="70" t="str">
        <f>IFERROR(IF(K11047="handling and wharfage",SUM(P11047:Q11047),IF(OR(K11047="tank",K11047="Boat",K11047="car"),INDEX(Rate!$B$4:$M$25,MATCH(Gilbert!N11047,Rate!$A$4:$A$25,0),MATCH(Gilbert!L11047,Rate!$B$3:$M$3,0))*O11047*0.8,INDEX(Rate!$B$4:$M$25,MATCH(Gilbert!N11047,Rate!$A$4:$A$25,0),MATCH(Gilbert!L11047,Rate!$B$3:$M$3,0))*O11047)),"")</f>
        <v/>
      </c>
      <c r="T11047" s="71" t="str">
        <f t="shared" si="519"/>
        <v/>
      </c>
    </row>
    <row r="11048" spans="16:20">
      <c r="P11048" s="70" t="str">
        <f t="shared" si="517"/>
        <v/>
      </c>
      <c r="Q11048" s="70" t="str">
        <f t="shared" si="518"/>
        <v/>
      </c>
      <c r="R11048" s="70" t="str">
        <f>IFERROR(IF(K11048="handling and wharfage",SUM(P11048:Q11048),IF(OR(K11048="tank",K11048="Boat",K11048="car"),INDEX(Rate!$B$4:$M$25,MATCH(Gilbert!N11048,Rate!$A$4:$A$25,0),MATCH(Gilbert!L11048,Rate!$B$3:$M$3,0))*O11048*0.8,INDEX(Rate!$B$4:$M$25,MATCH(Gilbert!N11048,Rate!$A$4:$A$25,0),MATCH(Gilbert!L11048,Rate!$B$3:$M$3,0))*O11048)),"")</f>
        <v/>
      </c>
      <c r="T11048" s="71" t="str">
        <f t="shared" si="519"/>
        <v/>
      </c>
    </row>
    <row r="11049" spans="16:20">
      <c r="P11049" s="70" t="str">
        <f t="shared" si="517"/>
        <v/>
      </c>
      <c r="Q11049" s="70" t="str">
        <f t="shared" si="518"/>
        <v/>
      </c>
      <c r="R11049" s="70" t="str">
        <f>IFERROR(IF(K11049="handling and wharfage",SUM(P11049:Q11049),IF(OR(K11049="tank",K11049="Boat",K11049="car"),INDEX(Rate!$B$4:$M$25,MATCH(Gilbert!N11049,Rate!$A$4:$A$25,0),MATCH(Gilbert!L11049,Rate!$B$3:$M$3,0))*O11049*0.8,INDEX(Rate!$B$4:$M$25,MATCH(Gilbert!N11049,Rate!$A$4:$A$25,0),MATCH(Gilbert!L11049,Rate!$B$3:$M$3,0))*O11049)),"")</f>
        <v/>
      </c>
      <c r="T11049" s="71" t="str">
        <f t="shared" si="519"/>
        <v/>
      </c>
    </row>
    <row r="11050" spans="16:20">
      <c r="P11050" s="70" t="str">
        <f t="shared" si="517"/>
        <v/>
      </c>
      <c r="Q11050" s="70" t="str">
        <f t="shared" si="518"/>
        <v/>
      </c>
      <c r="R11050" s="70" t="str">
        <f>IFERROR(IF(K11050="handling and wharfage",SUM(P11050:Q11050),IF(OR(K11050="tank",K11050="Boat",K11050="car"),INDEX(Rate!$B$4:$M$25,MATCH(Gilbert!N11050,Rate!$A$4:$A$25,0),MATCH(Gilbert!L11050,Rate!$B$3:$M$3,0))*O11050*0.8,INDEX(Rate!$B$4:$M$25,MATCH(Gilbert!N11050,Rate!$A$4:$A$25,0),MATCH(Gilbert!L11050,Rate!$B$3:$M$3,0))*O11050)),"")</f>
        <v/>
      </c>
      <c r="T11050" s="71" t="str">
        <f t="shared" si="519"/>
        <v/>
      </c>
    </row>
    <row r="11051" spans="16:20">
      <c r="P11051" s="70" t="str">
        <f t="shared" si="517"/>
        <v/>
      </c>
      <c r="Q11051" s="70" t="str">
        <f t="shared" si="518"/>
        <v/>
      </c>
      <c r="R11051" s="70" t="str">
        <f>IFERROR(IF(K11051="handling and wharfage",SUM(P11051:Q11051),IF(OR(K11051="tank",K11051="Boat",K11051="car"),INDEX(Rate!$B$4:$M$25,MATCH(Gilbert!N11051,Rate!$A$4:$A$25,0),MATCH(Gilbert!L11051,Rate!$B$3:$M$3,0))*O11051*0.8,INDEX(Rate!$B$4:$M$25,MATCH(Gilbert!N11051,Rate!$A$4:$A$25,0),MATCH(Gilbert!L11051,Rate!$B$3:$M$3,0))*O11051)),"")</f>
        <v/>
      </c>
      <c r="T11051" s="71" t="str">
        <f t="shared" si="519"/>
        <v/>
      </c>
    </row>
    <row r="11052" spans="16:20">
      <c r="P11052" s="70" t="str">
        <f t="shared" si="517"/>
        <v/>
      </c>
      <c r="Q11052" s="70" t="str">
        <f t="shared" si="518"/>
        <v/>
      </c>
      <c r="R11052" s="70" t="str">
        <f>IFERROR(IF(K11052="handling and wharfage",SUM(P11052:Q11052),IF(OR(K11052="tank",K11052="Boat",K11052="car"),INDEX(Rate!$B$4:$M$25,MATCH(Gilbert!N11052,Rate!$A$4:$A$25,0),MATCH(Gilbert!L11052,Rate!$B$3:$M$3,0))*O11052*0.8,INDEX(Rate!$B$4:$M$25,MATCH(Gilbert!N11052,Rate!$A$4:$A$25,0),MATCH(Gilbert!L11052,Rate!$B$3:$M$3,0))*O11052)),"")</f>
        <v/>
      </c>
      <c r="T11052" s="71" t="str">
        <f t="shared" si="519"/>
        <v/>
      </c>
    </row>
    <row r="11053" spans="16:20">
      <c r="P11053" s="70" t="str">
        <f t="shared" si="517"/>
        <v/>
      </c>
      <c r="Q11053" s="70" t="str">
        <f t="shared" si="518"/>
        <v/>
      </c>
      <c r="R11053" s="70" t="str">
        <f>IFERROR(IF(K11053="handling and wharfage",SUM(P11053:Q11053),IF(OR(K11053="tank",K11053="Boat",K11053="car"),INDEX(Rate!$B$4:$M$25,MATCH(Gilbert!N11053,Rate!$A$4:$A$25,0),MATCH(Gilbert!L11053,Rate!$B$3:$M$3,0))*O11053*0.8,INDEX(Rate!$B$4:$M$25,MATCH(Gilbert!N11053,Rate!$A$4:$A$25,0),MATCH(Gilbert!L11053,Rate!$B$3:$M$3,0))*O11053)),"")</f>
        <v/>
      </c>
      <c r="T11053" s="71" t="str">
        <f t="shared" si="519"/>
        <v/>
      </c>
    </row>
    <row r="11054" spans="16:20">
      <c r="P11054" s="70" t="str">
        <f t="shared" si="517"/>
        <v/>
      </c>
      <c r="Q11054" s="70" t="str">
        <f t="shared" si="518"/>
        <v/>
      </c>
      <c r="R11054" s="70" t="str">
        <f>IFERROR(IF(K11054="handling and wharfage",SUM(P11054:Q11054),IF(OR(K11054="tank",K11054="Boat",K11054="car"),INDEX(Rate!$B$4:$M$25,MATCH(Gilbert!N11054,Rate!$A$4:$A$25,0),MATCH(Gilbert!L11054,Rate!$B$3:$M$3,0))*O11054*0.8,INDEX(Rate!$B$4:$M$25,MATCH(Gilbert!N11054,Rate!$A$4:$A$25,0),MATCH(Gilbert!L11054,Rate!$B$3:$M$3,0))*O11054)),"")</f>
        <v/>
      </c>
      <c r="T11054" s="71" t="str">
        <f t="shared" si="519"/>
        <v/>
      </c>
    </row>
    <row r="11055" spans="16:20">
      <c r="P11055" s="70" t="str">
        <f t="shared" si="517"/>
        <v/>
      </c>
      <c r="Q11055" s="70" t="str">
        <f t="shared" si="518"/>
        <v/>
      </c>
      <c r="R11055" s="70" t="str">
        <f>IFERROR(IF(K11055="handling and wharfage",SUM(P11055:Q11055),IF(OR(K11055="tank",K11055="Boat",K11055="car"),INDEX(Rate!$B$4:$M$25,MATCH(Gilbert!N11055,Rate!$A$4:$A$25,0),MATCH(Gilbert!L11055,Rate!$B$3:$M$3,0))*O11055*0.8,INDEX(Rate!$B$4:$M$25,MATCH(Gilbert!N11055,Rate!$A$4:$A$25,0),MATCH(Gilbert!L11055,Rate!$B$3:$M$3,0))*O11055)),"")</f>
        <v/>
      </c>
      <c r="T11055" s="71" t="str">
        <f t="shared" si="519"/>
        <v/>
      </c>
    </row>
    <row r="11056" spans="16:20">
      <c r="P11056" s="70" t="str">
        <f t="shared" si="517"/>
        <v/>
      </c>
      <c r="Q11056" s="70" t="str">
        <f t="shared" si="518"/>
        <v/>
      </c>
      <c r="R11056" s="70" t="str">
        <f>IFERROR(IF(K11056="handling and wharfage",SUM(P11056:Q11056),IF(OR(K11056="tank",K11056="Boat",K11056="car"),INDEX(Rate!$B$4:$M$25,MATCH(Gilbert!N11056,Rate!$A$4:$A$25,0),MATCH(Gilbert!L11056,Rate!$B$3:$M$3,0))*O11056*0.8,INDEX(Rate!$B$4:$M$25,MATCH(Gilbert!N11056,Rate!$A$4:$A$25,0),MATCH(Gilbert!L11056,Rate!$B$3:$M$3,0))*O11056)),"")</f>
        <v/>
      </c>
      <c r="T11056" s="71" t="str">
        <f t="shared" si="519"/>
        <v/>
      </c>
    </row>
    <row r="11057" spans="16:20">
      <c r="P11057" s="70" t="str">
        <f t="shared" si="517"/>
        <v/>
      </c>
      <c r="Q11057" s="70" t="str">
        <f t="shared" si="518"/>
        <v/>
      </c>
      <c r="R11057" s="70" t="str">
        <f>IFERROR(IF(K11057="handling and wharfage",SUM(P11057:Q11057),IF(OR(K11057="tank",K11057="Boat",K11057="car"),INDEX(Rate!$B$4:$M$25,MATCH(Gilbert!N11057,Rate!$A$4:$A$25,0),MATCH(Gilbert!L11057,Rate!$B$3:$M$3,0))*O11057*0.8,INDEX(Rate!$B$4:$M$25,MATCH(Gilbert!N11057,Rate!$A$4:$A$25,0),MATCH(Gilbert!L11057,Rate!$B$3:$M$3,0))*O11057)),"")</f>
        <v/>
      </c>
      <c r="T11057" s="71" t="str">
        <f t="shared" si="519"/>
        <v/>
      </c>
    </row>
    <row r="11058" spans="16:20">
      <c r="P11058" s="70" t="str">
        <f t="shared" si="517"/>
        <v/>
      </c>
      <c r="Q11058" s="70" t="str">
        <f t="shared" si="518"/>
        <v/>
      </c>
      <c r="R11058" s="70" t="str">
        <f>IFERROR(IF(K11058="handling and wharfage",SUM(P11058:Q11058),IF(OR(K11058="tank",K11058="Boat",K11058="car"),INDEX(Rate!$B$4:$M$25,MATCH(Gilbert!N11058,Rate!$A$4:$A$25,0),MATCH(Gilbert!L11058,Rate!$B$3:$M$3,0))*O11058*0.8,INDEX(Rate!$B$4:$M$25,MATCH(Gilbert!N11058,Rate!$A$4:$A$25,0),MATCH(Gilbert!L11058,Rate!$B$3:$M$3,0))*O11058)),"")</f>
        <v/>
      </c>
      <c r="T11058" s="71" t="str">
        <f t="shared" si="519"/>
        <v/>
      </c>
    </row>
    <row r="11059" spans="16:20">
      <c r="P11059" s="70" t="str">
        <f t="shared" si="517"/>
        <v/>
      </c>
      <c r="Q11059" s="70" t="str">
        <f t="shared" si="518"/>
        <v/>
      </c>
      <c r="R11059" s="70" t="str">
        <f>IFERROR(IF(K11059="handling and wharfage",SUM(P11059:Q11059),IF(OR(K11059="tank",K11059="Boat",K11059="car"),INDEX(Rate!$B$4:$M$25,MATCH(Gilbert!N11059,Rate!$A$4:$A$25,0),MATCH(Gilbert!L11059,Rate!$B$3:$M$3,0))*O11059*0.8,INDEX(Rate!$B$4:$M$25,MATCH(Gilbert!N11059,Rate!$A$4:$A$25,0),MATCH(Gilbert!L11059,Rate!$B$3:$M$3,0))*O11059)),"")</f>
        <v/>
      </c>
      <c r="T11059" s="71" t="str">
        <f t="shared" si="519"/>
        <v/>
      </c>
    </row>
    <row r="11060" spans="16:20">
      <c r="P11060" s="70" t="str">
        <f t="shared" si="517"/>
        <v/>
      </c>
      <c r="Q11060" s="70" t="str">
        <f t="shared" si="518"/>
        <v/>
      </c>
      <c r="R11060" s="70" t="str">
        <f>IFERROR(IF(K11060="handling and wharfage",SUM(P11060:Q11060),IF(OR(K11060="tank",K11060="Boat",K11060="car"),INDEX(Rate!$B$4:$M$25,MATCH(Gilbert!N11060,Rate!$A$4:$A$25,0),MATCH(Gilbert!L11060,Rate!$B$3:$M$3,0))*O11060*0.8,INDEX(Rate!$B$4:$M$25,MATCH(Gilbert!N11060,Rate!$A$4:$A$25,0),MATCH(Gilbert!L11060,Rate!$B$3:$M$3,0))*O11060)),"")</f>
        <v/>
      </c>
      <c r="T11060" s="71" t="str">
        <f t="shared" si="519"/>
        <v/>
      </c>
    </row>
    <row r="11061" spans="16:20">
      <c r="P11061" s="70" t="str">
        <f t="shared" si="517"/>
        <v/>
      </c>
      <c r="Q11061" s="70" t="str">
        <f t="shared" si="518"/>
        <v/>
      </c>
      <c r="R11061" s="70" t="str">
        <f>IFERROR(IF(K11061="handling and wharfage",SUM(P11061:Q11061),IF(OR(K11061="tank",K11061="Boat",K11061="car"),INDEX(Rate!$B$4:$M$25,MATCH(Gilbert!N11061,Rate!$A$4:$A$25,0),MATCH(Gilbert!L11061,Rate!$B$3:$M$3,0))*O11061*0.8,INDEX(Rate!$B$4:$M$25,MATCH(Gilbert!N11061,Rate!$A$4:$A$25,0),MATCH(Gilbert!L11061,Rate!$B$3:$M$3,0))*O11061)),"")</f>
        <v/>
      </c>
      <c r="T11061" s="71" t="str">
        <f t="shared" si="519"/>
        <v/>
      </c>
    </row>
    <row r="11062" spans="16:20">
      <c r="P11062" s="70" t="str">
        <f t="shared" si="517"/>
        <v/>
      </c>
      <c r="Q11062" s="70" t="str">
        <f t="shared" si="518"/>
        <v/>
      </c>
      <c r="R11062" s="70" t="str">
        <f>IFERROR(IF(K11062="handling and wharfage",SUM(P11062:Q11062),IF(OR(K11062="tank",K11062="Boat",K11062="car"),INDEX(Rate!$B$4:$M$25,MATCH(Gilbert!N11062,Rate!$A$4:$A$25,0),MATCH(Gilbert!L11062,Rate!$B$3:$M$3,0))*O11062*0.8,INDEX(Rate!$B$4:$M$25,MATCH(Gilbert!N11062,Rate!$A$4:$A$25,0),MATCH(Gilbert!L11062,Rate!$B$3:$M$3,0))*O11062)),"")</f>
        <v/>
      </c>
      <c r="T11062" s="71" t="str">
        <f t="shared" si="519"/>
        <v/>
      </c>
    </row>
    <row r="11063" spans="16:20">
      <c r="P11063" s="70" t="str">
        <f t="shared" si="517"/>
        <v/>
      </c>
      <c r="Q11063" s="70" t="str">
        <f t="shared" si="518"/>
        <v/>
      </c>
      <c r="R11063" s="70" t="str">
        <f>IFERROR(IF(K11063="handling and wharfage",SUM(P11063:Q11063),IF(OR(K11063="tank",K11063="Boat",K11063="car"),INDEX(Rate!$B$4:$M$25,MATCH(Gilbert!N11063,Rate!$A$4:$A$25,0),MATCH(Gilbert!L11063,Rate!$B$3:$M$3,0))*O11063*0.8,INDEX(Rate!$B$4:$M$25,MATCH(Gilbert!N11063,Rate!$A$4:$A$25,0),MATCH(Gilbert!L11063,Rate!$B$3:$M$3,0))*O11063)),"")</f>
        <v/>
      </c>
      <c r="T11063" s="71" t="str">
        <f t="shared" si="519"/>
        <v/>
      </c>
    </row>
    <row r="11064" spans="16:20">
      <c r="P11064" s="70" t="str">
        <f t="shared" si="517"/>
        <v/>
      </c>
      <c r="Q11064" s="70" t="str">
        <f t="shared" si="518"/>
        <v/>
      </c>
      <c r="R11064" s="70" t="str">
        <f>IFERROR(IF(K11064="handling and wharfage",SUM(P11064:Q11064),IF(OR(K11064="tank",K11064="Boat",K11064="car"),INDEX(Rate!$B$4:$M$25,MATCH(Gilbert!N11064,Rate!$A$4:$A$25,0),MATCH(Gilbert!L11064,Rate!$B$3:$M$3,0))*O11064*0.8,INDEX(Rate!$B$4:$M$25,MATCH(Gilbert!N11064,Rate!$A$4:$A$25,0),MATCH(Gilbert!L11064,Rate!$B$3:$M$3,0))*O11064)),"")</f>
        <v/>
      </c>
      <c r="T11064" s="71" t="str">
        <f t="shared" si="519"/>
        <v/>
      </c>
    </row>
    <row r="11065" spans="16:20">
      <c r="P11065" s="70" t="str">
        <f t="shared" si="517"/>
        <v/>
      </c>
      <c r="Q11065" s="70" t="str">
        <f t="shared" si="518"/>
        <v/>
      </c>
      <c r="R11065" s="70" t="str">
        <f>IFERROR(IF(K11065="handling and wharfage",SUM(P11065:Q11065),IF(OR(K11065="tank",K11065="Boat",K11065="car"),INDEX(Rate!$B$4:$M$25,MATCH(Gilbert!N11065,Rate!$A$4:$A$25,0),MATCH(Gilbert!L11065,Rate!$B$3:$M$3,0))*O11065*0.8,INDEX(Rate!$B$4:$M$25,MATCH(Gilbert!N11065,Rate!$A$4:$A$25,0),MATCH(Gilbert!L11065,Rate!$B$3:$M$3,0))*O11065)),"")</f>
        <v/>
      </c>
      <c r="T11065" s="71" t="str">
        <f t="shared" si="519"/>
        <v/>
      </c>
    </row>
    <row r="11066" spans="16:20">
      <c r="P11066" s="70" t="str">
        <f t="shared" si="517"/>
        <v/>
      </c>
      <c r="Q11066" s="70" t="str">
        <f t="shared" si="518"/>
        <v/>
      </c>
      <c r="R11066" s="70" t="str">
        <f>IFERROR(IF(K11066="handling and wharfage",SUM(P11066:Q11066),IF(OR(K11066="tank",K11066="Boat",K11066="car"),INDEX(Rate!$B$4:$M$25,MATCH(Gilbert!N11066,Rate!$A$4:$A$25,0),MATCH(Gilbert!L11066,Rate!$B$3:$M$3,0))*O11066*0.8,INDEX(Rate!$B$4:$M$25,MATCH(Gilbert!N11066,Rate!$A$4:$A$25,0),MATCH(Gilbert!L11066,Rate!$B$3:$M$3,0))*O11066)),"")</f>
        <v/>
      </c>
      <c r="T11066" s="71" t="str">
        <f t="shared" si="519"/>
        <v/>
      </c>
    </row>
    <row r="11067" spans="16:20">
      <c r="P11067" s="70" t="str">
        <f t="shared" si="517"/>
        <v/>
      </c>
      <c r="Q11067" s="70" t="str">
        <f t="shared" si="518"/>
        <v/>
      </c>
      <c r="R11067" s="70" t="str">
        <f>IFERROR(IF(K11067="handling and wharfage",SUM(P11067:Q11067),IF(OR(K11067="tank",K11067="Boat",K11067="car"),INDEX(Rate!$B$4:$M$25,MATCH(Gilbert!N11067,Rate!$A$4:$A$25,0),MATCH(Gilbert!L11067,Rate!$B$3:$M$3,0))*O11067*0.8,INDEX(Rate!$B$4:$M$25,MATCH(Gilbert!N11067,Rate!$A$4:$A$25,0),MATCH(Gilbert!L11067,Rate!$B$3:$M$3,0))*O11067)),"")</f>
        <v/>
      </c>
      <c r="T11067" s="71" t="str">
        <f t="shared" si="519"/>
        <v/>
      </c>
    </row>
    <row r="11068" spans="16:20">
      <c r="P11068" s="70" t="str">
        <f t="shared" si="517"/>
        <v/>
      </c>
      <c r="Q11068" s="70" t="str">
        <f t="shared" si="518"/>
        <v/>
      </c>
      <c r="R11068" s="70" t="str">
        <f>IFERROR(IF(K11068="handling and wharfage",SUM(P11068:Q11068),IF(OR(K11068="tank",K11068="Boat",K11068="car"),INDEX(Rate!$B$4:$M$25,MATCH(Gilbert!N11068,Rate!$A$4:$A$25,0),MATCH(Gilbert!L11068,Rate!$B$3:$M$3,0))*O11068*0.8,INDEX(Rate!$B$4:$M$25,MATCH(Gilbert!N11068,Rate!$A$4:$A$25,0),MATCH(Gilbert!L11068,Rate!$B$3:$M$3,0))*O11068)),"")</f>
        <v/>
      </c>
      <c r="T11068" s="71" t="str">
        <f t="shared" si="519"/>
        <v/>
      </c>
    </row>
    <row r="11069" spans="16:20">
      <c r="P11069" s="70" t="str">
        <f t="shared" si="517"/>
        <v/>
      </c>
      <c r="Q11069" s="70" t="str">
        <f t="shared" si="518"/>
        <v/>
      </c>
      <c r="R11069" s="70" t="str">
        <f>IFERROR(IF(K11069="handling and wharfage",SUM(P11069:Q11069),IF(OR(K11069="tank",K11069="Boat",K11069="car"),INDEX(Rate!$B$4:$M$25,MATCH(Gilbert!N11069,Rate!$A$4:$A$25,0),MATCH(Gilbert!L11069,Rate!$B$3:$M$3,0))*O11069*0.8,INDEX(Rate!$B$4:$M$25,MATCH(Gilbert!N11069,Rate!$A$4:$A$25,0),MATCH(Gilbert!L11069,Rate!$B$3:$M$3,0))*O11069)),"")</f>
        <v/>
      </c>
      <c r="T11069" s="71" t="str">
        <f t="shared" si="519"/>
        <v/>
      </c>
    </row>
    <row r="11070" spans="16:20">
      <c r="P11070" s="70" t="str">
        <f t="shared" si="517"/>
        <v/>
      </c>
      <c r="Q11070" s="70" t="str">
        <f t="shared" si="518"/>
        <v/>
      </c>
      <c r="R11070" s="70" t="str">
        <f>IFERROR(IF(K11070="handling and wharfage",SUM(P11070:Q11070),IF(OR(K11070="tank",K11070="Boat",K11070="car"),INDEX(Rate!$B$4:$M$25,MATCH(Gilbert!N11070,Rate!$A$4:$A$25,0),MATCH(Gilbert!L11070,Rate!$B$3:$M$3,0))*O11070*0.8,INDEX(Rate!$B$4:$M$25,MATCH(Gilbert!N11070,Rate!$A$4:$A$25,0),MATCH(Gilbert!L11070,Rate!$B$3:$M$3,0))*O11070)),"")</f>
        <v/>
      </c>
      <c r="T11070" s="71" t="str">
        <f t="shared" si="519"/>
        <v/>
      </c>
    </row>
    <row r="11071" spans="16:20">
      <c r="P11071" s="70" t="str">
        <f t="shared" si="517"/>
        <v/>
      </c>
      <c r="Q11071" s="70" t="str">
        <f t="shared" si="518"/>
        <v/>
      </c>
      <c r="R11071" s="70" t="str">
        <f>IFERROR(IF(K11071="handling and wharfage",SUM(P11071:Q11071),IF(OR(K11071="tank",K11071="Boat",K11071="car"),INDEX(Rate!$B$4:$M$25,MATCH(Gilbert!N11071,Rate!$A$4:$A$25,0),MATCH(Gilbert!L11071,Rate!$B$3:$M$3,0))*O11071*0.8,INDEX(Rate!$B$4:$M$25,MATCH(Gilbert!N11071,Rate!$A$4:$A$25,0),MATCH(Gilbert!L11071,Rate!$B$3:$M$3,0))*O11071)),"")</f>
        <v/>
      </c>
      <c r="T11071" s="71" t="str">
        <f t="shared" si="519"/>
        <v/>
      </c>
    </row>
    <row r="11072" spans="16:20">
      <c r="P11072" s="70" t="str">
        <f t="shared" si="517"/>
        <v/>
      </c>
      <c r="Q11072" s="70" t="str">
        <f t="shared" si="518"/>
        <v/>
      </c>
      <c r="R11072" s="70" t="str">
        <f>IFERROR(IF(K11072="handling and wharfage",SUM(P11072:Q11072),IF(OR(K11072="tank",K11072="Boat",K11072="car"),INDEX(Rate!$B$4:$M$25,MATCH(Gilbert!N11072,Rate!$A$4:$A$25,0),MATCH(Gilbert!L11072,Rate!$B$3:$M$3,0))*O11072*0.8,INDEX(Rate!$B$4:$M$25,MATCH(Gilbert!N11072,Rate!$A$4:$A$25,0),MATCH(Gilbert!L11072,Rate!$B$3:$M$3,0))*O11072)),"")</f>
        <v/>
      </c>
      <c r="T11072" s="71" t="str">
        <f t="shared" si="519"/>
        <v/>
      </c>
    </row>
    <row r="11073" spans="16:20">
      <c r="P11073" s="70" t="str">
        <f t="shared" si="517"/>
        <v/>
      </c>
      <c r="Q11073" s="70" t="str">
        <f t="shared" si="518"/>
        <v/>
      </c>
      <c r="R11073" s="70" t="str">
        <f>IFERROR(IF(K11073="handling and wharfage",SUM(P11073:Q11073),IF(OR(K11073="tank",K11073="Boat",K11073="car"),INDEX(Rate!$B$4:$M$25,MATCH(Gilbert!N11073,Rate!$A$4:$A$25,0),MATCH(Gilbert!L11073,Rate!$B$3:$M$3,0))*O11073*0.8,INDEX(Rate!$B$4:$M$25,MATCH(Gilbert!N11073,Rate!$A$4:$A$25,0),MATCH(Gilbert!L11073,Rate!$B$3:$M$3,0))*O11073)),"")</f>
        <v/>
      </c>
      <c r="T11073" s="71" t="str">
        <f t="shared" si="519"/>
        <v/>
      </c>
    </row>
    <row r="11074" spans="16:20">
      <c r="P11074" s="70" t="str">
        <f t="shared" si="517"/>
        <v/>
      </c>
      <c r="Q11074" s="70" t="str">
        <f t="shared" si="518"/>
        <v/>
      </c>
      <c r="R11074" s="70" t="str">
        <f>IFERROR(IF(K11074="handling and wharfage",SUM(P11074:Q11074),IF(OR(K11074="tank",K11074="Boat",K11074="car"),INDEX(Rate!$B$4:$M$25,MATCH(Gilbert!N11074,Rate!$A$4:$A$25,0),MATCH(Gilbert!L11074,Rate!$B$3:$M$3,0))*O11074*0.8,INDEX(Rate!$B$4:$M$25,MATCH(Gilbert!N11074,Rate!$A$4:$A$25,0),MATCH(Gilbert!L11074,Rate!$B$3:$M$3,0))*O11074)),"")</f>
        <v/>
      </c>
      <c r="T11074" s="71" t="str">
        <f t="shared" si="519"/>
        <v/>
      </c>
    </row>
    <row r="11075" spans="16:20">
      <c r="P11075" s="70" t="str">
        <f t="shared" ref="P11075:P11138" si="520">IF(OR(K11075="handling and wharfage",K11075="rau handling and wharfage"),O11075*30,"")</f>
        <v/>
      </c>
      <c r="Q11075" s="70" t="str">
        <f t="shared" ref="Q11075:Q11138" si="521">IF(K11075&lt;&gt;"handling and wharfage","",O11075*3.5)</f>
        <v/>
      </c>
      <c r="R11075" s="70" t="str">
        <f>IFERROR(IF(K11075="handling and wharfage",SUM(P11075:Q11075),IF(OR(K11075="tank",K11075="Boat",K11075="car"),INDEX(Rate!$B$4:$M$25,MATCH(Gilbert!N11075,Rate!$A$4:$A$25,0),MATCH(Gilbert!L11075,Rate!$B$3:$M$3,0))*O11075*0.8,INDEX(Rate!$B$4:$M$25,MATCH(Gilbert!N11075,Rate!$A$4:$A$25,0),MATCH(Gilbert!L11075,Rate!$B$3:$M$3,0))*O11075)),"")</f>
        <v/>
      </c>
      <c r="T11075" s="71" t="str">
        <f t="shared" ref="T11075:T11138" si="522">IF(L11075="","",IF(L11075="General2","F0070000061A","E31250000331"))</f>
        <v/>
      </c>
    </row>
    <row r="11076" spans="16:20">
      <c r="P11076" s="70" t="str">
        <f t="shared" si="520"/>
        <v/>
      </c>
      <c r="Q11076" s="70" t="str">
        <f t="shared" si="521"/>
        <v/>
      </c>
      <c r="R11076" s="70" t="str">
        <f>IFERROR(IF(K11076="handling and wharfage",SUM(P11076:Q11076),IF(OR(K11076="tank",K11076="Boat",K11076="car"),INDEX(Rate!$B$4:$M$25,MATCH(Gilbert!N11076,Rate!$A$4:$A$25,0),MATCH(Gilbert!L11076,Rate!$B$3:$M$3,0))*O11076*0.8,INDEX(Rate!$B$4:$M$25,MATCH(Gilbert!N11076,Rate!$A$4:$A$25,0),MATCH(Gilbert!L11076,Rate!$B$3:$M$3,0))*O11076)),"")</f>
        <v/>
      </c>
      <c r="T11076" s="71" t="str">
        <f t="shared" si="522"/>
        <v/>
      </c>
    </row>
    <row r="11077" spans="16:20">
      <c r="P11077" s="70" t="str">
        <f t="shared" si="520"/>
        <v/>
      </c>
      <c r="Q11077" s="70" t="str">
        <f t="shared" si="521"/>
        <v/>
      </c>
      <c r="R11077" s="70" t="str">
        <f>IFERROR(IF(K11077="handling and wharfage",SUM(P11077:Q11077),IF(OR(K11077="tank",K11077="Boat",K11077="car"),INDEX(Rate!$B$4:$M$25,MATCH(Gilbert!N11077,Rate!$A$4:$A$25,0),MATCH(Gilbert!L11077,Rate!$B$3:$M$3,0))*O11077*0.8,INDEX(Rate!$B$4:$M$25,MATCH(Gilbert!N11077,Rate!$A$4:$A$25,0),MATCH(Gilbert!L11077,Rate!$B$3:$M$3,0))*O11077)),"")</f>
        <v/>
      </c>
      <c r="T11077" s="71" t="str">
        <f t="shared" si="522"/>
        <v/>
      </c>
    </row>
    <row r="11078" spans="16:20">
      <c r="P11078" s="70" t="str">
        <f t="shared" si="520"/>
        <v/>
      </c>
      <c r="Q11078" s="70" t="str">
        <f t="shared" si="521"/>
        <v/>
      </c>
      <c r="R11078" s="70" t="str">
        <f>IFERROR(IF(K11078="handling and wharfage",SUM(P11078:Q11078),IF(OR(K11078="tank",K11078="Boat",K11078="car"),INDEX(Rate!$B$4:$M$25,MATCH(Gilbert!N11078,Rate!$A$4:$A$25,0),MATCH(Gilbert!L11078,Rate!$B$3:$M$3,0))*O11078*0.8,INDEX(Rate!$B$4:$M$25,MATCH(Gilbert!N11078,Rate!$A$4:$A$25,0),MATCH(Gilbert!L11078,Rate!$B$3:$M$3,0))*O11078)),"")</f>
        <v/>
      </c>
      <c r="T11078" s="71" t="str">
        <f t="shared" si="522"/>
        <v/>
      </c>
    </row>
    <row r="11079" spans="16:20">
      <c r="P11079" s="70" t="str">
        <f t="shared" si="520"/>
        <v/>
      </c>
      <c r="Q11079" s="70" t="str">
        <f t="shared" si="521"/>
        <v/>
      </c>
      <c r="R11079" s="70" t="str">
        <f>IFERROR(IF(K11079="handling and wharfage",SUM(P11079:Q11079),IF(OR(K11079="tank",K11079="Boat",K11079="car"),INDEX(Rate!$B$4:$M$25,MATCH(Gilbert!N11079,Rate!$A$4:$A$25,0),MATCH(Gilbert!L11079,Rate!$B$3:$M$3,0))*O11079*0.8,INDEX(Rate!$B$4:$M$25,MATCH(Gilbert!N11079,Rate!$A$4:$A$25,0),MATCH(Gilbert!L11079,Rate!$B$3:$M$3,0))*O11079)),"")</f>
        <v/>
      </c>
      <c r="T11079" s="71" t="str">
        <f t="shared" si="522"/>
        <v/>
      </c>
    </row>
    <row r="11080" spans="16:20">
      <c r="P11080" s="70" t="str">
        <f t="shared" si="520"/>
        <v/>
      </c>
      <c r="Q11080" s="70" t="str">
        <f t="shared" si="521"/>
        <v/>
      </c>
      <c r="R11080" s="70" t="str">
        <f>IFERROR(IF(K11080="handling and wharfage",SUM(P11080:Q11080),IF(OR(K11080="tank",K11080="Boat",K11080="car"),INDEX(Rate!$B$4:$M$25,MATCH(Gilbert!N11080,Rate!$A$4:$A$25,0),MATCH(Gilbert!L11080,Rate!$B$3:$M$3,0))*O11080*0.8,INDEX(Rate!$B$4:$M$25,MATCH(Gilbert!N11080,Rate!$A$4:$A$25,0),MATCH(Gilbert!L11080,Rate!$B$3:$M$3,0))*O11080)),"")</f>
        <v/>
      </c>
      <c r="T11080" s="71" t="str">
        <f t="shared" si="522"/>
        <v/>
      </c>
    </row>
    <row r="11081" spans="16:20">
      <c r="P11081" s="70" t="str">
        <f t="shared" si="520"/>
        <v/>
      </c>
      <c r="Q11081" s="70" t="str">
        <f t="shared" si="521"/>
        <v/>
      </c>
      <c r="R11081" s="70" t="str">
        <f>IFERROR(IF(K11081="handling and wharfage",SUM(P11081:Q11081),IF(OR(K11081="tank",K11081="Boat",K11081="car"),INDEX(Rate!$B$4:$M$25,MATCH(Gilbert!N11081,Rate!$A$4:$A$25,0),MATCH(Gilbert!L11081,Rate!$B$3:$M$3,0))*O11081*0.8,INDEX(Rate!$B$4:$M$25,MATCH(Gilbert!N11081,Rate!$A$4:$A$25,0),MATCH(Gilbert!L11081,Rate!$B$3:$M$3,0))*O11081)),"")</f>
        <v/>
      </c>
      <c r="T11081" s="71" t="str">
        <f t="shared" si="522"/>
        <v/>
      </c>
    </row>
    <row r="11082" spans="16:20">
      <c r="P11082" s="70" t="str">
        <f t="shared" si="520"/>
        <v/>
      </c>
      <c r="Q11082" s="70" t="str">
        <f t="shared" si="521"/>
        <v/>
      </c>
      <c r="R11082" s="70" t="str">
        <f>IFERROR(IF(K11082="handling and wharfage",SUM(P11082:Q11082),IF(OR(K11082="tank",K11082="Boat",K11082="car"),INDEX(Rate!$B$4:$M$25,MATCH(Gilbert!N11082,Rate!$A$4:$A$25,0),MATCH(Gilbert!L11082,Rate!$B$3:$M$3,0))*O11082*0.8,INDEX(Rate!$B$4:$M$25,MATCH(Gilbert!N11082,Rate!$A$4:$A$25,0),MATCH(Gilbert!L11082,Rate!$B$3:$M$3,0))*O11082)),"")</f>
        <v/>
      </c>
      <c r="T11082" s="71" t="str">
        <f t="shared" si="522"/>
        <v/>
      </c>
    </row>
    <row r="11083" spans="16:20">
      <c r="P11083" s="70" t="str">
        <f t="shared" si="520"/>
        <v/>
      </c>
      <c r="Q11083" s="70" t="str">
        <f t="shared" si="521"/>
        <v/>
      </c>
      <c r="R11083" s="70" t="str">
        <f>IFERROR(IF(K11083="handling and wharfage",SUM(P11083:Q11083),IF(OR(K11083="tank",K11083="Boat",K11083="car"),INDEX(Rate!$B$4:$M$25,MATCH(Gilbert!N11083,Rate!$A$4:$A$25,0),MATCH(Gilbert!L11083,Rate!$B$3:$M$3,0))*O11083*0.8,INDEX(Rate!$B$4:$M$25,MATCH(Gilbert!N11083,Rate!$A$4:$A$25,0),MATCH(Gilbert!L11083,Rate!$B$3:$M$3,0))*O11083)),"")</f>
        <v/>
      </c>
      <c r="T11083" s="71" t="str">
        <f t="shared" si="522"/>
        <v/>
      </c>
    </row>
    <row r="11084" spans="16:20">
      <c r="P11084" s="70" t="str">
        <f t="shared" si="520"/>
        <v/>
      </c>
      <c r="Q11084" s="70" t="str">
        <f t="shared" si="521"/>
        <v/>
      </c>
      <c r="R11084" s="70" t="str">
        <f>IFERROR(IF(K11084="handling and wharfage",SUM(P11084:Q11084),IF(OR(K11084="tank",K11084="Boat",K11084="car"),INDEX(Rate!$B$4:$M$25,MATCH(Gilbert!N11084,Rate!$A$4:$A$25,0),MATCH(Gilbert!L11084,Rate!$B$3:$M$3,0))*O11084*0.8,INDEX(Rate!$B$4:$M$25,MATCH(Gilbert!N11084,Rate!$A$4:$A$25,0),MATCH(Gilbert!L11084,Rate!$B$3:$M$3,0))*O11084)),"")</f>
        <v/>
      </c>
      <c r="T11084" s="71" t="str">
        <f t="shared" si="522"/>
        <v/>
      </c>
    </row>
    <row r="11085" spans="16:20">
      <c r="P11085" s="70" t="str">
        <f t="shared" si="520"/>
        <v/>
      </c>
      <c r="Q11085" s="70" t="str">
        <f t="shared" si="521"/>
        <v/>
      </c>
      <c r="R11085" s="70" t="str">
        <f>IFERROR(IF(K11085="handling and wharfage",SUM(P11085:Q11085),IF(OR(K11085="tank",K11085="Boat",K11085="car"),INDEX(Rate!$B$4:$M$25,MATCH(Gilbert!N11085,Rate!$A$4:$A$25,0),MATCH(Gilbert!L11085,Rate!$B$3:$M$3,0))*O11085*0.8,INDEX(Rate!$B$4:$M$25,MATCH(Gilbert!N11085,Rate!$A$4:$A$25,0),MATCH(Gilbert!L11085,Rate!$B$3:$M$3,0))*O11085)),"")</f>
        <v/>
      </c>
      <c r="T11085" s="71" t="str">
        <f t="shared" si="522"/>
        <v/>
      </c>
    </row>
    <row r="11086" spans="16:20">
      <c r="P11086" s="70" t="str">
        <f t="shared" si="520"/>
        <v/>
      </c>
      <c r="Q11086" s="70" t="str">
        <f t="shared" si="521"/>
        <v/>
      </c>
      <c r="R11086" s="70" t="str">
        <f>IFERROR(IF(K11086="handling and wharfage",SUM(P11086:Q11086),IF(OR(K11086="tank",K11086="Boat",K11086="car"),INDEX(Rate!$B$4:$M$25,MATCH(Gilbert!N11086,Rate!$A$4:$A$25,0),MATCH(Gilbert!L11086,Rate!$B$3:$M$3,0))*O11086*0.8,INDEX(Rate!$B$4:$M$25,MATCH(Gilbert!N11086,Rate!$A$4:$A$25,0),MATCH(Gilbert!L11086,Rate!$B$3:$M$3,0))*O11086)),"")</f>
        <v/>
      </c>
      <c r="T11086" s="71" t="str">
        <f t="shared" si="522"/>
        <v/>
      </c>
    </row>
    <row r="11087" spans="16:20">
      <c r="P11087" s="70" t="str">
        <f t="shared" si="520"/>
        <v/>
      </c>
      <c r="Q11087" s="70" t="str">
        <f t="shared" si="521"/>
        <v/>
      </c>
      <c r="R11087" s="70" t="str">
        <f>IFERROR(IF(K11087="handling and wharfage",SUM(P11087:Q11087),IF(OR(K11087="tank",K11087="Boat",K11087="car"),INDEX(Rate!$B$4:$M$25,MATCH(Gilbert!N11087,Rate!$A$4:$A$25,0),MATCH(Gilbert!L11087,Rate!$B$3:$M$3,0))*O11087*0.8,INDEX(Rate!$B$4:$M$25,MATCH(Gilbert!N11087,Rate!$A$4:$A$25,0),MATCH(Gilbert!L11087,Rate!$B$3:$M$3,0))*O11087)),"")</f>
        <v/>
      </c>
      <c r="T11087" s="71" t="str">
        <f t="shared" si="522"/>
        <v/>
      </c>
    </row>
    <row r="11088" spans="16:20">
      <c r="P11088" s="70" t="str">
        <f t="shared" si="520"/>
        <v/>
      </c>
      <c r="Q11088" s="70" t="str">
        <f t="shared" si="521"/>
        <v/>
      </c>
      <c r="R11088" s="70" t="str">
        <f>IFERROR(IF(K11088="handling and wharfage",SUM(P11088:Q11088),IF(OR(K11088="tank",K11088="Boat",K11088="car"),INDEX(Rate!$B$4:$M$25,MATCH(Gilbert!N11088,Rate!$A$4:$A$25,0),MATCH(Gilbert!L11088,Rate!$B$3:$M$3,0))*O11088*0.8,INDEX(Rate!$B$4:$M$25,MATCH(Gilbert!N11088,Rate!$A$4:$A$25,0),MATCH(Gilbert!L11088,Rate!$B$3:$M$3,0))*O11088)),"")</f>
        <v/>
      </c>
      <c r="T11088" s="71" t="str">
        <f t="shared" si="522"/>
        <v/>
      </c>
    </row>
    <row r="11089" spans="16:20">
      <c r="P11089" s="70" t="str">
        <f t="shared" si="520"/>
        <v/>
      </c>
      <c r="Q11089" s="70" t="str">
        <f t="shared" si="521"/>
        <v/>
      </c>
      <c r="R11089" s="70" t="str">
        <f>IFERROR(IF(K11089="handling and wharfage",SUM(P11089:Q11089),IF(OR(K11089="tank",K11089="Boat",K11089="car"),INDEX(Rate!$B$4:$M$25,MATCH(Gilbert!N11089,Rate!$A$4:$A$25,0),MATCH(Gilbert!L11089,Rate!$B$3:$M$3,0))*O11089*0.8,INDEX(Rate!$B$4:$M$25,MATCH(Gilbert!N11089,Rate!$A$4:$A$25,0),MATCH(Gilbert!L11089,Rate!$B$3:$M$3,0))*O11089)),"")</f>
        <v/>
      </c>
      <c r="T11089" s="71" t="str">
        <f t="shared" si="522"/>
        <v/>
      </c>
    </row>
    <row r="11090" spans="16:20">
      <c r="P11090" s="70" t="str">
        <f t="shared" si="520"/>
        <v/>
      </c>
      <c r="Q11090" s="70" t="str">
        <f t="shared" si="521"/>
        <v/>
      </c>
      <c r="R11090" s="70" t="str">
        <f>IFERROR(IF(K11090="handling and wharfage",SUM(P11090:Q11090),IF(OR(K11090="tank",K11090="Boat",K11090="car"),INDEX(Rate!$B$4:$M$25,MATCH(Gilbert!N11090,Rate!$A$4:$A$25,0),MATCH(Gilbert!L11090,Rate!$B$3:$M$3,0))*O11090*0.8,INDEX(Rate!$B$4:$M$25,MATCH(Gilbert!N11090,Rate!$A$4:$A$25,0),MATCH(Gilbert!L11090,Rate!$B$3:$M$3,0))*O11090)),"")</f>
        <v/>
      </c>
      <c r="T11090" s="71" t="str">
        <f t="shared" si="522"/>
        <v/>
      </c>
    </row>
    <row r="11091" spans="16:20">
      <c r="P11091" s="70" t="str">
        <f t="shared" si="520"/>
        <v/>
      </c>
      <c r="Q11091" s="70" t="str">
        <f t="shared" si="521"/>
        <v/>
      </c>
      <c r="R11091" s="70" t="str">
        <f>IFERROR(IF(K11091="handling and wharfage",SUM(P11091:Q11091),IF(OR(K11091="tank",K11091="Boat",K11091="car"),INDEX(Rate!$B$4:$M$25,MATCH(Gilbert!N11091,Rate!$A$4:$A$25,0),MATCH(Gilbert!L11091,Rate!$B$3:$M$3,0))*O11091*0.8,INDEX(Rate!$B$4:$M$25,MATCH(Gilbert!N11091,Rate!$A$4:$A$25,0),MATCH(Gilbert!L11091,Rate!$B$3:$M$3,0))*O11091)),"")</f>
        <v/>
      </c>
      <c r="T11091" s="71" t="str">
        <f t="shared" si="522"/>
        <v/>
      </c>
    </row>
    <row r="11092" spans="16:20">
      <c r="P11092" s="70" t="str">
        <f t="shared" si="520"/>
        <v/>
      </c>
      <c r="Q11092" s="70" t="str">
        <f t="shared" si="521"/>
        <v/>
      </c>
      <c r="R11092" s="70" t="str">
        <f>IFERROR(IF(K11092="handling and wharfage",SUM(P11092:Q11092),IF(OR(K11092="tank",K11092="Boat",K11092="car"),INDEX(Rate!$B$4:$M$25,MATCH(Gilbert!N11092,Rate!$A$4:$A$25,0),MATCH(Gilbert!L11092,Rate!$B$3:$M$3,0))*O11092*0.8,INDEX(Rate!$B$4:$M$25,MATCH(Gilbert!N11092,Rate!$A$4:$A$25,0),MATCH(Gilbert!L11092,Rate!$B$3:$M$3,0))*O11092)),"")</f>
        <v/>
      </c>
      <c r="T11092" s="71" t="str">
        <f t="shared" si="522"/>
        <v/>
      </c>
    </row>
    <row r="11093" spans="16:20">
      <c r="P11093" s="70" t="str">
        <f t="shared" si="520"/>
        <v/>
      </c>
      <c r="Q11093" s="70" t="str">
        <f t="shared" si="521"/>
        <v/>
      </c>
      <c r="R11093" s="70" t="str">
        <f>IFERROR(IF(K11093="handling and wharfage",SUM(P11093:Q11093),IF(OR(K11093="tank",K11093="Boat",K11093="car"),INDEX(Rate!$B$4:$M$25,MATCH(Gilbert!N11093,Rate!$A$4:$A$25,0),MATCH(Gilbert!L11093,Rate!$B$3:$M$3,0))*O11093*0.8,INDEX(Rate!$B$4:$M$25,MATCH(Gilbert!N11093,Rate!$A$4:$A$25,0),MATCH(Gilbert!L11093,Rate!$B$3:$M$3,0))*O11093)),"")</f>
        <v/>
      </c>
      <c r="T11093" s="71" t="str">
        <f t="shared" si="522"/>
        <v/>
      </c>
    </row>
    <row r="11094" spans="16:20">
      <c r="P11094" s="70" t="str">
        <f t="shared" si="520"/>
        <v/>
      </c>
      <c r="Q11094" s="70" t="str">
        <f t="shared" si="521"/>
        <v/>
      </c>
      <c r="R11094" s="70" t="str">
        <f>IFERROR(IF(K11094="handling and wharfage",SUM(P11094:Q11094),IF(OR(K11094="tank",K11094="Boat",K11094="car"),INDEX(Rate!$B$4:$M$25,MATCH(Gilbert!N11094,Rate!$A$4:$A$25,0),MATCH(Gilbert!L11094,Rate!$B$3:$M$3,0))*O11094*0.8,INDEX(Rate!$B$4:$M$25,MATCH(Gilbert!N11094,Rate!$A$4:$A$25,0),MATCH(Gilbert!L11094,Rate!$B$3:$M$3,0))*O11094)),"")</f>
        <v/>
      </c>
      <c r="T11094" s="71" t="str">
        <f t="shared" si="522"/>
        <v/>
      </c>
    </row>
    <row r="11095" spans="16:20">
      <c r="P11095" s="70" t="str">
        <f t="shared" si="520"/>
        <v/>
      </c>
      <c r="Q11095" s="70" t="str">
        <f t="shared" si="521"/>
        <v/>
      </c>
      <c r="R11095" s="70" t="str">
        <f>IFERROR(IF(K11095="handling and wharfage",SUM(P11095:Q11095),IF(OR(K11095="tank",K11095="Boat",K11095="car"),INDEX(Rate!$B$4:$M$25,MATCH(Gilbert!N11095,Rate!$A$4:$A$25,0),MATCH(Gilbert!L11095,Rate!$B$3:$M$3,0))*O11095*0.8,INDEX(Rate!$B$4:$M$25,MATCH(Gilbert!N11095,Rate!$A$4:$A$25,0),MATCH(Gilbert!L11095,Rate!$B$3:$M$3,0))*O11095)),"")</f>
        <v/>
      </c>
      <c r="T11095" s="71" t="str">
        <f t="shared" si="522"/>
        <v/>
      </c>
    </row>
    <row r="11096" spans="16:20">
      <c r="P11096" s="70" t="str">
        <f t="shared" si="520"/>
        <v/>
      </c>
      <c r="Q11096" s="70" t="str">
        <f t="shared" si="521"/>
        <v/>
      </c>
      <c r="R11096" s="70" t="str">
        <f>IFERROR(IF(K11096="handling and wharfage",SUM(P11096:Q11096),IF(OR(K11096="tank",K11096="Boat",K11096="car"),INDEX(Rate!$B$4:$M$25,MATCH(Gilbert!N11096,Rate!$A$4:$A$25,0),MATCH(Gilbert!L11096,Rate!$B$3:$M$3,0))*O11096*0.8,INDEX(Rate!$B$4:$M$25,MATCH(Gilbert!N11096,Rate!$A$4:$A$25,0),MATCH(Gilbert!L11096,Rate!$B$3:$M$3,0))*O11096)),"")</f>
        <v/>
      </c>
      <c r="T11096" s="71" t="str">
        <f t="shared" si="522"/>
        <v/>
      </c>
    </row>
    <row r="11097" spans="16:20">
      <c r="P11097" s="70" t="str">
        <f t="shared" si="520"/>
        <v/>
      </c>
      <c r="Q11097" s="70" t="str">
        <f t="shared" si="521"/>
        <v/>
      </c>
      <c r="R11097" s="70" t="str">
        <f>IFERROR(IF(K11097="handling and wharfage",SUM(P11097:Q11097),IF(OR(K11097="tank",K11097="Boat",K11097="car"),INDEX(Rate!$B$4:$M$25,MATCH(Gilbert!N11097,Rate!$A$4:$A$25,0),MATCH(Gilbert!L11097,Rate!$B$3:$M$3,0))*O11097*0.8,INDEX(Rate!$B$4:$M$25,MATCH(Gilbert!N11097,Rate!$A$4:$A$25,0),MATCH(Gilbert!L11097,Rate!$B$3:$M$3,0))*O11097)),"")</f>
        <v/>
      </c>
      <c r="T11097" s="71" t="str">
        <f t="shared" si="522"/>
        <v/>
      </c>
    </row>
    <row r="11098" spans="16:20">
      <c r="P11098" s="70" t="str">
        <f t="shared" si="520"/>
        <v/>
      </c>
      <c r="Q11098" s="70" t="str">
        <f t="shared" si="521"/>
        <v/>
      </c>
      <c r="R11098" s="70" t="str">
        <f>IFERROR(IF(K11098="handling and wharfage",SUM(P11098:Q11098),IF(OR(K11098="tank",K11098="Boat",K11098="car"),INDEX(Rate!$B$4:$M$25,MATCH(Gilbert!N11098,Rate!$A$4:$A$25,0),MATCH(Gilbert!L11098,Rate!$B$3:$M$3,0))*O11098*0.8,INDEX(Rate!$B$4:$M$25,MATCH(Gilbert!N11098,Rate!$A$4:$A$25,0),MATCH(Gilbert!L11098,Rate!$B$3:$M$3,0))*O11098)),"")</f>
        <v/>
      </c>
      <c r="T11098" s="71" t="str">
        <f t="shared" si="522"/>
        <v/>
      </c>
    </row>
    <row r="11099" spans="16:20">
      <c r="P11099" s="70" t="str">
        <f t="shared" si="520"/>
        <v/>
      </c>
      <c r="Q11099" s="70" t="str">
        <f t="shared" si="521"/>
        <v/>
      </c>
      <c r="R11099" s="70" t="str">
        <f>IFERROR(IF(K11099="handling and wharfage",SUM(P11099:Q11099),IF(OR(K11099="tank",K11099="Boat",K11099="car"),INDEX(Rate!$B$4:$M$25,MATCH(Gilbert!N11099,Rate!$A$4:$A$25,0),MATCH(Gilbert!L11099,Rate!$B$3:$M$3,0))*O11099*0.8,INDEX(Rate!$B$4:$M$25,MATCH(Gilbert!N11099,Rate!$A$4:$A$25,0),MATCH(Gilbert!L11099,Rate!$B$3:$M$3,0))*O11099)),"")</f>
        <v/>
      </c>
      <c r="T11099" s="71" t="str">
        <f t="shared" si="522"/>
        <v/>
      </c>
    </row>
    <row r="11100" spans="16:20">
      <c r="P11100" s="70" t="str">
        <f t="shared" si="520"/>
        <v/>
      </c>
      <c r="Q11100" s="70" t="str">
        <f t="shared" si="521"/>
        <v/>
      </c>
      <c r="R11100" s="70" t="str">
        <f>IFERROR(IF(K11100="handling and wharfage",SUM(P11100:Q11100),IF(OR(K11100="tank",K11100="Boat",K11100="car"),INDEX(Rate!$B$4:$M$25,MATCH(Gilbert!N11100,Rate!$A$4:$A$25,0),MATCH(Gilbert!L11100,Rate!$B$3:$M$3,0))*O11100*0.8,INDEX(Rate!$B$4:$M$25,MATCH(Gilbert!N11100,Rate!$A$4:$A$25,0),MATCH(Gilbert!L11100,Rate!$B$3:$M$3,0))*O11100)),"")</f>
        <v/>
      </c>
      <c r="T11100" s="71" t="str">
        <f t="shared" si="522"/>
        <v/>
      </c>
    </row>
    <row r="11101" spans="16:20">
      <c r="P11101" s="70" t="str">
        <f t="shared" si="520"/>
        <v/>
      </c>
      <c r="Q11101" s="70" t="str">
        <f t="shared" si="521"/>
        <v/>
      </c>
      <c r="R11101" s="70" t="str">
        <f>IFERROR(IF(K11101="handling and wharfage",SUM(P11101:Q11101),IF(OR(K11101="tank",K11101="Boat",K11101="car"),INDEX(Rate!$B$4:$M$25,MATCH(Gilbert!N11101,Rate!$A$4:$A$25,0),MATCH(Gilbert!L11101,Rate!$B$3:$M$3,0))*O11101*0.8,INDEX(Rate!$B$4:$M$25,MATCH(Gilbert!N11101,Rate!$A$4:$A$25,0),MATCH(Gilbert!L11101,Rate!$B$3:$M$3,0))*O11101)),"")</f>
        <v/>
      </c>
      <c r="T11101" s="71" t="str">
        <f t="shared" si="522"/>
        <v/>
      </c>
    </row>
    <row r="11102" spans="16:20">
      <c r="P11102" s="70" t="str">
        <f t="shared" si="520"/>
        <v/>
      </c>
      <c r="Q11102" s="70" t="str">
        <f t="shared" si="521"/>
        <v/>
      </c>
      <c r="R11102" s="70" t="str">
        <f>IFERROR(IF(K11102="handling and wharfage",SUM(P11102:Q11102),IF(OR(K11102="tank",K11102="Boat",K11102="car"),INDEX(Rate!$B$4:$M$25,MATCH(Gilbert!N11102,Rate!$A$4:$A$25,0),MATCH(Gilbert!L11102,Rate!$B$3:$M$3,0))*O11102*0.8,INDEX(Rate!$B$4:$M$25,MATCH(Gilbert!N11102,Rate!$A$4:$A$25,0),MATCH(Gilbert!L11102,Rate!$B$3:$M$3,0))*O11102)),"")</f>
        <v/>
      </c>
      <c r="T11102" s="71" t="str">
        <f t="shared" si="522"/>
        <v/>
      </c>
    </row>
    <row r="11103" spans="16:20">
      <c r="P11103" s="70" t="str">
        <f t="shared" si="520"/>
        <v/>
      </c>
      <c r="Q11103" s="70" t="str">
        <f t="shared" si="521"/>
        <v/>
      </c>
      <c r="R11103" s="70" t="str">
        <f>IFERROR(IF(K11103="handling and wharfage",SUM(P11103:Q11103),IF(OR(K11103="tank",K11103="Boat",K11103="car"),INDEX(Rate!$B$4:$M$25,MATCH(Gilbert!N11103,Rate!$A$4:$A$25,0),MATCH(Gilbert!L11103,Rate!$B$3:$M$3,0))*O11103*0.8,INDEX(Rate!$B$4:$M$25,MATCH(Gilbert!N11103,Rate!$A$4:$A$25,0),MATCH(Gilbert!L11103,Rate!$B$3:$M$3,0))*O11103)),"")</f>
        <v/>
      </c>
      <c r="T11103" s="71" t="str">
        <f t="shared" si="522"/>
        <v/>
      </c>
    </row>
    <row r="11104" spans="16:20">
      <c r="P11104" s="70" t="str">
        <f t="shared" si="520"/>
        <v/>
      </c>
      <c r="Q11104" s="70" t="str">
        <f t="shared" si="521"/>
        <v/>
      </c>
      <c r="R11104" s="70" t="str">
        <f>IFERROR(IF(K11104="handling and wharfage",SUM(P11104:Q11104),IF(OR(K11104="tank",K11104="Boat",K11104="car"),INDEX(Rate!$B$4:$M$25,MATCH(Gilbert!N11104,Rate!$A$4:$A$25,0),MATCH(Gilbert!L11104,Rate!$B$3:$M$3,0))*O11104*0.8,INDEX(Rate!$B$4:$M$25,MATCH(Gilbert!N11104,Rate!$A$4:$A$25,0),MATCH(Gilbert!L11104,Rate!$B$3:$M$3,0))*O11104)),"")</f>
        <v/>
      </c>
      <c r="T11104" s="71" t="str">
        <f t="shared" si="522"/>
        <v/>
      </c>
    </row>
    <row r="11105" spans="16:20">
      <c r="P11105" s="70" t="str">
        <f t="shared" si="520"/>
        <v/>
      </c>
      <c r="Q11105" s="70" t="str">
        <f t="shared" si="521"/>
        <v/>
      </c>
      <c r="R11105" s="70" t="str">
        <f>IFERROR(IF(K11105="handling and wharfage",SUM(P11105:Q11105),IF(OR(K11105="tank",K11105="Boat",K11105="car"),INDEX(Rate!$B$4:$M$25,MATCH(Gilbert!N11105,Rate!$A$4:$A$25,0),MATCH(Gilbert!L11105,Rate!$B$3:$M$3,0))*O11105*0.8,INDEX(Rate!$B$4:$M$25,MATCH(Gilbert!N11105,Rate!$A$4:$A$25,0),MATCH(Gilbert!L11105,Rate!$B$3:$M$3,0))*O11105)),"")</f>
        <v/>
      </c>
      <c r="T11105" s="71" t="str">
        <f t="shared" si="522"/>
        <v/>
      </c>
    </row>
    <row r="11106" spans="16:20">
      <c r="P11106" s="70" t="str">
        <f t="shared" si="520"/>
        <v/>
      </c>
      <c r="Q11106" s="70" t="str">
        <f t="shared" si="521"/>
        <v/>
      </c>
      <c r="R11106" s="70" t="str">
        <f>IFERROR(IF(K11106="handling and wharfage",SUM(P11106:Q11106),IF(OR(K11106="tank",K11106="Boat",K11106="car"),INDEX(Rate!$B$4:$M$25,MATCH(Gilbert!N11106,Rate!$A$4:$A$25,0),MATCH(Gilbert!L11106,Rate!$B$3:$M$3,0))*O11106*0.8,INDEX(Rate!$B$4:$M$25,MATCH(Gilbert!N11106,Rate!$A$4:$A$25,0),MATCH(Gilbert!L11106,Rate!$B$3:$M$3,0))*O11106)),"")</f>
        <v/>
      </c>
      <c r="T11106" s="71" t="str">
        <f t="shared" si="522"/>
        <v/>
      </c>
    </row>
    <row r="11107" spans="16:20">
      <c r="P11107" s="70" t="str">
        <f t="shared" si="520"/>
        <v/>
      </c>
      <c r="Q11107" s="70" t="str">
        <f t="shared" si="521"/>
        <v/>
      </c>
      <c r="R11107" s="70" t="str">
        <f>IFERROR(IF(K11107="handling and wharfage",SUM(P11107:Q11107),IF(OR(K11107="tank",K11107="Boat",K11107="car"),INDEX(Rate!$B$4:$M$25,MATCH(Gilbert!N11107,Rate!$A$4:$A$25,0),MATCH(Gilbert!L11107,Rate!$B$3:$M$3,0))*O11107*0.8,INDEX(Rate!$B$4:$M$25,MATCH(Gilbert!N11107,Rate!$A$4:$A$25,0),MATCH(Gilbert!L11107,Rate!$B$3:$M$3,0))*O11107)),"")</f>
        <v/>
      </c>
      <c r="T11107" s="71" t="str">
        <f t="shared" si="522"/>
        <v/>
      </c>
    </row>
    <row r="11108" spans="16:20">
      <c r="P11108" s="70" t="str">
        <f t="shared" si="520"/>
        <v/>
      </c>
      <c r="Q11108" s="70" t="str">
        <f t="shared" si="521"/>
        <v/>
      </c>
      <c r="R11108" s="70" t="str">
        <f>IFERROR(IF(K11108="handling and wharfage",SUM(P11108:Q11108),IF(OR(K11108="tank",K11108="Boat",K11108="car"),INDEX(Rate!$B$4:$M$25,MATCH(Gilbert!N11108,Rate!$A$4:$A$25,0),MATCH(Gilbert!L11108,Rate!$B$3:$M$3,0))*O11108*0.8,INDEX(Rate!$B$4:$M$25,MATCH(Gilbert!N11108,Rate!$A$4:$A$25,0),MATCH(Gilbert!L11108,Rate!$B$3:$M$3,0))*O11108)),"")</f>
        <v/>
      </c>
      <c r="T11108" s="71" t="str">
        <f t="shared" si="522"/>
        <v/>
      </c>
    </row>
    <row r="11109" spans="16:20">
      <c r="P11109" s="70" t="str">
        <f t="shared" si="520"/>
        <v/>
      </c>
      <c r="Q11109" s="70" t="str">
        <f t="shared" si="521"/>
        <v/>
      </c>
      <c r="R11109" s="70" t="str">
        <f>IFERROR(IF(K11109="handling and wharfage",SUM(P11109:Q11109),IF(OR(K11109="tank",K11109="Boat",K11109="car"),INDEX(Rate!$B$4:$M$25,MATCH(Gilbert!N11109,Rate!$A$4:$A$25,0),MATCH(Gilbert!L11109,Rate!$B$3:$M$3,0))*O11109*0.8,INDEX(Rate!$B$4:$M$25,MATCH(Gilbert!N11109,Rate!$A$4:$A$25,0),MATCH(Gilbert!L11109,Rate!$B$3:$M$3,0))*O11109)),"")</f>
        <v/>
      </c>
      <c r="T11109" s="71" t="str">
        <f t="shared" si="522"/>
        <v/>
      </c>
    </row>
    <row r="11110" spans="16:20">
      <c r="P11110" s="70" t="str">
        <f t="shared" si="520"/>
        <v/>
      </c>
      <c r="Q11110" s="70" t="str">
        <f t="shared" si="521"/>
        <v/>
      </c>
      <c r="R11110" s="70" t="str">
        <f>IFERROR(IF(K11110="handling and wharfage",SUM(P11110:Q11110),IF(OR(K11110="tank",K11110="Boat",K11110="car"),INDEX(Rate!$B$4:$M$25,MATCH(Gilbert!N11110,Rate!$A$4:$A$25,0),MATCH(Gilbert!L11110,Rate!$B$3:$M$3,0))*O11110*0.8,INDEX(Rate!$B$4:$M$25,MATCH(Gilbert!N11110,Rate!$A$4:$A$25,0),MATCH(Gilbert!L11110,Rate!$B$3:$M$3,0))*O11110)),"")</f>
        <v/>
      </c>
      <c r="T11110" s="71" t="str">
        <f t="shared" si="522"/>
        <v/>
      </c>
    </row>
    <row r="11111" spans="16:20">
      <c r="P11111" s="70" t="str">
        <f t="shared" si="520"/>
        <v/>
      </c>
      <c r="Q11111" s="70" t="str">
        <f t="shared" si="521"/>
        <v/>
      </c>
      <c r="R11111" s="70" t="str">
        <f>IFERROR(IF(K11111="handling and wharfage",SUM(P11111:Q11111),IF(OR(K11111="tank",K11111="Boat",K11111="car"),INDEX(Rate!$B$4:$M$25,MATCH(Gilbert!N11111,Rate!$A$4:$A$25,0),MATCH(Gilbert!L11111,Rate!$B$3:$M$3,0))*O11111*0.8,INDEX(Rate!$B$4:$M$25,MATCH(Gilbert!N11111,Rate!$A$4:$A$25,0),MATCH(Gilbert!L11111,Rate!$B$3:$M$3,0))*O11111)),"")</f>
        <v/>
      </c>
      <c r="T11111" s="71" t="str">
        <f t="shared" si="522"/>
        <v/>
      </c>
    </row>
    <row r="11112" spans="16:20">
      <c r="P11112" s="70" t="str">
        <f t="shared" si="520"/>
        <v/>
      </c>
      <c r="Q11112" s="70" t="str">
        <f t="shared" si="521"/>
        <v/>
      </c>
      <c r="R11112" s="70" t="str">
        <f>IFERROR(IF(K11112="handling and wharfage",SUM(P11112:Q11112),IF(OR(K11112="tank",K11112="Boat",K11112="car"),INDEX(Rate!$B$4:$M$25,MATCH(Gilbert!N11112,Rate!$A$4:$A$25,0),MATCH(Gilbert!L11112,Rate!$B$3:$M$3,0))*O11112*0.8,INDEX(Rate!$B$4:$M$25,MATCH(Gilbert!N11112,Rate!$A$4:$A$25,0),MATCH(Gilbert!L11112,Rate!$B$3:$M$3,0))*O11112)),"")</f>
        <v/>
      </c>
      <c r="T11112" s="71" t="str">
        <f t="shared" si="522"/>
        <v/>
      </c>
    </row>
    <row r="11113" spans="16:20">
      <c r="P11113" s="70" t="str">
        <f t="shared" si="520"/>
        <v/>
      </c>
      <c r="Q11113" s="70" t="str">
        <f t="shared" si="521"/>
        <v/>
      </c>
      <c r="R11113" s="70" t="str">
        <f>IFERROR(IF(K11113="handling and wharfage",SUM(P11113:Q11113),IF(OR(K11113="tank",K11113="Boat",K11113="car"),INDEX(Rate!$B$4:$M$25,MATCH(Gilbert!N11113,Rate!$A$4:$A$25,0),MATCH(Gilbert!L11113,Rate!$B$3:$M$3,0))*O11113*0.8,INDEX(Rate!$B$4:$M$25,MATCH(Gilbert!N11113,Rate!$A$4:$A$25,0),MATCH(Gilbert!L11113,Rate!$B$3:$M$3,0))*O11113)),"")</f>
        <v/>
      </c>
      <c r="T11113" s="71" t="str">
        <f t="shared" si="522"/>
        <v/>
      </c>
    </row>
    <row r="11114" spans="16:20">
      <c r="P11114" s="70" t="str">
        <f t="shared" si="520"/>
        <v/>
      </c>
      <c r="Q11114" s="70" t="str">
        <f t="shared" si="521"/>
        <v/>
      </c>
      <c r="R11114" s="70" t="str">
        <f>IFERROR(IF(K11114="handling and wharfage",SUM(P11114:Q11114),IF(OR(K11114="tank",K11114="Boat",K11114="car"),INDEX(Rate!$B$4:$M$25,MATCH(Gilbert!N11114,Rate!$A$4:$A$25,0),MATCH(Gilbert!L11114,Rate!$B$3:$M$3,0))*O11114*0.8,INDEX(Rate!$B$4:$M$25,MATCH(Gilbert!N11114,Rate!$A$4:$A$25,0),MATCH(Gilbert!L11114,Rate!$B$3:$M$3,0))*O11114)),"")</f>
        <v/>
      </c>
      <c r="T11114" s="71" t="str">
        <f t="shared" si="522"/>
        <v/>
      </c>
    </row>
    <row r="11115" spans="16:20">
      <c r="P11115" s="70" t="str">
        <f t="shared" si="520"/>
        <v/>
      </c>
      <c r="Q11115" s="70" t="str">
        <f t="shared" si="521"/>
        <v/>
      </c>
      <c r="R11115" s="70" t="str">
        <f>IFERROR(IF(K11115="handling and wharfage",SUM(P11115:Q11115),IF(OR(K11115="tank",K11115="Boat",K11115="car"),INDEX(Rate!$B$4:$M$25,MATCH(Gilbert!N11115,Rate!$A$4:$A$25,0),MATCH(Gilbert!L11115,Rate!$B$3:$M$3,0))*O11115*0.8,INDEX(Rate!$B$4:$M$25,MATCH(Gilbert!N11115,Rate!$A$4:$A$25,0),MATCH(Gilbert!L11115,Rate!$B$3:$M$3,0))*O11115)),"")</f>
        <v/>
      </c>
      <c r="T11115" s="71" t="str">
        <f t="shared" si="522"/>
        <v/>
      </c>
    </row>
    <row r="11116" spans="16:20">
      <c r="P11116" s="70" t="str">
        <f t="shared" si="520"/>
        <v/>
      </c>
      <c r="Q11116" s="70" t="str">
        <f t="shared" si="521"/>
        <v/>
      </c>
      <c r="R11116" s="70" t="str">
        <f>IFERROR(IF(K11116="handling and wharfage",SUM(P11116:Q11116),IF(OR(K11116="tank",K11116="Boat",K11116="car"),INDEX(Rate!$B$4:$M$25,MATCH(Gilbert!N11116,Rate!$A$4:$A$25,0),MATCH(Gilbert!L11116,Rate!$B$3:$M$3,0))*O11116*0.8,INDEX(Rate!$B$4:$M$25,MATCH(Gilbert!N11116,Rate!$A$4:$A$25,0),MATCH(Gilbert!L11116,Rate!$B$3:$M$3,0))*O11116)),"")</f>
        <v/>
      </c>
      <c r="T11116" s="71" t="str">
        <f t="shared" si="522"/>
        <v/>
      </c>
    </row>
    <row r="11117" spans="16:20">
      <c r="P11117" s="70" t="str">
        <f t="shared" si="520"/>
        <v/>
      </c>
      <c r="Q11117" s="70" t="str">
        <f t="shared" si="521"/>
        <v/>
      </c>
      <c r="R11117" s="70" t="str">
        <f>IFERROR(IF(K11117="handling and wharfage",SUM(P11117:Q11117),IF(OR(K11117="tank",K11117="Boat",K11117="car"),INDEX(Rate!$B$4:$M$25,MATCH(Gilbert!N11117,Rate!$A$4:$A$25,0),MATCH(Gilbert!L11117,Rate!$B$3:$M$3,0))*O11117*0.8,INDEX(Rate!$B$4:$M$25,MATCH(Gilbert!N11117,Rate!$A$4:$A$25,0),MATCH(Gilbert!L11117,Rate!$B$3:$M$3,0))*O11117)),"")</f>
        <v/>
      </c>
      <c r="T11117" s="71" t="str">
        <f t="shared" si="522"/>
        <v/>
      </c>
    </row>
    <row r="11118" spans="16:20">
      <c r="P11118" s="70" t="str">
        <f t="shared" si="520"/>
        <v/>
      </c>
      <c r="Q11118" s="70" t="str">
        <f t="shared" si="521"/>
        <v/>
      </c>
      <c r="R11118" s="70" t="str">
        <f>IFERROR(IF(K11118="handling and wharfage",SUM(P11118:Q11118),IF(OR(K11118="tank",K11118="Boat",K11118="car"),INDEX(Rate!$B$4:$M$25,MATCH(Gilbert!N11118,Rate!$A$4:$A$25,0),MATCH(Gilbert!L11118,Rate!$B$3:$M$3,0))*O11118*0.8,INDEX(Rate!$B$4:$M$25,MATCH(Gilbert!N11118,Rate!$A$4:$A$25,0),MATCH(Gilbert!L11118,Rate!$B$3:$M$3,0))*O11118)),"")</f>
        <v/>
      </c>
      <c r="T11118" s="71" t="str">
        <f t="shared" si="522"/>
        <v/>
      </c>
    </row>
    <row r="11119" spans="16:20">
      <c r="P11119" s="70" t="str">
        <f t="shared" si="520"/>
        <v/>
      </c>
      <c r="Q11119" s="70" t="str">
        <f t="shared" si="521"/>
        <v/>
      </c>
      <c r="R11119" s="70" t="str">
        <f>IFERROR(IF(K11119="handling and wharfage",SUM(P11119:Q11119),IF(OR(K11119="tank",K11119="Boat",K11119="car"),INDEX(Rate!$B$4:$M$25,MATCH(Gilbert!N11119,Rate!$A$4:$A$25,0),MATCH(Gilbert!L11119,Rate!$B$3:$M$3,0))*O11119*0.8,INDEX(Rate!$B$4:$M$25,MATCH(Gilbert!N11119,Rate!$A$4:$A$25,0),MATCH(Gilbert!L11119,Rate!$B$3:$M$3,0))*O11119)),"")</f>
        <v/>
      </c>
      <c r="T11119" s="71" t="str">
        <f t="shared" si="522"/>
        <v/>
      </c>
    </row>
    <row r="11120" spans="16:20">
      <c r="P11120" s="70" t="str">
        <f t="shared" si="520"/>
        <v/>
      </c>
      <c r="Q11120" s="70" t="str">
        <f t="shared" si="521"/>
        <v/>
      </c>
      <c r="R11120" s="70" t="str">
        <f>IFERROR(IF(K11120="handling and wharfage",SUM(P11120:Q11120),IF(OR(K11120="tank",K11120="Boat",K11120="car"),INDEX(Rate!$B$4:$M$25,MATCH(Gilbert!N11120,Rate!$A$4:$A$25,0),MATCH(Gilbert!L11120,Rate!$B$3:$M$3,0))*O11120*0.8,INDEX(Rate!$B$4:$M$25,MATCH(Gilbert!N11120,Rate!$A$4:$A$25,0),MATCH(Gilbert!L11120,Rate!$B$3:$M$3,0))*O11120)),"")</f>
        <v/>
      </c>
      <c r="T11120" s="71" t="str">
        <f t="shared" si="522"/>
        <v/>
      </c>
    </row>
    <row r="11121" spans="16:20">
      <c r="P11121" s="70" t="str">
        <f t="shared" si="520"/>
        <v/>
      </c>
      <c r="Q11121" s="70" t="str">
        <f t="shared" si="521"/>
        <v/>
      </c>
      <c r="R11121" s="70" t="str">
        <f>IFERROR(IF(K11121="handling and wharfage",SUM(P11121:Q11121),IF(OR(K11121="tank",K11121="Boat",K11121="car"),INDEX(Rate!$B$4:$M$25,MATCH(Gilbert!N11121,Rate!$A$4:$A$25,0),MATCH(Gilbert!L11121,Rate!$B$3:$M$3,0))*O11121*0.8,INDEX(Rate!$B$4:$M$25,MATCH(Gilbert!N11121,Rate!$A$4:$A$25,0),MATCH(Gilbert!L11121,Rate!$B$3:$M$3,0))*O11121)),"")</f>
        <v/>
      </c>
      <c r="T11121" s="71" t="str">
        <f t="shared" si="522"/>
        <v/>
      </c>
    </row>
    <row r="11122" spans="16:20">
      <c r="P11122" s="70" t="str">
        <f t="shared" si="520"/>
        <v/>
      </c>
      <c r="Q11122" s="70" t="str">
        <f t="shared" si="521"/>
        <v/>
      </c>
      <c r="R11122" s="70" t="str">
        <f>IFERROR(IF(K11122="handling and wharfage",SUM(P11122:Q11122),IF(OR(K11122="tank",K11122="Boat",K11122="car"),INDEX(Rate!$B$4:$M$25,MATCH(Gilbert!N11122,Rate!$A$4:$A$25,0),MATCH(Gilbert!L11122,Rate!$B$3:$M$3,0))*O11122*0.8,INDEX(Rate!$B$4:$M$25,MATCH(Gilbert!N11122,Rate!$A$4:$A$25,0),MATCH(Gilbert!L11122,Rate!$B$3:$M$3,0))*O11122)),"")</f>
        <v/>
      </c>
      <c r="T11122" s="71" t="str">
        <f t="shared" si="522"/>
        <v/>
      </c>
    </row>
    <row r="11123" spans="16:20">
      <c r="P11123" s="70" t="str">
        <f t="shared" si="520"/>
        <v/>
      </c>
      <c r="Q11123" s="70" t="str">
        <f t="shared" si="521"/>
        <v/>
      </c>
      <c r="R11123" s="70" t="str">
        <f>IFERROR(IF(K11123="handling and wharfage",SUM(P11123:Q11123),IF(OR(K11123="tank",K11123="Boat",K11123="car"),INDEX(Rate!$B$4:$M$25,MATCH(Gilbert!N11123,Rate!$A$4:$A$25,0),MATCH(Gilbert!L11123,Rate!$B$3:$M$3,0))*O11123*0.8,INDEX(Rate!$B$4:$M$25,MATCH(Gilbert!N11123,Rate!$A$4:$A$25,0),MATCH(Gilbert!L11123,Rate!$B$3:$M$3,0))*O11123)),"")</f>
        <v/>
      </c>
      <c r="T11123" s="71" t="str">
        <f t="shared" si="522"/>
        <v/>
      </c>
    </row>
    <row r="11124" spans="16:20">
      <c r="P11124" s="70" t="str">
        <f t="shared" si="520"/>
        <v/>
      </c>
      <c r="Q11124" s="70" t="str">
        <f t="shared" si="521"/>
        <v/>
      </c>
      <c r="R11124" s="70" t="str">
        <f>IFERROR(IF(K11124="handling and wharfage",SUM(P11124:Q11124),IF(OR(K11124="tank",K11124="Boat",K11124="car"),INDEX(Rate!$B$4:$M$25,MATCH(Gilbert!N11124,Rate!$A$4:$A$25,0),MATCH(Gilbert!L11124,Rate!$B$3:$M$3,0))*O11124*0.8,INDEX(Rate!$B$4:$M$25,MATCH(Gilbert!N11124,Rate!$A$4:$A$25,0),MATCH(Gilbert!L11124,Rate!$B$3:$M$3,0))*O11124)),"")</f>
        <v/>
      </c>
      <c r="T11124" s="71" t="str">
        <f t="shared" si="522"/>
        <v/>
      </c>
    </row>
    <row r="11125" spans="16:20">
      <c r="P11125" s="70" t="str">
        <f t="shared" si="520"/>
        <v/>
      </c>
      <c r="Q11125" s="70" t="str">
        <f t="shared" si="521"/>
        <v/>
      </c>
      <c r="R11125" s="70" t="str">
        <f>IFERROR(IF(K11125="handling and wharfage",SUM(P11125:Q11125),IF(OR(K11125="tank",K11125="Boat",K11125="car"),INDEX(Rate!$B$4:$M$25,MATCH(Gilbert!N11125,Rate!$A$4:$A$25,0),MATCH(Gilbert!L11125,Rate!$B$3:$M$3,0))*O11125*0.8,INDEX(Rate!$B$4:$M$25,MATCH(Gilbert!N11125,Rate!$A$4:$A$25,0),MATCH(Gilbert!L11125,Rate!$B$3:$M$3,0))*O11125)),"")</f>
        <v/>
      </c>
      <c r="T11125" s="71" t="str">
        <f t="shared" si="522"/>
        <v/>
      </c>
    </row>
    <row r="11126" spans="16:20">
      <c r="P11126" s="70" t="str">
        <f t="shared" si="520"/>
        <v/>
      </c>
      <c r="Q11126" s="70" t="str">
        <f t="shared" si="521"/>
        <v/>
      </c>
      <c r="R11126" s="70" t="str">
        <f>IFERROR(IF(K11126="handling and wharfage",SUM(P11126:Q11126),IF(OR(K11126="tank",K11126="Boat",K11126="car"),INDEX(Rate!$B$4:$M$25,MATCH(Gilbert!N11126,Rate!$A$4:$A$25,0),MATCH(Gilbert!L11126,Rate!$B$3:$M$3,0))*O11126*0.8,INDEX(Rate!$B$4:$M$25,MATCH(Gilbert!N11126,Rate!$A$4:$A$25,0),MATCH(Gilbert!L11126,Rate!$B$3:$M$3,0))*O11126)),"")</f>
        <v/>
      </c>
      <c r="T11126" s="71" t="str">
        <f t="shared" si="522"/>
        <v/>
      </c>
    </row>
    <row r="11127" spans="16:20">
      <c r="P11127" s="70" t="str">
        <f t="shared" si="520"/>
        <v/>
      </c>
      <c r="Q11127" s="70" t="str">
        <f t="shared" si="521"/>
        <v/>
      </c>
      <c r="R11127" s="70" t="str">
        <f>IFERROR(IF(K11127="handling and wharfage",SUM(P11127:Q11127),IF(OR(K11127="tank",K11127="Boat",K11127="car"),INDEX(Rate!$B$4:$M$25,MATCH(Gilbert!N11127,Rate!$A$4:$A$25,0),MATCH(Gilbert!L11127,Rate!$B$3:$M$3,0))*O11127*0.8,INDEX(Rate!$B$4:$M$25,MATCH(Gilbert!N11127,Rate!$A$4:$A$25,0),MATCH(Gilbert!L11127,Rate!$B$3:$M$3,0))*O11127)),"")</f>
        <v/>
      </c>
      <c r="T11127" s="71" t="str">
        <f t="shared" si="522"/>
        <v/>
      </c>
    </row>
    <row r="11128" spans="16:20">
      <c r="P11128" s="70" t="str">
        <f t="shared" si="520"/>
        <v/>
      </c>
      <c r="Q11128" s="70" t="str">
        <f t="shared" si="521"/>
        <v/>
      </c>
      <c r="R11128" s="70" t="str">
        <f>IFERROR(IF(K11128="handling and wharfage",SUM(P11128:Q11128),IF(OR(K11128="tank",K11128="Boat",K11128="car"),INDEX(Rate!$B$4:$M$25,MATCH(Gilbert!N11128,Rate!$A$4:$A$25,0),MATCH(Gilbert!L11128,Rate!$B$3:$M$3,0))*O11128*0.8,INDEX(Rate!$B$4:$M$25,MATCH(Gilbert!N11128,Rate!$A$4:$A$25,0),MATCH(Gilbert!L11128,Rate!$B$3:$M$3,0))*O11128)),"")</f>
        <v/>
      </c>
      <c r="T11128" s="71" t="str">
        <f t="shared" si="522"/>
        <v/>
      </c>
    </row>
    <row r="11129" spans="16:20">
      <c r="P11129" s="70" t="str">
        <f t="shared" si="520"/>
        <v/>
      </c>
      <c r="Q11129" s="70" t="str">
        <f t="shared" si="521"/>
        <v/>
      </c>
      <c r="R11129" s="70" t="str">
        <f>IFERROR(IF(K11129="handling and wharfage",SUM(P11129:Q11129),IF(OR(K11129="tank",K11129="Boat",K11129="car"),INDEX(Rate!$B$4:$M$25,MATCH(Gilbert!N11129,Rate!$A$4:$A$25,0),MATCH(Gilbert!L11129,Rate!$B$3:$M$3,0))*O11129*0.8,INDEX(Rate!$B$4:$M$25,MATCH(Gilbert!N11129,Rate!$A$4:$A$25,0),MATCH(Gilbert!L11129,Rate!$B$3:$M$3,0))*O11129)),"")</f>
        <v/>
      </c>
      <c r="T11129" s="71" t="str">
        <f t="shared" si="522"/>
        <v/>
      </c>
    </row>
    <row r="11130" spans="16:20">
      <c r="P11130" s="70" t="str">
        <f t="shared" si="520"/>
        <v/>
      </c>
      <c r="Q11130" s="70" t="str">
        <f t="shared" si="521"/>
        <v/>
      </c>
      <c r="R11130" s="70" t="str">
        <f>IFERROR(IF(K11130="handling and wharfage",SUM(P11130:Q11130),IF(OR(K11130="tank",K11130="Boat",K11130="car"),INDEX(Rate!$B$4:$M$25,MATCH(Gilbert!N11130,Rate!$A$4:$A$25,0),MATCH(Gilbert!L11130,Rate!$B$3:$M$3,0))*O11130*0.8,INDEX(Rate!$B$4:$M$25,MATCH(Gilbert!N11130,Rate!$A$4:$A$25,0),MATCH(Gilbert!L11130,Rate!$B$3:$M$3,0))*O11130)),"")</f>
        <v/>
      </c>
      <c r="T11130" s="71" t="str">
        <f t="shared" si="522"/>
        <v/>
      </c>
    </row>
    <row r="11131" spans="16:20">
      <c r="P11131" s="70" t="str">
        <f t="shared" si="520"/>
        <v/>
      </c>
      <c r="Q11131" s="70" t="str">
        <f t="shared" si="521"/>
        <v/>
      </c>
      <c r="R11131" s="70" t="str">
        <f>IFERROR(IF(K11131="handling and wharfage",SUM(P11131:Q11131),IF(OR(K11131="tank",K11131="Boat",K11131="car"),INDEX(Rate!$B$4:$M$25,MATCH(Gilbert!N11131,Rate!$A$4:$A$25,0),MATCH(Gilbert!L11131,Rate!$B$3:$M$3,0))*O11131*0.8,INDEX(Rate!$B$4:$M$25,MATCH(Gilbert!N11131,Rate!$A$4:$A$25,0),MATCH(Gilbert!L11131,Rate!$B$3:$M$3,0))*O11131)),"")</f>
        <v/>
      </c>
      <c r="T11131" s="71" t="str">
        <f t="shared" si="522"/>
        <v/>
      </c>
    </row>
    <row r="11132" spans="16:20">
      <c r="P11132" s="70" t="str">
        <f t="shared" si="520"/>
        <v/>
      </c>
      <c r="Q11132" s="70" t="str">
        <f t="shared" si="521"/>
        <v/>
      </c>
      <c r="R11132" s="70" t="str">
        <f>IFERROR(IF(K11132="handling and wharfage",SUM(P11132:Q11132),IF(OR(K11132="tank",K11132="Boat",K11132="car"),INDEX(Rate!$B$4:$M$25,MATCH(Gilbert!N11132,Rate!$A$4:$A$25,0),MATCH(Gilbert!L11132,Rate!$B$3:$M$3,0))*O11132*0.8,INDEX(Rate!$B$4:$M$25,MATCH(Gilbert!N11132,Rate!$A$4:$A$25,0),MATCH(Gilbert!L11132,Rate!$B$3:$M$3,0))*O11132)),"")</f>
        <v/>
      </c>
      <c r="T11132" s="71" t="str">
        <f t="shared" si="522"/>
        <v/>
      </c>
    </row>
    <row r="11133" spans="16:20">
      <c r="P11133" s="70" t="str">
        <f t="shared" si="520"/>
        <v/>
      </c>
      <c r="Q11133" s="70" t="str">
        <f t="shared" si="521"/>
        <v/>
      </c>
      <c r="R11133" s="70" t="str">
        <f>IFERROR(IF(K11133="handling and wharfage",SUM(P11133:Q11133),IF(OR(K11133="tank",K11133="Boat",K11133="car"),INDEX(Rate!$B$4:$M$25,MATCH(Gilbert!N11133,Rate!$A$4:$A$25,0),MATCH(Gilbert!L11133,Rate!$B$3:$M$3,0))*O11133*0.8,INDEX(Rate!$B$4:$M$25,MATCH(Gilbert!N11133,Rate!$A$4:$A$25,0),MATCH(Gilbert!L11133,Rate!$B$3:$M$3,0))*O11133)),"")</f>
        <v/>
      </c>
      <c r="T11133" s="71" t="str">
        <f t="shared" si="522"/>
        <v/>
      </c>
    </row>
    <row r="11134" spans="16:20">
      <c r="P11134" s="70" t="str">
        <f t="shared" si="520"/>
        <v/>
      </c>
      <c r="Q11134" s="70" t="str">
        <f t="shared" si="521"/>
        <v/>
      </c>
      <c r="R11134" s="70" t="str">
        <f>IFERROR(IF(K11134="handling and wharfage",SUM(P11134:Q11134),IF(OR(K11134="tank",K11134="Boat",K11134="car"),INDEX(Rate!$B$4:$M$25,MATCH(Gilbert!N11134,Rate!$A$4:$A$25,0),MATCH(Gilbert!L11134,Rate!$B$3:$M$3,0))*O11134*0.8,INDEX(Rate!$B$4:$M$25,MATCH(Gilbert!N11134,Rate!$A$4:$A$25,0),MATCH(Gilbert!L11134,Rate!$B$3:$M$3,0))*O11134)),"")</f>
        <v/>
      </c>
      <c r="T11134" s="71" t="str">
        <f t="shared" si="522"/>
        <v/>
      </c>
    </row>
    <row r="11135" spans="16:20">
      <c r="P11135" s="70" t="str">
        <f t="shared" si="520"/>
        <v/>
      </c>
      <c r="Q11135" s="70" t="str">
        <f t="shared" si="521"/>
        <v/>
      </c>
      <c r="R11135" s="70" t="str">
        <f>IFERROR(IF(K11135="handling and wharfage",SUM(P11135:Q11135),IF(OR(K11135="tank",K11135="Boat",K11135="car"),INDEX(Rate!$B$4:$M$25,MATCH(Gilbert!N11135,Rate!$A$4:$A$25,0),MATCH(Gilbert!L11135,Rate!$B$3:$M$3,0))*O11135*0.8,INDEX(Rate!$B$4:$M$25,MATCH(Gilbert!N11135,Rate!$A$4:$A$25,0),MATCH(Gilbert!L11135,Rate!$B$3:$M$3,0))*O11135)),"")</f>
        <v/>
      </c>
      <c r="T11135" s="71" t="str">
        <f t="shared" si="522"/>
        <v/>
      </c>
    </row>
    <row r="11136" spans="16:20">
      <c r="P11136" s="70" t="str">
        <f t="shared" si="520"/>
        <v/>
      </c>
      <c r="Q11136" s="70" t="str">
        <f t="shared" si="521"/>
        <v/>
      </c>
      <c r="R11136" s="70" t="str">
        <f>IFERROR(IF(K11136="handling and wharfage",SUM(P11136:Q11136),IF(OR(K11136="tank",K11136="Boat",K11136="car"),INDEX(Rate!$B$4:$M$25,MATCH(Gilbert!N11136,Rate!$A$4:$A$25,0),MATCH(Gilbert!L11136,Rate!$B$3:$M$3,0))*O11136*0.8,INDEX(Rate!$B$4:$M$25,MATCH(Gilbert!N11136,Rate!$A$4:$A$25,0),MATCH(Gilbert!L11136,Rate!$B$3:$M$3,0))*O11136)),"")</f>
        <v/>
      </c>
      <c r="T11136" s="71" t="str">
        <f t="shared" si="522"/>
        <v/>
      </c>
    </row>
    <row r="11137" spans="16:20">
      <c r="P11137" s="70" t="str">
        <f t="shared" si="520"/>
        <v/>
      </c>
      <c r="Q11137" s="70" t="str">
        <f t="shared" si="521"/>
        <v/>
      </c>
      <c r="R11137" s="70" t="str">
        <f>IFERROR(IF(K11137="handling and wharfage",SUM(P11137:Q11137),IF(OR(K11137="tank",K11137="Boat",K11137="car"),INDEX(Rate!$B$4:$M$25,MATCH(Gilbert!N11137,Rate!$A$4:$A$25,0),MATCH(Gilbert!L11137,Rate!$B$3:$M$3,0))*O11137*0.8,INDEX(Rate!$B$4:$M$25,MATCH(Gilbert!N11137,Rate!$A$4:$A$25,0),MATCH(Gilbert!L11137,Rate!$B$3:$M$3,0))*O11137)),"")</f>
        <v/>
      </c>
      <c r="T11137" s="71" t="str">
        <f t="shared" si="522"/>
        <v/>
      </c>
    </row>
    <row r="11138" spans="16:20">
      <c r="P11138" s="70" t="str">
        <f t="shared" si="520"/>
        <v/>
      </c>
      <c r="Q11138" s="70" t="str">
        <f t="shared" si="521"/>
        <v/>
      </c>
      <c r="R11138" s="70" t="str">
        <f>IFERROR(IF(K11138="handling and wharfage",SUM(P11138:Q11138),IF(OR(K11138="tank",K11138="Boat",K11138="car"),INDEX(Rate!$B$4:$M$25,MATCH(Gilbert!N11138,Rate!$A$4:$A$25,0),MATCH(Gilbert!L11138,Rate!$B$3:$M$3,0))*O11138*0.8,INDEX(Rate!$B$4:$M$25,MATCH(Gilbert!N11138,Rate!$A$4:$A$25,0),MATCH(Gilbert!L11138,Rate!$B$3:$M$3,0))*O11138)),"")</f>
        <v/>
      </c>
      <c r="T11138" s="71" t="str">
        <f t="shared" si="522"/>
        <v/>
      </c>
    </row>
    <row r="11139" spans="16:20">
      <c r="P11139" s="70" t="str">
        <f t="shared" ref="P11139:P11202" si="523">IF(OR(K11139="handling and wharfage",K11139="rau handling and wharfage"),O11139*30,"")</f>
        <v/>
      </c>
      <c r="Q11139" s="70" t="str">
        <f t="shared" ref="Q11139:Q11202" si="524">IF(K11139&lt;&gt;"handling and wharfage","",O11139*3.5)</f>
        <v/>
      </c>
      <c r="R11139" s="70" t="str">
        <f>IFERROR(IF(K11139="handling and wharfage",SUM(P11139:Q11139),IF(OR(K11139="tank",K11139="Boat",K11139="car"),INDEX(Rate!$B$4:$M$25,MATCH(Gilbert!N11139,Rate!$A$4:$A$25,0),MATCH(Gilbert!L11139,Rate!$B$3:$M$3,0))*O11139*0.8,INDEX(Rate!$B$4:$M$25,MATCH(Gilbert!N11139,Rate!$A$4:$A$25,0),MATCH(Gilbert!L11139,Rate!$B$3:$M$3,0))*O11139)),"")</f>
        <v/>
      </c>
      <c r="T11139" s="71" t="str">
        <f t="shared" ref="T11139:T11202" si="525">IF(L11139="","",IF(L11139="General2","F0070000061A","E31250000331"))</f>
        <v/>
      </c>
    </row>
    <row r="11140" spans="16:20">
      <c r="P11140" s="70" t="str">
        <f t="shared" si="523"/>
        <v/>
      </c>
      <c r="Q11140" s="70" t="str">
        <f t="shared" si="524"/>
        <v/>
      </c>
      <c r="R11140" s="70" t="str">
        <f>IFERROR(IF(K11140="handling and wharfage",SUM(P11140:Q11140),IF(OR(K11140="tank",K11140="Boat",K11140="car"),INDEX(Rate!$B$4:$M$25,MATCH(Gilbert!N11140,Rate!$A$4:$A$25,0),MATCH(Gilbert!L11140,Rate!$B$3:$M$3,0))*O11140*0.8,INDEX(Rate!$B$4:$M$25,MATCH(Gilbert!N11140,Rate!$A$4:$A$25,0),MATCH(Gilbert!L11140,Rate!$B$3:$M$3,0))*O11140)),"")</f>
        <v/>
      </c>
      <c r="T11140" s="71" t="str">
        <f t="shared" si="525"/>
        <v/>
      </c>
    </row>
    <row r="11141" spans="16:20">
      <c r="P11141" s="70" t="str">
        <f t="shared" si="523"/>
        <v/>
      </c>
      <c r="Q11141" s="70" t="str">
        <f t="shared" si="524"/>
        <v/>
      </c>
      <c r="R11141" s="70" t="str">
        <f>IFERROR(IF(K11141="handling and wharfage",SUM(P11141:Q11141),IF(OR(K11141="tank",K11141="Boat",K11141="car"),INDEX(Rate!$B$4:$M$25,MATCH(Gilbert!N11141,Rate!$A$4:$A$25,0),MATCH(Gilbert!L11141,Rate!$B$3:$M$3,0))*O11141*0.8,INDEX(Rate!$B$4:$M$25,MATCH(Gilbert!N11141,Rate!$A$4:$A$25,0),MATCH(Gilbert!L11141,Rate!$B$3:$M$3,0))*O11141)),"")</f>
        <v/>
      </c>
      <c r="T11141" s="71" t="str">
        <f t="shared" si="525"/>
        <v/>
      </c>
    </row>
    <row r="11142" spans="16:20">
      <c r="P11142" s="70" t="str">
        <f t="shared" si="523"/>
        <v/>
      </c>
      <c r="Q11142" s="70" t="str">
        <f t="shared" si="524"/>
        <v/>
      </c>
      <c r="R11142" s="70" t="str">
        <f>IFERROR(IF(K11142="handling and wharfage",SUM(P11142:Q11142),IF(OR(K11142="tank",K11142="Boat",K11142="car"),INDEX(Rate!$B$4:$M$25,MATCH(Gilbert!N11142,Rate!$A$4:$A$25,0),MATCH(Gilbert!L11142,Rate!$B$3:$M$3,0))*O11142*0.8,INDEX(Rate!$B$4:$M$25,MATCH(Gilbert!N11142,Rate!$A$4:$A$25,0),MATCH(Gilbert!L11142,Rate!$B$3:$M$3,0))*O11142)),"")</f>
        <v/>
      </c>
      <c r="T11142" s="71" t="str">
        <f t="shared" si="525"/>
        <v/>
      </c>
    </row>
    <row r="11143" spans="16:20">
      <c r="P11143" s="70" t="str">
        <f t="shared" si="523"/>
        <v/>
      </c>
      <c r="Q11143" s="70" t="str">
        <f t="shared" si="524"/>
        <v/>
      </c>
      <c r="R11143" s="70" t="str">
        <f>IFERROR(IF(K11143="handling and wharfage",SUM(P11143:Q11143),IF(OR(K11143="tank",K11143="Boat",K11143="car"),INDEX(Rate!$B$4:$M$25,MATCH(Gilbert!N11143,Rate!$A$4:$A$25,0),MATCH(Gilbert!L11143,Rate!$B$3:$M$3,0))*O11143*0.8,INDEX(Rate!$B$4:$M$25,MATCH(Gilbert!N11143,Rate!$A$4:$A$25,0),MATCH(Gilbert!L11143,Rate!$B$3:$M$3,0))*O11143)),"")</f>
        <v/>
      </c>
      <c r="T11143" s="71" t="str">
        <f t="shared" si="525"/>
        <v/>
      </c>
    </row>
    <row r="11144" spans="16:20">
      <c r="P11144" s="70" t="str">
        <f t="shared" si="523"/>
        <v/>
      </c>
      <c r="Q11144" s="70" t="str">
        <f t="shared" si="524"/>
        <v/>
      </c>
      <c r="R11144" s="70" t="str">
        <f>IFERROR(IF(K11144="handling and wharfage",SUM(P11144:Q11144),IF(OR(K11144="tank",K11144="Boat",K11144="car"),INDEX(Rate!$B$4:$M$25,MATCH(Gilbert!N11144,Rate!$A$4:$A$25,0),MATCH(Gilbert!L11144,Rate!$B$3:$M$3,0))*O11144*0.8,INDEX(Rate!$B$4:$M$25,MATCH(Gilbert!N11144,Rate!$A$4:$A$25,0),MATCH(Gilbert!L11144,Rate!$B$3:$M$3,0))*O11144)),"")</f>
        <v/>
      </c>
      <c r="T11144" s="71" t="str">
        <f t="shared" si="525"/>
        <v/>
      </c>
    </row>
    <row r="11145" spans="16:20">
      <c r="P11145" s="70" t="str">
        <f t="shared" si="523"/>
        <v/>
      </c>
      <c r="Q11145" s="70" t="str">
        <f t="shared" si="524"/>
        <v/>
      </c>
      <c r="R11145" s="70" t="str">
        <f>IFERROR(IF(K11145="handling and wharfage",SUM(P11145:Q11145),IF(OR(K11145="tank",K11145="Boat",K11145="car"),INDEX(Rate!$B$4:$M$25,MATCH(Gilbert!N11145,Rate!$A$4:$A$25,0),MATCH(Gilbert!L11145,Rate!$B$3:$M$3,0))*O11145*0.8,INDEX(Rate!$B$4:$M$25,MATCH(Gilbert!N11145,Rate!$A$4:$A$25,0),MATCH(Gilbert!L11145,Rate!$B$3:$M$3,0))*O11145)),"")</f>
        <v/>
      </c>
      <c r="T11145" s="71" t="str">
        <f t="shared" si="525"/>
        <v/>
      </c>
    </row>
    <row r="11146" spans="16:20">
      <c r="P11146" s="70" t="str">
        <f t="shared" si="523"/>
        <v/>
      </c>
      <c r="Q11146" s="70" t="str">
        <f t="shared" si="524"/>
        <v/>
      </c>
      <c r="R11146" s="70" t="str">
        <f>IFERROR(IF(K11146="handling and wharfage",SUM(P11146:Q11146),IF(OR(K11146="tank",K11146="Boat",K11146="car"),INDEX(Rate!$B$4:$M$25,MATCH(Gilbert!N11146,Rate!$A$4:$A$25,0),MATCH(Gilbert!L11146,Rate!$B$3:$M$3,0))*O11146*0.8,INDEX(Rate!$B$4:$M$25,MATCH(Gilbert!N11146,Rate!$A$4:$A$25,0),MATCH(Gilbert!L11146,Rate!$B$3:$M$3,0))*O11146)),"")</f>
        <v/>
      </c>
      <c r="T11146" s="71" t="str">
        <f t="shared" si="525"/>
        <v/>
      </c>
    </row>
    <row r="11147" spans="16:20">
      <c r="P11147" s="70" t="str">
        <f t="shared" si="523"/>
        <v/>
      </c>
      <c r="Q11147" s="70" t="str">
        <f t="shared" si="524"/>
        <v/>
      </c>
      <c r="R11147" s="70" t="str">
        <f>IFERROR(IF(K11147="handling and wharfage",SUM(P11147:Q11147),IF(OR(K11147="tank",K11147="Boat",K11147="car"),INDEX(Rate!$B$4:$M$25,MATCH(Gilbert!N11147,Rate!$A$4:$A$25,0),MATCH(Gilbert!L11147,Rate!$B$3:$M$3,0))*O11147*0.8,INDEX(Rate!$B$4:$M$25,MATCH(Gilbert!N11147,Rate!$A$4:$A$25,0),MATCH(Gilbert!L11147,Rate!$B$3:$M$3,0))*O11147)),"")</f>
        <v/>
      </c>
      <c r="T11147" s="71" t="str">
        <f t="shared" si="525"/>
        <v/>
      </c>
    </row>
    <row r="11148" spans="16:20">
      <c r="P11148" s="70" t="str">
        <f t="shared" si="523"/>
        <v/>
      </c>
      <c r="Q11148" s="70" t="str">
        <f t="shared" si="524"/>
        <v/>
      </c>
      <c r="R11148" s="70" t="str">
        <f>IFERROR(IF(K11148="handling and wharfage",SUM(P11148:Q11148),IF(OR(K11148="tank",K11148="Boat",K11148="car"),INDEX(Rate!$B$4:$M$25,MATCH(Gilbert!N11148,Rate!$A$4:$A$25,0),MATCH(Gilbert!L11148,Rate!$B$3:$M$3,0))*O11148*0.8,INDEX(Rate!$B$4:$M$25,MATCH(Gilbert!N11148,Rate!$A$4:$A$25,0),MATCH(Gilbert!L11148,Rate!$B$3:$M$3,0))*O11148)),"")</f>
        <v/>
      </c>
      <c r="T11148" s="71" t="str">
        <f t="shared" si="525"/>
        <v/>
      </c>
    </row>
    <row r="11149" spans="16:20">
      <c r="P11149" s="70" t="str">
        <f t="shared" si="523"/>
        <v/>
      </c>
      <c r="Q11149" s="70" t="str">
        <f t="shared" si="524"/>
        <v/>
      </c>
      <c r="R11149" s="70" t="str">
        <f>IFERROR(IF(K11149="handling and wharfage",SUM(P11149:Q11149),IF(OR(K11149="tank",K11149="Boat",K11149="car"),INDEX(Rate!$B$4:$M$25,MATCH(Gilbert!N11149,Rate!$A$4:$A$25,0),MATCH(Gilbert!L11149,Rate!$B$3:$M$3,0))*O11149*0.8,INDEX(Rate!$B$4:$M$25,MATCH(Gilbert!N11149,Rate!$A$4:$A$25,0),MATCH(Gilbert!L11149,Rate!$B$3:$M$3,0))*O11149)),"")</f>
        <v/>
      </c>
      <c r="T11149" s="71" t="str">
        <f t="shared" si="525"/>
        <v/>
      </c>
    </row>
    <row r="11150" spans="16:20">
      <c r="P11150" s="70" t="str">
        <f t="shared" si="523"/>
        <v/>
      </c>
      <c r="Q11150" s="70" t="str">
        <f t="shared" si="524"/>
        <v/>
      </c>
      <c r="R11150" s="70" t="str">
        <f>IFERROR(IF(K11150="handling and wharfage",SUM(P11150:Q11150),IF(OR(K11150="tank",K11150="Boat",K11150="car"),INDEX(Rate!$B$4:$M$25,MATCH(Gilbert!N11150,Rate!$A$4:$A$25,0),MATCH(Gilbert!L11150,Rate!$B$3:$M$3,0))*O11150*0.8,INDEX(Rate!$B$4:$M$25,MATCH(Gilbert!N11150,Rate!$A$4:$A$25,0),MATCH(Gilbert!L11150,Rate!$B$3:$M$3,0))*O11150)),"")</f>
        <v/>
      </c>
      <c r="T11150" s="71" t="str">
        <f t="shared" si="525"/>
        <v/>
      </c>
    </row>
    <row r="11151" spans="16:20">
      <c r="P11151" s="70" t="str">
        <f t="shared" si="523"/>
        <v/>
      </c>
      <c r="Q11151" s="70" t="str">
        <f t="shared" si="524"/>
        <v/>
      </c>
      <c r="R11151" s="70" t="str">
        <f>IFERROR(IF(K11151="handling and wharfage",SUM(P11151:Q11151),IF(OR(K11151="tank",K11151="Boat",K11151="car"),INDEX(Rate!$B$4:$M$25,MATCH(Gilbert!N11151,Rate!$A$4:$A$25,0),MATCH(Gilbert!L11151,Rate!$B$3:$M$3,0))*O11151*0.8,INDEX(Rate!$B$4:$M$25,MATCH(Gilbert!N11151,Rate!$A$4:$A$25,0),MATCH(Gilbert!L11151,Rate!$B$3:$M$3,0))*O11151)),"")</f>
        <v/>
      </c>
      <c r="T11151" s="71" t="str">
        <f t="shared" si="525"/>
        <v/>
      </c>
    </row>
    <row r="11152" spans="16:20">
      <c r="P11152" s="70" t="str">
        <f t="shared" si="523"/>
        <v/>
      </c>
      <c r="Q11152" s="70" t="str">
        <f t="shared" si="524"/>
        <v/>
      </c>
      <c r="R11152" s="70" t="str">
        <f>IFERROR(IF(K11152="handling and wharfage",SUM(P11152:Q11152),IF(OR(K11152="tank",K11152="Boat",K11152="car"),INDEX(Rate!$B$4:$M$25,MATCH(Gilbert!N11152,Rate!$A$4:$A$25,0),MATCH(Gilbert!L11152,Rate!$B$3:$M$3,0))*O11152*0.8,INDEX(Rate!$B$4:$M$25,MATCH(Gilbert!N11152,Rate!$A$4:$A$25,0),MATCH(Gilbert!L11152,Rate!$B$3:$M$3,0))*O11152)),"")</f>
        <v/>
      </c>
      <c r="T11152" s="71" t="str">
        <f t="shared" si="525"/>
        <v/>
      </c>
    </row>
    <row r="11153" spans="16:20">
      <c r="P11153" s="70" t="str">
        <f t="shared" si="523"/>
        <v/>
      </c>
      <c r="Q11153" s="70" t="str">
        <f t="shared" si="524"/>
        <v/>
      </c>
      <c r="R11153" s="70" t="str">
        <f>IFERROR(IF(K11153="handling and wharfage",SUM(P11153:Q11153),IF(OR(K11153="tank",K11153="Boat",K11153="car"),INDEX(Rate!$B$4:$M$25,MATCH(Gilbert!N11153,Rate!$A$4:$A$25,0),MATCH(Gilbert!L11153,Rate!$B$3:$M$3,0))*O11153*0.8,INDEX(Rate!$B$4:$M$25,MATCH(Gilbert!N11153,Rate!$A$4:$A$25,0),MATCH(Gilbert!L11153,Rate!$B$3:$M$3,0))*O11153)),"")</f>
        <v/>
      </c>
      <c r="T11153" s="71" t="str">
        <f t="shared" si="525"/>
        <v/>
      </c>
    </row>
    <row r="11154" spans="16:20">
      <c r="P11154" s="70" t="str">
        <f t="shared" si="523"/>
        <v/>
      </c>
      <c r="Q11154" s="70" t="str">
        <f t="shared" si="524"/>
        <v/>
      </c>
      <c r="R11154" s="70" t="str">
        <f>IFERROR(IF(K11154="handling and wharfage",SUM(P11154:Q11154),IF(OR(K11154="tank",K11154="Boat",K11154="car"),INDEX(Rate!$B$4:$M$25,MATCH(Gilbert!N11154,Rate!$A$4:$A$25,0),MATCH(Gilbert!L11154,Rate!$B$3:$M$3,0))*O11154*0.8,INDEX(Rate!$B$4:$M$25,MATCH(Gilbert!N11154,Rate!$A$4:$A$25,0),MATCH(Gilbert!L11154,Rate!$B$3:$M$3,0))*O11154)),"")</f>
        <v/>
      </c>
      <c r="T11154" s="71" t="str">
        <f t="shared" si="525"/>
        <v/>
      </c>
    </row>
    <row r="11155" spans="16:20">
      <c r="P11155" s="70" t="str">
        <f t="shared" si="523"/>
        <v/>
      </c>
      <c r="Q11155" s="70" t="str">
        <f t="shared" si="524"/>
        <v/>
      </c>
      <c r="R11155" s="70" t="str">
        <f>IFERROR(IF(K11155="handling and wharfage",SUM(P11155:Q11155),IF(OR(K11155="tank",K11155="Boat",K11155="car"),INDEX(Rate!$B$4:$M$25,MATCH(Gilbert!N11155,Rate!$A$4:$A$25,0),MATCH(Gilbert!L11155,Rate!$B$3:$M$3,0))*O11155*0.8,INDEX(Rate!$B$4:$M$25,MATCH(Gilbert!N11155,Rate!$A$4:$A$25,0),MATCH(Gilbert!L11155,Rate!$B$3:$M$3,0))*O11155)),"")</f>
        <v/>
      </c>
      <c r="T11155" s="71" t="str">
        <f t="shared" si="525"/>
        <v/>
      </c>
    </row>
    <row r="11156" spans="16:20">
      <c r="P11156" s="70" t="str">
        <f t="shared" si="523"/>
        <v/>
      </c>
      <c r="Q11156" s="70" t="str">
        <f t="shared" si="524"/>
        <v/>
      </c>
      <c r="R11156" s="70" t="str">
        <f>IFERROR(IF(K11156="handling and wharfage",SUM(P11156:Q11156),IF(OR(K11156="tank",K11156="Boat",K11156="car"),INDEX(Rate!$B$4:$M$25,MATCH(Gilbert!N11156,Rate!$A$4:$A$25,0),MATCH(Gilbert!L11156,Rate!$B$3:$M$3,0))*O11156*0.8,INDEX(Rate!$B$4:$M$25,MATCH(Gilbert!N11156,Rate!$A$4:$A$25,0),MATCH(Gilbert!L11156,Rate!$B$3:$M$3,0))*O11156)),"")</f>
        <v/>
      </c>
      <c r="T11156" s="71" t="str">
        <f t="shared" si="525"/>
        <v/>
      </c>
    </row>
    <row r="11157" spans="16:20">
      <c r="P11157" s="70" t="str">
        <f t="shared" si="523"/>
        <v/>
      </c>
      <c r="Q11157" s="70" t="str">
        <f t="shared" si="524"/>
        <v/>
      </c>
      <c r="R11157" s="70" t="str">
        <f>IFERROR(IF(K11157="handling and wharfage",SUM(P11157:Q11157),IF(OR(K11157="tank",K11157="Boat",K11157="car"),INDEX(Rate!$B$4:$M$25,MATCH(Gilbert!N11157,Rate!$A$4:$A$25,0),MATCH(Gilbert!L11157,Rate!$B$3:$M$3,0))*O11157*0.8,INDEX(Rate!$B$4:$M$25,MATCH(Gilbert!N11157,Rate!$A$4:$A$25,0),MATCH(Gilbert!L11157,Rate!$B$3:$M$3,0))*O11157)),"")</f>
        <v/>
      </c>
      <c r="T11157" s="71" t="str">
        <f t="shared" si="525"/>
        <v/>
      </c>
    </row>
    <row r="11158" spans="16:20">
      <c r="P11158" s="70" t="str">
        <f t="shared" si="523"/>
        <v/>
      </c>
      <c r="Q11158" s="70" t="str">
        <f t="shared" si="524"/>
        <v/>
      </c>
      <c r="R11158" s="70" t="str">
        <f>IFERROR(IF(K11158="handling and wharfage",SUM(P11158:Q11158),IF(OR(K11158="tank",K11158="Boat",K11158="car"),INDEX(Rate!$B$4:$M$25,MATCH(Gilbert!N11158,Rate!$A$4:$A$25,0),MATCH(Gilbert!L11158,Rate!$B$3:$M$3,0))*O11158*0.8,INDEX(Rate!$B$4:$M$25,MATCH(Gilbert!N11158,Rate!$A$4:$A$25,0),MATCH(Gilbert!L11158,Rate!$B$3:$M$3,0))*O11158)),"")</f>
        <v/>
      </c>
      <c r="T11158" s="71" t="str">
        <f t="shared" si="525"/>
        <v/>
      </c>
    </row>
    <row r="11159" spans="16:20">
      <c r="P11159" s="70" t="str">
        <f t="shared" si="523"/>
        <v/>
      </c>
      <c r="Q11159" s="70" t="str">
        <f t="shared" si="524"/>
        <v/>
      </c>
      <c r="R11159" s="70" t="str">
        <f>IFERROR(IF(K11159="handling and wharfage",SUM(P11159:Q11159),IF(OR(K11159="tank",K11159="Boat",K11159="car"),INDEX(Rate!$B$4:$M$25,MATCH(Gilbert!N11159,Rate!$A$4:$A$25,0),MATCH(Gilbert!L11159,Rate!$B$3:$M$3,0))*O11159*0.8,INDEX(Rate!$B$4:$M$25,MATCH(Gilbert!N11159,Rate!$A$4:$A$25,0),MATCH(Gilbert!L11159,Rate!$B$3:$M$3,0))*O11159)),"")</f>
        <v/>
      </c>
      <c r="T11159" s="71" t="str">
        <f t="shared" si="525"/>
        <v/>
      </c>
    </row>
    <row r="11160" spans="16:20">
      <c r="P11160" s="70" t="str">
        <f t="shared" si="523"/>
        <v/>
      </c>
      <c r="Q11160" s="70" t="str">
        <f t="shared" si="524"/>
        <v/>
      </c>
      <c r="R11160" s="70" t="str">
        <f>IFERROR(IF(K11160="handling and wharfage",SUM(P11160:Q11160),IF(OR(K11160="tank",K11160="Boat",K11160="car"),INDEX(Rate!$B$4:$M$25,MATCH(Gilbert!N11160,Rate!$A$4:$A$25,0),MATCH(Gilbert!L11160,Rate!$B$3:$M$3,0))*O11160*0.8,INDEX(Rate!$B$4:$M$25,MATCH(Gilbert!N11160,Rate!$A$4:$A$25,0),MATCH(Gilbert!L11160,Rate!$B$3:$M$3,0))*O11160)),"")</f>
        <v/>
      </c>
      <c r="T11160" s="71" t="str">
        <f t="shared" si="525"/>
        <v/>
      </c>
    </row>
    <row r="11161" spans="16:20">
      <c r="P11161" s="70" t="str">
        <f t="shared" si="523"/>
        <v/>
      </c>
      <c r="Q11161" s="70" t="str">
        <f t="shared" si="524"/>
        <v/>
      </c>
      <c r="R11161" s="70" t="str">
        <f>IFERROR(IF(K11161="handling and wharfage",SUM(P11161:Q11161),IF(OR(K11161="tank",K11161="Boat",K11161="car"),INDEX(Rate!$B$4:$M$25,MATCH(Gilbert!N11161,Rate!$A$4:$A$25,0),MATCH(Gilbert!L11161,Rate!$B$3:$M$3,0))*O11161*0.8,INDEX(Rate!$B$4:$M$25,MATCH(Gilbert!N11161,Rate!$A$4:$A$25,0),MATCH(Gilbert!L11161,Rate!$B$3:$M$3,0))*O11161)),"")</f>
        <v/>
      </c>
      <c r="T11161" s="71" t="str">
        <f t="shared" si="525"/>
        <v/>
      </c>
    </row>
    <row r="11162" spans="16:20">
      <c r="P11162" s="70" t="str">
        <f t="shared" si="523"/>
        <v/>
      </c>
      <c r="Q11162" s="70" t="str">
        <f t="shared" si="524"/>
        <v/>
      </c>
      <c r="R11162" s="70" t="str">
        <f>IFERROR(IF(K11162="handling and wharfage",SUM(P11162:Q11162),IF(OR(K11162="tank",K11162="Boat",K11162="car"),INDEX(Rate!$B$4:$M$25,MATCH(Gilbert!N11162,Rate!$A$4:$A$25,0),MATCH(Gilbert!L11162,Rate!$B$3:$M$3,0))*O11162*0.8,INDEX(Rate!$B$4:$M$25,MATCH(Gilbert!N11162,Rate!$A$4:$A$25,0),MATCH(Gilbert!L11162,Rate!$B$3:$M$3,0))*O11162)),"")</f>
        <v/>
      </c>
      <c r="T11162" s="71" t="str">
        <f t="shared" si="525"/>
        <v/>
      </c>
    </row>
    <row r="11163" spans="16:20">
      <c r="P11163" s="70" t="str">
        <f t="shared" si="523"/>
        <v/>
      </c>
      <c r="Q11163" s="70" t="str">
        <f t="shared" si="524"/>
        <v/>
      </c>
      <c r="R11163" s="70" t="str">
        <f>IFERROR(IF(K11163="handling and wharfage",SUM(P11163:Q11163),IF(OR(K11163="tank",K11163="Boat",K11163="car"),INDEX(Rate!$B$4:$M$25,MATCH(Gilbert!N11163,Rate!$A$4:$A$25,0),MATCH(Gilbert!L11163,Rate!$B$3:$M$3,0))*O11163*0.8,INDEX(Rate!$B$4:$M$25,MATCH(Gilbert!N11163,Rate!$A$4:$A$25,0),MATCH(Gilbert!L11163,Rate!$B$3:$M$3,0))*O11163)),"")</f>
        <v/>
      </c>
      <c r="T11163" s="71" t="str">
        <f t="shared" si="525"/>
        <v/>
      </c>
    </row>
    <row r="11164" spans="16:20">
      <c r="P11164" s="70" t="str">
        <f t="shared" si="523"/>
        <v/>
      </c>
      <c r="Q11164" s="70" t="str">
        <f t="shared" si="524"/>
        <v/>
      </c>
      <c r="R11164" s="70" t="str">
        <f>IFERROR(IF(K11164="handling and wharfage",SUM(P11164:Q11164),IF(OR(K11164="tank",K11164="Boat",K11164="car"),INDEX(Rate!$B$4:$M$25,MATCH(Gilbert!N11164,Rate!$A$4:$A$25,0),MATCH(Gilbert!L11164,Rate!$B$3:$M$3,0))*O11164*0.8,INDEX(Rate!$B$4:$M$25,MATCH(Gilbert!N11164,Rate!$A$4:$A$25,0),MATCH(Gilbert!L11164,Rate!$B$3:$M$3,0))*O11164)),"")</f>
        <v/>
      </c>
      <c r="T11164" s="71" t="str">
        <f t="shared" si="525"/>
        <v/>
      </c>
    </row>
    <row r="11165" spans="16:20">
      <c r="P11165" s="70" t="str">
        <f t="shared" si="523"/>
        <v/>
      </c>
      <c r="Q11165" s="70" t="str">
        <f t="shared" si="524"/>
        <v/>
      </c>
      <c r="R11165" s="70" t="str">
        <f>IFERROR(IF(K11165="handling and wharfage",SUM(P11165:Q11165),IF(OR(K11165="tank",K11165="Boat",K11165="car"),INDEX(Rate!$B$4:$M$25,MATCH(Gilbert!N11165,Rate!$A$4:$A$25,0),MATCH(Gilbert!L11165,Rate!$B$3:$M$3,0))*O11165*0.8,INDEX(Rate!$B$4:$M$25,MATCH(Gilbert!N11165,Rate!$A$4:$A$25,0),MATCH(Gilbert!L11165,Rate!$B$3:$M$3,0))*O11165)),"")</f>
        <v/>
      </c>
      <c r="T11165" s="71" t="str">
        <f t="shared" si="525"/>
        <v/>
      </c>
    </row>
    <row r="11166" spans="16:20">
      <c r="P11166" s="70" t="str">
        <f t="shared" si="523"/>
        <v/>
      </c>
      <c r="Q11166" s="70" t="str">
        <f t="shared" si="524"/>
        <v/>
      </c>
      <c r="R11166" s="70" t="str">
        <f>IFERROR(IF(K11166="handling and wharfage",SUM(P11166:Q11166),IF(OR(K11166="tank",K11166="Boat",K11166="car"),INDEX(Rate!$B$4:$M$25,MATCH(Gilbert!N11166,Rate!$A$4:$A$25,0),MATCH(Gilbert!L11166,Rate!$B$3:$M$3,0))*O11166*0.8,INDEX(Rate!$B$4:$M$25,MATCH(Gilbert!N11166,Rate!$A$4:$A$25,0),MATCH(Gilbert!L11166,Rate!$B$3:$M$3,0))*O11166)),"")</f>
        <v/>
      </c>
      <c r="T11166" s="71" t="str">
        <f t="shared" si="525"/>
        <v/>
      </c>
    </row>
    <row r="11167" spans="16:20">
      <c r="P11167" s="70" t="str">
        <f t="shared" si="523"/>
        <v/>
      </c>
      <c r="Q11167" s="70" t="str">
        <f t="shared" si="524"/>
        <v/>
      </c>
      <c r="R11167" s="70" t="str">
        <f>IFERROR(IF(K11167="handling and wharfage",SUM(P11167:Q11167),IF(OR(K11167="tank",K11167="Boat",K11167="car"),INDEX(Rate!$B$4:$M$25,MATCH(Gilbert!N11167,Rate!$A$4:$A$25,0),MATCH(Gilbert!L11167,Rate!$B$3:$M$3,0))*O11167*0.8,INDEX(Rate!$B$4:$M$25,MATCH(Gilbert!N11167,Rate!$A$4:$A$25,0),MATCH(Gilbert!L11167,Rate!$B$3:$M$3,0))*O11167)),"")</f>
        <v/>
      </c>
      <c r="T11167" s="71" t="str">
        <f t="shared" si="525"/>
        <v/>
      </c>
    </row>
    <row r="11168" spans="16:20">
      <c r="P11168" s="70" t="str">
        <f t="shared" si="523"/>
        <v/>
      </c>
      <c r="Q11168" s="70" t="str">
        <f t="shared" si="524"/>
        <v/>
      </c>
      <c r="R11168" s="70" t="str">
        <f>IFERROR(IF(K11168="handling and wharfage",SUM(P11168:Q11168),IF(OR(K11168="tank",K11168="Boat",K11168="car"),INDEX(Rate!$B$4:$M$25,MATCH(Gilbert!N11168,Rate!$A$4:$A$25,0),MATCH(Gilbert!L11168,Rate!$B$3:$M$3,0))*O11168*0.8,INDEX(Rate!$B$4:$M$25,MATCH(Gilbert!N11168,Rate!$A$4:$A$25,0),MATCH(Gilbert!L11168,Rate!$B$3:$M$3,0))*O11168)),"")</f>
        <v/>
      </c>
      <c r="T11168" s="71" t="str">
        <f t="shared" si="525"/>
        <v/>
      </c>
    </row>
    <row r="11169" spans="16:20">
      <c r="P11169" s="70" t="str">
        <f t="shared" si="523"/>
        <v/>
      </c>
      <c r="Q11169" s="70" t="str">
        <f t="shared" si="524"/>
        <v/>
      </c>
      <c r="R11169" s="70" t="str">
        <f>IFERROR(IF(K11169="handling and wharfage",SUM(P11169:Q11169),IF(OR(K11169="tank",K11169="Boat",K11169="car"),INDEX(Rate!$B$4:$M$25,MATCH(Gilbert!N11169,Rate!$A$4:$A$25,0),MATCH(Gilbert!L11169,Rate!$B$3:$M$3,0))*O11169*0.8,INDEX(Rate!$B$4:$M$25,MATCH(Gilbert!N11169,Rate!$A$4:$A$25,0),MATCH(Gilbert!L11169,Rate!$B$3:$M$3,0))*O11169)),"")</f>
        <v/>
      </c>
      <c r="T11169" s="71" t="str">
        <f t="shared" si="525"/>
        <v/>
      </c>
    </row>
    <row r="11170" spans="16:20">
      <c r="P11170" s="70" t="str">
        <f t="shared" si="523"/>
        <v/>
      </c>
      <c r="Q11170" s="70" t="str">
        <f t="shared" si="524"/>
        <v/>
      </c>
      <c r="R11170" s="70" t="str">
        <f>IFERROR(IF(K11170="handling and wharfage",SUM(P11170:Q11170),IF(OR(K11170="tank",K11170="Boat",K11170="car"),INDEX(Rate!$B$4:$M$25,MATCH(Gilbert!N11170,Rate!$A$4:$A$25,0),MATCH(Gilbert!L11170,Rate!$B$3:$M$3,0))*O11170*0.8,INDEX(Rate!$B$4:$M$25,MATCH(Gilbert!N11170,Rate!$A$4:$A$25,0),MATCH(Gilbert!L11170,Rate!$B$3:$M$3,0))*O11170)),"")</f>
        <v/>
      </c>
      <c r="T11170" s="71" t="str">
        <f t="shared" si="525"/>
        <v/>
      </c>
    </row>
    <row r="11171" spans="16:20">
      <c r="P11171" s="70" t="str">
        <f t="shared" si="523"/>
        <v/>
      </c>
      <c r="Q11171" s="70" t="str">
        <f t="shared" si="524"/>
        <v/>
      </c>
      <c r="R11171" s="70" t="str">
        <f>IFERROR(IF(K11171="handling and wharfage",SUM(P11171:Q11171),IF(OR(K11171="tank",K11171="Boat",K11171="car"),INDEX(Rate!$B$4:$M$25,MATCH(Gilbert!N11171,Rate!$A$4:$A$25,0),MATCH(Gilbert!L11171,Rate!$B$3:$M$3,0))*O11171*0.8,INDEX(Rate!$B$4:$M$25,MATCH(Gilbert!N11171,Rate!$A$4:$A$25,0),MATCH(Gilbert!L11171,Rate!$B$3:$M$3,0))*O11171)),"")</f>
        <v/>
      </c>
      <c r="T11171" s="71" t="str">
        <f t="shared" si="525"/>
        <v/>
      </c>
    </row>
    <row r="11172" spans="16:20">
      <c r="P11172" s="70" t="str">
        <f t="shared" si="523"/>
        <v/>
      </c>
      <c r="Q11172" s="70" t="str">
        <f t="shared" si="524"/>
        <v/>
      </c>
      <c r="R11172" s="70" t="str">
        <f>IFERROR(IF(K11172="handling and wharfage",SUM(P11172:Q11172),IF(OR(K11172="tank",K11172="Boat",K11172="car"),INDEX(Rate!$B$4:$M$25,MATCH(Gilbert!N11172,Rate!$A$4:$A$25,0),MATCH(Gilbert!L11172,Rate!$B$3:$M$3,0))*O11172*0.8,INDEX(Rate!$B$4:$M$25,MATCH(Gilbert!N11172,Rate!$A$4:$A$25,0),MATCH(Gilbert!L11172,Rate!$B$3:$M$3,0))*O11172)),"")</f>
        <v/>
      </c>
      <c r="T11172" s="71" t="str">
        <f t="shared" si="525"/>
        <v/>
      </c>
    </row>
    <row r="11173" spans="16:20">
      <c r="P11173" s="70" t="str">
        <f t="shared" si="523"/>
        <v/>
      </c>
      <c r="Q11173" s="70" t="str">
        <f t="shared" si="524"/>
        <v/>
      </c>
      <c r="R11173" s="70" t="str">
        <f>IFERROR(IF(K11173="handling and wharfage",SUM(P11173:Q11173),IF(OR(K11173="tank",K11173="Boat",K11173="car"),INDEX(Rate!$B$4:$M$25,MATCH(Gilbert!N11173,Rate!$A$4:$A$25,0),MATCH(Gilbert!L11173,Rate!$B$3:$M$3,0))*O11173*0.8,INDEX(Rate!$B$4:$M$25,MATCH(Gilbert!N11173,Rate!$A$4:$A$25,0),MATCH(Gilbert!L11173,Rate!$B$3:$M$3,0))*O11173)),"")</f>
        <v/>
      </c>
      <c r="T11173" s="71" t="str">
        <f t="shared" si="525"/>
        <v/>
      </c>
    </row>
    <row r="11174" spans="16:20">
      <c r="P11174" s="70" t="str">
        <f t="shared" si="523"/>
        <v/>
      </c>
      <c r="Q11174" s="70" t="str">
        <f t="shared" si="524"/>
        <v/>
      </c>
      <c r="R11174" s="70" t="str">
        <f>IFERROR(IF(K11174="handling and wharfage",SUM(P11174:Q11174),IF(OR(K11174="tank",K11174="Boat",K11174="car"),INDEX(Rate!$B$4:$M$25,MATCH(Gilbert!N11174,Rate!$A$4:$A$25,0),MATCH(Gilbert!L11174,Rate!$B$3:$M$3,0))*O11174*0.8,INDEX(Rate!$B$4:$M$25,MATCH(Gilbert!N11174,Rate!$A$4:$A$25,0),MATCH(Gilbert!L11174,Rate!$B$3:$M$3,0))*O11174)),"")</f>
        <v/>
      </c>
      <c r="T11174" s="71" t="str">
        <f t="shared" si="525"/>
        <v/>
      </c>
    </row>
    <row r="11175" spans="16:20">
      <c r="P11175" s="70" t="str">
        <f t="shared" si="523"/>
        <v/>
      </c>
      <c r="Q11175" s="70" t="str">
        <f t="shared" si="524"/>
        <v/>
      </c>
      <c r="R11175" s="70" t="str">
        <f>IFERROR(IF(K11175="handling and wharfage",SUM(P11175:Q11175),IF(OR(K11175="tank",K11175="Boat",K11175="car"),INDEX(Rate!$B$4:$M$25,MATCH(Gilbert!N11175,Rate!$A$4:$A$25,0),MATCH(Gilbert!L11175,Rate!$B$3:$M$3,0))*O11175*0.8,INDEX(Rate!$B$4:$M$25,MATCH(Gilbert!N11175,Rate!$A$4:$A$25,0),MATCH(Gilbert!L11175,Rate!$B$3:$M$3,0))*O11175)),"")</f>
        <v/>
      </c>
      <c r="T11175" s="71" t="str">
        <f t="shared" si="525"/>
        <v/>
      </c>
    </row>
    <row r="11176" spans="16:20">
      <c r="P11176" s="70" t="str">
        <f t="shared" si="523"/>
        <v/>
      </c>
      <c r="Q11176" s="70" t="str">
        <f t="shared" si="524"/>
        <v/>
      </c>
      <c r="R11176" s="70" t="str">
        <f>IFERROR(IF(K11176="handling and wharfage",SUM(P11176:Q11176),IF(OR(K11176="tank",K11176="Boat",K11176="car"),INDEX(Rate!$B$4:$M$25,MATCH(Gilbert!N11176,Rate!$A$4:$A$25,0),MATCH(Gilbert!L11176,Rate!$B$3:$M$3,0))*O11176*0.8,INDEX(Rate!$B$4:$M$25,MATCH(Gilbert!N11176,Rate!$A$4:$A$25,0),MATCH(Gilbert!L11176,Rate!$B$3:$M$3,0))*O11176)),"")</f>
        <v/>
      </c>
      <c r="T11176" s="71" t="str">
        <f t="shared" si="525"/>
        <v/>
      </c>
    </row>
    <row r="11177" spans="16:20">
      <c r="P11177" s="70" t="str">
        <f t="shared" si="523"/>
        <v/>
      </c>
      <c r="Q11177" s="70" t="str">
        <f t="shared" si="524"/>
        <v/>
      </c>
      <c r="R11177" s="70" t="str">
        <f>IFERROR(IF(K11177="handling and wharfage",SUM(P11177:Q11177),IF(OR(K11177="tank",K11177="Boat",K11177="car"),INDEX(Rate!$B$4:$M$25,MATCH(Gilbert!N11177,Rate!$A$4:$A$25,0),MATCH(Gilbert!L11177,Rate!$B$3:$M$3,0))*O11177*0.8,INDEX(Rate!$B$4:$M$25,MATCH(Gilbert!N11177,Rate!$A$4:$A$25,0),MATCH(Gilbert!L11177,Rate!$B$3:$M$3,0))*O11177)),"")</f>
        <v/>
      </c>
      <c r="T11177" s="71" t="str">
        <f t="shared" si="525"/>
        <v/>
      </c>
    </row>
    <row r="11178" spans="16:20">
      <c r="P11178" s="70" t="str">
        <f t="shared" si="523"/>
        <v/>
      </c>
      <c r="Q11178" s="70" t="str">
        <f t="shared" si="524"/>
        <v/>
      </c>
      <c r="R11178" s="70" t="str">
        <f>IFERROR(IF(K11178="handling and wharfage",SUM(P11178:Q11178),IF(OR(K11178="tank",K11178="Boat",K11178="car"),INDEX(Rate!$B$4:$M$25,MATCH(Gilbert!N11178,Rate!$A$4:$A$25,0),MATCH(Gilbert!L11178,Rate!$B$3:$M$3,0))*O11178*0.8,INDEX(Rate!$B$4:$M$25,MATCH(Gilbert!N11178,Rate!$A$4:$A$25,0),MATCH(Gilbert!L11178,Rate!$B$3:$M$3,0))*O11178)),"")</f>
        <v/>
      </c>
      <c r="T11178" s="71" t="str">
        <f t="shared" si="525"/>
        <v/>
      </c>
    </row>
    <row r="11179" spans="16:20">
      <c r="P11179" s="70" t="str">
        <f t="shared" si="523"/>
        <v/>
      </c>
      <c r="Q11179" s="70" t="str">
        <f t="shared" si="524"/>
        <v/>
      </c>
      <c r="R11179" s="70" t="str">
        <f>IFERROR(IF(K11179="handling and wharfage",SUM(P11179:Q11179),IF(OR(K11179="tank",K11179="Boat",K11179="car"),INDEX(Rate!$B$4:$M$25,MATCH(Gilbert!N11179,Rate!$A$4:$A$25,0),MATCH(Gilbert!L11179,Rate!$B$3:$M$3,0))*O11179*0.8,INDEX(Rate!$B$4:$M$25,MATCH(Gilbert!N11179,Rate!$A$4:$A$25,0),MATCH(Gilbert!L11179,Rate!$B$3:$M$3,0))*O11179)),"")</f>
        <v/>
      </c>
      <c r="T11179" s="71" t="str">
        <f t="shared" si="525"/>
        <v/>
      </c>
    </row>
    <row r="11180" spans="16:20">
      <c r="P11180" s="70" t="str">
        <f t="shared" si="523"/>
        <v/>
      </c>
      <c r="Q11180" s="70" t="str">
        <f t="shared" si="524"/>
        <v/>
      </c>
      <c r="R11180" s="70" t="str">
        <f>IFERROR(IF(K11180="handling and wharfage",SUM(P11180:Q11180),IF(OR(K11180="tank",K11180="Boat",K11180="car"),INDEX(Rate!$B$4:$M$25,MATCH(Gilbert!N11180,Rate!$A$4:$A$25,0),MATCH(Gilbert!L11180,Rate!$B$3:$M$3,0))*O11180*0.8,INDEX(Rate!$B$4:$M$25,MATCH(Gilbert!N11180,Rate!$A$4:$A$25,0),MATCH(Gilbert!L11180,Rate!$B$3:$M$3,0))*O11180)),"")</f>
        <v/>
      </c>
      <c r="T11180" s="71" t="str">
        <f t="shared" si="525"/>
        <v/>
      </c>
    </row>
    <row r="11181" spans="16:20">
      <c r="P11181" s="70" t="str">
        <f t="shared" si="523"/>
        <v/>
      </c>
      <c r="Q11181" s="70" t="str">
        <f t="shared" si="524"/>
        <v/>
      </c>
      <c r="R11181" s="70" t="str">
        <f>IFERROR(IF(K11181="handling and wharfage",SUM(P11181:Q11181),IF(OR(K11181="tank",K11181="Boat",K11181="car"),INDEX(Rate!$B$4:$M$25,MATCH(Gilbert!N11181,Rate!$A$4:$A$25,0),MATCH(Gilbert!L11181,Rate!$B$3:$M$3,0))*O11181*0.8,INDEX(Rate!$B$4:$M$25,MATCH(Gilbert!N11181,Rate!$A$4:$A$25,0),MATCH(Gilbert!L11181,Rate!$B$3:$M$3,0))*O11181)),"")</f>
        <v/>
      </c>
      <c r="T11181" s="71" t="str">
        <f t="shared" si="525"/>
        <v/>
      </c>
    </row>
    <row r="11182" spans="16:20">
      <c r="P11182" s="70" t="str">
        <f t="shared" si="523"/>
        <v/>
      </c>
      <c r="Q11182" s="70" t="str">
        <f t="shared" si="524"/>
        <v/>
      </c>
      <c r="R11182" s="70" t="str">
        <f>IFERROR(IF(K11182="handling and wharfage",SUM(P11182:Q11182),IF(OR(K11182="tank",K11182="Boat",K11182="car"),INDEX(Rate!$B$4:$M$25,MATCH(Gilbert!N11182,Rate!$A$4:$A$25,0),MATCH(Gilbert!L11182,Rate!$B$3:$M$3,0))*O11182*0.8,INDEX(Rate!$B$4:$M$25,MATCH(Gilbert!N11182,Rate!$A$4:$A$25,0),MATCH(Gilbert!L11182,Rate!$B$3:$M$3,0))*O11182)),"")</f>
        <v/>
      </c>
      <c r="T11182" s="71" t="str">
        <f t="shared" si="525"/>
        <v/>
      </c>
    </row>
    <row r="11183" spans="16:20">
      <c r="P11183" s="70" t="str">
        <f t="shared" si="523"/>
        <v/>
      </c>
      <c r="Q11183" s="70" t="str">
        <f t="shared" si="524"/>
        <v/>
      </c>
      <c r="R11183" s="70" t="str">
        <f>IFERROR(IF(K11183="handling and wharfage",SUM(P11183:Q11183),IF(OR(K11183="tank",K11183="Boat",K11183="car"),INDEX(Rate!$B$4:$M$25,MATCH(Gilbert!N11183,Rate!$A$4:$A$25,0),MATCH(Gilbert!L11183,Rate!$B$3:$M$3,0))*O11183*0.8,INDEX(Rate!$B$4:$M$25,MATCH(Gilbert!N11183,Rate!$A$4:$A$25,0),MATCH(Gilbert!L11183,Rate!$B$3:$M$3,0))*O11183)),"")</f>
        <v/>
      </c>
      <c r="T11183" s="71" t="str">
        <f t="shared" si="525"/>
        <v/>
      </c>
    </row>
    <row r="11184" spans="16:20">
      <c r="P11184" s="70" t="str">
        <f t="shared" si="523"/>
        <v/>
      </c>
      <c r="Q11184" s="70" t="str">
        <f t="shared" si="524"/>
        <v/>
      </c>
      <c r="R11184" s="70" t="str">
        <f>IFERROR(IF(K11184="handling and wharfage",SUM(P11184:Q11184),IF(OR(K11184="tank",K11184="Boat",K11184="car"),INDEX(Rate!$B$4:$M$25,MATCH(Gilbert!N11184,Rate!$A$4:$A$25,0),MATCH(Gilbert!L11184,Rate!$B$3:$M$3,0))*O11184*0.8,INDEX(Rate!$B$4:$M$25,MATCH(Gilbert!N11184,Rate!$A$4:$A$25,0),MATCH(Gilbert!L11184,Rate!$B$3:$M$3,0))*O11184)),"")</f>
        <v/>
      </c>
      <c r="T11184" s="71" t="str">
        <f t="shared" si="525"/>
        <v/>
      </c>
    </row>
    <row r="11185" spans="16:20">
      <c r="P11185" s="70" t="str">
        <f t="shared" si="523"/>
        <v/>
      </c>
      <c r="Q11185" s="70" t="str">
        <f t="shared" si="524"/>
        <v/>
      </c>
      <c r="R11185" s="70" t="str">
        <f>IFERROR(IF(K11185="handling and wharfage",SUM(P11185:Q11185),IF(OR(K11185="tank",K11185="Boat",K11185="car"),INDEX(Rate!$B$4:$M$25,MATCH(Gilbert!N11185,Rate!$A$4:$A$25,0),MATCH(Gilbert!L11185,Rate!$B$3:$M$3,0))*O11185*0.8,INDEX(Rate!$B$4:$M$25,MATCH(Gilbert!N11185,Rate!$A$4:$A$25,0),MATCH(Gilbert!L11185,Rate!$B$3:$M$3,0))*O11185)),"")</f>
        <v/>
      </c>
      <c r="T11185" s="71" t="str">
        <f t="shared" si="525"/>
        <v/>
      </c>
    </row>
    <row r="11186" spans="16:20">
      <c r="P11186" s="70" t="str">
        <f t="shared" si="523"/>
        <v/>
      </c>
      <c r="Q11186" s="70" t="str">
        <f t="shared" si="524"/>
        <v/>
      </c>
      <c r="R11186" s="70" t="str">
        <f>IFERROR(IF(K11186="handling and wharfage",SUM(P11186:Q11186),IF(OR(K11186="tank",K11186="Boat",K11186="car"),INDEX(Rate!$B$4:$M$25,MATCH(Gilbert!N11186,Rate!$A$4:$A$25,0),MATCH(Gilbert!L11186,Rate!$B$3:$M$3,0))*O11186*0.8,INDEX(Rate!$B$4:$M$25,MATCH(Gilbert!N11186,Rate!$A$4:$A$25,0),MATCH(Gilbert!L11186,Rate!$B$3:$M$3,0))*O11186)),"")</f>
        <v/>
      </c>
      <c r="T11186" s="71" t="str">
        <f t="shared" si="525"/>
        <v/>
      </c>
    </row>
    <row r="11187" spans="16:20">
      <c r="P11187" s="70" t="str">
        <f t="shared" si="523"/>
        <v/>
      </c>
      <c r="Q11187" s="70" t="str">
        <f t="shared" si="524"/>
        <v/>
      </c>
      <c r="R11187" s="70" t="str">
        <f>IFERROR(IF(K11187="handling and wharfage",SUM(P11187:Q11187),IF(OR(K11187="tank",K11187="Boat",K11187="car"),INDEX(Rate!$B$4:$M$25,MATCH(Gilbert!N11187,Rate!$A$4:$A$25,0),MATCH(Gilbert!L11187,Rate!$B$3:$M$3,0))*O11187*0.8,INDEX(Rate!$B$4:$M$25,MATCH(Gilbert!N11187,Rate!$A$4:$A$25,0),MATCH(Gilbert!L11187,Rate!$B$3:$M$3,0))*O11187)),"")</f>
        <v/>
      </c>
      <c r="T11187" s="71" t="str">
        <f t="shared" si="525"/>
        <v/>
      </c>
    </row>
    <row r="11188" spans="16:20">
      <c r="P11188" s="70" t="str">
        <f t="shared" si="523"/>
        <v/>
      </c>
      <c r="Q11188" s="70" t="str">
        <f t="shared" si="524"/>
        <v/>
      </c>
      <c r="R11188" s="70" t="str">
        <f>IFERROR(IF(K11188="handling and wharfage",SUM(P11188:Q11188),IF(OR(K11188="tank",K11188="Boat",K11188="car"),INDEX(Rate!$B$4:$M$25,MATCH(Gilbert!N11188,Rate!$A$4:$A$25,0),MATCH(Gilbert!L11188,Rate!$B$3:$M$3,0))*O11188*0.8,INDEX(Rate!$B$4:$M$25,MATCH(Gilbert!N11188,Rate!$A$4:$A$25,0),MATCH(Gilbert!L11188,Rate!$B$3:$M$3,0))*O11188)),"")</f>
        <v/>
      </c>
      <c r="T11188" s="71" t="str">
        <f t="shared" si="525"/>
        <v/>
      </c>
    </row>
    <row r="11189" spans="16:20">
      <c r="P11189" s="70" t="str">
        <f t="shared" si="523"/>
        <v/>
      </c>
      <c r="Q11189" s="70" t="str">
        <f t="shared" si="524"/>
        <v/>
      </c>
      <c r="R11189" s="70" t="str">
        <f>IFERROR(IF(K11189="handling and wharfage",SUM(P11189:Q11189),IF(OR(K11189="tank",K11189="Boat",K11189="car"),INDEX(Rate!$B$4:$M$25,MATCH(Gilbert!N11189,Rate!$A$4:$A$25,0),MATCH(Gilbert!L11189,Rate!$B$3:$M$3,0))*O11189*0.8,INDEX(Rate!$B$4:$M$25,MATCH(Gilbert!N11189,Rate!$A$4:$A$25,0),MATCH(Gilbert!L11189,Rate!$B$3:$M$3,0))*O11189)),"")</f>
        <v/>
      </c>
      <c r="T11189" s="71" t="str">
        <f t="shared" si="525"/>
        <v/>
      </c>
    </row>
    <row r="11190" spans="16:20">
      <c r="P11190" s="70" t="str">
        <f t="shared" si="523"/>
        <v/>
      </c>
      <c r="Q11190" s="70" t="str">
        <f t="shared" si="524"/>
        <v/>
      </c>
      <c r="R11190" s="70" t="str">
        <f>IFERROR(IF(K11190="handling and wharfage",SUM(P11190:Q11190),IF(OR(K11190="tank",K11190="Boat",K11190="car"),INDEX(Rate!$B$4:$M$25,MATCH(Gilbert!N11190,Rate!$A$4:$A$25,0),MATCH(Gilbert!L11190,Rate!$B$3:$M$3,0))*O11190*0.8,INDEX(Rate!$B$4:$M$25,MATCH(Gilbert!N11190,Rate!$A$4:$A$25,0),MATCH(Gilbert!L11190,Rate!$B$3:$M$3,0))*O11190)),"")</f>
        <v/>
      </c>
      <c r="T11190" s="71" t="str">
        <f t="shared" si="525"/>
        <v/>
      </c>
    </row>
    <row r="11191" spans="16:20">
      <c r="P11191" s="70" t="str">
        <f t="shared" si="523"/>
        <v/>
      </c>
      <c r="Q11191" s="70" t="str">
        <f t="shared" si="524"/>
        <v/>
      </c>
      <c r="R11191" s="70" t="str">
        <f>IFERROR(IF(K11191="handling and wharfage",SUM(P11191:Q11191),IF(OR(K11191="tank",K11191="Boat",K11191="car"),INDEX(Rate!$B$4:$M$25,MATCH(Gilbert!N11191,Rate!$A$4:$A$25,0),MATCH(Gilbert!L11191,Rate!$B$3:$M$3,0))*O11191*0.8,INDEX(Rate!$B$4:$M$25,MATCH(Gilbert!N11191,Rate!$A$4:$A$25,0),MATCH(Gilbert!L11191,Rate!$B$3:$M$3,0))*O11191)),"")</f>
        <v/>
      </c>
      <c r="T11191" s="71" t="str">
        <f t="shared" si="525"/>
        <v/>
      </c>
    </row>
    <row r="11192" spans="16:20">
      <c r="P11192" s="70" t="str">
        <f t="shared" si="523"/>
        <v/>
      </c>
      <c r="Q11192" s="70" t="str">
        <f t="shared" si="524"/>
        <v/>
      </c>
      <c r="R11192" s="70" t="str">
        <f>IFERROR(IF(K11192="handling and wharfage",SUM(P11192:Q11192),IF(OR(K11192="tank",K11192="Boat",K11192="car"),INDEX(Rate!$B$4:$M$25,MATCH(Gilbert!N11192,Rate!$A$4:$A$25,0),MATCH(Gilbert!L11192,Rate!$B$3:$M$3,0))*O11192*0.8,INDEX(Rate!$B$4:$M$25,MATCH(Gilbert!N11192,Rate!$A$4:$A$25,0),MATCH(Gilbert!L11192,Rate!$B$3:$M$3,0))*O11192)),"")</f>
        <v/>
      </c>
      <c r="T11192" s="71" t="str">
        <f t="shared" si="525"/>
        <v/>
      </c>
    </row>
    <row r="11193" spans="16:20">
      <c r="P11193" s="70" t="str">
        <f t="shared" si="523"/>
        <v/>
      </c>
      <c r="Q11193" s="70" t="str">
        <f t="shared" si="524"/>
        <v/>
      </c>
      <c r="R11193" s="70" t="str">
        <f>IFERROR(IF(K11193="handling and wharfage",SUM(P11193:Q11193),IF(OR(K11193="tank",K11193="Boat",K11193="car"),INDEX(Rate!$B$4:$M$25,MATCH(Gilbert!N11193,Rate!$A$4:$A$25,0),MATCH(Gilbert!L11193,Rate!$B$3:$M$3,0))*O11193*0.8,INDEX(Rate!$B$4:$M$25,MATCH(Gilbert!N11193,Rate!$A$4:$A$25,0),MATCH(Gilbert!L11193,Rate!$B$3:$M$3,0))*O11193)),"")</f>
        <v/>
      </c>
      <c r="T11193" s="71" t="str">
        <f t="shared" si="525"/>
        <v/>
      </c>
    </row>
    <row r="11194" spans="16:20">
      <c r="P11194" s="70" t="str">
        <f t="shared" si="523"/>
        <v/>
      </c>
      <c r="Q11194" s="70" t="str">
        <f t="shared" si="524"/>
        <v/>
      </c>
      <c r="R11194" s="70" t="str">
        <f>IFERROR(IF(K11194="handling and wharfage",SUM(P11194:Q11194),IF(OR(K11194="tank",K11194="Boat",K11194="car"),INDEX(Rate!$B$4:$M$25,MATCH(Gilbert!N11194,Rate!$A$4:$A$25,0),MATCH(Gilbert!L11194,Rate!$B$3:$M$3,0))*O11194*0.8,INDEX(Rate!$B$4:$M$25,MATCH(Gilbert!N11194,Rate!$A$4:$A$25,0),MATCH(Gilbert!L11194,Rate!$B$3:$M$3,0))*O11194)),"")</f>
        <v/>
      </c>
      <c r="T11194" s="71" t="str">
        <f t="shared" si="525"/>
        <v/>
      </c>
    </row>
    <row r="11195" spans="16:20">
      <c r="P11195" s="70" t="str">
        <f t="shared" si="523"/>
        <v/>
      </c>
      <c r="Q11195" s="70" t="str">
        <f t="shared" si="524"/>
        <v/>
      </c>
      <c r="R11195" s="70" t="str">
        <f>IFERROR(IF(K11195="handling and wharfage",SUM(P11195:Q11195),IF(OR(K11195="tank",K11195="Boat",K11195="car"),INDEX(Rate!$B$4:$M$25,MATCH(Gilbert!N11195,Rate!$A$4:$A$25,0),MATCH(Gilbert!L11195,Rate!$B$3:$M$3,0))*O11195*0.8,INDEX(Rate!$B$4:$M$25,MATCH(Gilbert!N11195,Rate!$A$4:$A$25,0),MATCH(Gilbert!L11195,Rate!$B$3:$M$3,0))*O11195)),"")</f>
        <v/>
      </c>
      <c r="T11195" s="71" t="str">
        <f t="shared" si="525"/>
        <v/>
      </c>
    </row>
    <row r="11196" spans="16:20">
      <c r="P11196" s="70" t="str">
        <f t="shared" si="523"/>
        <v/>
      </c>
      <c r="Q11196" s="70" t="str">
        <f t="shared" si="524"/>
        <v/>
      </c>
      <c r="R11196" s="70" t="str">
        <f>IFERROR(IF(K11196="handling and wharfage",SUM(P11196:Q11196),IF(OR(K11196="tank",K11196="Boat",K11196="car"),INDEX(Rate!$B$4:$M$25,MATCH(Gilbert!N11196,Rate!$A$4:$A$25,0),MATCH(Gilbert!L11196,Rate!$B$3:$M$3,0))*O11196*0.8,INDEX(Rate!$B$4:$M$25,MATCH(Gilbert!N11196,Rate!$A$4:$A$25,0),MATCH(Gilbert!L11196,Rate!$B$3:$M$3,0))*O11196)),"")</f>
        <v/>
      </c>
      <c r="T11196" s="71" t="str">
        <f t="shared" si="525"/>
        <v/>
      </c>
    </row>
    <row r="11197" spans="16:20">
      <c r="P11197" s="70" t="str">
        <f t="shared" si="523"/>
        <v/>
      </c>
      <c r="Q11197" s="70" t="str">
        <f t="shared" si="524"/>
        <v/>
      </c>
      <c r="R11197" s="70" t="str">
        <f>IFERROR(IF(K11197="handling and wharfage",SUM(P11197:Q11197),IF(OR(K11197="tank",K11197="Boat",K11197="car"),INDEX(Rate!$B$4:$M$25,MATCH(Gilbert!N11197,Rate!$A$4:$A$25,0),MATCH(Gilbert!L11197,Rate!$B$3:$M$3,0))*O11197*0.8,INDEX(Rate!$B$4:$M$25,MATCH(Gilbert!N11197,Rate!$A$4:$A$25,0),MATCH(Gilbert!L11197,Rate!$B$3:$M$3,0))*O11197)),"")</f>
        <v/>
      </c>
      <c r="T11197" s="71" t="str">
        <f t="shared" si="525"/>
        <v/>
      </c>
    </row>
    <row r="11198" spans="16:20">
      <c r="P11198" s="70" t="str">
        <f t="shared" si="523"/>
        <v/>
      </c>
      <c r="Q11198" s="70" t="str">
        <f t="shared" si="524"/>
        <v/>
      </c>
      <c r="R11198" s="70" t="str">
        <f>IFERROR(IF(K11198="handling and wharfage",SUM(P11198:Q11198),IF(OR(K11198="tank",K11198="Boat",K11198="car"),INDEX(Rate!$B$4:$M$25,MATCH(Gilbert!N11198,Rate!$A$4:$A$25,0),MATCH(Gilbert!L11198,Rate!$B$3:$M$3,0))*O11198*0.8,INDEX(Rate!$B$4:$M$25,MATCH(Gilbert!N11198,Rate!$A$4:$A$25,0),MATCH(Gilbert!L11198,Rate!$B$3:$M$3,0))*O11198)),"")</f>
        <v/>
      </c>
      <c r="T11198" s="71" t="str">
        <f t="shared" si="525"/>
        <v/>
      </c>
    </row>
    <row r="11199" spans="16:20">
      <c r="P11199" s="70" t="str">
        <f t="shared" si="523"/>
        <v/>
      </c>
      <c r="Q11199" s="70" t="str">
        <f t="shared" si="524"/>
        <v/>
      </c>
      <c r="R11199" s="70" t="str">
        <f>IFERROR(IF(K11199="handling and wharfage",SUM(P11199:Q11199),IF(OR(K11199="tank",K11199="Boat",K11199="car"),INDEX(Rate!$B$4:$M$25,MATCH(Gilbert!N11199,Rate!$A$4:$A$25,0),MATCH(Gilbert!L11199,Rate!$B$3:$M$3,0))*O11199*0.8,INDEX(Rate!$B$4:$M$25,MATCH(Gilbert!N11199,Rate!$A$4:$A$25,0),MATCH(Gilbert!L11199,Rate!$B$3:$M$3,0))*O11199)),"")</f>
        <v/>
      </c>
      <c r="T11199" s="71" t="str">
        <f t="shared" si="525"/>
        <v/>
      </c>
    </row>
    <row r="11200" spans="16:20">
      <c r="P11200" s="70" t="str">
        <f t="shared" si="523"/>
        <v/>
      </c>
      <c r="Q11200" s="70" t="str">
        <f t="shared" si="524"/>
        <v/>
      </c>
      <c r="R11200" s="70" t="str">
        <f>IFERROR(IF(K11200="handling and wharfage",SUM(P11200:Q11200),IF(OR(K11200="tank",K11200="Boat",K11200="car"),INDEX(Rate!$B$4:$M$25,MATCH(Gilbert!N11200,Rate!$A$4:$A$25,0),MATCH(Gilbert!L11200,Rate!$B$3:$M$3,0))*O11200*0.8,INDEX(Rate!$B$4:$M$25,MATCH(Gilbert!N11200,Rate!$A$4:$A$25,0),MATCH(Gilbert!L11200,Rate!$B$3:$M$3,0))*O11200)),"")</f>
        <v/>
      </c>
      <c r="T11200" s="71" t="str">
        <f t="shared" si="525"/>
        <v/>
      </c>
    </row>
    <row r="11201" spans="16:20">
      <c r="P11201" s="70" t="str">
        <f t="shared" si="523"/>
        <v/>
      </c>
      <c r="Q11201" s="70" t="str">
        <f t="shared" si="524"/>
        <v/>
      </c>
      <c r="R11201" s="70" t="str">
        <f>IFERROR(IF(K11201="handling and wharfage",SUM(P11201:Q11201),IF(OR(K11201="tank",K11201="Boat",K11201="car"),INDEX(Rate!$B$4:$M$25,MATCH(Gilbert!N11201,Rate!$A$4:$A$25,0),MATCH(Gilbert!L11201,Rate!$B$3:$M$3,0))*O11201*0.8,INDEX(Rate!$B$4:$M$25,MATCH(Gilbert!N11201,Rate!$A$4:$A$25,0),MATCH(Gilbert!L11201,Rate!$B$3:$M$3,0))*O11201)),"")</f>
        <v/>
      </c>
      <c r="T11201" s="71" t="str">
        <f t="shared" si="525"/>
        <v/>
      </c>
    </row>
    <row r="11202" spans="16:20">
      <c r="P11202" s="70" t="str">
        <f t="shared" si="523"/>
        <v/>
      </c>
      <c r="Q11202" s="70" t="str">
        <f t="shared" si="524"/>
        <v/>
      </c>
      <c r="R11202" s="70" t="str">
        <f>IFERROR(IF(K11202="handling and wharfage",SUM(P11202:Q11202),IF(OR(K11202="tank",K11202="Boat",K11202="car"),INDEX(Rate!$B$4:$M$25,MATCH(Gilbert!N11202,Rate!$A$4:$A$25,0),MATCH(Gilbert!L11202,Rate!$B$3:$M$3,0))*O11202*0.8,INDEX(Rate!$B$4:$M$25,MATCH(Gilbert!N11202,Rate!$A$4:$A$25,0),MATCH(Gilbert!L11202,Rate!$B$3:$M$3,0))*O11202)),"")</f>
        <v/>
      </c>
      <c r="T11202" s="71" t="str">
        <f t="shared" si="525"/>
        <v/>
      </c>
    </row>
    <row r="11203" spans="16:20">
      <c r="P11203" s="70" t="str">
        <f t="shared" ref="P11203:P11266" si="526">IF(OR(K11203="handling and wharfage",K11203="rau handling and wharfage"),O11203*30,"")</f>
        <v/>
      </c>
      <c r="Q11203" s="70" t="str">
        <f t="shared" ref="Q11203:Q11266" si="527">IF(K11203&lt;&gt;"handling and wharfage","",O11203*3.5)</f>
        <v/>
      </c>
      <c r="R11203" s="70" t="str">
        <f>IFERROR(IF(K11203="handling and wharfage",SUM(P11203:Q11203),IF(OR(K11203="tank",K11203="Boat",K11203="car"),INDEX(Rate!$B$4:$M$25,MATCH(Gilbert!N11203,Rate!$A$4:$A$25,0),MATCH(Gilbert!L11203,Rate!$B$3:$M$3,0))*O11203*0.8,INDEX(Rate!$B$4:$M$25,MATCH(Gilbert!N11203,Rate!$A$4:$A$25,0),MATCH(Gilbert!L11203,Rate!$B$3:$M$3,0))*O11203)),"")</f>
        <v/>
      </c>
      <c r="T11203" s="71" t="str">
        <f t="shared" ref="T11203:T11266" si="528">IF(L11203="","",IF(L11203="General2","F0070000061A","E31250000331"))</f>
        <v/>
      </c>
    </row>
    <row r="11204" spans="16:20">
      <c r="P11204" s="70" t="str">
        <f t="shared" si="526"/>
        <v/>
      </c>
      <c r="Q11204" s="70" t="str">
        <f t="shared" si="527"/>
        <v/>
      </c>
      <c r="R11204" s="70" t="str">
        <f>IFERROR(IF(K11204="handling and wharfage",SUM(P11204:Q11204),IF(OR(K11204="tank",K11204="Boat",K11204="car"),INDEX(Rate!$B$4:$M$25,MATCH(Gilbert!N11204,Rate!$A$4:$A$25,0),MATCH(Gilbert!L11204,Rate!$B$3:$M$3,0))*O11204*0.8,INDEX(Rate!$B$4:$M$25,MATCH(Gilbert!N11204,Rate!$A$4:$A$25,0),MATCH(Gilbert!L11204,Rate!$B$3:$M$3,0))*O11204)),"")</f>
        <v/>
      </c>
      <c r="T11204" s="71" t="str">
        <f t="shared" si="528"/>
        <v/>
      </c>
    </row>
    <row r="11205" spans="16:20">
      <c r="P11205" s="70" t="str">
        <f t="shared" si="526"/>
        <v/>
      </c>
      <c r="Q11205" s="70" t="str">
        <f t="shared" si="527"/>
        <v/>
      </c>
      <c r="R11205" s="70" t="str">
        <f>IFERROR(IF(K11205="handling and wharfage",SUM(P11205:Q11205),IF(OR(K11205="tank",K11205="Boat",K11205="car"),INDEX(Rate!$B$4:$M$25,MATCH(Gilbert!N11205,Rate!$A$4:$A$25,0),MATCH(Gilbert!L11205,Rate!$B$3:$M$3,0))*O11205*0.8,INDEX(Rate!$B$4:$M$25,MATCH(Gilbert!N11205,Rate!$A$4:$A$25,0),MATCH(Gilbert!L11205,Rate!$B$3:$M$3,0))*O11205)),"")</f>
        <v/>
      </c>
      <c r="T11205" s="71" t="str">
        <f t="shared" si="528"/>
        <v/>
      </c>
    </row>
    <row r="11206" spans="16:20">
      <c r="P11206" s="70" t="str">
        <f t="shared" si="526"/>
        <v/>
      </c>
      <c r="Q11206" s="70" t="str">
        <f t="shared" si="527"/>
        <v/>
      </c>
      <c r="R11206" s="70" t="str">
        <f>IFERROR(IF(K11206="handling and wharfage",SUM(P11206:Q11206),IF(OR(K11206="tank",K11206="Boat",K11206="car"),INDEX(Rate!$B$4:$M$25,MATCH(Gilbert!N11206,Rate!$A$4:$A$25,0),MATCH(Gilbert!L11206,Rate!$B$3:$M$3,0))*O11206*0.8,INDEX(Rate!$B$4:$M$25,MATCH(Gilbert!N11206,Rate!$A$4:$A$25,0),MATCH(Gilbert!L11206,Rate!$B$3:$M$3,0))*O11206)),"")</f>
        <v/>
      </c>
      <c r="T11206" s="71" t="str">
        <f t="shared" si="528"/>
        <v/>
      </c>
    </row>
    <row r="11207" spans="16:20">
      <c r="P11207" s="70" t="str">
        <f t="shared" si="526"/>
        <v/>
      </c>
      <c r="Q11207" s="70" t="str">
        <f t="shared" si="527"/>
        <v/>
      </c>
      <c r="R11207" s="70" t="str">
        <f>IFERROR(IF(K11207="handling and wharfage",SUM(P11207:Q11207),IF(OR(K11207="tank",K11207="Boat",K11207="car"),INDEX(Rate!$B$4:$M$25,MATCH(Gilbert!N11207,Rate!$A$4:$A$25,0),MATCH(Gilbert!L11207,Rate!$B$3:$M$3,0))*O11207*0.8,INDEX(Rate!$B$4:$M$25,MATCH(Gilbert!N11207,Rate!$A$4:$A$25,0),MATCH(Gilbert!L11207,Rate!$B$3:$M$3,0))*O11207)),"")</f>
        <v/>
      </c>
      <c r="T11207" s="71" t="str">
        <f t="shared" si="528"/>
        <v/>
      </c>
    </row>
    <row r="11208" spans="16:20">
      <c r="P11208" s="70" t="str">
        <f t="shared" si="526"/>
        <v/>
      </c>
      <c r="Q11208" s="70" t="str">
        <f t="shared" si="527"/>
        <v/>
      </c>
      <c r="R11208" s="70" t="str">
        <f>IFERROR(IF(K11208="handling and wharfage",SUM(P11208:Q11208),IF(OR(K11208="tank",K11208="Boat",K11208="car"),INDEX(Rate!$B$4:$M$25,MATCH(Gilbert!N11208,Rate!$A$4:$A$25,0),MATCH(Gilbert!L11208,Rate!$B$3:$M$3,0))*O11208*0.8,INDEX(Rate!$B$4:$M$25,MATCH(Gilbert!N11208,Rate!$A$4:$A$25,0),MATCH(Gilbert!L11208,Rate!$B$3:$M$3,0))*O11208)),"")</f>
        <v/>
      </c>
      <c r="T11208" s="71" t="str">
        <f t="shared" si="528"/>
        <v/>
      </c>
    </row>
    <row r="11209" spans="16:20">
      <c r="P11209" s="70" t="str">
        <f t="shared" si="526"/>
        <v/>
      </c>
      <c r="Q11209" s="70" t="str">
        <f t="shared" si="527"/>
        <v/>
      </c>
      <c r="R11209" s="70" t="str">
        <f>IFERROR(IF(K11209="handling and wharfage",SUM(P11209:Q11209),IF(OR(K11209="tank",K11209="Boat",K11209="car"),INDEX(Rate!$B$4:$M$25,MATCH(Gilbert!N11209,Rate!$A$4:$A$25,0),MATCH(Gilbert!L11209,Rate!$B$3:$M$3,0))*O11209*0.8,INDEX(Rate!$B$4:$M$25,MATCH(Gilbert!N11209,Rate!$A$4:$A$25,0),MATCH(Gilbert!L11209,Rate!$B$3:$M$3,0))*O11209)),"")</f>
        <v/>
      </c>
      <c r="T11209" s="71" t="str">
        <f t="shared" si="528"/>
        <v/>
      </c>
    </row>
    <row r="11210" spans="16:20">
      <c r="P11210" s="70" t="str">
        <f t="shared" si="526"/>
        <v/>
      </c>
      <c r="Q11210" s="70" t="str">
        <f t="shared" si="527"/>
        <v/>
      </c>
      <c r="R11210" s="70" t="str">
        <f>IFERROR(IF(K11210="handling and wharfage",SUM(P11210:Q11210),IF(OR(K11210="tank",K11210="Boat",K11210="car"),INDEX(Rate!$B$4:$M$25,MATCH(Gilbert!N11210,Rate!$A$4:$A$25,0),MATCH(Gilbert!L11210,Rate!$B$3:$M$3,0))*O11210*0.8,INDEX(Rate!$B$4:$M$25,MATCH(Gilbert!N11210,Rate!$A$4:$A$25,0),MATCH(Gilbert!L11210,Rate!$B$3:$M$3,0))*O11210)),"")</f>
        <v/>
      </c>
      <c r="T11210" s="71" t="str">
        <f t="shared" si="528"/>
        <v/>
      </c>
    </row>
    <row r="11211" spans="16:20">
      <c r="P11211" s="70" t="str">
        <f t="shared" si="526"/>
        <v/>
      </c>
      <c r="Q11211" s="70" t="str">
        <f t="shared" si="527"/>
        <v/>
      </c>
      <c r="R11211" s="70" t="str">
        <f>IFERROR(IF(K11211="handling and wharfage",SUM(P11211:Q11211),IF(OR(K11211="tank",K11211="Boat",K11211="car"),INDEX(Rate!$B$4:$M$25,MATCH(Gilbert!N11211,Rate!$A$4:$A$25,0),MATCH(Gilbert!L11211,Rate!$B$3:$M$3,0))*O11211*0.8,INDEX(Rate!$B$4:$M$25,MATCH(Gilbert!N11211,Rate!$A$4:$A$25,0),MATCH(Gilbert!L11211,Rate!$B$3:$M$3,0))*O11211)),"")</f>
        <v/>
      </c>
      <c r="T11211" s="71" t="str">
        <f t="shared" si="528"/>
        <v/>
      </c>
    </row>
    <row r="11212" spans="16:20">
      <c r="P11212" s="70" t="str">
        <f t="shared" si="526"/>
        <v/>
      </c>
      <c r="Q11212" s="70" t="str">
        <f t="shared" si="527"/>
        <v/>
      </c>
      <c r="R11212" s="70" t="str">
        <f>IFERROR(IF(K11212="handling and wharfage",SUM(P11212:Q11212),IF(OR(K11212="tank",K11212="Boat",K11212="car"),INDEX(Rate!$B$4:$M$25,MATCH(Gilbert!N11212,Rate!$A$4:$A$25,0),MATCH(Gilbert!L11212,Rate!$B$3:$M$3,0))*O11212*0.8,INDEX(Rate!$B$4:$M$25,MATCH(Gilbert!N11212,Rate!$A$4:$A$25,0),MATCH(Gilbert!L11212,Rate!$B$3:$M$3,0))*O11212)),"")</f>
        <v/>
      </c>
      <c r="T11212" s="71" t="str">
        <f t="shared" si="528"/>
        <v/>
      </c>
    </row>
    <row r="11213" spans="16:20">
      <c r="P11213" s="70" t="str">
        <f t="shared" si="526"/>
        <v/>
      </c>
      <c r="Q11213" s="70" t="str">
        <f t="shared" si="527"/>
        <v/>
      </c>
      <c r="R11213" s="70" t="str">
        <f>IFERROR(IF(K11213="handling and wharfage",SUM(P11213:Q11213),IF(OR(K11213="tank",K11213="Boat",K11213="car"),INDEX(Rate!$B$4:$M$25,MATCH(Gilbert!N11213,Rate!$A$4:$A$25,0),MATCH(Gilbert!L11213,Rate!$B$3:$M$3,0))*O11213*0.8,INDEX(Rate!$B$4:$M$25,MATCH(Gilbert!N11213,Rate!$A$4:$A$25,0),MATCH(Gilbert!L11213,Rate!$B$3:$M$3,0))*O11213)),"")</f>
        <v/>
      </c>
      <c r="T11213" s="71" t="str">
        <f t="shared" si="528"/>
        <v/>
      </c>
    </row>
    <row r="11214" spans="16:20">
      <c r="P11214" s="70" t="str">
        <f t="shared" si="526"/>
        <v/>
      </c>
      <c r="Q11214" s="70" t="str">
        <f t="shared" si="527"/>
        <v/>
      </c>
      <c r="R11214" s="70" t="str">
        <f>IFERROR(IF(K11214="handling and wharfage",SUM(P11214:Q11214),IF(OR(K11214="tank",K11214="Boat",K11214="car"),INDEX(Rate!$B$4:$M$25,MATCH(Gilbert!N11214,Rate!$A$4:$A$25,0),MATCH(Gilbert!L11214,Rate!$B$3:$M$3,0))*O11214*0.8,INDEX(Rate!$B$4:$M$25,MATCH(Gilbert!N11214,Rate!$A$4:$A$25,0),MATCH(Gilbert!L11214,Rate!$B$3:$M$3,0))*O11214)),"")</f>
        <v/>
      </c>
      <c r="T11214" s="71" t="str">
        <f t="shared" si="528"/>
        <v/>
      </c>
    </row>
    <row r="11215" spans="16:20">
      <c r="P11215" s="70" t="str">
        <f t="shared" si="526"/>
        <v/>
      </c>
      <c r="Q11215" s="70" t="str">
        <f t="shared" si="527"/>
        <v/>
      </c>
      <c r="R11215" s="70" t="str">
        <f>IFERROR(IF(K11215="handling and wharfage",SUM(P11215:Q11215),IF(OR(K11215="tank",K11215="Boat",K11215="car"),INDEX(Rate!$B$4:$M$25,MATCH(Gilbert!N11215,Rate!$A$4:$A$25,0),MATCH(Gilbert!L11215,Rate!$B$3:$M$3,0))*O11215*0.8,INDEX(Rate!$B$4:$M$25,MATCH(Gilbert!N11215,Rate!$A$4:$A$25,0),MATCH(Gilbert!L11215,Rate!$B$3:$M$3,0))*O11215)),"")</f>
        <v/>
      </c>
      <c r="T11215" s="71" t="str">
        <f t="shared" si="528"/>
        <v/>
      </c>
    </row>
    <row r="11216" spans="16:20">
      <c r="P11216" s="70" t="str">
        <f t="shared" si="526"/>
        <v/>
      </c>
      <c r="Q11216" s="70" t="str">
        <f t="shared" si="527"/>
        <v/>
      </c>
      <c r="R11216" s="70" t="str">
        <f>IFERROR(IF(K11216="handling and wharfage",SUM(P11216:Q11216),IF(OR(K11216="tank",K11216="Boat",K11216="car"),INDEX(Rate!$B$4:$M$25,MATCH(Gilbert!N11216,Rate!$A$4:$A$25,0),MATCH(Gilbert!L11216,Rate!$B$3:$M$3,0))*O11216*0.8,INDEX(Rate!$B$4:$M$25,MATCH(Gilbert!N11216,Rate!$A$4:$A$25,0),MATCH(Gilbert!L11216,Rate!$B$3:$M$3,0))*O11216)),"")</f>
        <v/>
      </c>
      <c r="T11216" s="71" t="str">
        <f t="shared" si="528"/>
        <v/>
      </c>
    </row>
    <row r="11217" spans="16:20">
      <c r="P11217" s="70" t="str">
        <f t="shared" si="526"/>
        <v/>
      </c>
      <c r="Q11217" s="70" t="str">
        <f t="shared" si="527"/>
        <v/>
      </c>
      <c r="R11217" s="70" t="str">
        <f>IFERROR(IF(K11217="handling and wharfage",SUM(P11217:Q11217),IF(OR(K11217="tank",K11217="Boat",K11217="car"),INDEX(Rate!$B$4:$M$25,MATCH(Gilbert!N11217,Rate!$A$4:$A$25,0),MATCH(Gilbert!L11217,Rate!$B$3:$M$3,0))*O11217*0.8,INDEX(Rate!$B$4:$M$25,MATCH(Gilbert!N11217,Rate!$A$4:$A$25,0),MATCH(Gilbert!L11217,Rate!$B$3:$M$3,0))*O11217)),"")</f>
        <v/>
      </c>
      <c r="T11217" s="71" t="str">
        <f t="shared" si="528"/>
        <v/>
      </c>
    </row>
    <row r="11218" spans="16:20">
      <c r="P11218" s="70" t="str">
        <f t="shared" si="526"/>
        <v/>
      </c>
      <c r="Q11218" s="70" t="str">
        <f t="shared" si="527"/>
        <v/>
      </c>
      <c r="R11218" s="70" t="str">
        <f>IFERROR(IF(K11218="handling and wharfage",SUM(P11218:Q11218),IF(OR(K11218="tank",K11218="Boat",K11218="car"),INDEX(Rate!$B$4:$M$25,MATCH(Gilbert!N11218,Rate!$A$4:$A$25,0),MATCH(Gilbert!L11218,Rate!$B$3:$M$3,0))*O11218*0.8,INDEX(Rate!$B$4:$M$25,MATCH(Gilbert!N11218,Rate!$A$4:$A$25,0),MATCH(Gilbert!L11218,Rate!$B$3:$M$3,0))*O11218)),"")</f>
        <v/>
      </c>
      <c r="T11218" s="71" t="str">
        <f t="shared" si="528"/>
        <v/>
      </c>
    </row>
    <row r="11219" spans="16:20">
      <c r="P11219" s="70" t="str">
        <f t="shared" si="526"/>
        <v/>
      </c>
      <c r="Q11219" s="70" t="str">
        <f t="shared" si="527"/>
        <v/>
      </c>
      <c r="R11219" s="70" t="str">
        <f>IFERROR(IF(K11219="handling and wharfage",SUM(P11219:Q11219),IF(OR(K11219="tank",K11219="Boat",K11219="car"),INDEX(Rate!$B$4:$M$25,MATCH(Gilbert!N11219,Rate!$A$4:$A$25,0),MATCH(Gilbert!L11219,Rate!$B$3:$M$3,0))*O11219*0.8,INDEX(Rate!$B$4:$M$25,MATCH(Gilbert!N11219,Rate!$A$4:$A$25,0),MATCH(Gilbert!L11219,Rate!$B$3:$M$3,0))*O11219)),"")</f>
        <v/>
      </c>
      <c r="T11219" s="71" t="str">
        <f t="shared" si="528"/>
        <v/>
      </c>
    </row>
    <row r="11220" spans="16:20">
      <c r="P11220" s="70" t="str">
        <f t="shared" si="526"/>
        <v/>
      </c>
      <c r="Q11220" s="70" t="str">
        <f t="shared" si="527"/>
        <v/>
      </c>
      <c r="R11220" s="70" t="str">
        <f>IFERROR(IF(K11220="handling and wharfage",SUM(P11220:Q11220),IF(OR(K11220="tank",K11220="Boat",K11220="car"),INDEX(Rate!$B$4:$M$25,MATCH(Gilbert!N11220,Rate!$A$4:$A$25,0),MATCH(Gilbert!L11220,Rate!$B$3:$M$3,0))*O11220*0.8,INDEX(Rate!$B$4:$M$25,MATCH(Gilbert!N11220,Rate!$A$4:$A$25,0),MATCH(Gilbert!L11220,Rate!$B$3:$M$3,0))*O11220)),"")</f>
        <v/>
      </c>
      <c r="T11220" s="71" t="str">
        <f t="shared" si="528"/>
        <v/>
      </c>
    </row>
    <row r="11221" spans="16:20">
      <c r="P11221" s="70" t="str">
        <f t="shared" si="526"/>
        <v/>
      </c>
      <c r="Q11221" s="70" t="str">
        <f t="shared" si="527"/>
        <v/>
      </c>
      <c r="R11221" s="70" t="str">
        <f>IFERROR(IF(K11221="handling and wharfage",SUM(P11221:Q11221),IF(OR(K11221="tank",K11221="Boat",K11221="car"),INDEX(Rate!$B$4:$M$25,MATCH(Gilbert!N11221,Rate!$A$4:$A$25,0),MATCH(Gilbert!L11221,Rate!$B$3:$M$3,0))*O11221*0.8,INDEX(Rate!$B$4:$M$25,MATCH(Gilbert!N11221,Rate!$A$4:$A$25,0),MATCH(Gilbert!L11221,Rate!$B$3:$M$3,0))*O11221)),"")</f>
        <v/>
      </c>
      <c r="T11221" s="71" t="str">
        <f t="shared" si="528"/>
        <v/>
      </c>
    </row>
    <row r="11222" spans="16:20">
      <c r="P11222" s="70" t="str">
        <f t="shared" si="526"/>
        <v/>
      </c>
      <c r="Q11222" s="70" t="str">
        <f t="shared" si="527"/>
        <v/>
      </c>
      <c r="R11222" s="70" t="str">
        <f>IFERROR(IF(K11222="handling and wharfage",SUM(P11222:Q11222),IF(OR(K11222="tank",K11222="Boat",K11222="car"),INDEX(Rate!$B$4:$M$25,MATCH(Gilbert!N11222,Rate!$A$4:$A$25,0),MATCH(Gilbert!L11222,Rate!$B$3:$M$3,0))*O11222*0.8,INDEX(Rate!$B$4:$M$25,MATCH(Gilbert!N11222,Rate!$A$4:$A$25,0),MATCH(Gilbert!L11222,Rate!$B$3:$M$3,0))*O11222)),"")</f>
        <v/>
      </c>
      <c r="T11222" s="71" t="str">
        <f t="shared" si="528"/>
        <v/>
      </c>
    </row>
    <row r="11223" spans="16:20">
      <c r="P11223" s="70" t="str">
        <f t="shared" si="526"/>
        <v/>
      </c>
      <c r="Q11223" s="70" t="str">
        <f t="shared" si="527"/>
        <v/>
      </c>
      <c r="R11223" s="70" t="str">
        <f>IFERROR(IF(K11223="handling and wharfage",SUM(P11223:Q11223),IF(OR(K11223="tank",K11223="Boat",K11223="car"),INDEX(Rate!$B$4:$M$25,MATCH(Gilbert!N11223,Rate!$A$4:$A$25,0),MATCH(Gilbert!L11223,Rate!$B$3:$M$3,0))*O11223*0.8,INDEX(Rate!$B$4:$M$25,MATCH(Gilbert!N11223,Rate!$A$4:$A$25,0),MATCH(Gilbert!L11223,Rate!$B$3:$M$3,0))*O11223)),"")</f>
        <v/>
      </c>
      <c r="T11223" s="71" t="str">
        <f t="shared" si="528"/>
        <v/>
      </c>
    </row>
    <row r="11224" spans="16:20">
      <c r="P11224" s="70" t="str">
        <f t="shared" si="526"/>
        <v/>
      </c>
      <c r="Q11224" s="70" t="str">
        <f t="shared" si="527"/>
        <v/>
      </c>
      <c r="R11224" s="70" t="str">
        <f>IFERROR(IF(K11224="handling and wharfage",SUM(P11224:Q11224),IF(OR(K11224="tank",K11224="Boat",K11224="car"),INDEX(Rate!$B$4:$M$25,MATCH(Gilbert!N11224,Rate!$A$4:$A$25,0),MATCH(Gilbert!L11224,Rate!$B$3:$M$3,0))*O11224*0.8,INDEX(Rate!$B$4:$M$25,MATCH(Gilbert!N11224,Rate!$A$4:$A$25,0),MATCH(Gilbert!L11224,Rate!$B$3:$M$3,0))*O11224)),"")</f>
        <v/>
      </c>
      <c r="T11224" s="71" t="str">
        <f t="shared" si="528"/>
        <v/>
      </c>
    </row>
    <row r="11225" spans="16:20">
      <c r="P11225" s="70" t="str">
        <f t="shared" si="526"/>
        <v/>
      </c>
      <c r="Q11225" s="70" t="str">
        <f t="shared" si="527"/>
        <v/>
      </c>
      <c r="R11225" s="70" t="str">
        <f>IFERROR(IF(K11225="handling and wharfage",SUM(P11225:Q11225),IF(OR(K11225="tank",K11225="Boat",K11225="car"),INDEX(Rate!$B$4:$M$25,MATCH(Gilbert!N11225,Rate!$A$4:$A$25,0),MATCH(Gilbert!L11225,Rate!$B$3:$M$3,0))*O11225*0.8,INDEX(Rate!$B$4:$M$25,MATCH(Gilbert!N11225,Rate!$A$4:$A$25,0),MATCH(Gilbert!L11225,Rate!$B$3:$M$3,0))*O11225)),"")</f>
        <v/>
      </c>
      <c r="T11225" s="71" t="str">
        <f t="shared" si="528"/>
        <v/>
      </c>
    </row>
    <row r="11226" spans="16:20">
      <c r="P11226" s="70" t="str">
        <f t="shared" si="526"/>
        <v/>
      </c>
      <c r="Q11226" s="70" t="str">
        <f t="shared" si="527"/>
        <v/>
      </c>
      <c r="R11226" s="70" t="str">
        <f>IFERROR(IF(K11226="handling and wharfage",SUM(P11226:Q11226),IF(OR(K11226="tank",K11226="Boat",K11226="car"),INDEX(Rate!$B$4:$M$25,MATCH(Gilbert!N11226,Rate!$A$4:$A$25,0),MATCH(Gilbert!L11226,Rate!$B$3:$M$3,0))*O11226*0.8,INDEX(Rate!$B$4:$M$25,MATCH(Gilbert!N11226,Rate!$A$4:$A$25,0),MATCH(Gilbert!L11226,Rate!$B$3:$M$3,0))*O11226)),"")</f>
        <v/>
      </c>
      <c r="T11226" s="71" t="str">
        <f t="shared" si="528"/>
        <v/>
      </c>
    </row>
    <row r="11227" spans="16:20">
      <c r="P11227" s="70" t="str">
        <f t="shared" si="526"/>
        <v/>
      </c>
      <c r="Q11227" s="70" t="str">
        <f t="shared" si="527"/>
        <v/>
      </c>
      <c r="R11227" s="70" t="str">
        <f>IFERROR(IF(K11227="handling and wharfage",SUM(P11227:Q11227),IF(OR(K11227="tank",K11227="Boat",K11227="car"),INDEX(Rate!$B$4:$M$25,MATCH(Gilbert!N11227,Rate!$A$4:$A$25,0),MATCH(Gilbert!L11227,Rate!$B$3:$M$3,0))*O11227*0.8,INDEX(Rate!$B$4:$M$25,MATCH(Gilbert!N11227,Rate!$A$4:$A$25,0),MATCH(Gilbert!L11227,Rate!$B$3:$M$3,0))*O11227)),"")</f>
        <v/>
      </c>
      <c r="T11227" s="71" t="str">
        <f t="shared" si="528"/>
        <v/>
      </c>
    </row>
    <row r="11228" spans="16:20">
      <c r="P11228" s="70" t="str">
        <f t="shared" si="526"/>
        <v/>
      </c>
      <c r="Q11228" s="70" t="str">
        <f t="shared" si="527"/>
        <v/>
      </c>
      <c r="R11228" s="70" t="str">
        <f>IFERROR(IF(K11228="handling and wharfage",SUM(P11228:Q11228),IF(OR(K11228="tank",K11228="Boat",K11228="car"),INDEX(Rate!$B$4:$M$25,MATCH(Gilbert!N11228,Rate!$A$4:$A$25,0),MATCH(Gilbert!L11228,Rate!$B$3:$M$3,0))*O11228*0.8,INDEX(Rate!$B$4:$M$25,MATCH(Gilbert!N11228,Rate!$A$4:$A$25,0),MATCH(Gilbert!L11228,Rate!$B$3:$M$3,0))*O11228)),"")</f>
        <v/>
      </c>
      <c r="T11228" s="71" t="str">
        <f t="shared" si="528"/>
        <v/>
      </c>
    </row>
    <row r="11229" spans="16:20">
      <c r="P11229" s="70" t="str">
        <f t="shared" si="526"/>
        <v/>
      </c>
      <c r="Q11229" s="70" t="str">
        <f t="shared" si="527"/>
        <v/>
      </c>
      <c r="R11229" s="70" t="str">
        <f>IFERROR(IF(K11229="handling and wharfage",SUM(P11229:Q11229),IF(OR(K11229="tank",K11229="Boat",K11229="car"),INDEX(Rate!$B$4:$M$25,MATCH(Gilbert!N11229,Rate!$A$4:$A$25,0),MATCH(Gilbert!L11229,Rate!$B$3:$M$3,0))*O11229*0.8,INDEX(Rate!$B$4:$M$25,MATCH(Gilbert!N11229,Rate!$A$4:$A$25,0),MATCH(Gilbert!L11229,Rate!$B$3:$M$3,0))*O11229)),"")</f>
        <v/>
      </c>
      <c r="T11229" s="71" t="str">
        <f t="shared" si="528"/>
        <v/>
      </c>
    </row>
    <row r="11230" spans="16:20">
      <c r="P11230" s="70" t="str">
        <f t="shared" si="526"/>
        <v/>
      </c>
      <c r="Q11230" s="70" t="str">
        <f t="shared" si="527"/>
        <v/>
      </c>
      <c r="R11230" s="70" t="str">
        <f>IFERROR(IF(K11230="handling and wharfage",SUM(P11230:Q11230),IF(OR(K11230="tank",K11230="Boat",K11230="car"),INDEX(Rate!$B$4:$M$25,MATCH(Gilbert!N11230,Rate!$A$4:$A$25,0),MATCH(Gilbert!L11230,Rate!$B$3:$M$3,0))*O11230*0.8,INDEX(Rate!$B$4:$M$25,MATCH(Gilbert!N11230,Rate!$A$4:$A$25,0),MATCH(Gilbert!L11230,Rate!$B$3:$M$3,0))*O11230)),"")</f>
        <v/>
      </c>
      <c r="T11230" s="71" t="str">
        <f t="shared" si="528"/>
        <v/>
      </c>
    </row>
    <row r="11231" spans="16:20">
      <c r="P11231" s="70" t="str">
        <f t="shared" si="526"/>
        <v/>
      </c>
      <c r="Q11231" s="70" t="str">
        <f t="shared" si="527"/>
        <v/>
      </c>
      <c r="R11231" s="70" t="str">
        <f>IFERROR(IF(K11231="handling and wharfage",SUM(P11231:Q11231),IF(OR(K11231="tank",K11231="Boat",K11231="car"),INDEX(Rate!$B$4:$M$25,MATCH(Gilbert!N11231,Rate!$A$4:$A$25,0),MATCH(Gilbert!L11231,Rate!$B$3:$M$3,0))*O11231*0.8,INDEX(Rate!$B$4:$M$25,MATCH(Gilbert!N11231,Rate!$A$4:$A$25,0),MATCH(Gilbert!L11231,Rate!$B$3:$M$3,0))*O11231)),"")</f>
        <v/>
      </c>
      <c r="T11231" s="71" t="str">
        <f t="shared" si="528"/>
        <v/>
      </c>
    </row>
    <row r="11232" spans="16:20">
      <c r="P11232" s="70" t="str">
        <f t="shared" si="526"/>
        <v/>
      </c>
      <c r="Q11232" s="70" t="str">
        <f t="shared" si="527"/>
        <v/>
      </c>
      <c r="R11232" s="70" t="str">
        <f>IFERROR(IF(K11232="handling and wharfage",SUM(P11232:Q11232),IF(OR(K11232="tank",K11232="Boat",K11232="car"),INDEX(Rate!$B$4:$M$25,MATCH(Gilbert!N11232,Rate!$A$4:$A$25,0),MATCH(Gilbert!L11232,Rate!$B$3:$M$3,0))*O11232*0.8,INDEX(Rate!$B$4:$M$25,MATCH(Gilbert!N11232,Rate!$A$4:$A$25,0),MATCH(Gilbert!L11232,Rate!$B$3:$M$3,0))*O11232)),"")</f>
        <v/>
      </c>
      <c r="T11232" s="71" t="str">
        <f t="shared" si="528"/>
        <v/>
      </c>
    </row>
    <row r="11233" spans="16:20">
      <c r="P11233" s="70" t="str">
        <f t="shared" si="526"/>
        <v/>
      </c>
      <c r="Q11233" s="70" t="str">
        <f t="shared" si="527"/>
        <v/>
      </c>
      <c r="R11233" s="70" t="str">
        <f>IFERROR(IF(K11233="handling and wharfage",SUM(P11233:Q11233),IF(OR(K11233="tank",K11233="Boat",K11233="car"),INDEX(Rate!$B$4:$M$25,MATCH(Gilbert!N11233,Rate!$A$4:$A$25,0),MATCH(Gilbert!L11233,Rate!$B$3:$M$3,0))*O11233*0.8,INDEX(Rate!$B$4:$M$25,MATCH(Gilbert!N11233,Rate!$A$4:$A$25,0),MATCH(Gilbert!L11233,Rate!$B$3:$M$3,0))*O11233)),"")</f>
        <v/>
      </c>
      <c r="T11233" s="71" t="str">
        <f t="shared" si="528"/>
        <v/>
      </c>
    </row>
    <row r="11234" spans="16:20">
      <c r="P11234" s="70" t="str">
        <f t="shared" si="526"/>
        <v/>
      </c>
      <c r="Q11234" s="70" t="str">
        <f t="shared" si="527"/>
        <v/>
      </c>
      <c r="R11234" s="70" t="str">
        <f>IFERROR(IF(K11234="handling and wharfage",SUM(P11234:Q11234),IF(OR(K11234="tank",K11234="Boat",K11234="car"),INDEX(Rate!$B$4:$M$25,MATCH(Gilbert!N11234,Rate!$A$4:$A$25,0),MATCH(Gilbert!L11234,Rate!$B$3:$M$3,0))*O11234*0.8,INDEX(Rate!$B$4:$M$25,MATCH(Gilbert!N11234,Rate!$A$4:$A$25,0),MATCH(Gilbert!L11234,Rate!$B$3:$M$3,0))*O11234)),"")</f>
        <v/>
      </c>
      <c r="T11234" s="71" t="str">
        <f t="shared" si="528"/>
        <v/>
      </c>
    </row>
    <row r="11235" spans="16:20">
      <c r="P11235" s="70" t="str">
        <f t="shared" si="526"/>
        <v/>
      </c>
      <c r="Q11235" s="70" t="str">
        <f t="shared" si="527"/>
        <v/>
      </c>
      <c r="R11235" s="70" t="str">
        <f>IFERROR(IF(K11235="handling and wharfage",SUM(P11235:Q11235),IF(OR(K11235="tank",K11235="Boat",K11235="car"),INDEX(Rate!$B$4:$M$25,MATCH(Gilbert!N11235,Rate!$A$4:$A$25,0),MATCH(Gilbert!L11235,Rate!$B$3:$M$3,0))*O11235*0.8,INDEX(Rate!$B$4:$M$25,MATCH(Gilbert!N11235,Rate!$A$4:$A$25,0),MATCH(Gilbert!L11235,Rate!$B$3:$M$3,0))*O11235)),"")</f>
        <v/>
      </c>
      <c r="T11235" s="71" t="str">
        <f t="shared" si="528"/>
        <v/>
      </c>
    </row>
    <row r="11236" spans="16:20">
      <c r="P11236" s="70" t="str">
        <f t="shared" si="526"/>
        <v/>
      </c>
      <c r="Q11236" s="70" t="str">
        <f t="shared" si="527"/>
        <v/>
      </c>
      <c r="R11236" s="70" t="str">
        <f>IFERROR(IF(K11236="handling and wharfage",SUM(P11236:Q11236),IF(OR(K11236="tank",K11236="Boat",K11236="car"),INDEX(Rate!$B$4:$M$25,MATCH(Gilbert!N11236,Rate!$A$4:$A$25,0),MATCH(Gilbert!L11236,Rate!$B$3:$M$3,0))*O11236*0.8,INDEX(Rate!$B$4:$M$25,MATCH(Gilbert!N11236,Rate!$A$4:$A$25,0),MATCH(Gilbert!L11236,Rate!$B$3:$M$3,0))*O11236)),"")</f>
        <v/>
      </c>
      <c r="T11236" s="71" t="str">
        <f t="shared" si="528"/>
        <v/>
      </c>
    </row>
    <row r="11237" spans="16:20">
      <c r="P11237" s="70" t="str">
        <f t="shared" si="526"/>
        <v/>
      </c>
      <c r="Q11237" s="70" t="str">
        <f t="shared" si="527"/>
        <v/>
      </c>
      <c r="R11237" s="70" t="str">
        <f>IFERROR(IF(K11237="handling and wharfage",SUM(P11237:Q11237),IF(OR(K11237="tank",K11237="Boat",K11237="car"),INDEX(Rate!$B$4:$M$25,MATCH(Gilbert!N11237,Rate!$A$4:$A$25,0),MATCH(Gilbert!L11237,Rate!$B$3:$M$3,0))*O11237*0.8,INDEX(Rate!$B$4:$M$25,MATCH(Gilbert!N11237,Rate!$A$4:$A$25,0),MATCH(Gilbert!L11237,Rate!$B$3:$M$3,0))*O11237)),"")</f>
        <v/>
      </c>
      <c r="T11237" s="71" t="str">
        <f t="shared" si="528"/>
        <v/>
      </c>
    </row>
    <row r="11238" spans="16:20">
      <c r="P11238" s="70" t="str">
        <f t="shared" si="526"/>
        <v/>
      </c>
      <c r="Q11238" s="70" t="str">
        <f t="shared" si="527"/>
        <v/>
      </c>
      <c r="R11238" s="70" t="str">
        <f>IFERROR(IF(K11238="handling and wharfage",SUM(P11238:Q11238),IF(OR(K11238="tank",K11238="Boat",K11238="car"),INDEX(Rate!$B$4:$M$25,MATCH(Gilbert!N11238,Rate!$A$4:$A$25,0),MATCH(Gilbert!L11238,Rate!$B$3:$M$3,0))*O11238*0.8,INDEX(Rate!$B$4:$M$25,MATCH(Gilbert!N11238,Rate!$A$4:$A$25,0),MATCH(Gilbert!L11238,Rate!$B$3:$M$3,0))*O11238)),"")</f>
        <v/>
      </c>
      <c r="T11238" s="71" t="str">
        <f t="shared" si="528"/>
        <v/>
      </c>
    </row>
    <row r="11239" spans="16:20">
      <c r="P11239" s="70" t="str">
        <f t="shared" si="526"/>
        <v/>
      </c>
      <c r="Q11239" s="70" t="str">
        <f t="shared" si="527"/>
        <v/>
      </c>
      <c r="R11239" s="70" t="str">
        <f>IFERROR(IF(K11239="handling and wharfage",SUM(P11239:Q11239),IF(OR(K11239="tank",K11239="Boat",K11239="car"),INDEX(Rate!$B$4:$M$25,MATCH(Gilbert!N11239,Rate!$A$4:$A$25,0),MATCH(Gilbert!L11239,Rate!$B$3:$M$3,0))*O11239*0.8,INDEX(Rate!$B$4:$M$25,MATCH(Gilbert!N11239,Rate!$A$4:$A$25,0),MATCH(Gilbert!L11239,Rate!$B$3:$M$3,0))*O11239)),"")</f>
        <v/>
      </c>
      <c r="T11239" s="71" t="str">
        <f t="shared" si="528"/>
        <v/>
      </c>
    </row>
    <row r="11240" spans="16:20">
      <c r="P11240" s="70" t="str">
        <f t="shared" si="526"/>
        <v/>
      </c>
      <c r="Q11240" s="70" t="str">
        <f t="shared" si="527"/>
        <v/>
      </c>
      <c r="R11240" s="70" t="str">
        <f>IFERROR(IF(K11240="handling and wharfage",SUM(P11240:Q11240),IF(OR(K11240="tank",K11240="Boat",K11240="car"),INDEX(Rate!$B$4:$M$25,MATCH(Gilbert!N11240,Rate!$A$4:$A$25,0),MATCH(Gilbert!L11240,Rate!$B$3:$M$3,0))*O11240*0.8,INDEX(Rate!$B$4:$M$25,MATCH(Gilbert!N11240,Rate!$A$4:$A$25,0),MATCH(Gilbert!L11240,Rate!$B$3:$M$3,0))*O11240)),"")</f>
        <v/>
      </c>
      <c r="T11240" s="71" t="str">
        <f t="shared" si="528"/>
        <v/>
      </c>
    </row>
    <row r="11241" spans="16:20">
      <c r="P11241" s="70" t="str">
        <f t="shared" si="526"/>
        <v/>
      </c>
      <c r="Q11241" s="70" t="str">
        <f t="shared" si="527"/>
        <v/>
      </c>
      <c r="R11241" s="70" t="str">
        <f>IFERROR(IF(K11241="handling and wharfage",SUM(P11241:Q11241),IF(OR(K11241="tank",K11241="Boat",K11241="car"),INDEX(Rate!$B$4:$M$25,MATCH(Gilbert!N11241,Rate!$A$4:$A$25,0),MATCH(Gilbert!L11241,Rate!$B$3:$M$3,0))*O11241*0.8,INDEX(Rate!$B$4:$M$25,MATCH(Gilbert!N11241,Rate!$A$4:$A$25,0),MATCH(Gilbert!L11241,Rate!$B$3:$M$3,0))*O11241)),"")</f>
        <v/>
      </c>
      <c r="T11241" s="71" t="str">
        <f t="shared" si="528"/>
        <v/>
      </c>
    </row>
    <row r="11242" spans="16:20">
      <c r="P11242" s="70" t="str">
        <f t="shared" si="526"/>
        <v/>
      </c>
      <c r="Q11242" s="70" t="str">
        <f t="shared" si="527"/>
        <v/>
      </c>
      <c r="R11242" s="70" t="str">
        <f>IFERROR(IF(K11242="handling and wharfage",SUM(P11242:Q11242),IF(OR(K11242="tank",K11242="Boat",K11242="car"),INDEX(Rate!$B$4:$M$25,MATCH(Gilbert!N11242,Rate!$A$4:$A$25,0),MATCH(Gilbert!L11242,Rate!$B$3:$M$3,0))*O11242*0.8,INDEX(Rate!$B$4:$M$25,MATCH(Gilbert!N11242,Rate!$A$4:$A$25,0),MATCH(Gilbert!L11242,Rate!$B$3:$M$3,0))*O11242)),"")</f>
        <v/>
      </c>
      <c r="T11242" s="71" t="str">
        <f t="shared" si="528"/>
        <v/>
      </c>
    </row>
    <row r="11243" spans="16:20">
      <c r="P11243" s="70" t="str">
        <f t="shared" si="526"/>
        <v/>
      </c>
      <c r="Q11243" s="70" t="str">
        <f t="shared" si="527"/>
        <v/>
      </c>
      <c r="R11243" s="70" t="str">
        <f>IFERROR(IF(K11243="handling and wharfage",SUM(P11243:Q11243),IF(OR(K11243="tank",K11243="Boat",K11243="car"),INDEX(Rate!$B$4:$M$25,MATCH(Gilbert!N11243,Rate!$A$4:$A$25,0),MATCH(Gilbert!L11243,Rate!$B$3:$M$3,0))*O11243*0.8,INDEX(Rate!$B$4:$M$25,MATCH(Gilbert!N11243,Rate!$A$4:$A$25,0),MATCH(Gilbert!L11243,Rate!$B$3:$M$3,0))*O11243)),"")</f>
        <v/>
      </c>
      <c r="T11243" s="71" t="str">
        <f t="shared" si="528"/>
        <v/>
      </c>
    </row>
    <row r="11244" spans="16:20">
      <c r="P11244" s="70" t="str">
        <f t="shared" si="526"/>
        <v/>
      </c>
      <c r="Q11244" s="70" t="str">
        <f t="shared" si="527"/>
        <v/>
      </c>
      <c r="R11244" s="70" t="str">
        <f>IFERROR(IF(K11244="handling and wharfage",SUM(P11244:Q11244),IF(OR(K11244="tank",K11244="Boat",K11244="car"),INDEX(Rate!$B$4:$M$25,MATCH(Gilbert!N11244,Rate!$A$4:$A$25,0),MATCH(Gilbert!L11244,Rate!$B$3:$M$3,0))*O11244*0.8,INDEX(Rate!$B$4:$M$25,MATCH(Gilbert!N11244,Rate!$A$4:$A$25,0),MATCH(Gilbert!L11244,Rate!$B$3:$M$3,0))*O11244)),"")</f>
        <v/>
      </c>
      <c r="T11244" s="71" t="str">
        <f t="shared" si="528"/>
        <v/>
      </c>
    </row>
    <row r="11245" spans="16:20">
      <c r="P11245" s="70" t="str">
        <f t="shared" si="526"/>
        <v/>
      </c>
      <c r="Q11245" s="70" t="str">
        <f t="shared" si="527"/>
        <v/>
      </c>
      <c r="R11245" s="70" t="str">
        <f>IFERROR(IF(K11245="handling and wharfage",SUM(P11245:Q11245),IF(OR(K11245="tank",K11245="Boat",K11245="car"),INDEX(Rate!$B$4:$M$25,MATCH(Gilbert!N11245,Rate!$A$4:$A$25,0),MATCH(Gilbert!L11245,Rate!$B$3:$M$3,0))*O11245*0.8,INDEX(Rate!$B$4:$M$25,MATCH(Gilbert!N11245,Rate!$A$4:$A$25,0),MATCH(Gilbert!L11245,Rate!$B$3:$M$3,0))*O11245)),"")</f>
        <v/>
      </c>
      <c r="T11245" s="71" t="str">
        <f t="shared" si="528"/>
        <v/>
      </c>
    </row>
    <row r="11246" spans="16:20">
      <c r="P11246" s="70" t="str">
        <f t="shared" si="526"/>
        <v/>
      </c>
      <c r="Q11246" s="70" t="str">
        <f t="shared" si="527"/>
        <v/>
      </c>
      <c r="R11246" s="70" t="str">
        <f>IFERROR(IF(K11246="handling and wharfage",SUM(P11246:Q11246),IF(OR(K11246="tank",K11246="Boat",K11246="car"),INDEX(Rate!$B$4:$M$25,MATCH(Gilbert!N11246,Rate!$A$4:$A$25,0),MATCH(Gilbert!L11246,Rate!$B$3:$M$3,0))*O11246*0.8,INDEX(Rate!$B$4:$M$25,MATCH(Gilbert!N11246,Rate!$A$4:$A$25,0),MATCH(Gilbert!L11246,Rate!$B$3:$M$3,0))*O11246)),"")</f>
        <v/>
      </c>
      <c r="T11246" s="71" t="str">
        <f t="shared" si="528"/>
        <v/>
      </c>
    </row>
    <row r="11247" spans="16:20">
      <c r="P11247" s="70" t="str">
        <f t="shared" si="526"/>
        <v/>
      </c>
      <c r="Q11247" s="70" t="str">
        <f t="shared" si="527"/>
        <v/>
      </c>
      <c r="R11247" s="70" t="str">
        <f>IFERROR(IF(K11247="handling and wharfage",SUM(P11247:Q11247),IF(OR(K11247="tank",K11247="Boat",K11247="car"),INDEX(Rate!$B$4:$M$25,MATCH(Gilbert!N11247,Rate!$A$4:$A$25,0),MATCH(Gilbert!L11247,Rate!$B$3:$M$3,0))*O11247*0.8,INDEX(Rate!$B$4:$M$25,MATCH(Gilbert!N11247,Rate!$A$4:$A$25,0),MATCH(Gilbert!L11247,Rate!$B$3:$M$3,0))*O11247)),"")</f>
        <v/>
      </c>
      <c r="T11247" s="71" t="str">
        <f t="shared" si="528"/>
        <v/>
      </c>
    </row>
    <row r="11248" spans="16:20">
      <c r="P11248" s="70" t="str">
        <f t="shared" si="526"/>
        <v/>
      </c>
      <c r="Q11248" s="70" t="str">
        <f t="shared" si="527"/>
        <v/>
      </c>
      <c r="R11248" s="70" t="str">
        <f>IFERROR(IF(K11248="handling and wharfage",SUM(P11248:Q11248),IF(OR(K11248="tank",K11248="Boat",K11248="car"),INDEX(Rate!$B$4:$M$25,MATCH(Gilbert!N11248,Rate!$A$4:$A$25,0),MATCH(Gilbert!L11248,Rate!$B$3:$M$3,0))*O11248*0.8,INDEX(Rate!$B$4:$M$25,MATCH(Gilbert!N11248,Rate!$A$4:$A$25,0),MATCH(Gilbert!L11248,Rate!$B$3:$M$3,0))*O11248)),"")</f>
        <v/>
      </c>
      <c r="T11248" s="71" t="str">
        <f t="shared" si="528"/>
        <v/>
      </c>
    </row>
    <row r="11249" spans="16:20">
      <c r="P11249" s="70" t="str">
        <f t="shared" si="526"/>
        <v/>
      </c>
      <c r="Q11249" s="70" t="str">
        <f t="shared" si="527"/>
        <v/>
      </c>
      <c r="R11249" s="70" t="str">
        <f>IFERROR(IF(K11249="handling and wharfage",SUM(P11249:Q11249),IF(OR(K11249="tank",K11249="Boat",K11249="car"),INDEX(Rate!$B$4:$M$25,MATCH(Gilbert!N11249,Rate!$A$4:$A$25,0),MATCH(Gilbert!L11249,Rate!$B$3:$M$3,0))*O11249*0.8,INDEX(Rate!$B$4:$M$25,MATCH(Gilbert!N11249,Rate!$A$4:$A$25,0),MATCH(Gilbert!L11249,Rate!$B$3:$M$3,0))*O11249)),"")</f>
        <v/>
      </c>
      <c r="T11249" s="71" t="str">
        <f t="shared" si="528"/>
        <v/>
      </c>
    </row>
    <row r="11250" spans="16:20">
      <c r="P11250" s="70" t="str">
        <f t="shared" si="526"/>
        <v/>
      </c>
      <c r="Q11250" s="70" t="str">
        <f t="shared" si="527"/>
        <v/>
      </c>
      <c r="R11250" s="70" t="str">
        <f>IFERROR(IF(K11250="handling and wharfage",SUM(P11250:Q11250),IF(OR(K11250="tank",K11250="Boat",K11250="car"),INDEX(Rate!$B$4:$M$25,MATCH(Gilbert!N11250,Rate!$A$4:$A$25,0),MATCH(Gilbert!L11250,Rate!$B$3:$M$3,0))*O11250*0.8,INDEX(Rate!$B$4:$M$25,MATCH(Gilbert!N11250,Rate!$A$4:$A$25,0),MATCH(Gilbert!L11250,Rate!$B$3:$M$3,0))*O11250)),"")</f>
        <v/>
      </c>
      <c r="T11250" s="71" t="str">
        <f t="shared" si="528"/>
        <v/>
      </c>
    </row>
    <row r="11251" spans="16:20">
      <c r="P11251" s="70" t="str">
        <f t="shared" si="526"/>
        <v/>
      </c>
      <c r="Q11251" s="70" t="str">
        <f t="shared" si="527"/>
        <v/>
      </c>
      <c r="R11251" s="70" t="str">
        <f>IFERROR(IF(K11251="handling and wharfage",SUM(P11251:Q11251),IF(OR(K11251="tank",K11251="Boat",K11251="car"),INDEX(Rate!$B$4:$M$25,MATCH(Gilbert!N11251,Rate!$A$4:$A$25,0),MATCH(Gilbert!L11251,Rate!$B$3:$M$3,0))*O11251*0.8,INDEX(Rate!$B$4:$M$25,MATCH(Gilbert!N11251,Rate!$A$4:$A$25,0),MATCH(Gilbert!L11251,Rate!$B$3:$M$3,0))*O11251)),"")</f>
        <v/>
      </c>
      <c r="T11251" s="71" t="str">
        <f t="shared" si="528"/>
        <v/>
      </c>
    </row>
    <row r="11252" spans="16:20">
      <c r="P11252" s="70" t="str">
        <f t="shared" si="526"/>
        <v/>
      </c>
      <c r="Q11252" s="70" t="str">
        <f t="shared" si="527"/>
        <v/>
      </c>
      <c r="R11252" s="70" t="str">
        <f>IFERROR(IF(K11252="handling and wharfage",SUM(P11252:Q11252),IF(OR(K11252="tank",K11252="Boat",K11252="car"),INDEX(Rate!$B$4:$M$25,MATCH(Gilbert!N11252,Rate!$A$4:$A$25,0),MATCH(Gilbert!L11252,Rate!$B$3:$M$3,0))*O11252*0.8,INDEX(Rate!$B$4:$M$25,MATCH(Gilbert!N11252,Rate!$A$4:$A$25,0),MATCH(Gilbert!L11252,Rate!$B$3:$M$3,0))*O11252)),"")</f>
        <v/>
      </c>
      <c r="T11252" s="71" t="str">
        <f t="shared" si="528"/>
        <v/>
      </c>
    </row>
    <row r="11253" spans="16:20">
      <c r="P11253" s="70" t="str">
        <f t="shared" si="526"/>
        <v/>
      </c>
      <c r="Q11253" s="70" t="str">
        <f t="shared" si="527"/>
        <v/>
      </c>
      <c r="R11253" s="70" t="str">
        <f>IFERROR(IF(K11253="handling and wharfage",SUM(P11253:Q11253),IF(OR(K11253="tank",K11253="Boat",K11253="car"),INDEX(Rate!$B$4:$M$25,MATCH(Gilbert!N11253,Rate!$A$4:$A$25,0),MATCH(Gilbert!L11253,Rate!$B$3:$M$3,0))*O11253*0.8,INDEX(Rate!$B$4:$M$25,MATCH(Gilbert!N11253,Rate!$A$4:$A$25,0),MATCH(Gilbert!L11253,Rate!$B$3:$M$3,0))*O11253)),"")</f>
        <v/>
      </c>
      <c r="T11253" s="71" t="str">
        <f t="shared" si="528"/>
        <v/>
      </c>
    </row>
    <row r="11254" spans="16:20">
      <c r="P11254" s="70" t="str">
        <f t="shared" si="526"/>
        <v/>
      </c>
      <c r="Q11254" s="70" t="str">
        <f t="shared" si="527"/>
        <v/>
      </c>
      <c r="R11254" s="70" t="str">
        <f>IFERROR(IF(K11254="handling and wharfage",SUM(P11254:Q11254),IF(OR(K11254="tank",K11254="Boat",K11254="car"),INDEX(Rate!$B$4:$M$25,MATCH(Gilbert!N11254,Rate!$A$4:$A$25,0),MATCH(Gilbert!L11254,Rate!$B$3:$M$3,0))*O11254*0.8,INDEX(Rate!$B$4:$M$25,MATCH(Gilbert!N11254,Rate!$A$4:$A$25,0),MATCH(Gilbert!L11254,Rate!$B$3:$M$3,0))*O11254)),"")</f>
        <v/>
      </c>
      <c r="T11254" s="71" t="str">
        <f t="shared" si="528"/>
        <v/>
      </c>
    </row>
    <row r="11255" spans="16:20">
      <c r="P11255" s="70" t="str">
        <f t="shared" si="526"/>
        <v/>
      </c>
      <c r="Q11255" s="70" t="str">
        <f t="shared" si="527"/>
        <v/>
      </c>
      <c r="R11255" s="70" t="str">
        <f>IFERROR(IF(K11255="handling and wharfage",SUM(P11255:Q11255),IF(OR(K11255="tank",K11255="Boat",K11255="car"),INDEX(Rate!$B$4:$M$25,MATCH(Gilbert!N11255,Rate!$A$4:$A$25,0),MATCH(Gilbert!L11255,Rate!$B$3:$M$3,0))*O11255*0.8,INDEX(Rate!$B$4:$M$25,MATCH(Gilbert!N11255,Rate!$A$4:$A$25,0),MATCH(Gilbert!L11255,Rate!$B$3:$M$3,0))*O11255)),"")</f>
        <v/>
      </c>
      <c r="T11255" s="71" t="str">
        <f t="shared" si="528"/>
        <v/>
      </c>
    </row>
    <row r="11256" spans="16:20">
      <c r="P11256" s="70" t="str">
        <f t="shared" si="526"/>
        <v/>
      </c>
      <c r="Q11256" s="70" t="str">
        <f t="shared" si="527"/>
        <v/>
      </c>
      <c r="R11256" s="70" t="str">
        <f>IFERROR(IF(K11256="handling and wharfage",SUM(P11256:Q11256),IF(OR(K11256="tank",K11256="Boat",K11256="car"),INDEX(Rate!$B$4:$M$25,MATCH(Gilbert!N11256,Rate!$A$4:$A$25,0),MATCH(Gilbert!L11256,Rate!$B$3:$M$3,0))*O11256*0.8,INDEX(Rate!$B$4:$M$25,MATCH(Gilbert!N11256,Rate!$A$4:$A$25,0),MATCH(Gilbert!L11256,Rate!$B$3:$M$3,0))*O11256)),"")</f>
        <v/>
      </c>
      <c r="T11256" s="71" t="str">
        <f t="shared" si="528"/>
        <v/>
      </c>
    </row>
    <row r="11257" spans="16:20">
      <c r="P11257" s="70" t="str">
        <f t="shared" si="526"/>
        <v/>
      </c>
      <c r="Q11257" s="70" t="str">
        <f t="shared" si="527"/>
        <v/>
      </c>
      <c r="R11257" s="70" t="str">
        <f>IFERROR(IF(K11257="handling and wharfage",SUM(P11257:Q11257),IF(OR(K11257="tank",K11257="Boat",K11257="car"),INDEX(Rate!$B$4:$M$25,MATCH(Gilbert!N11257,Rate!$A$4:$A$25,0),MATCH(Gilbert!L11257,Rate!$B$3:$M$3,0))*O11257*0.8,INDEX(Rate!$B$4:$M$25,MATCH(Gilbert!N11257,Rate!$A$4:$A$25,0),MATCH(Gilbert!L11257,Rate!$B$3:$M$3,0))*O11257)),"")</f>
        <v/>
      </c>
      <c r="T11257" s="71" t="str">
        <f t="shared" si="528"/>
        <v/>
      </c>
    </row>
    <row r="11258" spans="16:20">
      <c r="P11258" s="70" t="str">
        <f t="shared" si="526"/>
        <v/>
      </c>
      <c r="Q11258" s="70" t="str">
        <f t="shared" si="527"/>
        <v/>
      </c>
      <c r="R11258" s="70" t="str">
        <f>IFERROR(IF(K11258="handling and wharfage",SUM(P11258:Q11258),IF(OR(K11258="tank",K11258="Boat",K11258="car"),INDEX(Rate!$B$4:$M$25,MATCH(Gilbert!N11258,Rate!$A$4:$A$25,0),MATCH(Gilbert!L11258,Rate!$B$3:$M$3,0))*O11258*0.8,INDEX(Rate!$B$4:$M$25,MATCH(Gilbert!N11258,Rate!$A$4:$A$25,0),MATCH(Gilbert!L11258,Rate!$B$3:$M$3,0))*O11258)),"")</f>
        <v/>
      </c>
      <c r="T11258" s="71" t="str">
        <f t="shared" si="528"/>
        <v/>
      </c>
    </row>
    <row r="11259" spans="16:20">
      <c r="P11259" s="70" t="str">
        <f t="shared" si="526"/>
        <v/>
      </c>
      <c r="Q11259" s="70" t="str">
        <f t="shared" si="527"/>
        <v/>
      </c>
      <c r="R11259" s="70" t="str">
        <f>IFERROR(IF(K11259="handling and wharfage",SUM(P11259:Q11259),IF(OR(K11259="tank",K11259="Boat",K11259="car"),INDEX(Rate!$B$4:$M$25,MATCH(Gilbert!N11259,Rate!$A$4:$A$25,0),MATCH(Gilbert!L11259,Rate!$B$3:$M$3,0))*O11259*0.8,INDEX(Rate!$B$4:$M$25,MATCH(Gilbert!N11259,Rate!$A$4:$A$25,0),MATCH(Gilbert!L11259,Rate!$B$3:$M$3,0))*O11259)),"")</f>
        <v/>
      </c>
      <c r="T11259" s="71" t="str">
        <f t="shared" si="528"/>
        <v/>
      </c>
    </row>
    <row r="11260" spans="16:20">
      <c r="P11260" s="70" t="str">
        <f t="shared" si="526"/>
        <v/>
      </c>
      <c r="Q11260" s="70" t="str">
        <f t="shared" si="527"/>
        <v/>
      </c>
      <c r="R11260" s="70" t="str">
        <f>IFERROR(IF(K11260="handling and wharfage",SUM(P11260:Q11260),IF(OR(K11260="tank",K11260="Boat",K11260="car"),INDEX(Rate!$B$4:$M$25,MATCH(Gilbert!N11260,Rate!$A$4:$A$25,0),MATCH(Gilbert!L11260,Rate!$B$3:$M$3,0))*O11260*0.8,INDEX(Rate!$B$4:$M$25,MATCH(Gilbert!N11260,Rate!$A$4:$A$25,0),MATCH(Gilbert!L11260,Rate!$B$3:$M$3,0))*O11260)),"")</f>
        <v/>
      </c>
      <c r="T11260" s="71" t="str">
        <f t="shared" si="528"/>
        <v/>
      </c>
    </row>
    <row r="11261" spans="16:20">
      <c r="P11261" s="70" t="str">
        <f t="shared" si="526"/>
        <v/>
      </c>
      <c r="Q11261" s="70" t="str">
        <f t="shared" si="527"/>
        <v/>
      </c>
      <c r="R11261" s="70" t="str">
        <f>IFERROR(IF(K11261="handling and wharfage",SUM(P11261:Q11261),IF(OR(K11261="tank",K11261="Boat",K11261="car"),INDEX(Rate!$B$4:$M$25,MATCH(Gilbert!N11261,Rate!$A$4:$A$25,0),MATCH(Gilbert!L11261,Rate!$B$3:$M$3,0))*O11261*0.8,INDEX(Rate!$B$4:$M$25,MATCH(Gilbert!N11261,Rate!$A$4:$A$25,0),MATCH(Gilbert!L11261,Rate!$B$3:$M$3,0))*O11261)),"")</f>
        <v/>
      </c>
      <c r="T11261" s="71" t="str">
        <f t="shared" si="528"/>
        <v/>
      </c>
    </row>
    <row r="11262" spans="16:20">
      <c r="P11262" s="70" t="str">
        <f t="shared" si="526"/>
        <v/>
      </c>
      <c r="Q11262" s="70" t="str">
        <f t="shared" si="527"/>
        <v/>
      </c>
      <c r="R11262" s="70" t="str">
        <f>IFERROR(IF(K11262="handling and wharfage",SUM(P11262:Q11262),IF(OR(K11262="tank",K11262="Boat",K11262="car"),INDEX(Rate!$B$4:$M$25,MATCH(Gilbert!N11262,Rate!$A$4:$A$25,0),MATCH(Gilbert!L11262,Rate!$B$3:$M$3,0))*O11262*0.8,INDEX(Rate!$B$4:$M$25,MATCH(Gilbert!N11262,Rate!$A$4:$A$25,0),MATCH(Gilbert!L11262,Rate!$B$3:$M$3,0))*O11262)),"")</f>
        <v/>
      </c>
      <c r="T11262" s="71" t="str">
        <f t="shared" si="528"/>
        <v/>
      </c>
    </row>
    <row r="11263" spans="16:20">
      <c r="P11263" s="70" t="str">
        <f t="shared" si="526"/>
        <v/>
      </c>
      <c r="Q11263" s="70" t="str">
        <f t="shared" si="527"/>
        <v/>
      </c>
      <c r="R11263" s="70" t="str">
        <f>IFERROR(IF(K11263="handling and wharfage",SUM(P11263:Q11263),IF(OR(K11263="tank",K11263="Boat",K11263="car"),INDEX(Rate!$B$4:$M$25,MATCH(Gilbert!N11263,Rate!$A$4:$A$25,0),MATCH(Gilbert!L11263,Rate!$B$3:$M$3,0))*O11263*0.8,INDEX(Rate!$B$4:$M$25,MATCH(Gilbert!N11263,Rate!$A$4:$A$25,0),MATCH(Gilbert!L11263,Rate!$B$3:$M$3,0))*O11263)),"")</f>
        <v/>
      </c>
      <c r="T11263" s="71" t="str">
        <f t="shared" si="528"/>
        <v/>
      </c>
    </row>
    <row r="11264" spans="16:20">
      <c r="P11264" s="70" t="str">
        <f t="shared" si="526"/>
        <v/>
      </c>
      <c r="Q11264" s="70" t="str">
        <f t="shared" si="527"/>
        <v/>
      </c>
      <c r="R11264" s="70" t="str">
        <f>IFERROR(IF(K11264="handling and wharfage",SUM(P11264:Q11264),IF(OR(K11264="tank",K11264="Boat",K11264="car"),INDEX(Rate!$B$4:$M$25,MATCH(Gilbert!N11264,Rate!$A$4:$A$25,0),MATCH(Gilbert!L11264,Rate!$B$3:$M$3,0))*O11264*0.8,INDEX(Rate!$B$4:$M$25,MATCH(Gilbert!N11264,Rate!$A$4:$A$25,0),MATCH(Gilbert!L11264,Rate!$B$3:$M$3,0))*O11264)),"")</f>
        <v/>
      </c>
      <c r="T11264" s="71" t="str">
        <f t="shared" si="528"/>
        <v/>
      </c>
    </row>
    <row r="11265" spans="16:20">
      <c r="P11265" s="70" t="str">
        <f t="shared" si="526"/>
        <v/>
      </c>
      <c r="Q11265" s="70" t="str">
        <f t="shared" si="527"/>
        <v/>
      </c>
      <c r="R11265" s="70" t="str">
        <f>IFERROR(IF(K11265="handling and wharfage",SUM(P11265:Q11265),IF(OR(K11265="tank",K11265="Boat",K11265="car"),INDEX(Rate!$B$4:$M$25,MATCH(Gilbert!N11265,Rate!$A$4:$A$25,0),MATCH(Gilbert!L11265,Rate!$B$3:$M$3,0))*O11265*0.8,INDEX(Rate!$B$4:$M$25,MATCH(Gilbert!N11265,Rate!$A$4:$A$25,0),MATCH(Gilbert!L11265,Rate!$B$3:$M$3,0))*O11265)),"")</f>
        <v/>
      </c>
      <c r="T11265" s="71" t="str">
        <f t="shared" si="528"/>
        <v/>
      </c>
    </row>
    <row r="11266" spans="16:20">
      <c r="P11266" s="70" t="str">
        <f t="shared" si="526"/>
        <v/>
      </c>
      <c r="Q11266" s="70" t="str">
        <f t="shared" si="527"/>
        <v/>
      </c>
      <c r="R11266" s="70" t="str">
        <f>IFERROR(IF(K11266="handling and wharfage",SUM(P11266:Q11266),IF(OR(K11266="tank",K11266="Boat",K11266="car"),INDEX(Rate!$B$4:$M$25,MATCH(Gilbert!N11266,Rate!$A$4:$A$25,0),MATCH(Gilbert!L11266,Rate!$B$3:$M$3,0))*O11266*0.8,INDEX(Rate!$B$4:$M$25,MATCH(Gilbert!N11266,Rate!$A$4:$A$25,0),MATCH(Gilbert!L11266,Rate!$B$3:$M$3,0))*O11266)),"")</f>
        <v/>
      </c>
      <c r="T11266" s="71" t="str">
        <f t="shared" si="528"/>
        <v/>
      </c>
    </row>
    <row r="11267" spans="16:20">
      <c r="P11267" s="70" t="str">
        <f t="shared" ref="P11267:P11330" si="529">IF(OR(K11267="handling and wharfage",K11267="rau handling and wharfage"),O11267*30,"")</f>
        <v/>
      </c>
      <c r="Q11267" s="70" t="str">
        <f t="shared" ref="Q11267:Q11330" si="530">IF(K11267&lt;&gt;"handling and wharfage","",O11267*3.5)</f>
        <v/>
      </c>
      <c r="R11267" s="70" t="str">
        <f>IFERROR(IF(K11267="handling and wharfage",SUM(P11267:Q11267),IF(OR(K11267="tank",K11267="Boat",K11267="car"),INDEX(Rate!$B$4:$M$25,MATCH(Gilbert!N11267,Rate!$A$4:$A$25,0),MATCH(Gilbert!L11267,Rate!$B$3:$M$3,0))*O11267*0.8,INDEX(Rate!$B$4:$M$25,MATCH(Gilbert!N11267,Rate!$A$4:$A$25,0),MATCH(Gilbert!L11267,Rate!$B$3:$M$3,0))*O11267)),"")</f>
        <v/>
      </c>
      <c r="T11267" s="71" t="str">
        <f t="shared" ref="T11267:T11330" si="531">IF(L11267="","",IF(L11267="General2","F0070000061A","E31250000331"))</f>
        <v/>
      </c>
    </row>
    <row r="11268" spans="16:20">
      <c r="P11268" s="70" t="str">
        <f t="shared" si="529"/>
        <v/>
      </c>
      <c r="Q11268" s="70" t="str">
        <f t="shared" si="530"/>
        <v/>
      </c>
      <c r="R11268" s="70" t="str">
        <f>IFERROR(IF(K11268="handling and wharfage",SUM(P11268:Q11268),IF(OR(K11268="tank",K11268="Boat",K11268="car"),INDEX(Rate!$B$4:$M$25,MATCH(Gilbert!N11268,Rate!$A$4:$A$25,0),MATCH(Gilbert!L11268,Rate!$B$3:$M$3,0))*O11268*0.8,INDEX(Rate!$B$4:$M$25,MATCH(Gilbert!N11268,Rate!$A$4:$A$25,0),MATCH(Gilbert!L11268,Rate!$B$3:$M$3,0))*O11268)),"")</f>
        <v/>
      </c>
      <c r="T11268" s="71" t="str">
        <f t="shared" si="531"/>
        <v/>
      </c>
    </row>
    <row r="11269" spans="16:20">
      <c r="P11269" s="70" t="str">
        <f t="shared" si="529"/>
        <v/>
      </c>
      <c r="Q11269" s="70" t="str">
        <f t="shared" si="530"/>
        <v/>
      </c>
      <c r="R11269" s="70" t="str">
        <f>IFERROR(IF(K11269="handling and wharfage",SUM(P11269:Q11269),IF(OR(K11269="tank",K11269="Boat",K11269="car"),INDEX(Rate!$B$4:$M$25,MATCH(Gilbert!N11269,Rate!$A$4:$A$25,0),MATCH(Gilbert!L11269,Rate!$B$3:$M$3,0))*O11269*0.8,INDEX(Rate!$B$4:$M$25,MATCH(Gilbert!N11269,Rate!$A$4:$A$25,0),MATCH(Gilbert!L11269,Rate!$B$3:$M$3,0))*O11269)),"")</f>
        <v/>
      </c>
      <c r="T11269" s="71" t="str">
        <f t="shared" si="531"/>
        <v/>
      </c>
    </row>
    <row r="11270" spans="16:20">
      <c r="P11270" s="70" t="str">
        <f t="shared" si="529"/>
        <v/>
      </c>
      <c r="Q11270" s="70" t="str">
        <f t="shared" si="530"/>
        <v/>
      </c>
      <c r="R11270" s="70" t="str">
        <f>IFERROR(IF(K11270="handling and wharfage",SUM(P11270:Q11270),IF(OR(K11270="tank",K11270="Boat",K11270="car"),INDEX(Rate!$B$4:$M$25,MATCH(Gilbert!N11270,Rate!$A$4:$A$25,0),MATCH(Gilbert!L11270,Rate!$B$3:$M$3,0))*O11270*0.8,INDEX(Rate!$B$4:$M$25,MATCH(Gilbert!N11270,Rate!$A$4:$A$25,0),MATCH(Gilbert!L11270,Rate!$B$3:$M$3,0))*O11270)),"")</f>
        <v/>
      </c>
      <c r="T11270" s="71" t="str">
        <f t="shared" si="531"/>
        <v/>
      </c>
    </row>
    <row r="11271" spans="16:20">
      <c r="P11271" s="70" t="str">
        <f t="shared" si="529"/>
        <v/>
      </c>
      <c r="Q11271" s="70" t="str">
        <f t="shared" si="530"/>
        <v/>
      </c>
      <c r="R11271" s="70" t="str">
        <f>IFERROR(IF(K11271="handling and wharfage",SUM(P11271:Q11271),IF(OR(K11271="tank",K11271="Boat",K11271="car"),INDEX(Rate!$B$4:$M$25,MATCH(Gilbert!N11271,Rate!$A$4:$A$25,0),MATCH(Gilbert!L11271,Rate!$B$3:$M$3,0))*O11271*0.8,INDEX(Rate!$B$4:$M$25,MATCH(Gilbert!N11271,Rate!$A$4:$A$25,0),MATCH(Gilbert!L11271,Rate!$B$3:$M$3,0))*O11271)),"")</f>
        <v/>
      </c>
      <c r="T11271" s="71" t="str">
        <f t="shared" si="531"/>
        <v/>
      </c>
    </row>
    <row r="11272" spans="16:20">
      <c r="P11272" s="70" t="str">
        <f t="shared" si="529"/>
        <v/>
      </c>
      <c r="Q11272" s="70" t="str">
        <f t="shared" si="530"/>
        <v/>
      </c>
      <c r="R11272" s="70" t="str">
        <f>IFERROR(IF(K11272="handling and wharfage",SUM(P11272:Q11272),IF(OR(K11272="tank",K11272="Boat",K11272="car"),INDEX(Rate!$B$4:$M$25,MATCH(Gilbert!N11272,Rate!$A$4:$A$25,0),MATCH(Gilbert!L11272,Rate!$B$3:$M$3,0))*O11272*0.8,INDEX(Rate!$B$4:$M$25,MATCH(Gilbert!N11272,Rate!$A$4:$A$25,0),MATCH(Gilbert!L11272,Rate!$B$3:$M$3,0))*O11272)),"")</f>
        <v/>
      </c>
      <c r="T11272" s="71" t="str">
        <f t="shared" si="531"/>
        <v/>
      </c>
    </row>
    <row r="11273" spans="16:20">
      <c r="P11273" s="70" t="str">
        <f t="shared" si="529"/>
        <v/>
      </c>
      <c r="Q11273" s="70" t="str">
        <f t="shared" si="530"/>
        <v/>
      </c>
      <c r="R11273" s="70" t="str">
        <f>IFERROR(IF(K11273="handling and wharfage",SUM(P11273:Q11273),IF(OR(K11273="tank",K11273="Boat",K11273="car"),INDEX(Rate!$B$4:$M$25,MATCH(Gilbert!N11273,Rate!$A$4:$A$25,0),MATCH(Gilbert!L11273,Rate!$B$3:$M$3,0))*O11273*0.8,INDEX(Rate!$B$4:$M$25,MATCH(Gilbert!N11273,Rate!$A$4:$A$25,0),MATCH(Gilbert!L11273,Rate!$B$3:$M$3,0))*O11273)),"")</f>
        <v/>
      </c>
      <c r="T11273" s="71" t="str">
        <f t="shared" si="531"/>
        <v/>
      </c>
    </row>
    <row r="11274" spans="16:20">
      <c r="P11274" s="70" t="str">
        <f t="shared" si="529"/>
        <v/>
      </c>
      <c r="Q11274" s="70" t="str">
        <f t="shared" si="530"/>
        <v/>
      </c>
      <c r="R11274" s="70" t="str">
        <f>IFERROR(IF(K11274="handling and wharfage",SUM(P11274:Q11274),IF(OR(K11274="tank",K11274="Boat",K11274="car"),INDEX(Rate!$B$4:$M$25,MATCH(Gilbert!N11274,Rate!$A$4:$A$25,0),MATCH(Gilbert!L11274,Rate!$B$3:$M$3,0))*O11274*0.8,INDEX(Rate!$B$4:$M$25,MATCH(Gilbert!N11274,Rate!$A$4:$A$25,0),MATCH(Gilbert!L11274,Rate!$B$3:$M$3,0))*O11274)),"")</f>
        <v/>
      </c>
      <c r="T11274" s="71" t="str">
        <f t="shared" si="531"/>
        <v/>
      </c>
    </row>
    <row r="11275" spans="16:20">
      <c r="P11275" s="70" t="str">
        <f t="shared" si="529"/>
        <v/>
      </c>
      <c r="Q11275" s="70" t="str">
        <f t="shared" si="530"/>
        <v/>
      </c>
      <c r="R11275" s="70" t="str">
        <f>IFERROR(IF(K11275="handling and wharfage",SUM(P11275:Q11275),IF(OR(K11275="tank",K11275="Boat",K11275="car"),INDEX(Rate!$B$4:$M$25,MATCH(Gilbert!N11275,Rate!$A$4:$A$25,0),MATCH(Gilbert!L11275,Rate!$B$3:$M$3,0))*O11275*0.8,INDEX(Rate!$B$4:$M$25,MATCH(Gilbert!N11275,Rate!$A$4:$A$25,0),MATCH(Gilbert!L11275,Rate!$B$3:$M$3,0))*O11275)),"")</f>
        <v/>
      </c>
      <c r="T11275" s="71" t="str">
        <f t="shared" si="531"/>
        <v/>
      </c>
    </row>
    <row r="11276" spans="16:20">
      <c r="P11276" s="70" t="str">
        <f t="shared" si="529"/>
        <v/>
      </c>
      <c r="Q11276" s="70" t="str">
        <f t="shared" si="530"/>
        <v/>
      </c>
      <c r="R11276" s="70" t="str">
        <f>IFERROR(IF(K11276="handling and wharfage",SUM(P11276:Q11276),IF(OR(K11276="tank",K11276="Boat",K11276="car"),INDEX(Rate!$B$4:$M$25,MATCH(Gilbert!N11276,Rate!$A$4:$A$25,0),MATCH(Gilbert!L11276,Rate!$B$3:$M$3,0))*O11276*0.8,INDEX(Rate!$B$4:$M$25,MATCH(Gilbert!N11276,Rate!$A$4:$A$25,0),MATCH(Gilbert!L11276,Rate!$B$3:$M$3,0))*O11276)),"")</f>
        <v/>
      </c>
      <c r="T11276" s="71" t="str">
        <f t="shared" si="531"/>
        <v/>
      </c>
    </row>
    <row r="11277" spans="16:20">
      <c r="P11277" s="70" t="str">
        <f t="shared" si="529"/>
        <v/>
      </c>
      <c r="Q11277" s="70" t="str">
        <f t="shared" si="530"/>
        <v/>
      </c>
      <c r="R11277" s="70" t="str">
        <f>IFERROR(IF(K11277="handling and wharfage",SUM(P11277:Q11277),IF(OR(K11277="tank",K11277="Boat",K11277="car"),INDEX(Rate!$B$4:$M$25,MATCH(Gilbert!N11277,Rate!$A$4:$A$25,0),MATCH(Gilbert!L11277,Rate!$B$3:$M$3,0))*O11277*0.8,INDEX(Rate!$B$4:$M$25,MATCH(Gilbert!N11277,Rate!$A$4:$A$25,0),MATCH(Gilbert!L11277,Rate!$B$3:$M$3,0))*O11277)),"")</f>
        <v/>
      </c>
      <c r="T11277" s="71" t="str">
        <f t="shared" si="531"/>
        <v/>
      </c>
    </row>
    <row r="11278" spans="16:20">
      <c r="P11278" s="70" t="str">
        <f t="shared" si="529"/>
        <v/>
      </c>
      <c r="Q11278" s="70" t="str">
        <f t="shared" si="530"/>
        <v/>
      </c>
      <c r="R11278" s="70" t="str">
        <f>IFERROR(IF(K11278="handling and wharfage",SUM(P11278:Q11278),IF(OR(K11278="tank",K11278="Boat",K11278="car"),INDEX(Rate!$B$4:$M$25,MATCH(Gilbert!N11278,Rate!$A$4:$A$25,0),MATCH(Gilbert!L11278,Rate!$B$3:$M$3,0))*O11278*0.8,INDEX(Rate!$B$4:$M$25,MATCH(Gilbert!N11278,Rate!$A$4:$A$25,0),MATCH(Gilbert!L11278,Rate!$B$3:$M$3,0))*O11278)),"")</f>
        <v/>
      </c>
      <c r="T11278" s="71" t="str">
        <f t="shared" si="531"/>
        <v/>
      </c>
    </row>
    <row r="11279" spans="16:20">
      <c r="P11279" s="70" t="str">
        <f t="shared" si="529"/>
        <v/>
      </c>
      <c r="Q11279" s="70" t="str">
        <f t="shared" si="530"/>
        <v/>
      </c>
      <c r="R11279" s="70" t="str">
        <f>IFERROR(IF(K11279="handling and wharfage",SUM(P11279:Q11279),IF(OR(K11279="tank",K11279="Boat",K11279="car"),INDEX(Rate!$B$4:$M$25,MATCH(Gilbert!N11279,Rate!$A$4:$A$25,0),MATCH(Gilbert!L11279,Rate!$B$3:$M$3,0))*O11279*0.8,INDEX(Rate!$B$4:$M$25,MATCH(Gilbert!N11279,Rate!$A$4:$A$25,0),MATCH(Gilbert!L11279,Rate!$B$3:$M$3,0))*O11279)),"")</f>
        <v/>
      </c>
      <c r="T11279" s="71" t="str">
        <f t="shared" si="531"/>
        <v/>
      </c>
    </row>
    <row r="11280" spans="16:20">
      <c r="P11280" s="70" t="str">
        <f t="shared" si="529"/>
        <v/>
      </c>
      <c r="Q11280" s="70" t="str">
        <f t="shared" si="530"/>
        <v/>
      </c>
      <c r="R11280" s="70" t="str">
        <f>IFERROR(IF(K11280="handling and wharfage",SUM(P11280:Q11280),IF(OR(K11280="tank",K11280="Boat",K11280="car"),INDEX(Rate!$B$4:$M$25,MATCH(Gilbert!N11280,Rate!$A$4:$A$25,0),MATCH(Gilbert!L11280,Rate!$B$3:$M$3,0))*O11280*0.8,INDEX(Rate!$B$4:$M$25,MATCH(Gilbert!N11280,Rate!$A$4:$A$25,0),MATCH(Gilbert!L11280,Rate!$B$3:$M$3,0))*O11280)),"")</f>
        <v/>
      </c>
      <c r="T11280" s="71" t="str">
        <f t="shared" si="531"/>
        <v/>
      </c>
    </row>
    <row r="11281" spans="16:20">
      <c r="P11281" s="70" t="str">
        <f t="shared" si="529"/>
        <v/>
      </c>
      <c r="Q11281" s="70" t="str">
        <f t="shared" si="530"/>
        <v/>
      </c>
      <c r="R11281" s="70" t="str">
        <f>IFERROR(IF(K11281="handling and wharfage",SUM(P11281:Q11281),IF(OR(K11281="tank",K11281="Boat",K11281="car"),INDEX(Rate!$B$4:$M$25,MATCH(Gilbert!N11281,Rate!$A$4:$A$25,0),MATCH(Gilbert!L11281,Rate!$B$3:$M$3,0))*O11281*0.8,INDEX(Rate!$B$4:$M$25,MATCH(Gilbert!N11281,Rate!$A$4:$A$25,0),MATCH(Gilbert!L11281,Rate!$B$3:$M$3,0))*O11281)),"")</f>
        <v/>
      </c>
      <c r="T11281" s="71" t="str">
        <f t="shared" si="531"/>
        <v/>
      </c>
    </row>
    <row r="11282" spans="16:20">
      <c r="P11282" s="70" t="str">
        <f t="shared" si="529"/>
        <v/>
      </c>
      <c r="Q11282" s="70" t="str">
        <f t="shared" si="530"/>
        <v/>
      </c>
      <c r="R11282" s="70" t="str">
        <f>IFERROR(IF(K11282="handling and wharfage",SUM(P11282:Q11282),IF(OR(K11282="tank",K11282="Boat",K11282="car"),INDEX(Rate!$B$4:$M$25,MATCH(Gilbert!N11282,Rate!$A$4:$A$25,0),MATCH(Gilbert!L11282,Rate!$B$3:$M$3,0))*O11282*0.8,INDEX(Rate!$B$4:$M$25,MATCH(Gilbert!N11282,Rate!$A$4:$A$25,0),MATCH(Gilbert!L11282,Rate!$B$3:$M$3,0))*O11282)),"")</f>
        <v/>
      </c>
      <c r="T11282" s="71" t="str">
        <f t="shared" si="531"/>
        <v/>
      </c>
    </row>
    <row r="11283" spans="16:20">
      <c r="P11283" s="70" t="str">
        <f t="shared" si="529"/>
        <v/>
      </c>
      <c r="Q11283" s="70" t="str">
        <f t="shared" si="530"/>
        <v/>
      </c>
      <c r="R11283" s="70" t="str">
        <f>IFERROR(IF(K11283="handling and wharfage",SUM(P11283:Q11283),IF(OR(K11283="tank",K11283="Boat",K11283="car"),INDEX(Rate!$B$4:$M$25,MATCH(Gilbert!N11283,Rate!$A$4:$A$25,0),MATCH(Gilbert!L11283,Rate!$B$3:$M$3,0))*O11283*0.8,INDEX(Rate!$B$4:$M$25,MATCH(Gilbert!N11283,Rate!$A$4:$A$25,0),MATCH(Gilbert!L11283,Rate!$B$3:$M$3,0))*O11283)),"")</f>
        <v/>
      </c>
      <c r="T11283" s="71" t="str">
        <f t="shared" si="531"/>
        <v/>
      </c>
    </row>
    <row r="11284" spans="16:20">
      <c r="P11284" s="70" t="str">
        <f t="shared" si="529"/>
        <v/>
      </c>
      <c r="Q11284" s="70" t="str">
        <f t="shared" si="530"/>
        <v/>
      </c>
      <c r="R11284" s="70" t="str">
        <f>IFERROR(IF(K11284="handling and wharfage",SUM(P11284:Q11284),IF(OR(K11284="tank",K11284="Boat",K11284="car"),INDEX(Rate!$B$4:$M$25,MATCH(Gilbert!N11284,Rate!$A$4:$A$25,0),MATCH(Gilbert!L11284,Rate!$B$3:$M$3,0))*O11284*0.8,INDEX(Rate!$B$4:$M$25,MATCH(Gilbert!N11284,Rate!$A$4:$A$25,0),MATCH(Gilbert!L11284,Rate!$B$3:$M$3,0))*O11284)),"")</f>
        <v/>
      </c>
      <c r="T11284" s="71" t="str">
        <f t="shared" si="531"/>
        <v/>
      </c>
    </row>
    <row r="11285" spans="16:20">
      <c r="P11285" s="70" t="str">
        <f t="shared" si="529"/>
        <v/>
      </c>
      <c r="Q11285" s="70" t="str">
        <f t="shared" si="530"/>
        <v/>
      </c>
      <c r="R11285" s="70" t="str">
        <f>IFERROR(IF(K11285="handling and wharfage",SUM(P11285:Q11285),IF(OR(K11285="tank",K11285="Boat",K11285="car"),INDEX(Rate!$B$4:$M$25,MATCH(Gilbert!N11285,Rate!$A$4:$A$25,0),MATCH(Gilbert!L11285,Rate!$B$3:$M$3,0))*O11285*0.8,INDEX(Rate!$B$4:$M$25,MATCH(Gilbert!N11285,Rate!$A$4:$A$25,0),MATCH(Gilbert!L11285,Rate!$B$3:$M$3,0))*O11285)),"")</f>
        <v/>
      </c>
      <c r="T11285" s="71" t="str">
        <f t="shared" si="531"/>
        <v/>
      </c>
    </row>
    <row r="11286" spans="16:20">
      <c r="P11286" s="70" t="str">
        <f t="shared" si="529"/>
        <v/>
      </c>
      <c r="Q11286" s="70" t="str">
        <f t="shared" si="530"/>
        <v/>
      </c>
      <c r="R11286" s="70" t="str">
        <f>IFERROR(IF(K11286="handling and wharfage",SUM(P11286:Q11286),IF(OR(K11286="tank",K11286="Boat",K11286="car"),INDEX(Rate!$B$4:$M$25,MATCH(Gilbert!N11286,Rate!$A$4:$A$25,0),MATCH(Gilbert!L11286,Rate!$B$3:$M$3,0))*O11286*0.8,INDEX(Rate!$B$4:$M$25,MATCH(Gilbert!N11286,Rate!$A$4:$A$25,0),MATCH(Gilbert!L11286,Rate!$B$3:$M$3,0))*O11286)),"")</f>
        <v/>
      </c>
      <c r="T11286" s="71" t="str">
        <f t="shared" si="531"/>
        <v/>
      </c>
    </row>
    <row r="11287" spans="16:20">
      <c r="P11287" s="70" t="str">
        <f t="shared" si="529"/>
        <v/>
      </c>
      <c r="Q11287" s="70" t="str">
        <f t="shared" si="530"/>
        <v/>
      </c>
      <c r="R11287" s="70" t="str">
        <f>IFERROR(IF(K11287="handling and wharfage",SUM(P11287:Q11287),IF(OR(K11287="tank",K11287="Boat",K11287="car"),INDEX(Rate!$B$4:$M$25,MATCH(Gilbert!N11287,Rate!$A$4:$A$25,0),MATCH(Gilbert!L11287,Rate!$B$3:$M$3,0))*O11287*0.8,INDEX(Rate!$B$4:$M$25,MATCH(Gilbert!N11287,Rate!$A$4:$A$25,0),MATCH(Gilbert!L11287,Rate!$B$3:$M$3,0))*O11287)),"")</f>
        <v/>
      </c>
      <c r="T11287" s="71" t="str">
        <f t="shared" si="531"/>
        <v/>
      </c>
    </row>
    <row r="11288" spans="16:20">
      <c r="P11288" s="70" t="str">
        <f t="shared" si="529"/>
        <v/>
      </c>
      <c r="Q11288" s="70" t="str">
        <f t="shared" si="530"/>
        <v/>
      </c>
      <c r="R11288" s="70" t="str">
        <f>IFERROR(IF(K11288="handling and wharfage",SUM(P11288:Q11288),IF(OR(K11288="tank",K11288="Boat",K11288="car"),INDEX(Rate!$B$4:$M$25,MATCH(Gilbert!N11288,Rate!$A$4:$A$25,0),MATCH(Gilbert!L11288,Rate!$B$3:$M$3,0))*O11288*0.8,INDEX(Rate!$B$4:$M$25,MATCH(Gilbert!N11288,Rate!$A$4:$A$25,0),MATCH(Gilbert!L11288,Rate!$B$3:$M$3,0))*O11288)),"")</f>
        <v/>
      </c>
      <c r="T11288" s="71" t="str">
        <f t="shared" si="531"/>
        <v/>
      </c>
    </row>
    <row r="11289" spans="16:20">
      <c r="P11289" s="70" t="str">
        <f t="shared" si="529"/>
        <v/>
      </c>
      <c r="Q11289" s="70" t="str">
        <f t="shared" si="530"/>
        <v/>
      </c>
      <c r="R11289" s="70" t="str">
        <f>IFERROR(IF(K11289="handling and wharfage",SUM(P11289:Q11289),IF(OR(K11289="tank",K11289="Boat",K11289="car"),INDEX(Rate!$B$4:$M$25,MATCH(Gilbert!N11289,Rate!$A$4:$A$25,0),MATCH(Gilbert!L11289,Rate!$B$3:$M$3,0))*O11289*0.8,INDEX(Rate!$B$4:$M$25,MATCH(Gilbert!N11289,Rate!$A$4:$A$25,0),MATCH(Gilbert!L11289,Rate!$B$3:$M$3,0))*O11289)),"")</f>
        <v/>
      </c>
      <c r="T11289" s="71" t="str">
        <f t="shared" si="531"/>
        <v/>
      </c>
    </row>
    <row r="11290" spans="16:20">
      <c r="P11290" s="70" t="str">
        <f t="shared" si="529"/>
        <v/>
      </c>
      <c r="Q11290" s="70" t="str">
        <f t="shared" si="530"/>
        <v/>
      </c>
      <c r="R11290" s="70" t="str">
        <f>IFERROR(IF(K11290="handling and wharfage",SUM(P11290:Q11290),IF(OR(K11290="tank",K11290="Boat",K11290="car"),INDEX(Rate!$B$4:$M$25,MATCH(Gilbert!N11290,Rate!$A$4:$A$25,0),MATCH(Gilbert!L11290,Rate!$B$3:$M$3,0))*O11290*0.8,INDEX(Rate!$B$4:$M$25,MATCH(Gilbert!N11290,Rate!$A$4:$A$25,0),MATCH(Gilbert!L11290,Rate!$B$3:$M$3,0))*O11290)),"")</f>
        <v/>
      </c>
      <c r="T11290" s="71" t="str">
        <f t="shared" si="531"/>
        <v/>
      </c>
    </row>
    <row r="11291" spans="16:20">
      <c r="P11291" s="70" t="str">
        <f t="shared" si="529"/>
        <v/>
      </c>
      <c r="Q11291" s="70" t="str">
        <f t="shared" si="530"/>
        <v/>
      </c>
      <c r="R11291" s="70" t="str">
        <f>IFERROR(IF(K11291="handling and wharfage",SUM(P11291:Q11291),IF(OR(K11291="tank",K11291="Boat",K11291="car"),INDEX(Rate!$B$4:$M$25,MATCH(Gilbert!N11291,Rate!$A$4:$A$25,0),MATCH(Gilbert!L11291,Rate!$B$3:$M$3,0))*O11291*0.8,INDEX(Rate!$B$4:$M$25,MATCH(Gilbert!N11291,Rate!$A$4:$A$25,0),MATCH(Gilbert!L11291,Rate!$B$3:$M$3,0))*O11291)),"")</f>
        <v/>
      </c>
      <c r="T11291" s="71" t="str">
        <f t="shared" si="531"/>
        <v/>
      </c>
    </row>
    <row r="11292" spans="16:20">
      <c r="P11292" s="70" t="str">
        <f t="shared" si="529"/>
        <v/>
      </c>
      <c r="Q11292" s="70" t="str">
        <f t="shared" si="530"/>
        <v/>
      </c>
      <c r="R11292" s="70" t="str">
        <f>IFERROR(IF(K11292="handling and wharfage",SUM(P11292:Q11292),IF(OR(K11292="tank",K11292="Boat",K11292="car"),INDEX(Rate!$B$4:$M$25,MATCH(Gilbert!N11292,Rate!$A$4:$A$25,0),MATCH(Gilbert!L11292,Rate!$B$3:$M$3,0))*O11292*0.8,INDEX(Rate!$B$4:$M$25,MATCH(Gilbert!N11292,Rate!$A$4:$A$25,0),MATCH(Gilbert!L11292,Rate!$B$3:$M$3,0))*O11292)),"")</f>
        <v/>
      </c>
      <c r="T11292" s="71" t="str">
        <f t="shared" si="531"/>
        <v/>
      </c>
    </row>
    <row r="11293" spans="16:20">
      <c r="P11293" s="70" t="str">
        <f t="shared" si="529"/>
        <v/>
      </c>
      <c r="Q11293" s="70" t="str">
        <f t="shared" si="530"/>
        <v/>
      </c>
      <c r="R11293" s="70" t="str">
        <f>IFERROR(IF(K11293="handling and wharfage",SUM(P11293:Q11293),IF(OR(K11293="tank",K11293="Boat",K11293="car"),INDEX(Rate!$B$4:$M$25,MATCH(Gilbert!N11293,Rate!$A$4:$A$25,0),MATCH(Gilbert!L11293,Rate!$B$3:$M$3,0))*O11293*0.8,INDEX(Rate!$B$4:$M$25,MATCH(Gilbert!N11293,Rate!$A$4:$A$25,0),MATCH(Gilbert!L11293,Rate!$B$3:$M$3,0))*O11293)),"")</f>
        <v/>
      </c>
      <c r="T11293" s="71" t="str">
        <f t="shared" si="531"/>
        <v/>
      </c>
    </row>
    <row r="11294" spans="16:20">
      <c r="P11294" s="70" t="str">
        <f t="shared" si="529"/>
        <v/>
      </c>
      <c r="Q11294" s="70" t="str">
        <f t="shared" si="530"/>
        <v/>
      </c>
      <c r="R11294" s="70" t="str">
        <f>IFERROR(IF(K11294="handling and wharfage",SUM(P11294:Q11294),IF(OR(K11294="tank",K11294="Boat",K11294="car"),INDEX(Rate!$B$4:$M$25,MATCH(Gilbert!N11294,Rate!$A$4:$A$25,0),MATCH(Gilbert!L11294,Rate!$B$3:$M$3,0))*O11294*0.8,INDEX(Rate!$B$4:$M$25,MATCH(Gilbert!N11294,Rate!$A$4:$A$25,0),MATCH(Gilbert!L11294,Rate!$B$3:$M$3,0))*O11294)),"")</f>
        <v/>
      </c>
      <c r="T11294" s="71" t="str">
        <f t="shared" si="531"/>
        <v/>
      </c>
    </row>
    <row r="11295" spans="16:20">
      <c r="P11295" s="70" t="str">
        <f t="shared" si="529"/>
        <v/>
      </c>
      <c r="Q11295" s="70" t="str">
        <f t="shared" si="530"/>
        <v/>
      </c>
      <c r="R11295" s="70" t="str">
        <f>IFERROR(IF(K11295="handling and wharfage",SUM(P11295:Q11295),IF(OR(K11295="tank",K11295="Boat",K11295="car"),INDEX(Rate!$B$4:$M$25,MATCH(Gilbert!N11295,Rate!$A$4:$A$25,0),MATCH(Gilbert!L11295,Rate!$B$3:$M$3,0))*O11295*0.8,INDEX(Rate!$B$4:$M$25,MATCH(Gilbert!N11295,Rate!$A$4:$A$25,0),MATCH(Gilbert!L11295,Rate!$B$3:$M$3,0))*O11295)),"")</f>
        <v/>
      </c>
      <c r="T11295" s="71" t="str">
        <f t="shared" si="531"/>
        <v/>
      </c>
    </row>
    <row r="11296" spans="16:20">
      <c r="P11296" s="70" t="str">
        <f t="shared" si="529"/>
        <v/>
      </c>
      <c r="Q11296" s="70" t="str">
        <f t="shared" si="530"/>
        <v/>
      </c>
      <c r="R11296" s="70" t="str">
        <f>IFERROR(IF(K11296="handling and wharfage",SUM(P11296:Q11296),IF(OR(K11296="tank",K11296="Boat",K11296="car"),INDEX(Rate!$B$4:$M$25,MATCH(Gilbert!N11296,Rate!$A$4:$A$25,0),MATCH(Gilbert!L11296,Rate!$B$3:$M$3,0))*O11296*0.8,INDEX(Rate!$B$4:$M$25,MATCH(Gilbert!N11296,Rate!$A$4:$A$25,0),MATCH(Gilbert!L11296,Rate!$B$3:$M$3,0))*O11296)),"")</f>
        <v/>
      </c>
      <c r="T11296" s="71" t="str">
        <f t="shared" si="531"/>
        <v/>
      </c>
    </row>
    <row r="11297" spans="16:20">
      <c r="P11297" s="70" t="str">
        <f t="shared" si="529"/>
        <v/>
      </c>
      <c r="Q11297" s="70" t="str">
        <f t="shared" si="530"/>
        <v/>
      </c>
      <c r="R11297" s="70" t="str">
        <f>IFERROR(IF(K11297="handling and wharfage",SUM(P11297:Q11297),IF(OR(K11297="tank",K11297="Boat",K11297="car"),INDEX(Rate!$B$4:$M$25,MATCH(Gilbert!N11297,Rate!$A$4:$A$25,0),MATCH(Gilbert!L11297,Rate!$B$3:$M$3,0))*O11297*0.8,INDEX(Rate!$B$4:$M$25,MATCH(Gilbert!N11297,Rate!$A$4:$A$25,0),MATCH(Gilbert!L11297,Rate!$B$3:$M$3,0))*O11297)),"")</f>
        <v/>
      </c>
      <c r="T11297" s="71" t="str">
        <f t="shared" si="531"/>
        <v/>
      </c>
    </row>
    <row r="11298" spans="16:20">
      <c r="P11298" s="70" t="str">
        <f t="shared" si="529"/>
        <v/>
      </c>
      <c r="Q11298" s="70" t="str">
        <f t="shared" si="530"/>
        <v/>
      </c>
      <c r="R11298" s="70" t="str">
        <f>IFERROR(IF(K11298="handling and wharfage",SUM(P11298:Q11298),IF(OR(K11298="tank",K11298="Boat",K11298="car"),INDEX(Rate!$B$4:$M$25,MATCH(Gilbert!N11298,Rate!$A$4:$A$25,0),MATCH(Gilbert!L11298,Rate!$B$3:$M$3,0))*O11298*0.8,INDEX(Rate!$B$4:$M$25,MATCH(Gilbert!N11298,Rate!$A$4:$A$25,0),MATCH(Gilbert!L11298,Rate!$B$3:$M$3,0))*O11298)),"")</f>
        <v/>
      </c>
      <c r="T11298" s="71" t="str">
        <f t="shared" si="531"/>
        <v/>
      </c>
    </row>
    <row r="11299" spans="16:20">
      <c r="P11299" s="70" t="str">
        <f t="shared" si="529"/>
        <v/>
      </c>
      <c r="Q11299" s="70" t="str">
        <f t="shared" si="530"/>
        <v/>
      </c>
      <c r="R11299" s="70" t="str">
        <f>IFERROR(IF(K11299="handling and wharfage",SUM(P11299:Q11299),IF(OR(K11299="tank",K11299="Boat",K11299="car"),INDEX(Rate!$B$4:$M$25,MATCH(Gilbert!N11299,Rate!$A$4:$A$25,0),MATCH(Gilbert!L11299,Rate!$B$3:$M$3,0))*O11299*0.8,INDEX(Rate!$B$4:$M$25,MATCH(Gilbert!N11299,Rate!$A$4:$A$25,0),MATCH(Gilbert!L11299,Rate!$B$3:$M$3,0))*O11299)),"")</f>
        <v/>
      </c>
      <c r="T11299" s="71" t="str">
        <f t="shared" si="531"/>
        <v/>
      </c>
    </row>
    <row r="11300" spans="16:20">
      <c r="P11300" s="70" t="str">
        <f t="shared" si="529"/>
        <v/>
      </c>
      <c r="Q11300" s="70" t="str">
        <f t="shared" si="530"/>
        <v/>
      </c>
      <c r="R11300" s="70" t="str">
        <f>IFERROR(IF(K11300="handling and wharfage",SUM(P11300:Q11300),IF(OR(K11300="tank",K11300="Boat",K11300="car"),INDEX(Rate!$B$4:$M$25,MATCH(Gilbert!N11300,Rate!$A$4:$A$25,0),MATCH(Gilbert!L11300,Rate!$B$3:$M$3,0))*O11300*0.8,INDEX(Rate!$B$4:$M$25,MATCH(Gilbert!N11300,Rate!$A$4:$A$25,0),MATCH(Gilbert!L11300,Rate!$B$3:$M$3,0))*O11300)),"")</f>
        <v/>
      </c>
      <c r="T11300" s="71" t="str">
        <f t="shared" si="531"/>
        <v/>
      </c>
    </row>
    <row r="11301" spans="16:20">
      <c r="P11301" s="70" t="str">
        <f t="shared" si="529"/>
        <v/>
      </c>
      <c r="Q11301" s="70" t="str">
        <f t="shared" si="530"/>
        <v/>
      </c>
      <c r="R11301" s="70" t="str">
        <f>IFERROR(IF(K11301="handling and wharfage",SUM(P11301:Q11301),IF(OR(K11301="tank",K11301="Boat",K11301="car"),INDEX(Rate!$B$4:$M$25,MATCH(Gilbert!N11301,Rate!$A$4:$A$25,0),MATCH(Gilbert!L11301,Rate!$B$3:$M$3,0))*O11301*0.8,INDEX(Rate!$B$4:$M$25,MATCH(Gilbert!N11301,Rate!$A$4:$A$25,0),MATCH(Gilbert!L11301,Rate!$B$3:$M$3,0))*O11301)),"")</f>
        <v/>
      </c>
      <c r="T11301" s="71" t="str">
        <f t="shared" si="531"/>
        <v/>
      </c>
    </row>
    <row r="11302" spans="16:20">
      <c r="P11302" s="70" t="str">
        <f t="shared" si="529"/>
        <v/>
      </c>
      <c r="Q11302" s="70" t="str">
        <f t="shared" si="530"/>
        <v/>
      </c>
      <c r="R11302" s="70" t="str">
        <f>IFERROR(IF(K11302="handling and wharfage",SUM(P11302:Q11302),IF(OR(K11302="tank",K11302="Boat",K11302="car"),INDEX(Rate!$B$4:$M$25,MATCH(Gilbert!N11302,Rate!$A$4:$A$25,0),MATCH(Gilbert!L11302,Rate!$B$3:$M$3,0))*O11302*0.8,INDEX(Rate!$B$4:$M$25,MATCH(Gilbert!N11302,Rate!$A$4:$A$25,0),MATCH(Gilbert!L11302,Rate!$B$3:$M$3,0))*O11302)),"")</f>
        <v/>
      </c>
      <c r="T11302" s="71" t="str">
        <f t="shared" si="531"/>
        <v/>
      </c>
    </row>
    <row r="11303" spans="16:20">
      <c r="P11303" s="70" t="str">
        <f t="shared" si="529"/>
        <v/>
      </c>
      <c r="Q11303" s="70" t="str">
        <f t="shared" si="530"/>
        <v/>
      </c>
      <c r="R11303" s="70" t="str">
        <f>IFERROR(IF(K11303="handling and wharfage",SUM(P11303:Q11303),IF(OR(K11303="tank",K11303="Boat",K11303="car"),INDEX(Rate!$B$4:$M$25,MATCH(Gilbert!N11303,Rate!$A$4:$A$25,0),MATCH(Gilbert!L11303,Rate!$B$3:$M$3,0))*O11303*0.8,INDEX(Rate!$B$4:$M$25,MATCH(Gilbert!N11303,Rate!$A$4:$A$25,0),MATCH(Gilbert!L11303,Rate!$B$3:$M$3,0))*O11303)),"")</f>
        <v/>
      </c>
      <c r="T11303" s="71" t="str">
        <f t="shared" si="531"/>
        <v/>
      </c>
    </row>
    <row r="11304" spans="16:20">
      <c r="P11304" s="70" t="str">
        <f t="shared" si="529"/>
        <v/>
      </c>
      <c r="Q11304" s="70" t="str">
        <f t="shared" si="530"/>
        <v/>
      </c>
      <c r="R11304" s="70" t="str">
        <f>IFERROR(IF(K11304="handling and wharfage",SUM(P11304:Q11304),IF(OR(K11304="tank",K11304="Boat",K11304="car"),INDEX(Rate!$B$4:$M$25,MATCH(Gilbert!N11304,Rate!$A$4:$A$25,0),MATCH(Gilbert!L11304,Rate!$B$3:$M$3,0))*O11304*0.8,INDEX(Rate!$B$4:$M$25,MATCH(Gilbert!N11304,Rate!$A$4:$A$25,0),MATCH(Gilbert!L11304,Rate!$B$3:$M$3,0))*O11304)),"")</f>
        <v/>
      </c>
      <c r="T11304" s="71" t="str">
        <f t="shared" si="531"/>
        <v/>
      </c>
    </row>
    <row r="11305" spans="16:20">
      <c r="P11305" s="70" t="str">
        <f t="shared" si="529"/>
        <v/>
      </c>
      <c r="Q11305" s="70" t="str">
        <f t="shared" si="530"/>
        <v/>
      </c>
      <c r="R11305" s="70" t="str">
        <f>IFERROR(IF(K11305="handling and wharfage",SUM(P11305:Q11305),IF(OR(K11305="tank",K11305="Boat",K11305="car"),INDEX(Rate!$B$4:$M$25,MATCH(Gilbert!N11305,Rate!$A$4:$A$25,0),MATCH(Gilbert!L11305,Rate!$B$3:$M$3,0))*O11305*0.8,INDEX(Rate!$B$4:$M$25,MATCH(Gilbert!N11305,Rate!$A$4:$A$25,0),MATCH(Gilbert!L11305,Rate!$B$3:$M$3,0))*O11305)),"")</f>
        <v/>
      </c>
      <c r="T11305" s="71" t="str">
        <f t="shared" si="531"/>
        <v/>
      </c>
    </row>
    <row r="11306" spans="16:20">
      <c r="P11306" s="70" t="str">
        <f t="shared" si="529"/>
        <v/>
      </c>
      <c r="Q11306" s="70" t="str">
        <f t="shared" si="530"/>
        <v/>
      </c>
      <c r="R11306" s="70" t="str">
        <f>IFERROR(IF(K11306="handling and wharfage",SUM(P11306:Q11306),IF(OR(K11306="tank",K11306="Boat",K11306="car"),INDEX(Rate!$B$4:$M$25,MATCH(Gilbert!N11306,Rate!$A$4:$A$25,0),MATCH(Gilbert!L11306,Rate!$B$3:$M$3,0))*O11306*0.8,INDEX(Rate!$B$4:$M$25,MATCH(Gilbert!N11306,Rate!$A$4:$A$25,0),MATCH(Gilbert!L11306,Rate!$B$3:$M$3,0))*O11306)),"")</f>
        <v/>
      </c>
      <c r="T11306" s="71" t="str">
        <f t="shared" si="531"/>
        <v/>
      </c>
    </row>
    <row r="11307" spans="16:20">
      <c r="P11307" s="70" t="str">
        <f t="shared" si="529"/>
        <v/>
      </c>
      <c r="Q11307" s="70" t="str">
        <f t="shared" si="530"/>
        <v/>
      </c>
      <c r="R11307" s="70" t="str">
        <f>IFERROR(IF(K11307="handling and wharfage",SUM(P11307:Q11307),IF(OR(K11307="tank",K11307="Boat",K11307="car"),INDEX(Rate!$B$4:$M$25,MATCH(Gilbert!N11307,Rate!$A$4:$A$25,0),MATCH(Gilbert!L11307,Rate!$B$3:$M$3,0))*O11307*0.8,INDEX(Rate!$B$4:$M$25,MATCH(Gilbert!N11307,Rate!$A$4:$A$25,0),MATCH(Gilbert!L11307,Rate!$B$3:$M$3,0))*O11307)),"")</f>
        <v/>
      </c>
      <c r="T11307" s="71" t="str">
        <f t="shared" si="531"/>
        <v/>
      </c>
    </row>
    <row r="11308" spans="16:20">
      <c r="P11308" s="70" t="str">
        <f t="shared" si="529"/>
        <v/>
      </c>
      <c r="Q11308" s="70" t="str">
        <f t="shared" si="530"/>
        <v/>
      </c>
      <c r="R11308" s="70" t="str">
        <f>IFERROR(IF(K11308="handling and wharfage",SUM(P11308:Q11308),IF(OR(K11308="tank",K11308="Boat",K11308="car"),INDEX(Rate!$B$4:$M$25,MATCH(Gilbert!N11308,Rate!$A$4:$A$25,0),MATCH(Gilbert!L11308,Rate!$B$3:$M$3,0))*O11308*0.8,INDEX(Rate!$B$4:$M$25,MATCH(Gilbert!N11308,Rate!$A$4:$A$25,0),MATCH(Gilbert!L11308,Rate!$B$3:$M$3,0))*O11308)),"")</f>
        <v/>
      </c>
      <c r="T11308" s="71" t="str">
        <f t="shared" si="531"/>
        <v/>
      </c>
    </row>
    <row r="11309" spans="16:20">
      <c r="P11309" s="70" t="str">
        <f t="shared" si="529"/>
        <v/>
      </c>
      <c r="Q11309" s="70" t="str">
        <f t="shared" si="530"/>
        <v/>
      </c>
      <c r="R11309" s="70" t="str">
        <f>IFERROR(IF(K11309="handling and wharfage",SUM(P11309:Q11309),IF(OR(K11309="tank",K11309="Boat",K11309="car"),INDEX(Rate!$B$4:$M$25,MATCH(Gilbert!N11309,Rate!$A$4:$A$25,0),MATCH(Gilbert!L11309,Rate!$B$3:$M$3,0))*O11309*0.8,INDEX(Rate!$B$4:$M$25,MATCH(Gilbert!N11309,Rate!$A$4:$A$25,0),MATCH(Gilbert!L11309,Rate!$B$3:$M$3,0))*O11309)),"")</f>
        <v/>
      </c>
      <c r="T11309" s="71" t="str">
        <f t="shared" si="531"/>
        <v/>
      </c>
    </row>
    <row r="11310" spans="16:20">
      <c r="P11310" s="70" t="str">
        <f t="shared" si="529"/>
        <v/>
      </c>
      <c r="Q11310" s="70" t="str">
        <f t="shared" si="530"/>
        <v/>
      </c>
      <c r="R11310" s="70" t="str">
        <f>IFERROR(IF(K11310="handling and wharfage",SUM(P11310:Q11310),IF(OR(K11310="tank",K11310="Boat",K11310="car"),INDEX(Rate!$B$4:$M$25,MATCH(Gilbert!N11310,Rate!$A$4:$A$25,0),MATCH(Gilbert!L11310,Rate!$B$3:$M$3,0))*O11310*0.8,INDEX(Rate!$B$4:$M$25,MATCH(Gilbert!N11310,Rate!$A$4:$A$25,0),MATCH(Gilbert!L11310,Rate!$B$3:$M$3,0))*O11310)),"")</f>
        <v/>
      </c>
      <c r="T11310" s="71" t="str">
        <f t="shared" si="531"/>
        <v/>
      </c>
    </row>
    <row r="11311" spans="16:20">
      <c r="P11311" s="70" t="str">
        <f t="shared" si="529"/>
        <v/>
      </c>
      <c r="Q11311" s="70" t="str">
        <f t="shared" si="530"/>
        <v/>
      </c>
      <c r="R11311" s="70" t="str">
        <f>IFERROR(IF(K11311="handling and wharfage",SUM(P11311:Q11311),IF(OR(K11311="tank",K11311="Boat",K11311="car"),INDEX(Rate!$B$4:$M$25,MATCH(Gilbert!N11311,Rate!$A$4:$A$25,0),MATCH(Gilbert!L11311,Rate!$B$3:$M$3,0))*O11311*0.8,INDEX(Rate!$B$4:$M$25,MATCH(Gilbert!N11311,Rate!$A$4:$A$25,0),MATCH(Gilbert!L11311,Rate!$B$3:$M$3,0))*O11311)),"")</f>
        <v/>
      </c>
      <c r="T11311" s="71" t="str">
        <f t="shared" si="531"/>
        <v/>
      </c>
    </row>
    <row r="11312" spans="16:20">
      <c r="P11312" s="70" t="str">
        <f t="shared" si="529"/>
        <v/>
      </c>
      <c r="Q11312" s="70" t="str">
        <f t="shared" si="530"/>
        <v/>
      </c>
      <c r="R11312" s="70" t="str">
        <f>IFERROR(IF(K11312="handling and wharfage",SUM(P11312:Q11312),IF(OR(K11312="tank",K11312="Boat",K11312="car"),INDEX(Rate!$B$4:$M$25,MATCH(Gilbert!N11312,Rate!$A$4:$A$25,0),MATCH(Gilbert!L11312,Rate!$B$3:$M$3,0))*O11312*0.8,INDEX(Rate!$B$4:$M$25,MATCH(Gilbert!N11312,Rate!$A$4:$A$25,0),MATCH(Gilbert!L11312,Rate!$B$3:$M$3,0))*O11312)),"")</f>
        <v/>
      </c>
      <c r="T11312" s="71" t="str">
        <f t="shared" si="531"/>
        <v/>
      </c>
    </row>
    <row r="11313" spans="16:20">
      <c r="P11313" s="70" t="str">
        <f t="shared" si="529"/>
        <v/>
      </c>
      <c r="Q11313" s="70" t="str">
        <f t="shared" si="530"/>
        <v/>
      </c>
      <c r="R11313" s="70" t="str">
        <f>IFERROR(IF(K11313="handling and wharfage",SUM(P11313:Q11313),IF(OR(K11313="tank",K11313="Boat",K11313="car"),INDEX(Rate!$B$4:$M$25,MATCH(Gilbert!N11313,Rate!$A$4:$A$25,0),MATCH(Gilbert!L11313,Rate!$B$3:$M$3,0))*O11313*0.8,INDEX(Rate!$B$4:$M$25,MATCH(Gilbert!N11313,Rate!$A$4:$A$25,0),MATCH(Gilbert!L11313,Rate!$B$3:$M$3,0))*O11313)),"")</f>
        <v/>
      </c>
      <c r="T11313" s="71" t="str">
        <f t="shared" si="531"/>
        <v/>
      </c>
    </row>
    <row r="11314" spans="16:20">
      <c r="P11314" s="70" t="str">
        <f t="shared" si="529"/>
        <v/>
      </c>
      <c r="Q11314" s="70" t="str">
        <f t="shared" si="530"/>
        <v/>
      </c>
      <c r="R11314" s="70" t="str">
        <f>IFERROR(IF(K11314="handling and wharfage",SUM(P11314:Q11314),IF(OR(K11314="tank",K11314="Boat",K11314="car"),INDEX(Rate!$B$4:$M$25,MATCH(Gilbert!N11314,Rate!$A$4:$A$25,0),MATCH(Gilbert!L11314,Rate!$B$3:$M$3,0))*O11314*0.8,INDEX(Rate!$B$4:$M$25,MATCH(Gilbert!N11314,Rate!$A$4:$A$25,0),MATCH(Gilbert!L11314,Rate!$B$3:$M$3,0))*O11314)),"")</f>
        <v/>
      </c>
      <c r="T11314" s="71" t="str">
        <f t="shared" si="531"/>
        <v/>
      </c>
    </row>
    <row r="11315" spans="16:20">
      <c r="P11315" s="70" t="str">
        <f t="shared" si="529"/>
        <v/>
      </c>
      <c r="Q11315" s="70" t="str">
        <f t="shared" si="530"/>
        <v/>
      </c>
      <c r="R11315" s="70" t="str">
        <f>IFERROR(IF(K11315="handling and wharfage",SUM(P11315:Q11315),IF(OR(K11315="tank",K11315="Boat",K11315="car"),INDEX(Rate!$B$4:$M$25,MATCH(Gilbert!N11315,Rate!$A$4:$A$25,0),MATCH(Gilbert!L11315,Rate!$B$3:$M$3,0))*O11315*0.8,INDEX(Rate!$B$4:$M$25,MATCH(Gilbert!N11315,Rate!$A$4:$A$25,0),MATCH(Gilbert!L11315,Rate!$B$3:$M$3,0))*O11315)),"")</f>
        <v/>
      </c>
      <c r="T11315" s="71" t="str">
        <f t="shared" si="531"/>
        <v/>
      </c>
    </row>
    <row r="11316" spans="16:20">
      <c r="P11316" s="70" t="str">
        <f t="shared" si="529"/>
        <v/>
      </c>
      <c r="Q11316" s="70" t="str">
        <f t="shared" si="530"/>
        <v/>
      </c>
      <c r="R11316" s="70" t="str">
        <f>IFERROR(IF(K11316="handling and wharfage",SUM(P11316:Q11316),IF(OR(K11316="tank",K11316="Boat",K11316="car"),INDEX(Rate!$B$4:$M$25,MATCH(Gilbert!N11316,Rate!$A$4:$A$25,0),MATCH(Gilbert!L11316,Rate!$B$3:$M$3,0))*O11316*0.8,INDEX(Rate!$B$4:$M$25,MATCH(Gilbert!N11316,Rate!$A$4:$A$25,0),MATCH(Gilbert!L11316,Rate!$B$3:$M$3,0))*O11316)),"")</f>
        <v/>
      </c>
      <c r="T11316" s="71" t="str">
        <f t="shared" si="531"/>
        <v/>
      </c>
    </row>
    <row r="11317" spans="16:20">
      <c r="P11317" s="70" t="str">
        <f t="shared" si="529"/>
        <v/>
      </c>
      <c r="Q11317" s="70" t="str">
        <f t="shared" si="530"/>
        <v/>
      </c>
      <c r="R11317" s="70" t="str">
        <f>IFERROR(IF(K11317="handling and wharfage",SUM(P11317:Q11317),IF(OR(K11317="tank",K11317="Boat",K11317="car"),INDEX(Rate!$B$4:$M$25,MATCH(Gilbert!N11317,Rate!$A$4:$A$25,0),MATCH(Gilbert!L11317,Rate!$B$3:$M$3,0))*O11317*0.8,INDEX(Rate!$B$4:$M$25,MATCH(Gilbert!N11317,Rate!$A$4:$A$25,0),MATCH(Gilbert!L11317,Rate!$B$3:$M$3,0))*O11317)),"")</f>
        <v/>
      </c>
      <c r="T11317" s="71" t="str">
        <f t="shared" si="531"/>
        <v/>
      </c>
    </row>
    <row r="11318" spans="16:20">
      <c r="P11318" s="70" t="str">
        <f t="shared" si="529"/>
        <v/>
      </c>
      <c r="Q11318" s="70" t="str">
        <f t="shared" si="530"/>
        <v/>
      </c>
      <c r="R11318" s="70" t="str">
        <f>IFERROR(IF(K11318="handling and wharfage",SUM(P11318:Q11318),IF(OR(K11318="tank",K11318="Boat",K11318="car"),INDEX(Rate!$B$4:$M$25,MATCH(Gilbert!N11318,Rate!$A$4:$A$25,0),MATCH(Gilbert!L11318,Rate!$B$3:$M$3,0))*O11318*0.8,INDEX(Rate!$B$4:$M$25,MATCH(Gilbert!N11318,Rate!$A$4:$A$25,0),MATCH(Gilbert!L11318,Rate!$B$3:$M$3,0))*O11318)),"")</f>
        <v/>
      </c>
      <c r="T11318" s="71" t="str">
        <f t="shared" si="531"/>
        <v/>
      </c>
    </row>
    <row r="11319" spans="16:20">
      <c r="P11319" s="70" t="str">
        <f t="shared" si="529"/>
        <v/>
      </c>
      <c r="Q11319" s="70" t="str">
        <f t="shared" si="530"/>
        <v/>
      </c>
      <c r="R11319" s="70" t="str">
        <f>IFERROR(IF(K11319="handling and wharfage",SUM(P11319:Q11319),IF(OR(K11319="tank",K11319="Boat",K11319="car"),INDEX(Rate!$B$4:$M$25,MATCH(Gilbert!N11319,Rate!$A$4:$A$25,0),MATCH(Gilbert!L11319,Rate!$B$3:$M$3,0))*O11319*0.8,INDEX(Rate!$B$4:$M$25,MATCH(Gilbert!N11319,Rate!$A$4:$A$25,0),MATCH(Gilbert!L11319,Rate!$B$3:$M$3,0))*O11319)),"")</f>
        <v/>
      </c>
      <c r="T11319" s="71" t="str">
        <f t="shared" si="531"/>
        <v/>
      </c>
    </row>
    <row r="11320" spans="16:20">
      <c r="P11320" s="70" t="str">
        <f t="shared" si="529"/>
        <v/>
      </c>
      <c r="Q11320" s="70" t="str">
        <f t="shared" si="530"/>
        <v/>
      </c>
      <c r="R11320" s="70" t="str">
        <f>IFERROR(IF(K11320="handling and wharfage",SUM(P11320:Q11320),IF(OR(K11320="tank",K11320="Boat",K11320="car"),INDEX(Rate!$B$4:$M$25,MATCH(Gilbert!N11320,Rate!$A$4:$A$25,0),MATCH(Gilbert!L11320,Rate!$B$3:$M$3,0))*O11320*0.8,INDEX(Rate!$B$4:$M$25,MATCH(Gilbert!N11320,Rate!$A$4:$A$25,0),MATCH(Gilbert!L11320,Rate!$B$3:$M$3,0))*O11320)),"")</f>
        <v/>
      </c>
      <c r="T11320" s="71" t="str">
        <f t="shared" si="531"/>
        <v/>
      </c>
    </row>
    <row r="11321" spans="16:20">
      <c r="P11321" s="70" t="str">
        <f t="shared" si="529"/>
        <v/>
      </c>
      <c r="Q11321" s="70" t="str">
        <f t="shared" si="530"/>
        <v/>
      </c>
      <c r="R11321" s="70" t="str">
        <f>IFERROR(IF(K11321="handling and wharfage",SUM(P11321:Q11321),IF(OR(K11321="tank",K11321="Boat",K11321="car"),INDEX(Rate!$B$4:$M$25,MATCH(Gilbert!N11321,Rate!$A$4:$A$25,0),MATCH(Gilbert!L11321,Rate!$B$3:$M$3,0))*O11321*0.8,INDEX(Rate!$B$4:$M$25,MATCH(Gilbert!N11321,Rate!$A$4:$A$25,0),MATCH(Gilbert!L11321,Rate!$B$3:$M$3,0))*O11321)),"")</f>
        <v/>
      </c>
      <c r="T11321" s="71" t="str">
        <f t="shared" si="531"/>
        <v/>
      </c>
    </row>
    <row r="11322" spans="16:20">
      <c r="P11322" s="70" t="str">
        <f t="shared" si="529"/>
        <v/>
      </c>
      <c r="Q11322" s="70" t="str">
        <f t="shared" si="530"/>
        <v/>
      </c>
      <c r="R11322" s="70" t="str">
        <f>IFERROR(IF(K11322="handling and wharfage",SUM(P11322:Q11322),IF(OR(K11322="tank",K11322="Boat",K11322="car"),INDEX(Rate!$B$4:$M$25,MATCH(Gilbert!N11322,Rate!$A$4:$A$25,0),MATCH(Gilbert!L11322,Rate!$B$3:$M$3,0))*O11322*0.8,INDEX(Rate!$B$4:$M$25,MATCH(Gilbert!N11322,Rate!$A$4:$A$25,0),MATCH(Gilbert!L11322,Rate!$B$3:$M$3,0))*O11322)),"")</f>
        <v/>
      </c>
      <c r="T11322" s="71" t="str">
        <f t="shared" si="531"/>
        <v/>
      </c>
    </row>
    <row r="11323" spans="16:20">
      <c r="P11323" s="70" t="str">
        <f t="shared" si="529"/>
        <v/>
      </c>
      <c r="Q11323" s="70" t="str">
        <f t="shared" si="530"/>
        <v/>
      </c>
      <c r="R11323" s="70" t="str">
        <f>IFERROR(IF(K11323="handling and wharfage",SUM(P11323:Q11323),IF(OR(K11323="tank",K11323="Boat",K11323="car"),INDEX(Rate!$B$4:$M$25,MATCH(Gilbert!N11323,Rate!$A$4:$A$25,0),MATCH(Gilbert!L11323,Rate!$B$3:$M$3,0))*O11323*0.8,INDEX(Rate!$B$4:$M$25,MATCH(Gilbert!N11323,Rate!$A$4:$A$25,0),MATCH(Gilbert!L11323,Rate!$B$3:$M$3,0))*O11323)),"")</f>
        <v/>
      </c>
      <c r="T11323" s="71" t="str">
        <f t="shared" si="531"/>
        <v/>
      </c>
    </row>
    <row r="11324" spans="16:20">
      <c r="P11324" s="70" t="str">
        <f t="shared" si="529"/>
        <v/>
      </c>
      <c r="Q11324" s="70" t="str">
        <f t="shared" si="530"/>
        <v/>
      </c>
      <c r="R11324" s="70" t="str">
        <f>IFERROR(IF(K11324="handling and wharfage",SUM(P11324:Q11324),IF(OR(K11324="tank",K11324="Boat",K11324="car"),INDEX(Rate!$B$4:$M$25,MATCH(Gilbert!N11324,Rate!$A$4:$A$25,0),MATCH(Gilbert!L11324,Rate!$B$3:$M$3,0))*O11324*0.8,INDEX(Rate!$B$4:$M$25,MATCH(Gilbert!N11324,Rate!$A$4:$A$25,0),MATCH(Gilbert!L11324,Rate!$B$3:$M$3,0))*O11324)),"")</f>
        <v/>
      </c>
      <c r="T11324" s="71" t="str">
        <f t="shared" si="531"/>
        <v/>
      </c>
    </row>
    <row r="11325" spans="16:20">
      <c r="P11325" s="70" t="str">
        <f t="shared" si="529"/>
        <v/>
      </c>
      <c r="Q11325" s="70" t="str">
        <f t="shared" si="530"/>
        <v/>
      </c>
      <c r="R11325" s="70" t="str">
        <f>IFERROR(IF(K11325="handling and wharfage",SUM(P11325:Q11325),IF(OR(K11325="tank",K11325="Boat",K11325="car"),INDEX(Rate!$B$4:$M$25,MATCH(Gilbert!N11325,Rate!$A$4:$A$25,0),MATCH(Gilbert!L11325,Rate!$B$3:$M$3,0))*O11325*0.8,INDEX(Rate!$B$4:$M$25,MATCH(Gilbert!N11325,Rate!$A$4:$A$25,0),MATCH(Gilbert!L11325,Rate!$B$3:$M$3,0))*O11325)),"")</f>
        <v/>
      </c>
      <c r="T11325" s="71" t="str">
        <f t="shared" si="531"/>
        <v/>
      </c>
    </row>
    <row r="11326" spans="16:20">
      <c r="P11326" s="70" t="str">
        <f t="shared" si="529"/>
        <v/>
      </c>
      <c r="Q11326" s="70" t="str">
        <f t="shared" si="530"/>
        <v/>
      </c>
      <c r="R11326" s="70" t="str">
        <f>IFERROR(IF(K11326="handling and wharfage",SUM(P11326:Q11326),IF(OR(K11326="tank",K11326="Boat",K11326="car"),INDEX(Rate!$B$4:$M$25,MATCH(Gilbert!N11326,Rate!$A$4:$A$25,0),MATCH(Gilbert!L11326,Rate!$B$3:$M$3,0))*O11326*0.8,INDEX(Rate!$B$4:$M$25,MATCH(Gilbert!N11326,Rate!$A$4:$A$25,0),MATCH(Gilbert!L11326,Rate!$B$3:$M$3,0))*O11326)),"")</f>
        <v/>
      </c>
      <c r="T11326" s="71" t="str">
        <f t="shared" si="531"/>
        <v/>
      </c>
    </row>
    <row r="11327" spans="16:20">
      <c r="P11327" s="70" t="str">
        <f t="shared" si="529"/>
        <v/>
      </c>
      <c r="Q11327" s="70" t="str">
        <f t="shared" si="530"/>
        <v/>
      </c>
      <c r="R11327" s="70" t="str">
        <f>IFERROR(IF(K11327="handling and wharfage",SUM(P11327:Q11327),IF(OR(K11327="tank",K11327="Boat",K11327="car"),INDEX(Rate!$B$4:$M$25,MATCH(Gilbert!N11327,Rate!$A$4:$A$25,0),MATCH(Gilbert!L11327,Rate!$B$3:$M$3,0))*O11327*0.8,INDEX(Rate!$B$4:$M$25,MATCH(Gilbert!N11327,Rate!$A$4:$A$25,0),MATCH(Gilbert!L11327,Rate!$B$3:$M$3,0))*O11327)),"")</f>
        <v/>
      </c>
      <c r="T11327" s="71" t="str">
        <f t="shared" si="531"/>
        <v/>
      </c>
    </row>
    <row r="11328" spans="16:20">
      <c r="P11328" s="70" t="str">
        <f t="shared" si="529"/>
        <v/>
      </c>
      <c r="Q11328" s="70" t="str">
        <f t="shared" si="530"/>
        <v/>
      </c>
      <c r="R11328" s="70" t="str">
        <f>IFERROR(IF(K11328="handling and wharfage",SUM(P11328:Q11328),IF(OR(K11328="tank",K11328="Boat",K11328="car"),INDEX(Rate!$B$4:$M$25,MATCH(Gilbert!N11328,Rate!$A$4:$A$25,0),MATCH(Gilbert!L11328,Rate!$B$3:$M$3,0))*O11328*0.8,INDEX(Rate!$B$4:$M$25,MATCH(Gilbert!N11328,Rate!$A$4:$A$25,0),MATCH(Gilbert!L11328,Rate!$B$3:$M$3,0))*O11328)),"")</f>
        <v/>
      </c>
      <c r="T11328" s="71" t="str">
        <f t="shared" si="531"/>
        <v/>
      </c>
    </row>
    <row r="11329" spans="16:20">
      <c r="P11329" s="70" t="str">
        <f t="shared" si="529"/>
        <v/>
      </c>
      <c r="Q11329" s="70" t="str">
        <f t="shared" si="530"/>
        <v/>
      </c>
      <c r="R11329" s="70" t="str">
        <f>IFERROR(IF(K11329="handling and wharfage",SUM(P11329:Q11329),IF(OR(K11329="tank",K11329="Boat",K11329="car"),INDEX(Rate!$B$4:$M$25,MATCH(Gilbert!N11329,Rate!$A$4:$A$25,0),MATCH(Gilbert!L11329,Rate!$B$3:$M$3,0))*O11329*0.8,INDEX(Rate!$B$4:$M$25,MATCH(Gilbert!N11329,Rate!$A$4:$A$25,0),MATCH(Gilbert!L11329,Rate!$B$3:$M$3,0))*O11329)),"")</f>
        <v/>
      </c>
      <c r="T11329" s="71" t="str">
        <f t="shared" si="531"/>
        <v/>
      </c>
    </row>
    <row r="11330" spans="16:20">
      <c r="P11330" s="70" t="str">
        <f t="shared" si="529"/>
        <v/>
      </c>
      <c r="Q11330" s="70" t="str">
        <f t="shared" si="530"/>
        <v/>
      </c>
      <c r="R11330" s="70" t="str">
        <f>IFERROR(IF(K11330="handling and wharfage",SUM(P11330:Q11330),IF(OR(K11330="tank",K11330="Boat",K11330="car"),INDEX(Rate!$B$4:$M$25,MATCH(Gilbert!N11330,Rate!$A$4:$A$25,0),MATCH(Gilbert!L11330,Rate!$B$3:$M$3,0))*O11330*0.8,INDEX(Rate!$B$4:$M$25,MATCH(Gilbert!N11330,Rate!$A$4:$A$25,0),MATCH(Gilbert!L11330,Rate!$B$3:$M$3,0))*O11330)),"")</f>
        <v/>
      </c>
      <c r="T11330" s="71" t="str">
        <f t="shared" si="531"/>
        <v/>
      </c>
    </row>
    <row r="11331" spans="16:20">
      <c r="P11331" s="70" t="str">
        <f t="shared" ref="P11331:P11394" si="532">IF(OR(K11331="handling and wharfage",K11331="rau handling and wharfage"),O11331*30,"")</f>
        <v/>
      </c>
      <c r="Q11331" s="70" t="str">
        <f t="shared" ref="Q11331:Q11394" si="533">IF(K11331&lt;&gt;"handling and wharfage","",O11331*3.5)</f>
        <v/>
      </c>
      <c r="R11331" s="70" t="str">
        <f>IFERROR(IF(K11331="handling and wharfage",SUM(P11331:Q11331),IF(OR(K11331="tank",K11331="Boat",K11331="car"),INDEX(Rate!$B$4:$M$25,MATCH(Gilbert!N11331,Rate!$A$4:$A$25,0),MATCH(Gilbert!L11331,Rate!$B$3:$M$3,0))*O11331*0.8,INDEX(Rate!$B$4:$M$25,MATCH(Gilbert!N11331,Rate!$A$4:$A$25,0),MATCH(Gilbert!L11331,Rate!$B$3:$M$3,0))*O11331)),"")</f>
        <v/>
      </c>
      <c r="T11331" s="71" t="str">
        <f t="shared" ref="T11331:T11394" si="534">IF(L11331="","",IF(L11331="General2","F0070000061A","E31250000331"))</f>
        <v/>
      </c>
    </row>
    <row r="11332" spans="16:20">
      <c r="P11332" s="70" t="str">
        <f t="shared" si="532"/>
        <v/>
      </c>
      <c r="Q11332" s="70" t="str">
        <f t="shared" si="533"/>
        <v/>
      </c>
      <c r="R11332" s="70" t="str">
        <f>IFERROR(IF(K11332="handling and wharfage",SUM(P11332:Q11332),IF(OR(K11332="tank",K11332="Boat",K11332="car"),INDEX(Rate!$B$4:$M$25,MATCH(Gilbert!N11332,Rate!$A$4:$A$25,0),MATCH(Gilbert!L11332,Rate!$B$3:$M$3,0))*O11332*0.8,INDEX(Rate!$B$4:$M$25,MATCH(Gilbert!N11332,Rate!$A$4:$A$25,0),MATCH(Gilbert!L11332,Rate!$B$3:$M$3,0))*O11332)),"")</f>
        <v/>
      </c>
      <c r="T11332" s="71" t="str">
        <f t="shared" si="534"/>
        <v/>
      </c>
    </row>
    <row r="11333" spans="16:20">
      <c r="P11333" s="70" t="str">
        <f t="shared" si="532"/>
        <v/>
      </c>
      <c r="Q11333" s="70" t="str">
        <f t="shared" si="533"/>
        <v/>
      </c>
      <c r="R11333" s="70" t="str">
        <f>IFERROR(IF(K11333="handling and wharfage",SUM(P11333:Q11333),IF(OR(K11333="tank",K11333="Boat",K11333="car"),INDEX(Rate!$B$4:$M$25,MATCH(Gilbert!N11333,Rate!$A$4:$A$25,0),MATCH(Gilbert!L11333,Rate!$B$3:$M$3,0))*O11333*0.8,INDEX(Rate!$B$4:$M$25,MATCH(Gilbert!N11333,Rate!$A$4:$A$25,0),MATCH(Gilbert!L11333,Rate!$B$3:$M$3,0))*O11333)),"")</f>
        <v/>
      </c>
      <c r="T11333" s="71" t="str">
        <f t="shared" si="534"/>
        <v/>
      </c>
    </row>
    <row r="11334" spans="16:20">
      <c r="P11334" s="70" t="str">
        <f t="shared" si="532"/>
        <v/>
      </c>
      <c r="Q11334" s="70" t="str">
        <f t="shared" si="533"/>
        <v/>
      </c>
      <c r="R11334" s="70" t="str">
        <f>IFERROR(IF(K11334="handling and wharfage",SUM(P11334:Q11334),IF(OR(K11334="tank",K11334="Boat",K11334="car"),INDEX(Rate!$B$4:$M$25,MATCH(Gilbert!N11334,Rate!$A$4:$A$25,0),MATCH(Gilbert!L11334,Rate!$B$3:$M$3,0))*O11334*0.8,INDEX(Rate!$B$4:$M$25,MATCH(Gilbert!N11334,Rate!$A$4:$A$25,0),MATCH(Gilbert!L11334,Rate!$B$3:$M$3,0))*O11334)),"")</f>
        <v/>
      </c>
      <c r="T11334" s="71" t="str">
        <f t="shared" si="534"/>
        <v/>
      </c>
    </row>
    <row r="11335" spans="16:20">
      <c r="P11335" s="70" t="str">
        <f t="shared" si="532"/>
        <v/>
      </c>
      <c r="Q11335" s="70" t="str">
        <f t="shared" si="533"/>
        <v/>
      </c>
      <c r="R11335" s="70" t="str">
        <f>IFERROR(IF(K11335="handling and wharfage",SUM(P11335:Q11335),IF(OR(K11335="tank",K11335="Boat",K11335="car"),INDEX(Rate!$B$4:$M$25,MATCH(Gilbert!N11335,Rate!$A$4:$A$25,0),MATCH(Gilbert!L11335,Rate!$B$3:$M$3,0))*O11335*0.8,INDEX(Rate!$B$4:$M$25,MATCH(Gilbert!N11335,Rate!$A$4:$A$25,0),MATCH(Gilbert!L11335,Rate!$B$3:$M$3,0))*O11335)),"")</f>
        <v/>
      </c>
      <c r="T11335" s="71" t="str">
        <f t="shared" si="534"/>
        <v/>
      </c>
    </row>
    <row r="11336" spans="16:20">
      <c r="P11336" s="70" t="str">
        <f t="shared" si="532"/>
        <v/>
      </c>
      <c r="Q11336" s="70" t="str">
        <f t="shared" si="533"/>
        <v/>
      </c>
      <c r="R11336" s="70" t="str">
        <f>IFERROR(IF(K11336="handling and wharfage",SUM(P11336:Q11336),IF(OR(K11336="tank",K11336="Boat",K11336="car"),INDEX(Rate!$B$4:$M$25,MATCH(Gilbert!N11336,Rate!$A$4:$A$25,0),MATCH(Gilbert!L11336,Rate!$B$3:$M$3,0))*O11336*0.8,INDEX(Rate!$B$4:$M$25,MATCH(Gilbert!N11336,Rate!$A$4:$A$25,0),MATCH(Gilbert!L11336,Rate!$B$3:$M$3,0))*O11336)),"")</f>
        <v/>
      </c>
      <c r="T11336" s="71" t="str">
        <f t="shared" si="534"/>
        <v/>
      </c>
    </row>
    <row r="11337" spans="16:20">
      <c r="P11337" s="70" t="str">
        <f t="shared" si="532"/>
        <v/>
      </c>
      <c r="Q11337" s="70" t="str">
        <f t="shared" si="533"/>
        <v/>
      </c>
      <c r="R11337" s="70" t="str">
        <f>IFERROR(IF(K11337="handling and wharfage",SUM(P11337:Q11337),IF(OR(K11337="tank",K11337="Boat",K11337="car"),INDEX(Rate!$B$4:$M$25,MATCH(Gilbert!N11337,Rate!$A$4:$A$25,0),MATCH(Gilbert!L11337,Rate!$B$3:$M$3,0))*O11337*0.8,INDEX(Rate!$B$4:$M$25,MATCH(Gilbert!N11337,Rate!$A$4:$A$25,0),MATCH(Gilbert!L11337,Rate!$B$3:$M$3,0))*O11337)),"")</f>
        <v/>
      </c>
      <c r="T11337" s="71" t="str">
        <f t="shared" si="534"/>
        <v/>
      </c>
    </row>
    <row r="11338" spans="16:20">
      <c r="P11338" s="70" t="str">
        <f t="shared" si="532"/>
        <v/>
      </c>
      <c r="Q11338" s="70" t="str">
        <f t="shared" si="533"/>
        <v/>
      </c>
      <c r="R11338" s="70" t="str">
        <f>IFERROR(IF(K11338="handling and wharfage",SUM(P11338:Q11338),IF(OR(K11338="tank",K11338="Boat",K11338="car"),INDEX(Rate!$B$4:$M$25,MATCH(Gilbert!N11338,Rate!$A$4:$A$25,0),MATCH(Gilbert!L11338,Rate!$B$3:$M$3,0))*O11338*0.8,INDEX(Rate!$B$4:$M$25,MATCH(Gilbert!N11338,Rate!$A$4:$A$25,0),MATCH(Gilbert!L11338,Rate!$B$3:$M$3,0))*O11338)),"")</f>
        <v/>
      </c>
      <c r="T11338" s="71" t="str">
        <f t="shared" si="534"/>
        <v/>
      </c>
    </row>
    <row r="11339" spans="16:20">
      <c r="P11339" s="70" t="str">
        <f t="shared" si="532"/>
        <v/>
      </c>
      <c r="Q11339" s="70" t="str">
        <f t="shared" si="533"/>
        <v/>
      </c>
      <c r="R11339" s="70" t="str">
        <f>IFERROR(IF(K11339="handling and wharfage",SUM(P11339:Q11339),IF(OR(K11339="tank",K11339="Boat",K11339="car"),INDEX(Rate!$B$4:$M$25,MATCH(Gilbert!N11339,Rate!$A$4:$A$25,0),MATCH(Gilbert!L11339,Rate!$B$3:$M$3,0))*O11339*0.8,INDEX(Rate!$B$4:$M$25,MATCH(Gilbert!N11339,Rate!$A$4:$A$25,0),MATCH(Gilbert!L11339,Rate!$B$3:$M$3,0))*O11339)),"")</f>
        <v/>
      </c>
      <c r="T11339" s="71" t="str">
        <f t="shared" si="534"/>
        <v/>
      </c>
    </row>
    <row r="11340" spans="16:20">
      <c r="P11340" s="70" t="str">
        <f t="shared" si="532"/>
        <v/>
      </c>
      <c r="Q11340" s="70" t="str">
        <f t="shared" si="533"/>
        <v/>
      </c>
      <c r="R11340" s="70" t="str">
        <f>IFERROR(IF(K11340="handling and wharfage",SUM(P11340:Q11340),IF(OR(K11340="tank",K11340="Boat",K11340="car"),INDEX(Rate!$B$4:$M$25,MATCH(Gilbert!N11340,Rate!$A$4:$A$25,0),MATCH(Gilbert!L11340,Rate!$B$3:$M$3,0))*O11340*0.8,INDEX(Rate!$B$4:$M$25,MATCH(Gilbert!N11340,Rate!$A$4:$A$25,0),MATCH(Gilbert!L11340,Rate!$B$3:$M$3,0))*O11340)),"")</f>
        <v/>
      </c>
      <c r="T11340" s="71" t="str">
        <f t="shared" si="534"/>
        <v/>
      </c>
    </row>
    <row r="11341" spans="16:20">
      <c r="P11341" s="70" t="str">
        <f t="shared" si="532"/>
        <v/>
      </c>
      <c r="Q11341" s="70" t="str">
        <f t="shared" si="533"/>
        <v/>
      </c>
      <c r="R11341" s="70" t="str">
        <f>IFERROR(IF(K11341="handling and wharfage",SUM(P11341:Q11341),IF(OR(K11341="tank",K11341="Boat",K11341="car"),INDEX(Rate!$B$4:$M$25,MATCH(Gilbert!N11341,Rate!$A$4:$A$25,0),MATCH(Gilbert!L11341,Rate!$B$3:$M$3,0))*O11341*0.8,INDEX(Rate!$B$4:$M$25,MATCH(Gilbert!N11341,Rate!$A$4:$A$25,0),MATCH(Gilbert!L11341,Rate!$B$3:$M$3,0))*O11341)),"")</f>
        <v/>
      </c>
      <c r="T11341" s="71" t="str">
        <f t="shared" si="534"/>
        <v/>
      </c>
    </row>
    <row r="11342" spans="16:20">
      <c r="P11342" s="70" t="str">
        <f t="shared" si="532"/>
        <v/>
      </c>
      <c r="Q11342" s="70" t="str">
        <f t="shared" si="533"/>
        <v/>
      </c>
      <c r="R11342" s="70" t="str">
        <f>IFERROR(IF(K11342="handling and wharfage",SUM(P11342:Q11342),IF(OR(K11342="tank",K11342="Boat",K11342="car"),INDEX(Rate!$B$4:$M$25,MATCH(Gilbert!N11342,Rate!$A$4:$A$25,0),MATCH(Gilbert!L11342,Rate!$B$3:$M$3,0))*O11342*0.8,INDEX(Rate!$B$4:$M$25,MATCH(Gilbert!N11342,Rate!$A$4:$A$25,0),MATCH(Gilbert!L11342,Rate!$B$3:$M$3,0))*O11342)),"")</f>
        <v/>
      </c>
      <c r="T11342" s="71" t="str">
        <f t="shared" si="534"/>
        <v/>
      </c>
    </row>
    <row r="11343" spans="16:20">
      <c r="P11343" s="70" t="str">
        <f t="shared" si="532"/>
        <v/>
      </c>
      <c r="Q11343" s="70" t="str">
        <f t="shared" si="533"/>
        <v/>
      </c>
      <c r="R11343" s="70" t="str">
        <f>IFERROR(IF(K11343="handling and wharfage",SUM(P11343:Q11343),IF(OR(K11343="tank",K11343="Boat",K11343="car"),INDEX(Rate!$B$4:$M$25,MATCH(Gilbert!N11343,Rate!$A$4:$A$25,0),MATCH(Gilbert!L11343,Rate!$B$3:$M$3,0))*O11343*0.8,INDEX(Rate!$B$4:$M$25,MATCH(Gilbert!N11343,Rate!$A$4:$A$25,0),MATCH(Gilbert!L11343,Rate!$B$3:$M$3,0))*O11343)),"")</f>
        <v/>
      </c>
      <c r="T11343" s="71" t="str">
        <f t="shared" si="534"/>
        <v/>
      </c>
    </row>
    <row r="11344" spans="16:20">
      <c r="P11344" s="70" t="str">
        <f t="shared" si="532"/>
        <v/>
      </c>
      <c r="Q11344" s="70" t="str">
        <f t="shared" si="533"/>
        <v/>
      </c>
      <c r="R11344" s="70" t="str">
        <f>IFERROR(IF(K11344="handling and wharfage",SUM(P11344:Q11344),IF(OR(K11344="tank",K11344="Boat",K11344="car"),INDEX(Rate!$B$4:$M$25,MATCH(Gilbert!N11344,Rate!$A$4:$A$25,0),MATCH(Gilbert!L11344,Rate!$B$3:$M$3,0))*O11344*0.8,INDEX(Rate!$B$4:$M$25,MATCH(Gilbert!N11344,Rate!$A$4:$A$25,0),MATCH(Gilbert!L11344,Rate!$B$3:$M$3,0))*O11344)),"")</f>
        <v/>
      </c>
      <c r="T11344" s="71" t="str">
        <f t="shared" si="534"/>
        <v/>
      </c>
    </row>
    <row r="11345" spans="16:20">
      <c r="P11345" s="70" t="str">
        <f t="shared" si="532"/>
        <v/>
      </c>
      <c r="Q11345" s="70" t="str">
        <f t="shared" si="533"/>
        <v/>
      </c>
      <c r="R11345" s="70" t="str">
        <f>IFERROR(IF(K11345="handling and wharfage",SUM(P11345:Q11345),IF(OR(K11345="tank",K11345="Boat",K11345="car"),INDEX(Rate!$B$4:$M$25,MATCH(Gilbert!N11345,Rate!$A$4:$A$25,0),MATCH(Gilbert!L11345,Rate!$B$3:$M$3,0))*O11345*0.8,INDEX(Rate!$B$4:$M$25,MATCH(Gilbert!N11345,Rate!$A$4:$A$25,0),MATCH(Gilbert!L11345,Rate!$B$3:$M$3,0))*O11345)),"")</f>
        <v/>
      </c>
      <c r="T11345" s="71" t="str">
        <f t="shared" si="534"/>
        <v/>
      </c>
    </row>
    <row r="11346" spans="16:20">
      <c r="P11346" s="70" t="str">
        <f t="shared" si="532"/>
        <v/>
      </c>
      <c r="Q11346" s="70" t="str">
        <f t="shared" si="533"/>
        <v/>
      </c>
      <c r="R11346" s="70" t="str">
        <f>IFERROR(IF(K11346="handling and wharfage",SUM(P11346:Q11346),IF(OR(K11346="tank",K11346="Boat",K11346="car"),INDEX(Rate!$B$4:$M$25,MATCH(Gilbert!N11346,Rate!$A$4:$A$25,0),MATCH(Gilbert!L11346,Rate!$B$3:$M$3,0))*O11346*0.8,INDEX(Rate!$B$4:$M$25,MATCH(Gilbert!N11346,Rate!$A$4:$A$25,0),MATCH(Gilbert!L11346,Rate!$B$3:$M$3,0))*O11346)),"")</f>
        <v/>
      </c>
      <c r="T11346" s="71" t="str">
        <f t="shared" si="534"/>
        <v/>
      </c>
    </row>
    <row r="11347" spans="16:20">
      <c r="P11347" s="70" t="str">
        <f t="shared" si="532"/>
        <v/>
      </c>
      <c r="Q11347" s="70" t="str">
        <f t="shared" si="533"/>
        <v/>
      </c>
      <c r="R11347" s="70" t="str">
        <f>IFERROR(IF(K11347="handling and wharfage",SUM(P11347:Q11347),IF(OR(K11347="tank",K11347="Boat",K11347="car"),INDEX(Rate!$B$4:$M$25,MATCH(Gilbert!N11347,Rate!$A$4:$A$25,0),MATCH(Gilbert!L11347,Rate!$B$3:$M$3,0))*O11347*0.8,INDEX(Rate!$B$4:$M$25,MATCH(Gilbert!N11347,Rate!$A$4:$A$25,0),MATCH(Gilbert!L11347,Rate!$B$3:$M$3,0))*O11347)),"")</f>
        <v/>
      </c>
      <c r="T11347" s="71" t="str">
        <f t="shared" si="534"/>
        <v/>
      </c>
    </row>
    <row r="11348" spans="16:20">
      <c r="P11348" s="70" t="str">
        <f t="shared" si="532"/>
        <v/>
      </c>
      <c r="Q11348" s="70" t="str">
        <f t="shared" si="533"/>
        <v/>
      </c>
      <c r="R11348" s="70" t="str">
        <f>IFERROR(IF(K11348="handling and wharfage",SUM(P11348:Q11348),IF(OR(K11348="tank",K11348="Boat",K11348="car"),INDEX(Rate!$B$4:$M$25,MATCH(Gilbert!N11348,Rate!$A$4:$A$25,0),MATCH(Gilbert!L11348,Rate!$B$3:$M$3,0))*O11348*0.8,INDEX(Rate!$B$4:$M$25,MATCH(Gilbert!N11348,Rate!$A$4:$A$25,0),MATCH(Gilbert!L11348,Rate!$B$3:$M$3,0))*O11348)),"")</f>
        <v/>
      </c>
      <c r="T11348" s="71" t="str">
        <f t="shared" si="534"/>
        <v/>
      </c>
    </row>
    <row r="11349" spans="16:20">
      <c r="P11349" s="70" t="str">
        <f t="shared" si="532"/>
        <v/>
      </c>
      <c r="Q11349" s="70" t="str">
        <f t="shared" si="533"/>
        <v/>
      </c>
      <c r="R11349" s="70" t="str">
        <f>IFERROR(IF(K11349="handling and wharfage",SUM(P11349:Q11349),IF(OR(K11349="tank",K11349="Boat",K11349="car"),INDEX(Rate!$B$4:$M$25,MATCH(Gilbert!N11349,Rate!$A$4:$A$25,0),MATCH(Gilbert!L11349,Rate!$B$3:$M$3,0))*O11349*0.8,INDEX(Rate!$B$4:$M$25,MATCH(Gilbert!N11349,Rate!$A$4:$A$25,0),MATCH(Gilbert!L11349,Rate!$B$3:$M$3,0))*O11349)),"")</f>
        <v/>
      </c>
      <c r="T11349" s="71" t="str">
        <f t="shared" si="534"/>
        <v/>
      </c>
    </row>
    <row r="11350" spans="16:20">
      <c r="P11350" s="70" t="str">
        <f t="shared" si="532"/>
        <v/>
      </c>
      <c r="Q11350" s="70" t="str">
        <f t="shared" si="533"/>
        <v/>
      </c>
      <c r="R11350" s="70" t="str">
        <f>IFERROR(IF(K11350="handling and wharfage",SUM(P11350:Q11350),IF(OR(K11350="tank",K11350="Boat",K11350="car"),INDEX(Rate!$B$4:$M$25,MATCH(Gilbert!N11350,Rate!$A$4:$A$25,0),MATCH(Gilbert!L11350,Rate!$B$3:$M$3,0))*O11350*0.8,INDEX(Rate!$B$4:$M$25,MATCH(Gilbert!N11350,Rate!$A$4:$A$25,0),MATCH(Gilbert!L11350,Rate!$B$3:$M$3,0))*O11350)),"")</f>
        <v/>
      </c>
      <c r="T11350" s="71" t="str">
        <f t="shared" si="534"/>
        <v/>
      </c>
    </row>
    <row r="11351" spans="16:20">
      <c r="P11351" s="70" t="str">
        <f t="shared" si="532"/>
        <v/>
      </c>
      <c r="Q11351" s="70" t="str">
        <f t="shared" si="533"/>
        <v/>
      </c>
      <c r="R11351" s="70" t="str">
        <f>IFERROR(IF(K11351="handling and wharfage",SUM(P11351:Q11351),IF(OR(K11351="tank",K11351="Boat",K11351="car"),INDEX(Rate!$B$4:$M$25,MATCH(Gilbert!N11351,Rate!$A$4:$A$25,0),MATCH(Gilbert!L11351,Rate!$B$3:$M$3,0))*O11351*0.8,INDEX(Rate!$B$4:$M$25,MATCH(Gilbert!N11351,Rate!$A$4:$A$25,0),MATCH(Gilbert!L11351,Rate!$B$3:$M$3,0))*O11351)),"")</f>
        <v/>
      </c>
      <c r="T11351" s="71" t="str">
        <f t="shared" si="534"/>
        <v/>
      </c>
    </row>
    <row r="11352" spans="16:20">
      <c r="P11352" s="70" t="str">
        <f t="shared" si="532"/>
        <v/>
      </c>
      <c r="Q11352" s="70" t="str">
        <f t="shared" si="533"/>
        <v/>
      </c>
      <c r="R11352" s="70" t="str">
        <f>IFERROR(IF(K11352="handling and wharfage",SUM(P11352:Q11352),IF(OR(K11352="tank",K11352="Boat",K11352="car"),INDEX(Rate!$B$4:$M$25,MATCH(Gilbert!N11352,Rate!$A$4:$A$25,0),MATCH(Gilbert!L11352,Rate!$B$3:$M$3,0))*O11352*0.8,INDEX(Rate!$B$4:$M$25,MATCH(Gilbert!N11352,Rate!$A$4:$A$25,0),MATCH(Gilbert!L11352,Rate!$B$3:$M$3,0))*O11352)),"")</f>
        <v/>
      </c>
      <c r="T11352" s="71" t="str">
        <f t="shared" si="534"/>
        <v/>
      </c>
    </row>
    <row r="11353" spans="16:20">
      <c r="P11353" s="70" t="str">
        <f t="shared" si="532"/>
        <v/>
      </c>
      <c r="Q11353" s="70" t="str">
        <f t="shared" si="533"/>
        <v/>
      </c>
      <c r="R11353" s="70" t="str">
        <f>IFERROR(IF(K11353="handling and wharfage",SUM(P11353:Q11353),IF(OR(K11353="tank",K11353="Boat",K11353="car"),INDEX(Rate!$B$4:$M$25,MATCH(Gilbert!N11353,Rate!$A$4:$A$25,0),MATCH(Gilbert!L11353,Rate!$B$3:$M$3,0))*O11353*0.8,INDEX(Rate!$B$4:$M$25,MATCH(Gilbert!N11353,Rate!$A$4:$A$25,0),MATCH(Gilbert!L11353,Rate!$B$3:$M$3,0))*O11353)),"")</f>
        <v/>
      </c>
      <c r="T11353" s="71" t="str">
        <f t="shared" si="534"/>
        <v/>
      </c>
    </row>
    <row r="11354" spans="16:20">
      <c r="P11354" s="70" t="str">
        <f t="shared" si="532"/>
        <v/>
      </c>
      <c r="Q11354" s="70" t="str">
        <f t="shared" si="533"/>
        <v/>
      </c>
      <c r="R11354" s="70" t="str">
        <f>IFERROR(IF(K11354="handling and wharfage",SUM(P11354:Q11354),IF(OR(K11354="tank",K11354="Boat",K11354="car"),INDEX(Rate!$B$4:$M$25,MATCH(Gilbert!N11354,Rate!$A$4:$A$25,0),MATCH(Gilbert!L11354,Rate!$B$3:$M$3,0))*O11354*0.8,INDEX(Rate!$B$4:$M$25,MATCH(Gilbert!N11354,Rate!$A$4:$A$25,0),MATCH(Gilbert!L11354,Rate!$B$3:$M$3,0))*O11354)),"")</f>
        <v/>
      </c>
      <c r="T11354" s="71" t="str">
        <f t="shared" si="534"/>
        <v/>
      </c>
    </row>
    <row r="11355" spans="16:20">
      <c r="P11355" s="70" t="str">
        <f t="shared" si="532"/>
        <v/>
      </c>
      <c r="Q11355" s="70" t="str">
        <f t="shared" si="533"/>
        <v/>
      </c>
      <c r="R11355" s="70" t="str">
        <f>IFERROR(IF(K11355="handling and wharfage",SUM(P11355:Q11355),IF(OR(K11355="tank",K11355="Boat",K11355="car"),INDEX(Rate!$B$4:$M$25,MATCH(Gilbert!N11355,Rate!$A$4:$A$25,0),MATCH(Gilbert!L11355,Rate!$B$3:$M$3,0))*O11355*0.8,INDEX(Rate!$B$4:$M$25,MATCH(Gilbert!N11355,Rate!$A$4:$A$25,0),MATCH(Gilbert!L11355,Rate!$B$3:$M$3,0))*O11355)),"")</f>
        <v/>
      </c>
      <c r="T11355" s="71" t="str">
        <f t="shared" si="534"/>
        <v/>
      </c>
    </row>
    <row r="11356" spans="16:20">
      <c r="P11356" s="70" t="str">
        <f t="shared" si="532"/>
        <v/>
      </c>
      <c r="Q11356" s="70" t="str">
        <f t="shared" si="533"/>
        <v/>
      </c>
      <c r="R11356" s="70" t="str">
        <f>IFERROR(IF(K11356="handling and wharfage",SUM(P11356:Q11356),IF(OR(K11356="tank",K11356="Boat",K11356="car"),INDEX(Rate!$B$4:$M$25,MATCH(Gilbert!N11356,Rate!$A$4:$A$25,0),MATCH(Gilbert!L11356,Rate!$B$3:$M$3,0))*O11356*0.8,INDEX(Rate!$B$4:$M$25,MATCH(Gilbert!N11356,Rate!$A$4:$A$25,0),MATCH(Gilbert!L11356,Rate!$B$3:$M$3,0))*O11356)),"")</f>
        <v/>
      </c>
      <c r="T11356" s="71" t="str">
        <f t="shared" si="534"/>
        <v/>
      </c>
    </row>
    <row r="11357" spans="16:20">
      <c r="P11357" s="70" t="str">
        <f t="shared" si="532"/>
        <v/>
      </c>
      <c r="Q11357" s="70" t="str">
        <f t="shared" si="533"/>
        <v/>
      </c>
      <c r="R11357" s="70" t="str">
        <f>IFERROR(IF(K11357="handling and wharfage",SUM(P11357:Q11357),IF(OR(K11357="tank",K11357="Boat",K11357="car"),INDEX(Rate!$B$4:$M$25,MATCH(Gilbert!N11357,Rate!$A$4:$A$25,0),MATCH(Gilbert!L11357,Rate!$B$3:$M$3,0))*O11357*0.8,INDEX(Rate!$B$4:$M$25,MATCH(Gilbert!N11357,Rate!$A$4:$A$25,0),MATCH(Gilbert!L11357,Rate!$B$3:$M$3,0))*O11357)),"")</f>
        <v/>
      </c>
      <c r="T11357" s="71" t="str">
        <f t="shared" si="534"/>
        <v/>
      </c>
    </row>
    <row r="11358" spans="16:20">
      <c r="P11358" s="70" t="str">
        <f t="shared" si="532"/>
        <v/>
      </c>
      <c r="Q11358" s="70" t="str">
        <f t="shared" si="533"/>
        <v/>
      </c>
      <c r="R11358" s="70" t="str">
        <f>IFERROR(IF(K11358="handling and wharfage",SUM(P11358:Q11358),IF(OR(K11358="tank",K11358="Boat",K11358="car"),INDEX(Rate!$B$4:$M$25,MATCH(Gilbert!N11358,Rate!$A$4:$A$25,0),MATCH(Gilbert!L11358,Rate!$B$3:$M$3,0))*O11358*0.8,INDEX(Rate!$B$4:$M$25,MATCH(Gilbert!N11358,Rate!$A$4:$A$25,0),MATCH(Gilbert!L11358,Rate!$B$3:$M$3,0))*O11358)),"")</f>
        <v/>
      </c>
      <c r="T11358" s="71" t="str">
        <f t="shared" si="534"/>
        <v/>
      </c>
    </row>
    <row r="11359" spans="16:20">
      <c r="P11359" s="70" t="str">
        <f t="shared" si="532"/>
        <v/>
      </c>
      <c r="Q11359" s="70" t="str">
        <f t="shared" si="533"/>
        <v/>
      </c>
      <c r="R11359" s="70" t="str">
        <f>IFERROR(IF(K11359="handling and wharfage",SUM(P11359:Q11359),IF(OR(K11359="tank",K11359="Boat",K11359="car"),INDEX(Rate!$B$4:$M$25,MATCH(Gilbert!N11359,Rate!$A$4:$A$25,0),MATCH(Gilbert!L11359,Rate!$B$3:$M$3,0))*O11359*0.8,INDEX(Rate!$B$4:$M$25,MATCH(Gilbert!N11359,Rate!$A$4:$A$25,0),MATCH(Gilbert!L11359,Rate!$B$3:$M$3,0))*O11359)),"")</f>
        <v/>
      </c>
      <c r="T11359" s="71" t="str">
        <f t="shared" si="534"/>
        <v/>
      </c>
    </row>
    <row r="11360" spans="16:20">
      <c r="P11360" s="70" t="str">
        <f t="shared" si="532"/>
        <v/>
      </c>
      <c r="Q11360" s="70" t="str">
        <f t="shared" si="533"/>
        <v/>
      </c>
      <c r="R11360" s="70" t="str">
        <f>IFERROR(IF(K11360="handling and wharfage",SUM(P11360:Q11360),IF(OR(K11360="tank",K11360="Boat",K11360="car"),INDEX(Rate!$B$4:$M$25,MATCH(Gilbert!N11360,Rate!$A$4:$A$25,0),MATCH(Gilbert!L11360,Rate!$B$3:$M$3,0))*O11360*0.8,INDEX(Rate!$B$4:$M$25,MATCH(Gilbert!N11360,Rate!$A$4:$A$25,0),MATCH(Gilbert!L11360,Rate!$B$3:$M$3,0))*O11360)),"")</f>
        <v/>
      </c>
      <c r="T11360" s="71" t="str">
        <f t="shared" si="534"/>
        <v/>
      </c>
    </row>
    <row r="11361" spans="16:20">
      <c r="P11361" s="70" t="str">
        <f t="shared" si="532"/>
        <v/>
      </c>
      <c r="Q11361" s="70" t="str">
        <f t="shared" si="533"/>
        <v/>
      </c>
      <c r="R11361" s="70" t="str">
        <f>IFERROR(IF(K11361="handling and wharfage",SUM(P11361:Q11361),IF(OR(K11361="tank",K11361="Boat",K11361="car"),INDEX(Rate!$B$4:$M$25,MATCH(Gilbert!N11361,Rate!$A$4:$A$25,0),MATCH(Gilbert!L11361,Rate!$B$3:$M$3,0))*O11361*0.8,INDEX(Rate!$B$4:$M$25,MATCH(Gilbert!N11361,Rate!$A$4:$A$25,0),MATCH(Gilbert!L11361,Rate!$B$3:$M$3,0))*O11361)),"")</f>
        <v/>
      </c>
      <c r="T11361" s="71" t="str">
        <f t="shared" si="534"/>
        <v/>
      </c>
    </row>
    <row r="11362" spans="16:20">
      <c r="P11362" s="70" t="str">
        <f t="shared" si="532"/>
        <v/>
      </c>
      <c r="Q11362" s="70" t="str">
        <f t="shared" si="533"/>
        <v/>
      </c>
      <c r="R11362" s="70" t="str">
        <f>IFERROR(IF(K11362="handling and wharfage",SUM(P11362:Q11362),IF(OR(K11362="tank",K11362="Boat",K11362="car"),INDEX(Rate!$B$4:$M$25,MATCH(Gilbert!N11362,Rate!$A$4:$A$25,0),MATCH(Gilbert!L11362,Rate!$B$3:$M$3,0))*O11362*0.8,INDEX(Rate!$B$4:$M$25,MATCH(Gilbert!N11362,Rate!$A$4:$A$25,0),MATCH(Gilbert!L11362,Rate!$B$3:$M$3,0))*O11362)),"")</f>
        <v/>
      </c>
      <c r="T11362" s="71" t="str">
        <f t="shared" si="534"/>
        <v/>
      </c>
    </row>
    <row r="11363" spans="16:20">
      <c r="P11363" s="70" t="str">
        <f t="shared" si="532"/>
        <v/>
      </c>
      <c r="Q11363" s="70" t="str">
        <f t="shared" si="533"/>
        <v/>
      </c>
      <c r="R11363" s="70" t="str">
        <f>IFERROR(IF(K11363="handling and wharfage",SUM(P11363:Q11363),IF(OR(K11363="tank",K11363="Boat",K11363="car"),INDEX(Rate!$B$4:$M$25,MATCH(Gilbert!N11363,Rate!$A$4:$A$25,0),MATCH(Gilbert!L11363,Rate!$B$3:$M$3,0))*O11363*0.8,INDEX(Rate!$B$4:$M$25,MATCH(Gilbert!N11363,Rate!$A$4:$A$25,0),MATCH(Gilbert!L11363,Rate!$B$3:$M$3,0))*O11363)),"")</f>
        <v/>
      </c>
      <c r="T11363" s="71" t="str">
        <f t="shared" si="534"/>
        <v/>
      </c>
    </row>
    <row r="11364" spans="16:20">
      <c r="P11364" s="70" t="str">
        <f t="shared" si="532"/>
        <v/>
      </c>
      <c r="Q11364" s="70" t="str">
        <f t="shared" si="533"/>
        <v/>
      </c>
      <c r="R11364" s="70" t="str">
        <f>IFERROR(IF(K11364="handling and wharfage",SUM(P11364:Q11364),IF(OR(K11364="tank",K11364="Boat",K11364="car"),INDEX(Rate!$B$4:$M$25,MATCH(Gilbert!N11364,Rate!$A$4:$A$25,0),MATCH(Gilbert!L11364,Rate!$B$3:$M$3,0))*O11364*0.8,INDEX(Rate!$B$4:$M$25,MATCH(Gilbert!N11364,Rate!$A$4:$A$25,0),MATCH(Gilbert!L11364,Rate!$B$3:$M$3,0))*O11364)),"")</f>
        <v/>
      </c>
      <c r="T11364" s="71" t="str">
        <f t="shared" si="534"/>
        <v/>
      </c>
    </row>
    <row r="11365" spans="16:20">
      <c r="P11365" s="70" t="str">
        <f t="shared" si="532"/>
        <v/>
      </c>
      <c r="Q11365" s="70" t="str">
        <f t="shared" si="533"/>
        <v/>
      </c>
      <c r="R11365" s="70" t="str">
        <f>IFERROR(IF(K11365="handling and wharfage",SUM(P11365:Q11365),IF(OR(K11365="tank",K11365="Boat",K11365="car"),INDEX(Rate!$B$4:$M$25,MATCH(Gilbert!N11365,Rate!$A$4:$A$25,0),MATCH(Gilbert!L11365,Rate!$B$3:$M$3,0))*O11365*0.8,INDEX(Rate!$B$4:$M$25,MATCH(Gilbert!N11365,Rate!$A$4:$A$25,0),MATCH(Gilbert!L11365,Rate!$B$3:$M$3,0))*O11365)),"")</f>
        <v/>
      </c>
      <c r="T11365" s="71" t="str">
        <f t="shared" si="534"/>
        <v/>
      </c>
    </row>
    <row r="11366" spans="16:20">
      <c r="P11366" s="70" t="str">
        <f t="shared" si="532"/>
        <v/>
      </c>
      <c r="Q11366" s="70" t="str">
        <f t="shared" si="533"/>
        <v/>
      </c>
      <c r="R11366" s="70" t="str">
        <f>IFERROR(IF(K11366="handling and wharfage",SUM(P11366:Q11366),IF(OR(K11366="tank",K11366="Boat",K11366="car"),INDEX(Rate!$B$4:$M$25,MATCH(Gilbert!N11366,Rate!$A$4:$A$25,0),MATCH(Gilbert!L11366,Rate!$B$3:$M$3,0))*O11366*0.8,INDEX(Rate!$B$4:$M$25,MATCH(Gilbert!N11366,Rate!$A$4:$A$25,0),MATCH(Gilbert!L11366,Rate!$B$3:$M$3,0))*O11366)),"")</f>
        <v/>
      </c>
      <c r="T11366" s="71" t="str">
        <f t="shared" si="534"/>
        <v/>
      </c>
    </row>
    <row r="11367" spans="16:20">
      <c r="P11367" s="70" t="str">
        <f t="shared" si="532"/>
        <v/>
      </c>
      <c r="Q11367" s="70" t="str">
        <f t="shared" si="533"/>
        <v/>
      </c>
      <c r="R11367" s="70" t="str">
        <f>IFERROR(IF(K11367="handling and wharfage",SUM(P11367:Q11367),IF(OR(K11367="tank",K11367="Boat",K11367="car"),INDEX(Rate!$B$4:$M$25,MATCH(Gilbert!N11367,Rate!$A$4:$A$25,0),MATCH(Gilbert!L11367,Rate!$B$3:$M$3,0))*O11367*0.8,INDEX(Rate!$B$4:$M$25,MATCH(Gilbert!N11367,Rate!$A$4:$A$25,0),MATCH(Gilbert!L11367,Rate!$B$3:$M$3,0))*O11367)),"")</f>
        <v/>
      </c>
      <c r="T11367" s="71" t="str">
        <f t="shared" si="534"/>
        <v/>
      </c>
    </row>
    <row r="11368" spans="16:20">
      <c r="P11368" s="70" t="str">
        <f t="shared" si="532"/>
        <v/>
      </c>
      <c r="Q11368" s="70" t="str">
        <f t="shared" si="533"/>
        <v/>
      </c>
      <c r="R11368" s="70" t="str">
        <f>IFERROR(IF(K11368="handling and wharfage",SUM(P11368:Q11368),IF(OR(K11368="tank",K11368="Boat",K11368="car"),INDEX(Rate!$B$4:$M$25,MATCH(Gilbert!N11368,Rate!$A$4:$A$25,0),MATCH(Gilbert!L11368,Rate!$B$3:$M$3,0))*O11368*0.8,INDEX(Rate!$B$4:$M$25,MATCH(Gilbert!N11368,Rate!$A$4:$A$25,0),MATCH(Gilbert!L11368,Rate!$B$3:$M$3,0))*O11368)),"")</f>
        <v/>
      </c>
      <c r="T11368" s="71" t="str">
        <f t="shared" si="534"/>
        <v/>
      </c>
    </row>
    <row r="11369" spans="16:20">
      <c r="P11369" s="70" t="str">
        <f t="shared" si="532"/>
        <v/>
      </c>
      <c r="Q11369" s="70" t="str">
        <f t="shared" si="533"/>
        <v/>
      </c>
      <c r="R11369" s="70" t="str">
        <f>IFERROR(IF(K11369="handling and wharfage",SUM(P11369:Q11369),IF(OR(K11369="tank",K11369="Boat",K11369="car"),INDEX(Rate!$B$4:$M$25,MATCH(Gilbert!N11369,Rate!$A$4:$A$25,0),MATCH(Gilbert!L11369,Rate!$B$3:$M$3,0))*O11369*0.8,INDEX(Rate!$B$4:$M$25,MATCH(Gilbert!N11369,Rate!$A$4:$A$25,0),MATCH(Gilbert!L11369,Rate!$B$3:$M$3,0))*O11369)),"")</f>
        <v/>
      </c>
      <c r="T11369" s="71" t="str">
        <f t="shared" si="534"/>
        <v/>
      </c>
    </row>
    <row r="11370" spans="16:20">
      <c r="P11370" s="70" t="str">
        <f t="shared" si="532"/>
        <v/>
      </c>
      <c r="Q11370" s="70" t="str">
        <f t="shared" si="533"/>
        <v/>
      </c>
      <c r="R11370" s="70" t="str">
        <f>IFERROR(IF(K11370="handling and wharfage",SUM(P11370:Q11370),IF(OR(K11370="tank",K11370="Boat",K11370="car"),INDEX(Rate!$B$4:$M$25,MATCH(Gilbert!N11370,Rate!$A$4:$A$25,0),MATCH(Gilbert!L11370,Rate!$B$3:$M$3,0))*O11370*0.8,INDEX(Rate!$B$4:$M$25,MATCH(Gilbert!N11370,Rate!$A$4:$A$25,0),MATCH(Gilbert!L11370,Rate!$B$3:$M$3,0))*O11370)),"")</f>
        <v/>
      </c>
      <c r="T11370" s="71" t="str">
        <f t="shared" si="534"/>
        <v/>
      </c>
    </row>
    <row r="11371" spans="16:20">
      <c r="P11371" s="70" t="str">
        <f t="shared" si="532"/>
        <v/>
      </c>
      <c r="Q11371" s="70" t="str">
        <f t="shared" si="533"/>
        <v/>
      </c>
      <c r="R11371" s="70" t="str">
        <f>IFERROR(IF(K11371="handling and wharfage",SUM(P11371:Q11371),IF(OR(K11371="tank",K11371="Boat",K11371="car"),INDEX(Rate!$B$4:$M$25,MATCH(Gilbert!N11371,Rate!$A$4:$A$25,0),MATCH(Gilbert!L11371,Rate!$B$3:$M$3,0))*O11371*0.8,INDEX(Rate!$B$4:$M$25,MATCH(Gilbert!N11371,Rate!$A$4:$A$25,0),MATCH(Gilbert!L11371,Rate!$B$3:$M$3,0))*O11371)),"")</f>
        <v/>
      </c>
      <c r="T11371" s="71" t="str">
        <f t="shared" si="534"/>
        <v/>
      </c>
    </row>
    <row r="11372" spans="16:20">
      <c r="P11372" s="70" t="str">
        <f t="shared" si="532"/>
        <v/>
      </c>
      <c r="Q11372" s="70" t="str">
        <f t="shared" si="533"/>
        <v/>
      </c>
      <c r="R11372" s="70" t="str">
        <f>IFERROR(IF(K11372="handling and wharfage",SUM(P11372:Q11372),IF(OR(K11372="tank",K11372="Boat",K11372="car"),INDEX(Rate!$B$4:$M$25,MATCH(Gilbert!N11372,Rate!$A$4:$A$25,0),MATCH(Gilbert!L11372,Rate!$B$3:$M$3,0))*O11372*0.8,INDEX(Rate!$B$4:$M$25,MATCH(Gilbert!N11372,Rate!$A$4:$A$25,0),MATCH(Gilbert!L11372,Rate!$B$3:$M$3,0))*O11372)),"")</f>
        <v/>
      </c>
      <c r="T11372" s="71" t="str">
        <f t="shared" si="534"/>
        <v/>
      </c>
    </row>
    <row r="11373" spans="16:20">
      <c r="P11373" s="70" t="str">
        <f t="shared" si="532"/>
        <v/>
      </c>
      <c r="Q11373" s="70" t="str">
        <f t="shared" si="533"/>
        <v/>
      </c>
      <c r="R11373" s="70" t="str">
        <f>IFERROR(IF(K11373="handling and wharfage",SUM(P11373:Q11373),IF(OR(K11373="tank",K11373="Boat",K11373="car"),INDEX(Rate!$B$4:$M$25,MATCH(Gilbert!N11373,Rate!$A$4:$A$25,0),MATCH(Gilbert!L11373,Rate!$B$3:$M$3,0))*O11373*0.8,INDEX(Rate!$B$4:$M$25,MATCH(Gilbert!N11373,Rate!$A$4:$A$25,0),MATCH(Gilbert!L11373,Rate!$B$3:$M$3,0))*O11373)),"")</f>
        <v/>
      </c>
      <c r="T11373" s="71" t="str">
        <f t="shared" si="534"/>
        <v/>
      </c>
    </row>
    <row r="11374" spans="16:20">
      <c r="P11374" s="70" t="str">
        <f t="shared" si="532"/>
        <v/>
      </c>
      <c r="Q11374" s="70" t="str">
        <f t="shared" si="533"/>
        <v/>
      </c>
      <c r="R11374" s="70" t="str">
        <f>IFERROR(IF(K11374="handling and wharfage",SUM(P11374:Q11374),IF(OR(K11374="tank",K11374="Boat",K11374="car"),INDEX(Rate!$B$4:$M$25,MATCH(Gilbert!N11374,Rate!$A$4:$A$25,0),MATCH(Gilbert!L11374,Rate!$B$3:$M$3,0))*O11374*0.8,INDEX(Rate!$B$4:$M$25,MATCH(Gilbert!N11374,Rate!$A$4:$A$25,0),MATCH(Gilbert!L11374,Rate!$B$3:$M$3,0))*O11374)),"")</f>
        <v/>
      </c>
      <c r="T11374" s="71" t="str">
        <f t="shared" si="534"/>
        <v/>
      </c>
    </row>
    <row r="11375" spans="16:20">
      <c r="P11375" s="70" t="str">
        <f t="shared" si="532"/>
        <v/>
      </c>
      <c r="Q11375" s="70" t="str">
        <f t="shared" si="533"/>
        <v/>
      </c>
      <c r="R11375" s="70" t="str">
        <f>IFERROR(IF(K11375="handling and wharfage",SUM(P11375:Q11375),IF(OR(K11375="tank",K11375="Boat",K11375="car"),INDEX(Rate!$B$4:$M$25,MATCH(Gilbert!N11375,Rate!$A$4:$A$25,0),MATCH(Gilbert!L11375,Rate!$B$3:$M$3,0))*O11375*0.8,INDEX(Rate!$B$4:$M$25,MATCH(Gilbert!N11375,Rate!$A$4:$A$25,0),MATCH(Gilbert!L11375,Rate!$B$3:$M$3,0))*O11375)),"")</f>
        <v/>
      </c>
      <c r="T11375" s="71" t="str">
        <f t="shared" si="534"/>
        <v/>
      </c>
    </row>
    <row r="11376" spans="16:20">
      <c r="P11376" s="70" t="str">
        <f t="shared" si="532"/>
        <v/>
      </c>
      <c r="Q11376" s="70" t="str">
        <f t="shared" si="533"/>
        <v/>
      </c>
      <c r="R11376" s="70" t="str">
        <f>IFERROR(IF(K11376="handling and wharfage",SUM(P11376:Q11376),IF(OR(K11376="tank",K11376="Boat",K11376="car"),INDEX(Rate!$B$4:$M$25,MATCH(Gilbert!N11376,Rate!$A$4:$A$25,0),MATCH(Gilbert!L11376,Rate!$B$3:$M$3,0))*O11376*0.8,INDEX(Rate!$B$4:$M$25,MATCH(Gilbert!N11376,Rate!$A$4:$A$25,0),MATCH(Gilbert!L11376,Rate!$B$3:$M$3,0))*O11376)),"")</f>
        <v/>
      </c>
      <c r="T11376" s="71" t="str">
        <f t="shared" si="534"/>
        <v/>
      </c>
    </row>
    <row r="11377" spans="16:20">
      <c r="P11377" s="70" t="str">
        <f t="shared" si="532"/>
        <v/>
      </c>
      <c r="Q11377" s="70" t="str">
        <f t="shared" si="533"/>
        <v/>
      </c>
      <c r="R11377" s="70" t="str">
        <f>IFERROR(IF(K11377="handling and wharfage",SUM(P11377:Q11377),IF(OR(K11377="tank",K11377="Boat",K11377="car"),INDEX(Rate!$B$4:$M$25,MATCH(Gilbert!N11377,Rate!$A$4:$A$25,0),MATCH(Gilbert!L11377,Rate!$B$3:$M$3,0))*O11377*0.8,INDEX(Rate!$B$4:$M$25,MATCH(Gilbert!N11377,Rate!$A$4:$A$25,0),MATCH(Gilbert!L11377,Rate!$B$3:$M$3,0))*O11377)),"")</f>
        <v/>
      </c>
      <c r="T11377" s="71" t="str">
        <f t="shared" si="534"/>
        <v/>
      </c>
    </row>
    <row r="11378" spans="16:20">
      <c r="P11378" s="70" t="str">
        <f t="shared" si="532"/>
        <v/>
      </c>
      <c r="Q11378" s="70" t="str">
        <f t="shared" si="533"/>
        <v/>
      </c>
      <c r="R11378" s="70" t="str">
        <f>IFERROR(IF(K11378="handling and wharfage",SUM(P11378:Q11378),IF(OR(K11378="tank",K11378="Boat",K11378="car"),INDEX(Rate!$B$4:$M$25,MATCH(Gilbert!N11378,Rate!$A$4:$A$25,0),MATCH(Gilbert!L11378,Rate!$B$3:$M$3,0))*O11378*0.8,INDEX(Rate!$B$4:$M$25,MATCH(Gilbert!N11378,Rate!$A$4:$A$25,0),MATCH(Gilbert!L11378,Rate!$B$3:$M$3,0))*O11378)),"")</f>
        <v/>
      </c>
      <c r="T11378" s="71" t="str">
        <f t="shared" si="534"/>
        <v/>
      </c>
    </row>
    <row r="11379" spans="16:20">
      <c r="P11379" s="70" t="str">
        <f t="shared" si="532"/>
        <v/>
      </c>
      <c r="Q11379" s="70" t="str">
        <f t="shared" si="533"/>
        <v/>
      </c>
      <c r="R11379" s="70" t="str">
        <f>IFERROR(IF(K11379="handling and wharfage",SUM(P11379:Q11379),IF(OR(K11379="tank",K11379="Boat",K11379="car"),INDEX(Rate!$B$4:$M$25,MATCH(Gilbert!N11379,Rate!$A$4:$A$25,0),MATCH(Gilbert!L11379,Rate!$B$3:$M$3,0))*O11379*0.8,INDEX(Rate!$B$4:$M$25,MATCH(Gilbert!N11379,Rate!$A$4:$A$25,0),MATCH(Gilbert!L11379,Rate!$B$3:$M$3,0))*O11379)),"")</f>
        <v/>
      </c>
      <c r="T11379" s="71" t="str">
        <f t="shared" si="534"/>
        <v/>
      </c>
    </row>
    <row r="11380" spans="16:20">
      <c r="P11380" s="70" t="str">
        <f t="shared" si="532"/>
        <v/>
      </c>
      <c r="Q11380" s="70" t="str">
        <f t="shared" si="533"/>
        <v/>
      </c>
      <c r="R11380" s="70" t="str">
        <f>IFERROR(IF(K11380="handling and wharfage",SUM(P11380:Q11380),IF(OR(K11380="tank",K11380="Boat",K11380="car"),INDEX(Rate!$B$4:$M$25,MATCH(Gilbert!N11380,Rate!$A$4:$A$25,0),MATCH(Gilbert!L11380,Rate!$B$3:$M$3,0))*O11380*0.8,INDEX(Rate!$B$4:$M$25,MATCH(Gilbert!N11380,Rate!$A$4:$A$25,0),MATCH(Gilbert!L11380,Rate!$B$3:$M$3,0))*O11380)),"")</f>
        <v/>
      </c>
      <c r="T11380" s="71" t="str">
        <f t="shared" si="534"/>
        <v/>
      </c>
    </row>
    <row r="11381" spans="16:20">
      <c r="P11381" s="70" t="str">
        <f t="shared" si="532"/>
        <v/>
      </c>
      <c r="Q11381" s="70" t="str">
        <f t="shared" si="533"/>
        <v/>
      </c>
      <c r="R11381" s="70" t="str">
        <f>IFERROR(IF(K11381="handling and wharfage",SUM(P11381:Q11381),IF(OR(K11381="tank",K11381="Boat",K11381="car"),INDEX(Rate!$B$4:$M$25,MATCH(Gilbert!N11381,Rate!$A$4:$A$25,0),MATCH(Gilbert!L11381,Rate!$B$3:$M$3,0))*O11381*0.8,INDEX(Rate!$B$4:$M$25,MATCH(Gilbert!N11381,Rate!$A$4:$A$25,0),MATCH(Gilbert!L11381,Rate!$B$3:$M$3,0))*O11381)),"")</f>
        <v/>
      </c>
      <c r="T11381" s="71" t="str">
        <f t="shared" si="534"/>
        <v/>
      </c>
    </row>
    <row r="11382" spans="16:20">
      <c r="P11382" s="70" t="str">
        <f t="shared" si="532"/>
        <v/>
      </c>
      <c r="Q11382" s="70" t="str">
        <f t="shared" si="533"/>
        <v/>
      </c>
      <c r="R11382" s="70" t="str">
        <f>IFERROR(IF(K11382="handling and wharfage",SUM(P11382:Q11382),IF(OR(K11382="tank",K11382="Boat",K11382="car"),INDEX(Rate!$B$4:$M$25,MATCH(Gilbert!N11382,Rate!$A$4:$A$25,0),MATCH(Gilbert!L11382,Rate!$B$3:$M$3,0))*O11382*0.8,INDEX(Rate!$B$4:$M$25,MATCH(Gilbert!N11382,Rate!$A$4:$A$25,0),MATCH(Gilbert!L11382,Rate!$B$3:$M$3,0))*O11382)),"")</f>
        <v/>
      </c>
      <c r="T11382" s="71" t="str">
        <f t="shared" si="534"/>
        <v/>
      </c>
    </row>
    <row r="11383" spans="16:20">
      <c r="P11383" s="70" t="str">
        <f t="shared" si="532"/>
        <v/>
      </c>
      <c r="Q11383" s="70" t="str">
        <f t="shared" si="533"/>
        <v/>
      </c>
      <c r="R11383" s="70" t="str">
        <f>IFERROR(IF(K11383="handling and wharfage",SUM(P11383:Q11383),IF(OR(K11383="tank",K11383="Boat",K11383="car"),INDEX(Rate!$B$4:$M$25,MATCH(Gilbert!N11383,Rate!$A$4:$A$25,0),MATCH(Gilbert!L11383,Rate!$B$3:$M$3,0))*O11383*0.8,INDEX(Rate!$B$4:$M$25,MATCH(Gilbert!N11383,Rate!$A$4:$A$25,0),MATCH(Gilbert!L11383,Rate!$B$3:$M$3,0))*O11383)),"")</f>
        <v/>
      </c>
      <c r="T11383" s="71" t="str">
        <f t="shared" si="534"/>
        <v/>
      </c>
    </row>
    <row r="11384" spans="16:20">
      <c r="P11384" s="70" t="str">
        <f t="shared" si="532"/>
        <v/>
      </c>
      <c r="Q11384" s="70" t="str">
        <f t="shared" si="533"/>
        <v/>
      </c>
      <c r="R11384" s="70" t="str">
        <f>IFERROR(IF(K11384="handling and wharfage",SUM(P11384:Q11384),IF(OR(K11384="tank",K11384="Boat",K11384="car"),INDEX(Rate!$B$4:$M$25,MATCH(Gilbert!N11384,Rate!$A$4:$A$25,0),MATCH(Gilbert!L11384,Rate!$B$3:$M$3,0))*O11384*0.8,INDEX(Rate!$B$4:$M$25,MATCH(Gilbert!N11384,Rate!$A$4:$A$25,0),MATCH(Gilbert!L11384,Rate!$B$3:$M$3,0))*O11384)),"")</f>
        <v/>
      </c>
      <c r="T11384" s="71" t="str">
        <f t="shared" si="534"/>
        <v/>
      </c>
    </row>
    <row r="11385" spans="16:20">
      <c r="P11385" s="70" t="str">
        <f t="shared" si="532"/>
        <v/>
      </c>
      <c r="Q11385" s="70" t="str">
        <f t="shared" si="533"/>
        <v/>
      </c>
      <c r="R11385" s="70" t="str">
        <f>IFERROR(IF(K11385="handling and wharfage",SUM(P11385:Q11385),IF(OR(K11385="tank",K11385="Boat",K11385="car"),INDEX(Rate!$B$4:$M$25,MATCH(Gilbert!N11385,Rate!$A$4:$A$25,0),MATCH(Gilbert!L11385,Rate!$B$3:$M$3,0))*O11385*0.8,INDEX(Rate!$B$4:$M$25,MATCH(Gilbert!N11385,Rate!$A$4:$A$25,0),MATCH(Gilbert!L11385,Rate!$B$3:$M$3,0))*O11385)),"")</f>
        <v/>
      </c>
      <c r="T11385" s="71" t="str">
        <f t="shared" si="534"/>
        <v/>
      </c>
    </row>
    <row r="11386" spans="16:20">
      <c r="P11386" s="70" t="str">
        <f t="shared" si="532"/>
        <v/>
      </c>
      <c r="Q11386" s="70" t="str">
        <f t="shared" si="533"/>
        <v/>
      </c>
      <c r="R11386" s="70" t="str">
        <f>IFERROR(IF(K11386="handling and wharfage",SUM(P11386:Q11386),IF(OR(K11386="tank",K11386="Boat",K11386="car"),INDEX(Rate!$B$4:$M$25,MATCH(Gilbert!N11386,Rate!$A$4:$A$25,0),MATCH(Gilbert!L11386,Rate!$B$3:$M$3,0))*O11386*0.8,INDEX(Rate!$B$4:$M$25,MATCH(Gilbert!N11386,Rate!$A$4:$A$25,0),MATCH(Gilbert!L11386,Rate!$B$3:$M$3,0))*O11386)),"")</f>
        <v/>
      </c>
      <c r="T11386" s="71" t="str">
        <f t="shared" si="534"/>
        <v/>
      </c>
    </row>
    <row r="11387" spans="16:20">
      <c r="P11387" s="70" t="str">
        <f t="shared" si="532"/>
        <v/>
      </c>
      <c r="Q11387" s="70" t="str">
        <f t="shared" si="533"/>
        <v/>
      </c>
      <c r="R11387" s="70" t="str">
        <f>IFERROR(IF(K11387="handling and wharfage",SUM(P11387:Q11387),IF(OR(K11387="tank",K11387="Boat",K11387="car"),INDEX(Rate!$B$4:$M$25,MATCH(Gilbert!N11387,Rate!$A$4:$A$25,0),MATCH(Gilbert!L11387,Rate!$B$3:$M$3,0))*O11387*0.8,INDEX(Rate!$B$4:$M$25,MATCH(Gilbert!N11387,Rate!$A$4:$A$25,0),MATCH(Gilbert!L11387,Rate!$B$3:$M$3,0))*O11387)),"")</f>
        <v/>
      </c>
      <c r="T11387" s="71" t="str">
        <f t="shared" si="534"/>
        <v/>
      </c>
    </row>
    <row r="11388" spans="16:20">
      <c r="P11388" s="70" t="str">
        <f t="shared" si="532"/>
        <v/>
      </c>
      <c r="Q11388" s="70" t="str">
        <f t="shared" si="533"/>
        <v/>
      </c>
      <c r="R11388" s="70" t="str">
        <f>IFERROR(IF(K11388="handling and wharfage",SUM(P11388:Q11388),IF(OR(K11388="tank",K11388="Boat",K11388="car"),INDEX(Rate!$B$4:$M$25,MATCH(Gilbert!N11388,Rate!$A$4:$A$25,0),MATCH(Gilbert!L11388,Rate!$B$3:$M$3,0))*O11388*0.8,INDEX(Rate!$B$4:$M$25,MATCH(Gilbert!N11388,Rate!$A$4:$A$25,0),MATCH(Gilbert!L11388,Rate!$B$3:$M$3,0))*O11388)),"")</f>
        <v/>
      </c>
      <c r="T11388" s="71" t="str">
        <f t="shared" si="534"/>
        <v/>
      </c>
    </row>
    <row r="11389" spans="16:20">
      <c r="P11389" s="70" t="str">
        <f t="shared" si="532"/>
        <v/>
      </c>
      <c r="Q11389" s="70" t="str">
        <f t="shared" si="533"/>
        <v/>
      </c>
      <c r="R11389" s="70" t="str">
        <f>IFERROR(IF(K11389="handling and wharfage",SUM(P11389:Q11389),IF(OR(K11389="tank",K11389="Boat",K11389="car"),INDEX(Rate!$B$4:$M$25,MATCH(Gilbert!N11389,Rate!$A$4:$A$25,0),MATCH(Gilbert!L11389,Rate!$B$3:$M$3,0))*O11389*0.8,INDEX(Rate!$B$4:$M$25,MATCH(Gilbert!N11389,Rate!$A$4:$A$25,0),MATCH(Gilbert!L11389,Rate!$B$3:$M$3,0))*O11389)),"")</f>
        <v/>
      </c>
      <c r="T11389" s="71" t="str">
        <f t="shared" si="534"/>
        <v/>
      </c>
    </row>
    <row r="11390" spans="16:20">
      <c r="P11390" s="70" t="str">
        <f t="shared" si="532"/>
        <v/>
      </c>
      <c r="Q11390" s="70" t="str">
        <f t="shared" si="533"/>
        <v/>
      </c>
      <c r="R11390" s="70" t="str">
        <f>IFERROR(IF(K11390="handling and wharfage",SUM(P11390:Q11390),IF(OR(K11390="tank",K11390="Boat",K11390="car"),INDEX(Rate!$B$4:$M$25,MATCH(Gilbert!N11390,Rate!$A$4:$A$25,0),MATCH(Gilbert!L11390,Rate!$B$3:$M$3,0))*O11390*0.8,INDEX(Rate!$B$4:$M$25,MATCH(Gilbert!N11390,Rate!$A$4:$A$25,0),MATCH(Gilbert!L11390,Rate!$B$3:$M$3,0))*O11390)),"")</f>
        <v/>
      </c>
      <c r="T11390" s="71" t="str">
        <f t="shared" si="534"/>
        <v/>
      </c>
    </row>
    <row r="11391" spans="16:20">
      <c r="P11391" s="70" t="str">
        <f t="shared" si="532"/>
        <v/>
      </c>
      <c r="Q11391" s="70" t="str">
        <f t="shared" si="533"/>
        <v/>
      </c>
      <c r="R11391" s="70" t="str">
        <f>IFERROR(IF(K11391="handling and wharfage",SUM(P11391:Q11391),IF(OR(K11391="tank",K11391="Boat",K11391="car"),INDEX(Rate!$B$4:$M$25,MATCH(Gilbert!N11391,Rate!$A$4:$A$25,0),MATCH(Gilbert!L11391,Rate!$B$3:$M$3,0))*O11391*0.8,INDEX(Rate!$B$4:$M$25,MATCH(Gilbert!N11391,Rate!$A$4:$A$25,0),MATCH(Gilbert!L11391,Rate!$B$3:$M$3,0))*O11391)),"")</f>
        <v/>
      </c>
      <c r="T11391" s="71" t="str">
        <f t="shared" si="534"/>
        <v/>
      </c>
    </row>
    <row r="11392" spans="16:20">
      <c r="P11392" s="70" t="str">
        <f t="shared" si="532"/>
        <v/>
      </c>
      <c r="Q11392" s="70" t="str">
        <f t="shared" si="533"/>
        <v/>
      </c>
      <c r="R11392" s="70" t="str">
        <f>IFERROR(IF(K11392="handling and wharfage",SUM(P11392:Q11392),IF(OR(K11392="tank",K11392="Boat",K11392="car"),INDEX(Rate!$B$4:$M$25,MATCH(Gilbert!N11392,Rate!$A$4:$A$25,0),MATCH(Gilbert!L11392,Rate!$B$3:$M$3,0))*O11392*0.8,INDEX(Rate!$B$4:$M$25,MATCH(Gilbert!N11392,Rate!$A$4:$A$25,0),MATCH(Gilbert!L11392,Rate!$B$3:$M$3,0))*O11392)),"")</f>
        <v/>
      </c>
      <c r="T11392" s="71" t="str">
        <f t="shared" si="534"/>
        <v/>
      </c>
    </row>
    <row r="11393" spans="16:20">
      <c r="P11393" s="70" t="str">
        <f t="shared" si="532"/>
        <v/>
      </c>
      <c r="Q11393" s="70" t="str">
        <f t="shared" si="533"/>
        <v/>
      </c>
      <c r="R11393" s="70" t="str">
        <f>IFERROR(IF(K11393="handling and wharfage",SUM(P11393:Q11393),IF(OR(K11393="tank",K11393="Boat",K11393="car"),INDEX(Rate!$B$4:$M$25,MATCH(Gilbert!N11393,Rate!$A$4:$A$25,0),MATCH(Gilbert!L11393,Rate!$B$3:$M$3,0))*O11393*0.8,INDEX(Rate!$B$4:$M$25,MATCH(Gilbert!N11393,Rate!$A$4:$A$25,0),MATCH(Gilbert!L11393,Rate!$B$3:$M$3,0))*O11393)),"")</f>
        <v/>
      </c>
      <c r="T11393" s="71" t="str">
        <f t="shared" si="534"/>
        <v/>
      </c>
    </row>
    <row r="11394" spans="16:20">
      <c r="P11394" s="70" t="str">
        <f t="shared" si="532"/>
        <v/>
      </c>
      <c r="Q11394" s="70" t="str">
        <f t="shared" si="533"/>
        <v/>
      </c>
      <c r="R11394" s="70" t="str">
        <f>IFERROR(IF(K11394="handling and wharfage",SUM(P11394:Q11394),IF(OR(K11394="tank",K11394="Boat",K11394="car"),INDEX(Rate!$B$4:$M$25,MATCH(Gilbert!N11394,Rate!$A$4:$A$25,0),MATCH(Gilbert!L11394,Rate!$B$3:$M$3,0))*O11394*0.8,INDEX(Rate!$B$4:$M$25,MATCH(Gilbert!N11394,Rate!$A$4:$A$25,0),MATCH(Gilbert!L11394,Rate!$B$3:$M$3,0))*O11394)),"")</f>
        <v/>
      </c>
      <c r="T11394" s="71" t="str">
        <f t="shared" si="534"/>
        <v/>
      </c>
    </row>
    <row r="11395" spans="16:20">
      <c r="P11395" s="70" t="str">
        <f t="shared" ref="P11395:P11458" si="535">IF(OR(K11395="handling and wharfage",K11395="rau handling and wharfage"),O11395*30,"")</f>
        <v/>
      </c>
      <c r="Q11395" s="70" t="str">
        <f t="shared" ref="Q11395:Q11458" si="536">IF(K11395&lt;&gt;"handling and wharfage","",O11395*3.5)</f>
        <v/>
      </c>
      <c r="R11395" s="70" t="str">
        <f>IFERROR(IF(K11395="handling and wharfage",SUM(P11395:Q11395),IF(OR(K11395="tank",K11395="Boat",K11395="car"),INDEX(Rate!$B$4:$M$25,MATCH(Gilbert!N11395,Rate!$A$4:$A$25,0),MATCH(Gilbert!L11395,Rate!$B$3:$M$3,0))*O11395*0.8,INDEX(Rate!$B$4:$M$25,MATCH(Gilbert!N11395,Rate!$A$4:$A$25,0),MATCH(Gilbert!L11395,Rate!$B$3:$M$3,0))*O11395)),"")</f>
        <v/>
      </c>
      <c r="T11395" s="71" t="str">
        <f t="shared" ref="T11395:T11458" si="537">IF(L11395="","",IF(L11395="General2","F0070000061A","E31250000331"))</f>
        <v/>
      </c>
    </row>
    <row r="11396" spans="16:20">
      <c r="P11396" s="70" t="str">
        <f t="shared" si="535"/>
        <v/>
      </c>
      <c r="Q11396" s="70" t="str">
        <f t="shared" si="536"/>
        <v/>
      </c>
      <c r="R11396" s="70" t="str">
        <f>IFERROR(IF(K11396="handling and wharfage",SUM(P11396:Q11396),IF(OR(K11396="tank",K11396="Boat",K11396="car"),INDEX(Rate!$B$4:$M$25,MATCH(Gilbert!N11396,Rate!$A$4:$A$25,0),MATCH(Gilbert!L11396,Rate!$B$3:$M$3,0))*O11396*0.8,INDEX(Rate!$B$4:$M$25,MATCH(Gilbert!N11396,Rate!$A$4:$A$25,0),MATCH(Gilbert!L11396,Rate!$B$3:$M$3,0))*O11396)),"")</f>
        <v/>
      </c>
      <c r="T11396" s="71" t="str">
        <f t="shared" si="537"/>
        <v/>
      </c>
    </row>
    <row r="11397" spans="16:20">
      <c r="P11397" s="70" t="str">
        <f t="shared" si="535"/>
        <v/>
      </c>
      <c r="Q11397" s="70" t="str">
        <f t="shared" si="536"/>
        <v/>
      </c>
      <c r="R11397" s="70" t="str">
        <f>IFERROR(IF(K11397="handling and wharfage",SUM(P11397:Q11397),IF(OR(K11397="tank",K11397="Boat",K11397="car"),INDEX(Rate!$B$4:$M$25,MATCH(Gilbert!N11397,Rate!$A$4:$A$25,0),MATCH(Gilbert!L11397,Rate!$B$3:$M$3,0))*O11397*0.8,INDEX(Rate!$B$4:$M$25,MATCH(Gilbert!N11397,Rate!$A$4:$A$25,0),MATCH(Gilbert!L11397,Rate!$B$3:$M$3,0))*O11397)),"")</f>
        <v/>
      </c>
      <c r="T11397" s="71" t="str">
        <f t="shared" si="537"/>
        <v/>
      </c>
    </row>
    <row r="11398" spans="16:20">
      <c r="P11398" s="70" t="str">
        <f t="shared" si="535"/>
        <v/>
      </c>
      <c r="Q11398" s="70" t="str">
        <f t="shared" si="536"/>
        <v/>
      </c>
      <c r="R11398" s="70" t="str">
        <f>IFERROR(IF(K11398="handling and wharfage",SUM(P11398:Q11398),IF(OR(K11398="tank",K11398="Boat",K11398="car"),INDEX(Rate!$B$4:$M$25,MATCH(Gilbert!N11398,Rate!$A$4:$A$25,0),MATCH(Gilbert!L11398,Rate!$B$3:$M$3,0))*O11398*0.8,INDEX(Rate!$B$4:$M$25,MATCH(Gilbert!N11398,Rate!$A$4:$A$25,0),MATCH(Gilbert!L11398,Rate!$B$3:$M$3,0))*O11398)),"")</f>
        <v/>
      </c>
      <c r="T11398" s="71" t="str">
        <f t="shared" si="537"/>
        <v/>
      </c>
    </row>
    <row r="11399" spans="16:20">
      <c r="P11399" s="70" t="str">
        <f t="shared" si="535"/>
        <v/>
      </c>
      <c r="Q11399" s="70" t="str">
        <f t="shared" si="536"/>
        <v/>
      </c>
      <c r="R11399" s="70" t="str">
        <f>IFERROR(IF(K11399="handling and wharfage",SUM(P11399:Q11399),IF(OR(K11399="tank",K11399="Boat",K11399="car"),INDEX(Rate!$B$4:$M$25,MATCH(Gilbert!N11399,Rate!$A$4:$A$25,0),MATCH(Gilbert!L11399,Rate!$B$3:$M$3,0))*O11399*0.8,INDEX(Rate!$B$4:$M$25,MATCH(Gilbert!N11399,Rate!$A$4:$A$25,0),MATCH(Gilbert!L11399,Rate!$B$3:$M$3,0))*O11399)),"")</f>
        <v/>
      </c>
      <c r="T11399" s="71" t="str">
        <f t="shared" si="537"/>
        <v/>
      </c>
    </row>
    <row r="11400" spans="16:20">
      <c r="P11400" s="70" t="str">
        <f t="shared" si="535"/>
        <v/>
      </c>
      <c r="Q11400" s="70" t="str">
        <f t="shared" si="536"/>
        <v/>
      </c>
      <c r="R11400" s="70" t="str">
        <f>IFERROR(IF(K11400="handling and wharfage",SUM(P11400:Q11400),IF(OR(K11400="tank",K11400="Boat",K11400="car"),INDEX(Rate!$B$4:$M$25,MATCH(Gilbert!N11400,Rate!$A$4:$A$25,0),MATCH(Gilbert!L11400,Rate!$B$3:$M$3,0))*O11400*0.8,INDEX(Rate!$B$4:$M$25,MATCH(Gilbert!N11400,Rate!$A$4:$A$25,0),MATCH(Gilbert!L11400,Rate!$B$3:$M$3,0))*O11400)),"")</f>
        <v/>
      </c>
      <c r="T11400" s="71" t="str">
        <f t="shared" si="537"/>
        <v/>
      </c>
    </row>
    <row r="11401" spans="16:20">
      <c r="P11401" s="70" t="str">
        <f t="shared" si="535"/>
        <v/>
      </c>
      <c r="Q11401" s="70" t="str">
        <f t="shared" si="536"/>
        <v/>
      </c>
      <c r="R11401" s="70" t="str">
        <f>IFERROR(IF(K11401="handling and wharfage",SUM(P11401:Q11401),IF(OR(K11401="tank",K11401="Boat",K11401="car"),INDEX(Rate!$B$4:$M$25,MATCH(Gilbert!N11401,Rate!$A$4:$A$25,0),MATCH(Gilbert!L11401,Rate!$B$3:$M$3,0))*O11401*0.8,INDEX(Rate!$B$4:$M$25,MATCH(Gilbert!N11401,Rate!$A$4:$A$25,0),MATCH(Gilbert!L11401,Rate!$B$3:$M$3,0))*O11401)),"")</f>
        <v/>
      </c>
      <c r="T11401" s="71" t="str">
        <f t="shared" si="537"/>
        <v/>
      </c>
    </row>
    <row r="11402" spans="16:20">
      <c r="P11402" s="70" t="str">
        <f t="shared" si="535"/>
        <v/>
      </c>
      <c r="Q11402" s="70" t="str">
        <f t="shared" si="536"/>
        <v/>
      </c>
      <c r="R11402" s="70" t="str">
        <f>IFERROR(IF(K11402="handling and wharfage",SUM(P11402:Q11402),IF(OR(K11402="tank",K11402="Boat",K11402="car"),INDEX(Rate!$B$4:$M$25,MATCH(Gilbert!N11402,Rate!$A$4:$A$25,0),MATCH(Gilbert!L11402,Rate!$B$3:$M$3,0))*O11402*0.8,INDEX(Rate!$B$4:$M$25,MATCH(Gilbert!N11402,Rate!$A$4:$A$25,0),MATCH(Gilbert!L11402,Rate!$B$3:$M$3,0))*O11402)),"")</f>
        <v/>
      </c>
      <c r="T11402" s="71" t="str">
        <f t="shared" si="537"/>
        <v/>
      </c>
    </row>
    <row r="11403" spans="16:20">
      <c r="P11403" s="70" t="str">
        <f t="shared" si="535"/>
        <v/>
      </c>
      <c r="Q11403" s="70" t="str">
        <f t="shared" si="536"/>
        <v/>
      </c>
      <c r="R11403" s="70" t="str">
        <f>IFERROR(IF(K11403="handling and wharfage",SUM(P11403:Q11403),IF(OR(K11403="tank",K11403="Boat",K11403="car"),INDEX(Rate!$B$4:$M$25,MATCH(Gilbert!N11403,Rate!$A$4:$A$25,0),MATCH(Gilbert!L11403,Rate!$B$3:$M$3,0))*O11403*0.8,INDEX(Rate!$B$4:$M$25,MATCH(Gilbert!N11403,Rate!$A$4:$A$25,0),MATCH(Gilbert!L11403,Rate!$B$3:$M$3,0))*O11403)),"")</f>
        <v/>
      </c>
      <c r="T11403" s="71" t="str">
        <f t="shared" si="537"/>
        <v/>
      </c>
    </row>
    <row r="11404" spans="16:20">
      <c r="P11404" s="70" t="str">
        <f t="shared" si="535"/>
        <v/>
      </c>
      <c r="Q11404" s="70" t="str">
        <f t="shared" si="536"/>
        <v/>
      </c>
      <c r="R11404" s="70" t="str">
        <f>IFERROR(IF(K11404="handling and wharfage",SUM(P11404:Q11404),IF(OR(K11404="tank",K11404="Boat",K11404="car"),INDEX(Rate!$B$4:$M$25,MATCH(Gilbert!N11404,Rate!$A$4:$A$25,0),MATCH(Gilbert!L11404,Rate!$B$3:$M$3,0))*O11404*0.8,INDEX(Rate!$B$4:$M$25,MATCH(Gilbert!N11404,Rate!$A$4:$A$25,0),MATCH(Gilbert!L11404,Rate!$B$3:$M$3,0))*O11404)),"")</f>
        <v/>
      </c>
      <c r="T11404" s="71" t="str">
        <f t="shared" si="537"/>
        <v/>
      </c>
    </row>
    <row r="11405" spans="16:20">
      <c r="P11405" s="70" t="str">
        <f t="shared" si="535"/>
        <v/>
      </c>
      <c r="Q11405" s="70" t="str">
        <f t="shared" si="536"/>
        <v/>
      </c>
      <c r="R11405" s="70" t="str">
        <f>IFERROR(IF(K11405="handling and wharfage",SUM(P11405:Q11405),IF(OR(K11405="tank",K11405="Boat",K11405="car"),INDEX(Rate!$B$4:$M$25,MATCH(Gilbert!N11405,Rate!$A$4:$A$25,0),MATCH(Gilbert!L11405,Rate!$B$3:$M$3,0))*O11405*0.8,INDEX(Rate!$B$4:$M$25,MATCH(Gilbert!N11405,Rate!$A$4:$A$25,0),MATCH(Gilbert!L11405,Rate!$B$3:$M$3,0))*O11405)),"")</f>
        <v/>
      </c>
      <c r="T11405" s="71" t="str">
        <f t="shared" si="537"/>
        <v/>
      </c>
    </row>
    <row r="11406" spans="16:20">
      <c r="P11406" s="70" t="str">
        <f t="shared" si="535"/>
        <v/>
      </c>
      <c r="Q11406" s="70" t="str">
        <f t="shared" si="536"/>
        <v/>
      </c>
      <c r="R11406" s="70" t="str">
        <f>IFERROR(IF(K11406="handling and wharfage",SUM(P11406:Q11406),IF(OR(K11406="tank",K11406="Boat",K11406="car"),INDEX(Rate!$B$4:$M$25,MATCH(Gilbert!N11406,Rate!$A$4:$A$25,0),MATCH(Gilbert!L11406,Rate!$B$3:$M$3,0))*O11406*0.8,INDEX(Rate!$B$4:$M$25,MATCH(Gilbert!N11406,Rate!$A$4:$A$25,0),MATCH(Gilbert!L11406,Rate!$B$3:$M$3,0))*O11406)),"")</f>
        <v/>
      </c>
      <c r="T11406" s="71" t="str">
        <f t="shared" si="537"/>
        <v/>
      </c>
    </row>
    <row r="11407" spans="16:20">
      <c r="P11407" s="70" t="str">
        <f t="shared" si="535"/>
        <v/>
      </c>
      <c r="Q11407" s="70" t="str">
        <f t="shared" si="536"/>
        <v/>
      </c>
      <c r="R11407" s="70" t="str">
        <f>IFERROR(IF(K11407="handling and wharfage",SUM(P11407:Q11407),IF(OR(K11407="tank",K11407="Boat",K11407="car"),INDEX(Rate!$B$4:$M$25,MATCH(Gilbert!N11407,Rate!$A$4:$A$25,0),MATCH(Gilbert!L11407,Rate!$B$3:$M$3,0))*O11407*0.8,INDEX(Rate!$B$4:$M$25,MATCH(Gilbert!N11407,Rate!$A$4:$A$25,0),MATCH(Gilbert!L11407,Rate!$B$3:$M$3,0))*O11407)),"")</f>
        <v/>
      </c>
      <c r="T11407" s="71" t="str">
        <f t="shared" si="537"/>
        <v/>
      </c>
    </row>
    <row r="11408" spans="16:20">
      <c r="P11408" s="70" t="str">
        <f t="shared" si="535"/>
        <v/>
      </c>
      <c r="Q11408" s="70" t="str">
        <f t="shared" si="536"/>
        <v/>
      </c>
      <c r="R11408" s="70" t="str">
        <f>IFERROR(IF(K11408="handling and wharfage",SUM(P11408:Q11408),IF(OR(K11408="tank",K11408="Boat",K11408="car"),INDEX(Rate!$B$4:$M$25,MATCH(Gilbert!N11408,Rate!$A$4:$A$25,0),MATCH(Gilbert!L11408,Rate!$B$3:$M$3,0))*O11408*0.8,INDEX(Rate!$B$4:$M$25,MATCH(Gilbert!N11408,Rate!$A$4:$A$25,0),MATCH(Gilbert!L11408,Rate!$B$3:$M$3,0))*O11408)),"")</f>
        <v/>
      </c>
      <c r="T11408" s="71" t="str">
        <f t="shared" si="537"/>
        <v/>
      </c>
    </row>
    <row r="11409" spans="16:20">
      <c r="P11409" s="70" t="str">
        <f t="shared" si="535"/>
        <v/>
      </c>
      <c r="Q11409" s="70" t="str">
        <f t="shared" si="536"/>
        <v/>
      </c>
      <c r="R11409" s="70" t="str">
        <f>IFERROR(IF(K11409="handling and wharfage",SUM(P11409:Q11409),IF(OR(K11409="tank",K11409="Boat",K11409="car"),INDEX(Rate!$B$4:$M$25,MATCH(Gilbert!N11409,Rate!$A$4:$A$25,0),MATCH(Gilbert!L11409,Rate!$B$3:$M$3,0))*O11409*0.8,INDEX(Rate!$B$4:$M$25,MATCH(Gilbert!N11409,Rate!$A$4:$A$25,0),MATCH(Gilbert!L11409,Rate!$B$3:$M$3,0))*O11409)),"")</f>
        <v/>
      </c>
      <c r="T11409" s="71" t="str">
        <f t="shared" si="537"/>
        <v/>
      </c>
    </row>
    <row r="11410" spans="16:20">
      <c r="P11410" s="70" t="str">
        <f t="shared" si="535"/>
        <v/>
      </c>
      <c r="Q11410" s="70" t="str">
        <f t="shared" si="536"/>
        <v/>
      </c>
      <c r="R11410" s="70" t="str">
        <f>IFERROR(IF(K11410="handling and wharfage",SUM(P11410:Q11410),IF(OR(K11410="tank",K11410="Boat",K11410="car"),INDEX(Rate!$B$4:$M$25,MATCH(Gilbert!N11410,Rate!$A$4:$A$25,0),MATCH(Gilbert!L11410,Rate!$B$3:$M$3,0))*O11410*0.8,INDEX(Rate!$B$4:$M$25,MATCH(Gilbert!N11410,Rate!$A$4:$A$25,0),MATCH(Gilbert!L11410,Rate!$B$3:$M$3,0))*O11410)),"")</f>
        <v/>
      </c>
      <c r="T11410" s="71" t="str">
        <f t="shared" si="537"/>
        <v/>
      </c>
    </row>
    <row r="11411" spans="16:20">
      <c r="P11411" s="70" t="str">
        <f t="shared" si="535"/>
        <v/>
      </c>
      <c r="Q11411" s="70" t="str">
        <f t="shared" si="536"/>
        <v/>
      </c>
      <c r="R11411" s="70" t="str">
        <f>IFERROR(IF(K11411="handling and wharfage",SUM(P11411:Q11411),IF(OR(K11411="tank",K11411="Boat",K11411="car"),INDEX(Rate!$B$4:$M$25,MATCH(Gilbert!N11411,Rate!$A$4:$A$25,0),MATCH(Gilbert!L11411,Rate!$B$3:$M$3,0))*O11411*0.8,INDEX(Rate!$B$4:$M$25,MATCH(Gilbert!N11411,Rate!$A$4:$A$25,0),MATCH(Gilbert!L11411,Rate!$B$3:$M$3,0))*O11411)),"")</f>
        <v/>
      </c>
      <c r="T11411" s="71" t="str">
        <f t="shared" si="537"/>
        <v/>
      </c>
    </row>
    <row r="11412" spans="16:20">
      <c r="P11412" s="70" t="str">
        <f t="shared" si="535"/>
        <v/>
      </c>
      <c r="Q11412" s="70" t="str">
        <f t="shared" si="536"/>
        <v/>
      </c>
      <c r="R11412" s="70" t="str">
        <f>IFERROR(IF(K11412="handling and wharfage",SUM(P11412:Q11412),IF(OR(K11412="tank",K11412="Boat",K11412="car"),INDEX(Rate!$B$4:$M$25,MATCH(Gilbert!N11412,Rate!$A$4:$A$25,0),MATCH(Gilbert!L11412,Rate!$B$3:$M$3,0))*O11412*0.8,INDEX(Rate!$B$4:$M$25,MATCH(Gilbert!N11412,Rate!$A$4:$A$25,0),MATCH(Gilbert!L11412,Rate!$B$3:$M$3,0))*O11412)),"")</f>
        <v/>
      </c>
      <c r="T11412" s="71" t="str">
        <f t="shared" si="537"/>
        <v/>
      </c>
    </row>
    <row r="11413" spans="16:20">
      <c r="P11413" s="70" t="str">
        <f t="shared" si="535"/>
        <v/>
      </c>
      <c r="Q11413" s="70" t="str">
        <f t="shared" si="536"/>
        <v/>
      </c>
      <c r="R11413" s="70" t="str">
        <f>IFERROR(IF(K11413="handling and wharfage",SUM(P11413:Q11413),IF(OR(K11413="tank",K11413="Boat",K11413="car"),INDEX(Rate!$B$4:$M$25,MATCH(Gilbert!N11413,Rate!$A$4:$A$25,0),MATCH(Gilbert!L11413,Rate!$B$3:$M$3,0))*O11413*0.8,INDEX(Rate!$B$4:$M$25,MATCH(Gilbert!N11413,Rate!$A$4:$A$25,0),MATCH(Gilbert!L11413,Rate!$B$3:$M$3,0))*O11413)),"")</f>
        <v/>
      </c>
      <c r="T11413" s="71" t="str">
        <f t="shared" si="537"/>
        <v/>
      </c>
    </row>
    <row r="11414" spans="16:20">
      <c r="P11414" s="70" t="str">
        <f t="shared" si="535"/>
        <v/>
      </c>
      <c r="Q11414" s="70" t="str">
        <f t="shared" si="536"/>
        <v/>
      </c>
      <c r="R11414" s="70" t="str">
        <f>IFERROR(IF(K11414="handling and wharfage",SUM(P11414:Q11414),IF(OR(K11414="tank",K11414="Boat",K11414="car"),INDEX(Rate!$B$4:$M$25,MATCH(Gilbert!N11414,Rate!$A$4:$A$25,0),MATCH(Gilbert!L11414,Rate!$B$3:$M$3,0))*O11414*0.8,INDEX(Rate!$B$4:$M$25,MATCH(Gilbert!N11414,Rate!$A$4:$A$25,0),MATCH(Gilbert!L11414,Rate!$B$3:$M$3,0))*O11414)),"")</f>
        <v/>
      </c>
      <c r="T11414" s="71" t="str">
        <f t="shared" si="537"/>
        <v/>
      </c>
    </row>
    <row r="11415" spans="16:20">
      <c r="P11415" s="70" t="str">
        <f t="shared" si="535"/>
        <v/>
      </c>
      <c r="Q11415" s="70" t="str">
        <f t="shared" si="536"/>
        <v/>
      </c>
      <c r="R11415" s="70" t="str">
        <f>IFERROR(IF(K11415="handling and wharfage",SUM(P11415:Q11415),IF(OR(K11415="tank",K11415="Boat",K11415="car"),INDEX(Rate!$B$4:$M$25,MATCH(Gilbert!N11415,Rate!$A$4:$A$25,0),MATCH(Gilbert!L11415,Rate!$B$3:$M$3,0))*O11415*0.8,INDEX(Rate!$B$4:$M$25,MATCH(Gilbert!N11415,Rate!$A$4:$A$25,0),MATCH(Gilbert!L11415,Rate!$B$3:$M$3,0))*O11415)),"")</f>
        <v/>
      </c>
      <c r="T11415" s="71" t="str">
        <f t="shared" si="537"/>
        <v/>
      </c>
    </row>
    <row r="11416" spans="16:20">
      <c r="P11416" s="70" t="str">
        <f t="shared" si="535"/>
        <v/>
      </c>
      <c r="Q11416" s="70" t="str">
        <f t="shared" si="536"/>
        <v/>
      </c>
      <c r="R11416" s="70" t="str">
        <f>IFERROR(IF(K11416="handling and wharfage",SUM(P11416:Q11416),IF(OR(K11416="tank",K11416="Boat",K11416="car"),INDEX(Rate!$B$4:$M$25,MATCH(Gilbert!N11416,Rate!$A$4:$A$25,0),MATCH(Gilbert!L11416,Rate!$B$3:$M$3,0))*O11416*0.8,INDEX(Rate!$B$4:$M$25,MATCH(Gilbert!N11416,Rate!$A$4:$A$25,0),MATCH(Gilbert!L11416,Rate!$B$3:$M$3,0))*O11416)),"")</f>
        <v/>
      </c>
      <c r="T11416" s="71" t="str">
        <f t="shared" si="537"/>
        <v/>
      </c>
    </row>
    <row r="11417" spans="16:20">
      <c r="P11417" s="70" t="str">
        <f t="shared" si="535"/>
        <v/>
      </c>
      <c r="Q11417" s="70" t="str">
        <f t="shared" si="536"/>
        <v/>
      </c>
      <c r="R11417" s="70" t="str">
        <f>IFERROR(IF(K11417="handling and wharfage",SUM(P11417:Q11417),IF(OR(K11417="tank",K11417="Boat",K11417="car"),INDEX(Rate!$B$4:$M$25,MATCH(Gilbert!N11417,Rate!$A$4:$A$25,0),MATCH(Gilbert!L11417,Rate!$B$3:$M$3,0))*O11417*0.8,INDEX(Rate!$B$4:$M$25,MATCH(Gilbert!N11417,Rate!$A$4:$A$25,0),MATCH(Gilbert!L11417,Rate!$B$3:$M$3,0))*O11417)),"")</f>
        <v/>
      </c>
      <c r="T11417" s="71" t="str">
        <f t="shared" si="537"/>
        <v/>
      </c>
    </row>
    <row r="11418" spans="16:20">
      <c r="P11418" s="70" t="str">
        <f t="shared" si="535"/>
        <v/>
      </c>
      <c r="Q11418" s="70" t="str">
        <f t="shared" si="536"/>
        <v/>
      </c>
      <c r="R11418" s="70" t="str">
        <f>IFERROR(IF(K11418="handling and wharfage",SUM(P11418:Q11418),IF(OR(K11418="tank",K11418="Boat",K11418="car"),INDEX(Rate!$B$4:$M$25,MATCH(Gilbert!N11418,Rate!$A$4:$A$25,0),MATCH(Gilbert!L11418,Rate!$B$3:$M$3,0))*O11418*0.8,INDEX(Rate!$B$4:$M$25,MATCH(Gilbert!N11418,Rate!$A$4:$A$25,0),MATCH(Gilbert!L11418,Rate!$B$3:$M$3,0))*O11418)),"")</f>
        <v/>
      </c>
      <c r="T11418" s="71" t="str">
        <f t="shared" si="537"/>
        <v/>
      </c>
    </row>
    <row r="11419" spans="16:20">
      <c r="P11419" s="70" t="str">
        <f t="shared" si="535"/>
        <v/>
      </c>
      <c r="Q11419" s="70" t="str">
        <f t="shared" si="536"/>
        <v/>
      </c>
      <c r="R11419" s="70" t="str">
        <f>IFERROR(IF(K11419="handling and wharfage",SUM(P11419:Q11419),IF(OR(K11419="tank",K11419="Boat",K11419="car"),INDEX(Rate!$B$4:$M$25,MATCH(Gilbert!N11419,Rate!$A$4:$A$25,0),MATCH(Gilbert!L11419,Rate!$B$3:$M$3,0))*O11419*0.8,INDEX(Rate!$B$4:$M$25,MATCH(Gilbert!N11419,Rate!$A$4:$A$25,0),MATCH(Gilbert!L11419,Rate!$B$3:$M$3,0))*O11419)),"")</f>
        <v/>
      </c>
      <c r="T11419" s="71" t="str">
        <f t="shared" si="537"/>
        <v/>
      </c>
    </row>
    <row r="11420" spans="16:20">
      <c r="P11420" s="70" t="str">
        <f t="shared" si="535"/>
        <v/>
      </c>
      <c r="Q11420" s="70" t="str">
        <f t="shared" si="536"/>
        <v/>
      </c>
      <c r="R11420" s="70" t="str">
        <f>IFERROR(IF(K11420="handling and wharfage",SUM(P11420:Q11420),IF(OR(K11420="tank",K11420="Boat",K11420="car"),INDEX(Rate!$B$4:$M$25,MATCH(Gilbert!N11420,Rate!$A$4:$A$25,0),MATCH(Gilbert!L11420,Rate!$B$3:$M$3,0))*O11420*0.8,INDEX(Rate!$B$4:$M$25,MATCH(Gilbert!N11420,Rate!$A$4:$A$25,0),MATCH(Gilbert!L11420,Rate!$B$3:$M$3,0))*O11420)),"")</f>
        <v/>
      </c>
      <c r="T11420" s="71" t="str">
        <f t="shared" si="537"/>
        <v/>
      </c>
    </row>
    <row r="11421" spans="16:20">
      <c r="P11421" s="70" t="str">
        <f t="shared" si="535"/>
        <v/>
      </c>
      <c r="Q11421" s="70" t="str">
        <f t="shared" si="536"/>
        <v/>
      </c>
      <c r="R11421" s="70" t="str">
        <f>IFERROR(IF(K11421="handling and wharfage",SUM(P11421:Q11421),IF(OR(K11421="tank",K11421="Boat",K11421="car"),INDEX(Rate!$B$4:$M$25,MATCH(Gilbert!N11421,Rate!$A$4:$A$25,0),MATCH(Gilbert!L11421,Rate!$B$3:$M$3,0))*O11421*0.8,INDEX(Rate!$B$4:$M$25,MATCH(Gilbert!N11421,Rate!$A$4:$A$25,0),MATCH(Gilbert!L11421,Rate!$B$3:$M$3,0))*O11421)),"")</f>
        <v/>
      </c>
      <c r="T11421" s="71" t="str">
        <f t="shared" si="537"/>
        <v/>
      </c>
    </row>
    <row r="11422" spans="16:20">
      <c r="P11422" s="70" t="str">
        <f t="shared" si="535"/>
        <v/>
      </c>
      <c r="Q11422" s="70" t="str">
        <f t="shared" si="536"/>
        <v/>
      </c>
      <c r="R11422" s="70" t="str">
        <f>IFERROR(IF(K11422="handling and wharfage",SUM(P11422:Q11422),IF(OR(K11422="tank",K11422="Boat",K11422="car"),INDEX(Rate!$B$4:$M$25,MATCH(Gilbert!N11422,Rate!$A$4:$A$25,0),MATCH(Gilbert!L11422,Rate!$B$3:$M$3,0))*O11422*0.8,INDEX(Rate!$B$4:$M$25,MATCH(Gilbert!N11422,Rate!$A$4:$A$25,0),MATCH(Gilbert!L11422,Rate!$B$3:$M$3,0))*O11422)),"")</f>
        <v/>
      </c>
      <c r="T11422" s="71" t="str">
        <f t="shared" si="537"/>
        <v/>
      </c>
    </row>
    <row r="11423" spans="16:20">
      <c r="P11423" s="70" t="str">
        <f t="shared" si="535"/>
        <v/>
      </c>
      <c r="Q11423" s="70" t="str">
        <f t="shared" si="536"/>
        <v/>
      </c>
      <c r="R11423" s="70" t="str">
        <f>IFERROR(IF(K11423="handling and wharfage",SUM(P11423:Q11423),IF(OR(K11423="tank",K11423="Boat",K11423="car"),INDEX(Rate!$B$4:$M$25,MATCH(Gilbert!N11423,Rate!$A$4:$A$25,0),MATCH(Gilbert!L11423,Rate!$B$3:$M$3,0))*O11423*0.8,INDEX(Rate!$B$4:$M$25,MATCH(Gilbert!N11423,Rate!$A$4:$A$25,0),MATCH(Gilbert!L11423,Rate!$B$3:$M$3,0))*O11423)),"")</f>
        <v/>
      </c>
      <c r="T11423" s="71" t="str">
        <f t="shared" si="537"/>
        <v/>
      </c>
    </row>
    <row r="11424" spans="16:20">
      <c r="P11424" s="70" t="str">
        <f t="shared" si="535"/>
        <v/>
      </c>
      <c r="Q11424" s="70" t="str">
        <f t="shared" si="536"/>
        <v/>
      </c>
      <c r="R11424" s="70" t="str">
        <f>IFERROR(IF(K11424="handling and wharfage",SUM(P11424:Q11424),IF(OR(K11424="tank",K11424="Boat",K11424="car"),INDEX(Rate!$B$4:$M$25,MATCH(Gilbert!N11424,Rate!$A$4:$A$25,0),MATCH(Gilbert!L11424,Rate!$B$3:$M$3,0))*O11424*0.8,INDEX(Rate!$B$4:$M$25,MATCH(Gilbert!N11424,Rate!$A$4:$A$25,0),MATCH(Gilbert!L11424,Rate!$B$3:$M$3,0))*O11424)),"")</f>
        <v/>
      </c>
      <c r="T11424" s="71" t="str">
        <f t="shared" si="537"/>
        <v/>
      </c>
    </row>
    <row r="11425" spans="16:20">
      <c r="P11425" s="70" t="str">
        <f t="shared" si="535"/>
        <v/>
      </c>
      <c r="Q11425" s="70" t="str">
        <f t="shared" si="536"/>
        <v/>
      </c>
      <c r="R11425" s="70" t="str">
        <f>IFERROR(IF(K11425="handling and wharfage",SUM(P11425:Q11425),IF(OR(K11425="tank",K11425="Boat",K11425="car"),INDEX(Rate!$B$4:$M$25,MATCH(Gilbert!N11425,Rate!$A$4:$A$25,0),MATCH(Gilbert!L11425,Rate!$B$3:$M$3,0))*O11425*0.8,INDEX(Rate!$B$4:$M$25,MATCH(Gilbert!N11425,Rate!$A$4:$A$25,0),MATCH(Gilbert!L11425,Rate!$B$3:$M$3,0))*O11425)),"")</f>
        <v/>
      </c>
      <c r="T11425" s="71" t="str">
        <f t="shared" si="537"/>
        <v/>
      </c>
    </row>
    <row r="11426" spans="16:20">
      <c r="P11426" s="70" t="str">
        <f t="shared" si="535"/>
        <v/>
      </c>
      <c r="Q11426" s="70" t="str">
        <f t="shared" si="536"/>
        <v/>
      </c>
      <c r="R11426" s="70" t="str">
        <f>IFERROR(IF(K11426="handling and wharfage",SUM(P11426:Q11426),IF(OR(K11426="tank",K11426="Boat",K11426="car"),INDEX(Rate!$B$4:$M$25,MATCH(Gilbert!N11426,Rate!$A$4:$A$25,0),MATCH(Gilbert!L11426,Rate!$B$3:$M$3,0))*O11426*0.8,INDEX(Rate!$B$4:$M$25,MATCH(Gilbert!N11426,Rate!$A$4:$A$25,0),MATCH(Gilbert!L11426,Rate!$B$3:$M$3,0))*O11426)),"")</f>
        <v/>
      </c>
      <c r="T11426" s="71" t="str">
        <f t="shared" si="537"/>
        <v/>
      </c>
    </row>
    <row r="11427" spans="16:20">
      <c r="P11427" s="70" t="str">
        <f t="shared" si="535"/>
        <v/>
      </c>
      <c r="Q11427" s="70" t="str">
        <f t="shared" si="536"/>
        <v/>
      </c>
      <c r="R11427" s="70" t="str">
        <f>IFERROR(IF(K11427="handling and wharfage",SUM(P11427:Q11427),IF(OR(K11427="tank",K11427="Boat",K11427="car"),INDEX(Rate!$B$4:$M$25,MATCH(Gilbert!N11427,Rate!$A$4:$A$25,0),MATCH(Gilbert!L11427,Rate!$B$3:$M$3,0))*O11427*0.8,INDEX(Rate!$B$4:$M$25,MATCH(Gilbert!N11427,Rate!$A$4:$A$25,0),MATCH(Gilbert!L11427,Rate!$B$3:$M$3,0))*O11427)),"")</f>
        <v/>
      </c>
      <c r="T11427" s="71" t="str">
        <f t="shared" si="537"/>
        <v/>
      </c>
    </row>
    <row r="11428" spans="16:20">
      <c r="P11428" s="70" t="str">
        <f t="shared" si="535"/>
        <v/>
      </c>
      <c r="Q11428" s="70" t="str">
        <f t="shared" si="536"/>
        <v/>
      </c>
      <c r="R11428" s="70" t="str">
        <f>IFERROR(IF(K11428="handling and wharfage",SUM(P11428:Q11428),IF(OR(K11428="tank",K11428="Boat",K11428="car"),INDEX(Rate!$B$4:$M$25,MATCH(Gilbert!N11428,Rate!$A$4:$A$25,0),MATCH(Gilbert!L11428,Rate!$B$3:$M$3,0))*O11428*0.8,INDEX(Rate!$B$4:$M$25,MATCH(Gilbert!N11428,Rate!$A$4:$A$25,0),MATCH(Gilbert!L11428,Rate!$B$3:$M$3,0))*O11428)),"")</f>
        <v/>
      </c>
      <c r="T11428" s="71" t="str">
        <f t="shared" si="537"/>
        <v/>
      </c>
    </row>
    <row r="11429" spans="16:20">
      <c r="P11429" s="70" t="str">
        <f t="shared" si="535"/>
        <v/>
      </c>
      <c r="Q11429" s="70" t="str">
        <f t="shared" si="536"/>
        <v/>
      </c>
      <c r="R11429" s="70" t="str">
        <f>IFERROR(IF(K11429="handling and wharfage",SUM(P11429:Q11429),IF(OR(K11429="tank",K11429="Boat",K11429="car"),INDEX(Rate!$B$4:$M$25,MATCH(Gilbert!N11429,Rate!$A$4:$A$25,0),MATCH(Gilbert!L11429,Rate!$B$3:$M$3,0))*O11429*0.8,INDEX(Rate!$B$4:$M$25,MATCH(Gilbert!N11429,Rate!$A$4:$A$25,0),MATCH(Gilbert!L11429,Rate!$B$3:$M$3,0))*O11429)),"")</f>
        <v/>
      </c>
      <c r="T11429" s="71" t="str">
        <f t="shared" si="537"/>
        <v/>
      </c>
    </row>
    <row r="11430" spans="16:20">
      <c r="P11430" s="70" t="str">
        <f t="shared" si="535"/>
        <v/>
      </c>
      <c r="Q11430" s="70" t="str">
        <f t="shared" si="536"/>
        <v/>
      </c>
      <c r="R11430" s="70" t="str">
        <f>IFERROR(IF(K11430="handling and wharfage",SUM(P11430:Q11430),IF(OR(K11430="tank",K11430="Boat",K11430="car"),INDEX(Rate!$B$4:$M$25,MATCH(Gilbert!N11430,Rate!$A$4:$A$25,0),MATCH(Gilbert!L11430,Rate!$B$3:$M$3,0))*O11430*0.8,INDEX(Rate!$B$4:$M$25,MATCH(Gilbert!N11430,Rate!$A$4:$A$25,0),MATCH(Gilbert!L11430,Rate!$B$3:$M$3,0))*O11430)),"")</f>
        <v/>
      </c>
      <c r="T11430" s="71" t="str">
        <f t="shared" si="537"/>
        <v/>
      </c>
    </row>
    <row r="11431" spans="16:20">
      <c r="P11431" s="70" t="str">
        <f t="shared" si="535"/>
        <v/>
      </c>
      <c r="Q11431" s="70" t="str">
        <f t="shared" si="536"/>
        <v/>
      </c>
      <c r="R11431" s="70" t="str">
        <f>IFERROR(IF(K11431="handling and wharfage",SUM(P11431:Q11431),IF(OR(K11431="tank",K11431="Boat",K11431="car"),INDEX(Rate!$B$4:$M$25,MATCH(Gilbert!N11431,Rate!$A$4:$A$25,0),MATCH(Gilbert!L11431,Rate!$B$3:$M$3,0))*O11431*0.8,INDEX(Rate!$B$4:$M$25,MATCH(Gilbert!N11431,Rate!$A$4:$A$25,0),MATCH(Gilbert!L11431,Rate!$B$3:$M$3,0))*O11431)),"")</f>
        <v/>
      </c>
      <c r="T11431" s="71" t="str">
        <f t="shared" si="537"/>
        <v/>
      </c>
    </row>
    <row r="11432" spans="16:20">
      <c r="P11432" s="70" t="str">
        <f t="shared" si="535"/>
        <v/>
      </c>
      <c r="Q11432" s="70" t="str">
        <f t="shared" si="536"/>
        <v/>
      </c>
      <c r="R11432" s="70" t="str">
        <f>IFERROR(IF(K11432="handling and wharfage",SUM(P11432:Q11432),IF(OR(K11432="tank",K11432="Boat",K11432="car"),INDEX(Rate!$B$4:$M$25,MATCH(Gilbert!N11432,Rate!$A$4:$A$25,0),MATCH(Gilbert!L11432,Rate!$B$3:$M$3,0))*O11432*0.8,INDEX(Rate!$B$4:$M$25,MATCH(Gilbert!N11432,Rate!$A$4:$A$25,0),MATCH(Gilbert!L11432,Rate!$B$3:$M$3,0))*O11432)),"")</f>
        <v/>
      </c>
      <c r="T11432" s="71" t="str">
        <f t="shared" si="537"/>
        <v/>
      </c>
    </row>
    <row r="11433" spans="16:20">
      <c r="P11433" s="70" t="str">
        <f t="shared" si="535"/>
        <v/>
      </c>
      <c r="Q11433" s="70" t="str">
        <f t="shared" si="536"/>
        <v/>
      </c>
      <c r="R11433" s="70" t="str">
        <f>IFERROR(IF(K11433="handling and wharfage",SUM(P11433:Q11433),IF(OR(K11433="tank",K11433="Boat",K11433="car"),INDEX(Rate!$B$4:$M$25,MATCH(Gilbert!N11433,Rate!$A$4:$A$25,0),MATCH(Gilbert!L11433,Rate!$B$3:$M$3,0))*O11433*0.8,INDEX(Rate!$B$4:$M$25,MATCH(Gilbert!N11433,Rate!$A$4:$A$25,0),MATCH(Gilbert!L11433,Rate!$B$3:$M$3,0))*O11433)),"")</f>
        <v/>
      </c>
      <c r="T11433" s="71" t="str">
        <f t="shared" si="537"/>
        <v/>
      </c>
    </row>
    <row r="11434" spans="16:20">
      <c r="P11434" s="70" t="str">
        <f t="shared" si="535"/>
        <v/>
      </c>
      <c r="Q11434" s="70" t="str">
        <f t="shared" si="536"/>
        <v/>
      </c>
      <c r="R11434" s="70" t="str">
        <f>IFERROR(IF(K11434="handling and wharfage",SUM(P11434:Q11434),IF(OR(K11434="tank",K11434="Boat",K11434="car"),INDEX(Rate!$B$4:$M$25,MATCH(Gilbert!N11434,Rate!$A$4:$A$25,0),MATCH(Gilbert!L11434,Rate!$B$3:$M$3,0))*O11434*0.8,INDEX(Rate!$B$4:$M$25,MATCH(Gilbert!N11434,Rate!$A$4:$A$25,0),MATCH(Gilbert!L11434,Rate!$B$3:$M$3,0))*O11434)),"")</f>
        <v/>
      </c>
      <c r="T11434" s="71" t="str">
        <f t="shared" si="537"/>
        <v/>
      </c>
    </row>
    <row r="11435" spans="16:20">
      <c r="P11435" s="70" t="str">
        <f t="shared" si="535"/>
        <v/>
      </c>
      <c r="Q11435" s="70" t="str">
        <f t="shared" si="536"/>
        <v/>
      </c>
      <c r="R11435" s="70" t="str">
        <f>IFERROR(IF(K11435="handling and wharfage",SUM(P11435:Q11435),IF(OR(K11435="tank",K11435="Boat",K11435="car"),INDEX(Rate!$B$4:$M$25,MATCH(Gilbert!N11435,Rate!$A$4:$A$25,0),MATCH(Gilbert!L11435,Rate!$B$3:$M$3,0))*O11435*0.8,INDEX(Rate!$B$4:$M$25,MATCH(Gilbert!N11435,Rate!$A$4:$A$25,0),MATCH(Gilbert!L11435,Rate!$B$3:$M$3,0))*O11435)),"")</f>
        <v/>
      </c>
      <c r="T11435" s="71" t="str">
        <f t="shared" si="537"/>
        <v/>
      </c>
    </row>
    <row r="11436" spans="16:20">
      <c r="P11436" s="70" t="str">
        <f t="shared" si="535"/>
        <v/>
      </c>
      <c r="Q11436" s="70" t="str">
        <f t="shared" si="536"/>
        <v/>
      </c>
      <c r="R11436" s="70" t="str">
        <f>IFERROR(IF(K11436="handling and wharfage",SUM(P11436:Q11436),IF(OR(K11436="tank",K11436="Boat",K11436="car"),INDEX(Rate!$B$4:$M$25,MATCH(Gilbert!N11436,Rate!$A$4:$A$25,0),MATCH(Gilbert!L11436,Rate!$B$3:$M$3,0))*O11436*0.8,INDEX(Rate!$B$4:$M$25,MATCH(Gilbert!N11436,Rate!$A$4:$A$25,0),MATCH(Gilbert!L11436,Rate!$B$3:$M$3,0))*O11436)),"")</f>
        <v/>
      </c>
      <c r="T11436" s="71" t="str">
        <f t="shared" si="537"/>
        <v/>
      </c>
    </row>
    <row r="11437" spans="16:20">
      <c r="P11437" s="70" t="str">
        <f t="shared" si="535"/>
        <v/>
      </c>
      <c r="Q11437" s="70" t="str">
        <f t="shared" si="536"/>
        <v/>
      </c>
      <c r="R11437" s="70" t="str">
        <f>IFERROR(IF(K11437="handling and wharfage",SUM(P11437:Q11437),IF(OR(K11437="tank",K11437="Boat",K11437="car"),INDEX(Rate!$B$4:$M$25,MATCH(Gilbert!N11437,Rate!$A$4:$A$25,0),MATCH(Gilbert!L11437,Rate!$B$3:$M$3,0))*O11437*0.8,INDEX(Rate!$B$4:$M$25,MATCH(Gilbert!N11437,Rate!$A$4:$A$25,0),MATCH(Gilbert!L11437,Rate!$B$3:$M$3,0))*O11437)),"")</f>
        <v/>
      </c>
      <c r="T11437" s="71" t="str">
        <f t="shared" si="537"/>
        <v/>
      </c>
    </row>
    <row r="11438" spans="16:20">
      <c r="P11438" s="70" t="str">
        <f t="shared" si="535"/>
        <v/>
      </c>
      <c r="Q11438" s="70" t="str">
        <f t="shared" si="536"/>
        <v/>
      </c>
      <c r="R11438" s="70" t="str">
        <f>IFERROR(IF(K11438="handling and wharfage",SUM(P11438:Q11438),IF(OR(K11438="tank",K11438="Boat",K11438="car"),INDEX(Rate!$B$4:$M$25,MATCH(Gilbert!N11438,Rate!$A$4:$A$25,0),MATCH(Gilbert!L11438,Rate!$B$3:$M$3,0))*O11438*0.8,INDEX(Rate!$B$4:$M$25,MATCH(Gilbert!N11438,Rate!$A$4:$A$25,0),MATCH(Gilbert!L11438,Rate!$B$3:$M$3,0))*O11438)),"")</f>
        <v/>
      </c>
      <c r="T11438" s="71" t="str">
        <f t="shared" si="537"/>
        <v/>
      </c>
    </row>
    <row r="11439" spans="16:20">
      <c r="P11439" s="70" t="str">
        <f t="shared" si="535"/>
        <v/>
      </c>
      <c r="Q11439" s="70" t="str">
        <f t="shared" si="536"/>
        <v/>
      </c>
      <c r="R11439" s="70" t="str">
        <f>IFERROR(IF(K11439="handling and wharfage",SUM(P11439:Q11439),IF(OR(K11439="tank",K11439="Boat",K11439="car"),INDEX(Rate!$B$4:$M$25,MATCH(Gilbert!N11439,Rate!$A$4:$A$25,0),MATCH(Gilbert!L11439,Rate!$B$3:$M$3,0))*O11439*0.8,INDEX(Rate!$B$4:$M$25,MATCH(Gilbert!N11439,Rate!$A$4:$A$25,0),MATCH(Gilbert!L11439,Rate!$B$3:$M$3,0))*O11439)),"")</f>
        <v/>
      </c>
      <c r="T11439" s="71" t="str">
        <f t="shared" si="537"/>
        <v/>
      </c>
    </row>
    <row r="11440" spans="16:20">
      <c r="P11440" s="70" t="str">
        <f t="shared" si="535"/>
        <v/>
      </c>
      <c r="Q11440" s="70" t="str">
        <f t="shared" si="536"/>
        <v/>
      </c>
      <c r="R11440" s="70" t="str">
        <f>IFERROR(IF(K11440="handling and wharfage",SUM(P11440:Q11440),IF(OR(K11440="tank",K11440="Boat",K11440="car"),INDEX(Rate!$B$4:$M$25,MATCH(Gilbert!N11440,Rate!$A$4:$A$25,0),MATCH(Gilbert!L11440,Rate!$B$3:$M$3,0))*O11440*0.8,INDEX(Rate!$B$4:$M$25,MATCH(Gilbert!N11440,Rate!$A$4:$A$25,0),MATCH(Gilbert!L11440,Rate!$B$3:$M$3,0))*O11440)),"")</f>
        <v/>
      </c>
      <c r="T11440" s="71" t="str">
        <f t="shared" si="537"/>
        <v/>
      </c>
    </row>
    <row r="11441" spans="16:20">
      <c r="P11441" s="70" t="str">
        <f t="shared" si="535"/>
        <v/>
      </c>
      <c r="Q11441" s="70" t="str">
        <f t="shared" si="536"/>
        <v/>
      </c>
      <c r="R11441" s="70" t="str">
        <f>IFERROR(IF(K11441="handling and wharfage",SUM(P11441:Q11441),IF(OR(K11441="tank",K11441="Boat",K11441="car"),INDEX(Rate!$B$4:$M$25,MATCH(Gilbert!N11441,Rate!$A$4:$A$25,0),MATCH(Gilbert!L11441,Rate!$B$3:$M$3,0))*O11441*0.8,INDEX(Rate!$B$4:$M$25,MATCH(Gilbert!N11441,Rate!$A$4:$A$25,0),MATCH(Gilbert!L11441,Rate!$B$3:$M$3,0))*O11441)),"")</f>
        <v/>
      </c>
      <c r="T11441" s="71" t="str">
        <f t="shared" si="537"/>
        <v/>
      </c>
    </row>
    <row r="11442" spans="16:20">
      <c r="P11442" s="70" t="str">
        <f t="shared" si="535"/>
        <v/>
      </c>
      <c r="Q11442" s="70" t="str">
        <f t="shared" si="536"/>
        <v/>
      </c>
      <c r="R11442" s="70" t="str">
        <f>IFERROR(IF(K11442="handling and wharfage",SUM(P11442:Q11442),IF(OR(K11442="tank",K11442="Boat",K11442="car"),INDEX(Rate!$B$4:$M$25,MATCH(Gilbert!N11442,Rate!$A$4:$A$25,0),MATCH(Gilbert!L11442,Rate!$B$3:$M$3,0))*O11442*0.8,INDEX(Rate!$B$4:$M$25,MATCH(Gilbert!N11442,Rate!$A$4:$A$25,0),MATCH(Gilbert!L11442,Rate!$B$3:$M$3,0))*O11442)),"")</f>
        <v/>
      </c>
      <c r="T11442" s="71" t="str">
        <f t="shared" si="537"/>
        <v/>
      </c>
    </row>
    <row r="11443" spans="16:20">
      <c r="P11443" s="70" t="str">
        <f t="shared" si="535"/>
        <v/>
      </c>
      <c r="Q11443" s="70" t="str">
        <f t="shared" si="536"/>
        <v/>
      </c>
      <c r="R11443" s="70" t="str">
        <f>IFERROR(IF(K11443="handling and wharfage",SUM(P11443:Q11443),IF(OR(K11443="tank",K11443="Boat",K11443="car"),INDEX(Rate!$B$4:$M$25,MATCH(Gilbert!N11443,Rate!$A$4:$A$25,0),MATCH(Gilbert!L11443,Rate!$B$3:$M$3,0))*O11443*0.8,INDEX(Rate!$B$4:$M$25,MATCH(Gilbert!N11443,Rate!$A$4:$A$25,0),MATCH(Gilbert!L11443,Rate!$B$3:$M$3,0))*O11443)),"")</f>
        <v/>
      </c>
      <c r="T11443" s="71" t="str">
        <f t="shared" si="537"/>
        <v/>
      </c>
    </row>
    <row r="11444" spans="16:20">
      <c r="P11444" s="70" t="str">
        <f t="shared" si="535"/>
        <v/>
      </c>
      <c r="Q11444" s="70" t="str">
        <f t="shared" si="536"/>
        <v/>
      </c>
      <c r="R11444" s="70" t="str">
        <f>IFERROR(IF(K11444="handling and wharfage",SUM(P11444:Q11444),IF(OR(K11444="tank",K11444="Boat",K11444="car"),INDEX(Rate!$B$4:$M$25,MATCH(Gilbert!N11444,Rate!$A$4:$A$25,0),MATCH(Gilbert!L11444,Rate!$B$3:$M$3,0))*O11444*0.8,INDEX(Rate!$B$4:$M$25,MATCH(Gilbert!N11444,Rate!$A$4:$A$25,0),MATCH(Gilbert!L11444,Rate!$B$3:$M$3,0))*O11444)),"")</f>
        <v/>
      </c>
      <c r="T11444" s="71" t="str">
        <f t="shared" si="537"/>
        <v/>
      </c>
    </row>
    <row r="11445" spans="16:20">
      <c r="P11445" s="70" t="str">
        <f t="shared" si="535"/>
        <v/>
      </c>
      <c r="Q11445" s="70" t="str">
        <f t="shared" si="536"/>
        <v/>
      </c>
      <c r="R11445" s="70" t="str">
        <f>IFERROR(IF(K11445="handling and wharfage",SUM(P11445:Q11445),IF(OR(K11445="tank",K11445="Boat",K11445="car"),INDEX(Rate!$B$4:$M$25,MATCH(Gilbert!N11445,Rate!$A$4:$A$25,0),MATCH(Gilbert!L11445,Rate!$B$3:$M$3,0))*O11445*0.8,INDEX(Rate!$B$4:$M$25,MATCH(Gilbert!N11445,Rate!$A$4:$A$25,0),MATCH(Gilbert!L11445,Rate!$B$3:$M$3,0))*O11445)),"")</f>
        <v/>
      </c>
      <c r="T11445" s="71" t="str">
        <f t="shared" si="537"/>
        <v/>
      </c>
    </row>
    <row r="11446" spans="16:20">
      <c r="P11446" s="70" t="str">
        <f t="shared" si="535"/>
        <v/>
      </c>
      <c r="Q11446" s="70" t="str">
        <f t="shared" si="536"/>
        <v/>
      </c>
      <c r="R11446" s="70" t="str">
        <f>IFERROR(IF(K11446="handling and wharfage",SUM(P11446:Q11446),IF(OR(K11446="tank",K11446="Boat",K11446="car"),INDEX(Rate!$B$4:$M$25,MATCH(Gilbert!N11446,Rate!$A$4:$A$25,0),MATCH(Gilbert!L11446,Rate!$B$3:$M$3,0))*O11446*0.8,INDEX(Rate!$B$4:$M$25,MATCH(Gilbert!N11446,Rate!$A$4:$A$25,0),MATCH(Gilbert!L11446,Rate!$B$3:$M$3,0))*O11446)),"")</f>
        <v/>
      </c>
      <c r="T11446" s="71" t="str">
        <f t="shared" si="537"/>
        <v/>
      </c>
    </row>
    <row r="11447" spans="16:20">
      <c r="P11447" s="70" t="str">
        <f t="shared" si="535"/>
        <v/>
      </c>
      <c r="Q11447" s="70" t="str">
        <f t="shared" si="536"/>
        <v/>
      </c>
      <c r="R11447" s="70" t="str">
        <f>IFERROR(IF(K11447="handling and wharfage",SUM(P11447:Q11447),IF(OR(K11447="tank",K11447="Boat",K11447="car"),INDEX(Rate!$B$4:$M$25,MATCH(Gilbert!N11447,Rate!$A$4:$A$25,0),MATCH(Gilbert!L11447,Rate!$B$3:$M$3,0))*O11447*0.8,INDEX(Rate!$B$4:$M$25,MATCH(Gilbert!N11447,Rate!$A$4:$A$25,0),MATCH(Gilbert!L11447,Rate!$B$3:$M$3,0))*O11447)),"")</f>
        <v/>
      </c>
      <c r="T11447" s="71" t="str">
        <f t="shared" si="537"/>
        <v/>
      </c>
    </row>
    <row r="11448" spans="16:20">
      <c r="P11448" s="70" t="str">
        <f t="shared" si="535"/>
        <v/>
      </c>
      <c r="Q11448" s="70" t="str">
        <f t="shared" si="536"/>
        <v/>
      </c>
      <c r="R11448" s="70" t="str">
        <f>IFERROR(IF(K11448="handling and wharfage",SUM(P11448:Q11448),IF(OR(K11448="tank",K11448="Boat",K11448="car"),INDEX(Rate!$B$4:$M$25,MATCH(Gilbert!N11448,Rate!$A$4:$A$25,0),MATCH(Gilbert!L11448,Rate!$B$3:$M$3,0))*O11448*0.8,INDEX(Rate!$B$4:$M$25,MATCH(Gilbert!N11448,Rate!$A$4:$A$25,0),MATCH(Gilbert!L11448,Rate!$B$3:$M$3,0))*O11448)),"")</f>
        <v/>
      </c>
      <c r="T11448" s="71" t="str">
        <f t="shared" si="537"/>
        <v/>
      </c>
    </row>
    <row r="11449" spans="16:20">
      <c r="P11449" s="70" t="str">
        <f t="shared" si="535"/>
        <v/>
      </c>
      <c r="Q11449" s="70" t="str">
        <f t="shared" si="536"/>
        <v/>
      </c>
      <c r="R11449" s="70" t="str">
        <f>IFERROR(IF(K11449="handling and wharfage",SUM(P11449:Q11449),IF(OR(K11449="tank",K11449="Boat",K11449="car"),INDEX(Rate!$B$4:$M$25,MATCH(Gilbert!N11449,Rate!$A$4:$A$25,0),MATCH(Gilbert!L11449,Rate!$B$3:$M$3,0))*O11449*0.8,INDEX(Rate!$B$4:$M$25,MATCH(Gilbert!N11449,Rate!$A$4:$A$25,0),MATCH(Gilbert!L11449,Rate!$B$3:$M$3,0))*O11449)),"")</f>
        <v/>
      </c>
      <c r="T11449" s="71" t="str">
        <f t="shared" si="537"/>
        <v/>
      </c>
    </row>
    <row r="11450" spans="16:20">
      <c r="P11450" s="70" t="str">
        <f t="shared" si="535"/>
        <v/>
      </c>
      <c r="Q11450" s="70" t="str">
        <f t="shared" si="536"/>
        <v/>
      </c>
      <c r="R11450" s="70" t="str">
        <f>IFERROR(IF(K11450="handling and wharfage",SUM(P11450:Q11450),IF(OR(K11450="tank",K11450="Boat",K11450="car"),INDEX(Rate!$B$4:$M$25,MATCH(Gilbert!N11450,Rate!$A$4:$A$25,0),MATCH(Gilbert!L11450,Rate!$B$3:$M$3,0))*O11450*0.8,INDEX(Rate!$B$4:$M$25,MATCH(Gilbert!N11450,Rate!$A$4:$A$25,0),MATCH(Gilbert!L11450,Rate!$B$3:$M$3,0))*O11450)),"")</f>
        <v/>
      </c>
      <c r="T11450" s="71" t="str">
        <f t="shared" si="537"/>
        <v/>
      </c>
    </row>
    <row r="11451" spans="16:20">
      <c r="P11451" s="70" t="str">
        <f t="shared" si="535"/>
        <v/>
      </c>
      <c r="Q11451" s="70" t="str">
        <f t="shared" si="536"/>
        <v/>
      </c>
      <c r="R11451" s="70" t="str">
        <f>IFERROR(IF(K11451="handling and wharfage",SUM(P11451:Q11451),IF(OR(K11451="tank",K11451="Boat",K11451="car"),INDEX(Rate!$B$4:$M$25,MATCH(Gilbert!N11451,Rate!$A$4:$A$25,0),MATCH(Gilbert!L11451,Rate!$B$3:$M$3,0))*O11451*0.8,INDEX(Rate!$B$4:$M$25,MATCH(Gilbert!N11451,Rate!$A$4:$A$25,0),MATCH(Gilbert!L11451,Rate!$B$3:$M$3,0))*O11451)),"")</f>
        <v/>
      </c>
      <c r="T11451" s="71" t="str">
        <f t="shared" si="537"/>
        <v/>
      </c>
    </row>
    <row r="11452" spans="16:20">
      <c r="P11452" s="70" t="str">
        <f t="shared" si="535"/>
        <v/>
      </c>
      <c r="Q11452" s="70" t="str">
        <f t="shared" si="536"/>
        <v/>
      </c>
      <c r="R11452" s="70" t="str">
        <f>IFERROR(IF(K11452="handling and wharfage",SUM(P11452:Q11452),IF(OR(K11452="tank",K11452="Boat",K11452="car"),INDEX(Rate!$B$4:$M$25,MATCH(Gilbert!N11452,Rate!$A$4:$A$25,0),MATCH(Gilbert!L11452,Rate!$B$3:$M$3,0))*O11452*0.8,INDEX(Rate!$B$4:$M$25,MATCH(Gilbert!N11452,Rate!$A$4:$A$25,0),MATCH(Gilbert!L11452,Rate!$B$3:$M$3,0))*O11452)),"")</f>
        <v/>
      </c>
      <c r="T11452" s="71" t="str">
        <f t="shared" si="537"/>
        <v/>
      </c>
    </row>
    <row r="11453" spans="16:20">
      <c r="P11453" s="70" t="str">
        <f t="shared" si="535"/>
        <v/>
      </c>
      <c r="Q11453" s="70" t="str">
        <f t="shared" si="536"/>
        <v/>
      </c>
      <c r="R11453" s="70" t="str">
        <f>IFERROR(IF(K11453="handling and wharfage",SUM(P11453:Q11453),IF(OR(K11453="tank",K11453="Boat",K11453="car"),INDEX(Rate!$B$4:$M$25,MATCH(Gilbert!N11453,Rate!$A$4:$A$25,0),MATCH(Gilbert!L11453,Rate!$B$3:$M$3,0))*O11453*0.8,INDEX(Rate!$B$4:$M$25,MATCH(Gilbert!N11453,Rate!$A$4:$A$25,0),MATCH(Gilbert!L11453,Rate!$B$3:$M$3,0))*O11453)),"")</f>
        <v/>
      </c>
      <c r="T11453" s="71" t="str">
        <f t="shared" si="537"/>
        <v/>
      </c>
    </row>
    <row r="11454" spans="16:20">
      <c r="P11454" s="70" t="str">
        <f t="shared" si="535"/>
        <v/>
      </c>
      <c r="Q11454" s="70" t="str">
        <f t="shared" si="536"/>
        <v/>
      </c>
      <c r="R11454" s="70" t="str">
        <f>IFERROR(IF(K11454="handling and wharfage",SUM(P11454:Q11454),IF(OR(K11454="tank",K11454="Boat",K11454="car"),INDEX(Rate!$B$4:$M$25,MATCH(Gilbert!N11454,Rate!$A$4:$A$25,0),MATCH(Gilbert!L11454,Rate!$B$3:$M$3,0))*O11454*0.8,INDEX(Rate!$B$4:$M$25,MATCH(Gilbert!N11454,Rate!$A$4:$A$25,0),MATCH(Gilbert!L11454,Rate!$B$3:$M$3,0))*O11454)),"")</f>
        <v/>
      </c>
      <c r="T11454" s="71" t="str">
        <f t="shared" si="537"/>
        <v/>
      </c>
    </row>
    <row r="11455" spans="16:20">
      <c r="P11455" s="70" t="str">
        <f t="shared" si="535"/>
        <v/>
      </c>
      <c r="Q11455" s="70" t="str">
        <f t="shared" si="536"/>
        <v/>
      </c>
      <c r="R11455" s="70" t="str">
        <f>IFERROR(IF(K11455="handling and wharfage",SUM(P11455:Q11455),IF(OR(K11455="tank",K11455="Boat",K11455="car"),INDEX(Rate!$B$4:$M$25,MATCH(Gilbert!N11455,Rate!$A$4:$A$25,0),MATCH(Gilbert!L11455,Rate!$B$3:$M$3,0))*O11455*0.8,INDEX(Rate!$B$4:$M$25,MATCH(Gilbert!N11455,Rate!$A$4:$A$25,0),MATCH(Gilbert!L11455,Rate!$B$3:$M$3,0))*O11455)),"")</f>
        <v/>
      </c>
      <c r="T11455" s="71" t="str">
        <f t="shared" si="537"/>
        <v/>
      </c>
    </row>
    <row r="11456" spans="16:20">
      <c r="P11456" s="70" t="str">
        <f t="shared" si="535"/>
        <v/>
      </c>
      <c r="Q11456" s="70" t="str">
        <f t="shared" si="536"/>
        <v/>
      </c>
      <c r="R11456" s="70" t="str">
        <f>IFERROR(IF(K11456="handling and wharfage",SUM(P11456:Q11456),IF(OR(K11456="tank",K11456="Boat",K11456="car"),INDEX(Rate!$B$4:$M$25,MATCH(Gilbert!N11456,Rate!$A$4:$A$25,0),MATCH(Gilbert!L11456,Rate!$B$3:$M$3,0))*O11456*0.8,INDEX(Rate!$B$4:$M$25,MATCH(Gilbert!N11456,Rate!$A$4:$A$25,0),MATCH(Gilbert!L11456,Rate!$B$3:$M$3,0))*O11456)),"")</f>
        <v/>
      </c>
      <c r="T11456" s="71" t="str">
        <f t="shared" si="537"/>
        <v/>
      </c>
    </row>
    <row r="11457" spans="16:20">
      <c r="P11457" s="70" t="str">
        <f t="shared" si="535"/>
        <v/>
      </c>
      <c r="Q11457" s="70" t="str">
        <f t="shared" si="536"/>
        <v/>
      </c>
      <c r="R11457" s="70" t="str">
        <f>IFERROR(IF(K11457="handling and wharfage",SUM(P11457:Q11457),IF(OR(K11457="tank",K11457="Boat",K11457="car"),INDEX(Rate!$B$4:$M$25,MATCH(Gilbert!N11457,Rate!$A$4:$A$25,0),MATCH(Gilbert!L11457,Rate!$B$3:$M$3,0))*O11457*0.8,INDEX(Rate!$B$4:$M$25,MATCH(Gilbert!N11457,Rate!$A$4:$A$25,0),MATCH(Gilbert!L11457,Rate!$B$3:$M$3,0))*O11457)),"")</f>
        <v/>
      </c>
      <c r="T11457" s="71" t="str">
        <f t="shared" si="537"/>
        <v/>
      </c>
    </row>
    <row r="11458" spans="16:20">
      <c r="P11458" s="70" t="str">
        <f t="shared" si="535"/>
        <v/>
      </c>
      <c r="Q11458" s="70" t="str">
        <f t="shared" si="536"/>
        <v/>
      </c>
      <c r="R11458" s="70" t="str">
        <f>IFERROR(IF(K11458="handling and wharfage",SUM(P11458:Q11458),IF(OR(K11458="tank",K11458="Boat",K11458="car"),INDEX(Rate!$B$4:$M$25,MATCH(Gilbert!N11458,Rate!$A$4:$A$25,0),MATCH(Gilbert!L11458,Rate!$B$3:$M$3,0))*O11458*0.8,INDEX(Rate!$B$4:$M$25,MATCH(Gilbert!N11458,Rate!$A$4:$A$25,0),MATCH(Gilbert!L11458,Rate!$B$3:$M$3,0))*O11458)),"")</f>
        <v/>
      </c>
      <c r="T11458" s="71" t="str">
        <f t="shared" si="537"/>
        <v/>
      </c>
    </row>
    <row r="11459" spans="16:20">
      <c r="P11459" s="70" t="str">
        <f t="shared" ref="P11459:P11522" si="538">IF(OR(K11459="handling and wharfage",K11459="rau handling and wharfage"),O11459*30,"")</f>
        <v/>
      </c>
      <c r="Q11459" s="70" t="str">
        <f t="shared" ref="Q11459:Q11522" si="539">IF(K11459&lt;&gt;"handling and wharfage","",O11459*3.5)</f>
        <v/>
      </c>
      <c r="R11459" s="70" t="str">
        <f>IFERROR(IF(K11459="handling and wharfage",SUM(P11459:Q11459),IF(OR(K11459="tank",K11459="Boat",K11459="car"),INDEX(Rate!$B$4:$M$25,MATCH(Gilbert!N11459,Rate!$A$4:$A$25,0),MATCH(Gilbert!L11459,Rate!$B$3:$M$3,0))*O11459*0.8,INDEX(Rate!$B$4:$M$25,MATCH(Gilbert!N11459,Rate!$A$4:$A$25,0),MATCH(Gilbert!L11459,Rate!$B$3:$M$3,0))*O11459)),"")</f>
        <v/>
      </c>
      <c r="T11459" s="71" t="str">
        <f t="shared" ref="T11459:T11522" si="540">IF(L11459="","",IF(L11459="General2","F0070000061A","E31250000331"))</f>
        <v/>
      </c>
    </row>
    <row r="11460" spans="16:20">
      <c r="P11460" s="70" t="str">
        <f t="shared" si="538"/>
        <v/>
      </c>
      <c r="Q11460" s="70" t="str">
        <f t="shared" si="539"/>
        <v/>
      </c>
      <c r="R11460" s="70" t="str">
        <f>IFERROR(IF(K11460="handling and wharfage",SUM(P11460:Q11460),IF(OR(K11460="tank",K11460="Boat",K11460="car"),INDEX(Rate!$B$4:$M$25,MATCH(Gilbert!N11460,Rate!$A$4:$A$25,0),MATCH(Gilbert!L11460,Rate!$B$3:$M$3,0))*O11460*0.8,INDEX(Rate!$B$4:$M$25,MATCH(Gilbert!N11460,Rate!$A$4:$A$25,0),MATCH(Gilbert!L11460,Rate!$B$3:$M$3,0))*O11460)),"")</f>
        <v/>
      </c>
      <c r="T11460" s="71" t="str">
        <f t="shared" si="540"/>
        <v/>
      </c>
    </row>
    <row r="11461" spans="16:20">
      <c r="P11461" s="70" t="str">
        <f t="shared" si="538"/>
        <v/>
      </c>
      <c r="Q11461" s="70" t="str">
        <f t="shared" si="539"/>
        <v/>
      </c>
      <c r="R11461" s="70" t="str">
        <f>IFERROR(IF(K11461="handling and wharfage",SUM(P11461:Q11461),IF(OR(K11461="tank",K11461="Boat",K11461="car"),INDEX(Rate!$B$4:$M$25,MATCH(Gilbert!N11461,Rate!$A$4:$A$25,0),MATCH(Gilbert!L11461,Rate!$B$3:$M$3,0))*O11461*0.8,INDEX(Rate!$B$4:$M$25,MATCH(Gilbert!N11461,Rate!$A$4:$A$25,0),MATCH(Gilbert!L11461,Rate!$B$3:$M$3,0))*O11461)),"")</f>
        <v/>
      </c>
      <c r="T11461" s="71" t="str">
        <f t="shared" si="540"/>
        <v/>
      </c>
    </row>
    <row r="11462" spans="16:20">
      <c r="P11462" s="70" t="str">
        <f t="shared" si="538"/>
        <v/>
      </c>
      <c r="Q11462" s="70" t="str">
        <f t="shared" si="539"/>
        <v/>
      </c>
      <c r="R11462" s="70" t="str">
        <f>IFERROR(IF(K11462="handling and wharfage",SUM(P11462:Q11462),IF(OR(K11462="tank",K11462="Boat",K11462="car"),INDEX(Rate!$B$4:$M$25,MATCH(Gilbert!N11462,Rate!$A$4:$A$25,0),MATCH(Gilbert!L11462,Rate!$B$3:$M$3,0))*O11462*0.8,INDEX(Rate!$B$4:$M$25,MATCH(Gilbert!N11462,Rate!$A$4:$A$25,0),MATCH(Gilbert!L11462,Rate!$B$3:$M$3,0))*O11462)),"")</f>
        <v/>
      </c>
      <c r="T11462" s="71" t="str">
        <f t="shared" si="540"/>
        <v/>
      </c>
    </row>
    <row r="11463" spans="16:20">
      <c r="P11463" s="70" t="str">
        <f t="shared" si="538"/>
        <v/>
      </c>
      <c r="Q11463" s="70" t="str">
        <f t="shared" si="539"/>
        <v/>
      </c>
      <c r="R11463" s="70" t="str">
        <f>IFERROR(IF(K11463="handling and wharfage",SUM(P11463:Q11463),IF(OR(K11463="tank",K11463="Boat",K11463="car"),INDEX(Rate!$B$4:$M$25,MATCH(Gilbert!N11463,Rate!$A$4:$A$25,0),MATCH(Gilbert!L11463,Rate!$B$3:$M$3,0))*O11463*0.8,INDEX(Rate!$B$4:$M$25,MATCH(Gilbert!N11463,Rate!$A$4:$A$25,0),MATCH(Gilbert!L11463,Rate!$B$3:$M$3,0))*O11463)),"")</f>
        <v/>
      </c>
      <c r="T11463" s="71" t="str">
        <f t="shared" si="540"/>
        <v/>
      </c>
    </row>
    <row r="11464" spans="16:20">
      <c r="P11464" s="70" t="str">
        <f t="shared" si="538"/>
        <v/>
      </c>
      <c r="Q11464" s="70" t="str">
        <f t="shared" si="539"/>
        <v/>
      </c>
      <c r="R11464" s="70" t="str">
        <f>IFERROR(IF(K11464="handling and wharfage",SUM(P11464:Q11464),IF(OR(K11464="tank",K11464="Boat",K11464="car"),INDEX(Rate!$B$4:$M$25,MATCH(Gilbert!N11464,Rate!$A$4:$A$25,0),MATCH(Gilbert!L11464,Rate!$B$3:$M$3,0))*O11464*0.8,INDEX(Rate!$B$4:$M$25,MATCH(Gilbert!N11464,Rate!$A$4:$A$25,0),MATCH(Gilbert!L11464,Rate!$B$3:$M$3,0))*O11464)),"")</f>
        <v/>
      </c>
      <c r="T11464" s="71" t="str">
        <f t="shared" si="540"/>
        <v/>
      </c>
    </row>
    <row r="11465" spans="16:20">
      <c r="P11465" s="70" t="str">
        <f t="shared" si="538"/>
        <v/>
      </c>
      <c r="Q11465" s="70" t="str">
        <f t="shared" si="539"/>
        <v/>
      </c>
      <c r="R11465" s="70" t="str">
        <f>IFERROR(IF(K11465="handling and wharfage",SUM(P11465:Q11465),IF(OR(K11465="tank",K11465="Boat",K11465="car"),INDEX(Rate!$B$4:$M$25,MATCH(Gilbert!N11465,Rate!$A$4:$A$25,0),MATCH(Gilbert!L11465,Rate!$B$3:$M$3,0))*O11465*0.8,INDEX(Rate!$B$4:$M$25,MATCH(Gilbert!N11465,Rate!$A$4:$A$25,0),MATCH(Gilbert!L11465,Rate!$B$3:$M$3,0))*O11465)),"")</f>
        <v/>
      </c>
      <c r="T11465" s="71" t="str">
        <f t="shared" si="540"/>
        <v/>
      </c>
    </row>
    <row r="11466" spans="16:20">
      <c r="P11466" s="70" t="str">
        <f t="shared" si="538"/>
        <v/>
      </c>
      <c r="Q11466" s="70" t="str">
        <f t="shared" si="539"/>
        <v/>
      </c>
      <c r="R11466" s="70" t="str">
        <f>IFERROR(IF(K11466="handling and wharfage",SUM(P11466:Q11466),IF(OR(K11466="tank",K11466="Boat",K11466="car"),INDEX(Rate!$B$4:$M$25,MATCH(Gilbert!N11466,Rate!$A$4:$A$25,0),MATCH(Gilbert!L11466,Rate!$B$3:$M$3,0))*O11466*0.8,INDEX(Rate!$B$4:$M$25,MATCH(Gilbert!N11466,Rate!$A$4:$A$25,0),MATCH(Gilbert!L11466,Rate!$B$3:$M$3,0))*O11466)),"")</f>
        <v/>
      </c>
      <c r="T11466" s="71" t="str">
        <f t="shared" si="540"/>
        <v/>
      </c>
    </row>
    <row r="11467" spans="16:20">
      <c r="P11467" s="70" t="str">
        <f t="shared" si="538"/>
        <v/>
      </c>
      <c r="Q11467" s="70" t="str">
        <f t="shared" si="539"/>
        <v/>
      </c>
      <c r="R11467" s="70" t="str">
        <f>IFERROR(IF(K11467="handling and wharfage",SUM(P11467:Q11467),IF(OR(K11467="tank",K11467="Boat",K11467="car"),INDEX(Rate!$B$4:$M$25,MATCH(Gilbert!N11467,Rate!$A$4:$A$25,0),MATCH(Gilbert!L11467,Rate!$B$3:$M$3,0))*O11467*0.8,INDEX(Rate!$B$4:$M$25,MATCH(Gilbert!N11467,Rate!$A$4:$A$25,0),MATCH(Gilbert!L11467,Rate!$B$3:$M$3,0))*O11467)),"")</f>
        <v/>
      </c>
      <c r="T11467" s="71" t="str">
        <f t="shared" si="540"/>
        <v/>
      </c>
    </row>
    <row r="11468" spans="16:20">
      <c r="P11468" s="70" t="str">
        <f t="shared" si="538"/>
        <v/>
      </c>
      <c r="Q11468" s="70" t="str">
        <f t="shared" si="539"/>
        <v/>
      </c>
      <c r="R11468" s="70" t="str">
        <f>IFERROR(IF(K11468="handling and wharfage",SUM(P11468:Q11468),IF(OR(K11468="tank",K11468="Boat",K11468="car"),INDEX(Rate!$B$4:$M$25,MATCH(Gilbert!N11468,Rate!$A$4:$A$25,0),MATCH(Gilbert!L11468,Rate!$B$3:$M$3,0))*O11468*0.8,INDEX(Rate!$B$4:$M$25,MATCH(Gilbert!N11468,Rate!$A$4:$A$25,0),MATCH(Gilbert!L11468,Rate!$B$3:$M$3,0))*O11468)),"")</f>
        <v/>
      </c>
      <c r="T11468" s="71" t="str">
        <f t="shared" si="540"/>
        <v/>
      </c>
    </row>
    <row r="11469" spans="16:20">
      <c r="P11469" s="70" t="str">
        <f t="shared" si="538"/>
        <v/>
      </c>
      <c r="Q11469" s="70" t="str">
        <f t="shared" si="539"/>
        <v/>
      </c>
      <c r="R11469" s="70" t="str">
        <f>IFERROR(IF(K11469="handling and wharfage",SUM(P11469:Q11469),IF(OR(K11469="tank",K11469="Boat",K11469="car"),INDEX(Rate!$B$4:$M$25,MATCH(Gilbert!N11469,Rate!$A$4:$A$25,0),MATCH(Gilbert!L11469,Rate!$B$3:$M$3,0))*O11469*0.8,INDEX(Rate!$B$4:$M$25,MATCH(Gilbert!N11469,Rate!$A$4:$A$25,0),MATCH(Gilbert!L11469,Rate!$B$3:$M$3,0))*O11469)),"")</f>
        <v/>
      </c>
      <c r="T11469" s="71" t="str">
        <f t="shared" si="540"/>
        <v/>
      </c>
    </row>
    <row r="11470" spans="16:20">
      <c r="P11470" s="70" t="str">
        <f t="shared" si="538"/>
        <v/>
      </c>
      <c r="Q11470" s="70" t="str">
        <f t="shared" si="539"/>
        <v/>
      </c>
      <c r="R11470" s="70" t="str">
        <f>IFERROR(IF(K11470="handling and wharfage",SUM(P11470:Q11470),IF(OR(K11470="tank",K11470="Boat",K11470="car"),INDEX(Rate!$B$4:$M$25,MATCH(Gilbert!N11470,Rate!$A$4:$A$25,0),MATCH(Gilbert!L11470,Rate!$B$3:$M$3,0))*O11470*0.8,INDEX(Rate!$B$4:$M$25,MATCH(Gilbert!N11470,Rate!$A$4:$A$25,0),MATCH(Gilbert!L11470,Rate!$B$3:$M$3,0))*O11470)),"")</f>
        <v/>
      </c>
      <c r="T11470" s="71" t="str">
        <f t="shared" si="540"/>
        <v/>
      </c>
    </row>
    <row r="11471" spans="16:20">
      <c r="P11471" s="70" t="str">
        <f t="shared" si="538"/>
        <v/>
      </c>
      <c r="Q11471" s="70" t="str">
        <f t="shared" si="539"/>
        <v/>
      </c>
      <c r="R11471" s="70" t="str">
        <f>IFERROR(IF(K11471="handling and wharfage",SUM(P11471:Q11471),IF(OR(K11471="tank",K11471="Boat",K11471="car"),INDEX(Rate!$B$4:$M$25,MATCH(Gilbert!N11471,Rate!$A$4:$A$25,0),MATCH(Gilbert!L11471,Rate!$B$3:$M$3,0))*O11471*0.8,INDEX(Rate!$B$4:$M$25,MATCH(Gilbert!N11471,Rate!$A$4:$A$25,0),MATCH(Gilbert!L11471,Rate!$B$3:$M$3,0))*O11471)),"")</f>
        <v/>
      </c>
      <c r="T11471" s="71" t="str">
        <f t="shared" si="540"/>
        <v/>
      </c>
    </row>
    <row r="11472" spans="16:20">
      <c r="P11472" s="70" t="str">
        <f t="shared" si="538"/>
        <v/>
      </c>
      <c r="Q11472" s="70" t="str">
        <f t="shared" si="539"/>
        <v/>
      </c>
      <c r="R11472" s="70" t="str">
        <f>IFERROR(IF(K11472="handling and wharfage",SUM(P11472:Q11472),IF(OR(K11472="tank",K11472="Boat",K11472="car"),INDEX(Rate!$B$4:$M$25,MATCH(Gilbert!N11472,Rate!$A$4:$A$25,0),MATCH(Gilbert!L11472,Rate!$B$3:$M$3,0))*O11472*0.8,INDEX(Rate!$B$4:$M$25,MATCH(Gilbert!N11472,Rate!$A$4:$A$25,0),MATCH(Gilbert!L11472,Rate!$B$3:$M$3,0))*O11472)),"")</f>
        <v/>
      </c>
      <c r="T11472" s="71" t="str">
        <f t="shared" si="540"/>
        <v/>
      </c>
    </row>
    <row r="11473" spans="16:20">
      <c r="P11473" s="70" t="str">
        <f t="shared" si="538"/>
        <v/>
      </c>
      <c r="Q11473" s="70" t="str">
        <f t="shared" si="539"/>
        <v/>
      </c>
      <c r="R11473" s="70" t="str">
        <f>IFERROR(IF(K11473="handling and wharfage",SUM(P11473:Q11473),IF(OR(K11473="tank",K11473="Boat",K11473="car"),INDEX(Rate!$B$4:$M$25,MATCH(Gilbert!N11473,Rate!$A$4:$A$25,0),MATCH(Gilbert!L11473,Rate!$B$3:$M$3,0))*O11473*0.8,INDEX(Rate!$B$4:$M$25,MATCH(Gilbert!N11473,Rate!$A$4:$A$25,0),MATCH(Gilbert!L11473,Rate!$B$3:$M$3,0))*O11473)),"")</f>
        <v/>
      </c>
      <c r="T11473" s="71" t="str">
        <f t="shared" si="540"/>
        <v/>
      </c>
    </row>
    <row r="11474" spans="16:20">
      <c r="P11474" s="70" t="str">
        <f t="shared" si="538"/>
        <v/>
      </c>
      <c r="Q11474" s="70" t="str">
        <f t="shared" si="539"/>
        <v/>
      </c>
      <c r="R11474" s="70" t="str">
        <f>IFERROR(IF(K11474="handling and wharfage",SUM(P11474:Q11474),IF(OR(K11474="tank",K11474="Boat",K11474="car"),INDEX(Rate!$B$4:$M$25,MATCH(Gilbert!N11474,Rate!$A$4:$A$25,0),MATCH(Gilbert!L11474,Rate!$B$3:$M$3,0))*O11474*0.8,INDEX(Rate!$B$4:$M$25,MATCH(Gilbert!N11474,Rate!$A$4:$A$25,0),MATCH(Gilbert!L11474,Rate!$B$3:$M$3,0))*O11474)),"")</f>
        <v/>
      </c>
      <c r="T11474" s="71" t="str">
        <f t="shared" si="540"/>
        <v/>
      </c>
    </row>
    <row r="11475" spans="16:20">
      <c r="P11475" s="70" t="str">
        <f t="shared" si="538"/>
        <v/>
      </c>
      <c r="Q11475" s="70" t="str">
        <f t="shared" si="539"/>
        <v/>
      </c>
      <c r="R11475" s="70" t="str">
        <f>IFERROR(IF(K11475="handling and wharfage",SUM(P11475:Q11475),IF(OR(K11475="tank",K11475="Boat",K11475="car"),INDEX(Rate!$B$4:$M$25,MATCH(Gilbert!N11475,Rate!$A$4:$A$25,0),MATCH(Gilbert!L11475,Rate!$B$3:$M$3,0))*O11475*0.8,INDEX(Rate!$B$4:$M$25,MATCH(Gilbert!N11475,Rate!$A$4:$A$25,0),MATCH(Gilbert!L11475,Rate!$B$3:$M$3,0))*O11475)),"")</f>
        <v/>
      </c>
      <c r="T11475" s="71" t="str">
        <f t="shared" si="540"/>
        <v/>
      </c>
    </row>
    <row r="11476" spans="16:20">
      <c r="P11476" s="70" t="str">
        <f t="shared" si="538"/>
        <v/>
      </c>
      <c r="Q11476" s="70" t="str">
        <f t="shared" si="539"/>
        <v/>
      </c>
      <c r="R11476" s="70" t="str">
        <f>IFERROR(IF(K11476="handling and wharfage",SUM(P11476:Q11476),IF(OR(K11476="tank",K11476="Boat",K11476="car"),INDEX(Rate!$B$4:$M$25,MATCH(Gilbert!N11476,Rate!$A$4:$A$25,0),MATCH(Gilbert!L11476,Rate!$B$3:$M$3,0))*O11476*0.8,INDEX(Rate!$B$4:$M$25,MATCH(Gilbert!N11476,Rate!$A$4:$A$25,0),MATCH(Gilbert!L11476,Rate!$B$3:$M$3,0))*O11476)),"")</f>
        <v/>
      </c>
      <c r="T11476" s="71" t="str">
        <f t="shared" si="540"/>
        <v/>
      </c>
    </row>
    <row r="11477" spans="16:20">
      <c r="P11477" s="70" t="str">
        <f t="shared" si="538"/>
        <v/>
      </c>
      <c r="Q11477" s="70" t="str">
        <f t="shared" si="539"/>
        <v/>
      </c>
      <c r="R11477" s="70" t="str">
        <f>IFERROR(IF(K11477="handling and wharfage",SUM(P11477:Q11477),IF(OR(K11477="tank",K11477="Boat",K11477="car"),INDEX(Rate!$B$4:$M$25,MATCH(Gilbert!N11477,Rate!$A$4:$A$25,0),MATCH(Gilbert!L11477,Rate!$B$3:$M$3,0))*O11477*0.8,INDEX(Rate!$B$4:$M$25,MATCH(Gilbert!N11477,Rate!$A$4:$A$25,0),MATCH(Gilbert!L11477,Rate!$B$3:$M$3,0))*O11477)),"")</f>
        <v/>
      </c>
      <c r="T11477" s="71" t="str">
        <f t="shared" si="540"/>
        <v/>
      </c>
    </row>
    <row r="11478" spans="16:20">
      <c r="P11478" s="70" t="str">
        <f t="shared" si="538"/>
        <v/>
      </c>
      <c r="Q11478" s="70" t="str">
        <f t="shared" si="539"/>
        <v/>
      </c>
      <c r="R11478" s="70" t="str">
        <f>IFERROR(IF(K11478="handling and wharfage",SUM(P11478:Q11478),IF(OR(K11478="tank",K11478="Boat",K11478="car"),INDEX(Rate!$B$4:$M$25,MATCH(Gilbert!N11478,Rate!$A$4:$A$25,0),MATCH(Gilbert!L11478,Rate!$B$3:$M$3,0))*O11478*0.8,INDEX(Rate!$B$4:$M$25,MATCH(Gilbert!N11478,Rate!$A$4:$A$25,0),MATCH(Gilbert!L11478,Rate!$B$3:$M$3,0))*O11478)),"")</f>
        <v/>
      </c>
      <c r="T11478" s="71" t="str">
        <f t="shared" si="540"/>
        <v/>
      </c>
    </row>
    <row r="11479" spans="16:20">
      <c r="P11479" s="70" t="str">
        <f t="shared" si="538"/>
        <v/>
      </c>
      <c r="Q11479" s="70" t="str">
        <f t="shared" si="539"/>
        <v/>
      </c>
      <c r="R11479" s="70" t="str">
        <f>IFERROR(IF(K11479="handling and wharfage",SUM(P11479:Q11479),IF(OR(K11479="tank",K11479="Boat",K11479="car"),INDEX(Rate!$B$4:$M$25,MATCH(Gilbert!N11479,Rate!$A$4:$A$25,0),MATCH(Gilbert!L11479,Rate!$B$3:$M$3,0))*O11479*0.8,INDEX(Rate!$B$4:$M$25,MATCH(Gilbert!N11479,Rate!$A$4:$A$25,0),MATCH(Gilbert!L11479,Rate!$B$3:$M$3,0))*O11479)),"")</f>
        <v/>
      </c>
      <c r="T11479" s="71" t="str">
        <f t="shared" si="540"/>
        <v/>
      </c>
    </row>
    <row r="11480" spans="16:20">
      <c r="P11480" s="70" t="str">
        <f t="shared" si="538"/>
        <v/>
      </c>
      <c r="Q11480" s="70" t="str">
        <f t="shared" si="539"/>
        <v/>
      </c>
      <c r="R11480" s="70" t="str">
        <f>IFERROR(IF(K11480="handling and wharfage",SUM(P11480:Q11480),IF(OR(K11480="tank",K11480="Boat",K11480="car"),INDEX(Rate!$B$4:$M$25,MATCH(Gilbert!N11480,Rate!$A$4:$A$25,0),MATCH(Gilbert!L11480,Rate!$B$3:$M$3,0))*O11480*0.8,INDEX(Rate!$B$4:$M$25,MATCH(Gilbert!N11480,Rate!$A$4:$A$25,0),MATCH(Gilbert!L11480,Rate!$B$3:$M$3,0))*O11480)),"")</f>
        <v/>
      </c>
      <c r="T11480" s="71" t="str">
        <f t="shared" si="540"/>
        <v/>
      </c>
    </row>
    <row r="11481" spans="16:20">
      <c r="P11481" s="70" t="str">
        <f t="shared" si="538"/>
        <v/>
      </c>
      <c r="Q11481" s="70" t="str">
        <f t="shared" si="539"/>
        <v/>
      </c>
      <c r="R11481" s="70" t="str">
        <f>IFERROR(IF(K11481="handling and wharfage",SUM(P11481:Q11481),IF(OR(K11481="tank",K11481="Boat",K11481="car"),INDEX(Rate!$B$4:$M$25,MATCH(Gilbert!N11481,Rate!$A$4:$A$25,0),MATCH(Gilbert!L11481,Rate!$B$3:$M$3,0))*O11481*0.8,INDEX(Rate!$B$4:$M$25,MATCH(Gilbert!N11481,Rate!$A$4:$A$25,0),MATCH(Gilbert!L11481,Rate!$B$3:$M$3,0))*O11481)),"")</f>
        <v/>
      </c>
      <c r="T11481" s="71" t="str">
        <f t="shared" si="540"/>
        <v/>
      </c>
    </row>
    <row r="11482" spans="16:20">
      <c r="P11482" s="70" t="str">
        <f t="shared" si="538"/>
        <v/>
      </c>
      <c r="Q11482" s="70" t="str">
        <f t="shared" si="539"/>
        <v/>
      </c>
      <c r="R11482" s="70" t="str">
        <f>IFERROR(IF(K11482="handling and wharfage",SUM(P11482:Q11482),IF(OR(K11482="tank",K11482="Boat",K11482="car"),INDEX(Rate!$B$4:$M$25,MATCH(Gilbert!N11482,Rate!$A$4:$A$25,0),MATCH(Gilbert!L11482,Rate!$B$3:$M$3,0))*O11482*0.8,INDEX(Rate!$B$4:$M$25,MATCH(Gilbert!N11482,Rate!$A$4:$A$25,0),MATCH(Gilbert!L11482,Rate!$B$3:$M$3,0))*O11482)),"")</f>
        <v/>
      </c>
      <c r="T11482" s="71" t="str">
        <f t="shared" si="540"/>
        <v/>
      </c>
    </row>
    <row r="11483" spans="16:20">
      <c r="P11483" s="70" t="str">
        <f t="shared" si="538"/>
        <v/>
      </c>
      <c r="Q11483" s="70" t="str">
        <f t="shared" si="539"/>
        <v/>
      </c>
      <c r="R11483" s="70" t="str">
        <f>IFERROR(IF(K11483="handling and wharfage",SUM(P11483:Q11483),IF(OR(K11483="tank",K11483="Boat",K11483="car"),INDEX(Rate!$B$4:$M$25,MATCH(Gilbert!N11483,Rate!$A$4:$A$25,0),MATCH(Gilbert!L11483,Rate!$B$3:$M$3,0))*O11483*0.8,INDEX(Rate!$B$4:$M$25,MATCH(Gilbert!N11483,Rate!$A$4:$A$25,0),MATCH(Gilbert!L11483,Rate!$B$3:$M$3,0))*O11483)),"")</f>
        <v/>
      </c>
      <c r="T11483" s="71" t="str">
        <f t="shared" si="540"/>
        <v/>
      </c>
    </row>
    <row r="11484" spans="16:20">
      <c r="P11484" s="70" t="str">
        <f t="shared" si="538"/>
        <v/>
      </c>
      <c r="Q11484" s="70" t="str">
        <f t="shared" si="539"/>
        <v/>
      </c>
      <c r="R11484" s="70" t="str">
        <f>IFERROR(IF(K11484="handling and wharfage",SUM(P11484:Q11484),IF(OR(K11484="tank",K11484="Boat",K11484="car"),INDEX(Rate!$B$4:$M$25,MATCH(Gilbert!N11484,Rate!$A$4:$A$25,0),MATCH(Gilbert!L11484,Rate!$B$3:$M$3,0))*O11484*0.8,INDEX(Rate!$B$4:$M$25,MATCH(Gilbert!N11484,Rate!$A$4:$A$25,0),MATCH(Gilbert!L11484,Rate!$B$3:$M$3,0))*O11484)),"")</f>
        <v/>
      </c>
      <c r="T11484" s="71" t="str">
        <f t="shared" si="540"/>
        <v/>
      </c>
    </row>
    <row r="11485" spans="16:20">
      <c r="P11485" s="70" t="str">
        <f t="shared" si="538"/>
        <v/>
      </c>
      <c r="Q11485" s="70" t="str">
        <f t="shared" si="539"/>
        <v/>
      </c>
      <c r="R11485" s="70" t="str">
        <f>IFERROR(IF(K11485="handling and wharfage",SUM(P11485:Q11485),IF(OR(K11485="tank",K11485="Boat",K11485="car"),INDEX(Rate!$B$4:$M$25,MATCH(Gilbert!N11485,Rate!$A$4:$A$25,0),MATCH(Gilbert!L11485,Rate!$B$3:$M$3,0))*O11485*0.8,INDEX(Rate!$B$4:$M$25,MATCH(Gilbert!N11485,Rate!$A$4:$A$25,0),MATCH(Gilbert!L11485,Rate!$B$3:$M$3,0))*O11485)),"")</f>
        <v/>
      </c>
      <c r="T11485" s="71" t="str">
        <f t="shared" si="540"/>
        <v/>
      </c>
    </row>
    <row r="11486" spans="16:20">
      <c r="P11486" s="70" t="str">
        <f t="shared" si="538"/>
        <v/>
      </c>
      <c r="Q11486" s="70" t="str">
        <f t="shared" si="539"/>
        <v/>
      </c>
      <c r="R11486" s="70" t="str">
        <f>IFERROR(IF(K11486="handling and wharfage",SUM(P11486:Q11486),IF(OR(K11486="tank",K11486="Boat",K11486="car"),INDEX(Rate!$B$4:$M$25,MATCH(Gilbert!N11486,Rate!$A$4:$A$25,0),MATCH(Gilbert!L11486,Rate!$B$3:$M$3,0))*O11486*0.8,INDEX(Rate!$B$4:$M$25,MATCH(Gilbert!N11486,Rate!$A$4:$A$25,0),MATCH(Gilbert!L11486,Rate!$B$3:$M$3,0))*O11486)),"")</f>
        <v/>
      </c>
      <c r="T11486" s="71" t="str">
        <f t="shared" si="540"/>
        <v/>
      </c>
    </row>
    <row r="11487" spans="16:20">
      <c r="P11487" s="70" t="str">
        <f t="shared" si="538"/>
        <v/>
      </c>
      <c r="Q11487" s="70" t="str">
        <f t="shared" si="539"/>
        <v/>
      </c>
      <c r="R11487" s="70" t="str">
        <f>IFERROR(IF(K11487="handling and wharfage",SUM(P11487:Q11487),IF(OR(K11487="tank",K11487="Boat",K11487="car"),INDEX(Rate!$B$4:$M$25,MATCH(Gilbert!N11487,Rate!$A$4:$A$25,0),MATCH(Gilbert!L11487,Rate!$B$3:$M$3,0))*O11487*0.8,INDEX(Rate!$B$4:$M$25,MATCH(Gilbert!N11487,Rate!$A$4:$A$25,0),MATCH(Gilbert!L11487,Rate!$B$3:$M$3,0))*O11487)),"")</f>
        <v/>
      </c>
      <c r="T11487" s="71" t="str">
        <f t="shared" si="540"/>
        <v/>
      </c>
    </row>
    <row r="11488" spans="16:20">
      <c r="P11488" s="70" t="str">
        <f t="shared" si="538"/>
        <v/>
      </c>
      <c r="Q11488" s="70" t="str">
        <f t="shared" si="539"/>
        <v/>
      </c>
      <c r="R11488" s="70" t="str">
        <f>IFERROR(IF(K11488="handling and wharfage",SUM(P11488:Q11488),IF(OR(K11488="tank",K11488="Boat",K11488="car"),INDEX(Rate!$B$4:$M$25,MATCH(Gilbert!N11488,Rate!$A$4:$A$25,0),MATCH(Gilbert!L11488,Rate!$B$3:$M$3,0))*O11488*0.8,INDEX(Rate!$B$4:$M$25,MATCH(Gilbert!N11488,Rate!$A$4:$A$25,0),MATCH(Gilbert!L11488,Rate!$B$3:$M$3,0))*O11488)),"")</f>
        <v/>
      </c>
      <c r="T11488" s="71" t="str">
        <f t="shared" si="540"/>
        <v/>
      </c>
    </row>
    <row r="11489" spans="16:20">
      <c r="P11489" s="70" t="str">
        <f t="shared" si="538"/>
        <v/>
      </c>
      <c r="Q11489" s="70" t="str">
        <f t="shared" si="539"/>
        <v/>
      </c>
      <c r="R11489" s="70" t="str">
        <f>IFERROR(IF(K11489="handling and wharfage",SUM(P11489:Q11489),IF(OR(K11489="tank",K11489="Boat",K11489="car"),INDEX(Rate!$B$4:$M$25,MATCH(Gilbert!N11489,Rate!$A$4:$A$25,0),MATCH(Gilbert!L11489,Rate!$B$3:$M$3,0))*O11489*0.8,INDEX(Rate!$B$4:$M$25,MATCH(Gilbert!N11489,Rate!$A$4:$A$25,0),MATCH(Gilbert!L11489,Rate!$B$3:$M$3,0))*O11489)),"")</f>
        <v/>
      </c>
      <c r="T11489" s="71" t="str">
        <f t="shared" si="540"/>
        <v/>
      </c>
    </row>
    <row r="11490" spans="16:20">
      <c r="P11490" s="70" t="str">
        <f t="shared" si="538"/>
        <v/>
      </c>
      <c r="Q11490" s="70" t="str">
        <f t="shared" si="539"/>
        <v/>
      </c>
      <c r="R11490" s="70" t="str">
        <f>IFERROR(IF(K11490="handling and wharfage",SUM(P11490:Q11490),IF(OR(K11490="tank",K11490="Boat",K11490="car"),INDEX(Rate!$B$4:$M$25,MATCH(Gilbert!N11490,Rate!$A$4:$A$25,0),MATCH(Gilbert!L11490,Rate!$B$3:$M$3,0))*O11490*0.8,INDEX(Rate!$B$4:$M$25,MATCH(Gilbert!N11490,Rate!$A$4:$A$25,0),MATCH(Gilbert!L11490,Rate!$B$3:$M$3,0))*O11490)),"")</f>
        <v/>
      </c>
      <c r="T11490" s="71" t="str">
        <f t="shared" si="540"/>
        <v/>
      </c>
    </row>
    <row r="11491" spans="16:20">
      <c r="P11491" s="70" t="str">
        <f t="shared" si="538"/>
        <v/>
      </c>
      <c r="Q11491" s="70" t="str">
        <f t="shared" si="539"/>
        <v/>
      </c>
      <c r="R11491" s="70" t="str">
        <f>IFERROR(IF(K11491="handling and wharfage",SUM(P11491:Q11491),IF(OR(K11491="tank",K11491="Boat",K11491="car"),INDEX(Rate!$B$4:$M$25,MATCH(Gilbert!N11491,Rate!$A$4:$A$25,0),MATCH(Gilbert!L11491,Rate!$B$3:$M$3,0))*O11491*0.8,INDEX(Rate!$B$4:$M$25,MATCH(Gilbert!N11491,Rate!$A$4:$A$25,0),MATCH(Gilbert!L11491,Rate!$B$3:$M$3,0))*O11491)),"")</f>
        <v/>
      </c>
      <c r="T11491" s="71" t="str">
        <f t="shared" si="540"/>
        <v/>
      </c>
    </row>
    <row r="11492" spans="16:20">
      <c r="P11492" s="70" t="str">
        <f t="shared" si="538"/>
        <v/>
      </c>
      <c r="Q11492" s="70" t="str">
        <f t="shared" si="539"/>
        <v/>
      </c>
      <c r="R11492" s="70" t="str">
        <f>IFERROR(IF(K11492="handling and wharfage",SUM(P11492:Q11492),IF(OR(K11492="tank",K11492="Boat",K11492="car"),INDEX(Rate!$B$4:$M$25,MATCH(Gilbert!N11492,Rate!$A$4:$A$25,0),MATCH(Gilbert!L11492,Rate!$B$3:$M$3,0))*O11492*0.8,INDEX(Rate!$B$4:$M$25,MATCH(Gilbert!N11492,Rate!$A$4:$A$25,0),MATCH(Gilbert!L11492,Rate!$B$3:$M$3,0))*O11492)),"")</f>
        <v/>
      </c>
      <c r="T11492" s="71" t="str">
        <f t="shared" si="540"/>
        <v/>
      </c>
    </row>
    <row r="11493" spans="16:20">
      <c r="P11493" s="70" t="str">
        <f t="shared" si="538"/>
        <v/>
      </c>
      <c r="Q11493" s="70" t="str">
        <f t="shared" si="539"/>
        <v/>
      </c>
      <c r="R11493" s="70" t="str">
        <f>IFERROR(IF(K11493="handling and wharfage",SUM(P11493:Q11493),IF(OR(K11493="tank",K11493="Boat",K11493="car"),INDEX(Rate!$B$4:$M$25,MATCH(Gilbert!N11493,Rate!$A$4:$A$25,0),MATCH(Gilbert!L11493,Rate!$B$3:$M$3,0))*O11493*0.8,INDEX(Rate!$B$4:$M$25,MATCH(Gilbert!N11493,Rate!$A$4:$A$25,0),MATCH(Gilbert!L11493,Rate!$B$3:$M$3,0))*O11493)),"")</f>
        <v/>
      </c>
      <c r="T11493" s="71" t="str">
        <f t="shared" si="540"/>
        <v/>
      </c>
    </row>
    <row r="11494" spans="16:20">
      <c r="P11494" s="70" t="str">
        <f t="shared" si="538"/>
        <v/>
      </c>
      <c r="Q11494" s="70" t="str">
        <f t="shared" si="539"/>
        <v/>
      </c>
      <c r="R11494" s="70" t="str">
        <f>IFERROR(IF(K11494="handling and wharfage",SUM(P11494:Q11494),IF(OR(K11494="tank",K11494="Boat",K11494="car"),INDEX(Rate!$B$4:$M$25,MATCH(Gilbert!N11494,Rate!$A$4:$A$25,0),MATCH(Gilbert!L11494,Rate!$B$3:$M$3,0))*O11494*0.8,INDEX(Rate!$B$4:$M$25,MATCH(Gilbert!N11494,Rate!$A$4:$A$25,0),MATCH(Gilbert!L11494,Rate!$B$3:$M$3,0))*O11494)),"")</f>
        <v/>
      </c>
      <c r="T11494" s="71" t="str">
        <f t="shared" si="540"/>
        <v/>
      </c>
    </row>
    <row r="11495" spans="16:20">
      <c r="P11495" s="70" t="str">
        <f t="shared" si="538"/>
        <v/>
      </c>
      <c r="Q11495" s="70" t="str">
        <f t="shared" si="539"/>
        <v/>
      </c>
      <c r="R11495" s="70" t="str">
        <f>IFERROR(IF(K11495="handling and wharfage",SUM(P11495:Q11495),IF(OR(K11495="tank",K11495="Boat",K11495="car"),INDEX(Rate!$B$4:$M$25,MATCH(Gilbert!N11495,Rate!$A$4:$A$25,0),MATCH(Gilbert!L11495,Rate!$B$3:$M$3,0))*O11495*0.8,INDEX(Rate!$B$4:$M$25,MATCH(Gilbert!N11495,Rate!$A$4:$A$25,0),MATCH(Gilbert!L11495,Rate!$B$3:$M$3,0))*O11495)),"")</f>
        <v/>
      </c>
      <c r="T11495" s="71" t="str">
        <f t="shared" si="540"/>
        <v/>
      </c>
    </row>
    <row r="11496" spans="16:20">
      <c r="P11496" s="70" t="str">
        <f t="shared" si="538"/>
        <v/>
      </c>
      <c r="Q11496" s="70" t="str">
        <f t="shared" si="539"/>
        <v/>
      </c>
      <c r="R11496" s="70" t="str">
        <f>IFERROR(IF(K11496="handling and wharfage",SUM(P11496:Q11496),IF(OR(K11496="tank",K11496="Boat",K11496="car"),INDEX(Rate!$B$4:$M$25,MATCH(Gilbert!N11496,Rate!$A$4:$A$25,0),MATCH(Gilbert!L11496,Rate!$B$3:$M$3,0))*O11496*0.8,INDEX(Rate!$B$4:$M$25,MATCH(Gilbert!N11496,Rate!$A$4:$A$25,0),MATCH(Gilbert!L11496,Rate!$B$3:$M$3,0))*O11496)),"")</f>
        <v/>
      </c>
      <c r="T11496" s="71" t="str">
        <f t="shared" si="540"/>
        <v/>
      </c>
    </row>
    <row r="11497" spans="16:20">
      <c r="P11497" s="70" t="str">
        <f t="shared" si="538"/>
        <v/>
      </c>
      <c r="Q11497" s="70" t="str">
        <f t="shared" si="539"/>
        <v/>
      </c>
      <c r="R11497" s="70" t="str">
        <f>IFERROR(IF(K11497="handling and wharfage",SUM(P11497:Q11497),IF(OR(K11497="tank",K11497="Boat",K11497="car"),INDEX(Rate!$B$4:$M$25,MATCH(Gilbert!N11497,Rate!$A$4:$A$25,0),MATCH(Gilbert!L11497,Rate!$B$3:$M$3,0))*O11497*0.8,INDEX(Rate!$B$4:$M$25,MATCH(Gilbert!N11497,Rate!$A$4:$A$25,0),MATCH(Gilbert!L11497,Rate!$B$3:$M$3,0))*O11497)),"")</f>
        <v/>
      </c>
      <c r="T11497" s="71" t="str">
        <f t="shared" si="540"/>
        <v/>
      </c>
    </row>
    <row r="11498" spans="16:20">
      <c r="P11498" s="70" t="str">
        <f t="shared" si="538"/>
        <v/>
      </c>
      <c r="Q11498" s="70" t="str">
        <f t="shared" si="539"/>
        <v/>
      </c>
      <c r="R11498" s="70" t="str">
        <f>IFERROR(IF(K11498="handling and wharfage",SUM(P11498:Q11498),IF(OR(K11498="tank",K11498="Boat",K11498="car"),INDEX(Rate!$B$4:$M$25,MATCH(Gilbert!N11498,Rate!$A$4:$A$25,0),MATCH(Gilbert!L11498,Rate!$B$3:$M$3,0))*O11498*0.8,INDEX(Rate!$B$4:$M$25,MATCH(Gilbert!N11498,Rate!$A$4:$A$25,0),MATCH(Gilbert!L11498,Rate!$B$3:$M$3,0))*O11498)),"")</f>
        <v/>
      </c>
      <c r="T11498" s="71" t="str">
        <f t="shared" si="540"/>
        <v/>
      </c>
    </row>
    <row r="11499" spans="16:20">
      <c r="P11499" s="70" t="str">
        <f t="shared" si="538"/>
        <v/>
      </c>
      <c r="Q11499" s="70" t="str">
        <f t="shared" si="539"/>
        <v/>
      </c>
      <c r="R11499" s="70" t="str">
        <f>IFERROR(IF(K11499="handling and wharfage",SUM(P11499:Q11499),IF(OR(K11499="tank",K11499="Boat",K11499="car"),INDEX(Rate!$B$4:$M$25,MATCH(Gilbert!N11499,Rate!$A$4:$A$25,0),MATCH(Gilbert!L11499,Rate!$B$3:$M$3,0))*O11499*0.8,INDEX(Rate!$B$4:$M$25,MATCH(Gilbert!N11499,Rate!$A$4:$A$25,0),MATCH(Gilbert!L11499,Rate!$B$3:$M$3,0))*O11499)),"")</f>
        <v/>
      </c>
      <c r="T11499" s="71" t="str">
        <f t="shared" si="540"/>
        <v/>
      </c>
    </row>
    <row r="11500" spans="16:20">
      <c r="P11500" s="70" t="str">
        <f t="shared" si="538"/>
        <v/>
      </c>
      <c r="Q11500" s="70" t="str">
        <f t="shared" si="539"/>
        <v/>
      </c>
      <c r="R11500" s="70" t="str">
        <f>IFERROR(IF(K11500="handling and wharfage",SUM(P11500:Q11500),IF(OR(K11500="tank",K11500="Boat",K11500="car"),INDEX(Rate!$B$4:$M$25,MATCH(Gilbert!N11500,Rate!$A$4:$A$25,0),MATCH(Gilbert!L11500,Rate!$B$3:$M$3,0))*O11500*0.8,INDEX(Rate!$B$4:$M$25,MATCH(Gilbert!N11500,Rate!$A$4:$A$25,0),MATCH(Gilbert!L11500,Rate!$B$3:$M$3,0))*O11500)),"")</f>
        <v/>
      </c>
      <c r="T11500" s="71" t="str">
        <f t="shared" si="540"/>
        <v/>
      </c>
    </row>
    <row r="11501" spans="16:20">
      <c r="P11501" s="70" t="str">
        <f t="shared" si="538"/>
        <v/>
      </c>
      <c r="Q11501" s="70" t="str">
        <f t="shared" si="539"/>
        <v/>
      </c>
      <c r="R11501" s="70" t="str">
        <f>IFERROR(IF(K11501="handling and wharfage",SUM(P11501:Q11501),IF(OR(K11501="tank",K11501="Boat",K11501="car"),INDEX(Rate!$B$4:$M$25,MATCH(Gilbert!N11501,Rate!$A$4:$A$25,0),MATCH(Gilbert!L11501,Rate!$B$3:$M$3,0))*O11501*0.8,INDEX(Rate!$B$4:$M$25,MATCH(Gilbert!N11501,Rate!$A$4:$A$25,0),MATCH(Gilbert!L11501,Rate!$B$3:$M$3,0))*O11501)),"")</f>
        <v/>
      </c>
      <c r="T11501" s="71" t="str">
        <f t="shared" si="540"/>
        <v/>
      </c>
    </row>
    <row r="11502" spans="16:20">
      <c r="P11502" s="70" t="str">
        <f t="shared" si="538"/>
        <v/>
      </c>
      <c r="Q11502" s="70" t="str">
        <f t="shared" si="539"/>
        <v/>
      </c>
      <c r="R11502" s="70" t="str">
        <f>IFERROR(IF(K11502="handling and wharfage",SUM(P11502:Q11502),IF(OR(K11502="tank",K11502="Boat",K11502="car"),INDEX(Rate!$B$4:$M$25,MATCH(Gilbert!N11502,Rate!$A$4:$A$25,0),MATCH(Gilbert!L11502,Rate!$B$3:$M$3,0))*O11502*0.8,INDEX(Rate!$B$4:$M$25,MATCH(Gilbert!N11502,Rate!$A$4:$A$25,0),MATCH(Gilbert!L11502,Rate!$B$3:$M$3,0))*O11502)),"")</f>
        <v/>
      </c>
      <c r="T11502" s="71" t="str">
        <f t="shared" si="540"/>
        <v/>
      </c>
    </row>
    <row r="11503" spans="16:20">
      <c r="P11503" s="70" t="str">
        <f t="shared" si="538"/>
        <v/>
      </c>
      <c r="Q11503" s="70" t="str">
        <f t="shared" si="539"/>
        <v/>
      </c>
      <c r="R11503" s="70" t="str">
        <f>IFERROR(IF(K11503="handling and wharfage",SUM(P11503:Q11503),IF(OR(K11503="tank",K11503="Boat",K11503="car"),INDEX(Rate!$B$4:$M$25,MATCH(Gilbert!N11503,Rate!$A$4:$A$25,0),MATCH(Gilbert!L11503,Rate!$B$3:$M$3,0))*O11503*0.8,INDEX(Rate!$B$4:$M$25,MATCH(Gilbert!N11503,Rate!$A$4:$A$25,0),MATCH(Gilbert!L11503,Rate!$B$3:$M$3,0))*O11503)),"")</f>
        <v/>
      </c>
      <c r="T11503" s="71" t="str">
        <f t="shared" si="540"/>
        <v/>
      </c>
    </row>
    <row r="11504" spans="16:20">
      <c r="P11504" s="70" t="str">
        <f t="shared" si="538"/>
        <v/>
      </c>
      <c r="Q11504" s="70" t="str">
        <f t="shared" si="539"/>
        <v/>
      </c>
      <c r="R11504" s="70" t="str">
        <f>IFERROR(IF(K11504="handling and wharfage",SUM(P11504:Q11504),IF(OR(K11504="tank",K11504="Boat",K11504="car"),INDEX(Rate!$B$4:$M$25,MATCH(Gilbert!N11504,Rate!$A$4:$A$25,0),MATCH(Gilbert!L11504,Rate!$B$3:$M$3,0))*O11504*0.8,INDEX(Rate!$B$4:$M$25,MATCH(Gilbert!N11504,Rate!$A$4:$A$25,0),MATCH(Gilbert!L11504,Rate!$B$3:$M$3,0))*O11504)),"")</f>
        <v/>
      </c>
      <c r="T11504" s="71" t="str">
        <f t="shared" si="540"/>
        <v/>
      </c>
    </row>
    <row r="11505" spans="16:20">
      <c r="P11505" s="70" t="str">
        <f t="shared" si="538"/>
        <v/>
      </c>
      <c r="Q11505" s="70" t="str">
        <f t="shared" si="539"/>
        <v/>
      </c>
      <c r="R11505" s="70" t="str">
        <f>IFERROR(IF(K11505="handling and wharfage",SUM(P11505:Q11505),IF(OR(K11505="tank",K11505="Boat",K11505="car"),INDEX(Rate!$B$4:$M$25,MATCH(Gilbert!N11505,Rate!$A$4:$A$25,0),MATCH(Gilbert!L11505,Rate!$B$3:$M$3,0))*O11505*0.8,INDEX(Rate!$B$4:$M$25,MATCH(Gilbert!N11505,Rate!$A$4:$A$25,0),MATCH(Gilbert!L11505,Rate!$B$3:$M$3,0))*O11505)),"")</f>
        <v/>
      </c>
      <c r="T11505" s="71" t="str">
        <f t="shared" si="540"/>
        <v/>
      </c>
    </row>
    <row r="11506" spans="16:20">
      <c r="P11506" s="70" t="str">
        <f t="shared" si="538"/>
        <v/>
      </c>
      <c r="Q11506" s="70" t="str">
        <f t="shared" si="539"/>
        <v/>
      </c>
      <c r="R11506" s="70" t="str">
        <f>IFERROR(IF(K11506="handling and wharfage",SUM(P11506:Q11506),IF(OR(K11506="tank",K11506="Boat",K11506="car"),INDEX(Rate!$B$4:$M$25,MATCH(Gilbert!N11506,Rate!$A$4:$A$25,0),MATCH(Gilbert!L11506,Rate!$B$3:$M$3,0))*O11506*0.8,INDEX(Rate!$B$4:$M$25,MATCH(Gilbert!N11506,Rate!$A$4:$A$25,0),MATCH(Gilbert!L11506,Rate!$B$3:$M$3,0))*O11506)),"")</f>
        <v/>
      </c>
      <c r="T11506" s="71" t="str">
        <f t="shared" si="540"/>
        <v/>
      </c>
    </row>
    <row r="11507" spans="16:20">
      <c r="P11507" s="70" t="str">
        <f t="shared" si="538"/>
        <v/>
      </c>
      <c r="Q11507" s="70" t="str">
        <f t="shared" si="539"/>
        <v/>
      </c>
      <c r="R11507" s="70" t="str">
        <f>IFERROR(IF(K11507="handling and wharfage",SUM(P11507:Q11507),IF(OR(K11507="tank",K11507="Boat",K11507="car"),INDEX(Rate!$B$4:$M$25,MATCH(Gilbert!N11507,Rate!$A$4:$A$25,0),MATCH(Gilbert!L11507,Rate!$B$3:$M$3,0))*O11507*0.8,INDEX(Rate!$B$4:$M$25,MATCH(Gilbert!N11507,Rate!$A$4:$A$25,0),MATCH(Gilbert!L11507,Rate!$B$3:$M$3,0))*O11507)),"")</f>
        <v/>
      </c>
      <c r="T11507" s="71" t="str">
        <f t="shared" si="540"/>
        <v/>
      </c>
    </row>
    <row r="11508" spans="16:20">
      <c r="P11508" s="70" t="str">
        <f t="shared" si="538"/>
        <v/>
      </c>
      <c r="Q11508" s="70" t="str">
        <f t="shared" si="539"/>
        <v/>
      </c>
      <c r="R11508" s="70" t="str">
        <f>IFERROR(IF(K11508="handling and wharfage",SUM(P11508:Q11508),IF(OR(K11508="tank",K11508="Boat",K11508="car"),INDEX(Rate!$B$4:$M$25,MATCH(Gilbert!N11508,Rate!$A$4:$A$25,0),MATCH(Gilbert!L11508,Rate!$B$3:$M$3,0))*O11508*0.8,INDEX(Rate!$B$4:$M$25,MATCH(Gilbert!N11508,Rate!$A$4:$A$25,0),MATCH(Gilbert!L11508,Rate!$B$3:$M$3,0))*O11508)),"")</f>
        <v/>
      </c>
      <c r="T11508" s="71" t="str">
        <f t="shared" si="540"/>
        <v/>
      </c>
    </row>
    <row r="11509" spans="16:20">
      <c r="P11509" s="70" t="str">
        <f t="shared" si="538"/>
        <v/>
      </c>
      <c r="Q11509" s="70" t="str">
        <f t="shared" si="539"/>
        <v/>
      </c>
      <c r="R11509" s="70" t="str">
        <f>IFERROR(IF(K11509="handling and wharfage",SUM(P11509:Q11509),IF(OR(K11509="tank",K11509="Boat",K11509="car"),INDEX(Rate!$B$4:$M$25,MATCH(Gilbert!N11509,Rate!$A$4:$A$25,0),MATCH(Gilbert!L11509,Rate!$B$3:$M$3,0))*O11509*0.8,INDEX(Rate!$B$4:$M$25,MATCH(Gilbert!N11509,Rate!$A$4:$A$25,0),MATCH(Gilbert!L11509,Rate!$B$3:$M$3,0))*O11509)),"")</f>
        <v/>
      </c>
      <c r="T11509" s="71" t="str">
        <f t="shared" si="540"/>
        <v/>
      </c>
    </row>
    <row r="11510" spans="16:20">
      <c r="P11510" s="70" t="str">
        <f t="shared" si="538"/>
        <v/>
      </c>
      <c r="Q11510" s="70" t="str">
        <f t="shared" si="539"/>
        <v/>
      </c>
      <c r="R11510" s="70" t="str">
        <f>IFERROR(IF(K11510="handling and wharfage",SUM(P11510:Q11510),IF(OR(K11510="tank",K11510="Boat",K11510="car"),INDEX(Rate!$B$4:$M$25,MATCH(Gilbert!N11510,Rate!$A$4:$A$25,0),MATCH(Gilbert!L11510,Rate!$B$3:$M$3,0))*O11510*0.8,INDEX(Rate!$B$4:$M$25,MATCH(Gilbert!N11510,Rate!$A$4:$A$25,0),MATCH(Gilbert!L11510,Rate!$B$3:$M$3,0))*O11510)),"")</f>
        <v/>
      </c>
      <c r="T11510" s="71" t="str">
        <f t="shared" si="540"/>
        <v/>
      </c>
    </row>
    <row r="11511" spans="16:20">
      <c r="P11511" s="70" t="str">
        <f t="shared" si="538"/>
        <v/>
      </c>
      <c r="Q11511" s="70" t="str">
        <f t="shared" si="539"/>
        <v/>
      </c>
      <c r="R11511" s="70" t="str">
        <f>IFERROR(IF(K11511="handling and wharfage",SUM(P11511:Q11511),IF(OR(K11511="tank",K11511="Boat",K11511="car"),INDEX(Rate!$B$4:$M$25,MATCH(Gilbert!N11511,Rate!$A$4:$A$25,0),MATCH(Gilbert!L11511,Rate!$B$3:$M$3,0))*O11511*0.8,INDEX(Rate!$B$4:$M$25,MATCH(Gilbert!N11511,Rate!$A$4:$A$25,0),MATCH(Gilbert!L11511,Rate!$B$3:$M$3,0))*O11511)),"")</f>
        <v/>
      </c>
      <c r="T11511" s="71" t="str">
        <f t="shared" si="540"/>
        <v/>
      </c>
    </row>
    <row r="11512" spans="16:20">
      <c r="P11512" s="70" t="str">
        <f t="shared" si="538"/>
        <v/>
      </c>
      <c r="Q11512" s="70" t="str">
        <f t="shared" si="539"/>
        <v/>
      </c>
      <c r="R11512" s="70" t="str">
        <f>IFERROR(IF(K11512="handling and wharfage",SUM(P11512:Q11512),IF(OR(K11512="tank",K11512="Boat",K11512="car"),INDEX(Rate!$B$4:$M$25,MATCH(Gilbert!N11512,Rate!$A$4:$A$25,0),MATCH(Gilbert!L11512,Rate!$B$3:$M$3,0))*O11512*0.8,INDEX(Rate!$B$4:$M$25,MATCH(Gilbert!N11512,Rate!$A$4:$A$25,0),MATCH(Gilbert!L11512,Rate!$B$3:$M$3,0))*O11512)),"")</f>
        <v/>
      </c>
      <c r="T11512" s="71" t="str">
        <f t="shared" si="540"/>
        <v/>
      </c>
    </row>
    <row r="11513" spans="16:20">
      <c r="P11513" s="70" t="str">
        <f t="shared" si="538"/>
        <v/>
      </c>
      <c r="Q11513" s="70" t="str">
        <f t="shared" si="539"/>
        <v/>
      </c>
      <c r="R11513" s="70" t="str">
        <f>IFERROR(IF(K11513="handling and wharfage",SUM(P11513:Q11513),IF(OR(K11513="tank",K11513="Boat",K11513="car"),INDEX(Rate!$B$4:$M$25,MATCH(Gilbert!N11513,Rate!$A$4:$A$25,0),MATCH(Gilbert!L11513,Rate!$B$3:$M$3,0))*O11513*0.8,INDEX(Rate!$B$4:$M$25,MATCH(Gilbert!N11513,Rate!$A$4:$A$25,0),MATCH(Gilbert!L11513,Rate!$B$3:$M$3,0))*O11513)),"")</f>
        <v/>
      </c>
      <c r="T11513" s="71" t="str">
        <f t="shared" si="540"/>
        <v/>
      </c>
    </row>
    <row r="11514" spans="16:20">
      <c r="P11514" s="70" t="str">
        <f t="shared" si="538"/>
        <v/>
      </c>
      <c r="Q11514" s="70" t="str">
        <f t="shared" si="539"/>
        <v/>
      </c>
      <c r="R11514" s="70" t="str">
        <f>IFERROR(IF(K11514="handling and wharfage",SUM(P11514:Q11514),IF(OR(K11514="tank",K11514="Boat",K11514="car"),INDEX(Rate!$B$4:$M$25,MATCH(Gilbert!N11514,Rate!$A$4:$A$25,0),MATCH(Gilbert!L11514,Rate!$B$3:$M$3,0))*O11514*0.8,INDEX(Rate!$B$4:$M$25,MATCH(Gilbert!N11514,Rate!$A$4:$A$25,0),MATCH(Gilbert!L11514,Rate!$B$3:$M$3,0))*O11514)),"")</f>
        <v/>
      </c>
      <c r="T11514" s="71" t="str">
        <f t="shared" si="540"/>
        <v/>
      </c>
    </row>
    <row r="11515" spans="16:20">
      <c r="P11515" s="70" t="str">
        <f t="shared" si="538"/>
        <v/>
      </c>
      <c r="Q11515" s="70" t="str">
        <f t="shared" si="539"/>
        <v/>
      </c>
      <c r="R11515" s="70" t="str">
        <f>IFERROR(IF(K11515="handling and wharfage",SUM(P11515:Q11515),IF(OR(K11515="tank",K11515="Boat",K11515="car"),INDEX(Rate!$B$4:$M$25,MATCH(Gilbert!N11515,Rate!$A$4:$A$25,0),MATCH(Gilbert!L11515,Rate!$B$3:$M$3,0))*O11515*0.8,INDEX(Rate!$B$4:$M$25,MATCH(Gilbert!N11515,Rate!$A$4:$A$25,0),MATCH(Gilbert!L11515,Rate!$B$3:$M$3,0))*O11515)),"")</f>
        <v/>
      </c>
      <c r="T11515" s="71" t="str">
        <f t="shared" si="540"/>
        <v/>
      </c>
    </row>
    <row r="11516" spans="16:20">
      <c r="P11516" s="70" t="str">
        <f t="shared" si="538"/>
        <v/>
      </c>
      <c r="Q11516" s="70" t="str">
        <f t="shared" si="539"/>
        <v/>
      </c>
      <c r="R11516" s="70" t="str">
        <f>IFERROR(IF(K11516="handling and wharfage",SUM(P11516:Q11516),IF(OR(K11516="tank",K11516="Boat",K11516="car"),INDEX(Rate!$B$4:$M$25,MATCH(Gilbert!N11516,Rate!$A$4:$A$25,0),MATCH(Gilbert!L11516,Rate!$B$3:$M$3,0))*O11516*0.8,INDEX(Rate!$B$4:$M$25,MATCH(Gilbert!N11516,Rate!$A$4:$A$25,0),MATCH(Gilbert!L11516,Rate!$B$3:$M$3,0))*O11516)),"")</f>
        <v/>
      </c>
      <c r="T11516" s="71" t="str">
        <f t="shared" si="540"/>
        <v/>
      </c>
    </row>
    <row r="11517" spans="16:20">
      <c r="P11517" s="70" t="str">
        <f t="shared" si="538"/>
        <v/>
      </c>
      <c r="Q11517" s="70" t="str">
        <f t="shared" si="539"/>
        <v/>
      </c>
      <c r="R11517" s="70" t="str">
        <f>IFERROR(IF(K11517="handling and wharfage",SUM(P11517:Q11517),IF(OR(K11517="tank",K11517="Boat",K11517="car"),INDEX(Rate!$B$4:$M$25,MATCH(Gilbert!N11517,Rate!$A$4:$A$25,0),MATCH(Gilbert!L11517,Rate!$B$3:$M$3,0))*O11517*0.8,INDEX(Rate!$B$4:$M$25,MATCH(Gilbert!N11517,Rate!$A$4:$A$25,0),MATCH(Gilbert!L11517,Rate!$B$3:$M$3,0))*O11517)),"")</f>
        <v/>
      </c>
      <c r="T11517" s="71" t="str">
        <f t="shared" si="540"/>
        <v/>
      </c>
    </row>
    <row r="11518" spans="16:20">
      <c r="P11518" s="70" t="str">
        <f t="shared" si="538"/>
        <v/>
      </c>
      <c r="Q11518" s="70" t="str">
        <f t="shared" si="539"/>
        <v/>
      </c>
      <c r="R11518" s="70" t="str">
        <f>IFERROR(IF(K11518="handling and wharfage",SUM(P11518:Q11518),IF(OR(K11518="tank",K11518="Boat",K11518="car"),INDEX(Rate!$B$4:$M$25,MATCH(Gilbert!N11518,Rate!$A$4:$A$25,0),MATCH(Gilbert!L11518,Rate!$B$3:$M$3,0))*O11518*0.8,INDEX(Rate!$B$4:$M$25,MATCH(Gilbert!N11518,Rate!$A$4:$A$25,0),MATCH(Gilbert!L11518,Rate!$B$3:$M$3,0))*O11518)),"")</f>
        <v/>
      </c>
      <c r="T11518" s="71" t="str">
        <f t="shared" si="540"/>
        <v/>
      </c>
    </row>
    <row r="11519" spans="16:20">
      <c r="P11519" s="70" t="str">
        <f t="shared" si="538"/>
        <v/>
      </c>
      <c r="Q11519" s="70" t="str">
        <f t="shared" si="539"/>
        <v/>
      </c>
      <c r="R11519" s="70" t="str">
        <f>IFERROR(IF(K11519="handling and wharfage",SUM(P11519:Q11519),IF(OR(K11519="tank",K11519="Boat",K11519="car"),INDEX(Rate!$B$4:$M$25,MATCH(Gilbert!N11519,Rate!$A$4:$A$25,0),MATCH(Gilbert!L11519,Rate!$B$3:$M$3,0))*O11519*0.8,INDEX(Rate!$B$4:$M$25,MATCH(Gilbert!N11519,Rate!$A$4:$A$25,0),MATCH(Gilbert!L11519,Rate!$B$3:$M$3,0))*O11519)),"")</f>
        <v/>
      </c>
      <c r="T11519" s="71" t="str">
        <f t="shared" si="540"/>
        <v/>
      </c>
    </row>
    <row r="11520" spans="16:20">
      <c r="P11520" s="70" t="str">
        <f t="shared" si="538"/>
        <v/>
      </c>
      <c r="Q11520" s="70" t="str">
        <f t="shared" si="539"/>
        <v/>
      </c>
      <c r="R11520" s="70" t="str">
        <f>IFERROR(IF(K11520="handling and wharfage",SUM(P11520:Q11520),IF(OR(K11520="tank",K11520="Boat",K11520="car"),INDEX(Rate!$B$4:$M$25,MATCH(Gilbert!N11520,Rate!$A$4:$A$25,0),MATCH(Gilbert!L11520,Rate!$B$3:$M$3,0))*O11520*0.8,INDEX(Rate!$B$4:$M$25,MATCH(Gilbert!N11520,Rate!$A$4:$A$25,0),MATCH(Gilbert!L11520,Rate!$B$3:$M$3,0))*O11520)),"")</f>
        <v/>
      </c>
      <c r="T11520" s="71" t="str">
        <f t="shared" si="540"/>
        <v/>
      </c>
    </row>
    <row r="11521" spans="16:20">
      <c r="P11521" s="70" t="str">
        <f t="shared" si="538"/>
        <v/>
      </c>
      <c r="Q11521" s="70" t="str">
        <f t="shared" si="539"/>
        <v/>
      </c>
      <c r="R11521" s="70" t="str">
        <f>IFERROR(IF(K11521="handling and wharfage",SUM(P11521:Q11521),IF(OR(K11521="tank",K11521="Boat",K11521="car"),INDEX(Rate!$B$4:$M$25,MATCH(Gilbert!N11521,Rate!$A$4:$A$25,0),MATCH(Gilbert!L11521,Rate!$B$3:$M$3,0))*O11521*0.8,INDEX(Rate!$B$4:$M$25,MATCH(Gilbert!N11521,Rate!$A$4:$A$25,0),MATCH(Gilbert!L11521,Rate!$B$3:$M$3,0))*O11521)),"")</f>
        <v/>
      </c>
      <c r="T11521" s="71" t="str">
        <f t="shared" si="540"/>
        <v/>
      </c>
    </row>
    <row r="11522" spans="16:20">
      <c r="P11522" s="70" t="str">
        <f t="shared" si="538"/>
        <v/>
      </c>
      <c r="Q11522" s="70" t="str">
        <f t="shared" si="539"/>
        <v/>
      </c>
      <c r="R11522" s="70" t="str">
        <f>IFERROR(IF(K11522="handling and wharfage",SUM(P11522:Q11522),IF(OR(K11522="tank",K11522="Boat",K11522="car"),INDEX(Rate!$B$4:$M$25,MATCH(Gilbert!N11522,Rate!$A$4:$A$25,0),MATCH(Gilbert!L11522,Rate!$B$3:$M$3,0))*O11522*0.8,INDEX(Rate!$B$4:$M$25,MATCH(Gilbert!N11522,Rate!$A$4:$A$25,0),MATCH(Gilbert!L11522,Rate!$B$3:$M$3,0))*O11522)),"")</f>
        <v/>
      </c>
      <c r="T11522" s="71" t="str">
        <f t="shared" si="540"/>
        <v/>
      </c>
    </row>
    <row r="11523" spans="16:20">
      <c r="P11523" s="70" t="str">
        <f t="shared" ref="P11523:P11586" si="541">IF(OR(K11523="handling and wharfage",K11523="rau handling and wharfage"),O11523*30,"")</f>
        <v/>
      </c>
      <c r="Q11523" s="70" t="str">
        <f t="shared" ref="Q11523:Q11586" si="542">IF(K11523&lt;&gt;"handling and wharfage","",O11523*3.5)</f>
        <v/>
      </c>
      <c r="R11523" s="70" t="str">
        <f>IFERROR(IF(K11523="handling and wharfage",SUM(P11523:Q11523),IF(OR(K11523="tank",K11523="Boat",K11523="car"),INDEX(Rate!$B$4:$M$25,MATCH(Gilbert!N11523,Rate!$A$4:$A$25,0),MATCH(Gilbert!L11523,Rate!$B$3:$M$3,0))*O11523*0.8,INDEX(Rate!$B$4:$M$25,MATCH(Gilbert!N11523,Rate!$A$4:$A$25,0),MATCH(Gilbert!L11523,Rate!$B$3:$M$3,0))*O11523)),"")</f>
        <v/>
      </c>
      <c r="T11523" s="71" t="str">
        <f t="shared" ref="T11523:T11586" si="543">IF(L11523="","",IF(L11523="General2","F0070000061A","E31250000331"))</f>
        <v/>
      </c>
    </row>
    <row r="11524" spans="16:20">
      <c r="P11524" s="70" t="str">
        <f t="shared" si="541"/>
        <v/>
      </c>
      <c r="Q11524" s="70" t="str">
        <f t="shared" si="542"/>
        <v/>
      </c>
      <c r="R11524" s="70" t="str">
        <f>IFERROR(IF(K11524="handling and wharfage",SUM(P11524:Q11524),IF(OR(K11524="tank",K11524="Boat",K11524="car"),INDEX(Rate!$B$4:$M$25,MATCH(Gilbert!N11524,Rate!$A$4:$A$25,0),MATCH(Gilbert!L11524,Rate!$B$3:$M$3,0))*O11524*0.8,INDEX(Rate!$B$4:$M$25,MATCH(Gilbert!N11524,Rate!$A$4:$A$25,0),MATCH(Gilbert!L11524,Rate!$B$3:$M$3,0))*O11524)),"")</f>
        <v/>
      </c>
      <c r="T11524" s="71" t="str">
        <f t="shared" si="543"/>
        <v/>
      </c>
    </row>
    <row r="11525" spans="16:20">
      <c r="P11525" s="70" t="str">
        <f t="shared" si="541"/>
        <v/>
      </c>
      <c r="Q11525" s="70" t="str">
        <f t="shared" si="542"/>
        <v/>
      </c>
      <c r="R11525" s="70" t="str">
        <f>IFERROR(IF(K11525="handling and wharfage",SUM(P11525:Q11525),IF(OR(K11525="tank",K11525="Boat",K11525="car"),INDEX(Rate!$B$4:$M$25,MATCH(Gilbert!N11525,Rate!$A$4:$A$25,0),MATCH(Gilbert!L11525,Rate!$B$3:$M$3,0))*O11525*0.8,INDEX(Rate!$B$4:$M$25,MATCH(Gilbert!N11525,Rate!$A$4:$A$25,0),MATCH(Gilbert!L11525,Rate!$B$3:$M$3,0))*O11525)),"")</f>
        <v/>
      </c>
      <c r="T11525" s="71" t="str">
        <f t="shared" si="543"/>
        <v/>
      </c>
    </row>
    <row r="11526" spans="16:20">
      <c r="P11526" s="70" t="str">
        <f t="shared" si="541"/>
        <v/>
      </c>
      <c r="Q11526" s="70" t="str">
        <f t="shared" si="542"/>
        <v/>
      </c>
      <c r="R11526" s="70" t="str">
        <f>IFERROR(IF(K11526="handling and wharfage",SUM(P11526:Q11526),IF(OR(K11526="tank",K11526="Boat",K11526="car"),INDEX(Rate!$B$4:$M$25,MATCH(Gilbert!N11526,Rate!$A$4:$A$25,0),MATCH(Gilbert!L11526,Rate!$B$3:$M$3,0))*O11526*0.8,INDEX(Rate!$B$4:$M$25,MATCH(Gilbert!N11526,Rate!$A$4:$A$25,0),MATCH(Gilbert!L11526,Rate!$B$3:$M$3,0))*O11526)),"")</f>
        <v/>
      </c>
      <c r="T11526" s="71" t="str">
        <f t="shared" si="543"/>
        <v/>
      </c>
    </row>
    <row r="11527" spans="16:20">
      <c r="P11527" s="70" t="str">
        <f t="shared" si="541"/>
        <v/>
      </c>
      <c r="Q11527" s="70" t="str">
        <f t="shared" si="542"/>
        <v/>
      </c>
      <c r="R11527" s="70" t="str">
        <f>IFERROR(IF(K11527="handling and wharfage",SUM(P11527:Q11527),IF(OR(K11527="tank",K11527="Boat",K11527="car"),INDEX(Rate!$B$4:$M$25,MATCH(Gilbert!N11527,Rate!$A$4:$A$25,0),MATCH(Gilbert!L11527,Rate!$B$3:$M$3,0))*O11527*0.8,INDEX(Rate!$B$4:$M$25,MATCH(Gilbert!N11527,Rate!$A$4:$A$25,0),MATCH(Gilbert!L11527,Rate!$B$3:$M$3,0))*O11527)),"")</f>
        <v/>
      </c>
      <c r="T11527" s="71" t="str">
        <f t="shared" si="543"/>
        <v/>
      </c>
    </row>
    <row r="11528" spans="16:20">
      <c r="P11528" s="70" t="str">
        <f t="shared" si="541"/>
        <v/>
      </c>
      <c r="Q11528" s="70" t="str">
        <f t="shared" si="542"/>
        <v/>
      </c>
      <c r="R11528" s="70" t="str">
        <f>IFERROR(IF(K11528="handling and wharfage",SUM(P11528:Q11528),IF(OR(K11528="tank",K11528="Boat",K11528="car"),INDEX(Rate!$B$4:$M$25,MATCH(Gilbert!N11528,Rate!$A$4:$A$25,0),MATCH(Gilbert!L11528,Rate!$B$3:$M$3,0))*O11528*0.8,INDEX(Rate!$B$4:$M$25,MATCH(Gilbert!N11528,Rate!$A$4:$A$25,0),MATCH(Gilbert!L11528,Rate!$B$3:$M$3,0))*O11528)),"")</f>
        <v/>
      </c>
      <c r="T11528" s="71" t="str">
        <f t="shared" si="543"/>
        <v/>
      </c>
    </row>
    <row r="11529" spans="16:20">
      <c r="P11529" s="70" t="str">
        <f t="shared" si="541"/>
        <v/>
      </c>
      <c r="Q11529" s="70" t="str">
        <f t="shared" si="542"/>
        <v/>
      </c>
      <c r="R11529" s="70" t="str">
        <f>IFERROR(IF(K11529="handling and wharfage",SUM(P11529:Q11529),IF(OR(K11529="tank",K11529="Boat",K11529="car"),INDEX(Rate!$B$4:$M$25,MATCH(Gilbert!N11529,Rate!$A$4:$A$25,0),MATCH(Gilbert!L11529,Rate!$B$3:$M$3,0))*O11529*0.8,INDEX(Rate!$B$4:$M$25,MATCH(Gilbert!N11529,Rate!$A$4:$A$25,0),MATCH(Gilbert!L11529,Rate!$B$3:$M$3,0))*O11529)),"")</f>
        <v/>
      </c>
      <c r="T11529" s="71" t="str">
        <f t="shared" si="543"/>
        <v/>
      </c>
    </row>
    <row r="11530" spans="16:20">
      <c r="P11530" s="70" t="str">
        <f t="shared" si="541"/>
        <v/>
      </c>
      <c r="Q11530" s="70" t="str">
        <f t="shared" si="542"/>
        <v/>
      </c>
      <c r="R11530" s="70" t="str">
        <f>IFERROR(IF(K11530="handling and wharfage",SUM(P11530:Q11530),IF(OR(K11530="tank",K11530="Boat",K11530="car"),INDEX(Rate!$B$4:$M$25,MATCH(Gilbert!N11530,Rate!$A$4:$A$25,0),MATCH(Gilbert!L11530,Rate!$B$3:$M$3,0))*O11530*0.8,INDEX(Rate!$B$4:$M$25,MATCH(Gilbert!N11530,Rate!$A$4:$A$25,0),MATCH(Gilbert!L11530,Rate!$B$3:$M$3,0))*O11530)),"")</f>
        <v/>
      </c>
      <c r="T11530" s="71" t="str">
        <f t="shared" si="543"/>
        <v/>
      </c>
    </row>
    <row r="11531" spans="16:20">
      <c r="P11531" s="70" t="str">
        <f t="shared" si="541"/>
        <v/>
      </c>
      <c r="Q11531" s="70" t="str">
        <f t="shared" si="542"/>
        <v/>
      </c>
      <c r="R11531" s="70" t="str">
        <f>IFERROR(IF(K11531="handling and wharfage",SUM(P11531:Q11531),IF(OR(K11531="tank",K11531="Boat",K11531="car"),INDEX(Rate!$B$4:$M$25,MATCH(Gilbert!N11531,Rate!$A$4:$A$25,0),MATCH(Gilbert!L11531,Rate!$B$3:$M$3,0))*O11531*0.8,INDEX(Rate!$B$4:$M$25,MATCH(Gilbert!N11531,Rate!$A$4:$A$25,0),MATCH(Gilbert!L11531,Rate!$B$3:$M$3,0))*O11531)),"")</f>
        <v/>
      </c>
      <c r="T11531" s="71" t="str">
        <f t="shared" si="543"/>
        <v/>
      </c>
    </row>
    <row r="11532" spans="16:20">
      <c r="P11532" s="70" t="str">
        <f t="shared" si="541"/>
        <v/>
      </c>
      <c r="Q11532" s="70" t="str">
        <f t="shared" si="542"/>
        <v/>
      </c>
      <c r="R11532" s="70" t="str">
        <f>IFERROR(IF(K11532="handling and wharfage",SUM(P11532:Q11532),IF(OR(K11532="tank",K11532="Boat",K11532="car"),INDEX(Rate!$B$4:$M$25,MATCH(Gilbert!N11532,Rate!$A$4:$A$25,0),MATCH(Gilbert!L11532,Rate!$B$3:$M$3,0))*O11532*0.8,INDEX(Rate!$B$4:$M$25,MATCH(Gilbert!N11532,Rate!$A$4:$A$25,0),MATCH(Gilbert!L11532,Rate!$B$3:$M$3,0))*O11532)),"")</f>
        <v/>
      </c>
      <c r="T11532" s="71" t="str">
        <f t="shared" si="543"/>
        <v/>
      </c>
    </row>
    <row r="11533" spans="16:20">
      <c r="P11533" s="70" t="str">
        <f t="shared" si="541"/>
        <v/>
      </c>
      <c r="Q11533" s="70" t="str">
        <f t="shared" si="542"/>
        <v/>
      </c>
      <c r="R11533" s="70" t="str">
        <f>IFERROR(IF(K11533="handling and wharfage",SUM(P11533:Q11533),IF(OR(K11533="tank",K11533="Boat",K11533="car"),INDEX(Rate!$B$4:$M$25,MATCH(Gilbert!N11533,Rate!$A$4:$A$25,0),MATCH(Gilbert!L11533,Rate!$B$3:$M$3,0))*O11533*0.8,INDEX(Rate!$B$4:$M$25,MATCH(Gilbert!N11533,Rate!$A$4:$A$25,0),MATCH(Gilbert!L11533,Rate!$B$3:$M$3,0))*O11533)),"")</f>
        <v/>
      </c>
      <c r="T11533" s="71" t="str">
        <f t="shared" si="543"/>
        <v/>
      </c>
    </row>
    <row r="11534" spans="16:20">
      <c r="P11534" s="70" t="str">
        <f t="shared" si="541"/>
        <v/>
      </c>
      <c r="Q11534" s="70" t="str">
        <f t="shared" si="542"/>
        <v/>
      </c>
      <c r="R11534" s="70" t="str">
        <f>IFERROR(IF(K11534="handling and wharfage",SUM(P11534:Q11534),IF(OR(K11534="tank",K11534="Boat",K11534="car"),INDEX(Rate!$B$4:$M$25,MATCH(Gilbert!N11534,Rate!$A$4:$A$25,0),MATCH(Gilbert!L11534,Rate!$B$3:$M$3,0))*O11534*0.8,INDEX(Rate!$B$4:$M$25,MATCH(Gilbert!N11534,Rate!$A$4:$A$25,0),MATCH(Gilbert!L11534,Rate!$B$3:$M$3,0))*O11534)),"")</f>
        <v/>
      </c>
      <c r="T11534" s="71" t="str">
        <f t="shared" si="543"/>
        <v/>
      </c>
    </row>
    <row r="11535" spans="16:20">
      <c r="P11535" s="70" t="str">
        <f t="shared" si="541"/>
        <v/>
      </c>
      <c r="Q11535" s="70" t="str">
        <f t="shared" si="542"/>
        <v/>
      </c>
      <c r="R11535" s="70" t="str">
        <f>IFERROR(IF(K11535="handling and wharfage",SUM(P11535:Q11535),IF(OR(K11535="tank",K11535="Boat",K11535="car"),INDEX(Rate!$B$4:$M$25,MATCH(Gilbert!N11535,Rate!$A$4:$A$25,0),MATCH(Gilbert!L11535,Rate!$B$3:$M$3,0))*O11535*0.8,INDEX(Rate!$B$4:$M$25,MATCH(Gilbert!N11535,Rate!$A$4:$A$25,0),MATCH(Gilbert!L11535,Rate!$B$3:$M$3,0))*O11535)),"")</f>
        <v/>
      </c>
      <c r="T11535" s="71" t="str">
        <f t="shared" si="543"/>
        <v/>
      </c>
    </row>
    <row r="11536" spans="16:20">
      <c r="P11536" s="70" t="str">
        <f t="shared" si="541"/>
        <v/>
      </c>
      <c r="Q11536" s="70" t="str">
        <f t="shared" si="542"/>
        <v/>
      </c>
      <c r="R11536" s="70" t="str">
        <f>IFERROR(IF(K11536="handling and wharfage",SUM(P11536:Q11536),IF(OR(K11536="tank",K11536="Boat",K11536="car"),INDEX(Rate!$B$4:$M$25,MATCH(Gilbert!N11536,Rate!$A$4:$A$25,0),MATCH(Gilbert!L11536,Rate!$B$3:$M$3,0))*O11536*0.8,INDEX(Rate!$B$4:$M$25,MATCH(Gilbert!N11536,Rate!$A$4:$A$25,0),MATCH(Gilbert!L11536,Rate!$B$3:$M$3,0))*O11536)),"")</f>
        <v/>
      </c>
      <c r="T11536" s="71" t="str">
        <f t="shared" si="543"/>
        <v/>
      </c>
    </row>
    <row r="11537" spans="16:20">
      <c r="P11537" s="70" t="str">
        <f t="shared" si="541"/>
        <v/>
      </c>
      <c r="Q11537" s="70" t="str">
        <f t="shared" si="542"/>
        <v/>
      </c>
      <c r="R11537" s="70" t="str">
        <f>IFERROR(IF(K11537="handling and wharfage",SUM(P11537:Q11537),IF(OR(K11537="tank",K11537="Boat",K11537="car"),INDEX(Rate!$B$4:$M$25,MATCH(Gilbert!N11537,Rate!$A$4:$A$25,0),MATCH(Gilbert!L11537,Rate!$B$3:$M$3,0))*O11537*0.8,INDEX(Rate!$B$4:$M$25,MATCH(Gilbert!N11537,Rate!$A$4:$A$25,0),MATCH(Gilbert!L11537,Rate!$B$3:$M$3,0))*O11537)),"")</f>
        <v/>
      </c>
      <c r="T11537" s="71" t="str">
        <f t="shared" si="543"/>
        <v/>
      </c>
    </row>
    <row r="11538" spans="16:20">
      <c r="P11538" s="70" t="str">
        <f t="shared" si="541"/>
        <v/>
      </c>
      <c r="Q11538" s="70" t="str">
        <f t="shared" si="542"/>
        <v/>
      </c>
      <c r="R11538" s="70" t="str">
        <f>IFERROR(IF(K11538="handling and wharfage",SUM(P11538:Q11538),IF(OR(K11538="tank",K11538="Boat",K11538="car"),INDEX(Rate!$B$4:$M$25,MATCH(Gilbert!N11538,Rate!$A$4:$A$25,0),MATCH(Gilbert!L11538,Rate!$B$3:$M$3,0))*O11538*0.8,INDEX(Rate!$B$4:$M$25,MATCH(Gilbert!N11538,Rate!$A$4:$A$25,0),MATCH(Gilbert!L11538,Rate!$B$3:$M$3,0))*O11538)),"")</f>
        <v/>
      </c>
      <c r="T11538" s="71" t="str">
        <f t="shared" si="543"/>
        <v/>
      </c>
    </row>
    <row r="11539" spans="16:20">
      <c r="P11539" s="70" t="str">
        <f t="shared" si="541"/>
        <v/>
      </c>
      <c r="Q11539" s="70" t="str">
        <f t="shared" si="542"/>
        <v/>
      </c>
      <c r="R11539" s="70" t="str">
        <f>IFERROR(IF(K11539="handling and wharfage",SUM(P11539:Q11539),IF(OR(K11539="tank",K11539="Boat",K11539="car"),INDEX(Rate!$B$4:$M$25,MATCH(Gilbert!N11539,Rate!$A$4:$A$25,0),MATCH(Gilbert!L11539,Rate!$B$3:$M$3,0))*O11539*0.8,INDEX(Rate!$B$4:$M$25,MATCH(Gilbert!N11539,Rate!$A$4:$A$25,0),MATCH(Gilbert!L11539,Rate!$B$3:$M$3,0))*O11539)),"")</f>
        <v/>
      </c>
      <c r="T11539" s="71" t="str">
        <f t="shared" si="543"/>
        <v/>
      </c>
    </row>
    <row r="11540" spans="16:20">
      <c r="P11540" s="70" t="str">
        <f t="shared" si="541"/>
        <v/>
      </c>
      <c r="Q11540" s="70" t="str">
        <f t="shared" si="542"/>
        <v/>
      </c>
      <c r="R11540" s="70" t="str">
        <f>IFERROR(IF(K11540="handling and wharfage",SUM(P11540:Q11540),IF(OR(K11540="tank",K11540="Boat",K11540="car"),INDEX(Rate!$B$4:$M$25,MATCH(Gilbert!N11540,Rate!$A$4:$A$25,0),MATCH(Gilbert!L11540,Rate!$B$3:$M$3,0))*O11540*0.8,INDEX(Rate!$B$4:$M$25,MATCH(Gilbert!N11540,Rate!$A$4:$A$25,0),MATCH(Gilbert!L11540,Rate!$B$3:$M$3,0))*O11540)),"")</f>
        <v/>
      </c>
      <c r="T11540" s="71" t="str">
        <f t="shared" si="543"/>
        <v/>
      </c>
    </row>
    <row r="11541" spans="16:20">
      <c r="P11541" s="70" t="str">
        <f t="shared" si="541"/>
        <v/>
      </c>
      <c r="Q11541" s="70" t="str">
        <f t="shared" si="542"/>
        <v/>
      </c>
      <c r="R11541" s="70" t="str">
        <f>IFERROR(IF(K11541="handling and wharfage",SUM(P11541:Q11541),IF(OR(K11541="tank",K11541="Boat",K11541="car"),INDEX(Rate!$B$4:$M$25,MATCH(Gilbert!N11541,Rate!$A$4:$A$25,0),MATCH(Gilbert!L11541,Rate!$B$3:$M$3,0))*O11541*0.8,INDEX(Rate!$B$4:$M$25,MATCH(Gilbert!N11541,Rate!$A$4:$A$25,0),MATCH(Gilbert!L11541,Rate!$B$3:$M$3,0))*O11541)),"")</f>
        <v/>
      </c>
      <c r="T11541" s="71" t="str">
        <f t="shared" si="543"/>
        <v/>
      </c>
    </row>
    <row r="11542" spans="16:20">
      <c r="P11542" s="70" t="str">
        <f t="shared" si="541"/>
        <v/>
      </c>
      <c r="Q11542" s="70" t="str">
        <f t="shared" si="542"/>
        <v/>
      </c>
      <c r="R11542" s="70" t="str">
        <f>IFERROR(IF(K11542="handling and wharfage",SUM(P11542:Q11542),IF(OR(K11542="tank",K11542="Boat",K11542="car"),INDEX(Rate!$B$4:$M$25,MATCH(Gilbert!N11542,Rate!$A$4:$A$25,0),MATCH(Gilbert!L11542,Rate!$B$3:$M$3,0))*O11542*0.8,INDEX(Rate!$B$4:$M$25,MATCH(Gilbert!N11542,Rate!$A$4:$A$25,0),MATCH(Gilbert!L11542,Rate!$B$3:$M$3,0))*O11542)),"")</f>
        <v/>
      </c>
      <c r="T11542" s="71" t="str">
        <f t="shared" si="543"/>
        <v/>
      </c>
    </row>
    <row r="11543" spans="16:20">
      <c r="P11543" s="70" t="str">
        <f t="shared" si="541"/>
        <v/>
      </c>
      <c r="Q11543" s="70" t="str">
        <f t="shared" si="542"/>
        <v/>
      </c>
      <c r="R11543" s="70" t="str">
        <f>IFERROR(IF(K11543="handling and wharfage",SUM(P11543:Q11543),IF(OR(K11543="tank",K11543="Boat",K11543="car"),INDEX(Rate!$B$4:$M$25,MATCH(Gilbert!N11543,Rate!$A$4:$A$25,0),MATCH(Gilbert!L11543,Rate!$B$3:$M$3,0))*O11543*0.8,INDEX(Rate!$B$4:$M$25,MATCH(Gilbert!N11543,Rate!$A$4:$A$25,0),MATCH(Gilbert!L11543,Rate!$B$3:$M$3,0))*O11543)),"")</f>
        <v/>
      </c>
      <c r="T11543" s="71" t="str">
        <f t="shared" si="543"/>
        <v/>
      </c>
    </row>
    <row r="11544" spans="16:20">
      <c r="P11544" s="70" t="str">
        <f t="shared" si="541"/>
        <v/>
      </c>
      <c r="Q11544" s="70" t="str">
        <f t="shared" si="542"/>
        <v/>
      </c>
      <c r="R11544" s="70" t="str">
        <f>IFERROR(IF(K11544="handling and wharfage",SUM(P11544:Q11544),IF(OR(K11544="tank",K11544="Boat",K11544="car"),INDEX(Rate!$B$4:$M$25,MATCH(Gilbert!N11544,Rate!$A$4:$A$25,0),MATCH(Gilbert!L11544,Rate!$B$3:$M$3,0))*O11544*0.8,INDEX(Rate!$B$4:$M$25,MATCH(Gilbert!N11544,Rate!$A$4:$A$25,0),MATCH(Gilbert!L11544,Rate!$B$3:$M$3,0))*O11544)),"")</f>
        <v/>
      </c>
      <c r="T11544" s="71" t="str">
        <f t="shared" si="543"/>
        <v/>
      </c>
    </row>
    <row r="11545" spans="16:20">
      <c r="P11545" s="70" t="str">
        <f t="shared" si="541"/>
        <v/>
      </c>
      <c r="Q11545" s="70" t="str">
        <f t="shared" si="542"/>
        <v/>
      </c>
      <c r="R11545" s="70" t="str">
        <f>IFERROR(IF(K11545="handling and wharfage",SUM(P11545:Q11545),IF(OR(K11545="tank",K11545="Boat",K11545="car"),INDEX(Rate!$B$4:$M$25,MATCH(Gilbert!N11545,Rate!$A$4:$A$25,0),MATCH(Gilbert!L11545,Rate!$B$3:$M$3,0))*O11545*0.8,INDEX(Rate!$B$4:$M$25,MATCH(Gilbert!N11545,Rate!$A$4:$A$25,0),MATCH(Gilbert!L11545,Rate!$B$3:$M$3,0))*O11545)),"")</f>
        <v/>
      </c>
      <c r="T11545" s="71" t="str">
        <f t="shared" si="543"/>
        <v/>
      </c>
    </row>
    <row r="11546" spans="16:20">
      <c r="P11546" s="70" t="str">
        <f t="shared" si="541"/>
        <v/>
      </c>
      <c r="Q11546" s="70" t="str">
        <f t="shared" si="542"/>
        <v/>
      </c>
      <c r="R11546" s="70" t="str">
        <f>IFERROR(IF(K11546="handling and wharfage",SUM(P11546:Q11546),IF(OR(K11546="tank",K11546="Boat",K11546="car"),INDEX(Rate!$B$4:$M$25,MATCH(Gilbert!N11546,Rate!$A$4:$A$25,0),MATCH(Gilbert!L11546,Rate!$B$3:$M$3,0))*O11546*0.8,INDEX(Rate!$B$4:$M$25,MATCH(Gilbert!N11546,Rate!$A$4:$A$25,0),MATCH(Gilbert!L11546,Rate!$B$3:$M$3,0))*O11546)),"")</f>
        <v/>
      </c>
      <c r="T11546" s="71" t="str">
        <f t="shared" si="543"/>
        <v/>
      </c>
    </row>
    <row r="11547" spans="16:20">
      <c r="P11547" s="70" t="str">
        <f t="shared" si="541"/>
        <v/>
      </c>
      <c r="Q11547" s="70" t="str">
        <f t="shared" si="542"/>
        <v/>
      </c>
      <c r="R11547" s="70" t="str">
        <f>IFERROR(IF(K11547="handling and wharfage",SUM(P11547:Q11547),IF(OR(K11547="tank",K11547="Boat",K11547="car"),INDEX(Rate!$B$4:$M$25,MATCH(Gilbert!N11547,Rate!$A$4:$A$25,0),MATCH(Gilbert!L11547,Rate!$B$3:$M$3,0))*O11547*0.8,INDEX(Rate!$B$4:$M$25,MATCH(Gilbert!N11547,Rate!$A$4:$A$25,0),MATCH(Gilbert!L11547,Rate!$B$3:$M$3,0))*O11547)),"")</f>
        <v/>
      </c>
      <c r="T11547" s="71" t="str">
        <f t="shared" si="543"/>
        <v/>
      </c>
    </row>
    <row r="11548" spans="16:20">
      <c r="P11548" s="70" t="str">
        <f t="shared" si="541"/>
        <v/>
      </c>
      <c r="Q11548" s="70" t="str">
        <f t="shared" si="542"/>
        <v/>
      </c>
      <c r="R11548" s="70" t="str">
        <f>IFERROR(IF(K11548="handling and wharfage",SUM(P11548:Q11548),IF(OR(K11548="tank",K11548="Boat",K11548="car"),INDEX(Rate!$B$4:$M$25,MATCH(Gilbert!N11548,Rate!$A$4:$A$25,0),MATCH(Gilbert!L11548,Rate!$B$3:$M$3,0))*O11548*0.8,INDEX(Rate!$B$4:$M$25,MATCH(Gilbert!N11548,Rate!$A$4:$A$25,0),MATCH(Gilbert!L11548,Rate!$B$3:$M$3,0))*O11548)),"")</f>
        <v/>
      </c>
      <c r="T11548" s="71" t="str">
        <f t="shared" si="543"/>
        <v/>
      </c>
    </row>
    <row r="11549" spans="16:20">
      <c r="P11549" s="70" t="str">
        <f t="shared" si="541"/>
        <v/>
      </c>
      <c r="Q11549" s="70" t="str">
        <f t="shared" si="542"/>
        <v/>
      </c>
      <c r="R11549" s="70" t="str">
        <f>IFERROR(IF(K11549="handling and wharfage",SUM(P11549:Q11549),IF(OR(K11549="tank",K11549="Boat",K11549="car"),INDEX(Rate!$B$4:$M$25,MATCH(Gilbert!N11549,Rate!$A$4:$A$25,0),MATCH(Gilbert!L11549,Rate!$B$3:$M$3,0))*O11549*0.8,INDEX(Rate!$B$4:$M$25,MATCH(Gilbert!N11549,Rate!$A$4:$A$25,0),MATCH(Gilbert!L11549,Rate!$B$3:$M$3,0))*O11549)),"")</f>
        <v/>
      </c>
      <c r="T11549" s="71" t="str">
        <f t="shared" si="543"/>
        <v/>
      </c>
    </row>
    <row r="11550" spans="16:20">
      <c r="P11550" s="70" t="str">
        <f t="shared" si="541"/>
        <v/>
      </c>
      <c r="Q11550" s="70" t="str">
        <f t="shared" si="542"/>
        <v/>
      </c>
      <c r="R11550" s="70" t="str">
        <f>IFERROR(IF(K11550="handling and wharfage",SUM(P11550:Q11550),IF(OR(K11550="tank",K11550="Boat",K11550="car"),INDEX(Rate!$B$4:$M$25,MATCH(Gilbert!N11550,Rate!$A$4:$A$25,0),MATCH(Gilbert!L11550,Rate!$B$3:$M$3,0))*O11550*0.8,INDEX(Rate!$B$4:$M$25,MATCH(Gilbert!N11550,Rate!$A$4:$A$25,0),MATCH(Gilbert!L11550,Rate!$B$3:$M$3,0))*O11550)),"")</f>
        <v/>
      </c>
      <c r="T11550" s="71" t="str">
        <f t="shared" si="543"/>
        <v/>
      </c>
    </row>
    <row r="11551" spans="16:20">
      <c r="P11551" s="70" t="str">
        <f t="shared" si="541"/>
        <v/>
      </c>
      <c r="Q11551" s="70" t="str">
        <f t="shared" si="542"/>
        <v/>
      </c>
      <c r="R11551" s="70" t="str">
        <f>IFERROR(IF(K11551="handling and wharfage",SUM(P11551:Q11551),IF(OR(K11551="tank",K11551="Boat",K11551="car"),INDEX(Rate!$B$4:$M$25,MATCH(Gilbert!N11551,Rate!$A$4:$A$25,0),MATCH(Gilbert!L11551,Rate!$B$3:$M$3,0))*O11551*0.8,INDEX(Rate!$B$4:$M$25,MATCH(Gilbert!N11551,Rate!$A$4:$A$25,0),MATCH(Gilbert!L11551,Rate!$B$3:$M$3,0))*O11551)),"")</f>
        <v/>
      </c>
      <c r="T11551" s="71" t="str">
        <f t="shared" si="543"/>
        <v/>
      </c>
    </row>
    <row r="11552" spans="16:20">
      <c r="P11552" s="70" t="str">
        <f t="shared" si="541"/>
        <v/>
      </c>
      <c r="Q11552" s="70" t="str">
        <f t="shared" si="542"/>
        <v/>
      </c>
      <c r="R11552" s="70" t="str">
        <f>IFERROR(IF(K11552="handling and wharfage",SUM(P11552:Q11552),IF(OR(K11552="tank",K11552="Boat",K11552="car"),INDEX(Rate!$B$4:$M$25,MATCH(Gilbert!N11552,Rate!$A$4:$A$25,0),MATCH(Gilbert!L11552,Rate!$B$3:$M$3,0))*O11552*0.8,INDEX(Rate!$B$4:$M$25,MATCH(Gilbert!N11552,Rate!$A$4:$A$25,0),MATCH(Gilbert!L11552,Rate!$B$3:$M$3,0))*O11552)),"")</f>
        <v/>
      </c>
      <c r="T11552" s="71" t="str">
        <f t="shared" si="543"/>
        <v/>
      </c>
    </row>
    <row r="11553" spans="16:20">
      <c r="P11553" s="70" t="str">
        <f t="shared" si="541"/>
        <v/>
      </c>
      <c r="Q11553" s="70" t="str">
        <f t="shared" si="542"/>
        <v/>
      </c>
      <c r="R11553" s="70" t="str">
        <f>IFERROR(IF(K11553="handling and wharfage",SUM(P11553:Q11553),IF(OR(K11553="tank",K11553="Boat",K11553="car"),INDEX(Rate!$B$4:$M$25,MATCH(Gilbert!N11553,Rate!$A$4:$A$25,0),MATCH(Gilbert!L11553,Rate!$B$3:$M$3,0))*O11553*0.8,INDEX(Rate!$B$4:$M$25,MATCH(Gilbert!N11553,Rate!$A$4:$A$25,0),MATCH(Gilbert!L11553,Rate!$B$3:$M$3,0))*O11553)),"")</f>
        <v/>
      </c>
      <c r="T11553" s="71" t="str">
        <f t="shared" si="543"/>
        <v/>
      </c>
    </row>
    <row r="11554" spans="16:20">
      <c r="P11554" s="70" t="str">
        <f t="shared" si="541"/>
        <v/>
      </c>
      <c r="Q11554" s="70" t="str">
        <f t="shared" si="542"/>
        <v/>
      </c>
      <c r="R11554" s="70" t="str">
        <f>IFERROR(IF(K11554="handling and wharfage",SUM(P11554:Q11554),IF(OR(K11554="tank",K11554="Boat",K11554="car"),INDEX(Rate!$B$4:$M$25,MATCH(Gilbert!N11554,Rate!$A$4:$A$25,0),MATCH(Gilbert!L11554,Rate!$B$3:$M$3,0))*O11554*0.8,INDEX(Rate!$B$4:$M$25,MATCH(Gilbert!N11554,Rate!$A$4:$A$25,0),MATCH(Gilbert!L11554,Rate!$B$3:$M$3,0))*O11554)),"")</f>
        <v/>
      </c>
      <c r="T11554" s="71" t="str">
        <f t="shared" si="543"/>
        <v/>
      </c>
    </row>
    <row r="11555" spans="16:20">
      <c r="P11555" s="70" t="str">
        <f t="shared" si="541"/>
        <v/>
      </c>
      <c r="Q11555" s="70" t="str">
        <f t="shared" si="542"/>
        <v/>
      </c>
      <c r="R11555" s="70" t="str">
        <f>IFERROR(IF(K11555="handling and wharfage",SUM(P11555:Q11555),IF(OR(K11555="tank",K11555="Boat",K11555="car"),INDEX(Rate!$B$4:$M$25,MATCH(Gilbert!N11555,Rate!$A$4:$A$25,0),MATCH(Gilbert!L11555,Rate!$B$3:$M$3,0))*O11555*0.8,INDEX(Rate!$B$4:$M$25,MATCH(Gilbert!N11555,Rate!$A$4:$A$25,0),MATCH(Gilbert!L11555,Rate!$B$3:$M$3,0))*O11555)),"")</f>
        <v/>
      </c>
      <c r="T11555" s="71" t="str">
        <f t="shared" si="543"/>
        <v/>
      </c>
    </row>
    <row r="11556" spans="16:20">
      <c r="P11556" s="70" t="str">
        <f t="shared" si="541"/>
        <v/>
      </c>
      <c r="Q11556" s="70" t="str">
        <f t="shared" si="542"/>
        <v/>
      </c>
      <c r="R11556" s="70" t="str">
        <f>IFERROR(IF(K11556="handling and wharfage",SUM(P11556:Q11556),IF(OR(K11556="tank",K11556="Boat",K11556="car"),INDEX(Rate!$B$4:$M$25,MATCH(Gilbert!N11556,Rate!$A$4:$A$25,0),MATCH(Gilbert!L11556,Rate!$B$3:$M$3,0))*O11556*0.8,INDEX(Rate!$B$4:$M$25,MATCH(Gilbert!N11556,Rate!$A$4:$A$25,0),MATCH(Gilbert!L11556,Rate!$B$3:$M$3,0))*O11556)),"")</f>
        <v/>
      </c>
      <c r="T11556" s="71" t="str">
        <f t="shared" si="543"/>
        <v/>
      </c>
    </row>
    <row r="11557" spans="16:20">
      <c r="P11557" s="70" t="str">
        <f t="shared" si="541"/>
        <v/>
      </c>
      <c r="Q11557" s="70" t="str">
        <f t="shared" si="542"/>
        <v/>
      </c>
      <c r="R11557" s="70" t="str">
        <f>IFERROR(IF(K11557="handling and wharfage",SUM(P11557:Q11557),IF(OR(K11557="tank",K11557="Boat",K11557="car"),INDEX(Rate!$B$4:$M$25,MATCH(Gilbert!N11557,Rate!$A$4:$A$25,0),MATCH(Gilbert!L11557,Rate!$B$3:$M$3,0))*O11557*0.8,INDEX(Rate!$B$4:$M$25,MATCH(Gilbert!N11557,Rate!$A$4:$A$25,0),MATCH(Gilbert!L11557,Rate!$B$3:$M$3,0))*O11557)),"")</f>
        <v/>
      </c>
      <c r="T11557" s="71" t="str">
        <f t="shared" si="543"/>
        <v/>
      </c>
    </row>
    <row r="11558" spans="16:20">
      <c r="P11558" s="70" t="str">
        <f t="shared" si="541"/>
        <v/>
      </c>
      <c r="Q11558" s="70" t="str">
        <f t="shared" si="542"/>
        <v/>
      </c>
      <c r="R11558" s="70" t="str">
        <f>IFERROR(IF(K11558="handling and wharfage",SUM(P11558:Q11558),IF(OR(K11558="tank",K11558="Boat",K11558="car"),INDEX(Rate!$B$4:$M$25,MATCH(Gilbert!N11558,Rate!$A$4:$A$25,0),MATCH(Gilbert!L11558,Rate!$B$3:$M$3,0))*O11558*0.8,INDEX(Rate!$B$4:$M$25,MATCH(Gilbert!N11558,Rate!$A$4:$A$25,0),MATCH(Gilbert!L11558,Rate!$B$3:$M$3,0))*O11558)),"")</f>
        <v/>
      </c>
      <c r="T11558" s="71" t="str">
        <f t="shared" si="543"/>
        <v/>
      </c>
    </row>
    <row r="11559" spans="16:20">
      <c r="P11559" s="70" t="str">
        <f t="shared" si="541"/>
        <v/>
      </c>
      <c r="Q11559" s="70" t="str">
        <f t="shared" si="542"/>
        <v/>
      </c>
      <c r="R11559" s="70" t="str">
        <f>IFERROR(IF(K11559="handling and wharfage",SUM(P11559:Q11559),IF(OR(K11559="tank",K11559="Boat",K11559="car"),INDEX(Rate!$B$4:$M$25,MATCH(Gilbert!N11559,Rate!$A$4:$A$25,0),MATCH(Gilbert!L11559,Rate!$B$3:$M$3,0))*O11559*0.8,INDEX(Rate!$B$4:$M$25,MATCH(Gilbert!N11559,Rate!$A$4:$A$25,0),MATCH(Gilbert!L11559,Rate!$B$3:$M$3,0))*O11559)),"")</f>
        <v/>
      </c>
      <c r="T11559" s="71" t="str">
        <f t="shared" si="543"/>
        <v/>
      </c>
    </row>
    <row r="11560" spans="16:20">
      <c r="P11560" s="70" t="str">
        <f t="shared" si="541"/>
        <v/>
      </c>
      <c r="Q11560" s="70" t="str">
        <f t="shared" si="542"/>
        <v/>
      </c>
      <c r="R11560" s="70" t="str">
        <f>IFERROR(IF(K11560="handling and wharfage",SUM(P11560:Q11560),IF(OR(K11560="tank",K11560="Boat",K11560="car"),INDEX(Rate!$B$4:$M$25,MATCH(Gilbert!N11560,Rate!$A$4:$A$25,0),MATCH(Gilbert!L11560,Rate!$B$3:$M$3,0))*O11560*0.8,INDEX(Rate!$B$4:$M$25,MATCH(Gilbert!N11560,Rate!$A$4:$A$25,0),MATCH(Gilbert!L11560,Rate!$B$3:$M$3,0))*O11560)),"")</f>
        <v/>
      </c>
      <c r="T11560" s="71" t="str">
        <f t="shared" si="543"/>
        <v/>
      </c>
    </row>
    <row r="11561" spans="16:20">
      <c r="P11561" s="70" t="str">
        <f t="shared" si="541"/>
        <v/>
      </c>
      <c r="Q11561" s="70" t="str">
        <f t="shared" si="542"/>
        <v/>
      </c>
      <c r="R11561" s="70" t="str">
        <f>IFERROR(IF(K11561="handling and wharfage",SUM(P11561:Q11561),IF(OR(K11561="tank",K11561="Boat",K11561="car"),INDEX(Rate!$B$4:$M$25,MATCH(Gilbert!N11561,Rate!$A$4:$A$25,0),MATCH(Gilbert!L11561,Rate!$B$3:$M$3,0))*O11561*0.8,INDEX(Rate!$B$4:$M$25,MATCH(Gilbert!N11561,Rate!$A$4:$A$25,0),MATCH(Gilbert!L11561,Rate!$B$3:$M$3,0))*O11561)),"")</f>
        <v/>
      </c>
      <c r="T11561" s="71" t="str">
        <f t="shared" si="543"/>
        <v/>
      </c>
    </row>
    <row r="11562" spans="16:20">
      <c r="P11562" s="70" t="str">
        <f t="shared" si="541"/>
        <v/>
      </c>
      <c r="Q11562" s="70" t="str">
        <f t="shared" si="542"/>
        <v/>
      </c>
      <c r="R11562" s="70" t="str">
        <f>IFERROR(IF(K11562="handling and wharfage",SUM(P11562:Q11562),IF(OR(K11562="tank",K11562="Boat",K11562="car"),INDEX(Rate!$B$4:$M$25,MATCH(Gilbert!N11562,Rate!$A$4:$A$25,0),MATCH(Gilbert!L11562,Rate!$B$3:$M$3,0))*O11562*0.8,INDEX(Rate!$B$4:$M$25,MATCH(Gilbert!N11562,Rate!$A$4:$A$25,0),MATCH(Gilbert!L11562,Rate!$B$3:$M$3,0))*O11562)),"")</f>
        <v/>
      </c>
      <c r="T11562" s="71" t="str">
        <f t="shared" si="543"/>
        <v/>
      </c>
    </row>
    <row r="11563" spans="16:20">
      <c r="P11563" s="70" t="str">
        <f t="shared" si="541"/>
        <v/>
      </c>
      <c r="Q11563" s="70" t="str">
        <f t="shared" si="542"/>
        <v/>
      </c>
      <c r="R11563" s="70" t="str">
        <f>IFERROR(IF(K11563="handling and wharfage",SUM(P11563:Q11563),IF(OR(K11563="tank",K11563="Boat",K11563="car"),INDEX(Rate!$B$4:$M$25,MATCH(Gilbert!N11563,Rate!$A$4:$A$25,0),MATCH(Gilbert!L11563,Rate!$B$3:$M$3,0))*O11563*0.8,INDEX(Rate!$B$4:$M$25,MATCH(Gilbert!N11563,Rate!$A$4:$A$25,0),MATCH(Gilbert!L11563,Rate!$B$3:$M$3,0))*O11563)),"")</f>
        <v/>
      </c>
      <c r="T11563" s="71" t="str">
        <f t="shared" si="543"/>
        <v/>
      </c>
    </row>
    <row r="11564" spans="16:20">
      <c r="P11564" s="70" t="str">
        <f t="shared" si="541"/>
        <v/>
      </c>
      <c r="Q11564" s="70" t="str">
        <f t="shared" si="542"/>
        <v/>
      </c>
      <c r="R11564" s="70" t="str">
        <f>IFERROR(IF(K11564="handling and wharfage",SUM(P11564:Q11564),IF(OR(K11564="tank",K11564="Boat",K11564="car"),INDEX(Rate!$B$4:$M$25,MATCH(Gilbert!N11564,Rate!$A$4:$A$25,0),MATCH(Gilbert!L11564,Rate!$B$3:$M$3,0))*O11564*0.8,INDEX(Rate!$B$4:$M$25,MATCH(Gilbert!N11564,Rate!$A$4:$A$25,0),MATCH(Gilbert!L11564,Rate!$B$3:$M$3,0))*O11564)),"")</f>
        <v/>
      </c>
      <c r="T11564" s="71" t="str">
        <f t="shared" si="543"/>
        <v/>
      </c>
    </row>
    <row r="11565" spans="16:20">
      <c r="P11565" s="70" t="str">
        <f t="shared" si="541"/>
        <v/>
      </c>
      <c r="Q11565" s="70" t="str">
        <f t="shared" si="542"/>
        <v/>
      </c>
      <c r="R11565" s="70" t="str">
        <f>IFERROR(IF(K11565="handling and wharfage",SUM(P11565:Q11565),IF(OR(K11565="tank",K11565="Boat",K11565="car"),INDEX(Rate!$B$4:$M$25,MATCH(Gilbert!N11565,Rate!$A$4:$A$25,0),MATCH(Gilbert!L11565,Rate!$B$3:$M$3,0))*O11565*0.8,INDEX(Rate!$B$4:$M$25,MATCH(Gilbert!N11565,Rate!$A$4:$A$25,0),MATCH(Gilbert!L11565,Rate!$B$3:$M$3,0))*O11565)),"")</f>
        <v/>
      </c>
      <c r="T11565" s="71" t="str">
        <f t="shared" si="543"/>
        <v/>
      </c>
    </row>
    <row r="11566" spans="16:20">
      <c r="P11566" s="70" t="str">
        <f t="shared" si="541"/>
        <v/>
      </c>
      <c r="Q11566" s="70" t="str">
        <f t="shared" si="542"/>
        <v/>
      </c>
      <c r="R11566" s="70" t="str">
        <f>IFERROR(IF(K11566="handling and wharfage",SUM(P11566:Q11566),IF(OR(K11566="tank",K11566="Boat",K11566="car"),INDEX(Rate!$B$4:$M$25,MATCH(Gilbert!N11566,Rate!$A$4:$A$25,0),MATCH(Gilbert!L11566,Rate!$B$3:$M$3,0))*O11566*0.8,INDEX(Rate!$B$4:$M$25,MATCH(Gilbert!N11566,Rate!$A$4:$A$25,0),MATCH(Gilbert!L11566,Rate!$B$3:$M$3,0))*O11566)),"")</f>
        <v/>
      </c>
      <c r="T11566" s="71" t="str">
        <f t="shared" si="543"/>
        <v/>
      </c>
    </row>
    <row r="11567" spans="16:20">
      <c r="P11567" s="70" t="str">
        <f t="shared" si="541"/>
        <v/>
      </c>
      <c r="Q11567" s="70" t="str">
        <f t="shared" si="542"/>
        <v/>
      </c>
      <c r="R11567" s="70" t="str">
        <f>IFERROR(IF(K11567="handling and wharfage",SUM(P11567:Q11567),IF(OR(K11567="tank",K11567="Boat",K11567="car"),INDEX(Rate!$B$4:$M$25,MATCH(Gilbert!N11567,Rate!$A$4:$A$25,0),MATCH(Gilbert!L11567,Rate!$B$3:$M$3,0))*O11567*0.8,INDEX(Rate!$B$4:$M$25,MATCH(Gilbert!N11567,Rate!$A$4:$A$25,0),MATCH(Gilbert!L11567,Rate!$B$3:$M$3,0))*O11567)),"")</f>
        <v/>
      </c>
      <c r="T11567" s="71" t="str">
        <f t="shared" si="543"/>
        <v/>
      </c>
    </row>
    <row r="11568" spans="16:20">
      <c r="P11568" s="70" t="str">
        <f t="shared" si="541"/>
        <v/>
      </c>
      <c r="Q11568" s="70" t="str">
        <f t="shared" si="542"/>
        <v/>
      </c>
      <c r="R11568" s="70" t="str">
        <f>IFERROR(IF(K11568="handling and wharfage",SUM(P11568:Q11568),IF(OR(K11568="tank",K11568="Boat",K11568="car"),INDEX(Rate!$B$4:$M$25,MATCH(Gilbert!N11568,Rate!$A$4:$A$25,0),MATCH(Gilbert!L11568,Rate!$B$3:$M$3,0))*O11568*0.8,INDEX(Rate!$B$4:$M$25,MATCH(Gilbert!N11568,Rate!$A$4:$A$25,0),MATCH(Gilbert!L11568,Rate!$B$3:$M$3,0))*O11568)),"")</f>
        <v/>
      </c>
      <c r="T11568" s="71" t="str">
        <f t="shared" si="543"/>
        <v/>
      </c>
    </row>
    <row r="11569" spans="16:20">
      <c r="P11569" s="70" t="str">
        <f t="shared" si="541"/>
        <v/>
      </c>
      <c r="Q11569" s="70" t="str">
        <f t="shared" si="542"/>
        <v/>
      </c>
      <c r="R11569" s="70" t="str">
        <f>IFERROR(IF(K11569="handling and wharfage",SUM(P11569:Q11569),IF(OR(K11569="tank",K11569="Boat",K11569="car"),INDEX(Rate!$B$4:$M$25,MATCH(Gilbert!N11569,Rate!$A$4:$A$25,0),MATCH(Gilbert!L11569,Rate!$B$3:$M$3,0))*O11569*0.8,INDEX(Rate!$B$4:$M$25,MATCH(Gilbert!N11569,Rate!$A$4:$A$25,0),MATCH(Gilbert!L11569,Rate!$B$3:$M$3,0))*O11569)),"")</f>
        <v/>
      </c>
      <c r="T11569" s="71" t="str">
        <f t="shared" si="543"/>
        <v/>
      </c>
    </row>
    <row r="11570" spans="16:20">
      <c r="P11570" s="70" t="str">
        <f t="shared" si="541"/>
        <v/>
      </c>
      <c r="Q11570" s="70" t="str">
        <f t="shared" si="542"/>
        <v/>
      </c>
      <c r="R11570" s="70" t="str">
        <f>IFERROR(IF(K11570="handling and wharfage",SUM(P11570:Q11570),IF(OR(K11570="tank",K11570="Boat",K11570="car"),INDEX(Rate!$B$4:$M$25,MATCH(Gilbert!N11570,Rate!$A$4:$A$25,0),MATCH(Gilbert!L11570,Rate!$B$3:$M$3,0))*O11570*0.8,INDEX(Rate!$B$4:$M$25,MATCH(Gilbert!N11570,Rate!$A$4:$A$25,0),MATCH(Gilbert!L11570,Rate!$B$3:$M$3,0))*O11570)),"")</f>
        <v/>
      </c>
      <c r="T11570" s="71" t="str">
        <f t="shared" si="543"/>
        <v/>
      </c>
    </row>
    <row r="11571" spans="16:20">
      <c r="P11571" s="70" t="str">
        <f t="shared" si="541"/>
        <v/>
      </c>
      <c r="Q11571" s="70" t="str">
        <f t="shared" si="542"/>
        <v/>
      </c>
      <c r="R11571" s="70" t="str">
        <f>IFERROR(IF(K11571="handling and wharfage",SUM(P11571:Q11571),IF(OR(K11571="tank",K11571="Boat",K11571="car"),INDEX(Rate!$B$4:$M$25,MATCH(Gilbert!N11571,Rate!$A$4:$A$25,0),MATCH(Gilbert!L11571,Rate!$B$3:$M$3,0))*O11571*0.8,INDEX(Rate!$B$4:$M$25,MATCH(Gilbert!N11571,Rate!$A$4:$A$25,0),MATCH(Gilbert!L11571,Rate!$B$3:$M$3,0))*O11571)),"")</f>
        <v/>
      </c>
      <c r="T11571" s="71" t="str">
        <f t="shared" si="543"/>
        <v/>
      </c>
    </row>
    <row r="11572" spans="16:20">
      <c r="P11572" s="70" t="str">
        <f t="shared" si="541"/>
        <v/>
      </c>
      <c r="Q11572" s="70" t="str">
        <f t="shared" si="542"/>
        <v/>
      </c>
      <c r="R11572" s="70" t="str">
        <f>IFERROR(IF(K11572="handling and wharfage",SUM(P11572:Q11572),IF(OR(K11572="tank",K11572="Boat",K11572="car"),INDEX(Rate!$B$4:$M$25,MATCH(Gilbert!N11572,Rate!$A$4:$A$25,0),MATCH(Gilbert!L11572,Rate!$B$3:$M$3,0))*O11572*0.8,INDEX(Rate!$B$4:$M$25,MATCH(Gilbert!N11572,Rate!$A$4:$A$25,0),MATCH(Gilbert!L11572,Rate!$B$3:$M$3,0))*O11572)),"")</f>
        <v/>
      </c>
      <c r="T11572" s="71" t="str">
        <f t="shared" si="543"/>
        <v/>
      </c>
    </row>
    <row r="11573" spans="16:20">
      <c r="P11573" s="70" t="str">
        <f t="shared" si="541"/>
        <v/>
      </c>
      <c r="Q11573" s="70" t="str">
        <f t="shared" si="542"/>
        <v/>
      </c>
      <c r="R11573" s="70" t="str">
        <f>IFERROR(IF(K11573="handling and wharfage",SUM(P11573:Q11573),IF(OR(K11573="tank",K11573="Boat",K11573="car"),INDEX(Rate!$B$4:$M$25,MATCH(Gilbert!N11573,Rate!$A$4:$A$25,0),MATCH(Gilbert!L11573,Rate!$B$3:$M$3,0))*O11573*0.8,INDEX(Rate!$B$4:$M$25,MATCH(Gilbert!N11573,Rate!$A$4:$A$25,0),MATCH(Gilbert!L11573,Rate!$B$3:$M$3,0))*O11573)),"")</f>
        <v/>
      </c>
      <c r="T11573" s="71" t="str">
        <f t="shared" si="543"/>
        <v/>
      </c>
    </row>
    <row r="11574" spans="16:20">
      <c r="P11574" s="70" t="str">
        <f t="shared" si="541"/>
        <v/>
      </c>
      <c r="Q11574" s="70" t="str">
        <f t="shared" si="542"/>
        <v/>
      </c>
      <c r="R11574" s="70" t="str">
        <f>IFERROR(IF(K11574="handling and wharfage",SUM(P11574:Q11574),IF(OR(K11574="tank",K11574="Boat",K11574="car"),INDEX(Rate!$B$4:$M$25,MATCH(Gilbert!N11574,Rate!$A$4:$A$25,0),MATCH(Gilbert!L11574,Rate!$B$3:$M$3,0))*O11574*0.8,INDEX(Rate!$B$4:$M$25,MATCH(Gilbert!N11574,Rate!$A$4:$A$25,0),MATCH(Gilbert!L11574,Rate!$B$3:$M$3,0))*O11574)),"")</f>
        <v/>
      </c>
      <c r="T11574" s="71" t="str">
        <f t="shared" si="543"/>
        <v/>
      </c>
    </row>
    <row r="11575" spans="16:20">
      <c r="P11575" s="70" t="str">
        <f t="shared" si="541"/>
        <v/>
      </c>
      <c r="Q11575" s="70" t="str">
        <f t="shared" si="542"/>
        <v/>
      </c>
      <c r="R11575" s="70" t="str">
        <f>IFERROR(IF(K11575="handling and wharfage",SUM(P11575:Q11575),IF(OR(K11575="tank",K11575="Boat",K11575="car"),INDEX(Rate!$B$4:$M$25,MATCH(Gilbert!N11575,Rate!$A$4:$A$25,0),MATCH(Gilbert!L11575,Rate!$B$3:$M$3,0))*O11575*0.8,INDEX(Rate!$B$4:$M$25,MATCH(Gilbert!N11575,Rate!$A$4:$A$25,0),MATCH(Gilbert!L11575,Rate!$B$3:$M$3,0))*O11575)),"")</f>
        <v/>
      </c>
      <c r="T11575" s="71" t="str">
        <f t="shared" si="543"/>
        <v/>
      </c>
    </row>
    <row r="11576" spans="16:20">
      <c r="P11576" s="70" t="str">
        <f t="shared" si="541"/>
        <v/>
      </c>
      <c r="Q11576" s="70" t="str">
        <f t="shared" si="542"/>
        <v/>
      </c>
      <c r="R11576" s="70" t="str">
        <f>IFERROR(IF(K11576="handling and wharfage",SUM(P11576:Q11576),IF(OR(K11576="tank",K11576="Boat",K11576="car"),INDEX(Rate!$B$4:$M$25,MATCH(Gilbert!N11576,Rate!$A$4:$A$25,0),MATCH(Gilbert!L11576,Rate!$B$3:$M$3,0))*O11576*0.8,INDEX(Rate!$B$4:$M$25,MATCH(Gilbert!N11576,Rate!$A$4:$A$25,0),MATCH(Gilbert!L11576,Rate!$B$3:$M$3,0))*O11576)),"")</f>
        <v/>
      </c>
      <c r="T11576" s="71" t="str">
        <f t="shared" si="543"/>
        <v/>
      </c>
    </row>
    <row r="11577" spans="16:20">
      <c r="P11577" s="70" t="str">
        <f t="shared" si="541"/>
        <v/>
      </c>
      <c r="Q11577" s="70" t="str">
        <f t="shared" si="542"/>
        <v/>
      </c>
      <c r="R11577" s="70" t="str">
        <f>IFERROR(IF(K11577="handling and wharfage",SUM(P11577:Q11577),IF(OR(K11577="tank",K11577="Boat",K11577="car"),INDEX(Rate!$B$4:$M$25,MATCH(Gilbert!N11577,Rate!$A$4:$A$25,0),MATCH(Gilbert!L11577,Rate!$B$3:$M$3,0))*O11577*0.8,INDEX(Rate!$B$4:$M$25,MATCH(Gilbert!N11577,Rate!$A$4:$A$25,0),MATCH(Gilbert!L11577,Rate!$B$3:$M$3,0))*O11577)),"")</f>
        <v/>
      </c>
      <c r="T11577" s="71" t="str">
        <f t="shared" si="543"/>
        <v/>
      </c>
    </row>
    <row r="11578" spans="16:20">
      <c r="P11578" s="70" t="str">
        <f t="shared" si="541"/>
        <v/>
      </c>
      <c r="Q11578" s="70" t="str">
        <f t="shared" si="542"/>
        <v/>
      </c>
      <c r="R11578" s="70" t="str">
        <f>IFERROR(IF(K11578="handling and wharfage",SUM(P11578:Q11578),IF(OR(K11578="tank",K11578="Boat",K11578="car"),INDEX(Rate!$B$4:$M$25,MATCH(Gilbert!N11578,Rate!$A$4:$A$25,0),MATCH(Gilbert!L11578,Rate!$B$3:$M$3,0))*O11578*0.8,INDEX(Rate!$B$4:$M$25,MATCH(Gilbert!N11578,Rate!$A$4:$A$25,0),MATCH(Gilbert!L11578,Rate!$B$3:$M$3,0))*O11578)),"")</f>
        <v/>
      </c>
      <c r="T11578" s="71" t="str">
        <f t="shared" si="543"/>
        <v/>
      </c>
    </row>
    <row r="11579" spans="16:20">
      <c r="P11579" s="70" t="str">
        <f t="shared" si="541"/>
        <v/>
      </c>
      <c r="Q11579" s="70" t="str">
        <f t="shared" si="542"/>
        <v/>
      </c>
      <c r="R11579" s="70" t="str">
        <f>IFERROR(IF(K11579="handling and wharfage",SUM(P11579:Q11579),IF(OR(K11579="tank",K11579="Boat",K11579="car"),INDEX(Rate!$B$4:$M$25,MATCH(Gilbert!N11579,Rate!$A$4:$A$25,0),MATCH(Gilbert!L11579,Rate!$B$3:$M$3,0))*O11579*0.8,INDEX(Rate!$B$4:$M$25,MATCH(Gilbert!N11579,Rate!$A$4:$A$25,0),MATCH(Gilbert!L11579,Rate!$B$3:$M$3,0))*O11579)),"")</f>
        <v/>
      </c>
      <c r="T11579" s="71" t="str">
        <f t="shared" si="543"/>
        <v/>
      </c>
    </row>
    <row r="11580" spans="16:20">
      <c r="P11580" s="70" t="str">
        <f t="shared" si="541"/>
        <v/>
      </c>
      <c r="Q11580" s="70" t="str">
        <f t="shared" si="542"/>
        <v/>
      </c>
      <c r="R11580" s="70" t="str">
        <f>IFERROR(IF(K11580="handling and wharfage",SUM(P11580:Q11580),IF(OR(K11580="tank",K11580="Boat",K11580="car"),INDEX(Rate!$B$4:$M$25,MATCH(Gilbert!N11580,Rate!$A$4:$A$25,0),MATCH(Gilbert!L11580,Rate!$B$3:$M$3,0))*O11580*0.8,INDEX(Rate!$B$4:$M$25,MATCH(Gilbert!N11580,Rate!$A$4:$A$25,0),MATCH(Gilbert!L11580,Rate!$B$3:$M$3,0))*O11580)),"")</f>
        <v/>
      </c>
      <c r="T11580" s="71" t="str">
        <f t="shared" si="543"/>
        <v/>
      </c>
    </row>
    <row r="11581" spans="16:20">
      <c r="P11581" s="70" t="str">
        <f t="shared" si="541"/>
        <v/>
      </c>
      <c r="Q11581" s="70" t="str">
        <f t="shared" si="542"/>
        <v/>
      </c>
      <c r="R11581" s="70" t="str">
        <f>IFERROR(IF(K11581="handling and wharfage",SUM(P11581:Q11581),IF(OR(K11581="tank",K11581="Boat",K11581="car"),INDEX(Rate!$B$4:$M$25,MATCH(Gilbert!N11581,Rate!$A$4:$A$25,0),MATCH(Gilbert!L11581,Rate!$B$3:$M$3,0))*O11581*0.8,INDEX(Rate!$B$4:$M$25,MATCH(Gilbert!N11581,Rate!$A$4:$A$25,0),MATCH(Gilbert!L11581,Rate!$B$3:$M$3,0))*O11581)),"")</f>
        <v/>
      </c>
      <c r="T11581" s="71" t="str">
        <f t="shared" si="543"/>
        <v/>
      </c>
    </row>
    <row r="11582" spans="16:20">
      <c r="P11582" s="70" t="str">
        <f t="shared" si="541"/>
        <v/>
      </c>
      <c r="Q11582" s="70" t="str">
        <f t="shared" si="542"/>
        <v/>
      </c>
      <c r="R11582" s="70" t="str">
        <f>IFERROR(IF(K11582="handling and wharfage",SUM(P11582:Q11582),IF(OR(K11582="tank",K11582="Boat",K11582="car"),INDEX(Rate!$B$4:$M$25,MATCH(Gilbert!N11582,Rate!$A$4:$A$25,0),MATCH(Gilbert!L11582,Rate!$B$3:$M$3,0))*O11582*0.8,INDEX(Rate!$B$4:$M$25,MATCH(Gilbert!N11582,Rate!$A$4:$A$25,0),MATCH(Gilbert!L11582,Rate!$B$3:$M$3,0))*O11582)),"")</f>
        <v/>
      </c>
      <c r="T11582" s="71" t="str">
        <f t="shared" si="543"/>
        <v/>
      </c>
    </row>
    <row r="11583" spans="16:20">
      <c r="P11583" s="70" t="str">
        <f t="shared" si="541"/>
        <v/>
      </c>
      <c r="Q11583" s="70" t="str">
        <f t="shared" si="542"/>
        <v/>
      </c>
      <c r="R11583" s="70" t="str">
        <f>IFERROR(IF(K11583="handling and wharfage",SUM(P11583:Q11583),IF(OR(K11583="tank",K11583="Boat",K11583="car"),INDEX(Rate!$B$4:$M$25,MATCH(Gilbert!N11583,Rate!$A$4:$A$25,0),MATCH(Gilbert!L11583,Rate!$B$3:$M$3,0))*O11583*0.8,INDEX(Rate!$B$4:$M$25,MATCH(Gilbert!N11583,Rate!$A$4:$A$25,0),MATCH(Gilbert!L11583,Rate!$B$3:$M$3,0))*O11583)),"")</f>
        <v/>
      </c>
      <c r="T11583" s="71" t="str">
        <f t="shared" si="543"/>
        <v/>
      </c>
    </row>
    <row r="11584" spans="16:20">
      <c r="P11584" s="70" t="str">
        <f t="shared" si="541"/>
        <v/>
      </c>
      <c r="Q11584" s="70" t="str">
        <f t="shared" si="542"/>
        <v/>
      </c>
      <c r="R11584" s="70" t="str">
        <f>IFERROR(IF(K11584="handling and wharfage",SUM(P11584:Q11584),IF(OR(K11584="tank",K11584="Boat",K11584="car"),INDEX(Rate!$B$4:$M$25,MATCH(Gilbert!N11584,Rate!$A$4:$A$25,0),MATCH(Gilbert!L11584,Rate!$B$3:$M$3,0))*O11584*0.8,INDEX(Rate!$B$4:$M$25,MATCH(Gilbert!N11584,Rate!$A$4:$A$25,0),MATCH(Gilbert!L11584,Rate!$B$3:$M$3,0))*O11584)),"")</f>
        <v/>
      </c>
      <c r="T11584" s="71" t="str">
        <f t="shared" si="543"/>
        <v/>
      </c>
    </row>
    <row r="11585" spans="16:20">
      <c r="P11585" s="70" t="str">
        <f t="shared" si="541"/>
        <v/>
      </c>
      <c r="Q11585" s="70" t="str">
        <f t="shared" si="542"/>
        <v/>
      </c>
      <c r="R11585" s="70" t="str">
        <f>IFERROR(IF(K11585="handling and wharfage",SUM(P11585:Q11585),IF(OR(K11585="tank",K11585="Boat",K11585="car"),INDEX(Rate!$B$4:$M$25,MATCH(Gilbert!N11585,Rate!$A$4:$A$25,0),MATCH(Gilbert!L11585,Rate!$B$3:$M$3,0))*O11585*0.8,INDEX(Rate!$B$4:$M$25,MATCH(Gilbert!N11585,Rate!$A$4:$A$25,0),MATCH(Gilbert!L11585,Rate!$B$3:$M$3,0))*O11585)),"")</f>
        <v/>
      </c>
      <c r="T11585" s="71" t="str">
        <f t="shared" si="543"/>
        <v/>
      </c>
    </row>
    <row r="11586" spans="16:20">
      <c r="P11586" s="70" t="str">
        <f t="shared" si="541"/>
        <v/>
      </c>
      <c r="Q11586" s="70" t="str">
        <f t="shared" si="542"/>
        <v/>
      </c>
      <c r="R11586" s="70" t="str">
        <f>IFERROR(IF(K11586="handling and wharfage",SUM(P11586:Q11586),IF(OR(K11586="tank",K11586="Boat",K11586="car"),INDEX(Rate!$B$4:$M$25,MATCH(Gilbert!N11586,Rate!$A$4:$A$25,0),MATCH(Gilbert!L11586,Rate!$B$3:$M$3,0))*O11586*0.8,INDEX(Rate!$B$4:$M$25,MATCH(Gilbert!N11586,Rate!$A$4:$A$25,0),MATCH(Gilbert!L11586,Rate!$B$3:$M$3,0))*O11586)),"")</f>
        <v/>
      </c>
      <c r="T11586" s="71" t="str">
        <f t="shared" si="543"/>
        <v/>
      </c>
    </row>
    <row r="11587" spans="16:20">
      <c r="P11587" s="70" t="str">
        <f t="shared" ref="P11587:P11650" si="544">IF(OR(K11587="handling and wharfage",K11587="rau handling and wharfage"),O11587*30,"")</f>
        <v/>
      </c>
      <c r="Q11587" s="70" t="str">
        <f t="shared" ref="Q11587:Q11650" si="545">IF(K11587&lt;&gt;"handling and wharfage","",O11587*3.5)</f>
        <v/>
      </c>
      <c r="R11587" s="70" t="str">
        <f>IFERROR(IF(K11587="handling and wharfage",SUM(P11587:Q11587),IF(OR(K11587="tank",K11587="Boat",K11587="car"),INDEX(Rate!$B$4:$M$25,MATCH(Gilbert!N11587,Rate!$A$4:$A$25,0),MATCH(Gilbert!L11587,Rate!$B$3:$M$3,0))*O11587*0.8,INDEX(Rate!$B$4:$M$25,MATCH(Gilbert!N11587,Rate!$A$4:$A$25,0),MATCH(Gilbert!L11587,Rate!$B$3:$M$3,0))*O11587)),"")</f>
        <v/>
      </c>
      <c r="T11587" s="71" t="str">
        <f t="shared" ref="T11587:T11650" si="546">IF(L11587="","",IF(L11587="General2","F0070000061A","E31250000331"))</f>
        <v/>
      </c>
    </row>
    <row r="11588" spans="16:20">
      <c r="P11588" s="70" t="str">
        <f t="shared" si="544"/>
        <v/>
      </c>
      <c r="Q11588" s="70" t="str">
        <f t="shared" si="545"/>
        <v/>
      </c>
      <c r="R11588" s="70" t="str">
        <f>IFERROR(IF(K11588="handling and wharfage",SUM(P11588:Q11588),IF(OR(K11588="tank",K11588="Boat",K11588="car"),INDEX(Rate!$B$4:$M$25,MATCH(Gilbert!N11588,Rate!$A$4:$A$25,0),MATCH(Gilbert!L11588,Rate!$B$3:$M$3,0))*O11588*0.8,INDEX(Rate!$B$4:$M$25,MATCH(Gilbert!N11588,Rate!$A$4:$A$25,0),MATCH(Gilbert!L11588,Rate!$B$3:$M$3,0))*O11588)),"")</f>
        <v/>
      </c>
      <c r="T11588" s="71" t="str">
        <f t="shared" si="546"/>
        <v/>
      </c>
    </row>
    <row r="11589" spans="16:20">
      <c r="P11589" s="70" t="str">
        <f t="shared" si="544"/>
        <v/>
      </c>
      <c r="Q11589" s="70" t="str">
        <f t="shared" si="545"/>
        <v/>
      </c>
      <c r="R11589" s="70" t="str">
        <f>IFERROR(IF(K11589="handling and wharfage",SUM(P11589:Q11589),IF(OR(K11589="tank",K11589="Boat",K11589="car"),INDEX(Rate!$B$4:$M$25,MATCH(Gilbert!N11589,Rate!$A$4:$A$25,0),MATCH(Gilbert!L11589,Rate!$B$3:$M$3,0))*O11589*0.8,INDEX(Rate!$B$4:$M$25,MATCH(Gilbert!N11589,Rate!$A$4:$A$25,0),MATCH(Gilbert!L11589,Rate!$B$3:$M$3,0))*O11589)),"")</f>
        <v/>
      </c>
      <c r="T11589" s="71" t="str">
        <f t="shared" si="546"/>
        <v/>
      </c>
    </row>
    <row r="11590" spans="16:20">
      <c r="P11590" s="70" t="str">
        <f t="shared" si="544"/>
        <v/>
      </c>
      <c r="Q11590" s="70" t="str">
        <f t="shared" si="545"/>
        <v/>
      </c>
      <c r="R11590" s="70" t="str">
        <f>IFERROR(IF(K11590="handling and wharfage",SUM(P11590:Q11590),IF(OR(K11590="tank",K11590="Boat",K11590="car"),INDEX(Rate!$B$4:$M$25,MATCH(Gilbert!N11590,Rate!$A$4:$A$25,0),MATCH(Gilbert!L11590,Rate!$B$3:$M$3,0))*O11590*0.8,INDEX(Rate!$B$4:$M$25,MATCH(Gilbert!N11590,Rate!$A$4:$A$25,0),MATCH(Gilbert!L11590,Rate!$B$3:$M$3,0))*O11590)),"")</f>
        <v/>
      </c>
      <c r="T11590" s="71" t="str">
        <f t="shared" si="546"/>
        <v/>
      </c>
    </row>
    <row r="11591" spans="16:20">
      <c r="P11591" s="70" t="str">
        <f t="shared" si="544"/>
        <v/>
      </c>
      <c r="Q11591" s="70" t="str">
        <f t="shared" si="545"/>
        <v/>
      </c>
      <c r="R11591" s="70" t="str">
        <f>IFERROR(IF(K11591="handling and wharfage",SUM(P11591:Q11591),IF(OR(K11591="tank",K11591="Boat",K11591="car"),INDEX(Rate!$B$4:$M$25,MATCH(Gilbert!N11591,Rate!$A$4:$A$25,0),MATCH(Gilbert!L11591,Rate!$B$3:$M$3,0))*O11591*0.8,INDEX(Rate!$B$4:$M$25,MATCH(Gilbert!N11591,Rate!$A$4:$A$25,0),MATCH(Gilbert!L11591,Rate!$B$3:$M$3,0))*O11591)),"")</f>
        <v/>
      </c>
      <c r="T11591" s="71" t="str">
        <f t="shared" si="546"/>
        <v/>
      </c>
    </row>
    <row r="11592" spans="16:20">
      <c r="P11592" s="70" t="str">
        <f t="shared" si="544"/>
        <v/>
      </c>
      <c r="Q11592" s="70" t="str">
        <f t="shared" si="545"/>
        <v/>
      </c>
      <c r="R11592" s="70" t="str">
        <f>IFERROR(IF(K11592="handling and wharfage",SUM(P11592:Q11592),IF(OR(K11592="tank",K11592="Boat",K11592="car"),INDEX(Rate!$B$4:$M$25,MATCH(Gilbert!N11592,Rate!$A$4:$A$25,0),MATCH(Gilbert!L11592,Rate!$B$3:$M$3,0))*O11592*0.8,INDEX(Rate!$B$4:$M$25,MATCH(Gilbert!N11592,Rate!$A$4:$A$25,0),MATCH(Gilbert!L11592,Rate!$B$3:$M$3,0))*O11592)),"")</f>
        <v/>
      </c>
      <c r="T11592" s="71" t="str">
        <f t="shared" si="546"/>
        <v/>
      </c>
    </row>
    <row r="11593" spans="16:20">
      <c r="P11593" s="70" t="str">
        <f t="shared" si="544"/>
        <v/>
      </c>
      <c r="Q11593" s="70" t="str">
        <f t="shared" si="545"/>
        <v/>
      </c>
      <c r="R11593" s="70" t="str">
        <f>IFERROR(IF(K11593="handling and wharfage",SUM(P11593:Q11593),IF(OR(K11593="tank",K11593="Boat",K11593="car"),INDEX(Rate!$B$4:$M$25,MATCH(Gilbert!N11593,Rate!$A$4:$A$25,0),MATCH(Gilbert!L11593,Rate!$B$3:$M$3,0))*O11593*0.8,INDEX(Rate!$B$4:$M$25,MATCH(Gilbert!N11593,Rate!$A$4:$A$25,0),MATCH(Gilbert!L11593,Rate!$B$3:$M$3,0))*O11593)),"")</f>
        <v/>
      </c>
      <c r="T11593" s="71" t="str">
        <f t="shared" si="546"/>
        <v/>
      </c>
    </row>
    <row r="11594" spans="16:20">
      <c r="P11594" s="70" t="str">
        <f t="shared" si="544"/>
        <v/>
      </c>
      <c r="Q11594" s="70" t="str">
        <f t="shared" si="545"/>
        <v/>
      </c>
      <c r="R11594" s="70" t="str">
        <f>IFERROR(IF(K11594="handling and wharfage",SUM(P11594:Q11594),IF(OR(K11594="tank",K11594="Boat",K11594="car"),INDEX(Rate!$B$4:$M$25,MATCH(Gilbert!N11594,Rate!$A$4:$A$25,0),MATCH(Gilbert!L11594,Rate!$B$3:$M$3,0))*O11594*0.8,INDEX(Rate!$B$4:$M$25,MATCH(Gilbert!N11594,Rate!$A$4:$A$25,0),MATCH(Gilbert!L11594,Rate!$B$3:$M$3,0))*O11594)),"")</f>
        <v/>
      </c>
      <c r="T11594" s="71" t="str">
        <f t="shared" si="546"/>
        <v/>
      </c>
    </row>
    <row r="11595" spans="16:20">
      <c r="P11595" s="70" t="str">
        <f t="shared" si="544"/>
        <v/>
      </c>
      <c r="Q11595" s="70" t="str">
        <f t="shared" si="545"/>
        <v/>
      </c>
      <c r="R11595" s="70" t="str">
        <f>IFERROR(IF(K11595="handling and wharfage",SUM(P11595:Q11595),IF(OR(K11595="tank",K11595="Boat",K11595="car"),INDEX(Rate!$B$4:$M$25,MATCH(Gilbert!N11595,Rate!$A$4:$A$25,0),MATCH(Gilbert!L11595,Rate!$B$3:$M$3,0))*O11595*0.8,INDEX(Rate!$B$4:$M$25,MATCH(Gilbert!N11595,Rate!$A$4:$A$25,0),MATCH(Gilbert!L11595,Rate!$B$3:$M$3,0))*O11595)),"")</f>
        <v/>
      </c>
      <c r="T11595" s="71" t="str">
        <f t="shared" si="546"/>
        <v/>
      </c>
    </row>
    <row r="11596" spans="16:20">
      <c r="P11596" s="70" t="str">
        <f t="shared" si="544"/>
        <v/>
      </c>
      <c r="Q11596" s="70" t="str">
        <f t="shared" si="545"/>
        <v/>
      </c>
      <c r="R11596" s="70" t="str">
        <f>IFERROR(IF(K11596="handling and wharfage",SUM(P11596:Q11596),IF(OR(K11596="tank",K11596="Boat",K11596="car"),INDEX(Rate!$B$4:$M$25,MATCH(Gilbert!N11596,Rate!$A$4:$A$25,0),MATCH(Gilbert!L11596,Rate!$B$3:$M$3,0))*O11596*0.8,INDEX(Rate!$B$4:$M$25,MATCH(Gilbert!N11596,Rate!$A$4:$A$25,0),MATCH(Gilbert!L11596,Rate!$B$3:$M$3,0))*O11596)),"")</f>
        <v/>
      </c>
      <c r="T11596" s="71" t="str">
        <f t="shared" si="546"/>
        <v/>
      </c>
    </row>
    <row r="11597" spans="16:20">
      <c r="P11597" s="70" t="str">
        <f t="shared" si="544"/>
        <v/>
      </c>
      <c r="Q11597" s="70" t="str">
        <f t="shared" si="545"/>
        <v/>
      </c>
      <c r="R11597" s="70" t="str">
        <f>IFERROR(IF(K11597="handling and wharfage",SUM(P11597:Q11597),IF(OR(K11597="tank",K11597="Boat",K11597="car"),INDEX(Rate!$B$4:$M$25,MATCH(Gilbert!N11597,Rate!$A$4:$A$25,0),MATCH(Gilbert!L11597,Rate!$B$3:$M$3,0))*O11597*0.8,INDEX(Rate!$B$4:$M$25,MATCH(Gilbert!N11597,Rate!$A$4:$A$25,0),MATCH(Gilbert!L11597,Rate!$B$3:$M$3,0))*O11597)),"")</f>
        <v/>
      </c>
      <c r="T11597" s="71" t="str">
        <f t="shared" si="546"/>
        <v/>
      </c>
    </row>
    <row r="11598" spans="16:20">
      <c r="P11598" s="70" t="str">
        <f t="shared" si="544"/>
        <v/>
      </c>
      <c r="Q11598" s="70" t="str">
        <f t="shared" si="545"/>
        <v/>
      </c>
      <c r="R11598" s="70" t="str">
        <f>IFERROR(IF(K11598="handling and wharfage",SUM(P11598:Q11598),IF(OR(K11598="tank",K11598="Boat",K11598="car"),INDEX(Rate!$B$4:$M$25,MATCH(Gilbert!N11598,Rate!$A$4:$A$25,0),MATCH(Gilbert!L11598,Rate!$B$3:$M$3,0))*O11598*0.8,INDEX(Rate!$B$4:$M$25,MATCH(Gilbert!N11598,Rate!$A$4:$A$25,0),MATCH(Gilbert!L11598,Rate!$B$3:$M$3,0))*O11598)),"")</f>
        <v/>
      </c>
      <c r="T11598" s="71" t="str">
        <f t="shared" si="546"/>
        <v/>
      </c>
    </row>
    <row r="11599" spans="16:20">
      <c r="P11599" s="70" t="str">
        <f t="shared" si="544"/>
        <v/>
      </c>
      <c r="Q11599" s="70" t="str">
        <f t="shared" si="545"/>
        <v/>
      </c>
      <c r="R11599" s="70" t="str">
        <f>IFERROR(IF(K11599="handling and wharfage",SUM(P11599:Q11599),IF(OR(K11599="tank",K11599="Boat",K11599="car"),INDEX(Rate!$B$4:$M$25,MATCH(Gilbert!N11599,Rate!$A$4:$A$25,0),MATCH(Gilbert!L11599,Rate!$B$3:$M$3,0))*O11599*0.8,INDEX(Rate!$B$4:$M$25,MATCH(Gilbert!N11599,Rate!$A$4:$A$25,0),MATCH(Gilbert!L11599,Rate!$B$3:$M$3,0))*O11599)),"")</f>
        <v/>
      </c>
      <c r="T11599" s="71" t="str">
        <f t="shared" si="546"/>
        <v/>
      </c>
    </row>
    <row r="11600" spans="16:20">
      <c r="P11600" s="70" t="str">
        <f t="shared" si="544"/>
        <v/>
      </c>
      <c r="Q11600" s="70" t="str">
        <f t="shared" si="545"/>
        <v/>
      </c>
      <c r="R11600" s="70" t="str">
        <f>IFERROR(IF(K11600="handling and wharfage",SUM(P11600:Q11600),IF(OR(K11600="tank",K11600="Boat",K11600="car"),INDEX(Rate!$B$4:$M$25,MATCH(Gilbert!N11600,Rate!$A$4:$A$25,0),MATCH(Gilbert!L11600,Rate!$B$3:$M$3,0))*O11600*0.8,INDEX(Rate!$B$4:$M$25,MATCH(Gilbert!N11600,Rate!$A$4:$A$25,0),MATCH(Gilbert!L11600,Rate!$B$3:$M$3,0))*O11600)),"")</f>
        <v/>
      </c>
      <c r="T11600" s="71" t="str">
        <f t="shared" si="546"/>
        <v/>
      </c>
    </row>
    <row r="11601" spans="16:20">
      <c r="P11601" s="70" t="str">
        <f t="shared" si="544"/>
        <v/>
      </c>
      <c r="Q11601" s="70" t="str">
        <f t="shared" si="545"/>
        <v/>
      </c>
      <c r="R11601" s="70" t="str">
        <f>IFERROR(IF(K11601="handling and wharfage",SUM(P11601:Q11601),IF(OR(K11601="tank",K11601="Boat",K11601="car"),INDEX(Rate!$B$4:$M$25,MATCH(Gilbert!N11601,Rate!$A$4:$A$25,0),MATCH(Gilbert!L11601,Rate!$B$3:$M$3,0))*O11601*0.8,INDEX(Rate!$B$4:$M$25,MATCH(Gilbert!N11601,Rate!$A$4:$A$25,0),MATCH(Gilbert!L11601,Rate!$B$3:$M$3,0))*O11601)),"")</f>
        <v/>
      </c>
      <c r="T11601" s="71" t="str">
        <f t="shared" si="546"/>
        <v/>
      </c>
    </row>
    <row r="11602" spans="16:20">
      <c r="P11602" s="70" t="str">
        <f t="shared" si="544"/>
        <v/>
      </c>
      <c r="Q11602" s="70" t="str">
        <f t="shared" si="545"/>
        <v/>
      </c>
      <c r="R11602" s="70" t="str">
        <f>IFERROR(IF(K11602="handling and wharfage",SUM(P11602:Q11602),IF(OR(K11602="tank",K11602="Boat",K11602="car"),INDEX(Rate!$B$4:$M$25,MATCH(Gilbert!N11602,Rate!$A$4:$A$25,0),MATCH(Gilbert!L11602,Rate!$B$3:$M$3,0))*O11602*0.8,INDEX(Rate!$B$4:$M$25,MATCH(Gilbert!N11602,Rate!$A$4:$A$25,0),MATCH(Gilbert!L11602,Rate!$B$3:$M$3,0))*O11602)),"")</f>
        <v/>
      </c>
      <c r="T11602" s="71" t="str">
        <f t="shared" si="546"/>
        <v/>
      </c>
    </row>
    <row r="11603" spans="16:20">
      <c r="P11603" s="70" t="str">
        <f t="shared" si="544"/>
        <v/>
      </c>
      <c r="Q11603" s="70" t="str">
        <f t="shared" si="545"/>
        <v/>
      </c>
      <c r="R11603" s="70" t="str">
        <f>IFERROR(IF(K11603="handling and wharfage",SUM(P11603:Q11603),IF(OR(K11603="tank",K11603="Boat",K11603="car"),INDEX(Rate!$B$4:$M$25,MATCH(Gilbert!N11603,Rate!$A$4:$A$25,0),MATCH(Gilbert!L11603,Rate!$B$3:$M$3,0))*O11603*0.8,INDEX(Rate!$B$4:$M$25,MATCH(Gilbert!N11603,Rate!$A$4:$A$25,0),MATCH(Gilbert!L11603,Rate!$B$3:$M$3,0))*O11603)),"")</f>
        <v/>
      </c>
      <c r="T11603" s="71" t="str">
        <f t="shared" si="546"/>
        <v/>
      </c>
    </row>
    <row r="11604" spans="16:20">
      <c r="P11604" s="70" t="str">
        <f t="shared" si="544"/>
        <v/>
      </c>
      <c r="Q11604" s="70" t="str">
        <f t="shared" si="545"/>
        <v/>
      </c>
      <c r="R11604" s="70" t="str">
        <f>IFERROR(IF(K11604="handling and wharfage",SUM(P11604:Q11604),IF(OR(K11604="tank",K11604="Boat",K11604="car"),INDEX(Rate!$B$4:$M$25,MATCH(Gilbert!N11604,Rate!$A$4:$A$25,0),MATCH(Gilbert!L11604,Rate!$B$3:$M$3,0))*O11604*0.8,INDEX(Rate!$B$4:$M$25,MATCH(Gilbert!N11604,Rate!$A$4:$A$25,0),MATCH(Gilbert!L11604,Rate!$B$3:$M$3,0))*O11604)),"")</f>
        <v/>
      </c>
      <c r="T11604" s="71" t="str">
        <f t="shared" si="546"/>
        <v/>
      </c>
    </row>
    <row r="11605" spans="16:20">
      <c r="P11605" s="70" t="str">
        <f t="shared" si="544"/>
        <v/>
      </c>
      <c r="Q11605" s="70" t="str">
        <f t="shared" si="545"/>
        <v/>
      </c>
      <c r="R11605" s="70" t="str">
        <f>IFERROR(IF(K11605="handling and wharfage",SUM(P11605:Q11605),IF(OR(K11605="tank",K11605="Boat",K11605="car"),INDEX(Rate!$B$4:$M$25,MATCH(Gilbert!N11605,Rate!$A$4:$A$25,0),MATCH(Gilbert!L11605,Rate!$B$3:$M$3,0))*O11605*0.8,INDEX(Rate!$B$4:$M$25,MATCH(Gilbert!N11605,Rate!$A$4:$A$25,0),MATCH(Gilbert!L11605,Rate!$B$3:$M$3,0))*O11605)),"")</f>
        <v/>
      </c>
      <c r="T11605" s="71" t="str">
        <f t="shared" si="546"/>
        <v/>
      </c>
    </row>
    <row r="11606" spans="16:20">
      <c r="P11606" s="70" t="str">
        <f t="shared" si="544"/>
        <v/>
      </c>
      <c r="Q11606" s="70" t="str">
        <f t="shared" si="545"/>
        <v/>
      </c>
      <c r="R11606" s="70" t="str">
        <f>IFERROR(IF(K11606="handling and wharfage",SUM(P11606:Q11606),IF(OR(K11606="tank",K11606="Boat",K11606="car"),INDEX(Rate!$B$4:$M$25,MATCH(Gilbert!N11606,Rate!$A$4:$A$25,0),MATCH(Gilbert!L11606,Rate!$B$3:$M$3,0))*O11606*0.8,INDEX(Rate!$B$4:$M$25,MATCH(Gilbert!N11606,Rate!$A$4:$A$25,0),MATCH(Gilbert!L11606,Rate!$B$3:$M$3,0))*O11606)),"")</f>
        <v/>
      </c>
      <c r="T11606" s="71" t="str">
        <f t="shared" si="546"/>
        <v/>
      </c>
    </row>
    <row r="11607" spans="16:20">
      <c r="P11607" s="70" t="str">
        <f t="shared" si="544"/>
        <v/>
      </c>
      <c r="Q11607" s="70" t="str">
        <f t="shared" si="545"/>
        <v/>
      </c>
      <c r="R11607" s="70" t="str">
        <f>IFERROR(IF(K11607="handling and wharfage",SUM(P11607:Q11607),IF(OR(K11607="tank",K11607="Boat",K11607="car"),INDEX(Rate!$B$4:$M$25,MATCH(Gilbert!N11607,Rate!$A$4:$A$25,0),MATCH(Gilbert!L11607,Rate!$B$3:$M$3,0))*O11607*0.8,INDEX(Rate!$B$4:$M$25,MATCH(Gilbert!N11607,Rate!$A$4:$A$25,0),MATCH(Gilbert!L11607,Rate!$B$3:$M$3,0))*O11607)),"")</f>
        <v/>
      </c>
      <c r="T11607" s="71" t="str">
        <f t="shared" si="546"/>
        <v/>
      </c>
    </row>
    <row r="11608" spans="16:20">
      <c r="P11608" s="70" t="str">
        <f t="shared" si="544"/>
        <v/>
      </c>
      <c r="Q11608" s="70" t="str">
        <f t="shared" si="545"/>
        <v/>
      </c>
      <c r="R11608" s="70" t="str">
        <f>IFERROR(IF(K11608="handling and wharfage",SUM(P11608:Q11608),IF(OR(K11608="tank",K11608="Boat",K11608="car"),INDEX(Rate!$B$4:$M$25,MATCH(Gilbert!N11608,Rate!$A$4:$A$25,0),MATCH(Gilbert!L11608,Rate!$B$3:$M$3,0))*O11608*0.8,INDEX(Rate!$B$4:$M$25,MATCH(Gilbert!N11608,Rate!$A$4:$A$25,0),MATCH(Gilbert!L11608,Rate!$B$3:$M$3,0))*O11608)),"")</f>
        <v/>
      </c>
      <c r="T11608" s="71" t="str">
        <f t="shared" si="546"/>
        <v/>
      </c>
    </row>
    <row r="11609" spans="16:20">
      <c r="P11609" s="70" t="str">
        <f t="shared" si="544"/>
        <v/>
      </c>
      <c r="Q11609" s="70" t="str">
        <f t="shared" si="545"/>
        <v/>
      </c>
      <c r="R11609" s="70" t="str">
        <f>IFERROR(IF(K11609="handling and wharfage",SUM(P11609:Q11609),IF(OR(K11609="tank",K11609="Boat",K11609="car"),INDEX(Rate!$B$4:$M$25,MATCH(Gilbert!N11609,Rate!$A$4:$A$25,0),MATCH(Gilbert!L11609,Rate!$B$3:$M$3,0))*O11609*0.8,INDEX(Rate!$B$4:$M$25,MATCH(Gilbert!N11609,Rate!$A$4:$A$25,0),MATCH(Gilbert!L11609,Rate!$B$3:$M$3,0))*O11609)),"")</f>
        <v/>
      </c>
      <c r="T11609" s="71" t="str">
        <f t="shared" si="546"/>
        <v/>
      </c>
    </row>
    <row r="11610" spans="16:20">
      <c r="P11610" s="70" t="str">
        <f t="shared" si="544"/>
        <v/>
      </c>
      <c r="Q11610" s="70" t="str">
        <f t="shared" si="545"/>
        <v/>
      </c>
      <c r="R11610" s="70" t="str">
        <f>IFERROR(IF(K11610="handling and wharfage",SUM(P11610:Q11610),IF(OR(K11610="tank",K11610="Boat",K11610="car"),INDEX(Rate!$B$4:$M$25,MATCH(Gilbert!N11610,Rate!$A$4:$A$25,0),MATCH(Gilbert!L11610,Rate!$B$3:$M$3,0))*O11610*0.8,INDEX(Rate!$B$4:$M$25,MATCH(Gilbert!N11610,Rate!$A$4:$A$25,0),MATCH(Gilbert!L11610,Rate!$B$3:$M$3,0))*O11610)),"")</f>
        <v/>
      </c>
      <c r="T11610" s="71" t="str">
        <f t="shared" si="546"/>
        <v/>
      </c>
    </row>
    <row r="11611" spans="16:20">
      <c r="P11611" s="70" t="str">
        <f t="shared" si="544"/>
        <v/>
      </c>
      <c r="Q11611" s="70" t="str">
        <f t="shared" si="545"/>
        <v/>
      </c>
      <c r="R11611" s="70" t="str">
        <f>IFERROR(IF(K11611="handling and wharfage",SUM(P11611:Q11611),IF(OR(K11611="tank",K11611="Boat",K11611="car"),INDEX(Rate!$B$4:$M$25,MATCH(Gilbert!N11611,Rate!$A$4:$A$25,0),MATCH(Gilbert!L11611,Rate!$B$3:$M$3,0))*O11611*0.8,INDEX(Rate!$B$4:$M$25,MATCH(Gilbert!N11611,Rate!$A$4:$A$25,0),MATCH(Gilbert!L11611,Rate!$B$3:$M$3,0))*O11611)),"")</f>
        <v/>
      </c>
      <c r="T11611" s="71" t="str">
        <f t="shared" si="546"/>
        <v/>
      </c>
    </row>
    <row r="11612" spans="16:20">
      <c r="P11612" s="70" t="str">
        <f t="shared" si="544"/>
        <v/>
      </c>
      <c r="Q11612" s="70" t="str">
        <f t="shared" si="545"/>
        <v/>
      </c>
      <c r="R11612" s="70" t="str">
        <f>IFERROR(IF(K11612="handling and wharfage",SUM(P11612:Q11612),IF(OR(K11612="tank",K11612="Boat",K11612="car"),INDEX(Rate!$B$4:$M$25,MATCH(Gilbert!N11612,Rate!$A$4:$A$25,0),MATCH(Gilbert!L11612,Rate!$B$3:$M$3,0))*O11612*0.8,INDEX(Rate!$B$4:$M$25,MATCH(Gilbert!N11612,Rate!$A$4:$A$25,0),MATCH(Gilbert!L11612,Rate!$B$3:$M$3,0))*O11612)),"")</f>
        <v/>
      </c>
      <c r="T11612" s="71" t="str">
        <f t="shared" si="546"/>
        <v/>
      </c>
    </row>
    <row r="11613" spans="16:20">
      <c r="P11613" s="70" t="str">
        <f t="shared" si="544"/>
        <v/>
      </c>
      <c r="Q11613" s="70" t="str">
        <f t="shared" si="545"/>
        <v/>
      </c>
      <c r="R11613" s="70" t="str">
        <f>IFERROR(IF(K11613="handling and wharfage",SUM(P11613:Q11613),IF(OR(K11613="tank",K11613="Boat",K11613="car"),INDEX(Rate!$B$4:$M$25,MATCH(Gilbert!N11613,Rate!$A$4:$A$25,0),MATCH(Gilbert!L11613,Rate!$B$3:$M$3,0))*O11613*0.8,INDEX(Rate!$B$4:$M$25,MATCH(Gilbert!N11613,Rate!$A$4:$A$25,0),MATCH(Gilbert!L11613,Rate!$B$3:$M$3,0))*O11613)),"")</f>
        <v/>
      </c>
      <c r="T11613" s="71" t="str">
        <f t="shared" si="546"/>
        <v/>
      </c>
    </row>
    <row r="11614" spans="16:20">
      <c r="P11614" s="70" t="str">
        <f t="shared" si="544"/>
        <v/>
      </c>
      <c r="Q11614" s="70" t="str">
        <f t="shared" si="545"/>
        <v/>
      </c>
      <c r="R11614" s="70" t="str">
        <f>IFERROR(IF(K11614="handling and wharfage",SUM(P11614:Q11614),IF(OR(K11614="tank",K11614="Boat",K11614="car"),INDEX(Rate!$B$4:$M$25,MATCH(Gilbert!N11614,Rate!$A$4:$A$25,0),MATCH(Gilbert!L11614,Rate!$B$3:$M$3,0))*O11614*0.8,INDEX(Rate!$B$4:$M$25,MATCH(Gilbert!N11614,Rate!$A$4:$A$25,0),MATCH(Gilbert!L11614,Rate!$B$3:$M$3,0))*O11614)),"")</f>
        <v/>
      </c>
      <c r="T11614" s="71" t="str">
        <f t="shared" si="546"/>
        <v/>
      </c>
    </row>
    <row r="11615" spans="16:20">
      <c r="P11615" s="70" t="str">
        <f t="shared" si="544"/>
        <v/>
      </c>
      <c r="Q11615" s="70" t="str">
        <f t="shared" si="545"/>
        <v/>
      </c>
      <c r="R11615" s="70" t="str">
        <f>IFERROR(IF(K11615="handling and wharfage",SUM(P11615:Q11615),IF(OR(K11615="tank",K11615="Boat",K11615="car"),INDEX(Rate!$B$4:$M$25,MATCH(Gilbert!N11615,Rate!$A$4:$A$25,0),MATCH(Gilbert!L11615,Rate!$B$3:$M$3,0))*O11615*0.8,INDEX(Rate!$B$4:$M$25,MATCH(Gilbert!N11615,Rate!$A$4:$A$25,0),MATCH(Gilbert!L11615,Rate!$B$3:$M$3,0))*O11615)),"")</f>
        <v/>
      </c>
      <c r="T11615" s="71" t="str">
        <f t="shared" si="546"/>
        <v/>
      </c>
    </row>
    <row r="11616" spans="16:20">
      <c r="P11616" s="70" t="str">
        <f t="shared" si="544"/>
        <v/>
      </c>
      <c r="Q11616" s="70" t="str">
        <f t="shared" si="545"/>
        <v/>
      </c>
      <c r="R11616" s="70" t="str">
        <f>IFERROR(IF(K11616="handling and wharfage",SUM(P11616:Q11616),IF(OR(K11616="tank",K11616="Boat",K11616="car"),INDEX(Rate!$B$4:$M$25,MATCH(Gilbert!N11616,Rate!$A$4:$A$25,0),MATCH(Gilbert!L11616,Rate!$B$3:$M$3,0))*O11616*0.8,INDEX(Rate!$B$4:$M$25,MATCH(Gilbert!N11616,Rate!$A$4:$A$25,0),MATCH(Gilbert!L11616,Rate!$B$3:$M$3,0))*O11616)),"")</f>
        <v/>
      </c>
      <c r="T11616" s="71" t="str">
        <f t="shared" si="546"/>
        <v/>
      </c>
    </row>
    <row r="11617" spans="16:20">
      <c r="P11617" s="70" t="str">
        <f t="shared" si="544"/>
        <v/>
      </c>
      <c r="Q11617" s="70" t="str">
        <f t="shared" si="545"/>
        <v/>
      </c>
      <c r="R11617" s="70" t="str">
        <f>IFERROR(IF(K11617="handling and wharfage",SUM(P11617:Q11617),IF(OR(K11617="tank",K11617="Boat",K11617="car"),INDEX(Rate!$B$4:$M$25,MATCH(Gilbert!N11617,Rate!$A$4:$A$25,0),MATCH(Gilbert!L11617,Rate!$B$3:$M$3,0))*O11617*0.8,INDEX(Rate!$B$4:$M$25,MATCH(Gilbert!N11617,Rate!$A$4:$A$25,0),MATCH(Gilbert!L11617,Rate!$B$3:$M$3,0))*O11617)),"")</f>
        <v/>
      </c>
      <c r="T11617" s="71" t="str">
        <f t="shared" si="546"/>
        <v/>
      </c>
    </row>
    <row r="11618" spans="16:20">
      <c r="P11618" s="70" t="str">
        <f t="shared" si="544"/>
        <v/>
      </c>
      <c r="Q11618" s="70" t="str">
        <f t="shared" si="545"/>
        <v/>
      </c>
      <c r="R11618" s="70" t="str">
        <f>IFERROR(IF(K11618="handling and wharfage",SUM(P11618:Q11618),IF(OR(K11618="tank",K11618="Boat",K11618="car"),INDEX(Rate!$B$4:$M$25,MATCH(Gilbert!N11618,Rate!$A$4:$A$25,0),MATCH(Gilbert!L11618,Rate!$B$3:$M$3,0))*O11618*0.8,INDEX(Rate!$B$4:$M$25,MATCH(Gilbert!N11618,Rate!$A$4:$A$25,0),MATCH(Gilbert!L11618,Rate!$B$3:$M$3,0))*O11618)),"")</f>
        <v/>
      </c>
      <c r="T11618" s="71" t="str">
        <f t="shared" si="546"/>
        <v/>
      </c>
    </row>
    <row r="11619" spans="16:20">
      <c r="P11619" s="70" t="str">
        <f t="shared" si="544"/>
        <v/>
      </c>
      <c r="Q11619" s="70" t="str">
        <f t="shared" si="545"/>
        <v/>
      </c>
      <c r="R11619" s="70" t="str">
        <f>IFERROR(IF(K11619="handling and wharfage",SUM(P11619:Q11619),IF(OR(K11619="tank",K11619="Boat",K11619="car"),INDEX(Rate!$B$4:$M$25,MATCH(Gilbert!N11619,Rate!$A$4:$A$25,0),MATCH(Gilbert!L11619,Rate!$B$3:$M$3,0))*O11619*0.8,INDEX(Rate!$B$4:$M$25,MATCH(Gilbert!N11619,Rate!$A$4:$A$25,0),MATCH(Gilbert!L11619,Rate!$B$3:$M$3,0))*O11619)),"")</f>
        <v/>
      </c>
      <c r="T11619" s="71" t="str">
        <f t="shared" si="546"/>
        <v/>
      </c>
    </row>
    <row r="11620" spans="16:20">
      <c r="P11620" s="70" t="str">
        <f t="shared" si="544"/>
        <v/>
      </c>
      <c r="Q11620" s="70" t="str">
        <f t="shared" si="545"/>
        <v/>
      </c>
      <c r="R11620" s="70" t="str">
        <f>IFERROR(IF(K11620="handling and wharfage",SUM(P11620:Q11620),IF(OR(K11620="tank",K11620="Boat",K11620="car"),INDEX(Rate!$B$4:$M$25,MATCH(Gilbert!N11620,Rate!$A$4:$A$25,0),MATCH(Gilbert!L11620,Rate!$B$3:$M$3,0))*O11620*0.8,INDEX(Rate!$B$4:$M$25,MATCH(Gilbert!N11620,Rate!$A$4:$A$25,0),MATCH(Gilbert!L11620,Rate!$B$3:$M$3,0))*O11620)),"")</f>
        <v/>
      </c>
      <c r="T11620" s="71" t="str">
        <f t="shared" si="546"/>
        <v/>
      </c>
    </row>
    <row r="11621" spans="16:20">
      <c r="P11621" s="70" t="str">
        <f t="shared" si="544"/>
        <v/>
      </c>
      <c r="Q11621" s="70" t="str">
        <f t="shared" si="545"/>
        <v/>
      </c>
      <c r="R11621" s="70" t="str">
        <f>IFERROR(IF(K11621="handling and wharfage",SUM(P11621:Q11621),IF(OR(K11621="tank",K11621="Boat",K11621="car"),INDEX(Rate!$B$4:$M$25,MATCH(Gilbert!N11621,Rate!$A$4:$A$25,0),MATCH(Gilbert!L11621,Rate!$B$3:$M$3,0))*O11621*0.8,INDEX(Rate!$B$4:$M$25,MATCH(Gilbert!N11621,Rate!$A$4:$A$25,0),MATCH(Gilbert!L11621,Rate!$B$3:$M$3,0))*O11621)),"")</f>
        <v/>
      </c>
      <c r="T11621" s="71" t="str">
        <f t="shared" si="546"/>
        <v/>
      </c>
    </row>
    <row r="11622" spans="16:20">
      <c r="P11622" s="70" t="str">
        <f t="shared" si="544"/>
        <v/>
      </c>
      <c r="Q11622" s="70" t="str">
        <f t="shared" si="545"/>
        <v/>
      </c>
      <c r="R11622" s="70" t="str">
        <f>IFERROR(IF(K11622="handling and wharfage",SUM(P11622:Q11622),IF(OR(K11622="tank",K11622="Boat",K11622="car"),INDEX(Rate!$B$4:$M$25,MATCH(Gilbert!N11622,Rate!$A$4:$A$25,0),MATCH(Gilbert!L11622,Rate!$B$3:$M$3,0))*O11622*0.8,INDEX(Rate!$B$4:$M$25,MATCH(Gilbert!N11622,Rate!$A$4:$A$25,0),MATCH(Gilbert!L11622,Rate!$B$3:$M$3,0))*O11622)),"")</f>
        <v/>
      </c>
      <c r="T11622" s="71" t="str">
        <f t="shared" si="546"/>
        <v/>
      </c>
    </row>
    <row r="11623" spans="16:20">
      <c r="P11623" s="70" t="str">
        <f t="shared" si="544"/>
        <v/>
      </c>
      <c r="Q11623" s="70" t="str">
        <f t="shared" si="545"/>
        <v/>
      </c>
      <c r="R11623" s="70" t="str">
        <f>IFERROR(IF(K11623="handling and wharfage",SUM(P11623:Q11623),IF(OR(K11623="tank",K11623="Boat",K11623="car"),INDEX(Rate!$B$4:$M$25,MATCH(Gilbert!N11623,Rate!$A$4:$A$25,0),MATCH(Gilbert!L11623,Rate!$B$3:$M$3,0))*O11623*0.8,INDEX(Rate!$B$4:$M$25,MATCH(Gilbert!N11623,Rate!$A$4:$A$25,0),MATCH(Gilbert!L11623,Rate!$B$3:$M$3,0))*O11623)),"")</f>
        <v/>
      </c>
      <c r="T11623" s="71" t="str">
        <f t="shared" si="546"/>
        <v/>
      </c>
    </row>
    <row r="11624" spans="16:20">
      <c r="P11624" s="70" t="str">
        <f t="shared" si="544"/>
        <v/>
      </c>
      <c r="Q11624" s="70" t="str">
        <f t="shared" si="545"/>
        <v/>
      </c>
      <c r="R11624" s="70" t="str">
        <f>IFERROR(IF(K11624="handling and wharfage",SUM(P11624:Q11624),IF(OR(K11624="tank",K11624="Boat",K11624="car"),INDEX(Rate!$B$4:$M$25,MATCH(Gilbert!N11624,Rate!$A$4:$A$25,0),MATCH(Gilbert!L11624,Rate!$B$3:$M$3,0))*O11624*0.8,INDEX(Rate!$B$4:$M$25,MATCH(Gilbert!N11624,Rate!$A$4:$A$25,0),MATCH(Gilbert!L11624,Rate!$B$3:$M$3,0))*O11624)),"")</f>
        <v/>
      </c>
      <c r="T11624" s="71" t="str">
        <f t="shared" si="546"/>
        <v/>
      </c>
    </row>
    <row r="11625" spans="16:20">
      <c r="P11625" s="70" t="str">
        <f t="shared" si="544"/>
        <v/>
      </c>
      <c r="Q11625" s="70" t="str">
        <f t="shared" si="545"/>
        <v/>
      </c>
      <c r="R11625" s="70" t="str">
        <f>IFERROR(IF(K11625="handling and wharfage",SUM(P11625:Q11625),IF(OR(K11625="tank",K11625="Boat",K11625="car"),INDEX(Rate!$B$4:$M$25,MATCH(Gilbert!N11625,Rate!$A$4:$A$25,0),MATCH(Gilbert!L11625,Rate!$B$3:$M$3,0))*O11625*0.8,INDEX(Rate!$B$4:$M$25,MATCH(Gilbert!N11625,Rate!$A$4:$A$25,0),MATCH(Gilbert!L11625,Rate!$B$3:$M$3,0))*O11625)),"")</f>
        <v/>
      </c>
      <c r="T11625" s="71" t="str">
        <f t="shared" si="546"/>
        <v/>
      </c>
    </row>
    <row r="11626" spans="16:20">
      <c r="P11626" s="70" t="str">
        <f t="shared" si="544"/>
        <v/>
      </c>
      <c r="Q11626" s="70" t="str">
        <f t="shared" si="545"/>
        <v/>
      </c>
      <c r="R11626" s="70" t="str">
        <f>IFERROR(IF(K11626="handling and wharfage",SUM(P11626:Q11626),IF(OR(K11626="tank",K11626="Boat",K11626="car"),INDEX(Rate!$B$4:$M$25,MATCH(Gilbert!N11626,Rate!$A$4:$A$25,0),MATCH(Gilbert!L11626,Rate!$B$3:$M$3,0))*O11626*0.8,INDEX(Rate!$B$4:$M$25,MATCH(Gilbert!N11626,Rate!$A$4:$A$25,0),MATCH(Gilbert!L11626,Rate!$B$3:$M$3,0))*O11626)),"")</f>
        <v/>
      </c>
      <c r="T11626" s="71" t="str">
        <f t="shared" si="546"/>
        <v/>
      </c>
    </row>
    <row r="11627" spans="16:20">
      <c r="P11627" s="70" t="str">
        <f t="shared" si="544"/>
        <v/>
      </c>
      <c r="Q11627" s="70" t="str">
        <f t="shared" si="545"/>
        <v/>
      </c>
      <c r="R11627" s="70" t="str">
        <f>IFERROR(IF(K11627="handling and wharfage",SUM(P11627:Q11627),IF(OR(K11627="tank",K11627="Boat",K11627="car"),INDEX(Rate!$B$4:$M$25,MATCH(Gilbert!N11627,Rate!$A$4:$A$25,0),MATCH(Gilbert!L11627,Rate!$B$3:$M$3,0))*O11627*0.8,INDEX(Rate!$B$4:$M$25,MATCH(Gilbert!N11627,Rate!$A$4:$A$25,0),MATCH(Gilbert!L11627,Rate!$B$3:$M$3,0))*O11627)),"")</f>
        <v/>
      </c>
      <c r="T11627" s="71" t="str">
        <f t="shared" si="546"/>
        <v/>
      </c>
    </row>
    <row r="11628" spans="16:20">
      <c r="P11628" s="70" t="str">
        <f t="shared" si="544"/>
        <v/>
      </c>
      <c r="Q11628" s="70" t="str">
        <f t="shared" si="545"/>
        <v/>
      </c>
      <c r="R11628" s="70" t="str">
        <f>IFERROR(IF(K11628="handling and wharfage",SUM(P11628:Q11628),IF(OR(K11628="tank",K11628="Boat",K11628="car"),INDEX(Rate!$B$4:$M$25,MATCH(Gilbert!N11628,Rate!$A$4:$A$25,0),MATCH(Gilbert!L11628,Rate!$B$3:$M$3,0))*O11628*0.8,INDEX(Rate!$B$4:$M$25,MATCH(Gilbert!N11628,Rate!$A$4:$A$25,0),MATCH(Gilbert!L11628,Rate!$B$3:$M$3,0))*O11628)),"")</f>
        <v/>
      </c>
      <c r="T11628" s="71" t="str">
        <f t="shared" si="546"/>
        <v/>
      </c>
    </row>
    <row r="11629" spans="16:20">
      <c r="P11629" s="70" t="str">
        <f t="shared" si="544"/>
        <v/>
      </c>
      <c r="Q11629" s="70" t="str">
        <f t="shared" si="545"/>
        <v/>
      </c>
      <c r="R11629" s="70" t="str">
        <f>IFERROR(IF(K11629="handling and wharfage",SUM(P11629:Q11629),IF(OR(K11629="tank",K11629="Boat",K11629="car"),INDEX(Rate!$B$4:$M$25,MATCH(Gilbert!N11629,Rate!$A$4:$A$25,0),MATCH(Gilbert!L11629,Rate!$B$3:$M$3,0))*O11629*0.8,INDEX(Rate!$B$4:$M$25,MATCH(Gilbert!N11629,Rate!$A$4:$A$25,0),MATCH(Gilbert!L11629,Rate!$B$3:$M$3,0))*O11629)),"")</f>
        <v/>
      </c>
      <c r="T11629" s="71" t="str">
        <f t="shared" si="546"/>
        <v/>
      </c>
    </row>
    <row r="11630" spans="16:20">
      <c r="P11630" s="70" t="str">
        <f t="shared" si="544"/>
        <v/>
      </c>
      <c r="Q11630" s="70" t="str">
        <f t="shared" si="545"/>
        <v/>
      </c>
      <c r="R11630" s="70" t="str">
        <f>IFERROR(IF(K11630="handling and wharfage",SUM(P11630:Q11630),IF(OR(K11630="tank",K11630="Boat",K11630="car"),INDEX(Rate!$B$4:$M$25,MATCH(Gilbert!N11630,Rate!$A$4:$A$25,0),MATCH(Gilbert!L11630,Rate!$B$3:$M$3,0))*O11630*0.8,INDEX(Rate!$B$4:$M$25,MATCH(Gilbert!N11630,Rate!$A$4:$A$25,0),MATCH(Gilbert!L11630,Rate!$B$3:$M$3,0))*O11630)),"")</f>
        <v/>
      </c>
      <c r="T11630" s="71" t="str">
        <f t="shared" si="546"/>
        <v/>
      </c>
    </row>
    <row r="11631" spans="16:20">
      <c r="P11631" s="70" t="str">
        <f t="shared" si="544"/>
        <v/>
      </c>
      <c r="Q11631" s="70" t="str">
        <f t="shared" si="545"/>
        <v/>
      </c>
      <c r="R11631" s="70" t="str">
        <f>IFERROR(IF(K11631="handling and wharfage",SUM(P11631:Q11631),IF(OR(K11631="tank",K11631="Boat",K11631="car"),INDEX(Rate!$B$4:$M$25,MATCH(Gilbert!N11631,Rate!$A$4:$A$25,0),MATCH(Gilbert!L11631,Rate!$B$3:$M$3,0))*O11631*0.8,INDEX(Rate!$B$4:$M$25,MATCH(Gilbert!N11631,Rate!$A$4:$A$25,0),MATCH(Gilbert!L11631,Rate!$B$3:$M$3,0))*O11631)),"")</f>
        <v/>
      </c>
      <c r="T11631" s="71" t="str">
        <f t="shared" si="546"/>
        <v/>
      </c>
    </row>
    <row r="11632" spans="16:20">
      <c r="P11632" s="70" t="str">
        <f t="shared" si="544"/>
        <v/>
      </c>
      <c r="Q11632" s="70" t="str">
        <f t="shared" si="545"/>
        <v/>
      </c>
      <c r="R11632" s="70" t="str">
        <f>IFERROR(IF(K11632="handling and wharfage",SUM(P11632:Q11632),IF(OR(K11632="tank",K11632="Boat",K11632="car"),INDEX(Rate!$B$4:$M$25,MATCH(Gilbert!N11632,Rate!$A$4:$A$25,0),MATCH(Gilbert!L11632,Rate!$B$3:$M$3,0))*O11632*0.8,INDEX(Rate!$B$4:$M$25,MATCH(Gilbert!N11632,Rate!$A$4:$A$25,0),MATCH(Gilbert!L11632,Rate!$B$3:$M$3,0))*O11632)),"")</f>
        <v/>
      </c>
      <c r="T11632" s="71" t="str">
        <f t="shared" si="546"/>
        <v/>
      </c>
    </row>
    <row r="11633" spans="16:20">
      <c r="P11633" s="70" t="str">
        <f t="shared" si="544"/>
        <v/>
      </c>
      <c r="Q11633" s="70" t="str">
        <f t="shared" si="545"/>
        <v/>
      </c>
      <c r="R11633" s="70" t="str">
        <f>IFERROR(IF(K11633="handling and wharfage",SUM(P11633:Q11633),IF(OR(K11633="tank",K11633="Boat",K11633="car"),INDEX(Rate!$B$4:$M$25,MATCH(Gilbert!N11633,Rate!$A$4:$A$25,0),MATCH(Gilbert!L11633,Rate!$B$3:$M$3,0))*O11633*0.8,INDEX(Rate!$B$4:$M$25,MATCH(Gilbert!N11633,Rate!$A$4:$A$25,0),MATCH(Gilbert!L11633,Rate!$B$3:$M$3,0))*O11633)),"")</f>
        <v/>
      </c>
      <c r="T11633" s="71" t="str">
        <f t="shared" si="546"/>
        <v/>
      </c>
    </row>
    <row r="11634" spans="16:20">
      <c r="P11634" s="70" t="str">
        <f t="shared" si="544"/>
        <v/>
      </c>
      <c r="Q11634" s="70" t="str">
        <f t="shared" si="545"/>
        <v/>
      </c>
      <c r="R11634" s="70" t="str">
        <f>IFERROR(IF(K11634="handling and wharfage",SUM(P11634:Q11634),IF(OR(K11634="tank",K11634="Boat",K11634="car"),INDEX(Rate!$B$4:$M$25,MATCH(Gilbert!N11634,Rate!$A$4:$A$25,0),MATCH(Gilbert!L11634,Rate!$B$3:$M$3,0))*O11634*0.8,INDEX(Rate!$B$4:$M$25,MATCH(Gilbert!N11634,Rate!$A$4:$A$25,0),MATCH(Gilbert!L11634,Rate!$B$3:$M$3,0))*O11634)),"")</f>
        <v/>
      </c>
      <c r="T11634" s="71" t="str">
        <f t="shared" si="546"/>
        <v/>
      </c>
    </row>
    <row r="11635" spans="16:20">
      <c r="P11635" s="70" t="str">
        <f t="shared" si="544"/>
        <v/>
      </c>
      <c r="Q11635" s="70" t="str">
        <f t="shared" si="545"/>
        <v/>
      </c>
      <c r="R11635" s="70" t="str">
        <f>IFERROR(IF(K11635="handling and wharfage",SUM(P11635:Q11635),IF(OR(K11635="tank",K11635="Boat",K11635="car"),INDEX(Rate!$B$4:$M$25,MATCH(Gilbert!N11635,Rate!$A$4:$A$25,0),MATCH(Gilbert!L11635,Rate!$B$3:$M$3,0))*O11635*0.8,INDEX(Rate!$B$4:$M$25,MATCH(Gilbert!N11635,Rate!$A$4:$A$25,0),MATCH(Gilbert!L11635,Rate!$B$3:$M$3,0))*O11635)),"")</f>
        <v/>
      </c>
      <c r="T11635" s="71" t="str">
        <f t="shared" si="546"/>
        <v/>
      </c>
    </row>
    <row r="11636" spans="16:20">
      <c r="P11636" s="70" t="str">
        <f t="shared" si="544"/>
        <v/>
      </c>
      <c r="Q11636" s="70" t="str">
        <f t="shared" si="545"/>
        <v/>
      </c>
      <c r="R11636" s="70" t="str">
        <f>IFERROR(IF(K11636="handling and wharfage",SUM(P11636:Q11636),IF(OR(K11636="tank",K11636="Boat",K11636="car"),INDEX(Rate!$B$4:$M$25,MATCH(Gilbert!N11636,Rate!$A$4:$A$25,0),MATCH(Gilbert!L11636,Rate!$B$3:$M$3,0))*O11636*0.8,INDEX(Rate!$B$4:$M$25,MATCH(Gilbert!N11636,Rate!$A$4:$A$25,0),MATCH(Gilbert!L11636,Rate!$B$3:$M$3,0))*O11636)),"")</f>
        <v/>
      </c>
      <c r="T11636" s="71" t="str">
        <f t="shared" si="546"/>
        <v/>
      </c>
    </row>
    <row r="11637" spans="16:20">
      <c r="P11637" s="70" t="str">
        <f t="shared" si="544"/>
        <v/>
      </c>
      <c r="Q11637" s="70" t="str">
        <f t="shared" si="545"/>
        <v/>
      </c>
      <c r="R11637" s="70" t="str">
        <f>IFERROR(IF(K11637="handling and wharfage",SUM(P11637:Q11637),IF(OR(K11637="tank",K11637="Boat",K11637="car"),INDEX(Rate!$B$4:$M$25,MATCH(Gilbert!N11637,Rate!$A$4:$A$25,0),MATCH(Gilbert!L11637,Rate!$B$3:$M$3,0))*O11637*0.8,INDEX(Rate!$B$4:$M$25,MATCH(Gilbert!N11637,Rate!$A$4:$A$25,0),MATCH(Gilbert!L11637,Rate!$B$3:$M$3,0))*O11637)),"")</f>
        <v/>
      </c>
      <c r="T11637" s="71" t="str">
        <f t="shared" si="546"/>
        <v/>
      </c>
    </row>
    <row r="11638" spans="16:20">
      <c r="P11638" s="70" t="str">
        <f t="shared" si="544"/>
        <v/>
      </c>
      <c r="Q11638" s="70" t="str">
        <f t="shared" si="545"/>
        <v/>
      </c>
      <c r="R11638" s="70" t="str">
        <f>IFERROR(IF(K11638="handling and wharfage",SUM(P11638:Q11638),IF(OR(K11638="tank",K11638="Boat",K11638="car"),INDEX(Rate!$B$4:$M$25,MATCH(Gilbert!N11638,Rate!$A$4:$A$25,0),MATCH(Gilbert!L11638,Rate!$B$3:$M$3,0))*O11638*0.8,INDEX(Rate!$B$4:$M$25,MATCH(Gilbert!N11638,Rate!$A$4:$A$25,0),MATCH(Gilbert!L11638,Rate!$B$3:$M$3,0))*O11638)),"")</f>
        <v/>
      </c>
      <c r="T11638" s="71" t="str">
        <f t="shared" si="546"/>
        <v/>
      </c>
    </row>
    <row r="11639" spans="16:20">
      <c r="P11639" s="70" t="str">
        <f t="shared" si="544"/>
        <v/>
      </c>
      <c r="Q11639" s="70" t="str">
        <f t="shared" si="545"/>
        <v/>
      </c>
      <c r="R11639" s="70" t="str">
        <f>IFERROR(IF(K11639="handling and wharfage",SUM(P11639:Q11639),IF(OR(K11639="tank",K11639="Boat",K11639="car"),INDEX(Rate!$B$4:$M$25,MATCH(Gilbert!N11639,Rate!$A$4:$A$25,0),MATCH(Gilbert!L11639,Rate!$B$3:$M$3,0))*O11639*0.8,INDEX(Rate!$B$4:$M$25,MATCH(Gilbert!N11639,Rate!$A$4:$A$25,0),MATCH(Gilbert!L11639,Rate!$B$3:$M$3,0))*O11639)),"")</f>
        <v/>
      </c>
      <c r="T11639" s="71" t="str">
        <f t="shared" si="546"/>
        <v/>
      </c>
    </row>
    <row r="11640" spans="16:20">
      <c r="P11640" s="70" t="str">
        <f t="shared" si="544"/>
        <v/>
      </c>
      <c r="Q11640" s="70" t="str">
        <f t="shared" si="545"/>
        <v/>
      </c>
      <c r="R11640" s="70" t="str">
        <f>IFERROR(IF(K11640="handling and wharfage",SUM(P11640:Q11640),IF(OR(K11640="tank",K11640="Boat",K11640="car"),INDEX(Rate!$B$4:$M$25,MATCH(Gilbert!N11640,Rate!$A$4:$A$25,0),MATCH(Gilbert!L11640,Rate!$B$3:$M$3,0))*O11640*0.8,INDEX(Rate!$B$4:$M$25,MATCH(Gilbert!N11640,Rate!$A$4:$A$25,0),MATCH(Gilbert!L11640,Rate!$B$3:$M$3,0))*O11640)),"")</f>
        <v/>
      </c>
      <c r="T11640" s="71" t="str">
        <f t="shared" si="546"/>
        <v/>
      </c>
    </row>
    <row r="11641" spans="16:20">
      <c r="P11641" s="70" t="str">
        <f t="shared" si="544"/>
        <v/>
      </c>
      <c r="Q11641" s="70" t="str">
        <f t="shared" si="545"/>
        <v/>
      </c>
      <c r="R11641" s="70" t="str">
        <f>IFERROR(IF(K11641="handling and wharfage",SUM(P11641:Q11641),IF(OR(K11641="tank",K11641="Boat",K11641="car"),INDEX(Rate!$B$4:$M$25,MATCH(Gilbert!N11641,Rate!$A$4:$A$25,0),MATCH(Gilbert!L11641,Rate!$B$3:$M$3,0))*O11641*0.8,INDEX(Rate!$B$4:$M$25,MATCH(Gilbert!N11641,Rate!$A$4:$A$25,0),MATCH(Gilbert!L11641,Rate!$B$3:$M$3,0))*O11641)),"")</f>
        <v/>
      </c>
      <c r="T11641" s="71" t="str">
        <f t="shared" si="546"/>
        <v/>
      </c>
    </row>
    <row r="11642" spans="16:20">
      <c r="P11642" s="70" t="str">
        <f t="shared" si="544"/>
        <v/>
      </c>
      <c r="Q11642" s="70" t="str">
        <f t="shared" si="545"/>
        <v/>
      </c>
      <c r="R11642" s="70" t="str">
        <f>IFERROR(IF(K11642="handling and wharfage",SUM(P11642:Q11642),IF(OR(K11642="tank",K11642="Boat",K11642="car"),INDEX(Rate!$B$4:$M$25,MATCH(Gilbert!N11642,Rate!$A$4:$A$25,0),MATCH(Gilbert!L11642,Rate!$B$3:$M$3,0))*O11642*0.8,INDEX(Rate!$B$4:$M$25,MATCH(Gilbert!N11642,Rate!$A$4:$A$25,0),MATCH(Gilbert!L11642,Rate!$B$3:$M$3,0))*O11642)),"")</f>
        <v/>
      </c>
      <c r="T11642" s="71" t="str">
        <f t="shared" si="546"/>
        <v/>
      </c>
    </row>
    <row r="11643" spans="16:20">
      <c r="P11643" s="70" t="str">
        <f t="shared" si="544"/>
        <v/>
      </c>
      <c r="Q11643" s="70" t="str">
        <f t="shared" si="545"/>
        <v/>
      </c>
      <c r="R11643" s="70" t="str">
        <f>IFERROR(IF(K11643="handling and wharfage",SUM(P11643:Q11643),IF(OR(K11643="tank",K11643="Boat",K11643="car"),INDEX(Rate!$B$4:$M$25,MATCH(Gilbert!N11643,Rate!$A$4:$A$25,0),MATCH(Gilbert!L11643,Rate!$B$3:$M$3,0))*O11643*0.8,INDEX(Rate!$B$4:$M$25,MATCH(Gilbert!N11643,Rate!$A$4:$A$25,0),MATCH(Gilbert!L11643,Rate!$B$3:$M$3,0))*O11643)),"")</f>
        <v/>
      </c>
      <c r="T11643" s="71" t="str">
        <f t="shared" si="546"/>
        <v/>
      </c>
    </row>
    <row r="11644" spans="16:20">
      <c r="P11644" s="70" t="str">
        <f t="shared" si="544"/>
        <v/>
      </c>
      <c r="Q11644" s="70" t="str">
        <f t="shared" si="545"/>
        <v/>
      </c>
      <c r="R11644" s="70" t="str">
        <f>IFERROR(IF(K11644="handling and wharfage",SUM(P11644:Q11644),IF(OR(K11644="tank",K11644="Boat",K11644="car"),INDEX(Rate!$B$4:$M$25,MATCH(Gilbert!N11644,Rate!$A$4:$A$25,0),MATCH(Gilbert!L11644,Rate!$B$3:$M$3,0))*O11644*0.8,INDEX(Rate!$B$4:$M$25,MATCH(Gilbert!N11644,Rate!$A$4:$A$25,0),MATCH(Gilbert!L11644,Rate!$B$3:$M$3,0))*O11644)),"")</f>
        <v/>
      </c>
      <c r="T11644" s="71" t="str">
        <f t="shared" si="546"/>
        <v/>
      </c>
    </row>
    <row r="11645" spans="16:20">
      <c r="P11645" s="70" t="str">
        <f t="shared" si="544"/>
        <v/>
      </c>
      <c r="Q11645" s="70" t="str">
        <f t="shared" si="545"/>
        <v/>
      </c>
      <c r="R11645" s="70" t="str">
        <f>IFERROR(IF(K11645="handling and wharfage",SUM(P11645:Q11645),IF(OR(K11645="tank",K11645="Boat",K11645="car"),INDEX(Rate!$B$4:$M$25,MATCH(Gilbert!N11645,Rate!$A$4:$A$25,0),MATCH(Gilbert!L11645,Rate!$B$3:$M$3,0))*O11645*0.8,INDEX(Rate!$B$4:$M$25,MATCH(Gilbert!N11645,Rate!$A$4:$A$25,0),MATCH(Gilbert!L11645,Rate!$B$3:$M$3,0))*O11645)),"")</f>
        <v/>
      </c>
      <c r="T11645" s="71" t="str">
        <f t="shared" si="546"/>
        <v/>
      </c>
    </row>
    <row r="11646" spans="16:20">
      <c r="P11646" s="70" t="str">
        <f t="shared" si="544"/>
        <v/>
      </c>
      <c r="Q11646" s="70" t="str">
        <f t="shared" si="545"/>
        <v/>
      </c>
      <c r="R11646" s="70" t="str">
        <f>IFERROR(IF(K11646="handling and wharfage",SUM(P11646:Q11646),IF(OR(K11646="tank",K11646="Boat",K11646="car"),INDEX(Rate!$B$4:$M$25,MATCH(Gilbert!N11646,Rate!$A$4:$A$25,0),MATCH(Gilbert!L11646,Rate!$B$3:$M$3,0))*O11646*0.8,INDEX(Rate!$B$4:$M$25,MATCH(Gilbert!N11646,Rate!$A$4:$A$25,0),MATCH(Gilbert!L11646,Rate!$B$3:$M$3,0))*O11646)),"")</f>
        <v/>
      </c>
      <c r="T11646" s="71" t="str">
        <f t="shared" si="546"/>
        <v/>
      </c>
    </row>
    <row r="11647" spans="16:20">
      <c r="P11647" s="70" t="str">
        <f t="shared" si="544"/>
        <v/>
      </c>
      <c r="Q11647" s="70" t="str">
        <f t="shared" si="545"/>
        <v/>
      </c>
      <c r="R11647" s="70" t="str">
        <f>IFERROR(IF(K11647="handling and wharfage",SUM(P11647:Q11647),IF(OR(K11647="tank",K11647="Boat",K11647="car"),INDEX(Rate!$B$4:$M$25,MATCH(Gilbert!N11647,Rate!$A$4:$A$25,0),MATCH(Gilbert!L11647,Rate!$B$3:$M$3,0))*O11647*0.8,INDEX(Rate!$B$4:$M$25,MATCH(Gilbert!N11647,Rate!$A$4:$A$25,0),MATCH(Gilbert!L11647,Rate!$B$3:$M$3,0))*O11647)),"")</f>
        <v/>
      </c>
      <c r="T11647" s="71" t="str">
        <f t="shared" si="546"/>
        <v/>
      </c>
    </row>
    <row r="11648" spans="16:20">
      <c r="P11648" s="70" t="str">
        <f t="shared" si="544"/>
        <v/>
      </c>
      <c r="Q11648" s="70" t="str">
        <f t="shared" si="545"/>
        <v/>
      </c>
      <c r="R11648" s="70" t="str">
        <f>IFERROR(IF(K11648="handling and wharfage",SUM(P11648:Q11648),IF(OR(K11648="tank",K11648="Boat",K11648="car"),INDEX(Rate!$B$4:$M$25,MATCH(Gilbert!N11648,Rate!$A$4:$A$25,0),MATCH(Gilbert!L11648,Rate!$B$3:$M$3,0))*O11648*0.8,INDEX(Rate!$B$4:$M$25,MATCH(Gilbert!N11648,Rate!$A$4:$A$25,0),MATCH(Gilbert!L11648,Rate!$B$3:$M$3,0))*O11648)),"")</f>
        <v/>
      </c>
      <c r="T11648" s="71" t="str">
        <f t="shared" si="546"/>
        <v/>
      </c>
    </row>
    <row r="11649" spans="16:20">
      <c r="P11649" s="70" t="str">
        <f t="shared" si="544"/>
        <v/>
      </c>
      <c r="Q11649" s="70" t="str">
        <f t="shared" si="545"/>
        <v/>
      </c>
      <c r="R11649" s="70" t="str">
        <f>IFERROR(IF(K11649="handling and wharfage",SUM(P11649:Q11649),IF(OR(K11649="tank",K11649="Boat",K11649="car"),INDEX(Rate!$B$4:$M$25,MATCH(Gilbert!N11649,Rate!$A$4:$A$25,0),MATCH(Gilbert!L11649,Rate!$B$3:$M$3,0))*O11649*0.8,INDEX(Rate!$B$4:$M$25,MATCH(Gilbert!N11649,Rate!$A$4:$A$25,0),MATCH(Gilbert!L11649,Rate!$B$3:$M$3,0))*O11649)),"")</f>
        <v/>
      </c>
      <c r="T11649" s="71" t="str">
        <f t="shared" si="546"/>
        <v/>
      </c>
    </row>
    <row r="11650" spans="16:20">
      <c r="P11650" s="70" t="str">
        <f t="shared" si="544"/>
        <v/>
      </c>
      <c r="Q11650" s="70" t="str">
        <f t="shared" si="545"/>
        <v/>
      </c>
      <c r="R11650" s="70" t="str">
        <f>IFERROR(IF(K11650="handling and wharfage",SUM(P11650:Q11650),IF(OR(K11650="tank",K11650="Boat",K11650="car"),INDEX(Rate!$B$4:$M$25,MATCH(Gilbert!N11650,Rate!$A$4:$A$25,0),MATCH(Gilbert!L11650,Rate!$B$3:$M$3,0))*O11650*0.8,INDEX(Rate!$B$4:$M$25,MATCH(Gilbert!N11650,Rate!$A$4:$A$25,0),MATCH(Gilbert!L11650,Rate!$B$3:$M$3,0))*O11650)),"")</f>
        <v/>
      </c>
      <c r="T11650" s="71" t="str">
        <f t="shared" si="546"/>
        <v/>
      </c>
    </row>
    <row r="11651" spans="16:20">
      <c r="P11651" s="70" t="str">
        <f t="shared" ref="P11651:P11714" si="547">IF(OR(K11651="handling and wharfage",K11651="rau handling and wharfage"),O11651*30,"")</f>
        <v/>
      </c>
      <c r="Q11651" s="70" t="str">
        <f t="shared" ref="Q11651:Q11714" si="548">IF(K11651&lt;&gt;"handling and wharfage","",O11651*3.5)</f>
        <v/>
      </c>
      <c r="R11651" s="70" t="str">
        <f>IFERROR(IF(K11651="handling and wharfage",SUM(P11651:Q11651),IF(OR(K11651="tank",K11651="Boat",K11651="car"),INDEX(Rate!$B$4:$M$25,MATCH(Gilbert!N11651,Rate!$A$4:$A$25,0),MATCH(Gilbert!L11651,Rate!$B$3:$M$3,0))*O11651*0.8,INDEX(Rate!$B$4:$M$25,MATCH(Gilbert!N11651,Rate!$A$4:$A$25,0),MATCH(Gilbert!L11651,Rate!$B$3:$M$3,0))*O11651)),"")</f>
        <v/>
      </c>
      <c r="T11651" s="71" t="str">
        <f t="shared" ref="T11651:T11714" si="549">IF(L11651="","",IF(L11651="General2","F0070000061A","E31250000331"))</f>
        <v/>
      </c>
    </row>
    <row r="11652" spans="16:20">
      <c r="P11652" s="70" t="str">
        <f t="shared" si="547"/>
        <v/>
      </c>
      <c r="Q11652" s="70" t="str">
        <f t="shared" si="548"/>
        <v/>
      </c>
      <c r="R11652" s="70" t="str">
        <f>IFERROR(IF(K11652="handling and wharfage",SUM(P11652:Q11652),IF(OR(K11652="tank",K11652="Boat",K11652="car"),INDEX(Rate!$B$4:$M$25,MATCH(Gilbert!N11652,Rate!$A$4:$A$25,0),MATCH(Gilbert!L11652,Rate!$B$3:$M$3,0))*O11652*0.8,INDEX(Rate!$B$4:$M$25,MATCH(Gilbert!N11652,Rate!$A$4:$A$25,0),MATCH(Gilbert!L11652,Rate!$B$3:$M$3,0))*O11652)),"")</f>
        <v/>
      </c>
      <c r="T11652" s="71" t="str">
        <f t="shared" si="549"/>
        <v/>
      </c>
    </row>
    <row r="11653" spans="16:20">
      <c r="P11653" s="70" t="str">
        <f t="shared" si="547"/>
        <v/>
      </c>
      <c r="Q11653" s="70" t="str">
        <f t="shared" si="548"/>
        <v/>
      </c>
      <c r="R11653" s="70" t="str">
        <f>IFERROR(IF(K11653="handling and wharfage",SUM(P11653:Q11653),IF(OR(K11653="tank",K11653="Boat",K11653="car"),INDEX(Rate!$B$4:$M$25,MATCH(Gilbert!N11653,Rate!$A$4:$A$25,0),MATCH(Gilbert!L11653,Rate!$B$3:$M$3,0))*O11653*0.8,INDEX(Rate!$B$4:$M$25,MATCH(Gilbert!N11653,Rate!$A$4:$A$25,0),MATCH(Gilbert!L11653,Rate!$B$3:$M$3,0))*O11653)),"")</f>
        <v/>
      </c>
      <c r="T11653" s="71" t="str">
        <f t="shared" si="549"/>
        <v/>
      </c>
    </row>
    <row r="11654" spans="16:20">
      <c r="P11654" s="70" t="str">
        <f t="shared" si="547"/>
        <v/>
      </c>
      <c r="Q11654" s="70" t="str">
        <f t="shared" si="548"/>
        <v/>
      </c>
      <c r="R11654" s="70" t="str">
        <f>IFERROR(IF(K11654="handling and wharfage",SUM(P11654:Q11654),IF(OR(K11654="tank",K11654="Boat",K11654="car"),INDEX(Rate!$B$4:$M$25,MATCH(Gilbert!N11654,Rate!$A$4:$A$25,0),MATCH(Gilbert!L11654,Rate!$B$3:$M$3,0))*O11654*0.8,INDEX(Rate!$B$4:$M$25,MATCH(Gilbert!N11654,Rate!$A$4:$A$25,0),MATCH(Gilbert!L11654,Rate!$B$3:$M$3,0))*O11654)),"")</f>
        <v/>
      </c>
      <c r="T11654" s="71" t="str">
        <f t="shared" si="549"/>
        <v/>
      </c>
    </row>
    <row r="11655" spans="16:20">
      <c r="P11655" s="70" t="str">
        <f t="shared" si="547"/>
        <v/>
      </c>
      <c r="Q11655" s="70" t="str">
        <f t="shared" si="548"/>
        <v/>
      </c>
      <c r="R11655" s="70" t="str">
        <f>IFERROR(IF(K11655="handling and wharfage",SUM(P11655:Q11655),IF(OR(K11655="tank",K11655="Boat",K11655="car"),INDEX(Rate!$B$4:$M$25,MATCH(Gilbert!N11655,Rate!$A$4:$A$25,0),MATCH(Gilbert!L11655,Rate!$B$3:$M$3,0))*O11655*0.8,INDEX(Rate!$B$4:$M$25,MATCH(Gilbert!N11655,Rate!$A$4:$A$25,0),MATCH(Gilbert!L11655,Rate!$B$3:$M$3,0))*O11655)),"")</f>
        <v/>
      </c>
      <c r="T11655" s="71" t="str">
        <f t="shared" si="549"/>
        <v/>
      </c>
    </row>
    <row r="11656" spans="16:20">
      <c r="P11656" s="70" t="str">
        <f t="shared" si="547"/>
        <v/>
      </c>
      <c r="Q11656" s="70" t="str">
        <f t="shared" si="548"/>
        <v/>
      </c>
      <c r="R11656" s="70" t="str">
        <f>IFERROR(IF(K11656="handling and wharfage",SUM(P11656:Q11656),IF(OR(K11656="tank",K11656="Boat",K11656="car"),INDEX(Rate!$B$4:$M$25,MATCH(Gilbert!N11656,Rate!$A$4:$A$25,0),MATCH(Gilbert!L11656,Rate!$B$3:$M$3,0))*O11656*0.8,INDEX(Rate!$B$4:$M$25,MATCH(Gilbert!N11656,Rate!$A$4:$A$25,0),MATCH(Gilbert!L11656,Rate!$B$3:$M$3,0))*O11656)),"")</f>
        <v/>
      </c>
      <c r="T11656" s="71" t="str">
        <f t="shared" si="549"/>
        <v/>
      </c>
    </row>
    <row r="11657" spans="16:20">
      <c r="P11657" s="70" t="str">
        <f t="shared" si="547"/>
        <v/>
      </c>
      <c r="Q11657" s="70" t="str">
        <f t="shared" si="548"/>
        <v/>
      </c>
      <c r="R11657" s="70" t="str">
        <f>IFERROR(IF(K11657="handling and wharfage",SUM(P11657:Q11657),IF(OR(K11657="tank",K11657="Boat",K11657="car"),INDEX(Rate!$B$4:$M$25,MATCH(Gilbert!N11657,Rate!$A$4:$A$25,0),MATCH(Gilbert!L11657,Rate!$B$3:$M$3,0))*O11657*0.8,INDEX(Rate!$B$4:$M$25,MATCH(Gilbert!N11657,Rate!$A$4:$A$25,0),MATCH(Gilbert!L11657,Rate!$B$3:$M$3,0))*O11657)),"")</f>
        <v/>
      </c>
      <c r="T11657" s="71" t="str">
        <f t="shared" si="549"/>
        <v/>
      </c>
    </row>
    <row r="11658" spans="16:20">
      <c r="P11658" s="70" t="str">
        <f t="shared" si="547"/>
        <v/>
      </c>
      <c r="Q11658" s="70" t="str">
        <f t="shared" si="548"/>
        <v/>
      </c>
      <c r="R11658" s="70" t="str">
        <f>IFERROR(IF(K11658="handling and wharfage",SUM(P11658:Q11658),IF(OR(K11658="tank",K11658="Boat",K11658="car"),INDEX(Rate!$B$4:$M$25,MATCH(Gilbert!N11658,Rate!$A$4:$A$25,0),MATCH(Gilbert!L11658,Rate!$B$3:$M$3,0))*O11658*0.8,INDEX(Rate!$B$4:$M$25,MATCH(Gilbert!N11658,Rate!$A$4:$A$25,0),MATCH(Gilbert!L11658,Rate!$B$3:$M$3,0))*O11658)),"")</f>
        <v/>
      </c>
      <c r="T11658" s="71" t="str">
        <f t="shared" si="549"/>
        <v/>
      </c>
    </row>
    <row r="11659" spans="16:20">
      <c r="P11659" s="70" t="str">
        <f t="shared" si="547"/>
        <v/>
      </c>
      <c r="Q11659" s="70" t="str">
        <f t="shared" si="548"/>
        <v/>
      </c>
      <c r="R11659" s="70" t="str">
        <f>IFERROR(IF(K11659="handling and wharfage",SUM(P11659:Q11659),IF(OR(K11659="tank",K11659="Boat",K11659="car"),INDEX(Rate!$B$4:$M$25,MATCH(Gilbert!N11659,Rate!$A$4:$A$25,0),MATCH(Gilbert!L11659,Rate!$B$3:$M$3,0))*O11659*0.8,INDEX(Rate!$B$4:$M$25,MATCH(Gilbert!N11659,Rate!$A$4:$A$25,0),MATCH(Gilbert!L11659,Rate!$B$3:$M$3,0))*O11659)),"")</f>
        <v/>
      </c>
      <c r="T11659" s="71" t="str">
        <f t="shared" si="549"/>
        <v/>
      </c>
    </row>
    <row r="11660" spans="16:20">
      <c r="P11660" s="70" t="str">
        <f t="shared" si="547"/>
        <v/>
      </c>
      <c r="Q11660" s="70" t="str">
        <f t="shared" si="548"/>
        <v/>
      </c>
      <c r="R11660" s="70" t="str">
        <f>IFERROR(IF(K11660="handling and wharfage",SUM(P11660:Q11660),IF(OR(K11660="tank",K11660="Boat",K11660="car"),INDEX(Rate!$B$4:$M$25,MATCH(Gilbert!N11660,Rate!$A$4:$A$25,0),MATCH(Gilbert!L11660,Rate!$B$3:$M$3,0))*O11660*0.8,INDEX(Rate!$B$4:$M$25,MATCH(Gilbert!N11660,Rate!$A$4:$A$25,0),MATCH(Gilbert!L11660,Rate!$B$3:$M$3,0))*O11660)),"")</f>
        <v/>
      </c>
      <c r="T11660" s="71" t="str">
        <f t="shared" si="549"/>
        <v/>
      </c>
    </row>
    <row r="11661" spans="16:20">
      <c r="P11661" s="70" t="str">
        <f t="shared" si="547"/>
        <v/>
      </c>
      <c r="Q11661" s="70" t="str">
        <f t="shared" si="548"/>
        <v/>
      </c>
      <c r="R11661" s="70" t="str">
        <f>IFERROR(IF(K11661="handling and wharfage",SUM(P11661:Q11661),IF(OR(K11661="tank",K11661="Boat",K11661="car"),INDEX(Rate!$B$4:$M$25,MATCH(Gilbert!N11661,Rate!$A$4:$A$25,0),MATCH(Gilbert!L11661,Rate!$B$3:$M$3,0))*O11661*0.8,INDEX(Rate!$B$4:$M$25,MATCH(Gilbert!N11661,Rate!$A$4:$A$25,0),MATCH(Gilbert!L11661,Rate!$B$3:$M$3,0))*O11661)),"")</f>
        <v/>
      </c>
      <c r="T11661" s="71" t="str">
        <f t="shared" si="549"/>
        <v/>
      </c>
    </row>
    <row r="11662" spans="16:20">
      <c r="P11662" s="70" t="str">
        <f t="shared" si="547"/>
        <v/>
      </c>
      <c r="Q11662" s="70" t="str">
        <f t="shared" si="548"/>
        <v/>
      </c>
      <c r="R11662" s="70" t="str">
        <f>IFERROR(IF(K11662="handling and wharfage",SUM(P11662:Q11662),IF(OR(K11662="tank",K11662="Boat",K11662="car"),INDEX(Rate!$B$4:$M$25,MATCH(Gilbert!N11662,Rate!$A$4:$A$25,0),MATCH(Gilbert!L11662,Rate!$B$3:$M$3,0))*O11662*0.8,INDEX(Rate!$B$4:$M$25,MATCH(Gilbert!N11662,Rate!$A$4:$A$25,0),MATCH(Gilbert!L11662,Rate!$B$3:$M$3,0))*O11662)),"")</f>
        <v/>
      </c>
      <c r="T11662" s="71" t="str">
        <f t="shared" si="549"/>
        <v/>
      </c>
    </row>
    <row r="11663" spans="16:20">
      <c r="P11663" s="70" t="str">
        <f t="shared" si="547"/>
        <v/>
      </c>
      <c r="Q11663" s="70" t="str">
        <f t="shared" si="548"/>
        <v/>
      </c>
      <c r="R11663" s="70" t="str">
        <f>IFERROR(IF(K11663="handling and wharfage",SUM(P11663:Q11663),IF(OR(K11663="tank",K11663="Boat",K11663="car"),INDEX(Rate!$B$4:$M$25,MATCH(Gilbert!N11663,Rate!$A$4:$A$25,0),MATCH(Gilbert!L11663,Rate!$B$3:$M$3,0))*O11663*0.8,INDEX(Rate!$B$4:$M$25,MATCH(Gilbert!N11663,Rate!$A$4:$A$25,0),MATCH(Gilbert!L11663,Rate!$B$3:$M$3,0))*O11663)),"")</f>
        <v/>
      </c>
      <c r="T11663" s="71" t="str">
        <f t="shared" si="549"/>
        <v/>
      </c>
    </row>
    <row r="11664" spans="16:20">
      <c r="P11664" s="70" t="str">
        <f t="shared" si="547"/>
        <v/>
      </c>
      <c r="Q11664" s="70" t="str">
        <f t="shared" si="548"/>
        <v/>
      </c>
      <c r="R11664" s="70" t="str">
        <f>IFERROR(IF(K11664="handling and wharfage",SUM(P11664:Q11664),IF(OR(K11664="tank",K11664="Boat",K11664="car"),INDEX(Rate!$B$4:$M$25,MATCH(Gilbert!N11664,Rate!$A$4:$A$25,0),MATCH(Gilbert!L11664,Rate!$B$3:$M$3,0))*O11664*0.8,INDEX(Rate!$B$4:$M$25,MATCH(Gilbert!N11664,Rate!$A$4:$A$25,0),MATCH(Gilbert!L11664,Rate!$B$3:$M$3,0))*O11664)),"")</f>
        <v/>
      </c>
      <c r="T11664" s="71" t="str">
        <f t="shared" si="549"/>
        <v/>
      </c>
    </row>
    <row r="11665" spans="16:20">
      <c r="P11665" s="70" t="str">
        <f t="shared" si="547"/>
        <v/>
      </c>
      <c r="Q11665" s="70" t="str">
        <f t="shared" si="548"/>
        <v/>
      </c>
      <c r="R11665" s="70" t="str">
        <f>IFERROR(IF(K11665="handling and wharfage",SUM(P11665:Q11665),IF(OR(K11665="tank",K11665="Boat",K11665="car"),INDEX(Rate!$B$4:$M$25,MATCH(Gilbert!N11665,Rate!$A$4:$A$25,0),MATCH(Gilbert!L11665,Rate!$B$3:$M$3,0))*O11665*0.8,INDEX(Rate!$B$4:$M$25,MATCH(Gilbert!N11665,Rate!$A$4:$A$25,0),MATCH(Gilbert!L11665,Rate!$B$3:$M$3,0))*O11665)),"")</f>
        <v/>
      </c>
      <c r="T11665" s="71" t="str">
        <f t="shared" si="549"/>
        <v/>
      </c>
    </row>
    <row r="11666" spans="16:20">
      <c r="P11666" s="70" t="str">
        <f t="shared" si="547"/>
        <v/>
      </c>
      <c r="Q11666" s="70" t="str">
        <f t="shared" si="548"/>
        <v/>
      </c>
      <c r="R11666" s="70" t="str">
        <f>IFERROR(IF(K11666="handling and wharfage",SUM(P11666:Q11666),IF(OR(K11666="tank",K11666="Boat",K11666="car"),INDEX(Rate!$B$4:$M$25,MATCH(Gilbert!N11666,Rate!$A$4:$A$25,0),MATCH(Gilbert!L11666,Rate!$B$3:$M$3,0))*O11666*0.8,INDEX(Rate!$B$4:$M$25,MATCH(Gilbert!N11666,Rate!$A$4:$A$25,0),MATCH(Gilbert!L11666,Rate!$B$3:$M$3,0))*O11666)),"")</f>
        <v/>
      </c>
      <c r="T11666" s="71" t="str">
        <f t="shared" si="549"/>
        <v/>
      </c>
    </row>
    <row r="11667" spans="16:20">
      <c r="P11667" s="70" t="str">
        <f t="shared" si="547"/>
        <v/>
      </c>
      <c r="Q11667" s="70" t="str">
        <f t="shared" si="548"/>
        <v/>
      </c>
      <c r="R11667" s="70" t="str">
        <f>IFERROR(IF(K11667="handling and wharfage",SUM(P11667:Q11667),IF(OR(K11667="tank",K11667="Boat",K11667="car"),INDEX(Rate!$B$4:$M$25,MATCH(Gilbert!N11667,Rate!$A$4:$A$25,0),MATCH(Gilbert!L11667,Rate!$B$3:$M$3,0))*O11667*0.8,INDEX(Rate!$B$4:$M$25,MATCH(Gilbert!N11667,Rate!$A$4:$A$25,0),MATCH(Gilbert!L11667,Rate!$B$3:$M$3,0))*O11667)),"")</f>
        <v/>
      </c>
      <c r="T11667" s="71" t="str">
        <f t="shared" si="549"/>
        <v/>
      </c>
    </row>
    <row r="11668" spans="16:20">
      <c r="P11668" s="70" t="str">
        <f t="shared" si="547"/>
        <v/>
      </c>
      <c r="Q11668" s="70" t="str">
        <f t="shared" si="548"/>
        <v/>
      </c>
      <c r="R11668" s="70" t="str">
        <f>IFERROR(IF(K11668="handling and wharfage",SUM(P11668:Q11668),IF(OR(K11668="tank",K11668="Boat",K11668="car"),INDEX(Rate!$B$4:$M$25,MATCH(Gilbert!N11668,Rate!$A$4:$A$25,0),MATCH(Gilbert!L11668,Rate!$B$3:$M$3,0))*O11668*0.8,INDEX(Rate!$B$4:$M$25,MATCH(Gilbert!N11668,Rate!$A$4:$A$25,0),MATCH(Gilbert!L11668,Rate!$B$3:$M$3,0))*O11668)),"")</f>
        <v/>
      </c>
      <c r="T11668" s="71" t="str">
        <f t="shared" si="549"/>
        <v/>
      </c>
    </row>
    <row r="11669" spans="16:20">
      <c r="P11669" s="70" t="str">
        <f t="shared" si="547"/>
        <v/>
      </c>
      <c r="Q11669" s="70" t="str">
        <f t="shared" si="548"/>
        <v/>
      </c>
      <c r="R11669" s="70" t="str">
        <f>IFERROR(IF(K11669="handling and wharfage",SUM(P11669:Q11669),IF(OR(K11669="tank",K11669="Boat",K11669="car"),INDEX(Rate!$B$4:$M$25,MATCH(Gilbert!N11669,Rate!$A$4:$A$25,0),MATCH(Gilbert!L11669,Rate!$B$3:$M$3,0))*O11669*0.8,INDEX(Rate!$B$4:$M$25,MATCH(Gilbert!N11669,Rate!$A$4:$A$25,0),MATCH(Gilbert!L11669,Rate!$B$3:$M$3,0))*O11669)),"")</f>
        <v/>
      </c>
      <c r="T11669" s="71" t="str">
        <f t="shared" si="549"/>
        <v/>
      </c>
    </row>
    <row r="11670" spans="16:20">
      <c r="P11670" s="70" t="str">
        <f t="shared" si="547"/>
        <v/>
      </c>
      <c r="Q11670" s="70" t="str">
        <f t="shared" si="548"/>
        <v/>
      </c>
      <c r="R11670" s="70" t="str">
        <f>IFERROR(IF(K11670="handling and wharfage",SUM(P11670:Q11670),IF(OR(K11670="tank",K11670="Boat",K11670="car"),INDEX(Rate!$B$4:$M$25,MATCH(Gilbert!N11670,Rate!$A$4:$A$25,0),MATCH(Gilbert!L11670,Rate!$B$3:$M$3,0))*O11670*0.8,INDEX(Rate!$B$4:$M$25,MATCH(Gilbert!N11670,Rate!$A$4:$A$25,0),MATCH(Gilbert!L11670,Rate!$B$3:$M$3,0))*O11670)),"")</f>
        <v/>
      </c>
      <c r="T11670" s="71" t="str">
        <f t="shared" si="549"/>
        <v/>
      </c>
    </row>
    <row r="11671" spans="16:20">
      <c r="P11671" s="70" t="str">
        <f t="shared" si="547"/>
        <v/>
      </c>
      <c r="Q11671" s="70" t="str">
        <f t="shared" si="548"/>
        <v/>
      </c>
      <c r="R11671" s="70" t="str">
        <f>IFERROR(IF(K11671="handling and wharfage",SUM(P11671:Q11671),IF(OR(K11671="tank",K11671="Boat",K11671="car"),INDEX(Rate!$B$4:$M$25,MATCH(Gilbert!N11671,Rate!$A$4:$A$25,0),MATCH(Gilbert!L11671,Rate!$B$3:$M$3,0))*O11671*0.8,INDEX(Rate!$B$4:$M$25,MATCH(Gilbert!N11671,Rate!$A$4:$A$25,0),MATCH(Gilbert!L11671,Rate!$B$3:$M$3,0))*O11671)),"")</f>
        <v/>
      </c>
      <c r="T11671" s="71" t="str">
        <f t="shared" si="549"/>
        <v/>
      </c>
    </row>
    <row r="11672" spans="16:20">
      <c r="P11672" s="70" t="str">
        <f t="shared" si="547"/>
        <v/>
      </c>
      <c r="Q11672" s="70" t="str">
        <f t="shared" si="548"/>
        <v/>
      </c>
      <c r="R11672" s="70" t="str">
        <f>IFERROR(IF(K11672="handling and wharfage",SUM(P11672:Q11672),IF(OR(K11672="tank",K11672="Boat",K11672="car"),INDEX(Rate!$B$4:$M$25,MATCH(Gilbert!N11672,Rate!$A$4:$A$25,0),MATCH(Gilbert!L11672,Rate!$B$3:$M$3,0))*O11672*0.8,INDEX(Rate!$B$4:$M$25,MATCH(Gilbert!N11672,Rate!$A$4:$A$25,0),MATCH(Gilbert!L11672,Rate!$B$3:$M$3,0))*O11672)),"")</f>
        <v/>
      </c>
      <c r="T11672" s="71" t="str">
        <f t="shared" si="549"/>
        <v/>
      </c>
    </row>
    <row r="11673" spans="16:20">
      <c r="P11673" s="70" t="str">
        <f t="shared" si="547"/>
        <v/>
      </c>
      <c r="Q11673" s="70" t="str">
        <f t="shared" si="548"/>
        <v/>
      </c>
      <c r="R11673" s="70" t="str">
        <f>IFERROR(IF(K11673="handling and wharfage",SUM(P11673:Q11673),IF(OR(K11673="tank",K11673="Boat",K11673="car"),INDEX(Rate!$B$4:$M$25,MATCH(Gilbert!N11673,Rate!$A$4:$A$25,0),MATCH(Gilbert!L11673,Rate!$B$3:$M$3,0))*O11673*0.8,INDEX(Rate!$B$4:$M$25,MATCH(Gilbert!N11673,Rate!$A$4:$A$25,0),MATCH(Gilbert!L11673,Rate!$B$3:$M$3,0))*O11673)),"")</f>
        <v/>
      </c>
      <c r="T11673" s="71" t="str">
        <f t="shared" si="549"/>
        <v/>
      </c>
    </row>
    <row r="11674" spans="16:20">
      <c r="P11674" s="70" t="str">
        <f t="shared" si="547"/>
        <v/>
      </c>
      <c r="Q11674" s="70" t="str">
        <f t="shared" si="548"/>
        <v/>
      </c>
      <c r="R11674" s="70" t="str">
        <f>IFERROR(IF(K11674="handling and wharfage",SUM(P11674:Q11674),IF(OR(K11674="tank",K11674="Boat",K11674="car"),INDEX(Rate!$B$4:$M$25,MATCH(Gilbert!N11674,Rate!$A$4:$A$25,0),MATCH(Gilbert!L11674,Rate!$B$3:$M$3,0))*O11674*0.8,INDEX(Rate!$B$4:$M$25,MATCH(Gilbert!N11674,Rate!$A$4:$A$25,0),MATCH(Gilbert!L11674,Rate!$B$3:$M$3,0))*O11674)),"")</f>
        <v/>
      </c>
      <c r="T11674" s="71" t="str">
        <f t="shared" si="549"/>
        <v/>
      </c>
    </row>
    <row r="11675" spans="16:20">
      <c r="P11675" s="70" t="str">
        <f t="shared" si="547"/>
        <v/>
      </c>
      <c r="Q11675" s="70" t="str">
        <f t="shared" si="548"/>
        <v/>
      </c>
      <c r="R11675" s="70" t="str">
        <f>IFERROR(IF(K11675="handling and wharfage",SUM(P11675:Q11675),IF(OR(K11675="tank",K11675="Boat",K11675="car"),INDEX(Rate!$B$4:$M$25,MATCH(Gilbert!N11675,Rate!$A$4:$A$25,0),MATCH(Gilbert!L11675,Rate!$B$3:$M$3,0))*O11675*0.8,INDEX(Rate!$B$4:$M$25,MATCH(Gilbert!N11675,Rate!$A$4:$A$25,0),MATCH(Gilbert!L11675,Rate!$B$3:$M$3,0))*O11675)),"")</f>
        <v/>
      </c>
      <c r="T11675" s="71" t="str">
        <f t="shared" si="549"/>
        <v/>
      </c>
    </row>
    <row r="11676" spans="16:20">
      <c r="P11676" s="70" t="str">
        <f t="shared" si="547"/>
        <v/>
      </c>
      <c r="Q11676" s="70" t="str">
        <f t="shared" si="548"/>
        <v/>
      </c>
      <c r="R11676" s="70" t="str">
        <f>IFERROR(IF(K11676="handling and wharfage",SUM(P11676:Q11676),IF(OR(K11676="tank",K11676="Boat",K11676="car"),INDEX(Rate!$B$4:$M$25,MATCH(Gilbert!N11676,Rate!$A$4:$A$25,0),MATCH(Gilbert!L11676,Rate!$B$3:$M$3,0))*O11676*0.8,INDEX(Rate!$B$4:$M$25,MATCH(Gilbert!N11676,Rate!$A$4:$A$25,0),MATCH(Gilbert!L11676,Rate!$B$3:$M$3,0))*O11676)),"")</f>
        <v/>
      </c>
      <c r="T11676" s="71" t="str">
        <f t="shared" si="549"/>
        <v/>
      </c>
    </row>
    <row r="11677" spans="16:20">
      <c r="P11677" s="70" t="str">
        <f t="shared" si="547"/>
        <v/>
      </c>
      <c r="Q11677" s="70" t="str">
        <f t="shared" si="548"/>
        <v/>
      </c>
      <c r="R11677" s="70" t="str">
        <f>IFERROR(IF(K11677="handling and wharfage",SUM(P11677:Q11677),IF(OR(K11677="tank",K11677="Boat",K11677="car"),INDEX(Rate!$B$4:$M$25,MATCH(Gilbert!N11677,Rate!$A$4:$A$25,0),MATCH(Gilbert!L11677,Rate!$B$3:$M$3,0))*O11677*0.8,INDEX(Rate!$B$4:$M$25,MATCH(Gilbert!N11677,Rate!$A$4:$A$25,0),MATCH(Gilbert!L11677,Rate!$B$3:$M$3,0))*O11677)),"")</f>
        <v/>
      </c>
      <c r="T11677" s="71" t="str">
        <f t="shared" si="549"/>
        <v/>
      </c>
    </row>
    <row r="11678" spans="16:20">
      <c r="P11678" s="70" t="str">
        <f t="shared" si="547"/>
        <v/>
      </c>
      <c r="Q11678" s="70" t="str">
        <f t="shared" si="548"/>
        <v/>
      </c>
      <c r="R11678" s="70" t="str">
        <f>IFERROR(IF(K11678="handling and wharfage",SUM(P11678:Q11678),IF(OR(K11678="tank",K11678="Boat",K11678="car"),INDEX(Rate!$B$4:$M$25,MATCH(Gilbert!N11678,Rate!$A$4:$A$25,0),MATCH(Gilbert!L11678,Rate!$B$3:$M$3,0))*O11678*0.8,INDEX(Rate!$B$4:$M$25,MATCH(Gilbert!N11678,Rate!$A$4:$A$25,0),MATCH(Gilbert!L11678,Rate!$B$3:$M$3,0))*O11678)),"")</f>
        <v/>
      </c>
      <c r="T11678" s="71" t="str">
        <f t="shared" si="549"/>
        <v/>
      </c>
    </row>
    <row r="11679" spans="16:20">
      <c r="P11679" s="70" t="str">
        <f t="shared" si="547"/>
        <v/>
      </c>
      <c r="Q11679" s="70" t="str">
        <f t="shared" si="548"/>
        <v/>
      </c>
      <c r="R11679" s="70" t="str">
        <f>IFERROR(IF(K11679="handling and wharfage",SUM(P11679:Q11679),IF(OR(K11679="tank",K11679="Boat",K11679="car"),INDEX(Rate!$B$4:$M$25,MATCH(Gilbert!N11679,Rate!$A$4:$A$25,0),MATCH(Gilbert!L11679,Rate!$B$3:$M$3,0))*O11679*0.8,INDEX(Rate!$B$4:$M$25,MATCH(Gilbert!N11679,Rate!$A$4:$A$25,0),MATCH(Gilbert!L11679,Rate!$B$3:$M$3,0))*O11679)),"")</f>
        <v/>
      </c>
      <c r="T11679" s="71" t="str">
        <f t="shared" si="549"/>
        <v/>
      </c>
    </row>
    <row r="11680" spans="16:20">
      <c r="P11680" s="70" t="str">
        <f t="shared" si="547"/>
        <v/>
      </c>
      <c r="Q11680" s="70" t="str">
        <f t="shared" si="548"/>
        <v/>
      </c>
      <c r="R11680" s="70" t="str">
        <f>IFERROR(IF(K11680="handling and wharfage",SUM(P11680:Q11680),IF(OR(K11680="tank",K11680="Boat",K11680="car"),INDEX(Rate!$B$4:$M$25,MATCH(Gilbert!N11680,Rate!$A$4:$A$25,0),MATCH(Gilbert!L11680,Rate!$B$3:$M$3,0))*O11680*0.8,INDEX(Rate!$B$4:$M$25,MATCH(Gilbert!N11680,Rate!$A$4:$A$25,0),MATCH(Gilbert!L11680,Rate!$B$3:$M$3,0))*O11680)),"")</f>
        <v/>
      </c>
      <c r="T11680" s="71" t="str">
        <f t="shared" si="549"/>
        <v/>
      </c>
    </row>
    <row r="11681" spans="16:20">
      <c r="P11681" s="70" t="str">
        <f t="shared" si="547"/>
        <v/>
      </c>
      <c r="Q11681" s="70" t="str">
        <f t="shared" si="548"/>
        <v/>
      </c>
      <c r="R11681" s="70" t="str">
        <f>IFERROR(IF(K11681="handling and wharfage",SUM(P11681:Q11681),IF(OR(K11681="tank",K11681="Boat",K11681="car"),INDEX(Rate!$B$4:$M$25,MATCH(Gilbert!N11681,Rate!$A$4:$A$25,0),MATCH(Gilbert!L11681,Rate!$B$3:$M$3,0))*O11681*0.8,INDEX(Rate!$B$4:$M$25,MATCH(Gilbert!N11681,Rate!$A$4:$A$25,0),MATCH(Gilbert!L11681,Rate!$B$3:$M$3,0))*O11681)),"")</f>
        <v/>
      </c>
      <c r="T11681" s="71" t="str">
        <f t="shared" si="549"/>
        <v/>
      </c>
    </row>
    <row r="11682" spans="16:20">
      <c r="P11682" s="70" t="str">
        <f t="shared" si="547"/>
        <v/>
      </c>
      <c r="Q11682" s="70" t="str">
        <f t="shared" si="548"/>
        <v/>
      </c>
      <c r="R11682" s="70" t="str">
        <f>IFERROR(IF(K11682="handling and wharfage",SUM(P11682:Q11682),IF(OR(K11682="tank",K11682="Boat",K11682="car"),INDEX(Rate!$B$4:$M$25,MATCH(Gilbert!N11682,Rate!$A$4:$A$25,0),MATCH(Gilbert!L11682,Rate!$B$3:$M$3,0))*O11682*0.8,INDEX(Rate!$B$4:$M$25,MATCH(Gilbert!N11682,Rate!$A$4:$A$25,0),MATCH(Gilbert!L11682,Rate!$B$3:$M$3,0))*O11682)),"")</f>
        <v/>
      </c>
      <c r="T11682" s="71" t="str">
        <f t="shared" si="549"/>
        <v/>
      </c>
    </row>
    <row r="11683" spans="16:20">
      <c r="P11683" s="70" t="str">
        <f t="shared" si="547"/>
        <v/>
      </c>
      <c r="Q11683" s="70" t="str">
        <f t="shared" si="548"/>
        <v/>
      </c>
      <c r="R11683" s="70" t="str">
        <f>IFERROR(IF(K11683="handling and wharfage",SUM(P11683:Q11683),IF(OR(K11683="tank",K11683="Boat",K11683="car"),INDEX(Rate!$B$4:$M$25,MATCH(Gilbert!N11683,Rate!$A$4:$A$25,0),MATCH(Gilbert!L11683,Rate!$B$3:$M$3,0))*O11683*0.8,INDEX(Rate!$B$4:$M$25,MATCH(Gilbert!N11683,Rate!$A$4:$A$25,0),MATCH(Gilbert!L11683,Rate!$B$3:$M$3,0))*O11683)),"")</f>
        <v/>
      </c>
      <c r="T11683" s="71" t="str">
        <f t="shared" si="549"/>
        <v/>
      </c>
    </row>
    <row r="11684" spans="16:20">
      <c r="P11684" s="70" t="str">
        <f t="shared" si="547"/>
        <v/>
      </c>
      <c r="Q11684" s="70" t="str">
        <f t="shared" si="548"/>
        <v/>
      </c>
      <c r="R11684" s="70" t="str">
        <f>IFERROR(IF(K11684="handling and wharfage",SUM(P11684:Q11684),IF(OR(K11684="tank",K11684="Boat",K11684="car"),INDEX(Rate!$B$4:$M$25,MATCH(Gilbert!N11684,Rate!$A$4:$A$25,0),MATCH(Gilbert!L11684,Rate!$B$3:$M$3,0))*O11684*0.8,INDEX(Rate!$B$4:$M$25,MATCH(Gilbert!N11684,Rate!$A$4:$A$25,0),MATCH(Gilbert!L11684,Rate!$B$3:$M$3,0))*O11684)),"")</f>
        <v/>
      </c>
      <c r="T11684" s="71" t="str">
        <f t="shared" si="549"/>
        <v/>
      </c>
    </row>
    <row r="11685" spans="16:20">
      <c r="P11685" s="70" t="str">
        <f t="shared" si="547"/>
        <v/>
      </c>
      <c r="Q11685" s="70" t="str">
        <f t="shared" si="548"/>
        <v/>
      </c>
      <c r="R11685" s="70" t="str">
        <f>IFERROR(IF(K11685="handling and wharfage",SUM(P11685:Q11685),IF(OR(K11685="tank",K11685="Boat",K11685="car"),INDEX(Rate!$B$4:$M$25,MATCH(Gilbert!N11685,Rate!$A$4:$A$25,0),MATCH(Gilbert!L11685,Rate!$B$3:$M$3,0))*O11685*0.8,INDEX(Rate!$B$4:$M$25,MATCH(Gilbert!N11685,Rate!$A$4:$A$25,0),MATCH(Gilbert!L11685,Rate!$B$3:$M$3,0))*O11685)),"")</f>
        <v/>
      </c>
      <c r="T11685" s="71" t="str">
        <f t="shared" si="549"/>
        <v/>
      </c>
    </row>
    <row r="11686" spans="16:20">
      <c r="P11686" s="70" t="str">
        <f t="shared" si="547"/>
        <v/>
      </c>
      <c r="Q11686" s="70" t="str">
        <f t="shared" si="548"/>
        <v/>
      </c>
      <c r="R11686" s="70" t="str">
        <f>IFERROR(IF(K11686="handling and wharfage",SUM(P11686:Q11686),IF(OR(K11686="tank",K11686="Boat",K11686="car"),INDEX(Rate!$B$4:$M$25,MATCH(Gilbert!N11686,Rate!$A$4:$A$25,0),MATCH(Gilbert!L11686,Rate!$B$3:$M$3,0))*O11686*0.8,INDEX(Rate!$B$4:$M$25,MATCH(Gilbert!N11686,Rate!$A$4:$A$25,0),MATCH(Gilbert!L11686,Rate!$B$3:$M$3,0))*O11686)),"")</f>
        <v/>
      </c>
      <c r="T11686" s="71" t="str">
        <f t="shared" si="549"/>
        <v/>
      </c>
    </row>
    <row r="11687" spans="16:20">
      <c r="P11687" s="70" t="str">
        <f t="shared" si="547"/>
        <v/>
      </c>
      <c r="Q11687" s="70" t="str">
        <f t="shared" si="548"/>
        <v/>
      </c>
      <c r="R11687" s="70" t="str">
        <f>IFERROR(IF(K11687="handling and wharfage",SUM(P11687:Q11687),IF(OR(K11687="tank",K11687="Boat",K11687="car"),INDEX(Rate!$B$4:$M$25,MATCH(Gilbert!N11687,Rate!$A$4:$A$25,0),MATCH(Gilbert!L11687,Rate!$B$3:$M$3,0))*O11687*0.8,INDEX(Rate!$B$4:$M$25,MATCH(Gilbert!N11687,Rate!$A$4:$A$25,0),MATCH(Gilbert!L11687,Rate!$B$3:$M$3,0))*O11687)),"")</f>
        <v/>
      </c>
      <c r="T11687" s="71" t="str">
        <f t="shared" si="549"/>
        <v/>
      </c>
    </row>
    <row r="11688" spans="16:20">
      <c r="P11688" s="70" t="str">
        <f t="shared" si="547"/>
        <v/>
      </c>
      <c r="Q11688" s="70" t="str">
        <f t="shared" si="548"/>
        <v/>
      </c>
      <c r="R11688" s="70" t="str">
        <f>IFERROR(IF(K11688="handling and wharfage",SUM(P11688:Q11688),IF(OR(K11688="tank",K11688="Boat",K11688="car"),INDEX(Rate!$B$4:$M$25,MATCH(Gilbert!N11688,Rate!$A$4:$A$25,0),MATCH(Gilbert!L11688,Rate!$B$3:$M$3,0))*O11688*0.8,INDEX(Rate!$B$4:$M$25,MATCH(Gilbert!N11688,Rate!$A$4:$A$25,0),MATCH(Gilbert!L11688,Rate!$B$3:$M$3,0))*O11688)),"")</f>
        <v/>
      </c>
      <c r="T11688" s="71" t="str">
        <f t="shared" si="549"/>
        <v/>
      </c>
    </row>
    <row r="11689" spans="16:20">
      <c r="P11689" s="70" t="str">
        <f t="shared" si="547"/>
        <v/>
      </c>
      <c r="Q11689" s="70" t="str">
        <f t="shared" si="548"/>
        <v/>
      </c>
      <c r="R11689" s="70" t="str">
        <f>IFERROR(IF(K11689="handling and wharfage",SUM(P11689:Q11689),IF(OR(K11689="tank",K11689="Boat",K11689="car"),INDEX(Rate!$B$4:$M$25,MATCH(Gilbert!N11689,Rate!$A$4:$A$25,0),MATCH(Gilbert!L11689,Rate!$B$3:$M$3,0))*O11689*0.8,INDEX(Rate!$B$4:$M$25,MATCH(Gilbert!N11689,Rate!$A$4:$A$25,0),MATCH(Gilbert!L11689,Rate!$B$3:$M$3,0))*O11689)),"")</f>
        <v/>
      </c>
      <c r="T11689" s="71" t="str">
        <f t="shared" si="549"/>
        <v/>
      </c>
    </row>
    <row r="11690" spans="16:20">
      <c r="P11690" s="70" t="str">
        <f t="shared" si="547"/>
        <v/>
      </c>
      <c r="Q11690" s="70" t="str">
        <f t="shared" si="548"/>
        <v/>
      </c>
      <c r="R11690" s="70" t="str">
        <f>IFERROR(IF(K11690="handling and wharfage",SUM(P11690:Q11690),IF(OR(K11690="tank",K11690="Boat",K11690="car"),INDEX(Rate!$B$4:$M$25,MATCH(Gilbert!N11690,Rate!$A$4:$A$25,0),MATCH(Gilbert!L11690,Rate!$B$3:$M$3,0))*O11690*0.8,INDEX(Rate!$B$4:$M$25,MATCH(Gilbert!N11690,Rate!$A$4:$A$25,0),MATCH(Gilbert!L11690,Rate!$B$3:$M$3,0))*O11690)),"")</f>
        <v/>
      </c>
      <c r="T11690" s="71" t="str">
        <f t="shared" si="549"/>
        <v/>
      </c>
    </row>
    <row r="11691" spans="16:20">
      <c r="P11691" s="70" t="str">
        <f t="shared" si="547"/>
        <v/>
      </c>
      <c r="Q11691" s="70" t="str">
        <f t="shared" si="548"/>
        <v/>
      </c>
      <c r="R11691" s="70" t="str">
        <f>IFERROR(IF(K11691="handling and wharfage",SUM(P11691:Q11691),IF(OR(K11691="tank",K11691="Boat",K11691="car"),INDEX(Rate!$B$4:$M$25,MATCH(Gilbert!N11691,Rate!$A$4:$A$25,0),MATCH(Gilbert!L11691,Rate!$B$3:$M$3,0))*O11691*0.8,INDEX(Rate!$B$4:$M$25,MATCH(Gilbert!N11691,Rate!$A$4:$A$25,0),MATCH(Gilbert!L11691,Rate!$B$3:$M$3,0))*O11691)),"")</f>
        <v/>
      </c>
      <c r="T11691" s="71" t="str">
        <f t="shared" si="549"/>
        <v/>
      </c>
    </row>
    <row r="11692" spans="16:20">
      <c r="P11692" s="70" t="str">
        <f t="shared" si="547"/>
        <v/>
      </c>
      <c r="Q11692" s="70" t="str">
        <f t="shared" si="548"/>
        <v/>
      </c>
      <c r="R11692" s="70" t="str">
        <f>IFERROR(IF(K11692="handling and wharfage",SUM(P11692:Q11692),IF(OR(K11692="tank",K11692="Boat",K11692="car"),INDEX(Rate!$B$4:$M$25,MATCH(Gilbert!N11692,Rate!$A$4:$A$25,0),MATCH(Gilbert!L11692,Rate!$B$3:$M$3,0))*O11692*0.8,INDEX(Rate!$B$4:$M$25,MATCH(Gilbert!N11692,Rate!$A$4:$A$25,0),MATCH(Gilbert!L11692,Rate!$B$3:$M$3,0))*O11692)),"")</f>
        <v/>
      </c>
      <c r="T11692" s="71" t="str">
        <f t="shared" si="549"/>
        <v/>
      </c>
    </row>
    <row r="11693" spans="16:20">
      <c r="P11693" s="70" t="str">
        <f t="shared" si="547"/>
        <v/>
      </c>
      <c r="Q11693" s="70" t="str">
        <f t="shared" si="548"/>
        <v/>
      </c>
      <c r="R11693" s="70" t="str">
        <f>IFERROR(IF(K11693="handling and wharfage",SUM(P11693:Q11693),IF(OR(K11693="tank",K11693="Boat",K11693="car"),INDEX(Rate!$B$4:$M$25,MATCH(Gilbert!N11693,Rate!$A$4:$A$25,0),MATCH(Gilbert!L11693,Rate!$B$3:$M$3,0))*O11693*0.8,INDEX(Rate!$B$4:$M$25,MATCH(Gilbert!N11693,Rate!$A$4:$A$25,0),MATCH(Gilbert!L11693,Rate!$B$3:$M$3,0))*O11693)),"")</f>
        <v/>
      </c>
      <c r="T11693" s="71" t="str">
        <f t="shared" si="549"/>
        <v/>
      </c>
    </row>
    <row r="11694" spans="16:20">
      <c r="P11694" s="70" t="str">
        <f t="shared" si="547"/>
        <v/>
      </c>
      <c r="Q11694" s="70" t="str">
        <f t="shared" si="548"/>
        <v/>
      </c>
      <c r="R11694" s="70" t="str">
        <f>IFERROR(IF(K11694="handling and wharfage",SUM(P11694:Q11694),IF(OR(K11694="tank",K11694="Boat",K11694="car"),INDEX(Rate!$B$4:$M$25,MATCH(Gilbert!N11694,Rate!$A$4:$A$25,0),MATCH(Gilbert!L11694,Rate!$B$3:$M$3,0))*O11694*0.8,INDEX(Rate!$B$4:$M$25,MATCH(Gilbert!N11694,Rate!$A$4:$A$25,0),MATCH(Gilbert!L11694,Rate!$B$3:$M$3,0))*O11694)),"")</f>
        <v/>
      </c>
      <c r="T11694" s="71" t="str">
        <f t="shared" si="549"/>
        <v/>
      </c>
    </row>
    <row r="11695" spans="16:20">
      <c r="P11695" s="70" t="str">
        <f t="shared" si="547"/>
        <v/>
      </c>
      <c r="Q11695" s="70" t="str">
        <f t="shared" si="548"/>
        <v/>
      </c>
      <c r="R11695" s="70" t="str">
        <f>IFERROR(IF(K11695="handling and wharfage",SUM(P11695:Q11695),IF(OR(K11695="tank",K11695="Boat",K11695="car"),INDEX(Rate!$B$4:$M$25,MATCH(Gilbert!N11695,Rate!$A$4:$A$25,0),MATCH(Gilbert!L11695,Rate!$B$3:$M$3,0))*O11695*0.8,INDEX(Rate!$B$4:$M$25,MATCH(Gilbert!N11695,Rate!$A$4:$A$25,0),MATCH(Gilbert!L11695,Rate!$B$3:$M$3,0))*O11695)),"")</f>
        <v/>
      </c>
      <c r="T11695" s="71" t="str">
        <f t="shared" si="549"/>
        <v/>
      </c>
    </row>
    <row r="11696" spans="16:20">
      <c r="P11696" s="70" t="str">
        <f t="shared" si="547"/>
        <v/>
      </c>
      <c r="Q11696" s="70" t="str">
        <f t="shared" si="548"/>
        <v/>
      </c>
      <c r="R11696" s="70" t="str">
        <f>IFERROR(IF(K11696="handling and wharfage",SUM(P11696:Q11696),IF(OR(K11696="tank",K11696="Boat",K11696="car"),INDEX(Rate!$B$4:$M$25,MATCH(Gilbert!N11696,Rate!$A$4:$A$25,0),MATCH(Gilbert!L11696,Rate!$B$3:$M$3,0))*O11696*0.8,INDEX(Rate!$B$4:$M$25,MATCH(Gilbert!N11696,Rate!$A$4:$A$25,0),MATCH(Gilbert!L11696,Rate!$B$3:$M$3,0))*O11696)),"")</f>
        <v/>
      </c>
      <c r="T11696" s="71" t="str">
        <f t="shared" si="549"/>
        <v/>
      </c>
    </row>
    <row r="11697" spans="16:20">
      <c r="P11697" s="70" t="str">
        <f t="shared" si="547"/>
        <v/>
      </c>
      <c r="Q11697" s="70" t="str">
        <f t="shared" si="548"/>
        <v/>
      </c>
      <c r="R11697" s="70" t="str">
        <f>IFERROR(IF(K11697="handling and wharfage",SUM(P11697:Q11697),IF(OR(K11697="tank",K11697="Boat",K11697="car"),INDEX(Rate!$B$4:$M$25,MATCH(Gilbert!N11697,Rate!$A$4:$A$25,0),MATCH(Gilbert!L11697,Rate!$B$3:$M$3,0))*O11697*0.8,INDEX(Rate!$B$4:$M$25,MATCH(Gilbert!N11697,Rate!$A$4:$A$25,0),MATCH(Gilbert!L11697,Rate!$B$3:$M$3,0))*O11697)),"")</f>
        <v/>
      </c>
      <c r="T11697" s="71" t="str">
        <f t="shared" si="549"/>
        <v/>
      </c>
    </row>
    <row r="11698" spans="16:20">
      <c r="P11698" s="70" t="str">
        <f t="shared" si="547"/>
        <v/>
      </c>
      <c r="Q11698" s="70" t="str">
        <f t="shared" si="548"/>
        <v/>
      </c>
      <c r="R11698" s="70" t="str">
        <f>IFERROR(IF(K11698="handling and wharfage",SUM(P11698:Q11698),IF(OR(K11698="tank",K11698="Boat",K11698="car"),INDEX(Rate!$B$4:$M$25,MATCH(Gilbert!N11698,Rate!$A$4:$A$25,0),MATCH(Gilbert!L11698,Rate!$B$3:$M$3,0))*O11698*0.8,INDEX(Rate!$B$4:$M$25,MATCH(Gilbert!N11698,Rate!$A$4:$A$25,0),MATCH(Gilbert!L11698,Rate!$B$3:$M$3,0))*O11698)),"")</f>
        <v/>
      </c>
      <c r="T11698" s="71" t="str">
        <f t="shared" si="549"/>
        <v/>
      </c>
    </row>
    <row r="11699" spans="16:20">
      <c r="P11699" s="70" t="str">
        <f t="shared" si="547"/>
        <v/>
      </c>
      <c r="Q11699" s="70" t="str">
        <f t="shared" si="548"/>
        <v/>
      </c>
      <c r="R11699" s="70" t="str">
        <f>IFERROR(IF(K11699="handling and wharfage",SUM(P11699:Q11699),IF(OR(K11699="tank",K11699="Boat",K11699="car"),INDEX(Rate!$B$4:$M$25,MATCH(Gilbert!N11699,Rate!$A$4:$A$25,0),MATCH(Gilbert!L11699,Rate!$B$3:$M$3,0))*O11699*0.8,INDEX(Rate!$B$4:$M$25,MATCH(Gilbert!N11699,Rate!$A$4:$A$25,0),MATCH(Gilbert!L11699,Rate!$B$3:$M$3,0))*O11699)),"")</f>
        <v/>
      </c>
      <c r="T11699" s="71" t="str">
        <f t="shared" si="549"/>
        <v/>
      </c>
    </row>
    <row r="11700" spans="16:20">
      <c r="P11700" s="70" t="str">
        <f t="shared" si="547"/>
        <v/>
      </c>
      <c r="Q11700" s="70" t="str">
        <f t="shared" si="548"/>
        <v/>
      </c>
      <c r="R11700" s="70" t="str">
        <f>IFERROR(IF(K11700="handling and wharfage",SUM(P11700:Q11700),IF(OR(K11700="tank",K11700="Boat",K11700="car"),INDEX(Rate!$B$4:$M$25,MATCH(Gilbert!N11700,Rate!$A$4:$A$25,0),MATCH(Gilbert!L11700,Rate!$B$3:$M$3,0))*O11700*0.8,INDEX(Rate!$B$4:$M$25,MATCH(Gilbert!N11700,Rate!$A$4:$A$25,0),MATCH(Gilbert!L11700,Rate!$B$3:$M$3,0))*O11700)),"")</f>
        <v/>
      </c>
      <c r="T11700" s="71" t="str">
        <f t="shared" si="549"/>
        <v/>
      </c>
    </row>
    <row r="11701" spans="16:20">
      <c r="P11701" s="70" t="str">
        <f t="shared" si="547"/>
        <v/>
      </c>
      <c r="Q11701" s="70" t="str">
        <f t="shared" si="548"/>
        <v/>
      </c>
      <c r="R11701" s="70" t="str">
        <f>IFERROR(IF(K11701="handling and wharfage",SUM(P11701:Q11701),IF(OR(K11701="tank",K11701="Boat",K11701="car"),INDEX(Rate!$B$4:$M$25,MATCH(Gilbert!N11701,Rate!$A$4:$A$25,0),MATCH(Gilbert!L11701,Rate!$B$3:$M$3,0))*O11701*0.8,INDEX(Rate!$B$4:$M$25,MATCH(Gilbert!N11701,Rate!$A$4:$A$25,0),MATCH(Gilbert!L11701,Rate!$B$3:$M$3,0))*O11701)),"")</f>
        <v/>
      </c>
      <c r="T11701" s="71" t="str">
        <f t="shared" si="549"/>
        <v/>
      </c>
    </row>
    <row r="11702" spans="16:20">
      <c r="P11702" s="70" t="str">
        <f t="shared" si="547"/>
        <v/>
      </c>
      <c r="Q11702" s="70" t="str">
        <f t="shared" si="548"/>
        <v/>
      </c>
      <c r="R11702" s="70" t="str">
        <f>IFERROR(IF(K11702="handling and wharfage",SUM(P11702:Q11702),IF(OR(K11702="tank",K11702="Boat",K11702="car"),INDEX(Rate!$B$4:$M$25,MATCH(Gilbert!N11702,Rate!$A$4:$A$25,0),MATCH(Gilbert!L11702,Rate!$B$3:$M$3,0))*O11702*0.8,INDEX(Rate!$B$4:$M$25,MATCH(Gilbert!N11702,Rate!$A$4:$A$25,0),MATCH(Gilbert!L11702,Rate!$B$3:$M$3,0))*O11702)),"")</f>
        <v/>
      </c>
      <c r="T11702" s="71" t="str">
        <f t="shared" si="549"/>
        <v/>
      </c>
    </row>
    <row r="11703" spans="16:20">
      <c r="P11703" s="70" t="str">
        <f t="shared" si="547"/>
        <v/>
      </c>
      <c r="Q11703" s="70" t="str">
        <f t="shared" si="548"/>
        <v/>
      </c>
      <c r="R11703" s="70" t="str">
        <f>IFERROR(IF(K11703="handling and wharfage",SUM(P11703:Q11703),IF(OR(K11703="tank",K11703="Boat",K11703="car"),INDEX(Rate!$B$4:$M$25,MATCH(Gilbert!N11703,Rate!$A$4:$A$25,0),MATCH(Gilbert!L11703,Rate!$B$3:$M$3,0))*O11703*0.8,INDEX(Rate!$B$4:$M$25,MATCH(Gilbert!N11703,Rate!$A$4:$A$25,0),MATCH(Gilbert!L11703,Rate!$B$3:$M$3,0))*O11703)),"")</f>
        <v/>
      </c>
      <c r="T11703" s="71" t="str">
        <f t="shared" si="549"/>
        <v/>
      </c>
    </row>
    <row r="11704" spans="16:20">
      <c r="P11704" s="70" t="str">
        <f t="shared" si="547"/>
        <v/>
      </c>
      <c r="Q11704" s="70" t="str">
        <f t="shared" si="548"/>
        <v/>
      </c>
      <c r="R11704" s="70" t="str">
        <f>IFERROR(IF(K11704="handling and wharfage",SUM(P11704:Q11704),IF(OR(K11704="tank",K11704="Boat",K11704="car"),INDEX(Rate!$B$4:$M$25,MATCH(Gilbert!N11704,Rate!$A$4:$A$25,0),MATCH(Gilbert!L11704,Rate!$B$3:$M$3,0))*O11704*0.8,INDEX(Rate!$B$4:$M$25,MATCH(Gilbert!N11704,Rate!$A$4:$A$25,0),MATCH(Gilbert!L11704,Rate!$B$3:$M$3,0))*O11704)),"")</f>
        <v/>
      </c>
      <c r="T11704" s="71" t="str">
        <f t="shared" si="549"/>
        <v/>
      </c>
    </row>
    <row r="11705" spans="16:20">
      <c r="P11705" s="70" t="str">
        <f t="shared" si="547"/>
        <v/>
      </c>
      <c r="Q11705" s="70" t="str">
        <f t="shared" si="548"/>
        <v/>
      </c>
      <c r="R11705" s="70" t="str">
        <f>IFERROR(IF(K11705="handling and wharfage",SUM(P11705:Q11705),IF(OR(K11705="tank",K11705="Boat",K11705="car"),INDEX(Rate!$B$4:$M$25,MATCH(Gilbert!N11705,Rate!$A$4:$A$25,0),MATCH(Gilbert!L11705,Rate!$B$3:$M$3,0))*O11705*0.8,INDEX(Rate!$B$4:$M$25,MATCH(Gilbert!N11705,Rate!$A$4:$A$25,0),MATCH(Gilbert!L11705,Rate!$B$3:$M$3,0))*O11705)),"")</f>
        <v/>
      </c>
      <c r="T11705" s="71" t="str">
        <f t="shared" si="549"/>
        <v/>
      </c>
    </row>
    <row r="11706" spans="16:20">
      <c r="P11706" s="70" t="str">
        <f t="shared" si="547"/>
        <v/>
      </c>
      <c r="Q11706" s="70" t="str">
        <f t="shared" si="548"/>
        <v/>
      </c>
      <c r="R11706" s="70" t="str">
        <f>IFERROR(IF(K11706="handling and wharfage",SUM(P11706:Q11706),IF(OR(K11706="tank",K11706="Boat",K11706="car"),INDEX(Rate!$B$4:$M$25,MATCH(Gilbert!N11706,Rate!$A$4:$A$25,0),MATCH(Gilbert!L11706,Rate!$B$3:$M$3,0))*O11706*0.8,INDEX(Rate!$B$4:$M$25,MATCH(Gilbert!N11706,Rate!$A$4:$A$25,0),MATCH(Gilbert!L11706,Rate!$B$3:$M$3,0))*O11706)),"")</f>
        <v/>
      </c>
      <c r="T11706" s="71" t="str">
        <f t="shared" si="549"/>
        <v/>
      </c>
    </row>
    <row r="11707" spans="16:20">
      <c r="P11707" s="70" t="str">
        <f t="shared" si="547"/>
        <v/>
      </c>
      <c r="Q11707" s="70" t="str">
        <f t="shared" si="548"/>
        <v/>
      </c>
      <c r="R11707" s="70" t="str">
        <f>IFERROR(IF(K11707="handling and wharfage",SUM(P11707:Q11707),IF(OR(K11707="tank",K11707="Boat",K11707="car"),INDEX(Rate!$B$4:$M$25,MATCH(Gilbert!N11707,Rate!$A$4:$A$25,0),MATCH(Gilbert!L11707,Rate!$B$3:$M$3,0))*O11707*0.8,INDEX(Rate!$B$4:$M$25,MATCH(Gilbert!N11707,Rate!$A$4:$A$25,0),MATCH(Gilbert!L11707,Rate!$B$3:$M$3,0))*O11707)),"")</f>
        <v/>
      </c>
      <c r="T11707" s="71" t="str">
        <f t="shared" si="549"/>
        <v/>
      </c>
    </row>
    <row r="11708" spans="16:20">
      <c r="P11708" s="70" t="str">
        <f t="shared" si="547"/>
        <v/>
      </c>
      <c r="Q11708" s="70" t="str">
        <f t="shared" si="548"/>
        <v/>
      </c>
      <c r="R11708" s="70" t="str">
        <f>IFERROR(IF(K11708="handling and wharfage",SUM(P11708:Q11708),IF(OR(K11708="tank",K11708="Boat",K11708="car"),INDEX(Rate!$B$4:$M$25,MATCH(Gilbert!N11708,Rate!$A$4:$A$25,0),MATCH(Gilbert!L11708,Rate!$B$3:$M$3,0))*O11708*0.8,INDEX(Rate!$B$4:$M$25,MATCH(Gilbert!N11708,Rate!$A$4:$A$25,0),MATCH(Gilbert!L11708,Rate!$B$3:$M$3,0))*O11708)),"")</f>
        <v/>
      </c>
      <c r="T11708" s="71" t="str">
        <f t="shared" si="549"/>
        <v/>
      </c>
    </row>
    <row r="11709" spans="16:20">
      <c r="P11709" s="70" t="str">
        <f t="shared" si="547"/>
        <v/>
      </c>
      <c r="Q11709" s="70" t="str">
        <f t="shared" si="548"/>
        <v/>
      </c>
      <c r="R11709" s="70" t="str">
        <f>IFERROR(IF(K11709="handling and wharfage",SUM(P11709:Q11709),IF(OR(K11709="tank",K11709="Boat",K11709="car"),INDEX(Rate!$B$4:$M$25,MATCH(Gilbert!N11709,Rate!$A$4:$A$25,0),MATCH(Gilbert!L11709,Rate!$B$3:$M$3,0))*O11709*0.8,INDEX(Rate!$B$4:$M$25,MATCH(Gilbert!N11709,Rate!$A$4:$A$25,0),MATCH(Gilbert!L11709,Rate!$B$3:$M$3,0))*O11709)),"")</f>
        <v/>
      </c>
      <c r="T11709" s="71" t="str">
        <f t="shared" si="549"/>
        <v/>
      </c>
    </row>
    <row r="11710" spans="16:20">
      <c r="P11710" s="70" t="str">
        <f t="shared" si="547"/>
        <v/>
      </c>
      <c r="Q11710" s="70" t="str">
        <f t="shared" si="548"/>
        <v/>
      </c>
      <c r="R11710" s="70" t="str">
        <f>IFERROR(IF(K11710="handling and wharfage",SUM(P11710:Q11710),IF(OR(K11710="tank",K11710="Boat",K11710="car"),INDEX(Rate!$B$4:$M$25,MATCH(Gilbert!N11710,Rate!$A$4:$A$25,0),MATCH(Gilbert!L11710,Rate!$B$3:$M$3,0))*O11710*0.8,INDEX(Rate!$B$4:$M$25,MATCH(Gilbert!N11710,Rate!$A$4:$A$25,0),MATCH(Gilbert!L11710,Rate!$B$3:$M$3,0))*O11710)),"")</f>
        <v/>
      </c>
      <c r="T11710" s="71" t="str">
        <f t="shared" si="549"/>
        <v/>
      </c>
    </row>
    <row r="11711" spans="16:20">
      <c r="P11711" s="70" t="str">
        <f t="shared" si="547"/>
        <v/>
      </c>
      <c r="Q11711" s="70" t="str">
        <f t="shared" si="548"/>
        <v/>
      </c>
      <c r="R11711" s="70" t="str">
        <f>IFERROR(IF(K11711="handling and wharfage",SUM(P11711:Q11711),IF(OR(K11711="tank",K11711="Boat",K11711="car"),INDEX(Rate!$B$4:$M$25,MATCH(Gilbert!N11711,Rate!$A$4:$A$25,0),MATCH(Gilbert!L11711,Rate!$B$3:$M$3,0))*O11711*0.8,INDEX(Rate!$B$4:$M$25,MATCH(Gilbert!N11711,Rate!$A$4:$A$25,0),MATCH(Gilbert!L11711,Rate!$B$3:$M$3,0))*O11711)),"")</f>
        <v/>
      </c>
      <c r="T11711" s="71" t="str">
        <f t="shared" si="549"/>
        <v/>
      </c>
    </row>
    <row r="11712" spans="16:20">
      <c r="P11712" s="70" t="str">
        <f t="shared" si="547"/>
        <v/>
      </c>
      <c r="Q11712" s="70" t="str">
        <f t="shared" si="548"/>
        <v/>
      </c>
      <c r="R11712" s="70" t="str">
        <f>IFERROR(IF(K11712="handling and wharfage",SUM(P11712:Q11712),IF(OR(K11712="tank",K11712="Boat",K11712="car"),INDEX(Rate!$B$4:$M$25,MATCH(Gilbert!N11712,Rate!$A$4:$A$25,0),MATCH(Gilbert!L11712,Rate!$B$3:$M$3,0))*O11712*0.8,INDEX(Rate!$B$4:$M$25,MATCH(Gilbert!N11712,Rate!$A$4:$A$25,0),MATCH(Gilbert!L11712,Rate!$B$3:$M$3,0))*O11712)),"")</f>
        <v/>
      </c>
      <c r="T11712" s="71" t="str">
        <f t="shared" si="549"/>
        <v/>
      </c>
    </row>
    <row r="11713" spans="16:20">
      <c r="P11713" s="70" t="str">
        <f t="shared" si="547"/>
        <v/>
      </c>
      <c r="Q11713" s="70" t="str">
        <f t="shared" si="548"/>
        <v/>
      </c>
      <c r="R11713" s="70" t="str">
        <f>IFERROR(IF(K11713="handling and wharfage",SUM(P11713:Q11713),IF(OR(K11713="tank",K11713="Boat",K11713="car"),INDEX(Rate!$B$4:$M$25,MATCH(Gilbert!N11713,Rate!$A$4:$A$25,0),MATCH(Gilbert!L11713,Rate!$B$3:$M$3,0))*O11713*0.8,INDEX(Rate!$B$4:$M$25,MATCH(Gilbert!N11713,Rate!$A$4:$A$25,0),MATCH(Gilbert!L11713,Rate!$B$3:$M$3,0))*O11713)),"")</f>
        <v/>
      </c>
      <c r="T11713" s="71" t="str">
        <f t="shared" si="549"/>
        <v/>
      </c>
    </row>
    <row r="11714" spans="16:20">
      <c r="P11714" s="70" t="str">
        <f t="shared" si="547"/>
        <v/>
      </c>
      <c r="Q11714" s="70" t="str">
        <f t="shared" si="548"/>
        <v/>
      </c>
      <c r="R11714" s="70" t="str">
        <f>IFERROR(IF(K11714="handling and wharfage",SUM(P11714:Q11714),IF(OR(K11714="tank",K11714="Boat",K11714="car"),INDEX(Rate!$B$4:$M$25,MATCH(Gilbert!N11714,Rate!$A$4:$A$25,0),MATCH(Gilbert!L11714,Rate!$B$3:$M$3,0))*O11714*0.8,INDEX(Rate!$B$4:$M$25,MATCH(Gilbert!N11714,Rate!$A$4:$A$25,0),MATCH(Gilbert!L11714,Rate!$B$3:$M$3,0))*O11714)),"")</f>
        <v/>
      </c>
      <c r="T11714" s="71" t="str">
        <f t="shared" si="549"/>
        <v/>
      </c>
    </row>
    <row r="11715" spans="16:20">
      <c r="P11715" s="70" t="str">
        <f t="shared" ref="P11715:P11778" si="550">IF(OR(K11715="handling and wharfage",K11715="rau handling and wharfage"),O11715*30,"")</f>
        <v/>
      </c>
      <c r="Q11715" s="70" t="str">
        <f t="shared" ref="Q11715:Q11778" si="551">IF(K11715&lt;&gt;"handling and wharfage","",O11715*3.5)</f>
        <v/>
      </c>
      <c r="R11715" s="70" t="str">
        <f>IFERROR(IF(K11715="handling and wharfage",SUM(P11715:Q11715),IF(OR(K11715="tank",K11715="Boat",K11715="car"),INDEX(Rate!$B$4:$M$25,MATCH(Gilbert!N11715,Rate!$A$4:$A$25,0),MATCH(Gilbert!L11715,Rate!$B$3:$M$3,0))*O11715*0.8,INDEX(Rate!$B$4:$M$25,MATCH(Gilbert!N11715,Rate!$A$4:$A$25,0),MATCH(Gilbert!L11715,Rate!$B$3:$M$3,0))*O11715)),"")</f>
        <v/>
      </c>
      <c r="T11715" s="71" t="str">
        <f t="shared" ref="T11715:T11778" si="552">IF(L11715="","",IF(L11715="General2","F0070000061A","E31250000331"))</f>
        <v/>
      </c>
    </row>
    <row r="11716" spans="16:20">
      <c r="P11716" s="70" t="str">
        <f t="shared" si="550"/>
        <v/>
      </c>
      <c r="Q11716" s="70" t="str">
        <f t="shared" si="551"/>
        <v/>
      </c>
      <c r="R11716" s="70" t="str">
        <f>IFERROR(IF(K11716="handling and wharfage",SUM(P11716:Q11716),IF(OR(K11716="tank",K11716="Boat",K11716="car"),INDEX(Rate!$B$4:$M$25,MATCH(Gilbert!N11716,Rate!$A$4:$A$25,0),MATCH(Gilbert!L11716,Rate!$B$3:$M$3,0))*O11716*0.8,INDEX(Rate!$B$4:$M$25,MATCH(Gilbert!N11716,Rate!$A$4:$A$25,0),MATCH(Gilbert!L11716,Rate!$B$3:$M$3,0))*O11716)),"")</f>
        <v/>
      </c>
      <c r="T11716" s="71" t="str">
        <f t="shared" si="552"/>
        <v/>
      </c>
    </row>
    <row r="11717" spans="16:20">
      <c r="P11717" s="70" t="str">
        <f t="shared" si="550"/>
        <v/>
      </c>
      <c r="Q11717" s="70" t="str">
        <f t="shared" si="551"/>
        <v/>
      </c>
      <c r="R11717" s="70" t="str">
        <f>IFERROR(IF(K11717="handling and wharfage",SUM(P11717:Q11717),IF(OR(K11717="tank",K11717="Boat",K11717="car"),INDEX(Rate!$B$4:$M$25,MATCH(Gilbert!N11717,Rate!$A$4:$A$25,0),MATCH(Gilbert!L11717,Rate!$B$3:$M$3,0))*O11717*0.8,INDEX(Rate!$B$4:$M$25,MATCH(Gilbert!N11717,Rate!$A$4:$A$25,0),MATCH(Gilbert!L11717,Rate!$B$3:$M$3,0))*O11717)),"")</f>
        <v/>
      </c>
      <c r="T11717" s="71" t="str">
        <f t="shared" si="552"/>
        <v/>
      </c>
    </row>
    <row r="11718" spans="16:20">
      <c r="P11718" s="70" t="str">
        <f t="shared" si="550"/>
        <v/>
      </c>
      <c r="Q11718" s="70" t="str">
        <f t="shared" si="551"/>
        <v/>
      </c>
      <c r="R11718" s="70" t="str">
        <f>IFERROR(IF(K11718="handling and wharfage",SUM(P11718:Q11718),IF(OR(K11718="tank",K11718="Boat",K11718="car"),INDEX(Rate!$B$4:$M$25,MATCH(Gilbert!N11718,Rate!$A$4:$A$25,0),MATCH(Gilbert!L11718,Rate!$B$3:$M$3,0))*O11718*0.8,INDEX(Rate!$B$4:$M$25,MATCH(Gilbert!N11718,Rate!$A$4:$A$25,0),MATCH(Gilbert!L11718,Rate!$B$3:$M$3,0))*O11718)),"")</f>
        <v/>
      </c>
      <c r="T11718" s="71" t="str">
        <f t="shared" si="552"/>
        <v/>
      </c>
    </row>
    <row r="11719" spans="16:20">
      <c r="P11719" s="70" t="str">
        <f t="shared" si="550"/>
        <v/>
      </c>
      <c r="Q11719" s="70" t="str">
        <f t="shared" si="551"/>
        <v/>
      </c>
      <c r="R11719" s="70" t="str">
        <f>IFERROR(IF(K11719="handling and wharfage",SUM(P11719:Q11719),IF(OR(K11719="tank",K11719="Boat",K11719="car"),INDEX(Rate!$B$4:$M$25,MATCH(Gilbert!N11719,Rate!$A$4:$A$25,0),MATCH(Gilbert!L11719,Rate!$B$3:$M$3,0))*O11719*0.8,INDEX(Rate!$B$4:$M$25,MATCH(Gilbert!N11719,Rate!$A$4:$A$25,0),MATCH(Gilbert!L11719,Rate!$B$3:$M$3,0))*O11719)),"")</f>
        <v/>
      </c>
      <c r="T11719" s="71" t="str">
        <f t="shared" si="552"/>
        <v/>
      </c>
    </row>
    <row r="11720" spans="16:20">
      <c r="P11720" s="70" t="str">
        <f t="shared" si="550"/>
        <v/>
      </c>
      <c r="Q11720" s="70" t="str">
        <f t="shared" si="551"/>
        <v/>
      </c>
      <c r="R11720" s="70" t="str">
        <f>IFERROR(IF(K11720="handling and wharfage",SUM(P11720:Q11720),IF(OR(K11720="tank",K11720="Boat",K11720="car"),INDEX(Rate!$B$4:$M$25,MATCH(Gilbert!N11720,Rate!$A$4:$A$25,0),MATCH(Gilbert!L11720,Rate!$B$3:$M$3,0))*O11720*0.8,INDEX(Rate!$B$4:$M$25,MATCH(Gilbert!N11720,Rate!$A$4:$A$25,0),MATCH(Gilbert!L11720,Rate!$B$3:$M$3,0))*O11720)),"")</f>
        <v/>
      </c>
      <c r="T11720" s="71" t="str">
        <f t="shared" si="552"/>
        <v/>
      </c>
    </row>
    <row r="11721" spans="16:20">
      <c r="P11721" s="70" t="str">
        <f t="shared" si="550"/>
        <v/>
      </c>
      <c r="Q11721" s="70" t="str">
        <f t="shared" si="551"/>
        <v/>
      </c>
      <c r="R11721" s="70" t="str">
        <f>IFERROR(IF(K11721="handling and wharfage",SUM(P11721:Q11721),IF(OR(K11721="tank",K11721="Boat",K11721="car"),INDEX(Rate!$B$4:$M$25,MATCH(Gilbert!N11721,Rate!$A$4:$A$25,0),MATCH(Gilbert!L11721,Rate!$B$3:$M$3,0))*O11721*0.8,INDEX(Rate!$B$4:$M$25,MATCH(Gilbert!N11721,Rate!$A$4:$A$25,0),MATCH(Gilbert!L11721,Rate!$B$3:$M$3,0))*O11721)),"")</f>
        <v/>
      </c>
      <c r="T11721" s="71" t="str">
        <f t="shared" si="552"/>
        <v/>
      </c>
    </row>
    <row r="11722" spans="16:20">
      <c r="P11722" s="70" t="str">
        <f t="shared" si="550"/>
        <v/>
      </c>
      <c r="Q11722" s="70" t="str">
        <f t="shared" si="551"/>
        <v/>
      </c>
      <c r="R11722" s="70" t="str">
        <f>IFERROR(IF(K11722="handling and wharfage",SUM(P11722:Q11722),IF(OR(K11722="tank",K11722="Boat",K11722="car"),INDEX(Rate!$B$4:$M$25,MATCH(Gilbert!N11722,Rate!$A$4:$A$25,0),MATCH(Gilbert!L11722,Rate!$B$3:$M$3,0))*O11722*0.8,INDEX(Rate!$B$4:$M$25,MATCH(Gilbert!N11722,Rate!$A$4:$A$25,0),MATCH(Gilbert!L11722,Rate!$B$3:$M$3,0))*O11722)),"")</f>
        <v/>
      </c>
      <c r="T11722" s="71" t="str">
        <f t="shared" si="552"/>
        <v/>
      </c>
    </row>
    <row r="11723" spans="16:20">
      <c r="P11723" s="70" t="str">
        <f t="shared" si="550"/>
        <v/>
      </c>
      <c r="Q11723" s="70" t="str">
        <f t="shared" si="551"/>
        <v/>
      </c>
      <c r="R11723" s="70" t="str">
        <f>IFERROR(IF(K11723="handling and wharfage",SUM(P11723:Q11723),IF(OR(K11723="tank",K11723="Boat",K11723="car"),INDEX(Rate!$B$4:$M$25,MATCH(Gilbert!N11723,Rate!$A$4:$A$25,0),MATCH(Gilbert!L11723,Rate!$B$3:$M$3,0))*O11723*0.8,INDEX(Rate!$B$4:$M$25,MATCH(Gilbert!N11723,Rate!$A$4:$A$25,0),MATCH(Gilbert!L11723,Rate!$B$3:$M$3,0))*O11723)),"")</f>
        <v/>
      </c>
      <c r="T11723" s="71" t="str">
        <f t="shared" si="552"/>
        <v/>
      </c>
    </row>
    <row r="11724" spans="16:20">
      <c r="P11724" s="70" t="str">
        <f t="shared" si="550"/>
        <v/>
      </c>
      <c r="Q11724" s="70" t="str">
        <f t="shared" si="551"/>
        <v/>
      </c>
      <c r="R11724" s="70" t="str">
        <f>IFERROR(IF(K11724="handling and wharfage",SUM(P11724:Q11724),IF(OR(K11724="tank",K11724="Boat",K11724="car"),INDEX(Rate!$B$4:$M$25,MATCH(Gilbert!N11724,Rate!$A$4:$A$25,0),MATCH(Gilbert!L11724,Rate!$B$3:$M$3,0))*O11724*0.8,INDEX(Rate!$B$4:$M$25,MATCH(Gilbert!N11724,Rate!$A$4:$A$25,0),MATCH(Gilbert!L11724,Rate!$B$3:$M$3,0))*O11724)),"")</f>
        <v/>
      </c>
      <c r="T11724" s="71" t="str">
        <f t="shared" si="552"/>
        <v/>
      </c>
    </row>
    <row r="11725" spans="16:20">
      <c r="P11725" s="70" t="str">
        <f t="shared" si="550"/>
        <v/>
      </c>
      <c r="Q11725" s="70" t="str">
        <f t="shared" si="551"/>
        <v/>
      </c>
      <c r="R11725" s="70" t="str">
        <f>IFERROR(IF(K11725="handling and wharfage",SUM(P11725:Q11725),IF(OR(K11725="tank",K11725="Boat",K11725="car"),INDEX(Rate!$B$4:$M$25,MATCH(Gilbert!N11725,Rate!$A$4:$A$25,0),MATCH(Gilbert!L11725,Rate!$B$3:$M$3,0))*O11725*0.8,INDEX(Rate!$B$4:$M$25,MATCH(Gilbert!N11725,Rate!$A$4:$A$25,0),MATCH(Gilbert!L11725,Rate!$B$3:$M$3,0))*O11725)),"")</f>
        <v/>
      </c>
      <c r="T11725" s="71" t="str">
        <f t="shared" si="552"/>
        <v/>
      </c>
    </row>
    <row r="11726" spans="16:20">
      <c r="P11726" s="70" t="str">
        <f t="shared" si="550"/>
        <v/>
      </c>
      <c r="Q11726" s="70" t="str">
        <f t="shared" si="551"/>
        <v/>
      </c>
      <c r="R11726" s="70" t="str">
        <f>IFERROR(IF(K11726="handling and wharfage",SUM(P11726:Q11726),IF(OR(K11726="tank",K11726="Boat",K11726="car"),INDEX(Rate!$B$4:$M$25,MATCH(Gilbert!N11726,Rate!$A$4:$A$25,0),MATCH(Gilbert!L11726,Rate!$B$3:$M$3,0))*O11726*0.8,INDEX(Rate!$B$4:$M$25,MATCH(Gilbert!N11726,Rate!$A$4:$A$25,0),MATCH(Gilbert!L11726,Rate!$B$3:$M$3,0))*O11726)),"")</f>
        <v/>
      </c>
      <c r="T11726" s="71" t="str">
        <f t="shared" si="552"/>
        <v/>
      </c>
    </row>
    <row r="11727" spans="16:20">
      <c r="P11727" s="70" t="str">
        <f t="shared" si="550"/>
        <v/>
      </c>
      <c r="Q11727" s="70" t="str">
        <f t="shared" si="551"/>
        <v/>
      </c>
      <c r="R11727" s="70" t="str">
        <f>IFERROR(IF(K11727="handling and wharfage",SUM(P11727:Q11727),IF(OR(K11727="tank",K11727="Boat",K11727="car"),INDEX(Rate!$B$4:$M$25,MATCH(Gilbert!N11727,Rate!$A$4:$A$25,0),MATCH(Gilbert!L11727,Rate!$B$3:$M$3,0))*O11727*0.8,INDEX(Rate!$B$4:$M$25,MATCH(Gilbert!N11727,Rate!$A$4:$A$25,0),MATCH(Gilbert!L11727,Rate!$B$3:$M$3,0))*O11727)),"")</f>
        <v/>
      </c>
      <c r="T11727" s="71" t="str">
        <f t="shared" si="552"/>
        <v/>
      </c>
    </row>
    <row r="11728" spans="16:20">
      <c r="P11728" s="70" t="str">
        <f t="shared" si="550"/>
        <v/>
      </c>
      <c r="Q11728" s="70" t="str">
        <f t="shared" si="551"/>
        <v/>
      </c>
      <c r="R11728" s="70" t="str">
        <f>IFERROR(IF(K11728="handling and wharfage",SUM(P11728:Q11728),IF(OR(K11728="tank",K11728="Boat",K11728="car"),INDEX(Rate!$B$4:$M$25,MATCH(Gilbert!N11728,Rate!$A$4:$A$25,0),MATCH(Gilbert!L11728,Rate!$B$3:$M$3,0))*O11728*0.8,INDEX(Rate!$B$4:$M$25,MATCH(Gilbert!N11728,Rate!$A$4:$A$25,0),MATCH(Gilbert!L11728,Rate!$B$3:$M$3,0))*O11728)),"")</f>
        <v/>
      </c>
      <c r="T11728" s="71" t="str">
        <f t="shared" si="552"/>
        <v/>
      </c>
    </row>
    <row r="11729" spans="16:20">
      <c r="P11729" s="70" t="str">
        <f t="shared" si="550"/>
        <v/>
      </c>
      <c r="Q11729" s="70" t="str">
        <f t="shared" si="551"/>
        <v/>
      </c>
      <c r="R11729" s="70" t="str">
        <f>IFERROR(IF(K11729="handling and wharfage",SUM(P11729:Q11729),IF(OR(K11729="tank",K11729="Boat",K11729="car"),INDEX(Rate!$B$4:$M$25,MATCH(Gilbert!N11729,Rate!$A$4:$A$25,0),MATCH(Gilbert!L11729,Rate!$B$3:$M$3,0))*O11729*0.8,INDEX(Rate!$B$4:$M$25,MATCH(Gilbert!N11729,Rate!$A$4:$A$25,0),MATCH(Gilbert!L11729,Rate!$B$3:$M$3,0))*O11729)),"")</f>
        <v/>
      </c>
      <c r="T11729" s="71" t="str">
        <f t="shared" si="552"/>
        <v/>
      </c>
    </row>
    <row r="11730" spans="16:20">
      <c r="P11730" s="70" t="str">
        <f t="shared" si="550"/>
        <v/>
      </c>
      <c r="Q11730" s="70" t="str">
        <f t="shared" si="551"/>
        <v/>
      </c>
      <c r="R11730" s="70" t="str">
        <f>IFERROR(IF(K11730="handling and wharfage",SUM(P11730:Q11730),IF(OR(K11730="tank",K11730="Boat",K11730="car"),INDEX(Rate!$B$4:$M$25,MATCH(Gilbert!N11730,Rate!$A$4:$A$25,0),MATCH(Gilbert!L11730,Rate!$B$3:$M$3,0))*O11730*0.8,INDEX(Rate!$B$4:$M$25,MATCH(Gilbert!N11730,Rate!$A$4:$A$25,0),MATCH(Gilbert!L11730,Rate!$B$3:$M$3,0))*O11730)),"")</f>
        <v/>
      </c>
      <c r="T11730" s="71" t="str">
        <f t="shared" si="552"/>
        <v/>
      </c>
    </row>
    <row r="11731" spans="16:20">
      <c r="P11731" s="70" t="str">
        <f t="shared" si="550"/>
        <v/>
      </c>
      <c r="Q11731" s="70" t="str">
        <f t="shared" si="551"/>
        <v/>
      </c>
      <c r="R11731" s="70" t="str">
        <f>IFERROR(IF(K11731="handling and wharfage",SUM(P11731:Q11731),IF(OR(K11731="tank",K11731="Boat",K11731="car"),INDEX(Rate!$B$4:$M$25,MATCH(Gilbert!N11731,Rate!$A$4:$A$25,0),MATCH(Gilbert!L11731,Rate!$B$3:$M$3,0))*O11731*0.8,INDEX(Rate!$B$4:$M$25,MATCH(Gilbert!N11731,Rate!$A$4:$A$25,0),MATCH(Gilbert!L11731,Rate!$B$3:$M$3,0))*O11731)),"")</f>
        <v/>
      </c>
      <c r="T11731" s="71" t="str">
        <f t="shared" si="552"/>
        <v/>
      </c>
    </row>
    <row r="11732" spans="16:20">
      <c r="P11732" s="70" t="str">
        <f t="shared" si="550"/>
        <v/>
      </c>
      <c r="Q11732" s="70" t="str">
        <f t="shared" si="551"/>
        <v/>
      </c>
      <c r="R11732" s="70" t="str">
        <f>IFERROR(IF(K11732="handling and wharfage",SUM(P11732:Q11732),IF(OR(K11732="tank",K11732="Boat",K11732="car"),INDEX(Rate!$B$4:$M$25,MATCH(Gilbert!N11732,Rate!$A$4:$A$25,0),MATCH(Gilbert!L11732,Rate!$B$3:$M$3,0))*O11732*0.8,INDEX(Rate!$B$4:$M$25,MATCH(Gilbert!N11732,Rate!$A$4:$A$25,0),MATCH(Gilbert!L11732,Rate!$B$3:$M$3,0))*O11732)),"")</f>
        <v/>
      </c>
      <c r="T11732" s="71" t="str">
        <f t="shared" si="552"/>
        <v/>
      </c>
    </row>
    <row r="11733" spans="16:20">
      <c r="P11733" s="70" t="str">
        <f t="shared" si="550"/>
        <v/>
      </c>
      <c r="Q11733" s="70" t="str">
        <f t="shared" si="551"/>
        <v/>
      </c>
      <c r="R11733" s="70" t="str">
        <f>IFERROR(IF(K11733="handling and wharfage",SUM(P11733:Q11733),IF(OR(K11733="tank",K11733="Boat",K11733="car"),INDEX(Rate!$B$4:$M$25,MATCH(Gilbert!N11733,Rate!$A$4:$A$25,0),MATCH(Gilbert!L11733,Rate!$B$3:$M$3,0))*O11733*0.8,INDEX(Rate!$B$4:$M$25,MATCH(Gilbert!N11733,Rate!$A$4:$A$25,0),MATCH(Gilbert!L11733,Rate!$B$3:$M$3,0))*O11733)),"")</f>
        <v/>
      </c>
      <c r="T11733" s="71" t="str">
        <f t="shared" si="552"/>
        <v/>
      </c>
    </row>
    <row r="11734" spans="16:20">
      <c r="P11734" s="70" t="str">
        <f t="shared" si="550"/>
        <v/>
      </c>
      <c r="Q11734" s="70" t="str">
        <f t="shared" si="551"/>
        <v/>
      </c>
      <c r="R11734" s="70" t="str">
        <f>IFERROR(IF(K11734="handling and wharfage",SUM(P11734:Q11734),IF(OR(K11734="tank",K11734="Boat",K11734="car"),INDEX(Rate!$B$4:$M$25,MATCH(Gilbert!N11734,Rate!$A$4:$A$25,0),MATCH(Gilbert!L11734,Rate!$B$3:$M$3,0))*O11734*0.8,INDEX(Rate!$B$4:$M$25,MATCH(Gilbert!N11734,Rate!$A$4:$A$25,0),MATCH(Gilbert!L11734,Rate!$B$3:$M$3,0))*O11734)),"")</f>
        <v/>
      </c>
      <c r="T11734" s="71" t="str">
        <f t="shared" si="552"/>
        <v/>
      </c>
    </row>
    <row r="11735" spans="16:20">
      <c r="P11735" s="70" t="str">
        <f t="shared" si="550"/>
        <v/>
      </c>
      <c r="Q11735" s="70" t="str">
        <f t="shared" si="551"/>
        <v/>
      </c>
      <c r="R11735" s="70" t="str">
        <f>IFERROR(IF(K11735="handling and wharfage",SUM(P11735:Q11735),IF(OR(K11735="tank",K11735="Boat",K11735="car"),INDEX(Rate!$B$4:$M$25,MATCH(Gilbert!N11735,Rate!$A$4:$A$25,0),MATCH(Gilbert!L11735,Rate!$B$3:$M$3,0))*O11735*0.8,INDEX(Rate!$B$4:$M$25,MATCH(Gilbert!N11735,Rate!$A$4:$A$25,0),MATCH(Gilbert!L11735,Rate!$B$3:$M$3,0))*O11735)),"")</f>
        <v/>
      </c>
      <c r="T11735" s="71" t="str">
        <f t="shared" si="552"/>
        <v/>
      </c>
    </row>
    <row r="11736" spans="16:20">
      <c r="P11736" s="70" t="str">
        <f t="shared" si="550"/>
        <v/>
      </c>
      <c r="Q11736" s="70" t="str">
        <f t="shared" si="551"/>
        <v/>
      </c>
      <c r="R11736" s="70" t="str">
        <f>IFERROR(IF(K11736="handling and wharfage",SUM(P11736:Q11736),IF(OR(K11736="tank",K11736="Boat",K11736="car"),INDEX(Rate!$B$4:$M$25,MATCH(Gilbert!N11736,Rate!$A$4:$A$25,0),MATCH(Gilbert!L11736,Rate!$B$3:$M$3,0))*O11736*0.8,INDEX(Rate!$B$4:$M$25,MATCH(Gilbert!N11736,Rate!$A$4:$A$25,0),MATCH(Gilbert!L11736,Rate!$B$3:$M$3,0))*O11736)),"")</f>
        <v/>
      </c>
      <c r="T11736" s="71" t="str">
        <f t="shared" si="552"/>
        <v/>
      </c>
    </row>
    <row r="11737" spans="16:20">
      <c r="P11737" s="70" t="str">
        <f t="shared" si="550"/>
        <v/>
      </c>
      <c r="Q11737" s="70" t="str">
        <f t="shared" si="551"/>
        <v/>
      </c>
      <c r="R11737" s="70" t="str">
        <f>IFERROR(IF(K11737="handling and wharfage",SUM(P11737:Q11737),IF(OR(K11737="tank",K11737="Boat",K11737="car"),INDEX(Rate!$B$4:$M$25,MATCH(Gilbert!N11737,Rate!$A$4:$A$25,0),MATCH(Gilbert!L11737,Rate!$B$3:$M$3,0))*O11737*0.8,INDEX(Rate!$B$4:$M$25,MATCH(Gilbert!N11737,Rate!$A$4:$A$25,0),MATCH(Gilbert!L11737,Rate!$B$3:$M$3,0))*O11737)),"")</f>
        <v/>
      </c>
      <c r="T11737" s="71" t="str">
        <f t="shared" si="552"/>
        <v/>
      </c>
    </row>
    <row r="11738" spans="16:20">
      <c r="P11738" s="70" t="str">
        <f t="shared" si="550"/>
        <v/>
      </c>
      <c r="Q11738" s="70" t="str">
        <f t="shared" si="551"/>
        <v/>
      </c>
      <c r="R11738" s="70" t="str">
        <f>IFERROR(IF(K11738="handling and wharfage",SUM(P11738:Q11738),IF(OR(K11738="tank",K11738="Boat",K11738="car"),INDEX(Rate!$B$4:$M$25,MATCH(Gilbert!N11738,Rate!$A$4:$A$25,0),MATCH(Gilbert!L11738,Rate!$B$3:$M$3,0))*O11738*0.8,INDEX(Rate!$B$4:$M$25,MATCH(Gilbert!N11738,Rate!$A$4:$A$25,0),MATCH(Gilbert!L11738,Rate!$B$3:$M$3,0))*O11738)),"")</f>
        <v/>
      </c>
      <c r="T11738" s="71" t="str">
        <f t="shared" si="552"/>
        <v/>
      </c>
    </row>
    <row r="11739" spans="16:20">
      <c r="P11739" s="70" t="str">
        <f t="shared" si="550"/>
        <v/>
      </c>
      <c r="Q11739" s="70" t="str">
        <f t="shared" si="551"/>
        <v/>
      </c>
      <c r="R11739" s="70" t="str">
        <f>IFERROR(IF(K11739="handling and wharfage",SUM(P11739:Q11739),IF(OR(K11739="tank",K11739="Boat",K11739="car"),INDEX(Rate!$B$4:$M$25,MATCH(Gilbert!N11739,Rate!$A$4:$A$25,0),MATCH(Gilbert!L11739,Rate!$B$3:$M$3,0))*O11739*0.8,INDEX(Rate!$B$4:$M$25,MATCH(Gilbert!N11739,Rate!$A$4:$A$25,0),MATCH(Gilbert!L11739,Rate!$B$3:$M$3,0))*O11739)),"")</f>
        <v/>
      </c>
      <c r="T11739" s="71" t="str">
        <f t="shared" si="552"/>
        <v/>
      </c>
    </row>
    <row r="11740" spans="16:20">
      <c r="P11740" s="70" t="str">
        <f t="shared" si="550"/>
        <v/>
      </c>
      <c r="Q11740" s="70" t="str">
        <f t="shared" si="551"/>
        <v/>
      </c>
      <c r="R11740" s="70" t="str">
        <f>IFERROR(IF(K11740="handling and wharfage",SUM(P11740:Q11740),IF(OR(K11740="tank",K11740="Boat",K11740="car"),INDEX(Rate!$B$4:$M$25,MATCH(Gilbert!N11740,Rate!$A$4:$A$25,0),MATCH(Gilbert!L11740,Rate!$B$3:$M$3,0))*O11740*0.8,INDEX(Rate!$B$4:$M$25,MATCH(Gilbert!N11740,Rate!$A$4:$A$25,0),MATCH(Gilbert!L11740,Rate!$B$3:$M$3,0))*O11740)),"")</f>
        <v/>
      </c>
      <c r="T11740" s="71" t="str">
        <f t="shared" si="552"/>
        <v/>
      </c>
    </row>
    <row r="11741" spans="16:20">
      <c r="P11741" s="70" t="str">
        <f t="shared" si="550"/>
        <v/>
      </c>
      <c r="Q11741" s="70" t="str">
        <f t="shared" si="551"/>
        <v/>
      </c>
      <c r="R11741" s="70" t="str">
        <f>IFERROR(IF(K11741="handling and wharfage",SUM(P11741:Q11741),IF(OR(K11741="tank",K11741="Boat",K11741="car"),INDEX(Rate!$B$4:$M$25,MATCH(Gilbert!N11741,Rate!$A$4:$A$25,0),MATCH(Gilbert!L11741,Rate!$B$3:$M$3,0))*O11741*0.8,INDEX(Rate!$B$4:$M$25,MATCH(Gilbert!N11741,Rate!$A$4:$A$25,0),MATCH(Gilbert!L11741,Rate!$B$3:$M$3,0))*O11741)),"")</f>
        <v/>
      </c>
      <c r="T11741" s="71" t="str">
        <f t="shared" si="552"/>
        <v/>
      </c>
    </row>
    <row r="11742" spans="16:20">
      <c r="P11742" s="70" t="str">
        <f t="shared" si="550"/>
        <v/>
      </c>
      <c r="Q11742" s="70" t="str">
        <f t="shared" si="551"/>
        <v/>
      </c>
      <c r="R11742" s="70" t="str">
        <f>IFERROR(IF(K11742="handling and wharfage",SUM(P11742:Q11742),IF(OR(K11742="tank",K11742="Boat",K11742="car"),INDEX(Rate!$B$4:$M$25,MATCH(Gilbert!N11742,Rate!$A$4:$A$25,0),MATCH(Gilbert!L11742,Rate!$B$3:$M$3,0))*O11742*0.8,INDEX(Rate!$B$4:$M$25,MATCH(Gilbert!N11742,Rate!$A$4:$A$25,0),MATCH(Gilbert!L11742,Rate!$B$3:$M$3,0))*O11742)),"")</f>
        <v/>
      </c>
      <c r="T11742" s="71" t="str">
        <f t="shared" si="552"/>
        <v/>
      </c>
    </row>
    <row r="11743" spans="16:20">
      <c r="P11743" s="70" t="str">
        <f t="shared" si="550"/>
        <v/>
      </c>
      <c r="Q11743" s="70" t="str">
        <f t="shared" si="551"/>
        <v/>
      </c>
      <c r="R11743" s="70" t="str">
        <f>IFERROR(IF(K11743="handling and wharfage",SUM(P11743:Q11743),IF(OR(K11743="tank",K11743="Boat",K11743="car"),INDEX(Rate!$B$4:$M$25,MATCH(Gilbert!N11743,Rate!$A$4:$A$25,0),MATCH(Gilbert!L11743,Rate!$B$3:$M$3,0))*O11743*0.8,INDEX(Rate!$B$4:$M$25,MATCH(Gilbert!N11743,Rate!$A$4:$A$25,0),MATCH(Gilbert!L11743,Rate!$B$3:$M$3,0))*O11743)),"")</f>
        <v/>
      </c>
      <c r="T11743" s="71" t="str">
        <f t="shared" si="552"/>
        <v/>
      </c>
    </row>
    <row r="11744" spans="16:20">
      <c r="P11744" s="70" t="str">
        <f t="shared" si="550"/>
        <v/>
      </c>
      <c r="Q11744" s="70" t="str">
        <f t="shared" si="551"/>
        <v/>
      </c>
      <c r="R11744" s="70" t="str">
        <f>IFERROR(IF(K11744="handling and wharfage",SUM(P11744:Q11744),IF(OR(K11744="tank",K11744="Boat",K11744="car"),INDEX(Rate!$B$4:$M$25,MATCH(Gilbert!N11744,Rate!$A$4:$A$25,0),MATCH(Gilbert!L11744,Rate!$B$3:$M$3,0))*O11744*0.8,INDEX(Rate!$B$4:$M$25,MATCH(Gilbert!N11744,Rate!$A$4:$A$25,0),MATCH(Gilbert!L11744,Rate!$B$3:$M$3,0))*O11744)),"")</f>
        <v/>
      </c>
      <c r="T11744" s="71" t="str">
        <f t="shared" si="552"/>
        <v/>
      </c>
    </row>
    <row r="11745" spans="16:20">
      <c r="P11745" s="70" t="str">
        <f t="shared" si="550"/>
        <v/>
      </c>
      <c r="Q11745" s="70" t="str">
        <f t="shared" si="551"/>
        <v/>
      </c>
      <c r="R11745" s="70" t="str">
        <f>IFERROR(IF(K11745="handling and wharfage",SUM(P11745:Q11745),IF(OR(K11745="tank",K11745="Boat",K11745="car"),INDEX(Rate!$B$4:$M$25,MATCH(Gilbert!N11745,Rate!$A$4:$A$25,0),MATCH(Gilbert!L11745,Rate!$B$3:$M$3,0))*O11745*0.8,INDEX(Rate!$B$4:$M$25,MATCH(Gilbert!N11745,Rate!$A$4:$A$25,0),MATCH(Gilbert!L11745,Rate!$B$3:$M$3,0))*O11745)),"")</f>
        <v/>
      </c>
      <c r="T11745" s="71" t="str">
        <f t="shared" si="552"/>
        <v/>
      </c>
    </row>
    <row r="11746" spans="16:20">
      <c r="P11746" s="70" t="str">
        <f t="shared" si="550"/>
        <v/>
      </c>
      <c r="Q11746" s="70" t="str">
        <f t="shared" si="551"/>
        <v/>
      </c>
      <c r="R11746" s="70" t="str">
        <f>IFERROR(IF(K11746="handling and wharfage",SUM(P11746:Q11746),IF(OR(K11746="tank",K11746="Boat",K11746="car"),INDEX(Rate!$B$4:$M$25,MATCH(Gilbert!N11746,Rate!$A$4:$A$25,0),MATCH(Gilbert!L11746,Rate!$B$3:$M$3,0))*O11746*0.8,INDEX(Rate!$B$4:$M$25,MATCH(Gilbert!N11746,Rate!$A$4:$A$25,0),MATCH(Gilbert!L11746,Rate!$B$3:$M$3,0))*O11746)),"")</f>
        <v/>
      </c>
      <c r="T11746" s="71" t="str">
        <f t="shared" si="552"/>
        <v/>
      </c>
    </row>
    <row r="11747" spans="16:20">
      <c r="P11747" s="70" t="str">
        <f t="shared" si="550"/>
        <v/>
      </c>
      <c r="Q11747" s="70" t="str">
        <f t="shared" si="551"/>
        <v/>
      </c>
      <c r="R11747" s="70" t="str">
        <f>IFERROR(IF(K11747="handling and wharfage",SUM(P11747:Q11747),IF(OR(K11747="tank",K11747="Boat",K11747="car"),INDEX(Rate!$B$4:$M$25,MATCH(Gilbert!N11747,Rate!$A$4:$A$25,0),MATCH(Gilbert!L11747,Rate!$B$3:$M$3,0))*O11747*0.8,INDEX(Rate!$B$4:$M$25,MATCH(Gilbert!N11747,Rate!$A$4:$A$25,0),MATCH(Gilbert!L11747,Rate!$B$3:$M$3,0))*O11747)),"")</f>
        <v/>
      </c>
      <c r="T11747" s="71" t="str">
        <f t="shared" si="552"/>
        <v/>
      </c>
    </row>
    <row r="11748" spans="16:20">
      <c r="P11748" s="70" t="str">
        <f t="shared" si="550"/>
        <v/>
      </c>
      <c r="Q11748" s="70" t="str">
        <f t="shared" si="551"/>
        <v/>
      </c>
      <c r="R11748" s="70" t="str">
        <f>IFERROR(IF(K11748="handling and wharfage",SUM(P11748:Q11748),IF(OR(K11748="tank",K11748="Boat",K11748="car"),INDEX(Rate!$B$4:$M$25,MATCH(Gilbert!N11748,Rate!$A$4:$A$25,0),MATCH(Gilbert!L11748,Rate!$B$3:$M$3,0))*O11748*0.8,INDEX(Rate!$B$4:$M$25,MATCH(Gilbert!N11748,Rate!$A$4:$A$25,0),MATCH(Gilbert!L11748,Rate!$B$3:$M$3,0))*O11748)),"")</f>
        <v/>
      </c>
      <c r="T11748" s="71" t="str">
        <f t="shared" si="552"/>
        <v/>
      </c>
    </row>
    <row r="11749" spans="16:20">
      <c r="P11749" s="70" t="str">
        <f t="shared" si="550"/>
        <v/>
      </c>
      <c r="Q11749" s="70" t="str">
        <f t="shared" si="551"/>
        <v/>
      </c>
      <c r="R11749" s="70" t="str">
        <f>IFERROR(IF(K11749="handling and wharfage",SUM(P11749:Q11749),IF(OR(K11749="tank",K11749="Boat",K11749="car"),INDEX(Rate!$B$4:$M$25,MATCH(Gilbert!N11749,Rate!$A$4:$A$25,0),MATCH(Gilbert!L11749,Rate!$B$3:$M$3,0))*O11749*0.8,INDEX(Rate!$B$4:$M$25,MATCH(Gilbert!N11749,Rate!$A$4:$A$25,0),MATCH(Gilbert!L11749,Rate!$B$3:$M$3,0))*O11749)),"")</f>
        <v/>
      </c>
      <c r="T11749" s="71" t="str">
        <f t="shared" si="552"/>
        <v/>
      </c>
    </row>
    <row r="11750" spans="16:20">
      <c r="P11750" s="70" t="str">
        <f t="shared" si="550"/>
        <v/>
      </c>
      <c r="Q11750" s="70" t="str">
        <f t="shared" si="551"/>
        <v/>
      </c>
      <c r="R11750" s="70" t="str">
        <f>IFERROR(IF(K11750="handling and wharfage",SUM(P11750:Q11750),IF(OR(K11750="tank",K11750="Boat",K11750="car"),INDEX(Rate!$B$4:$M$25,MATCH(Gilbert!N11750,Rate!$A$4:$A$25,0),MATCH(Gilbert!L11750,Rate!$B$3:$M$3,0))*O11750*0.8,INDEX(Rate!$B$4:$M$25,MATCH(Gilbert!N11750,Rate!$A$4:$A$25,0),MATCH(Gilbert!L11750,Rate!$B$3:$M$3,0))*O11750)),"")</f>
        <v/>
      </c>
      <c r="T11750" s="71" t="str">
        <f t="shared" si="552"/>
        <v/>
      </c>
    </row>
    <row r="11751" spans="16:20">
      <c r="P11751" s="70" t="str">
        <f t="shared" si="550"/>
        <v/>
      </c>
      <c r="Q11751" s="70" t="str">
        <f t="shared" si="551"/>
        <v/>
      </c>
      <c r="R11751" s="70" t="str">
        <f>IFERROR(IF(K11751="handling and wharfage",SUM(P11751:Q11751),IF(OR(K11751="tank",K11751="Boat",K11751="car"),INDEX(Rate!$B$4:$M$25,MATCH(Gilbert!N11751,Rate!$A$4:$A$25,0),MATCH(Gilbert!L11751,Rate!$B$3:$M$3,0))*O11751*0.8,INDEX(Rate!$B$4:$M$25,MATCH(Gilbert!N11751,Rate!$A$4:$A$25,0),MATCH(Gilbert!L11751,Rate!$B$3:$M$3,0))*O11751)),"")</f>
        <v/>
      </c>
      <c r="T11751" s="71" t="str">
        <f t="shared" si="552"/>
        <v/>
      </c>
    </row>
    <row r="11752" spans="16:20">
      <c r="P11752" s="70" t="str">
        <f t="shared" si="550"/>
        <v/>
      </c>
      <c r="Q11752" s="70" t="str">
        <f t="shared" si="551"/>
        <v/>
      </c>
      <c r="R11752" s="70" t="str">
        <f>IFERROR(IF(K11752="handling and wharfage",SUM(P11752:Q11752),IF(OR(K11752="tank",K11752="Boat",K11752="car"),INDEX(Rate!$B$4:$M$25,MATCH(Gilbert!N11752,Rate!$A$4:$A$25,0),MATCH(Gilbert!L11752,Rate!$B$3:$M$3,0))*O11752*0.8,INDEX(Rate!$B$4:$M$25,MATCH(Gilbert!N11752,Rate!$A$4:$A$25,0),MATCH(Gilbert!L11752,Rate!$B$3:$M$3,0))*O11752)),"")</f>
        <v/>
      </c>
      <c r="T11752" s="71" t="str">
        <f t="shared" si="552"/>
        <v/>
      </c>
    </row>
    <row r="11753" spans="16:20">
      <c r="P11753" s="70" t="str">
        <f t="shared" si="550"/>
        <v/>
      </c>
      <c r="Q11753" s="70" t="str">
        <f t="shared" si="551"/>
        <v/>
      </c>
      <c r="R11753" s="70" t="str">
        <f>IFERROR(IF(K11753="handling and wharfage",SUM(P11753:Q11753),IF(OR(K11753="tank",K11753="Boat",K11753="car"),INDEX(Rate!$B$4:$M$25,MATCH(Gilbert!N11753,Rate!$A$4:$A$25,0),MATCH(Gilbert!L11753,Rate!$B$3:$M$3,0))*O11753*0.8,INDEX(Rate!$B$4:$M$25,MATCH(Gilbert!N11753,Rate!$A$4:$A$25,0),MATCH(Gilbert!L11753,Rate!$B$3:$M$3,0))*O11753)),"")</f>
        <v/>
      </c>
      <c r="T11753" s="71" t="str">
        <f t="shared" si="552"/>
        <v/>
      </c>
    </row>
    <row r="11754" spans="16:20">
      <c r="P11754" s="70" t="str">
        <f t="shared" si="550"/>
        <v/>
      </c>
      <c r="Q11754" s="70" t="str">
        <f t="shared" si="551"/>
        <v/>
      </c>
      <c r="R11754" s="70" t="str">
        <f>IFERROR(IF(K11754="handling and wharfage",SUM(P11754:Q11754),IF(OR(K11754="tank",K11754="Boat",K11754="car"),INDEX(Rate!$B$4:$M$25,MATCH(Gilbert!N11754,Rate!$A$4:$A$25,0),MATCH(Gilbert!L11754,Rate!$B$3:$M$3,0))*O11754*0.8,INDEX(Rate!$B$4:$M$25,MATCH(Gilbert!N11754,Rate!$A$4:$A$25,0),MATCH(Gilbert!L11754,Rate!$B$3:$M$3,0))*O11754)),"")</f>
        <v/>
      </c>
      <c r="T11754" s="71" t="str">
        <f t="shared" si="552"/>
        <v/>
      </c>
    </row>
    <row r="11755" spans="16:20">
      <c r="P11755" s="70" t="str">
        <f t="shared" si="550"/>
        <v/>
      </c>
      <c r="Q11755" s="70" t="str">
        <f t="shared" si="551"/>
        <v/>
      </c>
      <c r="R11755" s="70" t="str">
        <f>IFERROR(IF(K11755="handling and wharfage",SUM(P11755:Q11755),IF(OR(K11755="tank",K11755="Boat",K11755="car"),INDEX(Rate!$B$4:$M$25,MATCH(Gilbert!N11755,Rate!$A$4:$A$25,0),MATCH(Gilbert!L11755,Rate!$B$3:$M$3,0))*O11755*0.8,INDEX(Rate!$B$4:$M$25,MATCH(Gilbert!N11755,Rate!$A$4:$A$25,0),MATCH(Gilbert!L11755,Rate!$B$3:$M$3,0))*O11755)),"")</f>
        <v/>
      </c>
      <c r="T11755" s="71" t="str">
        <f t="shared" si="552"/>
        <v/>
      </c>
    </row>
    <row r="11756" spans="16:20">
      <c r="P11756" s="70" t="str">
        <f t="shared" si="550"/>
        <v/>
      </c>
      <c r="Q11756" s="70" t="str">
        <f t="shared" si="551"/>
        <v/>
      </c>
      <c r="R11756" s="70" t="str">
        <f>IFERROR(IF(K11756="handling and wharfage",SUM(P11756:Q11756),IF(OR(K11756="tank",K11756="Boat",K11756="car"),INDEX(Rate!$B$4:$M$25,MATCH(Gilbert!N11756,Rate!$A$4:$A$25,0),MATCH(Gilbert!L11756,Rate!$B$3:$M$3,0))*O11756*0.8,INDEX(Rate!$B$4:$M$25,MATCH(Gilbert!N11756,Rate!$A$4:$A$25,0),MATCH(Gilbert!L11756,Rate!$B$3:$M$3,0))*O11756)),"")</f>
        <v/>
      </c>
      <c r="T11756" s="71" t="str">
        <f t="shared" si="552"/>
        <v/>
      </c>
    </row>
    <row r="11757" spans="16:20">
      <c r="P11757" s="70" t="str">
        <f t="shared" si="550"/>
        <v/>
      </c>
      <c r="Q11757" s="70" t="str">
        <f t="shared" si="551"/>
        <v/>
      </c>
      <c r="R11757" s="70" t="str">
        <f>IFERROR(IF(K11757="handling and wharfage",SUM(P11757:Q11757),IF(OR(K11757="tank",K11757="Boat",K11757="car"),INDEX(Rate!$B$4:$M$25,MATCH(Gilbert!N11757,Rate!$A$4:$A$25,0),MATCH(Gilbert!L11757,Rate!$B$3:$M$3,0))*O11757*0.8,INDEX(Rate!$B$4:$M$25,MATCH(Gilbert!N11757,Rate!$A$4:$A$25,0),MATCH(Gilbert!L11757,Rate!$B$3:$M$3,0))*O11757)),"")</f>
        <v/>
      </c>
      <c r="T11757" s="71" t="str">
        <f t="shared" si="552"/>
        <v/>
      </c>
    </row>
    <row r="11758" spans="16:20">
      <c r="P11758" s="70" t="str">
        <f t="shared" si="550"/>
        <v/>
      </c>
      <c r="Q11758" s="70" t="str">
        <f t="shared" si="551"/>
        <v/>
      </c>
      <c r="R11758" s="70" t="str">
        <f>IFERROR(IF(K11758="handling and wharfage",SUM(P11758:Q11758),IF(OR(K11758="tank",K11758="Boat",K11758="car"),INDEX(Rate!$B$4:$M$25,MATCH(Gilbert!N11758,Rate!$A$4:$A$25,0),MATCH(Gilbert!L11758,Rate!$B$3:$M$3,0))*O11758*0.8,INDEX(Rate!$B$4:$M$25,MATCH(Gilbert!N11758,Rate!$A$4:$A$25,0),MATCH(Gilbert!L11758,Rate!$B$3:$M$3,0))*O11758)),"")</f>
        <v/>
      </c>
      <c r="T11758" s="71" t="str">
        <f t="shared" si="552"/>
        <v/>
      </c>
    </row>
    <row r="11759" spans="16:20">
      <c r="P11759" s="70" t="str">
        <f t="shared" si="550"/>
        <v/>
      </c>
      <c r="Q11759" s="70" t="str">
        <f t="shared" si="551"/>
        <v/>
      </c>
      <c r="R11759" s="70" t="str">
        <f>IFERROR(IF(K11759="handling and wharfage",SUM(P11759:Q11759),IF(OR(K11759="tank",K11759="Boat",K11759="car"),INDEX(Rate!$B$4:$M$25,MATCH(Gilbert!N11759,Rate!$A$4:$A$25,0),MATCH(Gilbert!L11759,Rate!$B$3:$M$3,0))*O11759*0.8,INDEX(Rate!$B$4:$M$25,MATCH(Gilbert!N11759,Rate!$A$4:$A$25,0),MATCH(Gilbert!L11759,Rate!$B$3:$M$3,0))*O11759)),"")</f>
        <v/>
      </c>
      <c r="T11759" s="71" t="str">
        <f t="shared" si="552"/>
        <v/>
      </c>
    </row>
    <row r="11760" spans="16:20">
      <c r="P11760" s="70" t="str">
        <f t="shared" si="550"/>
        <v/>
      </c>
      <c r="Q11760" s="70" t="str">
        <f t="shared" si="551"/>
        <v/>
      </c>
      <c r="R11760" s="70" t="str">
        <f>IFERROR(IF(K11760="handling and wharfage",SUM(P11760:Q11760),IF(OR(K11760="tank",K11760="Boat",K11760="car"),INDEX(Rate!$B$4:$M$25,MATCH(Gilbert!N11760,Rate!$A$4:$A$25,0),MATCH(Gilbert!L11760,Rate!$B$3:$M$3,0))*O11760*0.8,INDEX(Rate!$B$4:$M$25,MATCH(Gilbert!N11760,Rate!$A$4:$A$25,0),MATCH(Gilbert!L11760,Rate!$B$3:$M$3,0))*O11760)),"")</f>
        <v/>
      </c>
      <c r="T11760" s="71" t="str">
        <f t="shared" si="552"/>
        <v/>
      </c>
    </row>
    <row r="11761" spans="16:20">
      <c r="P11761" s="70" t="str">
        <f t="shared" si="550"/>
        <v/>
      </c>
      <c r="Q11761" s="70" t="str">
        <f t="shared" si="551"/>
        <v/>
      </c>
      <c r="R11761" s="70" t="str">
        <f>IFERROR(IF(K11761="handling and wharfage",SUM(P11761:Q11761),IF(OR(K11761="tank",K11761="Boat",K11761="car"),INDEX(Rate!$B$4:$M$25,MATCH(Gilbert!N11761,Rate!$A$4:$A$25,0),MATCH(Gilbert!L11761,Rate!$B$3:$M$3,0))*O11761*0.8,INDEX(Rate!$B$4:$M$25,MATCH(Gilbert!N11761,Rate!$A$4:$A$25,0),MATCH(Gilbert!L11761,Rate!$B$3:$M$3,0))*O11761)),"")</f>
        <v/>
      </c>
      <c r="T11761" s="71" t="str">
        <f t="shared" si="552"/>
        <v/>
      </c>
    </row>
    <row r="11762" spans="16:20">
      <c r="P11762" s="70" t="str">
        <f t="shared" si="550"/>
        <v/>
      </c>
      <c r="Q11762" s="70" t="str">
        <f t="shared" si="551"/>
        <v/>
      </c>
      <c r="R11762" s="70" t="str">
        <f>IFERROR(IF(K11762="handling and wharfage",SUM(P11762:Q11762),IF(OR(K11762="tank",K11762="Boat",K11762="car"),INDEX(Rate!$B$4:$M$25,MATCH(Gilbert!N11762,Rate!$A$4:$A$25,0),MATCH(Gilbert!L11762,Rate!$B$3:$M$3,0))*O11762*0.8,INDEX(Rate!$B$4:$M$25,MATCH(Gilbert!N11762,Rate!$A$4:$A$25,0),MATCH(Gilbert!L11762,Rate!$B$3:$M$3,0))*O11762)),"")</f>
        <v/>
      </c>
      <c r="T11762" s="71" t="str">
        <f t="shared" si="552"/>
        <v/>
      </c>
    </row>
    <row r="11763" spans="16:20">
      <c r="P11763" s="70" t="str">
        <f t="shared" si="550"/>
        <v/>
      </c>
      <c r="Q11763" s="70" t="str">
        <f t="shared" si="551"/>
        <v/>
      </c>
      <c r="R11763" s="70" t="str">
        <f>IFERROR(IF(K11763="handling and wharfage",SUM(P11763:Q11763),IF(OR(K11763="tank",K11763="Boat",K11763="car"),INDEX(Rate!$B$4:$M$25,MATCH(Gilbert!N11763,Rate!$A$4:$A$25,0),MATCH(Gilbert!L11763,Rate!$B$3:$M$3,0))*O11763*0.8,INDEX(Rate!$B$4:$M$25,MATCH(Gilbert!N11763,Rate!$A$4:$A$25,0),MATCH(Gilbert!L11763,Rate!$B$3:$M$3,0))*O11763)),"")</f>
        <v/>
      </c>
      <c r="T11763" s="71" t="str">
        <f t="shared" si="552"/>
        <v/>
      </c>
    </row>
    <row r="11764" spans="16:20">
      <c r="P11764" s="70" t="str">
        <f t="shared" si="550"/>
        <v/>
      </c>
      <c r="Q11764" s="70" t="str">
        <f t="shared" si="551"/>
        <v/>
      </c>
      <c r="R11764" s="70" t="str">
        <f>IFERROR(IF(K11764="handling and wharfage",SUM(P11764:Q11764),IF(OR(K11764="tank",K11764="Boat",K11764="car"),INDEX(Rate!$B$4:$M$25,MATCH(Gilbert!N11764,Rate!$A$4:$A$25,0),MATCH(Gilbert!L11764,Rate!$B$3:$M$3,0))*O11764*0.8,INDEX(Rate!$B$4:$M$25,MATCH(Gilbert!N11764,Rate!$A$4:$A$25,0),MATCH(Gilbert!L11764,Rate!$B$3:$M$3,0))*O11764)),"")</f>
        <v/>
      </c>
      <c r="T11764" s="71" t="str">
        <f t="shared" si="552"/>
        <v/>
      </c>
    </row>
    <row r="11765" spans="16:20">
      <c r="P11765" s="70" t="str">
        <f t="shared" si="550"/>
        <v/>
      </c>
      <c r="Q11765" s="70" t="str">
        <f t="shared" si="551"/>
        <v/>
      </c>
      <c r="R11765" s="70" t="str">
        <f>IFERROR(IF(K11765="handling and wharfage",SUM(P11765:Q11765),IF(OR(K11765="tank",K11765="Boat",K11765="car"),INDEX(Rate!$B$4:$M$25,MATCH(Gilbert!N11765,Rate!$A$4:$A$25,0),MATCH(Gilbert!L11765,Rate!$B$3:$M$3,0))*O11765*0.8,INDEX(Rate!$B$4:$M$25,MATCH(Gilbert!N11765,Rate!$A$4:$A$25,0),MATCH(Gilbert!L11765,Rate!$B$3:$M$3,0))*O11765)),"")</f>
        <v/>
      </c>
      <c r="T11765" s="71" t="str">
        <f t="shared" si="552"/>
        <v/>
      </c>
    </row>
    <row r="11766" spans="16:20">
      <c r="P11766" s="70" t="str">
        <f t="shared" si="550"/>
        <v/>
      </c>
      <c r="Q11766" s="70" t="str">
        <f t="shared" si="551"/>
        <v/>
      </c>
      <c r="R11766" s="70" t="str">
        <f>IFERROR(IF(K11766="handling and wharfage",SUM(P11766:Q11766),IF(OR(K11766="tank",K11766="Boat",K11766="car"),INDEX(Rate!$B$4:$M$25,MATCH(Gilbert!N11766,Rate!$A$4:$A$25,0),MATCH(Gilbert!L11766,Rate!$B$3:$M$3,0))*O11766*0.8,INDEX(Rate!$B$4:$M$25,MATCH(Gilbert!N11766,Rate!$A$4:$A$25,0),MATCH(Gilbert!L11766,Rate!$B$3:$M$3,0))*O11766)),"")</f>
        <v/>
      </c>
      <c r="T11766" s="71" t="str">
        <f t="shared" si="552"/>
        <v/>
      </c>
    </row>
    <row r="11767" spans="16:20">
      <c r="P11767" s="70" t="str">
        <f t="shared" si="550"/>
        <v/>
      </c>
      <c r="Q11767" s="70" t="str">
        <f t="shared" si="551"/>
        <v/>
      </c>
      <c r="R11767" s="70" t="str">
        <f>IFERROR(IF(K11767="handling and wharfage",SUM(P11767:Q11767),IF(OR(K11767="tank",K11767="Boat",K11767="car"),INDEX(Rate!$B$4:$M$25,MATCH(Gilbert!N11767,Rate!$A$4:$A$25,0),MATCH(Gilbert!L11767,Rate!$B$3:$M$3,0))*O11767*0.8,INDEX(Rate!$B$4:$M$25,MATCH(Gilbert!N11767,Rate!$A$4:$A$25,0),MATCH(Gilbert!L11767,Rate!$B$3:$M$3,0))*O11767)),"")</f>
        <v/>
      </c>
      <c r="T11767" s="71" t="str">
        <f t="shared" si="552"/>
        <v/>
      </c>
    </row>
    <row r="11768" spans="16:20">
      <c r="P11768" s="70" t="str">
        <f t="shared" si="550"/>
        <v/>
      </c>
      <c r="Q11768" s="70" t="str">
        <f t="shared" si="551"/>
        <v/>
      </c>
      <c r="R11768" s="70" t="str">
        <f>IFERROR(IF(K11768="handling and wharfage",SUM(P11768:Q11768),IF(OR(K11768="tank",K11768="Boat",K11768="car"),INDEX(Rate!$B$4:$M$25,MATCH(Gilbert!N11768,Rate!$A$4:$A$25,0),MATCH(Gilbert!L11768,Rate!$B$3:$M$3,0))*O11768*0.8,INDEX(Rate!$B$4:$M$25,MATCH(Gilbert!N11768,Rate!$A$4:$A$25,0),MATCH(Gilbert!L11768,Rate!$B$3:$M$3,0))*O11768)),"")</f>
        <v/>
      </c>
      <c r="T11768" s="71" t="str">
        <f t="shared" si="552"/>
        <v/>
      </c>
    </row>
    <row r="11769" spans="16:20">
      <c r="P11769" s="70" t="str">
        <f t="shared" si="550"/>
        <v/>
      </c>
      <c r="Q11769" s="70" t="str">
        <f t="shared" si="551"/>
        <v/>
      </c>
      <c r="R11769" s="70" t="str">
        <f>IFERROR(IF(K11769="handling and wharfage",SUM(P11769:Q11769),IF(OR(K11769="tank",K11769="Boat",K11769="car"),INDEX(Rate!$B$4:$M$25,MATCH(Gilbert!N11769,Rate!$A$4:$A$25,0),MATCH(Gilbert!L11769,Rate!$B$3:$M$3,0))*O11769*0.8,INDEX(Rate!$B$4:$M$25,MATCH(Gilbert!N11769,Rate!$A$4:$A$25,0),MATCH(Gilbert!L11769,Rate!$B$3:$M$3,0))*O11769)),"")</f>
        <v/>
      </c>
      <c r="T11769" s="71" t="str">
        <f t="shared" si="552"/>
        <v/>
      </c>
    </row>
    <row r="11770" spans="16:20">
      <c r="P11770" s="70" t="str">
        <f t="shared" si="550"/>
        <v/>
      </c>
      <c r="Q11770" s="70" t="str">
        <f t="shared" si="551"/>
        <v/>
      </c>
      <c r="R11770" s="70" t="str">
        <f>IFERROR(IF(K11770="handling and wharfage",SUM(P11770:Q11770),IF(OR(K11770="tank",K11770="Boat",K11770="car"),INDEX(Rate!$B$4:$M$25,MATCH(Gilbert!N11770,Rate!$A$4:$A$25,0),MATCH(Gilbert!L11770,Rate!$B$3:$M$3,0))*O11770*0.8,INDEX(Rate!$B$4:$M$25,MATCH(Gilbert!N11770,Rate!$A$4:$A$25,0),MATCH(Gilbert!L11770,Rate!$B$3:$M$3,0))*O11770)),"")</f>
        <v/>
      </c>
      <c r="T11770" s="71" t="str">
        <f t="shared" si="552"/>
        <v/>
      </c>
    </row>
    <row r="11771" spans="16:20">
      <c r="P11771" s="70" t="str">
        <f t="shared" si="550"/>
        <v/>
      </c>
      <c r="Q11771" s="70" t="str">
        <f t="shared" si="551"/>
        <v/>
      </c>
      <c r="R11771" s="70" t="str">
        <f>IFERROR(IF(K11771="handling and wharfage",SUM(P11771:Q11771),IF(OR(K11771="tank",K11771="Boat",K11771="car"),INDEX(Rate!$B$4:$M$25,MATCH(Gilbert!N11771,Rate!$A$4:$A$25,0),MATCH(Gilbert!L11771,Rate!$B$3:$M$3,0))*O11771*0.8,INDEX(Rate!$B$4:$M$25,MATCH(Gilbert!N11771,Rate!$A$4:$A$25,0),MATCH(Gilbert!L11771,Rate!$B$3:$M$3,0))*O11771)),"")</f>
        <v/>
      </c>
      <c r="T11771" s="71" t="str">
        <f t="shared" si="552"/>
        <v/>
      </c>
    </row>
    <row r="11772" spans="16:20">
      <c r="P11772" s="70" t="str">
        <f t="shared" si="550"/>
        <v/>
      </c>
      <c r="Q11772" s="70" t="str">
        <f t="shared" si="551"/>
        <v/>
      </c>
      <c r="R11772" s="70" t="str">
        <f>IFERROR(IF(K11772="handling and wharfage",SUM(P11772:Q11772),IF(OR(K11772="tank",K11772="Boat",K11772="car"),INDEX(Rate!$B$4:$M$25,MATCH(Gilbert!N11772,Rate!$A$4:$A$25,0),MATCH(Gilbert!L11772,Rate!$B$3:$M$3,0))*O11772*0.8,INDEX(Rate!$B$4:$M$25,MATCH(Gilbert!N11772,Rate!$A$4:$A$25,0),MATCH(Gilbert!L11772,Rate!$B$3:$M$3,0))*O11772)),"")</f>
        <v/>
      </c>
      <c r="T11772" s="71" t="str">
        <f t="shared" si="552"/>
        <v/>
      </c>
    </row>
    <row r="11773" spans="16:20">
      <c r="P11773" s="70" t="str">
        <f t="shared" si="550"/>
        <v/>
      </c>
      <c r="Q11773" s="70" t="str">
        <f t="shared" si="551"/>
        <v/>
      </c>
      <c r="R11773" s="70" t="str">
        <f>IFERROR(IF(K11773="handling and wharfage",SUM(P11773:Q11773),IF(OR(K11773="tank",K11773="Boat",K11773="car"),INDEX(Rate!$B$4:$M$25,MATCH(Gilbert!N11773,Rate!$A$4:$A$25,0),MATCH(Gilbert!L11773,Rate!$B$3:$M$3,0))*O11773*0.8,INDEX(Rate!$B$4:$M$25,MATCH(Gilbert!N11773,Rate!$A$4:$A$25,0),MATCH(Gilbert!L11773,Rate!$B$3:$M$3,0))*O11773)),"")</f>
        <v/>
      </c>
      <c r="T11773" s="71" t="str">
        <f t="shared" si="552"/>
        <v/>
      </c>
    </row>
    <row r="11774" spans="16:20">
      <c r="P11774" s="70" t="str">
        <f t="shared" si="550"/>
        <v/>
      </c>
      <c r="Q11774" s="70" t="str">
        <f t="shared" si="551"/>
        <v/>
      </c>
      <c r="R11774" s="70" t="str">
        <f>IFERROR(IF(K11774="handling and wharfage",SUM(P11774:Q11774),IF(OR(K11774="tank",K11774="Boat",K11774="car"),INDEX(Rate!$B$4:$M$25,MATCH(Gilbert!N11774,Rate!$A$4:$A$25,0),MATCH(Gilbert!L11774,Rate!$B$3:$M$3,0))*O11774*0.8,INDEX(Rate!$B$4:$M$25,MATCH(Gilbert!N11774,Rate!$A$4:$A$25,0),MATCH(Gilbert!L11774,Rate!$B$3:$M$3,0))*O11774)),"")</f>
        <v/>
      </c>
      <c r="T11774" s="71" t="str">
        <f t="shared" si="552"/>
        <v/>
      </c>
    </row>
    <row r="11775" spans="16:20">
      <c r="P11775" s="70" t="str">
        <f t="shared" si="550"/>
        <v/>
      </c>
      <c r="Q11775" s="70" t="str">
        <f t="shared" si="551"/>
        <v/>
      </c>
      <c r="R11775" s="70" t="str">
        <f>IFERROR(IF(K11775="handling and wharfage",SUM(P11775:Q11775),IF(OR(K11775="tank",K11775="Boat",K11775="car"),INDEX(Rate!$B$4:$M$25,MATCH(Gilbert!N11775,Rate!$A$4:$A$25,0),MATCH(Gilbert!L11775,Rate!$B$3:$M$3,0))*O11775*0.8,INDEX(Rate!$B$4:$M$25,MATCH(Gilbert!N11775,Rate!$A$4:$A$25,0),MATCH(Gilbert!L11775,Rate!$B$3:$M$3,0))*O11775)),"")</f>
        <v/>
      </c>
      <c r="T11775" s="71" t="str">
        <f t="shared" si="552"/>
        <v/>
      </c>
    </row>
    <row r="11776" spans="16:20">
      <c r="P11776" s="70" t="str">
        <f t="shared" si="550"/>
        <v/>
      </c>
      <c r="Q11776" s="70" t="str">
        <f t="shared" si="551"/>
        <v/>
      </c>
      <c r="R11776" s="70" t="str">
        <f>IFERROR(IF(K11776="handling and wharfage",SUM(P11776:Q11776),IF(OR(K11776="tank",K11776="Boat",K11776="car"),INDEX(Rate!$B$4:$M$25,MATCH(Gilbert!N11776,Rate!$A$4:$A$25,0),MATCH(Gilbert!L11776,Rate!$B$3:$M$3,0))*O11776*0.8,INDEX(Rate!$B$4:$M$25,MATCH(Gilbert!N11776,Rate!$A$4:$A$25,0),MATCH(Gilbert!L11776,Rate!$B$3:$M$3,0))*O11776)),"")</f>
        <v/>
      </c>
      <c r="T11776" s="71" t="str">
        <f t="shared" si="552"/>
        <v/>
      </c>
    </row>
    <row r="11777" spans="16:20">
      <c r="P11777" s="70" t="str">
        <f t="shared" si="550"/>
        <v/>
      </c>
      <c r="Q11777" s="70" t="str">
        <f t="shared" si="551"/>
        <v/>
      </c>
      <c r="R11777" s="70" t="str">
        <f>IFERROR(IF(K11777="handling and wharfage",SUM(P11777:Q11777),IF(OR(K11777="tank",K11777="Boat",K11777="car"),INDEX(Rate!$B$4:$M$25,MATCH(Gilbert!N11777,Rate!$A$4:$A$25,0),MATCH(Gilbert!L11777,Rate!$B$3:$M$3,0))*O11777*0.8,INDEX(Rate!$B$4:$M$25,MATCH(Gilbert!N11777,Rate!$A$4:$A$25,0),MATCH(Gilbert!L11777,Rate!$B$3:$M$3,0))*O11777)),"")</f>
        <v/>
      </c>
      <c r="T11777" s="71" t="str">
        <f t="shared" si="552"/>
        <v/>
      </c>
    </row>
    <row r="11778" spans="16:20">
      <c r="P11778" s="70" t="str">
        <f t="shared" si="550"/>
        <v/>
      </c>
      <c r="Q11778" s="70" t="str">
        <f t="shared" si="551"/>
        <v/>
      </c>
      <c r="R11778" s="70" t="str">
        <f>IFERROR(IF(K11778="handling and wharfage",SUM(P11778:Q11778),IF(OR(K11778="tank",K11778="Boat",K11778="car"),INDEX(Rate!$B$4:$M$25,MATCH(Gilbert!N11778,Rate!$A$4:$A$25,0),MATCH(Gilbert!L11778,Rate!$B$3:$M$3,0))*O11778*0.8,INDEX(Rate!$B$4:$M$25,MATCH(Gilbert!N11778,Rate!$A$4:$A$25,0),MATCH(Gilbert!L11778,Rate!$B$3:$M$3,0))*O11778)),"")</f>
        <v/>
      </c>
      <c r="T11778" s="71" t="str">
        <f t="shared" si="552"/>
        <v/>
      </c>
    </row>
    <row r="11779" spans="16:20">
      <c r="P11779" s="70" t="str">
        <f t="shared" ref="P11779:P11842" si="553">IF(OR(K11779="handling and wharfage",K11779="rau handling and wharfage"),O11779*30,"")</f>
        <v/>
      </c>
      <c r="Q11779" s="70" t="str">
        <f t="shared" ref="Q11779:Q11842" si="554">IF(K11779&lt;&gt;"handling and wharfage","",O11779*3.5)</f>
        <v/>
      </c>
      <c r="R11779" s="70" t="str">
        <f>IFERROR(IF(K11779="handling and wharfage",SUM(P11779:Q11779),IF(OR(K11779="tank",K11779="Boat",K11779="car"),INDEX(Rate!$B$4:$M$25,MATCH(Gilbert!N11779,Rate!$A$4:$A$25,0),MATCH(Gilbert!L11779,Rate!$B$3:$M$3,0))*O11779*0.8,INDEX(Rate!$B$4:$M$25,MATCH(Gilbert!N11779,Rate!$A$4:$A$25,0),MATCH(Gilbert!L11779,Rate!$B$3:$M$3,0))*O11779)),"")</f>
        <v/>
      </c>
      <c r="T11779" s="71" t="str">
        <f t="shared" ref="T11779:T11842" si="555">IF(L11779="","",IF(L11779="General2","F0070000061A","E31250000331"))</f>
        <v/>
      </c>
    </row>
    <row r="11780" spans="16:20">
      <c r="P11780" s="70" t="str">
        <f t="shared" si="553"/>
        <v/>
      </c>
      <c r="Q11780" s="70" t="str">
        <f t="shared" si="554"/>
        <v/>
      </c>
      <c r="R11780" s="70" t="str">
        <f>IFERROR(IF(K11780="handling and wharfage",SUM(P11780:Q11780),IF(OR(K11780="tank",K11780="Boat",K11780="car"),INDEX(Rate!$B$4:$M$25,MATCH(Gilbert!N11780,Rate!$A$4:$A$25,0),MATCH(Gilbert!L11780,Rate!$B$3:$M$3,0))*O11780*0.8,INDEX(Rate!$B$4:$M$25,MATCH(Gilbert!N11780,Rate!$A$4:$A$25,0),MATCH(Gilbert!L11780,Rate!$B$3:$M$3,0))*O11780)),"")</f>
        <v/>
      </c>
      <c r="T11780" s="71" t="str">
        <f t="shared" si="555"/>
        <v/>
      </c>
    </row>
    <row r="11781" spans="16:20">
      <c r="P11781" s="70" t="str">
        <f t="shared" si="553"/>
        <v/>
      </c>
      <c r="Q11781" s="70" t="str">
        <f t="shared" si="554"/>
        <v/>
      </c>
      <c r="R11781" s="70" t="str">
        <f>IFERROR(IF(K11781="handling and wharfage",SUM(P11781:Q11781),IF(OR(K11781="tank",K11781="Boat",K11781="car"),INDEX(Rate!$B$4:$M$25,MATCH(Gilbert!N11781,Rate!$A$4:$A$25,0),MATCH(Gilbert!L11781,Rate!$B$3:$M$3,0))*O11781*0.8,INDEX(Rate!$B$4:$M$25,MATCH(Gilbert!N11781,Rate!$A$4:$A$25,0),MATCH(Gilbert!L11781,Rate!$B$3:$M$3,0))*O11781)),"")</f>
        <v/>
      </c>
      <c r="T11781" s="71" t="str">
        <f t="shared" si="555"/>
        <v/>
      </c>
    </row>
    <row r="11782" spans="16:20">
      <c r="P11782" s="70" t="str">
        <f t="shared" si="553"/>
        <v/>
      </c>
      <c r="Q11782" s="70" t="str">
        <f t="shared" si="554"/>
        <v/>
      </c>
      <c r="R11782" s="70" t="str">
        <f>IFERROR(IF(K11782="handling and wharfage",SUM(P11782:Q11782),IF(OR(K11782="tank",K11782="Boat",K11782="car"),INDEX(Rate!$B$4:$M$25,MATCH(Gilbert!N11782,Rate!$A$4:$A$25,0),MATCH(Gilbert!L11782,Rate!$B$3:$M$3,0))*O11782*0.8,INDEX(Rate!$B$4:$M$25,MATCH(Gilbert!N11782,Rate!$A$4:$A$25,0),MATCH(Gilbert!L11782,Rate!$B$3:$M$3,0))*O11782)),"")</f>
        <v/>
      </c>
      <c r="T11782" s="71" t="str">
        <f t="shared" si="555"/>
        <v/>
      </c>
    </row>
    <row r="11783" spans="16:20">
      <c r="P11783" s="70" t="str">
        <f t="shared" si="553"/>
        <v/>
      </c>
      <c r="Q11783" s="70" t="str">
        <f t="shared" si="554"/>
        <v/>
      </c>
      <c r="R11783" s="70" t="str">
        <f>IFERROR(IF(K11783="handling and wharfage",SUM(P11783:Q11783),IF(OR(K11783="tank",K11783="Boat",K11783="car"),INDEX(Rate!$B$4:$M$25,MATCH(Gilbert!N11783,Rate!$A$4:$A$25,0),MATCH(Gilbert!L11783,Rate!$B$3:$M$3,0))*O11783*0.8,INDEX(Rate!$B$4:$M$25,MATCH(Gilbert!N11783,Rate!$A$4:$A$25,0),MATCH(Gilbert!L11783,Rate!$B$3:$M$3,0))*O11783)),"")</f>
        <v/>
      </c>
      <c r="T11783" s="71" t="str">
        <f t="shared" si="555"/>
        <v/>
      </c>
    </row>
    <row r="11784" spans="16:20">
      <c r="P11784" s="70" t="str">
        <f t="shared" si="553"/>
        <v/>
      </c>
      <c r="Q11784" s="70" t="str">
        <f t="shared" si="554"/>
        <v/>
      </c>
      <c r="R11784" s="70" t="str">
        <f>IFERROR(IF(K11784="handling and wharfage",SUM(P11784:Q11784),IF(OR(K11784="tank",K11784="Boat",K11784="car"),INDEX(Rate!$B$4:$M$25,MATCH(Gilbert!N11784,Rate!$A$4:$A$25,0),MATCH(Gilbert!L11784,Rate!$B$3:$M$3,0))*O11784*0.8,INDEX(Rate!$B$4:$M$25,MATCH(Gilbert!N11784,Rate!$A$4:$A$25,0),MATCH(Gilbert!L11784,Rate!$B$3:$M$3,0))*O11784)),"")</f>
        <v/>
      </c>
      <c r="T11784" s="71" t="str">
        <f t="shared" si="555"/>
        <v/>
      </c>
    </row>
    <row r="11785" spans="16:20">
      <c r="P11785" s="70" t="str">
        <f t="shared" si="553"/>
        <v/>
      </c>
      <c r="Q11785" s="70" t="str">
        <f t="shared" si="554"/>
        <v/>
      </c>
      <c r="R11785" s="70" t="str">
        <f>IFERROR(IF(K11785="handling and wharfage",SUM(P11785:Q11785),IF(OR(K11785="tank",K11785="Boat",K11785="car"),INDEX(Rate!$B$4:$M$25,MATCH(Gilbert!N11785,Rate!$A$4:$A$25,0),MATCH(Gilbert!L11785,Rate!$B$3:$M$3,0))*O11785*0.8,INDEX(Rate!$B$4:$M$25,MATCH(Gilbert!N11785,Rate!$A$4:$A$25,0),MATCH(Gilbert!L11785,Rate!$B$3:$M$3,0))*O11785)),"")</f>
        <v/>
      </c>
      <c r="T11785" s="71" t="str">
        <f t="shared" si="555"/>
        <v/>
      </c>
    </row>
    <row r="11786" spans="16:20">
      <c r="P11786" s="70" t="str">
        <f t="shared" si="553"/>
        <v/>
      </c>
      <c r="Q11786" s="70" t="str">
        <f t="shared" si="554"/>
        <v/>
      </c>
      <c r="R11786" s="70" t="str">
        <f>IFERROR(IF(K11786="handling and wharfage",SUM(P11786:Q11786),IF(OR(K11786="tank",K11786="Boat",K11786="car"),INDEX(Rate!$B$4:$M$25,MATCH(Gilbert!N11786,Rate!$A$4:$A$25,0),MATCH(Gilbert!L11786,Rate!$B$3:$M$3,0))*O11786*0.8,INDEX(Rate!$B$4:$M$25,MATCH(Gilbert!N11786,Rate!$A$4:$A$25,0),MATCH(Gilbert!L11786,Rate!$B$3:$M$3,0))*O11786)),"")</f>
        <v/>
      </c>
      <c r="T11786" s="71" t="str">
        <f t="shared" si="555"/>
        <v/>
      </c>
    </row>
    <row r="11787" spans="16:20">
      <c r="P11787" s="70" t="str">
        <f t="shared" si="553"/>
        <v/>
      </c>
      <c r="Q11787" s="70" t="str">
        <f t="shared" si="554"/>
        <v/>
      </c>
      <c r="R11787" s="70" t="str">
        <f>IFERROR(IF(K11787="handling and wharfage",SUM(P11787:Q11787),IF(OR(K11787="tank",K11787="Boat",K11787="car"),INDEX(Rate!$B$4:$M$25,MATCH(Gilbert!N11787,Rate!$A$4:$A$25,0),MATCH(Gilbert!L11787,Rate!$B$3:$M$3,0))*O11787*0.8,INDEX(Rate!$B$4:$M$25,MATCH(Gilbert!N11787,Rate!$A$4:$A$25,0),MATCH(Gilbert!L11787,Rate!$B$3:$M$3,0))*O11787)),"")</f>
        <v/>
      </c>
      <c r="T11787" s="71" t="str">
        <f t="shared" si="555"/>
        <v/>
      </c>
    </row>
    <row r="11788" spans="16:20">
      <c r="P11788" s="70" t="str">
        <f t="shared" si="553"/>
        <v/>
      </c>
      <c r="Q11788" s="70" t="str">
        <f t="shared" si="554"/>
        <v/>
      </c>
      <c r="R11788" s="70" t="str">
        <f>IFERROR(IF(K11788="handling and wharfage",SUM(P11788:Q11788),IF(OR(K11788="tank",K11788="Boat",K11788="car"),INDEX(Rate!$B$4:$M$25,MATCH(Gilbert!N11788,Rate!$A$4:$A$25,0),MATCH(Gilbert!L11788,Rate!$B$3:$M$3,0))*O11788*0.8,INDEX(Rate!$B$4:$M$25,MATCH(Gilbert!N11788,Rate!$A$4:$A$25,0),MATCH(Gilbert!L11788,Rate!$B$3:$M$3,0))*O11788)),"")</f>
        <v/>
      </c>
      <c r="T11788" s="71" t="str">
        <f t="shared" si="555"/>
        <v/>
      </c>
    </row>
    <row r="11789" spans="16:20">
      <c r="P11789" s="70" t="str">
        <f t="shared" si="553"/>
        <v/>
      </c>
      <c r="Q11789" s="70" t="str">
        <f t="shared" si="554"/>
        <v/>
      </c>
      <c r="R11789" s="70" t="str">
        <f>IFERROR(IF(K11789="handling and wharfage",SUM(P11789:Q11789),IF(OR(K11789="tank",K11789="Boat",K11789="car"),INDEX(Rate!$B$4:$M$25,MATCH(Gilbert!N11789,Rate!$A$4:$A$25,0),MATCH(Gilbert!L11789,Rate!$B$3:$M$3,0))*O11789*0.8,INDEX(Rate!$B$4:$M$25,MATCH(Gilbert!N11789,Rate!$A$4:$A$25,0),MATCH(Gilbert!L11789,Rate!$B$3:$M$3,0))*O11789)),"")</f>
        <v/>
      </c>
      <c r="T11789" s="71" t="str">
        <f t="shared" si="555"/>
        <v/>
      </c>
    </row>
    <row r="11790" spans="16:20">
      <c r="P11790" s="70" t="str">
        <f t="shared" si="553"/>
        <v/>
      </c>
      <c r="Q11790" s="70" t="str">
        <f t="shared" si="554"/>
        <v/>
      </c>
      <c r="R11790" s="70" t="str">
        <f>IFERROR(IF(K11790="handling and wharfage",SUM(P11790:Q11790),IF(OR(K11790="tank",K11790="Boat",K11790="car"),INDEX(Rate!$B$4:$M$25,MATCH(Gilbert!N11790,Rate!$A$4:$A$25,0),MATCH(Gilbert!L11790,Rate!$B$3:$M$3,0))*O11790*0.8,INDEX(Rate!$B$4:$M$25,MATCH(Gilbert!N11790,Rate!$A$4:$A$25,0),MATCH(Gilbert!L11790,Rate!$B$3:$M$3,0))*O11790)),"")</f>
        <v/>
      </c>
      <c r="T11790" s="71" t="str">
        <f t="shared" si="555"/>
        <v/>
      </c>
    </row>
    <row r="11791" spans="16:20">
      <c r="P11791" s="70" t="str">
        <f t="shared" si="553"/>
        <v/>
      </c>
      <c r="Q11791" s="70" t="str">
        <f t="shared" si="554"/>
        <v/>
      </c>
      <c r="R11791" s="70" t="str">
        <f>IFERROR(IF(K11791="handling and wharfage",SUM(P11791:Q11791),IF(OR(K11791="tank",K11791="Boat",K11791="car"),INDEX(Rate!$B$4:$M$25,MATCH(Gilbert!N11791,Rate!$A$4:$A$25,0),MATCH(Gilbert!L11791,Rate!$B$3:$M$3,0))*O11791*0.8,INDEX(Rate!$B$4:$M$25,MATCH(Gilbert!N11791,Rate!$A$4:$A$25,0),MATCH(Gilbert!L11791,Rate!$B$3:$M$3,0))*O11791)),"")</f>
        <v/>
      </c>
      <c r="T11791" s="71" t="str">
        <f t="shared" si="555"/>
        <v/>
      </c>
    </row>
    <row r="11792" spans="16:20">
      <c r="P11792" s="70" t="str">
        <f t="shared" si="553"/>
        <v/>
      </c>
      <c r="Q11792" s="70" t="str">
        <f t="shared" si="554"/>
        <v/>
      </c>
      <c r="R11792" s="70" t="str">
        <f>IFERROR(IF(K11792="handling and wharfage",SUM(P11792:Q11792),IF(OR(K11792="tank",K11792="Boat",K11792="car"),INDEX(Rate!$B$4:$M$25,MATCH(Gilbert!N11792,Rate!$A$4:$A$25,0),MATCH(Gilbert!L11792,Rate!$B$3:$M$3,0))*O11792*0.8,INDEX(Rate!$B$4:$M$25,MATCH(Gilbert!N11792,Rate!$A$4:$A$25,0),MATCH(Gilbert!L11792,Rate!$B$3:$M$3,0))*O11792)),"")</f>
        <v/>
      </c>
      <c r="T11792" s="71" t="str">
        <f t="shared" si="555"/>
        <v/>
      </c>
    </row>
    <row r="11793" spans="16:20">
      <c r="P11793" s="70" t="str">
        <f t="shared" si="553"/>
        <v/>
      </c>
      <c r="Q11793" s="70" t="str">
        <f t="shared" si="554"/>
        <v/>
      </c>
      <c r="R11793" s="70" t="str">
        <f>IFERROR(IF(K11793="handling and wharfage",SUM(P11793:Q11793),IF(OR(K11793="tank",K11793="Boat",K11793="car"),INDEX(Rate!$B$4:$M$25,MATCH(Gilbert!N11793,Rate!$A$4:$A$25,0),MATCH(Gilbert!L11793,Rate!$B$3:$M$3,0))*O11793*0.8,INDEX(Rate!$B$4:$M$25,MATCH(Gilbert!N11793,Rate!$A$4:$A$25,0),MATCH(Gilbert!L11793,Rate!$B$3:$M$3,0))*O11793)),"")</f>
        <v/>
      </c>
      <c r="T11793" s="71" t="str">
        <f t="shared" si="555"/>
        <v/>
      </c>
    </row>
    <row r="11794" spans="16:20">
      <c r="P11794" s="70" t="str">
        <f t="shared" si="553"/>
        <v/>
      </c>
      <c r="Q11794" s="70" t="str">
        <f t="shared" si="554"/>
        <v/>
      </c>
      <c r="R11794" s="70" t="str">
        <f>IFERROR(IF(K11794="handling and wharfage",SUM(P11794:Q11794),IF(OR(K11794="tank",K11794="Boat",K11794="car"),INDEX(Rate!$B$4:$M$25,MATCH(Gilbert!N11794,Rate!$A$4:$A$25,0),MATCH(Gilbert!L11794,Rate!$B$3:$M$3,0))*O11794*0.8,INDEX(Rate!$B$4:$M$25,MATCH(Gilbert!N11794,Rate!$A$4:$A$25,0),MATCH(Gilbert!L11794,Rate!$B$3:$M$3,0))*O11794)),"")</f>
        <v/>
      </c>
      <c r="T11794" s="71" t="str">
        <f t="shared" si="555"/>
        <v/>
      </c>
    </row>
    <row r="11795" spans="16:20">
      <c r="P11795" s="70" t="str">
        <f t="shared" si="553"/>
        <v/>
      </c>
      <c r="Q11795" s="70" t="str">
        <f t="shared" si="554"/>
        <v/>
      </c>
      <c r="R11795" s="70" t="str">
        <f>IFERROR(IF(K11795="handling and wharfage",SUM(P11795:Q11795),IF(OR(K11795="tank",K11795="Boat",K11795="car"),INDEX(Rate!$B$4:$M$25,MATCH(Gilbert!N11795,Rate!$A$4:$A$25,0),MATCH(Gilbert!L11795,Rate!$B$3:$M$3,0))*O11795*0.8,INDEX(Rate!$B$4:$M$25,MATCH(Gilbert!N11795,Rate!$A$4:$A$25,0),MATCH(Gilbert!L11795,Rate!$B$3:$M$3,0))*O11795)),"")</f>
        <v/>
      </c>
      <c r="T11795" s="71" t="str">
        <f t="shared" si="555"/>
        <v/>
      </c>
    </row>
    <row r="11796" spans="16:20">
      <c r="P11796" s="70" t="str">
        <f t="shared" si="553"/>
        <v/>
      </c>
      <c r="Q11796" s="70" t="str">
        <f t="shared" si="554"/>
        <v/>
      </c>
      <c r="R11796" s="70" t="str">
        <f>IFERROR(IF(K11796="handling and wharfage",SUM(P11796:Q11796),IF(OR(K11796="tank",K11796="Boat",K11796="car"),INDEX(Rate!$B$4:$M$25,MATCH(Gilbert!N11796,Rate!$A$4:$A$25,0),MATCH(Gilbert!L11796,Rate!$B$3:$M$3,0))*O11796*0.8,INDEX(Rate!$B$4:$M$25,MATCH(Gilbert!N11796,Rate!$A$4:$A$25,0),MATCH(Gilbert!L11796,Rate!$B$3:$M$3,0))*O11796)),"")</f>
        <v/>
      </c>
      <c r="T11796" s="71" t="str">
        <f t="shared" si="555"/>
        <v/>
      </c>
    </row>
    <row r="11797" spans="16:20">
      <c r="P11797" s="70" t="str">
        <f t="shared" si="553"/>
        <v/>
      </c>
      <c r="Q11797" s="70" t="str">
        <f t="shared" si="554"/>
        <v/>
      </c>
      <c r="R11797" s="70" t="str">
        <f>IFERROR(IF(K11797="handling and wharfage",SUM(P11797:Q11797),IF(OR(K11797="tank",K11797="Boat",K11797="car"),INDEX(Rate!$B$4:$M$25,MATCH(Gilbert!N11797,Rate!$A$4:$A$25,0),MATCH(Gilbert!L11797,Rate!$B$3:$M$3,0))*O11797*0.8,INDEX(Rate!$B$4:$M$25,MATCH(Gilbert!N11797,Rate!$A$4:$A$25,0),MATCH(Gilbert!L11797,Rate!$B$3:$M$3,0))*O11797)),"")</f>
        <v/>
      </c>
      <c r="T11797" s="71" t="str">
        <f t="shared" si="555"/>
        <v/>
      </c>
    </row>
    <row r="11798" spans="16:20">
      <c r="P11798" s="70" t="str">
        <f t="shared" si="553"/>
        <v/>
      </c>
      <c r="Q11798" s="70" t="str">
        <f t="shared" si="554"/>
        <v/>
      </c>
      <c r="R11798" s="70" t="str">
        <f>IFERROR(IF(K11798="handling and wharfage",SUM(P11798:Q11798),IF(OR(K11798="tank",K11798="Boat",K11798="car"),INDEX(Rate!$B$4:$M$25,MATCH(Gilbert!N11798,Rate!$A$4:$A$25,0),MATCH(Gilbert!L11798,Rate!$B$3:$M$3,0))*O11798*0.8,INDEX(Rate!$B$4:$M$25,MATCH(Gilbert!N11798,Rate!$A$4:$A$25,0),MATCH(Gilbert!L11798,Rate!$B$3:$M$3,0))*O11798)),"")</f>
        <v/>
      </c>
      <c r="T11798" s="71" t="str">
        <f t="shared" si="555"/>
        <v/>
      </c>
    </row>
    <row r="11799" spans="16:20">
      <c r="P11799" s="70" t="str">
        <f t="shared" si="553"/>
        <v/>
      </c>
      <c r="Q11799" s="70" t="str">
        <f t="shared" si="554"/>
        <v/>
      </c>
      <c r="R11799" s="70" t="str">
        <f>IFERROR(IF(K11799="handling and wharfage",SUM(P11799:Q11799),IF(OR(K11799="tank",K11799="Boat",K11799="car"),INDEX(Rate!$B$4:$M$25,MATCH(Gilbert!N11799,Rate!$A$4:$A$25,0),MATCH(Gilbert!L11799,Rate!$B$3:$M$3,0))*O11799*0.8,INDEX(Rate!$B$4:$M$25,MATCH(Gilbert!N11799,Rate!$A$4:$A$25,0),MATCH(Gilbert!L11799,Rate!$B$3:$M$3,0))*O11799)),"")</f>
        <v/>
      </c>
      <c r="T11799" s="71" t="str">
        <f t="shared" si="555"/>
        <v/>
      </c>
    </row>
    <row r="11800" spans="16:20">
      <c r="P11800" s="70" t="str">
        <f t="shared" si="553"/>
        <v/>
      </c>
      <c r="Q11800" s="70" t="str">
        <f t="shared" si="554"/>
        <v/>
      </c>
      <c r="R11800" s="70" t="str">
        <f>IFERROR(IF(K11800="handling and wharfage",SUM(P11800:Q11800),IF(OR(K11800="tank",K11800="Boat",K11800="car"),INDEX(Rate!$B$4:$M$25,MATCH(Gilbert!N11800,Rate!$A$4:$A$25,0),MATCH(Gilbert!L11800,Rate!$B$3:$M$3,0))*O11800*0.8,INDEX(Rate!$B$4:$M$25,MATCH(Gilbert!N11800,Rate!$A$4:$A$25,0),MATCH(Gilbert!L11800,Rate!$B$3:$M$3,0))*O11800)),"")</f>
        <v/>
      </c>
      <c r="T11800" s="71" t="str">
        <f t="shared" si="555"/>
        <v/>
      </c>
    </row>
    <row r="11801" spans="16:20">
      <c r="P11801" s="70" t="str">
        <f t="shared" si="553"/>
        <v/>
      </c>
      <c r="Q11801" s="70" t="str">
        <f t="shared" si="554"/>
        <v/>
      </c>
      <c r="R11801" s="70" t="str">
        <f>IFERROR(IF(K11801="handling and wharfage",SUM(P11801:Q11801),IF(OR(K11801="tank",K11801="Boat",K11801="car"),INDEX(Rate!$B$4:$M$25,MATCH(Gilbert!N11801,Rate!$A$4:$A$25,0),MATCH(Gilbert!L11801,Rate!$B$3:$M$3,0))*O11801*0.8,INDEX(Rate!$B$4:$M$25,MATCH(Gilbert!N11801,Rate!$A$4:$A$25,0),MATCH(Gilbert!L11801,Rate!$B$3:$M$3,0))*O11801)),"")</f>
        <v/>
      </c>
      <c r="T11801" s="71" t="str">
        <f t="shared" si="555"/>
        <v/>
      </c>
    </row>
    <row r="11802" spans="16:20">
      <c r="P11802" s="70" t="str">
        <f t="shared" si="553"/>
        <v/>
      </c>
      <c r="Q11802" s="70" t="str">
        <f t="shared" si="554"/>
        <v/>
      </c>
      <c r="R11802" s="70" t="str">
        <f>IFERROR(IF(K11802="handling and wharfage",SUM(P11802:Q11802),IF(OR(K11802="tank",K11802="Boat",K11802="car"),INDEX(Rate!$B$4:$M$25,MATCH(Gilbert!N11802,Rate!$A$4:$A$25,0),MATCH(Gilbert!L11802,Rate!$B$3:$M$3,0))*O11802*0.8,INDEX(Rate!$B$4:$M$25,MATCH(Gilbert!N11802,Rate!$A$4:$A$25,0),MATCH(Gilbert!L11802,Rate!$B$3:$M$3,0))*O11802)),"")</f>
        <v/>
      </c>
      <c r="T11802" s="71" t="str">
        <f t="shared" si="555"/>
        <v/>
      </c>
    </row>
    <row r="11803" spans="16:20">
      <c r="P11803" s="70" t="str">
        <f t="shared" si="553"/>
        <v/>
      </c>
      <c r="Q11803" s="70" t="str">
        <f t="shared" si="554"/>
        <v/>
      </c>
      <c r="R11803" s="70" t="str">
        <f>IFERROR(IF(K11803="handling and wharfage",SUM(P11803:Q11803),IF(OR(K11803="tank",K11803="Boat",K11803="car"),INDEX(Rate!$B$4:$M$25,MATCH(Gilbert!N11803,Rate!$A$4:$A$25,0),MATCH(Gilbert!L11803,Rate!$B$3:$M$3,0))*O11803*0.8,INDEX(Rate!$B$4:$M$25,MATCH(Gilbert!N11803,Rate!$A$4:$A$25,0),MATCH(Gilbert!L11803,Rate!$B$3:$M$3,0))*O11803)),"")</f>
        <v/>
      </c>
      <c r="T11803" s="71" t="str">
        <f t="shared" si="555"/>
        <v/>
      </c>
    </row>
    <row r="11804" spans="16:20">
      <c r="P11804" s="70" t="str">
        <f t="shared" si="553"/>
        <v/>
      </c>
      <c r="Q11804" s="70" t="str">
        <f t="shared" si="554"/>
        <v/>
      </c>
      <c r="R11804" s="70" t="str">
        <f>IFERROR(IF(K11804="handling and wharfage",SUM(P11804:Q11804),IF(OR(K11804="tank",K11804="Boat",K11804="car"),INDEX(Rate!$B$4:$M$25,MATCH(Gilbert!N11804,Rate!$A$4:$A$25,0),MATCH(Gilbert!L11804,Rate!$B$3:$M$3,0))*O11804*0.8,INDEX(Rate!$B$4:$M$25,MATCH(Gilbert!N11804,Rate!$A$4:$A$25,0),MATCH(Gilbert!L11804,Rate!$B$3:$M$3,0))*O11804)),"")</f>
        <v/>
      </c>
      <c r="T11804" s="71" t="str">
        <f t="shared" si="555"/>
        <v/>
      </c>
    </row>
    <row r="11805" spans="16:20">
      <c r="P11805" s="70" t="str">
        <f t="shared" si="553"/>
        <v/>
      </c>
      <c r="Q11805" s="70" t="str">
        <f t="shared" si="554"/>
        <v/>
      </c>
      <c r="R11805" s="70" t="str">
        <f>IFERROR(IF(K11805="handling and wharfage",SUM(P11805:Q11805),IF(OR(K11805="tank",K11805="Boat",K11805="car"),INDEX(Rate!$B$4:$M$25,MATCH(Gilbert!N11805,Rate!$A$4:$A$25,0),MATCH(Gilbert!L11805,Rate!$B$3:$M$3,0))*O11805*0.8,INDEX(Rate!$B$4:$M$25,MATCH(Gilbert!N11805,Rate!$A$4:$A$25,0),MATCH(Gilbert!L11805,Rate!$B$3:$M$3,0))*O11805)),"")</f>
        <v/>
      </c>
      <c r="T11805" s="71" t="str">
        <f t="shared" si="555"/>
        <v/>
      </c>
    </row>
    <row r="11806" spans="16:20">
      <c r="P11806" s="70" t="str">
        <f t="shared" si="553"/>
        <v/>
      </c>
      <c r="Q11806" s="70" t="str">
        <f t="shared" si="554"/>
        <v/>
      </c>
      <c r="R11806" s="70" t="str">
        <f>IFERROR(IF(K11806="handling and wharfage",SUM(P11806:Q11806),IF(OR(K11806="tank",K11806="Boat",K11806="car"),INDEX(Rate!$B$4:$M$25,MATCH(Gilbert!N11806,Rate!$A$4:$A$25,0),MATCH(Gilbert!L11806,Rate!$B$3:$M$3,0))*O11806*0.8,INDEX(Rate!$B$4:$M$25,MATCH(Gilbert!N11806,Rate!$A$4:$A$25,0),MATCH(Gilbert!L11806,Rate!$B$3:$M$3,0))*O11806)),"")</f>
        <v/>
      </c>
      <c r="T11806" s="71" t="str">
        <f t="shared" si="555"/>
        <v/>
      </c>
    </row>
    <row r="11807" spans="16:20">
      <c r="P11807" s="70" t="str">
        <f t="shared" si="553"/>
        <v/>
      </c>
      <c r="Q11807" s="70" t="str">
        <f t="shared" si="554"/>
        <v/>
      </c>
      <c r="R11807" s="70" t="str">
        <f>IFERROR(IF(K11807="handling and wharfage",SUM(P11807:Q11807),IF(OR(K11807="tank",K11807="Boat",K11807="car"),INDEX(Rate!$B$4:$M$25,MATCH(Gilbert!N11807,Rate!$A$4:$A$25,0),MATCH(Gilbert!L11807,Rate!$B$3:$M$3,0))*O11807*0.8,INDEX(Rate!$B$4:$M$25,MATCH(Gilbert!N11807,Rate!$A$4:$A$25,0),MATCH(Gilbert!L11807,Rate!$B$3:$M$3,0))*O11807)),"")</f>
        <v/>
      </c>
      <c r="T11807" s="71" t="str">
        <f t="shared" si="555"/>
        <v/>
      </c>
    </row>
    <row r="11808" spans="16:20">
      <c r="P11808" s="70" t="str">
        <f t="shared" si="553"/>
        <v/>
      </c>
      <c r="Q11808" s="70" t="str">
        <f t="shared" si="554"/>
        <v/>
      </c>
      <c r="R11808" s="70" t="str">
        <f>IFERROR(IF(K11808="handling and wharfage",SUM(P11808:Q11808),IF(OR(K11808="tank",K11808="Boat",K11808="car"),INDEX(Rate!$B$4:$M$25,MATCH(Gilbert!N11808,Rate!$A$4:$A$25,0),MATCH(Gilbert!L11808,Rate!$B$3:$M$3,0))*O11808*0.8,INDEX(Rate!$B$4:$M$25,MATCH(Gilbert!N11808,Rate!$A$4:$A$25,0),MATCH(Gilbert!L11808,Rate!$B$3:$M$3,0))*O11808)),"")</f>
        <v/>
      </c>
      <c r="T11808" s="71" t="str">
        <f t="shared" si="555"/>
        <v/>
      </c>
    </row>
    <row r="11809" spans="16:20">
      <c r="P11809" s="70" t="str">
        <f t="shared" si="553"/>
        <v/>
      </c>
      <c r="Q11809" s="70" t="str">
        <f t="shared" si="554"/>
        <v/>
      </c>
      <c r="R11809" s="70" t="str">
        <f>IFERROR(IF(K11809="handling and wharfage",SUM(P11809:Q11809),IF(OR(K11809="tank",K11809="Boat",K11809="car"),INDEX(Rate!$B$4:$M$25,MATCH(Gilbert!N11809,Rate!$A$4:$A$25,0),MATCH(Gilbert!L11809,Rate!$B$3:$M$3,0))*O11809*0.8,INDEX(Rate!$B$4:$M$25,MATCH(Gilbert!N11809,Rate!$A$4:$A$25,0),MATCH(Gilbert!L11809,Rate!$B$3:$M$3,0))*O11809)),"")</f>
        <v/>
      </c>
      <c r="T11809" s="71" t="str">
        <f t="shared" si="555"/>
        <v/>
      </c>
    </row>
    <row r="11810" spans="16:20">
      <c r="P11810" s="70" t="str">
        <f t="shared" si="553"/>
        <v/>
      </c>
      <c r="Q11810" s="70" t="str">
        <f t="shared" si="554"/>
        <v/>
      </c>
      <c r="R11810" s="70" t="str">
        <f>IFERROR(IF(K11810="handling and wharfage",SUM(P11810:Q11810),IF(OR(K11810="tank",K11810="Boat",K11810="car"),INDEX(Rate!$B$4:$M$25,MATCH(Gilbert!N11810,Rate!$A$4:$A$25,0),MATCH(Gilbert!L11810,Rate!$B$3:$M$3,0))*O11810*0.8,INDEX(Rate!$B$4:$M$25,MATCH(Gilbert!N11810,Rate!$A$4:$A$25,0),MATCH(Gilbert!L11810,Rate!$B$3:$M$3,0))*O11810)),"")</f>
        <v/>
      </c>
      <c r="T11810" s="71" t="str">
        <f t="shared" si="555"/>
        <v/>
      </c>
    </row>
    <row r="11811" spans="16:20">
      <c r="P11811" s="70" t="str">
        <f t="shared" si="553"/>
        <v/>
      </c>
      <c r="Q11811" s="70" t="str">
        <f t="shared" si="554"/>
        <v/>
      </c>
      <c r="R11811" s="70" t="str">
        <f>IFERROR(IF(K11811="handling and wharfage",SUM(P11811:Q11811),IF(OR(K11811="tank",K11811="Boat",K11811="car"),INDEX(Rate!$B$4:$M$25,MATCH(Gilbert!N11811,Rate!$A$4:$A$25,0),MATCH(Gilbert!L11811,Rate!$B$3:$M$3,0))*O11811*0.8,INDEX(Rate!$B$4:$M$25,MATCH(Gilbert!N11811,Rate!$A$4:$A$25,0),MATCH(Gilbert!L11811,Rate!$B$3:$M$3,0))*O11811)),"")</f>
        <v/>
      </c>
      <c r="T11811" s="71" t="str">
        <f t="shared" si="555"/>
        <v/>
      </c>
    </row>
    <row r="11812" spans="16:20">
      <c r="P11812" s="70" t="str">
        <f t="shared" si="553"/>
        <v/>
      </c>
      <c r="Q11812" s="70" t="str">
        <f t="shared" si="554"/>
        <v/>
      </c>
      <c r="R11812" s="70" t="str">
        <f>IFERROR(IF(K11812="handling and wharfage",SUM(P11812:Q11812),IF(OR(K11812="tank",K11812="Boat",K11812="car"),INDEX(Rate!$B$4:$M$25,MATCH(Gilbert!N11812,Rate!$A$4:$A$25,0),MATCH(Gilbert!L11812,Rate!$B$3:$M$3,0))*O11812*0.8,INDEX(Rate!$B$4:$M$25,MATCH(Gilbert!N11812,Rate!$A$4:$A$25,0),MATCH(Gilbert!L11812,Rate!$B$3:$M$3,0))*O11812)),"")</f>
        <v/>
      </c>
      <c r="T11812" s="71" t="str">
        <f t="shared" si="555"/>
        <v/>
      </c>
    </row>
    <row r="11813" spans="16:20">
      <c r="P11813" s="70" t="str">
        <f t="shared" si="553"/>
        <v/>
      </c>
      <c r="Q11813" s="70" t="str">
        <f t="shared" si="554"/>
        <v/>
      </c>
      <c r="R11813" s="70" t="str">
        <f>IFERROR(IF(K11813="handling and wharfage",SUM(P11813:Q11813),IF(OR(K11813="tank",K11813="Boat",K11813="car"),INDEX(Rate!$B$4:$M$25,MATCH(Gilbert!N11813,Rate!$A$4:$A$25,0),MATCH(Gilbert!L11813,Rate!$B$3:$M$3,0))*O11813*0.8,INDEX(Rate!$B$4:$M$25,MATCH(Gilbert!N11813,Rate!$A$4:$A$25,0),MATCH(Gilbert!L11813,Rate!$B$3:$M$3,0))*O11813)),"")</f>
        <v/>
      </c>
      <c r="T11813" s="71" t="str">
        <f t="shared" si="555"/>
        <v/>
      </c>
    </row>
    <row r="11814" spans="16:20">
      <c r="P11814" s="70" t="str">
        <f t="shared" si="553"/>
        <v/>
      </c>
      <c r="Q11814" s="70" t="str">
        <f t="shared" si="554"/>
        <v/>
      </c>
      <c r="R11814" s="70" t="str">
        <f>IFERROR(IF(K11814="handling and wharfage",SUM(P11814:Q11814),IF(OR(K11814="tank",K11814="Boat",K11814="car"),INDEX(Rate!$B$4:$M$25,MATCH(Gilbert!N11814,Rate!$A$4:$A$25,0),MATCH(Gilbert!L11814,Rate!$B$3:$M$3,0))*O11814*0.8,INDEX(Rate!$B$4:$M$25,MATCH(Gilbert!N11814,Rate!$A$4:$A$25,0),MATCH(Gilbert!L11814,Rate!$B$3:$M$3,0))*O11814)),"")</f>
        <v/>
      </c>
      <c r="T11814" s="71" t="str">
        <f t="shared" si="555"/>
        <v/>
      </c>
    </row>
    <row r="11815" spans="16:20">
      <c r="P11815" s="70" t="str">
        <f t="shared" si="553"/>
        <v/>
      </c>
      <c r="Q11815" s="70" t="str">
        <f t="shared" si="554"/>
        <v/>
      </c>
      <c r="R11815" s="70" t="str">
        <f>IFERROR(IF(K11815="handling and wharfage",SUM(P11815:Q11815),IF(OR(K11815="tank",K11815="Boat",K11815="car"),INDEX(Rate!$B$4:$M$25,MATCH(Gilbert!N11815,Rate!$A$4:$A$25,0),MATCH(Gilbert!L11815,Rate!$B$3:$M$3,0))*O11815*0.8,INDEX(Rate!$B$4:$M$25,MATCH(Gilbert!N11815,Rate!$A$4:$A$25,0),MATCH(Gilbert!L11815,Rate!$B$3:$M$3,0))*O11815)),"")</f>
        <v/>
      </c>
      <c r="T11815" s="71" t="str">
        <f t="shared" si="555"/>
        <v/>
      </c>
    </row>
    <row r="11816" spans="16:20">
      <c r="P11816" s="70" t="str">
        <f t="shared" si="553"/>
        <v/>
      </c>
      <c r="Q11816" s="70" t="str">
        <f t="shared" si="554"/>
        <v/>
      </c>
      <c r="R11816" s="70" t="str">
        <f>IFERROR(IF(K11816="handling and wharfage",SUM(P11816:Q11816),IF(OR(K11816="tank",K11816="Boat",K11816="car"),INDEX(Rate!$B$4:$M$25,MATCH(Gilbert!N11816,Rate!$A$4:$A$25,0),MATCH(Gilbert!L11816,Rate!$B$3:$M$3,0))*O11816*0.8,INDEX(Rate!$B$4:$M$25,MATCH(Gilbert!N11816,Rate!$A$4:$A$25,0),MATCH(Gilbert!L11816,Rate!$B$3:$M$3,0))*O11816)),"")</f>
        <v/>
      </c>
      <c r="T11816" s="71" t="str">
        <f t="shared" si="555"/>
        <v/>
      </c>
    </row>
    <row r="11817" spans="16:20">
      <c r="P11817" s="70" t="str">
        <f t="shared" si="553"/>
        <v/>
      </c>
      <c r="Q11817" s="70" t="str">
        <f t="shared" si="554"/>
        <v/>
      </c>
      <c r="R11817" s="70" t="str">
        <f>IFERROR(IF(K11817="handling and wharfage",SUM(P11817:Q11817),IF(OR(K11817="tank",K11817="Boat",K11817="car"),INDEX(Rate!$B$4:$M$25,MATCH(Gilbert!N11817,Rate!$A$4:$A$25,0),MATCH(Gilbert!L11817,Rate!$B$3:$M$3,0))*O11817*0.8,INDEX(Rate!$B$4:$M$25,MATCH(Gilbert!N11817,Rate!$A$4:$A$25,0),MATCH(Gilbert!L11817,Rate!$B$3:$M$3,0))*O11817)),"")</f>
        <v/>
      </c>
      <c r="T11817" s="71" t="str">
        <f t="shared" si="555"/>
        <v/>
      </c>
    </row>
    <row r="11818" spans="16:20">
      <c r="P11818" s="70" t="str">
        <f t="shared" si="553"/>
        <v/>
      </c>
      <c r="Q11818" s="70" t="str">
        <f t="shared" si="554"/>
        <v/>
      </c>
      <c r="R11818" s="70" t="str">
        <f>IFERROR(IF(K11818="handling and wharfage",SUM(P11818:Q11818),IF(OR(K11818="tank",K11818="Boat",K11818="car"),INDEX(Rate!$B$4:$M$25,MATCH(Gilbert!N11818,Rate!$A$4:$A$25,0),MATCH(Gilbert!L11818,Rate!$B$3:$M$3,0))*O11818*0.8,INDEX(Rate!$B$4:$M$25,MATCH(Gilbert!N11818,Rate!$A$4:$A$25,0),MATCH(Gilbert!L11818,Rate!$B$3:$M$3,0))*O11818)),"")</f>
        <v/>
      </c>
      <c r="T11818" s="71" t="str">
        <f t="shared" si="555"/>
        <v/>
      </c>
    </row>
    <row r="11819" spans="16:20">
      <c r="P11819" s="70" t="str">
        <f t="shared" si="553"/>
        <v/>
      </c>
      <c r="Q11819" s="70" t="str">
        <f t="shared" si="554"/>
        <v/>
      </c>
      <c r="R11819" s="70" t="str">
        <f>IFERROR(IF(K11819="handling and wharfage",SUM(P11819:Q11819),IF(OR(K11819="tank",K11819="Boat",K11819="car"),INDEX(Rate!$B$4:$M$25,MATCH(Gilbert!N11819,Rate!$A$4:$A$25,0),MATCH(Gilbert!L11819,Rate!$B$3:$M$3,0))*O11819*0.8,INDEX(Rate!$B$4:$M$25,MATCH(Gilbert!N11819,Rate!$A$4:$A$25,0),MATCH(Gilbert!L11819,Rate!$B$3:$M$3,0))*O11819)),"")</f>
        <v/>
      </c>
      <c r="T11819" s="71" t="str">
        <f t="shared" si="555"/>
        <v/>
      </c>
    </row>
    <row r="11820" spans="16:20">
      <c r="P11820" s="70" t="str">
        <f t="shared" si="553"/>
        <v/>
      </c>
      <c r="Q11820" s="70" t="str">
        <f t="shared" si="554"/>
        <v/>
      </c>
      <c r="R11820" s="70" t="str">
        <f>IFERROR(IF(K11820="handling and wharfage",SUM(P11820:Q11820),IF(OR(K11820="tank",K11820="Boat",K11820="car"),INDEX(Rate!$B$4:$M$25,MATCH(Gilbert!N11820,Rate!$A$4:$A$25,0),MATCH(Gilbert!L11820,Rate!$B$3:$M$3,0))*O11820*0.8,INDEX(Rate!$B$4:$M$25,MATCH(Gilbert!N11820,Rate!$A$4:$A$25,0),MATCH(Gilbert!L11820,Rate!$B$3:$M$3,0))*O11820)),"")</f>
        <v/>
      </c>
      <c r="T11820" s="71" t="str">
        <f t="shared" si="555"/>
        <v/>
      </c>
    </row>
    <row r="11821" spans="16:20">
      <c r="P11821" s="70" t="str">
        <f t="shared" si="553"/>
        <v/>
      </c>
      <c r="Q11821" s="70" t="str">
        <f t="shared" si="554"/>
        <v/>
      </c>
      <c r="R11821" s="70" t="str">
        <f>IFERROR(IF(K11821="handling and wharfage",SUM(P11821:Q11821),IF(OR(K11821="tank",K11821="Boat",K11821="car"),INDEX(Rate!$B$4:$M$25,MATCH(Gilbert!N11821,Rate!$A$4:$A$25,0),MATCH(Gilbert!L11821,Rate!$B$3:$M$3,0))*O11821*0.8,INDEX(Rate!$B$4:$M$25,MATCH(Gilbert!N11821,Rate!$A$4:$A$25,0),MATCH(Gilbert!L11821,Rate!$B$3:$M$3,0))*O11821)),"")</f>
        <v/>
      </c>
      <c r="T11821" s="71" t="str">
        <f t="shared" si="555"/>
        <v/>
      </c>
    </row>
    <row r="11822" spans="16:20">
      <c r="P11822" s="70" t="str">
        <f t="shared" si="553"/>
        <v/>
      </c>
      <c r="Q11822" s="70" t="str">
        <f t="shared" si="554"/>
        <v/>
      </c>
      <c r="R11822" s="70" t="str">
        <f>IFERROR(IF(K11822="handling and wharfage",SUM(P11822:Q11822),IF(OR(K11822="tank",K11822="Boat",K11822="car"),INDEX(Rate!$B$4:$M$25,MATCH(Gilbert!N11822,Rate!$A$4:$A$25,0),MATCH(Gilbert!L11822,Rate!$B$3:$M$3,0))*O11822*0.8,INDEX(Rate!$B$4:$M$25,MATCH(Gilbert!N11822,Rate!$A$4:$A$25,0),MATCH(Gilbert!L11822,Rate!$B$3:$M$3,0))*O11822)),"")</f>
        <v/>
      </c>
      <c r="T11822" s="71" t="str">
        <f t="shared" si="555"/>
        <v/>
      </c>
    </row>
    <row r="11823" spans="16:20">
      <c r="P11823" s="70" t="str">
        <f t="shared" si="553"/>
        <v/>
      </c>
      <c r="Q11823" s="70" t="str">
        <f t="shared" si="554"/>
        <v/>
      </c>
      <c r="R11823" s="70" t="str">
        <f>IFERROR(IF(K11823="handling and wharfage",SUM(P11823:Q11823),IF(OR(K11823="tank",K11823="Boat",K11823="car"),INDEX(Rate!$B$4:$M$25,MATCH(Gilbert!N11823,Rate!$A$4:$A$25,0),MATCH(Gilbert!L11823,Rate!$B$3:$M$3,0))*O11823*0.8,INDEX(Rate!$B$4:$M$25,MATCH(Gilbert!N11823,Rate!$A$4:$A$25,0),MATCH(Gilbert!L11823,Rate!$B$3:$M$3,0))*O11823)),"")</f>
        <v/>
      </c>
      <c r="T11823" s="71" t="str">
        <f t="shared" si="555"/>
        <v/>
      </c>
    </row>
    <row r="11824" spans="16:20">
      <c r="P11824" s="70" t="str">
        <f t="shared" si="553"/>
        <v/>
      </c>
      <c r="Q11824" s="70" t="str">
        <f t="shared" si="554"/>
        <v/>
      </c>
      <c r="R11824" s="70" t="str">
        <f>IFERROR(IF(K11824="handling and wharfage",SUM(P11824:Q11824),IF(OR(K11824="tank",K11824="Boat",K11824="car"),INDEX(Rate!$B$4:$M$25,MATCH(Gilbert!N11824,Rate!$A$4:$A$25,0),MATCH(Gilbert!L11824,Rate!$B$3:$M$3,0))*O11824*0.8,INDEX(Rate!$B$4:$M$25,MATCH(Gilbert!N11824,Rate!$A$4:$A$25,0),MATCH(Gilbert!L11824,Rate!$B$3:$M$3,0))*O11824)),"")</f>
        <v/>
      </c>
      <c r="T11824" s="71" t="str">
        <f t="shared" si="555"/>
        <v/>
      </c>
    </row>
    <row r="11825" spans="16:20">
      <c r="P11825" s="70" t="str">
        <f t="shared" si="553"/>
        <v/>
      </c>
      <c r="Q11825" s="70" t="str">
        <f t="shared" si="554"/>
        <v/>
      </c>
      <c r="R11825" s="70" t="str">
        <f>IFERROR(IF(K11825="handling and wharfage",SUM(P11825:Q11825),IF(OR(K11825="tank",K11825="Boat",K11825="car"),INDEX(Rate!$B$4:$M$25,MATCH(Gilbert!N11825,Rate!$A$4:$A$25,0),MATCH(Gilbert!L11825,Rate!$B$3:$M$3,0))*O11825*0.8,INDEX(Rate!$B$4:$M$25,MATCH(Gilbert!N11825,Rate!$A$4:$A$25,0),MATCH(Gilbert!L11825,Rate!$B$3:$M$3,0))*O11825)),"")</f>
        <v/>
      </c>
      <c r="T11825" s="71" t="str">
        <f t="shared" si="555"/>
        <v/>
      </c>
    </row>
    <row r="11826" spans="16:20">
      <c r="P11826" s="70" t="str">
        <f t="shared" si="553"/>
        <v/>
      </c>
      <c r="Q11826" s="70" t="str">
        <f t="shared" si="554"/>
        <v/>
      </c>
      <c r="R11826" s="70" t="str">
        <f>IFERROR(IF(K11826="handling and wharfage",SUM(P11826:Q11826),IF(OR(K11826="tank",K11826="Boat",K11826="car"),INDEX(Rate!$B$4:$M$25,MATCH(Gilbert!N11826,Rate!$A$4:$A$25,0),MATCH(Gilbert!L11826,Rate!$B$3:$M$3,0))*O11826*0.8,INDEX(Rate!$B$4:$M$25,MATCH(Gilbert!N11826,Rate!$A$4:$A$25,0),MATCH(Gilbert!L11826,Rate!$B$3:$M$3,0))*O11826)),"")</f>
        <v/>
      </c>
      <c r="T11826" s="71" t="str">
        <f t="shared" si="555"/>
        <v/>
      </c>
    </row>
    <row r="11827" spans="16:20">
      <c r="P11827" s="70" t="str">
        <f t="shared" si="553"/>
        <v/>
      </c>
      <c r="Q11827" s="70" t="str">
        <f t="shared" si="554"/>
        <v/>
      </c>
      <c r="R11827" s="70" t="str">
        <f>IFERROR(IF(K11827="handling and wharfage",SUM(P11827:Q11827),IF(OR(K11827="tank",K11827="Boat",K11827="car"),INDEX(Rate!$B$4:$M$25,MATCH(Gilbert!N11827,Rate!$A$4:$A$25,0),MATCH(Gilbert!L11827,Rate!$B$3:$M$3,0))*O11827*0.8,INDEX(Rate!$B$4:$M$25,MATCH(Gilbert!N11827,Rate!$A$4:$A$25,0),MATCH(Gilbert!L11827,Rate!$B$3:$M$3,0))*O11827)),"")</f>
        <v/>
      </c>
      <c r="T11827" s="71" t="str">
        <f t="shared" si="555"/>
        <v/>
      </c>
    </row>
    <row r="11828" spans="16:20">
      <c r="P11828" s="70" t="str">
        <f t="shared" si="553"/>
        <v/>
      </c>
      <c r="Q11828" s="70" t="str">
        <f t="shared" si="554"/>
        <v/>
      </c>
      <c r="R11828" s="70" t="str">
        <f>IFERROR(IF(K11828="handling and wharfage",SUM(P11828:Q11828),IF(OR(K11828="tank",K11828="Boat",K11828="car"),INDEX(Rate!$B$4:$M$25,MATCH(Gilbert!N11828,Rate!$A$4:$A$25,0),MATCH(Gilbert!L11828,Rate!$B$3:$M$3,0))*O11828*0.8,INDEX(Rate!$B$4:$M$25,MATCH(Gilbert!N11828,Rate!$A$4:$A$25,0),MATCH(Gilbert!L11828,Rate!$B$3:$M$3,0))*O11828)),"")</f>
        <v/>
      </c>
      <c r="T11828" s="71" t="str">
        <f t="shared" si="555"/>
        <v/>
      </c>
    </row>
    <row r="11829" spans="16:20">
      <c r="P11829" s="70" t="str">
        <f t="shared" si="553"/>
        <v/>
      </c>
      <c r="Q11829" s="70" t="str">
        <f t="shared" si="554"/>
        <v/>
      </c>
      <c r="R11829" s="70" t="str">
        <f>IFERROR(IF(K11829="handling and wharfage",SUM(P11829:Q11829),IF(OR(K11829="tank",K11829="Boat",K11829="car"),INDEX(Rate!$B$4:$M$25,MATCH(Gilbert!N11829,Rate!$A$4:$A$25,0),MATCH(Gilbert!L11829,Rate!$B$3:$M$3,0))*O11829*0.8,INDEX(Rate!$B$4:$M$25,MATCH(Gilbert!N11829,Rate!$A$4:$A$25,0),MATCH(Gilbert!L11829,Rate!$B$3:$M$3,0))*O11829)),"")</f>
        <v/>
      </c>
      <c r="T11829" s="71" t="str">
        <f t="shared" si="555"/>
        <v/>
      </c>
    </row>
    <row r="11830" spans="16:20">
      <c r="P11830" s="70" t="str">
        <f t="shared" si="553"/>
        <v/>
      </c>
      <c r="Q11830" s="70" t="str">
        <f t="shared" si="554"/>
        <v/>
      </c>
      <c r="R11830" s="70" t="str">
        <f>IFERROR(IF(K11830="handling and wharfage",SUM(P11830:Q11830),IF(OR(K11830="tank",K11830="Boat",K11830="car"),INDEX(Rate!$B$4:$M$25,MATCH(Gilbert!N11830,Rate!$A$4:$A$25,0),MATCH(Gilbert!L11830,Rate!$B$3:$M$3,0))*O11830*0.8,INDEX(Rate!$B$4:$M$25,MATCH(Gilbert!N11830,Rate!$A$4:$A$25,0),MATCH(Gilbert!L11830,Rate!$B$3:$M$3,0))*O11830)),"")</f>
        <v/>
      </c>
      <c r="T11830" s="71" t="str">
        <f t="shared" si="555"/>
        <v/>
      </c>
    </row>
    <row r="11831" spans="16:20">
      <c r="P11831" s="70" t="str">
        <f t="shared" si="553"/>
        <v/>
      </c>
      <c r="Q11831" s="70" t="str">
        <f t="shared" si="554"/>
        <v/>
      </c>
      <c r="R11831" s="70" t="str">
        <f>IFERROR(IF(K11831="handling and wharfage",SUM(P11831:Q11831),IF(OR(K11831="tank",K11831="Boat",K11831="car"),INDEX(Rate!$B$4:$M$25,MATCH(Gilbert!N11831,Rate!$A$4:$A$25,0),MATCH(Gilbert!L11831,Rate!$B$3:$M$3,0))*O11831*0.8,INDEX(Rate!$B$4:$M$25,MATCH(Gilbert!N11831,Rate!$A$4:$A$25,0),MATCH(Gilbert!L11831,Rate!$B$3:$M$3,0))*O11831)),"")</f>
        <v/>
      </c>
      <c r="T11831" s="71" t="str">
        <f t="shared" si="555"/>
        <v/>
      </c>
    </row>
    <row r="11832" spans="16:20">
      <c r="P11832" s="70" t="str">
        <f t="shared" si="553"/>
        <v/>
      </c>
      <c r="Q11832" s="70" t="str">
        <f t="shared" si="554"/>
        <v/>
      </c>
      <c r="R11832" s="70" t="str">
        <f>IFERROR(IF(K11832="handling and wharfage",SUM(P11832:Q11832),IF(OR(K11832="tank",K11832="Boat",K11832="car"),INDEX(Rate!$B$4:$M$25,MATCH(Gilbert!N11832,Rate!$A$4:$A$25,0),MATCH(Gilbert!L11832,Rate!$B$3:$M$3,0))*O11832*0.8,INDEX(Rate!$B$4:$M$25,MATCH(Gilbert!N11832,Rate!$A$4:$A$25,0),MATCH(Gilbert!L11832,Rate!$B$3:$M$3,0))*O11832)),"")</f>
        <v/>
      </c>
      <c r="T11832" s="71" t="str">
        <f t="shared" si="555"/>
        <v/>
      </c>
    </row>
    <row r="11833" spans="16:20">
      <c r="P11833" s="70" t="str">
        <f t="shared" si="553"/>
        <v/>
      </c>
      <c r="Q11833" s="70" t="str">
        <f t="shared" si="554"/>
        <v/>
      </c>
      <c r="R11833" s="70" t="str">
        <f>IFERROR(IF(K11833="handling and wharfage",SUM(P11833:Q11833),IF(OR(K11833="tank",K11833="Boat",K11833="car"),INDEX(Rate!$B$4:$M$25,MATCH(Gilbert!N11833,Rate!$A$4:$A$25,0),MATCH(Gilbert!L11833,Rate!$B$3:$M$3,0))*O11833*0.8,INDEX(Rate!$B$4:$M$25,MATCH(Gilbert!N11833,Rate!$A$4:$A$25,0),MATCH(Gilbert!L11833,Rate!$B$3:$M$3,0))*O11833)),"")</f>
        <v/>
      </c>
      <c r="T11833" s="71" t="str">
        <f t="shared" si="555"/>
        <v/>
      </c>
    </row>
    <row r="11834" spans="16:20">
      <c r="P11834" s="70" t="str">
        <f t="shared" si="553"/>
        <v/>
      </c>
      <c r="Q11834" s="70" t="str">
        <f t="shared" si="554"/>
        <v/>
      </c>
      <c r="R11834" s="70" t="str">
        <f>IFERROR(IF(K11834="handling and wharfage",SUM(P11834:Q11834),IF(OR(K11834="tank",K11834="Boat",K11834="car"),INDEX(Rate!$B$4:$M$25,MATCH(Gilbert!N11834,Rate!$A$4:$A$25,0),MATCH(Gilbert!L11834,Rate!$B$3:$M$3,0))*O11834*0.8,INDEX(Rate!$B$4:$M$25,MATCH(Gilbert!N11834,Rate!$A$4:$A$25,0),MATCH(Gilbert!L11834,Rate!$B$3:$M$3,0))*O11834)),"")</f>
        <v/>
      </c>
      <c r="T11834" s="71" t="str">
        <f t="shared" si="555"/>
        <v/>
      </c>
    </row>
    <row r="11835" spans="16:20">
      <c r="P11835" s="70" t="str">
        <f t="shared" si="553"/>
        <v/>
      </c>
      <c r="Q11835" s="70" t="str">
        <f t="shared" si="554"/>
        <v/>
      </c>
      <c r="R11835" s="70" t="str">
        <f>IFERROR(IF(K11835="handling and wharfage",SUM(P11835:Q11835),IF(OR(K11835="tank",K11835="Boat",K11835="car"),INDEX(Rate!$B$4:$M$25,MATCH(Gilbert!N11835,Rate!$A$4:$A$25,0),MATCH(Gilbert!L11835,Rate!$B$3:$M$3,0))*O11835*0.8,INDEX(Rate!$B$4:$M$25,MATCH(Gilbert!N11835,Rate!$A$4:$A$25,0),MATCH(Gilbert!L11835,Rate!$B$3:$M$3,0))*O11835)),"")</f>
        <v/>
      </c>
      <c r="T11835" s="71" t="str">
        <f t="shared" si="555"/>
        <v/>
      </c>
    </row>
    <row r="11836" spans="16:20">
      <c r="P11836" s="70" t="str">
        <f t="shared" si="553"/>
        <v/>
      </c>
      <c r="Q11836" s="70" t="str">
        <f t="shared" si="554"/>
        <v/>
      </c>
      <c r="R11836" s="70" t="str">
        <f>IFERROR(IF(K11836="handling and wharfage",SUM(P11836:Q11836),IF(OR(K11836="tank",K11836="Boat",K11836="car"),INDEX(Rate!$B$4:$M$25,MATCH(Gilbert!N11836,Rate!$A$4:$A$25,0),MATCH(Gilbert!L11836,Rate!$B$3:$M$3,0))*O11836*0.8,INDEX(Rate!$B$4:$M$25,MATCH(Gilbert!N11836,Rate!$A$4:$A$25,0),MATCH(Gilbert!L11836,Rate!$B$3:$M$3,0))*O11836)),"")</f>
        <v/>
      </c>
      <c r="T11836" s="71" t="str">
        <f t="shared" si="555"/>
        <v/>
      </c>
    </row>
    <row r="11837" spans="16:20">
      <c r="P11837" s="70" t="str">
        <f t="shared" si="553"/>
        <v/>
      </c>
      <c r="Q11837" s="70" t="str">
        <f t="shared" si="554"/>
        <v/>
      </c>
      <c r="R11837" s="70" t="str">
        <f>IFERROR(IF(K11837="handling and wharfage",SUM(P11837:Q11837),IF(OR(K11837="tank",K11837="Boat",K11837="car"),INDEX(Rate!$B$4:$M$25,MATCH(Gilbert!N11837,Rate!$A$4:$A$25,0),MATCH(Gilbert!L11837,Rate!$B$3:$M$3,0))*O11837*0.8,INDEX(Rate!$B$4:$M$25,MATCH(Gilbert!N11837,Rate!$A$4:$A$25,0),MATCH(Gilbert!L11837,Rate!$B$3:$M$3,0))*O11837)),"")</f>
        <v/>
      </c>
      <c r="T11837" s="71" t="str">
        <f t="shared" si="555"/>
        <v/>
      </c>
    </row>
    <row r="11838" spans="16:20">
      <c r="P11838" s="70" t="str">
        <f t="shared" si="553"/>
        <v/>
      </c>
      <c r="Q11838" s="70" t="str">
        <f t="shared" si="554"/>
        <v/>
      </c>
      <c r="R11838" s="70" t="str">
        <f>IFERROR(IF(K11838="handling and wharfage",SUM(P11838:Q11838),IF(OR(K11838="tank",K11838="Boat",K11838="car"),INDEX(Rate!$B$4:$M$25,MATCH(Gilbert!N11838,Rate!$A$4:$A$25,0),MATCH(Gilbert!L11838,Rate!$B$3:$M$3,0))*O11838*0.8,INDEX(Rate!$B$4:$M$25,MATCH(Gilbert!N11838,Rate!$A$4:$A$25,0),MATCH(Gilbert!L11838,Rate!$B$3:$M$3,0))*O11838)),"")</f>
        <v/>
      </c>
      <c r="T11838" s="71" t="str">
        <f t="shared" si="555"/>
        <v/>
      </c>
    </row>
    <row r="11839" spans="16:20">
      <c r="P11839" s="70" t="str">
        <f t="shared" si="553"/>
        <v/>
      </c>
      <c r="Q11839" s="70" t="str">
        <f t="shared" si="554"/>
        <v/>
      </c>
      <c r="R11839" s="70" t="str">
        <f>IFERROR(IF(K11839="handling and wharfage",SUM(P11839:Q11839),IF(OR(K11839="tank",K11839="Boat",K11839="car"),INDEX(Rate!$B$4:$M$25,MATCH(Gilbert!N11839,Rate!$A$4:$A$25,0),MATCH(Gilbert!L11839,Rate!$B$3:$M$3,0))*O11839*0.8,INDEX(Rate!$B$4:$M$25,MATCH(Gilbert!N11839,Rate!$A$4:$A$25,0),MATCH(Gilbert!L11839,Rate!$B$3:$M$3,0))*O11839)),"")</f>
        <v/>
      </c>
      <c r="T11839" s="71" t="str">
        <f t="shared" si="555"/>
        <v/>
      </c>
    </row>
    <row r="11840" spans="16:20">
      <c r="P11840" s="70" t="str">
        <f t="shared" si="553"/>
        <v/>
      </c>
      <c r="Q11840" s="70" t="str">
        <f t="shared" si="554"/>
        <v/>
      </c>
      <c r="R11840" s="70" t="str">
        <f>IFERROR(IF(K11840="handling and wharfage",SUM(P11840:Q11840),IF(OR(K11840="tank",K11840="Boat",K11840="car"),INDEX(Rate!$B$4:$M$25,MATCH(Gilbert!N11840,Rate!$A$4:$A$25,0),MATCH(Gilbert!L11840,Rate!$B$3:$M$3,0))*O11840*0.8,INDEX(Rate!$B$4:$M$25,MATCH(Gilbert!N11840,Rate!$A$4:$A$25,0),MATCH(Gilbert!L11840,Rate!$B$3:$M$3,0))*O11840)),"")</f>
        <v/>
      </c>
      <c r="T11840" s="71" t="str">
        <f t="shared" si="555"/>
        <v/>
      </c>
    </row>
    <row r="11841" spans="16:20">
      <c r="P11841" s="70" t="str">
        <f t="shared" si="553"/>
        <v/>
      </c>
      <c r="Q11841" s="70" t="str">
        <f t="shared" si="554"/>
        <v/>
      </c>
      <c r="R11841" s="70" t="str">
        <f>IFERROR(IF(K11841="handling and wharfage",SUM(P11841:Q11841),IF(OR(K11841="tank",K11841="Boat",K11841="car"),INDEX(Rate!$B$4:$M$25,MATCH(Gilbert!N11841,Rate!$A$4:$A$25,0),MATCH(Gilbert!L11841,Rate!$B$3:$M$3,0))*O11841*0.8,INDEX(Rate!$B$4:$M$25,MATCH(Gilbert!N11841,Rate!$A$4:$A$25,0),MATCH(Gilbert!L11841,Rate!$B$3:$M$3,0))*O11841)),"")</f>
        <v/>
      </c>
      <c r="T11841" s="71" t="str">
        <f t="shared" si="555"/>
        <v/>
      </c>
    </row>
    <row r="11842" spans="16:20">
      <c r="P11842" s="70" t="str">
        <f t="shared" si="553"/>
        <v/>
      </c>
      <c r="Q11842" s="70" t="str">
        <f t="shared" si="554"/>
        <v/>
      </c>
      <c r="R11842" s="70" t="str">
        <f>IFERROR(IF(K11842="handling and wharfage",SUM(P11842:Q11842),IF(OR(K11842="tank",K11842="Boat",K11842="car"),INDEX(Rate!$B$4:$M$25,MATCH(Gilbert!N11842,Rate!$A$4:$A$25,0),MATCH(Gilbert!L11842,Rate!$B$3:$M$3,0))*O11842*0.8,INDEX(Rate!$B$4:$M$25,MATCH(Gilbert!N11842,Rate!$A$4:$A$25,0),MATCH(Gilbert!L11842,Rate!$B$3:$M$3,0))*O11842)),"")</f>
        <v/>
      </c>
      <c r="T11842" s="71" t="str">
        <f t="shared" si="555"/>
        <v/>
      </c>
    </row>
    <row r="11843" spans="16:20">
      <c r="P11843" s="70" t="str">
        <f t="shared" ref="P11843:P11906" si="556">IF(OR(K11843="handling and wharfage",K11843="rau handling and wharfage"),O11843*30,"")</f>
        <v/>
      </c>
      <c r="Q11843" s="70" t="str">
        <f t="shared" ref="Q11843:Q11906" si="557">IF(K11843&lt;&gt;"handling and wharfage","",O11843*3.5)</f>
        <v/>
      </c>
      <c r="R11843" s="70" t="str">
        <f>IFERROR(IF(K11843="handling and wharfage",SUM(P11843:Q11843),IF(OR(K11843="tank",K11843="Boat",K11843="car"),INDEX(Rate!$B$4:$M$25,MATCH(Gilbert!N11843,Rate!$A$4:$A$25,0),MATCH(Gilbert!L11843,Rate!$B$3:$M$3,0))*O11843*0.8,INDEX(Rate!$B$4:$M$25,MATCH(Gilbert!N11843,Rate!$A$4:$A$25,0),MATCH(Gilbert!L11843,Rate!$B$3:$M$3,0))*O11843)),"")</f>
        <v/>
      </c>
      <c r="T11843" s="71" t="str">
        <f t="shared" ref="T11843:T11906" si="558">IF(L11843="","",IF(L11843="General2","F0070000061A","E31250000331"))</f>
        <v/>
      </c>
    </row>
    <row r="11844" spans="16:20">
      <c r="P11844" s="70" t="str">
        <f t="shared" si="556"/>
        <v/>
      </c>
      <c r="Q11844" s="70" t="str">
        <f t="shared" si="557"/>
        <v/>
      </c>
      <c r="R11844" s="70" t="str">
        <f>IFERROR(IF(K11844="handling and wharfage",SUM(P11844:Q11844),IF(OR(K11844="tank",K11844="Boat",K11844="car"),INDEX(Rate!$B$4:$M$25,MATCH(Gilbert!N11844,Rate!$A$4:$A$25,0),MATCH(Gilbert!L11844,Rate!$B$3:$M$3,0))*O11844*0.8,INDEX(Rate!$B$4:$M$25,MATCH(Gilbert!N11844,Rate!$A$4:$A$25,0),MATCH(Gilbert!L11844,Rate!$B$3:$M$3,0))*O11844)),"")</f>
        <v/>
      </c>
      <c r="T11844" s="71" t="str">
        <f t="shared" si="558"/>
        <v/>
      </c>
    </row>
    <row r="11845" spans="16:20">
      <c r="P11845" s="70" t="str">
        <f t="shared" si="556"/>
        <v/>
      </c>
      <c r="Q11845" s="70" t="str">
        <f t="shared" si="557"/>
        <v/>
      </c>
      <c r="R11845" s="70" t="str">
        <f>IFERROR(IF(K11845="handling and wharfage",SUM(P11845:Q11845),IF(OR(K11845="tank",K11845="Boat",K11845="car"),INDEX(Rate!$B$4:$M$25,MATCH(Gilbert!N11845,Rate!$A$4:$A$25,0),MATCH(Gilbert!L11845,Rate!$B$3:$M$3,0))*O11845*0.8,INDEX(Rate!$B$4:$M$25,MATCH(Gilbert!N11845,Rate!$A$4:$A$25,0),MATCH(Gilbert!L11845,Rate!$B$3:$M$3,0))*O11845)),"")</f>
        <v/>
      </c>
      <c r="T11845" s="71" t="str">
        <f t="shared" si="558"/>
        <v/>
      </c>
    </row>
    <row r="11846" spans="16:20">
      <c r="P11846" s="70" t="str">
        <f t="shared" si="556"/>
        <v/>
      </c>
      <c r="Q11846" s="70" t="str">
        <f t="shared" si="557"/>
        <v/>
      </c>
      <c r="R11846" s="70" t="str">
        <f>IFERROR(IF(K11846="handling and wharfage",SUM(P11846:Q11846),IF(OR(K11846="tank",K11846="Boat",K11846="car"),INDEX(Rate!$B$4:$M$25,MATCH(Gilbert!N11846,Rate!$A$4:$A$25,0),MATCH(Gilbert!L11846,Rate!$B$3:$M$3,0))*O11846*0.8,INDEX(Rate!$B$4:$M$25,MATCH(Gilbert!N11846,Rate!$A$4:$A$25,0),MATCH(Gilbert!L11846,Rate!$B$3:$M$3,0))*O11846)),"")</f>
        <v/>
      </c>
      <c r="T11846" s="71" t="str">
        <f t="shared" si="558"/>
        <v/>
      </c>
    </row>
    <row r="11847" spans="16:20">
      <c r="P11847" s="70" t="str">
        <f t="shared" si="556"/>
        <v/>
      </c>
      <c r="Q11847" s="70" t="str">
        <f t="shared" si="557"/>
        <v/>
      </c>
      <c r="R11847" s="70" t="str">
        <f>IFERROR(IF(K11847="handling and wharfage",SUM(P11847:Q11847),IF(OR(K11847="tank",K11847="Boat",K11847="car"),INDEX(Rate!$B$4:$M$25,MATCH(Gilbert!N11847,Rate!$A$4:$A$25,0),MATCH(Gilbert!L11847,Rate!$B$3:$M$3,0))*O11847*0.8,INDEX(Rate!$B$4:$M$25,MATCH(Gilbert!N11847,Rate!$A$4:$A$25,0),MATCH(Gilbert!L11847,Rate!$B$3:$M$3,0))*O11847)),"")</f>
        <v/>
      </c>
      <c r="T11847" s="71" t="str">
        <f t="shared" si="558"/>
        <v/>
      </c>
    </row>
    <row r="11848" spans="16:20">
      <c r="P11848" s="70" t="str">
        <f t="shared" si="556"/>
        <v/>
      </c>
      <c r="Q11848" s="70" t="str">
        <f t="shared" si="557"/>
        <v/>
      </c>
      <c r="R11848" s="70" t="str">
        <f>IFERROR(IF(K11848="handling and wharfage",SUM(P11848:Q11848),IF(OR(K11848="tank",K11848="Boat",K11848="car"),INDEX(Rate!$B$4:$M$25,MATCH(Gilbert!N11848,Rate!$A$4:$A$25,0),MATCH(Gilbert!L11848,Rate!$B$3:$M$3,0))*O11848*0.8,INDEX(Rate!$B$4:$M$25,MATCH(Gilbert!N11848,Rate!$A$4:$A$25,0),MATCH(Gilbert!L11848,Rate!$B$3:$M$3,0))*O11848)),"")</f>
        <v/>
      </c>
      <c r="T11848" s="71" t="str">
        <f t="shared" si="558"/>
        <v/>
      </c>
    </row>
    <row r="11849" spans="16:20">
      <c r="P11849" s="70" t="str">
        <f t="shared" si="556"/>
        <v/>
      </c>
      <c r="Q11849" s="70" t="str">
        <f t="shared" si="557"/>
        <v/>
      </c>
      <c r="R11849" s="70" t="str">
        <f>IFERROR(IF(K11849="handling and wharfage",SUM(P11849:Q11849),IF(OR(K11849="tank",K11849="Boat",K11849="car"),INDEX(Rate!$B$4:$M$25,MATCH(Gilbert!N11849,Rate!$A$4:$A$25,0),MATCH(Gilbert!L11849,Rate!$B$3:$M$3,0))*O11849*0.8,INDEX(Rate!$B$4:$M$25,MATCH(Gilbert!N11849,Rate!$A$4:$A$25,0),MATCH(Gilbert!L11849,Rate!$B$3:$M$3,0))*O11849)),"")</f>
        <v/>
      </c>
      <c r="T11849" s="71" t="str">
        <f t="shared" si="558"/>
        <v/>
      </c>
    </row>
    <row r="11850" spans="16:20">
      <c r="P11850" s="70" t="str">
        <f t="shared" si="556"/>
        <v/>
      </c>
      <c r="Q11850" s="70" t="str">
        <f t="shared" si="557"/>
        <v/>
      </c>
      <c r="R11850" s="70" t="str">
        <f>IFERROR(IF(K11850="handling and wharfage",SUM(P11850:Q11850),IF(OR(K11850="tank",K11850="Boat",K11850="car"),INDEX(Rate!$B$4:$M$25,MATCH(Gilbert!N11850,Rate!$A$4:$A$25,0),MATCH(Gilbert!L11850,Rate!$B$3:$M$3,0))*O11850*0.8,INDEX(Rate!$B$4:$M$25,MATCH(Gilbert!N11850,Rate!$A$4:$A$25,0),MATCH(Gilbert!L11850,Rate!$B$3:$M$3,0))*O11850)),"")</f>
        <v/>
      </c>
      <c r="T11850" s="71" t="str">
        <f t="shared" si="558"/>
        <v/>
      </c>
    </row>
    <row r="11851" spans="16:20">
      <c r="P11851" s="70" t="str">
        <f t="shared" si="556"/>
        <v/>
      </c>
      <c r="Q11851" s="70" t="str">
        <f t="shared" si="557"/>
        <v/>
      </c>
      <c r="R11851" s="70" t="str">
        <f>IFERROR(IF(K11851="handling and wharfage",SUM(P11851:Q11851),IF(OR(K11851="tank",K11851="Boat",K11851="car"),INDEX(Rate!$B$4:$M$25,MATCH(Gilbert!N11851,Rate!$A$4:$A$25,0),MATCH(Gilbert!L11851,Rate!$B$3:$M$3,0))*O11851*0.8,INDEX(Rate!$B$4:$M$25,MATCH(Gilbert!N11851,Rate!$A$4:$A$25,0),MATCH(Gilbert!L11851,Rate!$B$3:$M$3,0))*O11851)),"")</f>
        <v/>
      </c>
      <c r="T11851" s="71" t="str">
        <f t="shared" si="558"/>
        <v/>
      </c>
    </row>
    <row r="11852" spans="16:20">
      <c r="P11852" s="70" t="str">
        <f t="shared" si="556"/>
        <v/>
      </c>
      <c r="Q11852" s="70" t="str">
        <f t="shared" si="557"/>
        <v/>
      </c>
      <c r="R11852" s="70" t="str">
        <f>IFERROR(IF(K11852="handling and wharfage",SUM(P11852:Q11852),IF(OR(K11852="tank",K11852="Boat",K11852="car"),INDEX(Rate!$B$4:$M$25,MATCH(Gilbert!N11852,Rate!$A$4:$A$25,0),MATCH(Gilbert!L11852,Rate!$B$3:$M$3,0))*O11852*0.8,INDEX(Rate!$B$4:$M$25,MATCH(Gilbert!N11852,Rate!$A$4:$A$25,0),MATCH(Gilbert!L11852,Rate!$B$3:$M$3,0))*O11852)),"")</f>
        <v/>
      </c>
      <c r="T11852" s="71" t="str">
        <f t="shared" si="558"/>
        <v/>
      </c>
    </row>
    <row r="11853" spans="16:20">
      <c r="P11853" s="70" t="str">
        <f t="shared" si="556"/>
        <v/>
      </c>
      <c r="Q11853" s="70" t="str">
        <f t="shared" si="557"/>
        <v/>
      </c>
      <c r="R11853" s="70" t="str">
        <f>IFERROR(IF(K11853="handling and wharfage",SUM(P11853:Q11853),IF(OR(K11853="tank",K11853="Boat",K11853="car"),INDEX(Rate!$B$4:$M$25,MATCH(Gilbert!N11853,Rate!$A$4:$A$25,0),MATCH(Gilbert!L11853,Rate!$B$3:$M$3,0))*O11853*0.8,INDEX(Rate!$B$4:$M$25,MATCH(Gilbert!N11853,Rate!$A$4:$A$25,0),MATCH(Gilbert!L11853,Rate!$B$3:$M$3,0))*O11853)),"")</f>
        <v/>
      </c>
      <c r="T11853" s="71" t="str">
        <f t="shared" si="558"/>
        <v/>
      </c>
    </row>
    <row r="11854" spans="16:20">
      <c r="P11854" s="70" t="str">
        <f t="shared" si="556"/>
        <v/>
      </c>
      <c r="Q11854" s="70" t="str">
        <f t="shared" si="557"/>
        <v/>
      </c>
      <c r="R11854" s="70" t="str">
        <f>IFERROR(IF(K11854="handling and wharfage",SUM(P11854:Q11854),IF(OR(K11854="tank",K11854="Boat",K11854="car"),INDEX(Rate!$B$4:$M$25,MATCH(Gilbert!N11854,Rate!$A$4:$A$25,0),MATCH(Gilbert!L11854,Rate!$B$3:$M$3,0))*O11854*0.8,INDEX(Rate!$B$4:$M$25,MATCH(Gilbert!N11854,Rate!$A$4:$A$25,0),MATCH(Gilbert!L11854,Rate!$B$3:$M$3,0))*O11854)),"")</f>
        <v/>
      </c>
      <c r="T11854" s="71" t="str">
        <f t="shared" si="558"/>
        <v/>
      </c>
    </row>
    <row r="11855" spans="16:20">
      <c r="P11855" s="70" t="str">
        <f t="shared" si="556"/>
        <v/>
      </c>
      <c r="Q11855" s="70" t="str">
        <f t="shared" si="557"/>
        <v/>
      </c>
      <c r="R11855" s="70" t="str">
        <f>IFERROR(IF(K11855="handling and wharfage",SUM(P11855:Q11855),IF(OR(K11855="tank",K11855="Boat",K11855="car"),INDEX(Rate!$B$4:$M$25,MATCH(Gilbert!N11855,Rate!$A$4:$A$25,0),MATCH(Gilbert!L11855,Rate!$B$3:$M$3,0))*O11855*0.8,INDEX(Rate!$B$4:$M$25,MATCH(Gilbert!N11855,Rate!$A$4:$A$25,0),MATCH(Gilbert!L11855,Rate!$B$3:$M$3,0))*O11855)),"")</f>
        <v/>
      </c>
      <c r="T11855" s="71" t="str">
        <f t="shared" si="558"/>
        <v/>
      </c>
    </row>
    <row r="11856" spans="16:20">
      <c r="P11856" s="70" t="str">
        <f t="shared" si="556"/>
        <v/>
      </c>
      <c r="Q11856" s="70" t="str">
        <f t="shared" si="557"/>
        <v/>
      </c>
      <c r="R11856" s="70" t="str">
        <f>IFERROR(IF(K11856="handling and wharfage",SUM(P11856:Q11856),IF(OR(K11856="tank",K11856="Boat",K11856="car"),INDEX(Rate!$B$4:$M$25,MATCH(Gilbert!N11856,Rate!$A$4:$A$25,0),MATCH(Gilbert!L11856,Rate!$B$3:$M$3,0))*O11856*0.8,INDEX(Rate!$B$4:$M$25,MATCH(Gilbert!N11856,Rate!$A$4:$A$25,0),MATCH(Gilbert!L11856,Rate!$B$3:$M$3,0))*O11856)),"")</f>
        <v/>
      </c>
      <c r="T11856" s="71" t="str">
        <f t="shared" si="558"/>
        <v/>
      </c>
    </row>
    <row r="11857" spans="16:20">
      <c r="P11857" s="70" t="str">
        <f t="shared" si="556"/>
        <v/>
      </c>
      <c r="Q11857" s="70" t="str">
        <f t="shared" si="557"/>
        <v/>
      </c>
      <c r="R11857" s="70" t="str">
        <f>IFERROR(IF(K11857="handling and wharfage",SUM(P11857:Q11857),IF(OR(K11857="tank",K11857="Boat",K11857="car"),INDEX(Rate!$B$4:$M$25,MATCH(Gilbert!N11857,Rate!$A$4:$A$25,0),MATCH(Gilbert!L11857,Rate!$B$3:$M$3,0))*O11857*0.8,INDEX(Rate!$B$4:$M$25,MATCH(Gilbert!N11857,Rate!$A$4:$A$25,0),MATCH(Gilbert!L11857,Rate!$B$3:$M$3,0))*O11857)),"")</f>
        <v/>
      </c>
      <c r="T11857" s="71" t="str">
        <f t="shared" si="558"/>
        <v/>
      </c>
    </row>
    <row r="11858" spans="16:20">
      <c r="P11858" s="70" t="str">
        <f t="shared" si="556"/>
        <v/>
      </c>
      <c r="Q11858" s="70" t="str">
        <f t="shared" si="557"/>
        <v/>
      </c>
      <c r="R11858" s="70" t="str">
        <f>IFERROR(IF(K11858="handling and wharfage",SUM(P11858:Q11858),IF(OR(K11858="tank",K11858="Boat",K11858="car"),INDEX(Rate!$B$4:$M$25,MATCH(Gilbert!N11858,Rate!$A$4:$A$25,0),MATCH(Gilbert!L11858,Rate!$B$3:$M$3,0))*O11858*0.8,INDEX(Rate!$B$4:$M$25,MATCH(Gilbert!N11858,Rate!$A$4:$A$25,0),MATCH(Gilbert!L11858,Rate!$B$3:$M$3,0))*O11858)),"")</f>
        <v/>
      </c>
      <c r="T11858" s="71" t="str">
        <f t="shared" si="558"/>
        <v/>
      </c>
    </row>
    <row r="11859" spans="16:20">
      <c r="P11859" s="70" t="str">
        <f t="shared" si="556"/>
        <v/>
      </c>
      <c r="Q11859" s="70" t="str">
        <f t="shared" si="557"/>
        <v/>
      </c>
      <c r="R11859" s="70" t="str">
        <f>IFERROR(IF(K11859="handling and wharfage",SUM(P11859:Q11859),IF(OR(K11859="tank",K11859="Boat",K11859="car"),INDEX(Rate!$B$4:$M$25,MATCH(Gilbert!N11859,Rate!$A$4:$A$25,0),MATCH(Gilbert!L11859,Rate!$B$3:$M$3,0))*O11859*0.8,INDEX(Rate!$B$4:$M$25,MATCH(Gilbert!N11859,Rate!$A$4:$A$25,0),MATCH(Gilbert!L11859,Rate!$B$3:$M$3,0))*O11859)),"")</f>
        <v/>
      </c>
      <c r="T11859" s="71" t="str">
        <f t="shared" si="558"/>
        <v/>
      </c>
    </row>
    <row r="11860" spans="16:20">
      <c r="P11860" s="70" t="str">
        <f t="shared" si="556"/>
        <v/>
      </c>
      <c r="Q11860" s="70" t="str">
        <f t="shared" si="557"/>
        <v/>
      </c>
      <c r="R11860" s="70" t="str">
        <f>IFERROR(IF(K11860="handling and wharfage",SUM(P11860:Q11860),IF(OR(K11860="tank",K11860="Boat",K11860="car"),INDEX(Rate!$B$4:$M$25,MATCH(Gilbert!N11860,Rate!$A$4:$A$25,0),MATCH(Gilbert!L11860,Rate!$B$3:$M$3,0))*O11860*0.8,INDEX(Rate!$B$4:$M$25,MATCH(Gilbert!N11860,Rate!$A$4:$A$25,0),MATCH(Gilbert!L11860,Rate!$B$3:$M$3,0))*O11860)),"")</f>
        <v/>
      </c>
      <c r="T11860" s="71" t="str">
        <f t="shared" si="558"/>
        <v/>
      </c>
    </row>
    <row r="11861" spans="16:20">
      <c r="P11861" s="70" t="str">
        <f t="shared" si="556"/>
        <v/>
      </c>
      <c r="Q11861" s="70" t="str">
        <f t="shared" si="557"/>
        <v/>
      </c>
      <c r="R11861" s="70" t="str">
        <f>IFERROR(IF(K11861="handling and wharfage",SUM(P11861:Q11861),IF(OR(K11861="tank",K11861="Boat",K11861="car"),INDEX(Rate!$B$4:$M$25,MATCH(Gilbert!N11861,Rate!$A$4:$A$25,0),MATCH(Gilbert!L11861,Rate!$B$3:$M$3,0))*O11861*0.8,INDEX(Rate!$B$4:$M$25,MATCH(Gilbert!N11861,Rate!$A$4:$A$25,0),MATCH(Gilbert!L11861,Rate!$B$3:$M$3,0))*O11861)),"")</f>
        <v/>
      </c>
      <c r="T11861" s="71" t="str">
        <f t="shared" si="558"/>
        <v/>
      </c>
    </row>
    <row r="11862" spans="16:20">
      <c r="P11862" s="70" t="str">
        <f t="shared" si="556"/>
        <v/>
      </c>
      <c r="Q11862" s="70" t="str">
        <f t="shared" si="557"/>
        <v/>
      </c>
      <c r="R11862" s="70" t="str">
        <f>IFERROR(IF(K11862="handling and wharfage",SUM(P11862:Q11862),IF(OR(K11862="tank",K11862="Boat",K11862="car"),INDEX(Rate!$B$4:$M$25,MATCH(Gilbert!N11862,Rate!$A$4:$A$25,0),MATCH(Gilbert!L11862,Rate!$B$3:$M$3,0))*O11862*0.8,INDEX(Rate!$B$4:$M$25,MATCH(Gilbert!N11862,Rate!$A$4:$A$25,0),MATCH(Gilbert!L11862,Rate!$B$3:$M$3,0))*O11862)),"")</f>
        <v/>
      </c>
      <c r="T11862" s="71" t="str">
        <f t="shared" si="558"/>
        <v/>
      </c>
    </row>
    <row r="11863" spans="16:20">
      <c r="P11863" s="70" t="str">
        <f t="shared" si="556"/>
        <v/>
      </c>
      <c r="Q11863" s="70" t="str">
        <f t="shared" si="557"/>
        <v/>
      </c>
      <c r="R11863" s="70" t="str">
        <f>IFERROR(IF(K11863="handling and wharfage",SUM(P11863:Q11863),IF(OR(K11863="tank",K11863="Boat",K11863="car"),INDEX(Rate!$B$4:$M$25,MATCH(Gilbert!N11863,Rate!$A$4:$A$25,0),MATCH(Gilbert!L11863,Rate!$B$3:$M$3,0))*O11863*0.8,INDEX(Rate!$B$4:$M$25,MATCH(Gilbert!N11863,Rate!$A$4:$A$25,0),MATCH(Gilbert!L11863,Rate!$B$3:$M$3,0))*O11863)),"")</f>
        <v/>
      </c>
      <c r="T11863" s="71" t="str">
        <f t="shared" si="558"/>
        <v/>
      </c>
    </row>
    <row r="11864" spans="16:20">
      <c r="P11864" s="70" t="str">
        <f t="shared" si="556"/>
        <v/>
      </c>
      <c r="Q11864" s="70" t="str">
        <f t="shared" si="557"/>
        <v/>
      </c>
      <c r="R11864" s="70" t="str">
        <f>IFERROR(IF(K11864="handling and wharfage",SUM(P11864:Q11864),IF(OR(K11864="tank",K11864="Boat",K11864="car"),INDEX(Rate!$B$4:$M$25,MATCH(Gilbert!N11864,Rate!$A$4:$A$25,0),MATCH(Gilbert!L11864,Rate!$B$3:$M$3,0))*O11864*0.8,INDEX(Rate!$B$4:$M$25,MATCH(Gilbert!N11864,Rate!$A$4:$A$25,0),MATCH(Gilbert!L11864,Rate!$B$3:$M$3,0))*O11864)),"")</f>
        <v/>
      </c>
      <c r="T11864" s="71" t="str">
        <f t="shared" si="558"/>
        <v/>
      </c>
    </row>
    <row r="11865" spans="16:20">
      <c r="P11865" s="70" t="str">
        <f t="shared" si="556"/>
        <v/>
      </c>
      <c r="Q11865" s="70" t="str">
        <f t="shared" si="557"/>
        <v/>
      </c>
      <c r="R11865" s="70" t="str">
        <f>IFERROR(IF(K11865="handling and wharfage",SUM(P11865:Q11865),IF(OR(K11865="tank",K11865="Boat",K11865="car"),INDEX(Rate!$B$4:$M$25,MATCH(Gilbert!N11865,Rate!$A$4:$A$25,0),MATCH(Gilbert!L11865,Rate!$B$3:$M$3,0))*O11865*0.8,INDEX(Rate!$B$4:$M$25,MATCH(Gilbert!N11865,Rate!$A$4:$A$25,0),MATCH(Gilbert!L11865,Rate!$B$3:$M$3,0))*O11865)),"")</f>
        <v/>
      </c>
      <c r="T11865" s="71" t="str">
        <f t="shared" si="558"/>
        <v/>
      </c>
    </row>
    <row r="11866" spans="16:20">
      <c r="P11866" s="70" t="str">
        <f t="shared" si="556"/>
        <v/>
      </c>
      <c r="Q11866" s="70" t="str">
        <f t="shared" si="557"/>
        <v/>
      </c>
      <c r="R11866" s="70" t="str">
        <f>IFERROR(IF(K11866="handling and wharfage",SUM(P11866:Q11866),IF(OR(K11866="tank",K11866="Boat",K11866="car"),INDEX(Rate!$B$4:$M$25,MATCH(Gilbert!N11866,Rate!$A$4:$A$25,0),MATCH(Gilbert!L11866,Rate!$B$3:$M$3,0))*O11866*0.8,INDEX(Rate!$B$4:$M$25,MATCH(Gilbert!N11866,Rate!$A$4:$A$25,0),MATCH(Gilbert!L11866,Rate!$B$3:$M$3,0))*O11866)),"")</f>
        <v/>
      </c>
      <c r="T11866" s="71" t="str">
        <f t="shared" si="558"/>
        <v/>
      </c>
    </row>
    <row r="11867" spans="16:20">
      <c r="P11867" s="70" t="str">
        <f t="shared" si="556"/>
        <v/>
      </c>
      <c r="Q11867" s="70" t="str">
        <f t="shared" si="557"/>
        <v/>
      </c>
      <c r="R11867" s="70" t="str">
        <f>IFERROR(IF(K11867="handling and wharfage",SUM(P11867:Q11867),IF(OR(K11867="tank",K11867="Boat",K11867="car"),INDEX(Rate!$B$4:$M$25,MATCH(Gilbert!N11867,Rate!$A$4:$A$25,0),MATCH(Gilbert!L11867,Rate!$B$3:$M$3,0))*O11867*0.8,INDEX(Rate!$B$4:$M$25,MATCH(Gilbert!N11867,Rate!$A$4:$A$25,0),MATCH(Gilbert!L11867,Rate!$B$3:$M$3,0))*O11867)),"")</f>
        <v/>
      </c>
      <c r="T11867" s="71" t="str">
        <f t="shared" si="558"/>
        <v/>
      </c>
    </row>
    <row r="11868" spans="16:20">
      <c r="P11868" s="70" t="str">
        <f t="shared" si="556"/>
        <v/>
      </c>
      <c r="Q11868" s="70" t="str">
        <f t="shared" si="557"/>
        <v/>
      </c>
      <c r="R11868" s="70" t="str">
        <f>IFERROR(IF(K11868="handling and wharfage",SUM(P11868:Q11868),IF(OR(K11868="tank",K11868="Boat",K11868="car"),INDEX(Rate!$B$4:$M$25,MATCH(Gilbert!N11868,Rate!$A$4:$A$25,0),MATCH(Gilbert!L11868,Rate!$B$3:$M$3,0))*O11868*0.8,INDEX(Rate!$B$4:$M$25,MATCH(Gilbert!N11868,Rate!$A$4:$A$25,0),MATCH(Gilbert!L11868,Rate!$B$3:$M$3,0))*O11868)),"")</f>
        <v/>
      </c>
      <c r="T11868" s="71" t="str">
        <f t="shared" si="558"/>
        <v/>
      </c>
    </row>
    <row r="11869" spans="16:20">
      <c r="P11869" s="70" t="str">
        <f t="shared" si="556"/>
        <v/>
      </c>
      <c r="Q11869" s="70" t="str">
        <f t="shared" si="557"/>
        <v/>
      </c>
      <c r="R11869" s="70" t="str">
        <f>IFERROR(IF(K11869="handling and wharfage",SUM(P11869:Q11869),IF(OR(K11869="tank",K11869="Boat",K11869="car"),INDEX(Rate!$B$4:$M$25,MATCH(Gilbert!N11869,Rate!$A$4:$A$25,0),MATCH(Gilbert!L11869,Rate!$B$3:$M$3,0))*O11869*0.8,INDEX(Rate!$B$4:$M$25,MATCH(Gilbert!N11869,Rate!$A$4:$A$25,0),MATCH(Gilbert!L11869,Rate!$B$3:$M$3,0))*O11869)),"")</f>
        <v/>
      </c>
      <c r="T11869" s="71" t="str">
        <f t="shared" si="558"/>
        <v/>
      </c>
    </row>
    <row r="11870" spans="16:20">
      <c r="P11870" s="70" t="str">
        <f t="shared" si="556"/>
        <v/>
      </c>
      <c r="Q11870" s="70" t="str">
        <f t="shared" si="557"/>
        <v/>
      </c>
      <c r="R11870" s="70" t="str">
        <f>IFERROR(IF(K11870="handling and wharfage",SUM(P11870:Q11870),IF(OR(K11870="tank",K11870="Boat",K11870="car"),INDEX(Rate!$B$4:$M$25,MATCH(Gilbert!N11870,Rate!$A$4:$A$25,0),MATCH(Gilbert!L11870,Rate!$B$3:$M$3,0))*O11870*0.8,INDEX(Rate!$B$4:$M$25,MATCH(Gilbert!N11870,Rate!$A$4:$A$25,0),MATCH(Gilbert!L11870,Rate!$B$3:$M$3,0))*O11870)),"")</f>
        <v/>
      </c>
      <c r="T11870" s="71" t="str">
        <f t="shared" si="558"/>
        <v/>
      </c>
    </row>
    <row r="11871" spans="16:20">
      <c r="P11871" s="70" t="str">
        <f t="shared" si="556"/>
        <v/>
      </c>
      <c r="Q11871" s="70" t="str">
        <f t="shared" si="557"/>
        <v/>
      </c>
      <c r="R11871" s="70" t="str">
        <f>IFERROR(IF(K11871="handling and wharfage",SUM(P11871:Q11871),IF(OR(K11871="tank",K11871="Boat",K11871="car"),INDEX(Rate!$B$4:$M$25,MATCH(Gilbert!N11871,Rate!$A$4:$A$25,0),MATCH(Gilbert!L11871,Rate!$B$3:$M$3,0))*O11871*0.8,INDEX(Rate!$B$4:$M$25,MATCH(Gilbert!N11871,Rate!$A$4:$A$25,0),MATCH(Gilbert!L11871,Rate!$B$3:$M$3,0))*O11871)),"")</f>
        <v/>
      </c>
      <c r="T11871" s="71" t="str">
        <f t="shared" si="558"/>
        <v/>
      </c>
    </row>
    <row r="11872" spans="16:20">
      <c r="P11872" s="70" t="str">
        <f t="shared" si="556"/>
        <v/>
      </c>
      <c r="Q11872" s="70" t="str">
        <f t="shared" si="557"/>
        <v/>
      </c>
      <c r="R11872" s="70" t="str">
        <f>IFERROR(IF(K11872="handling and wharfage",SUM(P11872:Q11872),IF(OR(K11872="tank",K11872="Boat",K11872="car"),INDEX(Rate!$B$4:$M$25,MATCH(Gilbert!N11872,Rate!$A$4:$A$25,0),MATCH(Gilbert!L11872,Rate!$B$3:$M$3,0))*O11872*0.8,INDEX(Rate!$B$4:$M$25,MATCH(Gilbert!N11872,Rate!$A$4:$A$25,0),MATCH(Gilbert!L11872,Rate!$B$3:$M$3,0))*O11872)),"")</f>
        <v/>
      </c>
      <c r="T11872" s="71" t="str">
        <f t="shared" si="558"/>
        <v/>
      </c>
    </row>
    <row r="11873" spans="16:20">
      <c r="P11873" s="70" t="str">
        <f t="shared" si="556"/>
        <v/>
      </c>
      <c r="Q11873" s="70" t="str">
        <f t="shared" si="557"/>
        <v/>
      </c>
      <c r="R11873" s="70" t="str">
        <f>IFERROR(IF(K11873="handling and wharfage",SUM(P11873:Q11873),IF(OR(K11873="tank",K11873="Boat",K11873="car"),INDEX(Rate!$B$4:$M$25,MATCH(Gilbert!N11873,Rate!$A$4:$A$25,0),MATCH(Gilbert!L11873,Rate!$B$3:$M$3,0))*O11873*0.8,INDEX(Rate!$B$4:$M$25,MATCH(Gilbert!N11873,Rate!$A$4:$A$25,0),MATCH(Gilbert!L11873,Rate!$B$3:$M$3,0))*O11873)),"")</f>
        <v/>
      </c>
      <c r="T11873" s="71" t="str">
        <f t="shared" si="558"/>
        <v/>
      </c>
    </row>
    <row r="11874" spans="16:20">
      <c r="P11874" s="70" t="str">
        <f t="shared" si="556"/>
        <v/>
      </c>
      <c r="Q11874" s="70" t="str">
        <f t="shared" si="557"/>
        <v/>
      </c>
      <c r="R11874" s="70" t="str">
        <f>IFERROR(IF(K11874="handling and wharfage",SUM(P11874:Q11874),IF(OR(K11874="tank",K11874="Boat",K11874="car"),INDEX(Rate!$B$4:$M$25,MATCH(Gilbert!N11874,Rate!$A$4:$A$25,0),MATCH(Gilbert!L11874,Rate!$B$3:$M$3,0))*O11874*0.8,INDEX(Rate!$B$4:$M$25,MATCH(Gilbert!N11874,Rate!$A$4:$A$25,0),MATCH(Gilbert!L11874,Rate!$B$3:$M$3,0))*O11874)),"")</f>
        <v/>
      </c>
      <c r="T11874" s="71" t="str">
        <f t="shared" si="558"/>
        <v/>
      </c>
    </row>
    <row r="11875" spans="16:20">
      <c r="P11875" s="70" t="str">
        <f t="shared" si="556"/>
        <v/>
      </c>
      <c r="Q11875" s="70" t="str">
        <f t="shared" si="557"/>
        <v/>
      </c>
      <c r="R11875" s="70" t="str">
        <f>IFERROR(IF(K11875="handling and wharfage",SUM(P11875:Q11875),IF(OR(K11875="tank",K11875="Boat",K11875="car"),INDEX(Rate!$B$4:$M$25,MATCH(Gilbert!N11875,Rate!$A$4:$A$25,0),MATCH(Gilbert!L11875,Rate!$B$3:$M$3,0))*O11875*0.8,INDEX(Rate!$B$4:$M$25,MATCH(Gilbert!N11875,Rate!$A$4:$A$25,0),MATCH(Gilbert!L11875,Rate!$B$3:$M$3,0))*O11875)),"")</f>
        <v/>
      </c>
      <c r="T11875" s="71" t="str">
        <f t="shared" si="558"/>
        <v/>
      </c>
    </row>
    <row r="11876" spans="16:20">
      <c r="P11876" s="70" t="str">
        <f t="shared" si="556"/>
        <v/>
      </c>
      <c r="Q11876" s="70" t="str">
        <f t="shared" si="557"/>
        <v/>
      </c>
      <c r="R11876" s="70" t="str">
        <f>IFERROR(IF(K11876="handling and wharfage",SUM(P11876:Q11876),IF(OR(K11876="tank",K11876="Boat",K11876="car"),INDEX(Rate!$B$4:$M$25,MATCH(Gilbert!N11876,Rate!$A$4:$A$25,0),MATCH(Gilbert!L11876,Rate!$B$3:$M$3,0))*O11876*0.8,INDEX(Rate!$B$4:$M$25,MATCH(Gilbert!N11876,Rate!$A$4:$A$25,0),MATCH(Gilbert!L11876,Rate!$B$3:$M$3,0))*O11876)),"")</f>
        <v/>
      </c>
      <c r="T11876" s="71" t="str">
        <f t="shared" si="558"/>
        <v/>
      </c>
    </row>
    <row r="11877" spans="16:20">
      <c r="P11877" s="70" t="str">
        <f t="shared" si="556"/>
        <v/>
      </c>
      <c r="Q11877" s="70" t="str">
        <f t="shared" si="557"/>
        <v/>
      </c>
      <c r="R11877" s="70" t="str">
        <f>IFERROR(IF(K11877="handling and wharfage",SUM(P11877:Q11877),IF(OR(K11877="tank",K11877="Boat",K11877="car"),INDEX(Rate!$B$4:$M$25,MATCH(Gilbert!N11877,Rate!$A$4:$A$25,0),MATCH(Gilbert!L11877,Rate!$B$3:$M$3,0))*O11877*0.8,INDEX(Rate!$B$4:$M$25,MATCH(Gilbert!N11877,Rate!$A$4:$A$25,0),MATCH(Gilbert!L11877,Rate!$B$3:$M$3,0))*O11877)),"")</f>
        <v/>
      </c>
      <c r="T11877" s="71" t="str">
        <f t="shared" si="558"/>
        <v/>
      </c>
    </row>
    <row r="11878" spans="16:20">
      <c r="P11878" s="70" t="str">
        <f t="shared" si="556"/>
        <v/>
      </c>
      <c r="Q11878" s="70" t="str">
        <f t="shared" si="557"/>
        <v/>
      </c>
      <c r="R11878" s="70" t="str">
        <f>IFERROR(IF(K11878="handling and wharfage",SUM(P11878:Q11878),IF(OR(K11878="tank",K11878="Boat",K11878="car"),INDEX(Rate!$B$4:$M$25,MATCH(Gilbert!N11878,Rate!$A$4:$A$25,0),MATCH(Gilbert!L11878,Rate!$B$3:$M$3,0))*O11878*0.8,INDEX(Rate!$B$4:$M$25,MATCH(Gilbert!N11878,Rate!$A$4:$A$25,0),MATCH(Gilbert!L11878,Rate!$B$3:$M$3,0))*O11878)),"")</f>
        <v/>
      </c>
      <c r="T11878" s="71" t="str">
        <f t="shared" si="558"/>
        <v/>
      </c>
    </row>
    <row r="11879" spans="16:20">
      <c r="P11879" s="70" t="str">
        <f t="shared" si="556"/>
        <v/>
      </c>
      <c r="Q11879" s="70" t="str">
        <f t="shared" si="557"/>
        <v/>
      </c>
      <c r="R11879" s="70" t="str">
        <f>IFERROR(IF(K11879="handling and wharfage",SUM(P11879:Q11879),IF(OR(K11879="tank",K11879="Boat",K11879="car"),INDEX(Rate!$B$4:$M$25,MATCH(Gilbert!N11879,Rate!$A$4:$A$25,0),MATCH(Gilbert!L11879,Rate!$B$3:$M$3,0))*O11879*0.8,INDEX(Rate!$B$4:$M$25,MATCH(Gilbert!N11879,Rate!$A$4:$A$25,0),MATCH(Gilbert!L11879,Rate!$B$3:$M$3,0))*O11879)),"")</f>
        <v/>
      </c>
      <c r="T11879" s="71" t="str">
        <f t="shared" si="558"/>
        <v/>
      </c>
    </row>
    <row r="11880" spans="16:20">
      <c r="P11880" s="70" t="str">
        <f t="shared" si="556"/>
        <v/>
      </c>
      <c r="Q11880" s="70" t="str">
        <f t="shared" si="557"/>
        <v/>
      </c>
      <c r="R11880" s="70" t="str">
        <f>IFERROR(IF(K11880="handling and wharfage",SUM(P11880:Q11880),IF(OR(K11880="tank",K11880="Boat",K11880="car"),INDEX(Rate!$B$4:$M$25,MATCH(Gilbert!N11880,Rate!$A$4:$A$25,0),MATCH(Gilbert!L11880,Rate!$B$3:$M$3,0))*O11880*0.8,INDEX(Rate!$B$4:$M$25,MATCH(Gilbert!N11880,Rate!$A$4:$A$25,0),MATCH(Gilbert!L11880,Rate!$B$3:$M$3,0))*O11880)),"")</f>
        <v/>
      </c>
      <c r="T11880" s="71" t="str">
        <f t="shared" si="558"/>
        <v/>
      </c>
    </row>
    <row r="11881" spans="16:20">
      <c r="P11881" s="70" t="str">
        <f t="shared" si="556"/>
        <v/>
      </c>
      <c r="Q11881" s="70" t="str">
        <f t="shared" si="557"/>
        <v/>
      </c>
      <c r="R11881" s="70" t="str">
        <f>IFERROR(IF(K11881="handling and wharfage",SUM(P11881:Q11881),IF(OR(K11881="tank",K11881="Boat",K11881="car"),INDEX(Rate!$B$4:$M$25,MATCH(Gilbert!N11881,Rate!$A$4:$A$25,0),MATCH(Gilbert!L11881,Rate!$B$3:$M$3,0))*O11881*0.8,INDEX(Rate!$B$4:$M$25,MATCH(Gilbert!N11881,Rate!$A$4:$A$25,0),MATCH(Gilbert!L11881,Rate!$B$3:$M$3,0))*O11881)),"")</f>
        <v/>
      </c>
      <c r="T11881" s="71" t="str">
        <f t="shared" si="558"/>
        <v/>
      </c>
    </row>
    <row r="11882" spans="16:20">
      <c r="P11882" s="70" t="str">
        <f t="shared" si="556"/>
        <v/>
      </c>
      <c r="Q11882" s="70" t="str">
        <f t="shared" si="557"/>
        <v/>
      </c>
      <c r="R11882" s="70" t="str">
        <f>IFERROR(IF(K11882="handling and wharfage",SUM(P11882:Q11882),IF(OR(K11882="tank",K11882="Boat",K11882="car"),INDEX(Rate!$B$4:$M$25,MATCH(Gilbert!N11882,Rate!$A$4:$A$25,0),MATCH(Gilbert!L11882,Rate!$B$3:$M$3,0))*O11882*0.8,INDEX(Rate!$B$4:$M$25,MATCH(Gilbert!N11882,Rate!$A$4:$A$25,0),MATCH(Gilbert!L11882,Rate!$B$3:$M$3,0))*O11882)),"")</f>
        <v/>
      </c>
      <c r="T11882" s="71" t="str">
        <f t="shared" si="558"/>
        <v/>
      </c>
    </row>
    <row r="11883" spans="16:20">
      <c r="P11883" s="70" t="str">
        <f t="shared" si="556"/>
        <v/>
      </c>
      <c r="Q11883" s="70" t="str">
        <f t="shared" si="557"/>
        <v/>
      </c>
      <c r="R11883" s="70" t="str">
        <f>IFERROR(IF(K11883="handling and wharfage",SUM(P11883:Q11883),IF(OR(K11883="tank",K11883="Boat",K11883="car"),INDEX(Rate!$B$4:$M$25,MATCH(Gilbert!N11883,Rate!$A$4:$A$25,0),MATCH(Gilbert!L11883,Rate!$B$3:$M$3,0))*O11883*0.8,INDEX(Rate!$B$4:$M$25,MATCH(Gilbert!N11883,Rate!$A$4:$A$25,0),MATCH(Gilbert!L11883,Rate!$B$3:$M$3,0))*O11883)),"")</f>
        <v/>
      </c>
      <c r="T11883" s="71" t="str">
        <f t="shared" si="558"/>
        <v/>
      </c>
    </row>
    <row r="11884" spans="16:20">
      <c r="P11884" s="70" t="str">
        <f t="shared" si="556"/>
        <v/>
      </c>
      <c r="Q11884" s="70" t="str">
        <f t="shared" si="557"/>
        <v/>
      </c>
      <c r="R11884" s="70" t="str">
        <f>IFERROR(IF(K11884="handling and wharfage",SUM(P11884:Q11884),IF(OR(K11884="tank",K11884="Boat",K11884="car"),INDEX(Rate!$B$4:$M$25,MATCH(Gilbert!N11884,Rate!$A$4:$A$25,0),MATCH(Gilbert!L11884,Rate!$B$3:$M$3,0))*O11884*0.8,INDEX(Rate!$B$4:$M$25,MATCH(Gilbert!N11884,Rate!$A$4:$A$25,0),MATCH(Gilbert!L11884,Rate!$B$3:$M$3,0))*O11884)),"")</f>
        <v/>
      </c>
      <c r="T11884" s="71" t="str">
        <f t="shared" si="558"/>
        <v/>
      </c>
    </row>
    <row r="11885" spans="16:20">
      <c r="P11885" s="70" t="str">
        <f t="shared" si="556"/>
        <v/>
      </c>
      <c r="Q11885" s="70" t="str">
        <f t="shared" si="557"/>
        <v/>
      </c>
      <c r="R11885" s="70" t="str">
        <f>IFERROR(IF(K11885="handling and wharfage",SUM(P11885:Q11885),IF(OR(K11885="tank",K11885="Boat",K11885="car"),INDEX(Rate!$B$4:$M$25,MATCH(Gilbert!N11885,Rate!$A$4:$A$25,0),MATCH(Gilbert!L11885,Rate!$B$3:$M$3,0))*O11885*0.8,INDEX(Rate!$B$4:$M$25,MATCH(Gilbert!N11885,Rate!$A$4:$A$25,0),MATCH(Gilbert!L11885,Rate!$B$3:$M$3,0))*O11885)),"")</f>
        <v/>
      </c>
      <c r="T11885" s="71" t="str">
        <f t="shared" si="558"/>
        <v/>
      </c>
    </row>
    <row r="11886" spans="16:20">
      <c r="P11886" s="70" t="str">
        <f t="shared" si="556"/>
        <v/>
      </c>
      <c r="Q11886" s="70" t="str">
        <f t="shared" si="557"/>
        <v/>
      </c>
      <c r="R11886" s="70" t="str">
        <f>IFERROR(IF(K11886="handling and wharfage",SUM(P11886:Q11886),IF(OR(K11886="tank",K11886="Boat",K11886="car"),INDEX(Rate!$B$4:$M$25,MATCH(Gilbert!N11886,Rate!$A$4:$A$25,0),MATCH(Gilbert!L11886,Rate!$B$3:$M$3,0))*O11886*0.8,INDEX(Rate!$B$4:$M$25,MATCH(Gilbert!N11886,Rate!$A$4:$A$25,0),MATCH(Gilbert!L11886,Rate!$B$3:$M$3,0))*O11886)),"")</f>
        <v/>
      </c>
      <c r="T11886" s="71" t="str">
        <f t="shared" si="558"/>
        <v/>
      </c>
    </row>
    <row r="11887" spans="16:20">
      <c r="P11887" s="70" t="str">
        <f t="shared" si="556"/>
        <v/>
      </c>
      <c r="Q11887" s="70" t="str">
        <f t="shared" si="557"/>
        <v/>
      </c>
      <c r="R11887" s="70" t="str">
        <f>IFERROR(IF(K11887="handling and wharfage",SUM(P11887:Q11887),IF(OR(K11887="tank",K11887="Boat",K11887="car"),INDEX(Rate!$B$4:$M$25,MATCH(Gilbert!N11887,Rate!$A$4:$A$25,0),MATCH(Gilbert!L11887,Rate!$B$3:$M$3,0))*O11887*0.8,INDEX(Rate!$B$4:$M$25,MATCH(Gilbert!N11887,Rate!$A$4:$A$25,0),MATCH(Gilbert!L11887,Rate!$B$3:$M$3,0))*O11887)),"")</f>
        <v/>
      </c>
      <c r="T11887" s="71" t="str">
        <f t="shared" si="558"/>
        <v/>
      </c>
    </row>
    <row r="11888" spans="16:20">
      <c r="P11888" s="70" t="str">
        <f t="shared" si="556"/>
        <v/>
      </c>
      <c r="Q11888" s="70" t="str">
        <f t="shared" si="557"/>
        <v/>
      </c>
      <c r="R11888" s="70" t="str">
        <f>IFERROR(IF(K11888="handling and wharfage",SUM(P11888:Q11888),IF(OR(K11888="tank",K11888="Boat",K11888="car"),INDEX(Rate!$B$4:$M$25,MATCH(Gilbert!N11888,Rate!$A$4:$A$25,0),MATCH(Gilbert!L11888,Rate!$B$3:$M$3,0))*O11888*0.8,INDEX(Rate!$B$4:$M$25,MATCH(Gilbert!N11888,Rate!$A$4:$A$25,0),MATCH(Gilbert!L11888,Rate!$B$3:$M$3,0))*O11888)),"")</f>
        <v/>
      </c>
      <c r="T11888" s="71" t="str">
        <f t="shared" si="558"/>
        <v/>
      </c>
    </row>
    <row r="11889" spans="16:20">
      <c r="P11889" s="70" t="str">
        <f t="shared" si="556"/>
        <v/>
      </c>
      <c r="Q11889" s="70" t="str">
        <f t="shared" si="557"/>
        <v/>
      </c>
      <c r="R11889" s="70" t="str">
        <f>IFERROR(IF(K11889="handling and wharfage",SUM(P11889:Q11889),IF(OR(K11889="tank",K11889="Boat",K11889="car"),INDEX(Rate!$B$4:$M$25,MATCH(Gilbert!N11889,Rate!$A$4:$A$25,0),MATCH(Gilbert!L11889,Rate!$B$3:$M$3,0))*O11889*0.8,INDEX(Rate!$B$4:$M$25,MATCH(Gilbert!N11889,Rate!$A$4:$A$25,0),MATCH(Gilbert!L11889,Rate!$B$3:$M$3,0))*O11889)),"")</f>
        <v/>
      </c>
      <c r="T11889" s="71" t="str">
        <f t="shared" si="558"/>
        <v/>
      </c>
    </row>
    <row r="11890" spans="16:20">
      <c r="P11890" s="70" t="str">
        <f t="shared" si="556"/>
        <v/>
      </c>
      <c r="Q11890" s="70" t="str">
        <f t="shared" si="557"/>
        <v/>
      </c>
      <c r="R11890" s="70" t="str">
        <f>IFERROR(IF(K11890="handling and wharfage",SUM(P11890:Q11890),IF(OR(K11890="tank",K11890="Boat",K11890="car"),INDEX(Rate!$B$4:$M$25,MATCH(Gilbert!N11890,Rate!$A$4:$A$25,0),MATCH(Gilbert!L11890,Rate!$B$3:$M$3,0))*O11890*0.8,INDEX(Rate!$B$4:$M$25,MATCH(Gilbert!N11890,Rate!$A$4:$A$25,0),MATCH(Gilbert!L11890,Rate!$B$3:$M$3,0))*O11890)),"")</f>
        <v/>
      </c>
      <c r="T11890" s="71" t="str">
        <f t="shared" si="558"/>
        <v/>
      </c>
    </row>
    <row r="11891" spans="16:20">
      <c r="P11891" s="70" t="str">
        <f t="shared" si="556"/>
        <v/>
      </c>
      <c r="Q11891" s="70" t="str">
        <f t="shared" si="557"/>
        <v/>
      </c>
      <c r="R11891" s="70" t="str">
        <f>IFERROR(IF(K11891="handling and wharfage",SUM(P11891:Q11891),IF(OR(K11891="tank",K11891="Boat",K11891="car"),INDEX(Rate!$B$4:$M$25,MATCH(Gilbert!N11891,Rate!$A$4:$A$25,0),MATCH(Gilbert!L11891,Rate!$B$3:$M$3,0))*O11891*0.8,INDEX(Rate!$B$4:$M$25,MATCH(Gilbert!N11891,Rate!$A$4:$A$25,0),MATCH(Gilbert!L11891,Rate!$B$3:$M$3,0))*O11891)),"")</f>
        <v/>
      </c>
      <c r="T11891" s="71" t="str">
        <f t="shared" si="558"/>
        <v/>
      </c>
    </row>
    <row r="11892" spans="16:20">
      <c r="P11892" s="70" t="str">
        <f t="shared" si="556"/>
        <v/>
      </c>
      <c r="Q11892" s="70" t="str">
        <f t="shared" si="557"/>
        <v/>
      </c>
      <c r="R11892" s="70" t="str">
        <f>IFERROR(IF(K11892="handling and wharfage",SUM(P11892:Q11892),IF(OR(K11892="tank",K11892="Boat",K11892="car"),INDEX(Rate!$B$4:$M$25,MATCH(Gilbert!N11892,Rate!$A$4:$A$25,0),MATCH(Gilbert!L11892,Rate!$B$3:$M$3,0))*O11892*0.8,INDEX(Rate!$B$4:$M$25,MATCH(Gilbert!N11892,Rate!$A$4:$A$25,0),MATCH(Gilbert!L11892,Rate!$B$3:$M$3,0))*O11892)),"")</f>
        <v/>
      </c>
      <c r="T11892" s="71" t="str">
        <f t="shared" si="558"/>
        <v/>
      </c>
    </row>
    <row r="11893" spans="16:20">
      <c r="P11893" s="70" t="str">
        <f t="shared" si="556"/>
        <v/>
      </c>
      <c r="Q11893" s="70" t="str">
        <f t="shared" si="557"/>
        <v/>
      </c>
      <c r="R11893" s="70" t="str">
        <f>IFERROR(IF(K11893="handling and wharfage",SUM(P11893:Q11893),IF(OR(K11893="tank",K11893="Boat",K11893="car"),INDEX(Rate!$B$4:$M$25,MATCH(Gilbert!N11893,Rate!$A$4:$A$25,0),MATCH(Gilbert!L11893,Rate!$B$3:$M$3,0))*O11893*0.8,INDEX(Rate!$B$4:$M$25,MATCH(Gilbert!N11893,Rate!$A$4:$A$25,0),MATCH(Gilbert!L11893,Rate!$B$3:$M$3,0))*O11893)),"")</f>
        <v/>
      </c>
      <c r="T11893" s="71" t="str">
        <f t="shared" si="558"/>
        <v/>
      </c>
    </row>
    <row r="11894" spans="16:20">
      <c r="P11894" s="70" t="str">
        <f t="shared" si="556"/>
        <v/>
      </c>
      <c r="Q11894" s="70" t="str">
        <f t="shared" si="557"/>
        <v/>
      </c>
      <c r="R11894" s="70" t="str">
        <f>IFERROR(IF(K11894="handling and wharfage",SUM(P11894:Q11894),IF(OR(K11894="tank",K11894="Boat",K11894="car"),INDEX(Rate!$B$4:$M$25,MATCH(Gilbert!N11894,Rate!$A$4:$A$25,0),MATCH(Gilbert!L11894,Rate!$B$3:$M$3,0))*O11894*0.8,INDEX(Rate!$B$4:$M$25,MATCH(Gilbert!N11894,Rate!$A$4:$A$25,0),MATCH(Gilbert!L11894,Rate!$B$3:$M$3,0))*O11894)),"")</f>
        <v/>
      </c>
      <c r="T11894" s="71" t="str">
        <f t="shared" si="558"/>
        <v/>
      </c>
    </row>
    <row r="11895" spans="16:20">
      <c r="P11895" s="70" t="str">
        <f t="shared" si="556"/>
        <v/>
      </c>
      <c r="Q11895" s="70" t="str">
        <f t="shared" si="557"/>
        <v/>
      </c>
      <c r="R11895" s="70" t="str">
        <f>IFERROR(IF(K11895="handling and wharfage",SUM(P11895:Q11895),IF(OR(K11895="tank",K11895="Boat",K11895="car"),INDEX(Rate!$B$4:$M$25,MATCH(Gilbert!N11895,Rate!$A$4:$A$25,0),MATCH(Gilbert!L11895,Rate!$B$3:$M$3,0))*O11895*0.8,INDEX(Rate!$B$4:$M$25,MATCH(Gilbert!N11895,Rate!$A$4:$A$25,0),MATCH(Gilbert!L11895,Rate!$B$3:$M$3,0))*O11895)),"")</f>
        <v/>
      </c>
      <c r="T11895" s="71" t="str">
        <f t="shared" si="558"/>
        <v/>
      </c>
    </row>
    <row r="11896" spans="16:20">
      <c r="P11896" s="70" t="str">
        <f t="shared" si="556"/>
        <v/>
      </c>
      <c r="Q11896" s="70" t="str">
        <f t="shared" si="557"/>
        <v/>
      </c>
      <c r="R11896" s="70" t="str">
        <f>IFERROR(IF(K11896="handling and wharfage",SUM(P11896:Q11896),IF(OR(K11896="tank",K11896="Boat",K11896="car"),INDEX(Rate!$B$4:$M$25,MATCH(Gilbert!N11896,Rate!$A$4:$A$25,0),MATCH(Gilbert!L11896,Rate!$B$3:$M$3,0))*O11896*0.8,INDEX(Rate!$B$4:$M$25,MATCH(Gilbert!N11896,Rate!$A$4:$A$25,0),MATCH(Gilbert!L11896,Rate!$B$3:$M$3,0))*O11896)),"")</f>
        <v/>
      </c>
      <c r="T11896" s="71" t="str">
        <f t="shared" si="558"/>
        <v/>
      </c>
    </row>
    <row r="11897" spans="16:20">
      <c r="P11897" s="70" t="str">
        <f t="shared" si="556"/>
        <v/>
      </c>
      <c r="Q11897" s="70" t="str">
        <f t="shared" si="557"/>
        <v/>
      </c>
      <c r="R11897" s="70" t="str">
        <f>IFERROR(IF(K11897="handling and wharfage",SUM(P11897:Q11897),IF(OR(K11897="tank",K11897="Boat",K11897="car"),INDEX(Rate!$B$4:$M$25,MATCH(Gilbert!N11897,Rate!$A$4:$A$25,0),MATCH(Gilbert!L11897,Rate!$B$3:$M$3,0))*O11897*0.8,INDEX(Rate!$B$4:$M$25,MATCH(Gilbert!N11897,Rate!$A$4:$A$25,0),MATCH(Gilbert!L11897,Rate!$B$3:$M$3,0))*O11897)),"")</f>
        <v/>
      </c>
      <c r="T11897" s="71" t="str">
        <f t="shared" si="558"/>
        <v/>
      </c>
    </row>
    <row r="11898" spans="16:20">
      <c r="P11898" s="70" t="str">
        <f t="shared" si="556"/>
        <v/>
      </c>
      <c r="Q11898" s="70" t="str">
        <f t="shared" si="557"/>
        <v/>
      </c>
      <c r="R11898" s="70" t="str">
        <f>IFERROR(IF(K11898="handling and wharfage",SUM(P11898:Q11898),IF(OR(K11898="tank",K11898="Boat",K11898="car"),INDEX(Rate!$B$4:$M$25,MATCH(Gilbert!N11898,Rate!$A$4:$A$25,0),MATCH(Gilbert!L11898,Rate!$B$3:$M$3,0))*O11898*0.8,INDEX(Rate!$B$4:$M$25,MATCH(Gilbert!N11898,Rate!$A$4:$A$25,0),MATCH(Gilbert!L11898,Rate!$B$3:$M$3,0))*O11898)),"")</f>
        <v/>
      </c>
      <c r="T11898" s="71" t="str">
        <f t="shared" si="558"/>
        <v/>
      </c>
    </row>
    <row r="11899" spans="16:20">
      <c r="P11899" s="70" t="str">
        <f t="shared" si="556"/>
        <v/>
      </c>
      <c r="Q11899" s="70" t="str">
        <f t="shared" si="557"/>
        <v/>
      </c>
      <c r="R11899" s="70" t="str">
        <f>IFERROR(IF(K11899="handling and wharfage",SUM(P11899:Q11899),IF(OR(K11899="tank",K11899="Boat",K11899="car"),INDEX(Rate!$B$4:$M$25,MATCH(Gilbert!N11899,Rate!$A$4:$A$25,0),MATCH(Gilbert!L11899,Rate!$B$3:$M$3,0))*O11899*0.8,INDEX(Rate!$B$4:$M$25,MATCH(Gilbert!N11899,Rate!$A$4:$A$25,0),MATCH(Gilbert!L11899,Rate!$B$3:$M$3,0))*O11899)),"")</f>
        <v/>
      </c>
      <c r="T11899" s="71" t="str">
        <f t="shared" si="558"/>
        <v/>
      </c>
    </row>
    <row r="11900" spans="16:20">
      <c r="P11900" s="70" t="str">
        <f t="shared" si="556"/>
        <v/>
      </c>
      <c r="Q11900" s="70" t="str">
        <f t="shared" si="557"/>
        <v/>
      </c>
      <c r="R11900" s="70" t="str">
        <f>IFERROR(IF(K11900="handling and wharfage",SUM(P11900:Q11900),IF(OR(K11900="tank",K11900="Boat",K11900="car"),INDEX(Rate!$B$4:$M$25,MATCH(Gilbert!N11900,Rate!$A$4:$A$25,0),MATCH(Gilbert!L11900,Rate!$B$3:$M$3,0))*O11900*0.8,INDEX(Rate!$B$4:$M$25,MATCH(Gilbert!N11900,Rate!$A$4:$A$25,0),MATCH(Gilbert!L11900,Rate!$B$3:$M$3,0))*O11900)),"")</f>
        <v/>
      </c>
      <c r="T11900" s="71" t="str">
        <f t="shared" si="558"/>
        <v/>
      </c>
    </row>
    <row r="11901" spans="16:20">
      <c r="P11901" s="70" t="str">
        <f t="shared" si="556"/>
        <v/>
      </c>
      <c r="Q11901" s="70" t="str">
        <f t="shared" si="557"/>
        <v/>
      </c>
      <c r="R11901" s="70" t="str">
        <f>IFERROR(IF(K11901="handling and wharfage",SUM(P11901:Q11901),IF(OR(K11901="tank",K11901="Boat",K11901="car"),INDEX(Rate!$B$4:$M$25,MATCH(Gilbert!N11901,Rate!$A$4:$A$25,0),MATCH(Gilbert!L11901,Rate!$B$3:$M$3,0))*O11901*0.8,INDEX(Rate!$B$4:$M$25,MATCH(Gilbert!N11901,Rate!$A$4:$A$25,0),MATCH(Gilbert!L11901,Rate!$B$3:$M$3,0))*O11901)),"")</f>
        <v/>
      </c>
      <c r="T11901" s="71" t="str">
        <f t="shared" si="558"/>
        <v/>
      </c>
    </row>
    <row r="11902" spans="16:20">
      <c r="P11902" s="70" t="str">
        <f t="shared" si="556"/>
        <v/>
      </c>
      <c r="Q11902" s="70" t="str">
        <f t="shared" si="557"/>
        <v/>
      </c>
      <c r="R11902" s="70" t="str">
        <f>IFERROR(IF(K11902="handling and wharfage",SUM(P11902:Q11902),IF(OR(K11902="tank",K11902="Boat",K11902="car"),INDEX(Rate!$B$4:$M$25,MATCH(Gilbert!N11902,Rate!$A$4:$A$25,0),MATCH(Gilbert!L11902,Rate!$B$3:$M$3,0))*O11902*0.8,INDEX(Rate!$B$4:$M$25,MATCH(Gilbert!N11902,Rate!$A$4:$A$25,0),MATCH(Gilbert!L11902,Rate!$B$3:$M$3,0))*O11902)),"")</f>
        <v/>
      </c>
      <c r="T11902" s="71" t="str">
        <f t="shared" si="558"/>
        <v/>
      </c>
    </row>
    <row r="11903" spans="16:20">
      <c r="P11903" s="70" t="str">
        <f t="shared" si="556"/>
        <v/>
      </c>
      <c r="Q11903" s="70" t="str">
        <f t="shared" si="557"/>
        <v/>
      </c>
      <c r="R11903" s="70" t="str">
        <f>IFERROR(IF(K11903="handling and wharfage",SUM(P11903:Q11903),IF(OR(K11903="tank",K11903="Boat",K11903="car"),INDEX(Rate!$B$4:$M$25,MATCH(Gilbert!N11903,Rate!$A$4:$A$25,0),MATCH(Gilbert!L11903,Rate!$B$3:$M$3,0))*O11903*0.8,INDEX(Rate!$B$4:$M$25,MATCH(Gilbert!N11903,Rate!$A$4:$A$25,0),MATCH(Gilbert!L11903,Rate!$B$3:$M$3,0))*O11903)),"")</f>
        <v/>
      </c>
      <c r="T11903" s="71" t="str">
        <f t="shared" si="558"/>
        <v/>
      </c>
    </row>
    <row r="11904" spans="16:20">
      <c r="P11904" s="70" t="str">
        <f t="shared" si="556"/>
        <v/>
      </c>
      <c r="Q11904" s="70" t="str">
        <f t="shared" si="557"/>
        <v/>
      </c>
      <c r="R11904" s="70" t="str">
        <f>IFERROR(IF(K11904="handling and wharfage",SUM(P11904:Q11904),IF(OR(K11904="tank",K11904="Boat",K11904="car"),INDEX(Rate!$B$4:$M$25,MATCH(Gilbert!N11904,Rate!$A$4:$A$25,0),MATCH(Gilbert!L11904,Rate!$B$3:$M$3,0))*O11904*0.8,INDEX(Rate!$B$4:$M$25,MATCH(Gilbert!N11904,Rate!$A$4:$A$25,0),MATCH(Gilbert!L11904,Rate!$B$3:$M$3,0))*O11904)),"")</f>
        <v/>
      </c>
      <c r="T11904" s="71" t="str">
        <f t="shared" si="558"/>
        <v/>
      </c>
    </row>
    <row r="11905" spans="16:20">
      <c r="P11905" s="70" t="str">
        <f t="shared" si="556"/>
        <v/>
      </c>
      <c r="Q11905" s="70" t="str">
        <f t="shared" si="557"/>
        <v/>
      </c>
      <c r="R11905" s="70" t="str">
        <f>IFERROR(IF(K11905="handling and wharfage",SUM(P11905:Q11905),IF(OR(K11905="tank",K11905="Boat",K11905="car"),INDEX(Rate!$B$4:$M$25,MATCH(Gilbert!N11905,Rate!$A$4:$A$25,0),MATCH(Gilbert!L11905,Rate!$B$3:$M$3,0))*O11905*0.8,INDEX(Rate!$B$4:$M$25,MATCH(Gilbert!N11905,Rate!$A$4:$A$25,0),MATCH(Gilbert!L11905,Rate!$B$3:$M$3,0))*O11905)),"")</f>
        <v/>
      </c>
      <c r="T11905" s="71" t="str">
        <f t="shared" si="558"/>
        <v/>
      </c>
    </row>
    <row r="11906" spans="16:20">
      <c r="P11906" s="70" t="str">
        <f t="shared" si="556"/>
        <v/>
      </c>
      <c r="Q11906" s="70" t="str">
        <f t="shared" si="557"/>
        <v/>
      </c>
      <c r="R11906" s="70" t="str">
        <f>IFERROR(IF(K11906="handling and wharfage",SUM(P11906:Q11906),IF(OR(K11906="tank",K11906="Boat",K11906="car"),INDEX(Rate!$B$4:$M$25,MATCH(Gilbert!N11906,Rate!$A$4:$A$25,0),MATCH(Gilbert!L11906,Rate!$B$3:$M$3,0))*O11906*0.8,INDEX(Rate!$B$4:$M$25,MATCH(Gilbert!N11906,Rate!$A$4:$A$25,0),MATCH(Gilbert!L11906,Rate!$B$3:$M$3,0))*O11906)),"")</f>
        <v/>
      </c>
      <c r="T11906" s="71" t="str">
        <f t="shared" si="558"/>
        <v/>
      </c>
    </row>
    <row r="11907" spans="16:20">
      <c r="P11907" s="70" t="str">
        <f t="shared" ref="P11907:P11970" si="559">IF(OR(K11907="handling and wharfage",K11907="rau handling and wharfage"),O11907*30,"")</f>
        <v/>
      </c>
      <c r="Q11907" s="70" t="str">
        <f t="shared" ref="Q11907:Q11970" si="560">IF(K11907&lt;&gt;"handling and wharfage","",O11907*3.5)</f>
        <v/>
      </c>
      <c r="R11907" s="70" t="str">
        <f>IFERROR(IF(K11907="handling and wharfage",SUM(P11907:Q11907),IF(OR(K11907="tank",K11907="Boat",K11907="car"),INDEX(Rate!$B$4:$M$25,MATCH(Gilbert!N11907,Rate!$A$4:$A$25,0),MATCH(Gilbert!L11907,Rate!$B$3:$M$3,0))*O11907*0.8,INDEX(Rate!$B$4:$M$25,MATCH(Gilbert!N11907,Rate!$A$4:$A$25,0),MATCH(Gilbert!L11907,Rate!$B$3:$M$3,0))*O11907)),"")</f>
        <v/>
      </c>
      <c r="T11907" s="71" t="str">
        <f t="shared" ref="T11907:T11970" si="561">IF(L11907="","",IF(L11907="General2","F0070000061A","E31250000331"))</f>
        <v/>
      </c>
    </row>
    <row r="11908" spans="16:20">
      <c r="P11908" s="70" t="str">
        <f t="shared" si="559"/>
        <v/>
      </c>
      <c r="Q11908" s="70" t="str">
        <f t="shared" si="560"/>
        <v/>
      </c>
      <c r="R11908" s="70" t="str">
        <f>IFERROR(IF(K11908="handling and wharfage",SUM(P11908:Q11908),IF(OR(K11908="tank",K11908="Boat",K11908="car"),INDEX(Rate!$B$4:$M$25,MATCH(Gilbert!N11908,Rate!$A$4:$A$25,0),MATCH(Gilbert!L11908,Rate!$B$3:$M$3,0))*O11908*0.8,INDEX(Rate!$B$4:$M$25,MATCH(Gilbert!N11908,Rate!$A$4:$A$25,0),MATCH(Gilbert!L11908,Rate!$B$3:$M$3,0))*O11908)),"")</f>
        <v/>
      </c>
      <c r="T11908" s="71" t="str">
        <f t="shared" si="561"/>
        <v/>
      </c>
    </row>
    <row r="11909" spans="16:20">
      <c r="P11909" s="70" t="str">
        <f t="shared" si="559"/>
        <v/>
      </c>
      <c r="Q11909" s="70" t="str">
        <f t="shared" si="560"/>
        <v/>
      </c>
      <c r="R11909" s="70" t="str">
        <f>IFERROR(IF(K11909="handling and wharfage",SUM(P11909:Q11909),IF(OR(K11909="tank",K11909="Boat",K11909="car"),INDEX(Rate!$B$4:$M$25,MATCH(Gilbert!N11909,Rate!$A$4:$A$25,0),MATCH(Gilbert!L11909,Rate!$B$3:$M$3,0))*O11909*0.8,INDEX(Rate!$B$4:$M$25,MATCH(Gilbert!N11909,Rate!$A$4:$A$25,0),MATCH(Gilbert!L11909,Rate!$B$3:$M$3,0))*O11909)),"")</f>
        <v/>
      </c>
      <c r="T11909" s="71" t="str">
        <f t="shared" si="561"/>
        <v/>
      </c>
    </row>
    <row r="11910" spans="16:20">
      <c r="P11910" s="70" t="str">
        <f t="shared" si="559"/>
        <v/>
      </c>
      <c r="Q11910" s="70" t="str">
        <f t="shared" si="560"/>
        <v/>
      </c>
      <c r="R11910" s="70" t="str">
        <f>IFERROR(IF(K11910="handling and wharfage",SUM(P11910:Q11910),IF(OR(K11910="tank",K11910="Boat",K11910="car"),INDEX(Rate!$B$4:$M$25,MATCH(Gilbert!N11910,Rate!$A$4:$A$25,0),MATCH(Gilbert!L11910,Rate!$B$3:$M$3,0))*O11910*0.8,INDEX(Rate!$B$4:$M$25,MATCH(Gilbert!N11910,Rate!$A$4:$A$25,0),MATCH(Gilbert!L11910,Rate!$B$3:$M$3,0))*O11910)),"")</f>
        <v/>
      </c>
      <c r="T11910" s="71" t="str">
        <f t="shared" si="561"/>
        <v/>
      </c>
    </row>
    <row r="11911" spans="16:20">
      <c r="P11911" s="70" t="str">
        <f t="shared" si="559"/>
        <v/>
      </c>
      <c r="Q11911" s="70" t="str">
        <f t="shared" si="560"/>
        <v/>
      </c>
      <c r="R11911" s="70" t="str">
        <f>IFERROR(IF(K11911="handling and wharfage",SUM(P11911:Q11911),IF(OR(K11911="tank",K11911="Boat",K11911="car"),INDEX(Rate!$B$4:$M$25,MATCH(Gilbert!N11911,Rate!$A$4:$A$25,0),MATCH(Gilbert!L11911,Rate!$B$3:$M$3,0))*O11911*0.8,INDEX(Rate!$B$4:$M$25,MATCH(Gilbert!N11911,Rate!$A$4:$A$25,0),MATCH(Gilbert!L11911,Rate!$B$3:$M$3,0))*O11911)),"")</f>
        <v/>
      </c>
      <c r="T11911" s="71" t="str">
        <f t="shared" si="561"/>
        <v/>
      </c>
    </row>
    <row r="11912" spans="16:20">
      <c r="P11912" s="70" t="str">
        <f t="shared" si="559"/>
        <v/>
      </c>
      <c r="Q11912" s="70" t="str">
        <f t="shared" si="560"/>
        <v/>
      </c>
      <c r="R11912" s="70" t="str">
        <f>IFERROR(IF(K11912="handling and wharfage",SUM(P11912:Q11912),IF(OR(K11912="tank",K11912="Boat",K11912="car"),INDEX(Rate!$B$4:$M$25,MATCH(Gilbert!N11912,Rate!$A$4:$A$25,0),MATCH(Gilbert!L11912,Rate!$B$3:$M$3,0))*O11912*0.8,INDEX(Rate!$B$4:$M$25,MATCH(Gilbert!N11912,Rate!$A$4:$A$25,0),MATCH(Gilbert!L11912,Rate!$B$3:$M$3,0))*O11912)),"")</f>
        <v/>
      </c>
      <c r="T11912" s="71" t="str">
        <f t="shared" si="561"/>
        <v/>
      </c>
    </row>
    <row r="11913" spans="16:20">
      <c r="P11913" s="70" t="str">
        <f t="shared" si="559"/>
        <v/>
      </c>
      <c r="Q11913" s="70" t="str">
        <f t="shared" si="560"/>
        <v/>
      </c>
      <c r="R11913" s="70" t="str">
        <f>IFERROR(IF(K11913="handling and wharfage",SUM(P11913:Q11913),IF(OR(K11913="tank",K11913="Boat",K11913="car"),INDEX(Rate!$B$4:$M$25,MATCH(Gilbert!N11913,Rate!$A$4:$A$25,0),MATCH(Gilbert!L11913,Rate!$B$3:$M$3,0))*O11913*0.8,INDEX(Rate!$B$4:$M$25,MATCH(Gilbert!N11913,Rate!$A$4:$A$25,0),MATCH(Gilbert!L11913,Rate!$B$3:$M$3,0))*O11913)),"")</f>
        <v/>
      </c>
      <c r="T11913" s="71" t="str">
        <f t="shared" si="561"/>
        <v/>
      </c>
    </row>
    <row r="11914" spans="16:20">
      <c r="P11914" s="70" t="str">
        <f t="shared" si="559"/>
        <v/>
      </c>
      <c r="Q11914" s="70" t="str">
        <f t="shared" si="560"/>
        <v/>
      </c>
      <c r="R11914" s="70" t="str">
        <f>IFERROR(IF(K11914="handling and wharfage",SUM(P11914:Q11914),IF(OR(K11914="tank",K11914="Boat",K11914="car"),INDEX(Rate!$B$4:$M$25,MATCH(Gilbert!N11914,Rate!$A$4:$A$25,0),MATCH(Gilbert!L11914,Rate!$B$3:$M$3,0))*O11914*0.8,INDEX(Rate!$B$4:$M$25,MATCH(Gilbert!N11914,Rate!$A$4:$A$25,0),MATCH(Gilbert!L11914,Rate!$B$3:$M$3,0))*O11914)),"")</f>
        <v/>
      </c>
      <c r="T11914" s="71" t="str">
        <f t="shared" si="561"/>
        <v/>
      </c>
    </row>
    <row r="11915" spans="16:20">
      <c r="P11915" s="70" t="str">
        <f t="shared" si="559"/>
        <v/>
      </c>
      <c r="Q11915" s="70" t="str">
        <f t="shared" si="560"/>
        <v/>
      </c>
      <c r="R11915" s="70" t="str">
        <f>IFERROR(IF(K11915="handling and wharfage",SUM(P11915:Q11915),IF(OR(K11915="tank",K11915="Boat",K11915="car"),INDEX(Rate!$B$4:$M$25,MATCH(Gilbert!N11915,Rate!$A$4:$A$25,0),MATCH(Gilbert!L11915,Rate!$B$3:$M$3,0))*O11915*0.8,INDEX(Rate!$B$4:$M$25,MATCH(Gilbert!N11915,Rate!$A$4:$A$25,0),MATCH(Gilbert!L11915,Rate!$B$3:$M$3,0))*O11915)),"")</f>
        <v/>
      </c>
      <c r="T11915" s="71" t="str">
        <f t="shared" si="561"/>
        <v/>
      </c>
    </row>
    <row r="11916" spans="16:20">
      <c r="P11916" s="70" t="str">
        <f t="shared" si="559"/>
        <v/>
      </c>
      <c r="Q11916" s="70" t="str">
        <f t="shared" si="560"/>
        <v/>
      </c>
      <c r="R11916" s="70" t="str">
        <f>IFERROR(IF(K11916="handling and wharfage",SUM(P11916:Q11916),IF(OR(K11916="tank",K11916="Boat",K11916="car"),INDEX(Rate!$B$4:$M$25,MATCH(Gilbert!N11916,Rate!$A$4:$A$25,0),MATCH(Gilbert!L11916,Rate!$B$3:$M$3,0))*O11916*0.8,INDEX(Rate!$B$4:$M$25,MATCH(Gilbert!N11916,Rate!$A$4:$A$25,0),MATCH(Gilbert!L11916,Rate!$B$3:$M$3,0))*O11916)),"")</f>
        <v/>
      </c>
      <c r="T11916" s="71" t="str">
        <f t="shared" si="561"/>
        <v/>
      </c>
    </row>
    <row r="11917" spans="16:20">
      <c r="P11917" s="70" t="str">
        <f t="shared" si="559"/>
        <v/>
      </c>
      <c r="Q11917" s="70" t="str">
        <f t="shared" si="560"/>
        <v/>
      </c>
      <c r="R11917" s="70" t="str">
        <f>IFERROR(IF(K11917="handling and wharfage",SUM(P11917:Q11917),IF(OR(K11917="tank",K11917="Boat",K11917="car"),INDEX(Rate!$B$4:$M$25,MATCH(Gilbert!N11917,Rate!$A$4:$A$25,0),MATCH(Gilbert!L11917,Rate!$B$3:$M$3,0))*O11917*0.8,INDEX(Rate!$B$4:$M$25,MATCH(Gilbert!N11917,Rate!$A$4:$A$25,0),MATCH(Gilbert!L11917,Rate!$B$3:$M$3,0))*O11917)),"")</f>
        <v/>
      </c>
      <c r="T11917" s="71" t="str">
        <f t="shared" si="561"/>
        <v/>
      </c>
    </row>
    <row r="11918" spans="16:20">
      <c r="P11918" s="70" t="str">
        <f t="shared" si="559"/>
        <v/>
      </c>
      <c r="Q11918" s="70" t="str">
        <f t="shared" si="560"/>
        <v/>
      </c>
      <c r="R11918" s="70" t="str">
        <f>IFERROR(IF(K11918="handling and wharfage",SUM(P11918:Q11918),IF(OR(K11918="tank",K11918="Boat",K11918="car"),INDEX(Rate!$B$4:$M$25,MATCH(Gilbert!N11918,Rate!$A$4:$A$25,0),MATCH(Gilbert!L11918,Rate!$B$3:$M$3,0))*O11918*0.8,INDEX(Rate!$B$4:$M$25,MATCH(Gilbert!N11918,Rate!$A$4:$A$25,0),MATCH(Gilbert!L11918,Rate!$B$3:$M$3,0))*O11918)),"")</f>
        <v/>
      </c>
      <c r="T11918" s="71" t="str">
        <f t="shared" si="561"/>
        <v/>
      </c>
    </row>
    <row r="11919" spans="16:20">
      <c r="P11919" s="70" t="str">
        <f t="shared" si="559"/>
        <v/>
      </c>
      <c r="Q11919" s="70" t="str">
        <f t="shared" si="560"/>
        <v/>
      </c>
      <c r="R11919" s="70" t="str">
        <f>IFERROR(IF(K11919="handling and wharfage",SUM(P11919:Q11919),IF(OR(K11919="tank",K11919="Boat",K11919="car"),INDEX(Rate!$B$4:$M$25,MATCH(Gilbert!N11919,Rate!$A$4:$A$25,0),MATCH(Gilbert!L11919,Rate!$B$3:$M$3,0))*O11919*0.8,INDEX(Rate!$B$4:$M$25,MATCH(Gilbert!N11919,Rate!$A$4:$A$25,0),MATCH(Gilbert!L11919,Rate!$B$3:$M$3,0))*O11919)),"")</f>
        <v/>
      </c>
      <c r="T11919" s="71" t="str">
        <f t="shared" si="561"/>
        <v/>
      </c>
    </row>
    <row r="11920" spans="16:20">
      <c r="P11920" s="70" t="str">
        <f t="shared" si="559"/>
        <v/>
      </c>
      <c r="Q11920" s="70" t="str">
        <f t="shared" si="560"/>
        <v/>
      </c>
      <c r="R11920" s="70" t="str">
        <f>IFERROR(IF(K11920="handling and wharfage",SUM(P11920:Q11920),IF(OR(K11920="tank",K11920="Boat",K11920="car"),INDEX(Rate!$B$4:$M$25,MATCH(Gilbert!N11920,Rate!$A$4:$A$25,0),MATCH(Gilbert!L11920,Rate!$B$3:$M$3,0))*O11920*0.8,INDEX(Rate!$B$4:$M$25,MATCH(Gilbert!N11920,Rate!$A$4:$A$25,0),MATCH(Gilbert!L11920,Rate!$B$3:$M$3,0))*O11920)),"")</f>
        <v/>
      </c>
      <c r="T11920" s="71" t="str">
        <f t="shared" si="561"/>
        <v/>
      </c>
    </row>
    <row r="11921" spans="16:20">
      <c r="P11921" s="70" t="str">
        <f t="shared" si="559"/>
        <v/>
      </c>
      <c r="Q11921" s="70" t="str">
        <f t="shared" si="560"/>
        <v/>
      </c>
      <c r="R11921" s="70" t="str">
        <f>IFERROR(IF(K11921="handling and wharfage",SUM(P11921:Q11921),IF(OR(K11921="tank",K11921="Boat",K11921="car"),INDEX(Rate!$B$4:$M$25,MATCH(Gilbert!N11921,Rate!$A$4:$A$25,0),MATCH(Gilbert!L11921,Rate!$B$3:$M$3,0))*O11921*0.8,INDEX(Rate!$B$4:$M$25,MATCH(Gilbert!N11921,Rate!$A$4:$A$25,0),MATCH(Gilbert!L11921,Rate!$B$3:$M$3,0))*O11921)),"")</f>
        <v/>
      </c>
      <c r="T11921" s="71" t="str">
        <f t="shared" si="561"/>
        <v/>
      </c>
    </row>
    <row r="11922" spans="16:20">
      <c r="P11922" s="70" t="str">
        <f t="shared" si="559"/>
        <v/>
      </c>
      <c r="Q11922" s="70" t="str">
        <f t="shared" si="560"/>
        <v/>
      </c>
      <c r="R11922" s="70" t="str">
        <f>IFERROR(IF(K11922="handling and wharfage",SUM(P11922:Q11922),IF(OR(K11922="tank",K11922="Boat",K11922="car"),INDEX(Rate!$B$4:$M$25,MATCH(Gilbert!N11922,Rate!$A$4:$A$25,0),MATCH(Gilbert!L11922,Rate!$B$3:$M$3,0))*O11922*0.8,INDEX(Rate!$B$4:$M$25,MATCH(Gilbert!N11922,Rate!$A$4:$A$25,0),MATCH(Gilbert!L11922,Rate!$B$3:$M$3,0))*O11922)),"")</f>
        <v/>
      </c>
      <c r="T11922" s="71" t="str">
        <f t="shared" si="561"/>
        <v/>
      </c>
    </row>
    <row r="11923" spans="16:20">
      <c r="P11923" s="70" t="str">
        <f t="shared" si="559"/>
        <v/>
      </c>
      <c r="Q11923" s="70" t="str">
        <f t="shared" si="560"/>
        <v/>
      </c>
      <c r="R11923" s="70" t="str">
        <f>IFERROR(IF(K11923="handling and wharfage",SUM(P11923:Q11923),IF(OR(K11923="tank",K11923="Boat",K11923="car"),INDEX(Rate!$B$4:$M$25,MATCH(Gilbert!N11923,Rate!$A$4:$A$25,0),MATCH(Gilbert!L11923,Rate!$B$3:$M$3,0))*O11923*0.8,INDEX(Rate!$B$4:$M$25,MATCH(Gilbert!N11923,Rate!$A$4:$A$25,0),MATCH(Gilbert!L11923,Rate!$B$3:$M$3,0))*O11923)),"")</f>
        <v/>
      </c>
      <c r="T11923" s="71" t="str">
        <f t="shared" si="561"/>
        <v/>
      </c>
    </row>
    <row r="11924" spans="16:20">
      <c r="P11924" s="70" t="str">
        <f t="shared" si="559"/>
        <v/>
      </c>
      <c r="Q11924" s="70" t="str">
        <f t="shared" si="560"/>
        <v/>
      </c>
      <c r="R11924" s="70" t="str">
        <f>IFERROR(IF(K11924="handling and wharfage",SUM(P11924:Q11924),IF(OR(K11924="tank",K11924="Boat",K11924="car"),INDEX(Rate!$B$4:$M$25,MATCH(Gilbert!N11924,Rate!$A$4:$A$25,0),MATCH(Gilbert!L11924,Rate!$B$3:$M$3,0))*O11924*0.8,INDEX(Rate!$B$4:$M$25,MATCH(Gilbert!N11924,Rate!$A$4:$A$25,0),MATCH(Gilbert!L11924,Rate!$B$3:$M$3,0))*O11924)),"")</f>
        <v/>
      </c>
      <c r="T11924" s="71" t="str">
        <f t="shared" si="561"/>
        <v/>
      </c>
    </row>
    <row r="11925" spans="16:20">
      <c r="P11925" s="70" t="str">
        <f t="shared" si="559"/>
        <v/>
      </c>
      <c r="Q11925" s="70" t="str">
        <f t="shared" si="560"/>
        <v/>
      </c>
      <c r="R11925" s="70" t="str">
        <f>IFERROR(IF(K11925="handling and wharfage",SUM(P11925:Q11925),IF(OR(K11925="tank",K11925="Boat",K11925="car"),INDEX(Rate!$B$4:$M$25,MATCH(Gilbert!N11925,Rate!$A$4:$A$25,0),MATCH(Gilbert!L11925,Rate!$B$3:$M$3,0))*O11925*0.8,INDEX(Rate!$B$4:$M$25,MATCH(Gilbert!N11925,Rate!$A$4:$A$25,0),MATCH(Gilbert!L11925,Rate!$B$3:$M$3,0))*O11925)),"")</f>
        <v/>
      </c>
      <c r="T11925" s="71" t="str">
        <f t="shared" si="561"/>
        <v/>
      </c>
    </row>
    <row r="11926" spans="16:20">
      <c r="P11926" s="70" t="str">
        <f t="shared" si="559"/>
        <v/>
      </c>
      <c r="Q11926" s="70" t="str">
        <f t="shared" si="560"/>
        <v/>
      </c>
      <c r="R11926" s="70" t="str">
        <f>IFERROR(IF(K11926="handling and wharfage",SUM(P11926:Q11926),IF(OR(K11926="tank",K11926="Boat",K11926="car"),INDEX(Rate!$B$4:$M$25,MATCH(Gilbert!N11926,Rate!$A$4:$A$25,0),MATCH(Gilbert!L11926,Rate!$B$3:$M$3,0))*O11926*0.8,INDEX(Rate!$B$4:$M$25,MATCH(Gilbert!N11926,Rate!$A$4:$A$25,0),MATCH(Gilbert!L11926,Rate!$B$3:$M$3,0))*O11926)),"")</f>
        <v/>
      </c>
      <c r="T11926" s="71" t="str">
        <f t="shared" si="561"/>
        <v/>
      </c>
    </row>
    <row r="11927" spans="16:20">
      <c r="P11927" s="70" t="str">
        <f t="shared" si="559"/>
        <v/>
      </c>
      <c r="Q11927" s="70" t="str">
        <f t="shared" si="560"/>
        <v/>
      </c>
      <c r="R11927" s="70" t="str">
        <f>IFERROR(IF(K11927="handling and wharfage",SUM(P11927:Q11927),IF(OR(K11927="tank",K11927="Boat",K11927="car"),INDEX(Rate!$B$4:$M$25,MATCH(Gilbert!N11927,Rate!$A$4:$A$25,0),MATCH(Gilbert!L11927,Rate!$B$3:$M$3,0))*O11927*0.8,INDEX(Rate!$B$4:$M$25,MATCH(Gilbert!N11927,Rate!$A$4:$A$25,0),MATCH(Gilbert!L11927,Rate!$B$3:$M$3,0))*O11927)),"")</f>
        <v/>
      </c>
      <c r="T11927" s="71" t="str">
        <f t="shared" si="561"/>
        <v/>
      </c>
    </row>
    <row r="11928" spans="16:20">
      <c r="P11928" s="70" t="str">
        <f t="shared" si="559"/>
        <v/>
      </c>
      <c r="Q11928" s="70" t="str">
        <f t="shared" si="560"/>
        <v/>
      </c>
      <c r="R11928" s="70" t="str">
        <f>IFERROR(IF(K11928="handling and wharfage",SUM(P11928:Q11928),IF(OR(K11928="tank",K11928="Boat",K11928="car"),INDEX(Rate!$B$4:$M$25,MATCH(Gilbert!N11928,Rate!$A$4:$A$25,0),MATCH(Gilbert!L11928,Rate!$B$3:$M$3,0))*O11928*0.8,INDEX(Rate!$B$4:$M$25,MATCH(Gilbert!N11928,Rate!$A$4:$A$25,0),MATCH(Gilbert!L11928,Rate!$B$3:$M$3,0))*O11928)),"")</f>
        <v/>
      </c>
      <c r="T11928" s="71" t="str">
        <f t="shared" si="561"/>
        <v/>
      </c>
    </row>
    <row r="11929" spans="16:20">
      <c r="P11929" s="70" t="str">
        <f t="shared" si="559"/>
        <v/>
      </c>
      <c r="Q11929" s="70" t="str">
        <f t="shared" si="560"/>
        <v/>
      </c>
      <c r="R11929" s="70" t="str">
        <f>IFERROR(IF(K11929="handling and wharfage",SUM(P11929:Q11929),IF(OR(K11929="tank",K11929="Boat",K11929="car"),INDEX(Rate!$B$4:$M$25,MATCH(Gilbert!N11929,Rate!$A$4:$A$25,0),MATCH(Gilbert!L11929,Rate!$B$3:$M$3,0))*O11929*0.8,INDEX(Rate!$B$4:$M$25,MATCH(Gilbert!N11929,Rate!$A$4:$A$25,0),MATCH(Gilbert!L11929,Rate!$B$3:$M$3,0))*O11929)),"")</f>
        <v/>
      </c>
      <c r="T11929" s="71" t="str">
        <f t="shared" si="561"/>
        <v/>
      </c>
    </row>
    <row r="11930" spans="16:20">
      <c r="P11930" s="70" t="str">
        <f t="shared" si="559"/>
        <v/>
      </c>
      <c r="Q11930" s="70" t="str">
        <f t="shared" si="560"/>
        <v/>
      </c>
      <c r="R11930" s="70" t="str">
        <f>IFERROR(IF(K11930="handling and wharfage",SUM(P11930:Q11930),IF(OR(K11930="tank",K11930="Boat",K11930="car"),INDEX(Rate!$B$4:$M$25,MATCH(Gilbert!N11930,Rate!$A$4:$A$25,0),MATCH(Gilbert!L11930,Rate!$B$3:$M$3,0))*O11930*0.8,INDEX(Rate!$B$4:$M$25,MATCH(Gilbert!N11930,Rate!$A$4:$A$25,0),MATCH(Gilbert!L11930,Rate!$B$3:$M$3,0))*O11930)),"")</f>
        <v/>
      </c>
      <c r="T11930" s="71" t="str">
        <f t="shared" si="561"/>
        <v/>
      </c>
    </row>
    <row r="11931" spans="16:20">
      <c r="P11931" s="70" t="str">
        <f t="shared" si="559"/>
        <v/>
      </c>
      <c r="Q11931" s="70" t="str">
        <f t="shared" si="560"/>
        <v/>
      </c>
      <c r="R11931" s="70" t="str">
        <f>IFERROR(IF(K11931="handling and wharfage",SUM(P11931:Q11931),IF(OR(K11931="tank",K11931="Boat",K11931="car"),INDEX(Rate!$B$4:$M$25,MATCH(Gilbert!N11931,Rate!$A$4:$A$25,0),MATCH(Gilbert!L11931,Rate!$B$3:$M$3,0))*O11931*0.8,INDEX(Rate!$B$4:$M$25,MATCH(Gilbert!N11931,Rate!$A$4:$A$25,0),MATCH(Gilbert!L11931,Rate!$B$3:$M$3,0))*O11931)),"")</f>
        <v/>
      </c>
      <c r="T11931" s="71" t="str">
        <f t="shared" si="561"/>
        <v/>
      </c>
    </row>
    <row r="11932" spans="16:20">
      <c r="P11932" s="70" t="str">
        <f t="shared" si="559"/>
        <v/>
      </c>
      <c r="Q11932" s="70" t="str">
        <f t="shared" si="560"/>
        <v/>
      </c>
      <c r="R11932" s="70" t="str">
        <f>IFERROR(IF(K11932="handling and wharfage",SUM(P11932:Q11932),IF(OR(K11932="tank",K11932="Boat",K11932="car"),INDEX(Rate!$B$4:$M$25,MATCH(Gilbert!N11932,Rate!$A$4:$A$25,0),MATCH(Gilbert!L11932,Rate!$B$3:$M$3,0))*O11932*0.8,INDEX(Rate!$B$4:$M$25,MATCH(Gilbert!N11932,Rate!$A$4:$A$25,0),MATCH(Gilbert!L11932,Rate!$B$3:$M$3,0))*O11932)),"")</f>
        <v/>
      </c>
      <c r="T11932" s="71" t="str">
        <f t="shared" si="561"/>
        <v/>
      </c>
    </row>
    <row r="11933" spans="16:20">
      <c r="P11933" s="70" t="str">
        <f t="shared" si="559"/>
        <v/>
      </c>
      <c r="Q11933" s="70" t="str">
        <f t="shared" si="560"/>
        <v/>
      </c>
      <c r="R11933" s="70" t="str">
        <f>IFERROR(IF(K11933="handling and wharfage",SUM(P11933:Q11933),IF(OR(K11933="tank",K11933="Boat",K11933="car"),INDEX(Rate!$B$4:$M$25,MATCH(Gilbert!N11933,Rate!$A$4:$A$25,0),MATCH(Gilbert!L11933,Rate!$B$3:$M$3,0))*O11933*0.8,INDEX(Rate!$B$4:$M$25,MATCH(Gilbert!N11933,Rate!$A$4:$A$25,0),MATCH(Gilbert!L11933,Rate!$B$3:$M$3,0))*O11933)),"")</f>
        <v/>
      </c>
      <c r="T11933" s="71" t="str">
        <f t="shared" si="561"/>
        <v/>
      </c>
    </row>
    <row r="11934" spans="16:20">
      <c r="P11934" s="70" t="str">
        <f t="shared" si="559"/>
        <v/>
      </c>
      <c r="Q11934" s="70" t="str">
        <f t="shared" si="560"/>
        <v/>
      </c>
      <c r="R11934" s="70" t="str">
        <f>IFERROR(IF(K11934="handling and wharfage",SUM(P11934:Q11934),IF(OR(K11934="tank",K11934="Boat",K11934="car"),INDEX(Rate!$B$4:$M$25,MATCH(Gilbert!N11934,Rate!$A$4:$A$25,0),MATCH(Gilbert!L11934,Rate!$B$3:$M$3,0))*O11934*0.8,INDEX(Rate!$B$4:$M$25,MATCH(Gilbert!N11934,Rate!$A$4:$A$25,0),MATCH(Gilbert!L11934,Rate!$B$3:$M$3,0))*O11934)),"")</f>
        <v/>
      </c>
      <c r="T11934" s="71" t="str">
        <f t="shared" si="561"/>
        <v/>
      </c>
    </row>
    <row r="11935" spans="16:20">
      <c r="P11935" s="70" t="str">
        <f t="shared" si="559"/>
        <v/>
      </c>
      <c r="Q11935" s="70" t="str">
        <f t="shared" si="560"/>
        <v/>
      </c>
      <c r="R11935" s="70" t="str">
        <f>IFERROR(IF(K11935="handling and wharfage",SUM(P11935:Q11935),IF(OR(K11935="tank",K11935="Boat",K11935="car"),INDEX(Rate!$B$4:$M$25,MATCH(Gilbert!N11935,Rate!$A$4:$A$25,0),MATCH(Gilbert!L11935,Rate!$B$3:$M$3,0))*O11935*0.8,INDEX(Rate!$B$4:$M$25,MATCH(Gilbert!N11935,Rate!$A$4:$A$25,0),MATCH(Gilbert!L11935,Rate!$B$3:$M$3,0))*O11935)),"")</f>
        <v/>
      </c>
      <c r="T11935" s="71" t="str">
        <f t="shared" si="561"/>
        <v/>
      </c>
    </row>
    <row r="11936" spans="16:20">
      <c r="P11936" s="70" t="str">
        <f t="shared" si="559"/>
        <v/>
      </c>
      <c r="Q11936" s="70" t="str">
        <f t="shared" si="560"/>
        <v/>
      </c>
      <c r="R11936" s="70" t="str">
        <f>IFERROR(IF(K11936="handling and wharfage",SUM(P11936:Q11936),IF(OR(K11936="tank",K11936="Boat",K11936="car"),INDEX(Rate!$B$4:$M$25,MATCH(Gilbert!N11936,Rate!$A$4:$A$25,0),MATCH(Gilbert!L11936,Rate!$B$3:$M$3,0))*O11936*0.8,INDEX(Rate!$B$4:$M$25,MATCH(Gilbert!N11936,Rate!$A$4:$A$25,0),MATCH(Gilbert!L11936,Rate!$B$3:$M$3,0))*O11936)),"")</f>
        <v/>
      </c>
      <c r="T11936" s="71" t="str">
        <f t="shared" si="561"/>
        <v/>
      </c>
    </row>
    <row r="11937" spans="16:20">
      <c r="P11937" s="70" t="str">
        <f t="shared" si="559"/>
        <v/>
      </c>
      <c r="Q11937" s="70" t="str">
        <f t="shared" si="560"/>
        <v/>
      </c>
      <c r="R11937" s="70" t="str">
        <f>IFERROR(IF(K11937="handling and wharfage",SUM(P11937:Q11937),IF(OR(K11937="tank",K11937="Boat",K11937="car"),INDEX(Rate!$B$4:$M$25,MATCH(Gilbert!N11937,Rate!$A$4:$A$25,0),MATCH(Gilbert!L11937,Rate!$B$3:$M$3,0))*O11937*0.8,INDEX(Rate!$B$4:$M$25,MATCH(Gilbert!N11937,Rate!$A$4:$A$25,0),MATCH(Gilbert!L11937,Rate!$B$3:$M$3,0))*O11937)),"")</f>
        <v/>
      </c>
      <c r="T11937" s="71" t="str">
        <f t="shared" si="561"/>
        <v/>
      </c>
    </row>
    <row r="11938" spans="16:20">
      <c r="P11938" s="70" t="str">
        <f t="shared" si="559"/>
        <v/>
      </c>
      <c r="Q11938" s="70" t="str">
        <f t="shared" si="560"/>
        <v/>
      </c>
      <c r="R11938" s="70" t="str">
        <f>IFERROR(IF(K11938="handling and wharfage",SUM(P11938:Q11938),IF(OR(K11938="tank",K11938="Boat",K11938="car"),INDEX(Rate!$B$4:$M$25,MATCH(Gilbert!N11938,Rate!$A$4:$A$25,0),MATCH(Gilbert!L11938,Rate!$B$3:$M$3,0))*O11938*0.8,INDEX(Rate!$B$4:$M$25,MATCH(Gilbert!N11938,Rate!$A$4:$A$25,0),MATCH(Gilbert!L11938,Rate!$B$3:$M$3,0))*O11938)),"")</f>
        <v/>
      </c>
      <c r="T11938" s="71" t="str">
        <f t="shared" si="561"/>
        <v/>
      </c>
    </row>
    <row r="11939" spans="16:20">
      <c r="P11939" s="70" t="str">
        <f t="shared" si="559"/>
        <v/>
      </c>
      <c r="Q11939" s="70" t="str">
        <f t="shared" si="560"/>
        <v/>
      </c>
      <c r="R11939" s="70" t="str">
        <f>IFERROR(IF(K11939="handling and wharfage",SUM(P11939:Q11939),IF(OR(K11939="tank",K11939="Boat",K11939="car"),INDEX(Rate!$B$4:$M$25,MATCH(Gilbert!N11939,Rate!$A$4:$A$25,0),MATCH(Gilbert!L11939,Rate!$B$3:$M$3,0))*O11939*0.8,INDEX(Rate!$B$4:$M$25,MATCH(Gilbert!N11939,Rate!$A$4:$A$25,0),MATCH(Gilbert!L11939,Rate!$B$3:$M$3,0))*O11939)),"")</f>
        <v/>
      </c>
      <c r="T11939" s="71" t="str">
        <f t="shared" si="561"/>
        <v/>
      </c>
    </row>
    <row r="11940" spans="16:20">
      <c r="P11940" s="70" t="str">
        <f t="shared" si="559"/>
        <v/>
      </c>
      <c r="Q11940" s="70" t="str">
        <f t="shared" si="560"/>
        <v/>
      </c>
      <c r="R11940" s="70" t="str">
        <f>IFERROR(IF(K11940="handling and wharfage",SUM(P11940:Q11940),IF(OR(K11940="tank",K11940="Boat",K11940="car"),INDEX(Rate!$B$4:$M$25,MATCH(Gilbert!N11940,Rate!$A$4:$A$25,0),MATCH(Gilbert!L11940,Rate!$B$3:$M$3,0))*O11940*0.8,INDEX(Rate!$B$4:$M$25,MATCH(Gilbert!N11940,Rate!$A$4:$A$25,0),MATCH(Gilbert!L11940,Rate!$B$3:$M$3,0))*O11940)),"")</f>
        <v/>
      </c>
      <c r="T11940" s="71" t="str">
        <f t="shared" si="561"/>
        <v/>
      </c>
    </row>
    <row r="11941" spans="16:20">
      <c r="P11941" s="70" t="str">
        <f t="shared" si="559"/>
        <v/>
      </c>
      <c r="Q11941" s="70" t="str">
        <f t="shared" si="560"/>
        <v/>
      </c>
      <c r="R11941" s="70" t="str">
        <f>IFERROR(IF(K11941="handling and wharfage",SUM(P11941:Q11941),IF(OR(K11941="tank",K11941="Boat",K11941="car"),INDEX(Rate!$B$4:$M$25,MATCH(Gilbert!N11941,Rate!$A$4:$A$25,0),MATCH(Gilbert!L11941,Rate!$B$3:$M$3,0))*O11941*0.8,INDEX(Rate!$B$4:$M$25,MATCH(Gilbert!N11941,Rate!$A$4:$A$25,0),MATCH(Gilbert!L11941,Rate!$B$3:$M$3,0))*O11941)),"")</f>
        <v/>
      </c>
      <c r="T11941" s="71" t="str">
        <f t="shared" si="561"/>
        <v/>
      </c>
    </row>
    <row r="11942" spans="16:20">
      <c r="P11942" s="70" t="str">
        <f t="shared" si="559"/>
        <v/>
      </c>
      <c r="Q11942" s="70" t="str">
        <f t="shared" si="560"/>
        <v/>
      </c>
      <c r="R11942" s="70" t="str">
        <f>IFERROR(IF(K11942="handling and wharfage",SUM(P11942:Q11942),IF(OR(K11942="tank",K11942="Boat",K11942="car"),INDEX(Rate!$B$4:$M$25,MATCH(Gilbert!N11942,Rate!$A$4:$A$25,0),MATCH(Gilbert!L11942,Rate!$B$3:$M$3,0))*O11942*0.8,INDEX(Rate!$B$4:$M$25,MATCH(Gilbert!N11942,Rate!$A$4:$A$25,0),MATCH(Gilbert!L11942,Rate!$B$3:$M$3,0))*O11942)),"")</f>
        <v/>
      </c>
      <c r="T11942" s="71" t="str">
        <f t="shared" si="561"/>
        <v/>
      </c>
    </row>
    <row r="11943" spans="16:20">
      <c r="P11943" s="70" t="str">
        <f t="shared" si="559"/>
        <v/>
      </c>
      <c r="Q11943" s="70" t="str">
        <f t="shared" si="560"/>
        <v/>
      </c>
      <c r="R11943" s="70" t="str">
        <f>IFERROR(IF(K11943="handling and wharfage",SUM(P11943:Q11943),IF(OR(K11943="tank",K11943="Boat",K11943="car"),INDEX(Rate!$B$4:$M$25,MATCH(Gilbert!N11943,Rate!$A$4:$A$25,0),MATCH(Gilbert!L11943,Rate!$B$3:$M$3,0))*O11943*0.8,INDEX(Rate!$B$4:$M$25,MATCH(Gilbert!N11943,Rate!$A$4:$A$25,0),MATCH(Gilbert!L11943,Rate!$B$3:$M$3,0))*O11943)),"")</f>
        <v/>
      </c>
      <c r="T11943" s="71" t="str">
        <f t="shared" si="561"/>
        <v/>
      </c>
    </row>
    <row r="11944" spans="16:20">
      <c r="P11944" s="70" t="str">
        <f t="shared" si="559"/>
        <v/>
      </c>
      <c r="Q11944" s="70" t="str">
        <f t="shared" si="560"/>
        <v/>
      </c>
      <c r="R11944" s="70" t="str">
        <f>IFERROR(IF(K11944="handling and wharfage",SUM(P11944:Q11944),IF(OR(K11944="tank",K11944="Boat",K11944="car"),INDEX(Rate!$B$4:$M$25,MATCH(Gilbert!N11944,Rate!$A$4:$A$25,0),MATCH(Gilbert!L11944,Rate!$B$3:$M$3,0))*O11944*0.8,INDEX(Rate!$B$4:$M$25,MATCH(Gilbert!N11944,Rate!$A$4:$A$25,0),MATCH(Gilbert!L11944,Rate!$B$3:$M$3,0))*O11944)),"")</f>
        <v/>
      </c>
      <c r="T11944" s="71" t="str">
        <f t="shared" si="561"/>
        <v/>
      </c>
    </row>
    <row r="11945" spans="16:20">
      <c r="P11945" s="70" t="str">
        <f t="shared" si="559"/>
        <v/>
      </c>
      <c r="Q11945" s="70" t="str">
        <f t="shared" si="560"/>
        <v/>
      </c>
      <c r="R11945" s="70" t="str">
        <f>IFERROR(IF(K11945="handling and wharfage",SUM(P11945:Q11945),IF(OR(K11945="tank",K11945="Boat",K11945="car"),INDEX(Rate!$B$4:$M$25,MATCH(Gilbert!N11945,Rate!$A$4:$A$25,0),MATCH(Gilbert!L11945,Rate!$B$3:$M$3,0))*O11945*0.8,INDEX(Rate!$B$4:$M$25,MATCH(Gilbert!N11945,Rate!$A$4:$A$25,0),MATCH(Gilbert!L11945,Rate!$B$3:$M$3,0))*O11945)),"")</f>
        <v/>
      </c>
      <c r="T11945" s="71" t="str">
        <f t="shared" si="561"/>
        <v/>
      </c>
    </row>
    <row r="11946" spans="16:20">
      <c r="P11946" s="70" t="str">
        <f t="shared" si="559"/>
        <v/>
      </c>
      <c r="Q11946" s="70" t="str">
        <f t="shared" si="560"/>
        <v/>
      </c>
      <c r="R11946" s="70" t="str">
        <f>IFERROR(IF(K11946="handling and wharfage",SUM(P11946:Q11946),IF(OR(K11946="tank",K11946="Boat",K11946="car"),INDEX(Rate!$B$4:$M$25,MATCH(Gilbert!N11946,Rate!$A$4:$A$25,0),MATCH(Gilbert!L11946,Rate!$B$3:$M$3,0))*O11946*0.8,INDEX(Rate!$B$4:$M$25,MATCH(Gilbert!N11946,Rate!$A$4:$A$25,0),MATCH(Gilbert!L11946,Rate!$B$3:$M$3,0))*O11946)),"")</f>
        <v/>
      </c>
      <c r="T11946" s="71" t="str">
        <f t="shared" si="561"/>
        <v/>
      </c>
    </row>
    <row r="11947" spans="16:20">
      <c r="P11947" s="70" t="str">
        <f t="shared" si="559"/>
        <v/>
      </c>
      <c r="Q11947" s="70" t="str">
        <f t="shared" si="560"/>
        <v/>
      </c>
      <c r="R11947" s="70" t="str">
        <f>IFERROR(IF(K11947="handling and wharfage",SUM(P11947:Q11947),IF(OR(K11947="tank",K11947="Boat",K11947="car"),INDEX(Rate!$B$4:$M$25,MATCH(Gilbert!N11947,Rate!$A$4:$A$25,0),MATCH(Gilbert!L11947,Rate!$B$3:$M$3,0))*O11947*0.8,INDEX(Rate!$B$4:$M$25,MATCH(Gilbert!N11947,Rate!$A$4:$A$25,0),MATCH(Gilbert!L11947,Rate!$B$3:$M$3,0))*O11947)),"")</f>
        <v/>
      </c>
      <c r="T11947" s="71" t="str">
        <f t="shared" si="561"/>
        <v/>
      </c>
    </row>
    <row r="11948" spans="16:20">
      <c r="P11948" s="70" t="str">
        <f t="shared" si="559"/>
        <v/>
      </c>
      <c r="Q11948" s="70" t="str">
        <f t="shared" si="560"/>
        <v/>
      </c>
      <c r="R11948" s="70" t="str">
        <f>IFERROR(IF(K11948="handling and wharfage",SUM(P11948:Q11948),IF(OR(K11948="tank",K11948="Boat",K11948="car"),INDEX(Rate!$B$4:$M$25,MATCH(Gilbert!N11948,Rate!$A$4:$A$25,0),MATCH(Gilbert!L11948,Rate!$B$3:$M$3,0))*O11948*0.8,INDEX(Rate!$B$4:$M$25,MATCH(Gilbert!N11948,Rate!$A$4:$A$25,0),MATCH(Gilbert!L11948,Rate!$B$3:$M$3,0))*O11948)),"")</f>
        <v/>
      </c>
      <c r="T11948" s="71" t="str">
        <f t="shared" si="561"/>
        <v/>
      </c>
    </row>
    <row r="11949" spans="16:20">
      <c r="P11949" s="70" t="str">
        <f t="shared" si="559"/>
        <v/>
      </c>
      <c r="Q11949" s="70" t="str">
        <f t="shared" si="560"/>
        <v/>
      </c>
      <c r="R11949" s="70" t="str">
        <f>IFERROR(IF(K11949="handling and wharfage",SUM(P11949:Q11949),IF(OR(K11949="tank",K11949="Boat",K11949="car"),INDEX(Rate!$B$4:$M$25,MATCH(Gilbert!N11949,Rate!$A$4:$A$25,0),MATCH(Gilbert!L11949,Rate!$B$3:$M$3,0))*O11949*0.8,INDEX(Rate!$B$4:$M$25,MATCH(Gilbert!N11949,Rate!$A$4:$A$25,0),MATCH(Gilbert!L11949,Rate!$B$3:$M$3,0))*O11949)),"")</f>
        <v/>
      </c>
      <c r="T11949" s="71" t="str">
        <f t="shared" si="561"/>
        <v/>
      </c>
    </row>
    <row r="11950" spans="16:20">
      <c r="P11950" s="70" t="str">
        <f t="shared" si="559"/>
        <v/>
      </c>
      <c r="Q11950" s="70" t="str">
        <f t="shared" si="560"/>
        <v/>
      </c>
      <c r="R11950" s="70" t="str">
        <f>IFERROR(IF(K11950="handling and wharfage",SUM(P11950:Q11950),IF(OR(K11950="tank",K11950="Boat",K11950="car"),INDEX(Rate!$B$4:$M$25,MATCH(Gilbert!N11950,Rate!$A$4:$A$25,0),MATCH(Gilbert!L11950,Rate!$B$3:$M$3,0))*O11950*0.8,INDEX(Rate!$B$4:$M$25,MATCH(Gilbert!N11950,Rate!$A$4:$A$25,0),MATCH(Gilbert!L11950,Rate!$B$3:$M$3,0))*O11950)),"")</f>
        <v/>
      </c>
      <c r="T11950" s="71" t="str">
        <f t="shared" si="561"/>
        <v/>
      </c>
    </row>
    <row r="11951" spans="16:20">
      <c r="P11951" s="70" t="str">
        <f t="shared" si="559"/>
        <v/>
      </c>
      <c r="Q11951" s="70" t="str">
        <f t="shared" si="560"/>
        <v/>
      </c>
      <c r="R11951" s="70" t="str">
        <f>IFERROR(IF(K11951="handling and wharfage",SUM(P11951:Q11951),IF(OR(K11951="tank",K11951="Boat",K11951="car"),INDEX(Rate!$B$4:$M$25,MATCH(Gilbert!N11951,Rate!$A$4:$A$25,0),MATCH(Gilbert!L11951,Rate!$B$3:$M$3,0))*O11951*0.8,INDEX(Rate!$B$4:$M$25,MATCH(Gilbert!N11951,Rate!$A$4:$A$25,0),MATCH(Gilbert!L11951,Rate!$B$3:$M$3,0))*O11951)),"")</f>
        <v/>
      </c>
      <c r="T11951" s="71" t="str">
        <f t="shared" si="561"/>
        <v/>
      </c>
    </row>
    <row r="11952" spans="16:20">
      <c r="P11952" s="70" t="str">
        <f t="shared" si="559"/>
        <v/>
      </c>
      <c r="Q11952" s="70" t="str">
        <f t="shared" si="560"/>
        <v/>
      </c>
      <c r="R11952" s="70" t="str">
        <f>IFERROR(IF(K11952="handling and wharfage",SUM(P11952:Q11952),IF(OR(K11952="tank",K11952="Boat",K11952="car"),INDEX(Rate!$B$4:$M$25,MATCH(Gilbert!N11952,Rate!$A$4:$A$25,0),MATCH(Gilbert!L11952,Rate!$B$3:$M$3,0))*O11952*0.8,INDEX(Rate!$B$4:$M$25,MATCH(Gilbert!N11952,Rate!$A$4:$A$25,0),MATCH(Gilbert!L11952,Rate!$B$3:$M$3,0))*O11952)),"")</f>
        <v/>
      </c>
      <c r="T11952" s="71" t="str">
        <f t="shared" si="561"/>
        <v/>
      </c>
    </row>
    <row r="11953" spans="16:20">
      <c r="P11953" s="70" t="str">
        <f t="shared" si="559"/>
        <v/>
      </c>
      <c r="Q11953" s="70" t="str">
        <f t="shared" si="560"/>
        <v/>
      </c>
      <c r="R11953" s="70" t="str">
        <f>IFERROR(IF(K11953="handling and wharfage",SUM(P11953:Q11953),IF(OR(K11953="tank",K11953="Boat",K11953="car"),INDEX(Rate!$B$4:$M$25,MATCH(Gilbert!N11953,Rate!$A$4:$A$25,0),MATCH(Gilbert!L11953,Rate!$B$3:$M$3,0))*O11953*0.8,INDEX(Rate!$B$4:$M$25,MATCH(Gilbert!N11953,Rate!$A$4:$A$25,0),MATCH(Gilbert!L11953,Rate!$B$3:$M$3,0))*O11953)),"")</f>
        <v/>
      </c>
      <c r="T11953" s="71" t="str">
        <f t="shared" si="561"/>
        <v/>
      </c>
    </row>
    <row r="11954" spans="16:20">
      <c r="P11954" s="70" t="str">
        <f t="shared" si="559"/>
        <v/>
      </c>
      <c r="Q11954" s="70" t="str">
        <f t="shared" si="560"/>
        <v/>
      </c>
      <c r="R11954" s="70" t="str">
        <f>IFERROR(IF(K11954="handling and wharfage",SUM(P11954:Q11954),IF(OR(K11954="tank",K11954="Boat",K11954="car"),INDEX(Rate!$B$4:$M$25,MATCH(Gilbert!N11954,Rate!$A$4:$A$25,0),MATCH(Gilbert!L11954,Rate!$B$3:$M$3,0))*O11954*0.8,INDEX(Rate!$B$4:$M$25,MATCH(Gilbert!N11954,Rate!$A$4:$A$25,0),MATCH(Gilbert!L11954,Rate!$B$3:$M$3,0))*O11954)),"")</f>
        <v/>
      </c>
      <c r="T11954" s="71" t="str">
        <f t="shared" si="561"/>
        <v/>
      </c>
    </row>
    <row r="11955" spans="16:20">
      <c r="P11955" s="70" t="str">
        <f t="shared" si="559"/>
        <v/>
      </c>
      <c r="Q11955" s="70" t="str">
        <f t="shared" si="560"/>
        <v/>
      </c>
      <c r="R11955" s="70" t="str">
        <f>IFERROR(IF(K11955="handling and wharfage",SUM(P11955:Q11955),IF(OR(K11955="tank",K11955="Boat",K11955="car"),INDEX(Rate!$B$4:$M$25,MATCH(Gilbert!N11955,Rate!$A$4:$A$25,0),MATCH(Gilbert!L11955,Rate!$B$3:$M$3,0))*O11955*0.8,INDEX(Rate!$B$4:$M$25,MATCH(Gilbert!N11955,Rate!$A$4:$A$25,0),MATCH(Gilbert!L11955,Rate!$B$3:$M$3,0))*O11955)),"")</f>
        <v/>
      </c>
      <c r="T11955" s="71" t="str">
        <f t="shared" si="561"/>
        <v/>
      </c>
    </row>
    <row r="11956" spans="16:20">
      <c r="P11956" s="70" t="str">
        <f t="shared" si="559"/>
        <v/>
      </c>
      <c r="Q11956" s="70" t="str">
        <f t="shared" si="560"/>
        <v/>
      </c>
      <c r="R11956" s="70" t="str">
        <f>IFERROR(IF(K11956="handling and wharfage",SUM(P11956:Q11956),IF(OR(K11956="tank",K11956="Boat",K11956="car"),INDEX(Rate!$B$4:$M$25,MATCH(Gilbert!N11956,Rate!$A$4:$A$25,0),MATCH(Gilbert!L11956,Rate!$B$3:$M$3,0))*O11956*0.8,INDEX(Rate!$B$4:$M$25,MATCH(Gilbert!N11956,Rate!$A$4:$A$25,0),MATCH(Gilbert!L11956,Rate!$B$3:$M$3,0))*O11956)),"")</f>
        <v/>
      </c>
      <c r="T11956" s="71" t="str">
        <f t="shared" si="561"/>
        <v/>
      </c>
    </row>
    <row r="11957" spans="16:20">
      <c r="P11957" s="70" t="str">
        <f t="shared" si="559"/>
        <v/>
      </c>
      <c r="Q11957" s="70" t="str">
        <f t="shared" si="560"/>
        <v/>
      </c>
      <c r="R11957" s="70" t="str">
        <f>IFERROR(IF(K11957="handling and wharfage",SUM(P11957:Q11957),IF(OR(K11957="tank",K11957="Boat",K11957="car"),INDEX(Rate!$B$4:$M$25,MATCH(Gilbert!N11957,Rate!$A$4:$A$25,0),MATCH(Gilbert!L11957,Rate!$B$3:$M$3,0))*O11957*0.8,INDEX(Rate!$B$4:$M$25,MATCH(Gilbert!N11957,Rate!$A$4:$A$25,0),MATCH(Gilbert!L11957,Rate!$B$3:$M$3,0))*O11957)),"")</f>
        <v/>
      </c>
      <c r="T11957" s="71" t="str">
        <f t="shared" si="561"/>
        <v/>
      </c>
    </row>
    <row r="11958" spans="16:20">
      <c r="P11958" s="70" t="str">
        <f t="shared" si="559"/>
        <v/>
      </c>
      <c r="Q11958" s="70" t="str">
        <f t="shared" si="560"/>
        <v/>
      </c>
      <c r="R11958" s="70" t="str">
        <f>IFERROR(IF(K11958="handling and wharfage",SUM(P11958:Q11958),IF(OR(K11958="tank",K11958="Boat",K11958="car"),INDEX(Rate!$B$4:$M$25,MATCH(Gilbert!N11958,Rate!$A$4:$A$25,0),MATCH(Gilbert!L11958,Rate!$B$3:$M$3,0))*O11958*0.8,INDEX(Rate!$B$4:$M$25,MATCH(Gilbert!N11958,Rate!$A$4:$A$25,0),MATCH(Gilbert!L11958,Rate!$B$3:$M$3,0))*O11958)),"")</f>
        <v/>
      </c>
      <c r="T11958" s="71" t="str">
        <f t="shared" si="561"/>
        <v/>
      </c>
    </row>
    <row r="11959" spans="16:20">
      <c r="P11959" s="70" t="str">
        <f t="shared" si="559"/>
        <v/>
      </c>
      <c r="Q11959" s="70" t="str">
        <f t="shared" si="560"/>
        <v/>
      </c>
      <c r="R11959" s="70" t="str">
        <f>IFERROR(IF(K11959="handling and wharfage",SUM(P11959:Q11959),IF(OR(K11959="tank",K11959="Boat",K11959="car"),INDEX(Rate!$B$4:$M$25,MATCH(Gilbert!N11959,Rate!$A$4:$A$25,0),MATCH(Gilbert!L11959,Rate!$B$3:$M$3,0))*O11959*0.8,INDEX(Rate!$B$4:$M$25,MATCH(Gilbert!N11959,Rate!$A$4:$A$25,0),MATCH(Gilbert!L11959,Rate!$B$3:$M$3,0))*O11959)),"")</f>
        <v/>
      </c>
      <c r="T11959" s="71" t="str">
        <f t="shared" si="561"/>
        <v/>
      </c>
    </row>
    <row r="11960" spans="16:20">
      <c r="P11960" s="70" t="str">
        <f t="shared" si="559"/>
        <v/>
      </c>
      <c r="Q11960" s="70" t="str">
        <f t="shared" si="560"/>
        <v/>
      </c>
      <c r="R11960" s="70" t="str">
        <f>IFERROR(IF(K11960="handling and wharfage",SUM(P11960:Q11960),IF(OR(K11960="tank",K11960="Boat",K11960="car"),INDEX(Rate!$B$4:$M$25,MATCH(Gilbert!N11960,Rate!$A$4:$A$25,0),MATCH(Gilbert!L11960,Rate!$B$3:$M$3,0))*O11960*0.8,INDEX(Rate!$B$4:$M$25,MATCH(Gilbert!N11960,Rate!$A$4:$A$25,0),MATCH(Gilbert!L11960,Rate!$B$3:$M$3,0))*O11960)),"")</f>
        <v/>
      </c>
      <c r="T11960" s="71" t="str">
        <f t="shared" si="561"/>
        <v/>
      </c>
    </row>
    <row r="11961" spans="16:20">
      <c r="P11961" s="70" t="str">
        <f t="shared" si="559"/>
        <v/>
      </c>
      <c r="Q11961" s="70" t="str">
        <f t="shared" si="560"/>
        <v/>
      </c>
      <c r="R11961" s="70" t="str">
        <f>IFERROR(IF(K11961="handling and wharfage",SUM(P11961:Q11961),IF(OR(K11961="tank",K11961="Boat",K11961="car"),INDEX(Rate!$B$4:$M$25,MATCH(Gilbert!N11961,Rate!$A$4:$A$25,0),MATCH(Gilbert!L11961,Rate!$B$3:$M$3,0))*O11961*0.8,INDEX(Rate!$B$4:$M$25,MATCH(Gilbert!N11961,Rate!$A$4:$A$25,0),MATCH(Gilbert!L11961,Rate!$B$3:$M$3,0))*O11961)),"")</f>
        <v/>
      </c>
      <c r="T11961" s="71" t="str">
        <f t="shared" si="561"/>
        <v/>
      </c>
    </row>
    <row r="11962" spans="16:20">
      <c r="P11962" s="70" t="str">
        <f t="shared" si="559"/>
        <v/>
      </c>
      <c r="Q11962" s="70" t="str">
        <f t="shared" si="560"/>
        <v/>
      </c>
      <c r="R11962" s="70" t="str">
        <f>IFERROR(IF(K11962="handling and wharfage",SUM(P11962:Q11962),IF(OR(K11962="tank",K11962="Boat",K11962="car"),INDEX(Rate!$B$4:$M$25,MATCH(Gilbert!N11962,Rate!$A$4:$A$25,0),MATCH(Gilbert!L11962,Rate!$B$3:$M$3,0))*O11962*0.8,INDEX(Rate!$B$4:$M$25,MATCH(Gilbert!N11962,Rate!$A$4:$A$25,0),MATCH(Gilbert!L11962,Rate!$B$3:$M$3,0))*O11962)),"")</f>
        <v/>
      </c>
      <c r="T11962" s="71" t="str">
        <f t="shared" si="561"/>
        <v/>
      </c>
    </row>
    <row r="11963" spans="16:20">
      <c r="P11963" s="70" t="str">
        <f t="shared" si="559"/>
        <v/>
      </c>
      <c r="Q11963" s="70" t="str">
        <f t="shared" si="560"/>
        <v/>
      </c>
      <c r="R11963" s="70" t="str">
        <f>IFERROR(IF(K11963="handling and wharfage",SUM(P11963:Q11963),IF(OR(K11963="tank",K11963="Boat",K11963="car"),INDEX(Rate!$B$4:$M$25,MATCH(Gilbert!N11963,Rate!$A$4:$A$25,0),MATCH(Gilbert!L11963,Rate!$B$3:$M$3,0))*O11963*0.8,INDEX(Rate!$B$4:$M$25,MATCH(Gilbert!N11963,Rate!$A$4:$A$25,0),MATCH(Gilbert!L11963,Rate!$B$3:$M$3,0))*O11963)),"")</f>
        <v/>
      </c>
      <c r="T11963" s="71" t="str">
        <f t="shared" si="561"/>
        <v/>
      </c>
    </row>
    <row r="11964" spans="16:20">
      <c r="P11964" s="70" t="str">
        <f t="shared" si="559"/>
        <v/>
      </c>
      <c r="Q11964" s="70" t="str">
        <f t="shared" si="560"/>
        <v/>
      </c>
      <c r="R11964" s="70" t="str">
        <f>IFERROR(IF(K11964="handling and wharfage",SUM(P11964:Q11964),IF(OR(K11964="tank",K11964="Boat",K11964="car"),INDEX(Rate!$B$4:$M$25,MATCH(Gilbert!N11964,Rate!$A$4:$A$25,0),MATCH(Gilbert!L11964,Rate!$B$3:$M$3,0))*O11964*0.8,INDEX(Rate!$B$4:$M$25,MATCH(Gilbert!N11964,Rate!$A$4:$A$25,0),MATCH(Gilbert!L11964,Rate!$B$3:$M$3,0))*O11964)),"")</f>
        <v/>
      </c>
      <c r="T11964" s="71" t="str">
        <f t="shared" si="561"/>
        <v/>
      </c>
    </row>
    <row r="11965" spans="16:20">
      <c r="P11965" s="70" t="str">
        <f t="shared" si="559"/>
        <v/>
      </c>
      <c r="Q11965" s="70" t="str">
        <f t="shared" si="560"/>
        <v/>
      </c>
      <c r="R11965" s="70" t="str">
        <f>IFERROR(IF(K11965="handling and wharfage",SUM(P11965:Q11965),IF(OR(K11965="tank",K11965="Boat",K11965="car"),INDEX(Rate!$B$4:$M$25,MATCH(Gilbert!N11965,Rate!$A$4:$A$25,0),MATCH(Gilbert!L11965,Rate!$B$3:$M$3,0))*O11965*0.8,INDEX(Rate!$B$4:$M$25,MATCH(Gilbert!N11965,Rate!$A$4:$A$25,0),MATCH(Gilbert!L11965,Rate!$B$3:$M$3,0))*O11965)),"")</f>
        <v/>
      </c>
      <c r="T11965" s="71" t="str">
        <f t="shared" si="561"/>
        <v/>
      </c>
    </row>
    <row r="11966" spans="16:20">
      <c r="P11966" s="70" t="str">
        <f t="shared" si="559"/>
        <v/>
      </c>
      <c r="Q11966" s="70" t="str">
        <f t="shared" si="560"/>
        <v/>
      </c>
      <c r="R11966" s="70" t="str">
        <f>IFERROR(IF(K11966="handling and wharfage",SUM(P11966:Q11966),IF(OR(K11966="tank",K11966="Boat",K11966="car"),INDEX(Rate!$B$4:$M$25,MATCH(Gilbert!N11966,Rate!$A$4:$A$25,0),MATCH(Gilbert!L11966,Rate!$B$3:$M$3,0))*O11966*0.8,INDEX(Rate!$B$4:$M$25,MATCH(Gilbert!N11966,Rate!$A$4:$A$25,0),MATCH(Gilbert!L11966,Rate!$B$3:$M$3,0))*O11966)),"")</f>
        <v/>
      </c>
      <c r="T11966" s="71" t="str">
        <f t="shared" si="561"/>
        <v/>
      </c>
    </row>
    <row r="11967" spans="16:20">
      <c r="P11967" s="70" t="str">
        <f t="shared" si="559"/>
        <v/>
      </c>
      <c r="Q11967" s="70" t="str">
        <f t="shared" si="560"/>
        <v/>
      </c>
      <c r="R11967" s="70" t="str">
        <f>IFERROR(IF(K11967="handling and wharfage",SUM(P11967:Q11967),IF(OR(K11967="tank",K11967="Boat",K11967="car"),INDEX(Rate!$B$4:$M$25,MATCH(Gilbert!N11967,Rate!$A$4:$A$25,0),MATCH(Gilbert!L11967,Rate!$B$3:$M$3,0))*O11967*0.8,INDEX(Rate!$B$4:$M$25,MATCH(Gilbert!N11967,Rate!$A$4:$A$25,0),MATCH(Gilbert!L11967,Rate!$B$3:$M$3,0))*O11967)),"")</f>
        <v/>
      </c>
      <c r="T11967" s="71" t="str">
        <f t="shared" si="561"/>
        <v/>
      </c>
    </row>
    <row r="11968" spans="16:20">
      <c r="P11968" s="70" t="str">
        <f t="shared" si="559"/>
        <v/>
      </c>
      <c r="Q11968" s="70" t="str">
        <f t="shared" si="560"/>
        <v/>
      </c>
      <c r="R11968" s="70" t="str">
        <f>IFERROR(IF(K11968="handling and wharfage",SUM(P11968:Q11968),IF(OR(K11968="tank",K11968="Boat",K11968="car"),INDEX(Rate!$B$4:$M$25,MATCH(Gilbert!N11968,Rate!$A$4:$A$25,0),MATCH(Gilbert!L11968,Rate!$B$3:$M$3,0))*O11968*0.8,INDEX(Rate!$B$4:$M$25,MATCH(Gilbert!N11968,Rate!$A$4:$A$25,0),MATCH(Gilbert!L11968,Rate!$B$3:$M$3,0))*O11968)),"")</f>
        <v/>
      </c>
      <c r="T11968" s="71" t="str">
        <f t="shared" si="561"/>
        <v/>
      </c>
    </row>
    <row r="11969" spans="16:20">
      <c r="P11969" s="70" t="str">
        <f t="shared" si="559"/>
        <v/>
      </c>
      <c r="Q11969" s="70" t="str">
        <f t="shared" si="560"/>
        <v/>
      </c>
      <c r="R11969" s="70" t="str">
        <f>IFERROR(IF(K11969="handling and wharfage",SUM(P11969:Q11969),IF(OR(K11969="tank",K11969="Boat",K11969="car"),INDEX(Rate!$B$4:$M$25,MATCH(Gilbert!N11969,Rate!$A$4:$A$25,0),MATCH(Gilbert!L11969,Rate!$B$3:$M$3,0))*O11969*0.8,INDEX(Rate!$B$4:$M$25,MATCH(Gilbert!N11969,Rate!$A$4:$A$25,0),MATCH(Gilbert!L11969,Rate!$B$3:$M$3,0))*O11969)),"")</f>
        <v/>
      </c>
      <c r="T11969" s="71" t="str">
        <f t="shared" si="561"/>
        <v/>
      </c>
    </row>
    <row r="11970" spans="16:20">
      <c r="P11970" s="70" t="str">
        <f t="shared" si="559"/>
        <v/>
      </c>
      <c r="Q11970" s="70" t="str">
        <f t="shared" si="560"/>
        <v/>
      </c>
      <c r="R11970" s="70" t="str">
        <f>IFERROR(IF(K11970="handling and wharfage",SUM(P11970:Q11970),IF(OR(K11970="tank",K11970="Boat",K11970="car"),INDEX(Rate!$B$4:$M$25,MATCH(Gilbert!N11970,Rate!$A$4:$A$25,0),MATCH(Gilbert!L11970,Rate!$B$3:$M$3,0))*O11970*0.8,INDEX(Rate!$B$4:$M$25,MATCH(Gilbert!N11970,Rate!$A$4:$A$25,0),MATCH(Gilbert!L11970,Rate!$B$3:$M$3,0))*O11970)),"")</f>
        <v/>
      </c>
      <c r="T11970" s="71" t="str">
        <f t="shared" si="561"/>
        <v/>
      </c>
    </row>
    <row r="11971" spans="16:20">
      <c r="P11971" s="70" t="str">
        <f t="shared" ref="P11971:P12034" si="562">IF(OR(K11971="handling and wharfage",K11971="rau handling and wharfage"),O11971*30,"")</f>
        <v/>
      </c>
      <c r="Q11971" s="70" t="str">
        <f t="shared" ref="Q11971:Q12034" si="563">IF(K11971&lt;&gt;"handling and wharfage","",O11971*3.5)</f>
        <v/>
      </c>
      <c r="R11971" s="70" t="str">
        <f>IFERROR(IF(K11971="handling and wharfage",SUM(P11971:Q11971),IF(OR(K11971="tank",K11971="Boat",K11971="car"),INDEX(Rate!$B$4:$M$25,MATCH(Gilbert!N11971,Rate!$A$4:$A$25,0),MATCH(Gilbert!L11971,Rate!$B$3:$M$3,0))*O11971*0.8,INDEX(Rate!$B$4:$M$25,MATCH(Gilbert!N11971,Rate!$A$4:$A$25,0),MATCH(Gilbert!L11971,Rate!$B$3:$M$3,0))*O11971)),"")</f>
        <v/>
      </c>
      <c r="T11971" s="71" t="str">
        <f t="shared" ref="T11971:T12034" si="564">IF(L11971="","",IF(L11971="General2","F0070000061A","E31250000331"))</f>
        <v/>
      </c>
    </row>
    <row r="11972" spans="16:20">
      <c r="P11972" s="70" t="str">
        <f t="shared" si="562"/>
        <v/>
      </c>
      <c r="Q11972" s="70" t="str">
        <f t="shared" si="563"/>
        <v/>
      </c>
      <c r="R11972" s="70" t="str">
        <f>IFERROR(IF(K11972="handling and wharfage",SUM(P11972:Q11972),IF(OR(K11972="tank",K11972="Boat",K11972="car"),INDEX(Rate!$B$4:$M$25,MATCH(Gilbert!N11972,Rate!$A$4:$A$25,0),MATCH(Gilbert!L11972,Rate!$B$3:$M$3,0))*O11972*0.8,INDEX(Rate!$B$4:$M$25,MATCH(Gilbert!N11972,Rate!$A$4:$A$25,0),MATCH(Gilbert!L11972,Rate!$B$3:$M$3,0))*O11972)),"")</f>
        <v/>
      </c>
      <c r="T11972" s="71" t="str">
        <f t="shared" si="564"/>
        <v/>
      </c>
    </row>
    <row r="11973" spans="16:20">
      <c r="P11973" s="70" t="str">
        <f t="shared" si="562"/>
        <v/>
      </c>
      <c r="Q11973" s="70" t="str">
        <f t="shared" si="563"/>
        <v/>
      </c>
      <c r="R11973" s="70" t="str">
        <f>IFERROR(IF(K11973="handling and wharfage",SUM(P11973:Q11973),IF(OR(K11973="tank",K11973="Boat",K11973="car"),INDEX(Rate!$B$4:$M$25,MATCH(Gilbert!N11973,Rate!$A$4:$A$25,0),MATCH(Gilbert!L11973,Rate!$B$3:$M$3,0))*O11973*0.8,INDEX(Rate!$B$4:$M$25,MATCH(Gilbert!N11973,Rate!$A$4:$A$25,0),MATCH(Gilbert!L11973,Rate!$B$3:$M$3,0))*O11973)),"")</f>
        <v/>
      </c>
      <c r="T11973" s="71" t="str">
        <f t="shared" si="564"/>
        <v/>
      </c>
    </row>
    <row r="11974" spans="16:20">
      <c r="P11974" s="70" t="str">
        <f t="shared" si="562"/>
        <v/>
      </c>
      <c r="Q11974" s="70" t="str">
        <f t="shared" si="563"/>
        <v/>
      </c>
      <c r="R11974" s="70" t="str">
        <f>IFERROR(IF(K11974="handling and wharfage",SUM(P11974:Q11974),IF(OR(K11974="tank",K11974="Boat",K11974="car"),INDEX(Rate!$B$4:$M$25,MATCH(Gilbert!N11974,Rate!$A$4:$A$25,0),MATCH(Gilbert!L11974,Rate!$B$3:$M$3,0))*O11974*0.8,INDEX(Rate!$B$4:$M$25,MATCH(Gilbert!N11974,Rate!$A$4:$A$25,0),MATCH(Gilbert!L11974,Rate!$B$3:$M$3,0))*O11974)),"")</f>
        <v/>
      </c>
      <c r="T11974" s="71" t="str">
        <f t="shared" si="564"/>
        <v/>
      </c>
    </row>
    <row r="11975" spans="16:20">
      <c r="P11975" s="70" t="str">
        <f t="shared" si="562"/>
        <v/>
      </c>
      <c r="Q11975" s="70" t="str">
        <f t="shared" si="563"/>
        <v/>
      </c>
      <c r="R11975" s="70" t="str">
        <f>IFERROR(IF(K11975="handling and wharfage",SUM(P11975:Q11975),IF(OR(K11975="tank",K11975="Boat",K11975="car"),INDEX(Rate!$B$4:$M$25,MATCH(Gilbert!N11975,Rate!$A$4:$A$25,0),MATCH(Gilbert!L11975,Rate!$B$3:$M$3,0))*O11975*0.8,INDEX(Rate!$B$4:$M$25,MATCH(Gilbert!N11975,Rate!$A$4:$A$25,0),MATCH(Gilbert!L11975,Rate!$B$3:$M$3,0))*O11975)),"")</f>
        <v/>
      </c>
      <c r="T11975" s="71" t="str">
        <f t="shared" si="564"/>
        <v/>
      </c>
    </row>
    <row r="11976" spans="16:20">
      <c r="P11976" s="70" t="str">
        <f t="shared" si="562"/>
        <v/>
      </c>
      <c r="Q11976" s="70" t="str">
        <f t="shared" si="563"/>
        <v/>
      </c>
      <c r="R11976" s="70" t="str">
        <f>IFERROR(IF(K11976="handling and wharfage",SUM(P11976:Q11976),IF(OR(K11976="tank",K11976="Boat",K11976="car"),INDEX(Rate!$B$4:$M$25,MATCH(Gilbert!N11976,Rate!$A$4:$A$25,0),MATCH(Gilbert!L11976,Rate!$B$3:$M$3,0))*O11976*0.8,INDEX(Rate!$B$4:$M$25,MATCH(Gilbert!N11976,Rate!$A$4:$A$25,0),MATCH(Gilbert!L11976,Rate!$B$3:$M$3,0))*O11976)),"")</f>
        <v/>
      </c>
      <c r="T11976" s="71" t="str">
        <f t="shared" si="564"/>
        <v/>
      </c>
    </row>
    <row r="11977" spans="16:20">
      <c r="P11977" s="70" t="str">
        <f t="shared" si="562"/>
        <v/>
      </c>
      <c r="Q11977" s="70" t="str">
        <f t="shared" si="563"/>
        <v/>
      </c>
      <c r="R11977" s="70" t="str">
        <f>IFERROR(IF(K11977="handling and wharfage",SUM(P11977:Q11977),IF(OR(K11977="tank",K11977="Boat",K11977="car"),INDEX(Rate!$B$4:$M$25,MATCH(Gilbert!N11977,Rate!$A$4:$A$25,0),MATCH(Gilbert!L11977,Rate!$B$3:$M$3,0))*O11977*0.8,INDEX(Rate!$B$4:$M$25,MATCH(Gilbert!N11977,Rate!$A$4:$A$25,0),MATCH(Gilbert!L11977,Rate!$B$3:$M$3,0))*O11977)),"")</f>
        <v/>
      </c>
      <c r="T11977" s="71" t="str">
        <f t="shared" si="564"/>
        <v/>
      </c>
    </row>
    <row r="11978" spans="16:20">
      <c r="P11978" s="70" t="str">
        <f t="shared" si="562"/>
        <v/>
      </c>
      <c r="Q11978" s="70" t="str">
        <f t="shared" si="563"/>
        <v/>
      </c>
      <c r="R11978" s="70" t="str">
        <f>IFERROR(IF(K11978="handling and wharfage",SUM(P11978:Q11978),IF(OR(K11978="tank",K11978="Boat",K11978="car"),INDEX(Rate!$B$4:$M$25,MATCH(Gilbert!N11978,Rate!$A$4:$A$25,0),MATCH(Gilbert!L11978,Rate!$B$3:$M$3,0))*O11978*0.8,INDEX(Rate!$B$4:$M$25,MATCH(Gilbert!N11978,Rate!$A$4:$A$25,0),MATCH(Gilbert!L11978,Rate!$B$3:$M$3,0))*O11978)),"")</f>
        <v/>
      </c>
      <c r="T11978" s="71" t="str">
        <f t="shared" si="564"/>
        <v/>
      </c>
    </row>
    <row r="11979" spans="16:20">
      <c r="P11979" s="70" t="str">
        <f t="shared" si="562"/>
        <v/>
      </c>
      <c r="Q11979" s="70" t="str">
        <f t="shared" si="563"/>
        <v/>
      </c>
      <c r="R11979" s="70" t="str">
        <f>IFERROR(IF(K11979="handling and wharfage",SUM(P11979:Q11979),IF(OR(K11979="tank",K11979="Boat",K11979="car"),INDEX(Rate!$B$4:$M$25,MATCH(Gilbert!N11979,Rate!$A$4:$A$25,0),MATCH(Gilbert!L11979,Rate!$B$3:$M$3,0))*O11979*0.8,INDEX(Rate!$B$4:$M$25,MATCH(Gilbert!N11979,Rate!$A$4:$A$25,0),MATCH(Gilbert!L11979,Rate!$B$3:$M$3,0))*O11979)),"")</f>
        <v/>
      </c>
      <c r="T11979" s="71" t="str">
        <f t="shared" si="564"/>
        <v/>
      </c>
    </row>
    <row r="11980" spans="16:20">
      <c r="P11980" s="70" t="str">
        <f t="shared" si="562"/>
        <v/>
      </c>
      <c r="Q11980" s="70" t="str">
        <f t="shared" si="563"/>
        <v/>
      </c>
      <c r="R11980" s="70" t="str">
        <f>IFERROR(IF(K11980="handling and wharfage",SUM(P11980:Q11980),IF(OR(K11980="tank",K11980="Boat",K11980="car"),INDEX(Rate!$B$4:$M$25,MATCH(Gilbert!N11980,Rate!$A$4:$A$25,0),MATCH(Gilbert!L11980,Rate!$B$3:$M$3,0))*O11980*0.8,INDEX(Rate!$B$4:$M$25,MATCH(Gilbert!N11980,Rate!$A$4:$A$25,0),MATCH(Gilbert!L11980,Rate!$B$3:$M$3,0))*O11980)),"")</f>
        <v/>
      </c>
      <c r="T11980" s="71" t="str">
        <f t="shared" si="564"/>
        <v/>
      </c>
    </row>
    <row r="11981" spans="16:20">
      <c r="P11981" s="70" t="str">
        <f t="shared" si="562"/>
        <v/>
      </c>
      <c r="Q11981" s="70" t="str">
        <f t="shared" si="563"/>
        <v/>
      </c>
      <c r="R11981" s="70" t="str">
        <f>IFERROR(IF(K11981="handling and wharfage",SUM(P11981:Q11981),IF(OR(K11981="tank",K11981="Boat",K11981="car"),INDEX(Rate!$B$4:$M$25,MATCH(Gilbert!N11981,Rate!$A$4:$A$25,0),MATCH(Gilbert!L11981,Rate!$B$3:$M$3,0))*O11981*0.8,INDEX(Rate!$B$4:$M$25,MATCH(Gilbert!N11981,Rate!$A$4:$A$25,0),MATCH(Gilbert!L11981,Rate!$B$3:$M$3,0))*O11981)),"")</f>
        <v/>
      </c>
      <c r="T11981" s="71" t="str">
        <f t="shared" si="564"/>
        <v/>
      </c>
    </row>
    <row r="11982" spans="16:20">
      <c r="P11982" s="70" t="str">
        <f t="shared" si="562"/>
        <v/>
      </c>
      <c r="Q11982" s="70" t="str">
        <f t="shared" si="563"/>
        <v/>
      </c>
      <c r="R11982" s="70" t="str">
        <f>IFERROR(IF(K11982="handling and wharfage",SUM(P11982:Q11982),IF(OR(K11982="tank",K11982="Boat",K11982="car"),INDEX(Rate!$B$4:$M$25,MATCH(Gilbert!N11982,Rate!$A$4:$A$25,0),MATCH(Gilbert!L11982,Rate!$B$3:$M$3,0))*O11982*0.8,INDEX(Rate!$B$4:$M$25,MATCH(Gilbert!N11982,Rate!$A$4:$A$25,0),MATCH(Gilbert!L11982,Rate!$B$3:$M$3,0))*O11982)),"")</f>
        <v/>
      </c>
      <c r="T11982" s="71" t="str">
        <f t="shared" si="564"/>
        <v/>
      </c>
    </row>
    <row r="11983" spans="16:20">
      <c r="P11983" s="70" t="str">
        <f t="shared" si="562"/>
        <v/>
      </c>
      <c r="Q11983" s="70" t="str">
        <f t="shared" si="563"/>
        <v/>
      </c>
      <c r="R11983" s="70" t="str">
        <f>IFERROR(IF(K11983="handling and wharfage",SUM(P11983:Q11983),IF(OR(K11983="tank",K11983="Boat",K11983="car"),INDEX(Rate!$B$4:$M$25,MATCH(Gilbert!N11983,Rate!$A$4:$A$25,0),MATCH(Gilbert!L11983,Rate!$B$3:$M$3,0))*O11983*0.8,INDEX(Rate!$B$4:$M$25,MATCH(Gilbert!N11983,Rate!$A$4:$A$25,0),MATCH(Gilbert!L11983,Rate!$B$3:$M$3,0))*O11983)),"")</f>
        <v/>
      </c>
      <c r="T11983" s="71" t="str">
        <f t="shared" si="564"/>
        <v/>
      </c>
    </row>
    <row r="11984" spans="16:20">
      <c r="P11984" s="70" t="str">
        <f t="shared" si="562"/>
        <v/>
      </c>
      <c r="Q11984" s="70" t="str">
        <f t="shared" si="563"/>
        <v/>
      </c>
      <c r="R11984" s="70" t="str">
        <f>IFERROR(IF(K11984="handling and wharfage",SUM(P11984:Q11984),IF(OR(K11984="tank",K11984="Boat",K11984="car"),INDEX(Rate!$B$4:$M$25,MATCH(Gilbert!N11984,Rate!$A$4:$A$25,0),MATCH(Gilbert!L11984,Rate!$B$3:$M$3,0))*O11984*0.8,INDEX(Rate!$B$4:$M$25,MATCH(Gilbert!N11984,Rate!$A$4:$A$25,0),MATCH(Gilbert!L11984,Rate!$B$3:$M$3,0))*O11984)),"")</f>
        <v/>
      </c>
      <c r="T11984" s="71" t="str">
        <f t="shared" si="564"/>
        <v/>
      </c>
    </row>
    <row r="11985" spans="16:20">
      <c r="P11985" s="70" t="str">
        <f t="shared" si="562"/>
        <v/>
      </c>
      <c r="Q11985" s="70" t="str">
        <f t="shared" si="563"/>
        <v/>
      </c>
      <c r="R11985" s="70" t="str">
        <f>IFERROR(IF(K11985="handling and wharfage",SUM(P11985:Q11985),IF(OR(K11985="tank",K11985="Boat",K11985="car"),INDEX(Rate!$B$4:$M$25,MATCH(Gilbert!N11985,Rate!$A$4:$A$25,0),MATCH(Gilbert!L11985,Rate!$B$3:$M$3,0))*O11985*0.8,INDEX(Rate!$B$4:$M$25,MATCH(Gilbert!N11985,Rate!$A$4:$A$25,0),MATCH(Gilbert!L11985,Rate!$B$3:$M$3,0))*O11985)),"")</f>
        <v/>
      </c>
      <c r="T11985" s="71" t="str">
        <f t="shared" si="564"/>
        <v/>
      </c>
    </row>
    <row r="11986" spans="16:20">
      <c r="P11986" s="70" t="str">
        <f t="shared" si="562"/>
        <v/>
      </c>
      <c r="Q11986" s="70" t="str">
        <f t="shared" si="563"/>
        <v/>
      </c>
      <c r="R11986" s="70" t="str">
        <f>IFERROR(IF(K11986="handling and wharfage",SUM(P11986:Q11986),IF(OR(K11986="tank",K11986="Boat",K11986="car"),INDEX(Rate!$B$4:$M$25,MATCH(Gilbert!N11986,Rate!$A$4:$A$25,0),MATCH(Gilbert!L11986,Rate!$B$3:$M$3,0))*O11986*0.8,INDEX(Rate!$B$4:$M$25,MATCH(Gilbert!N11986,Rate!$A$4:$A$25,0),MATCH(Gilbert!L11986,Rate!$B$3:$M$3,0))*O11986)),"")</f>
        <v/>
      </c>
      <c r="T11986" s="71" t="str">
        <f t="shared" si="564"/>
        <v/>
      </c>
    </row>
    <row r="11987" spans="16:20">
      <c r="P11987" s="70" t="str">
        <f t="shared" si="562"/>
        <v/>
      </c>
      <c r="Q11987" s="70" t="str">
        <f t="shared" si="563"/>
        <v/>
      </c>
      <c r="R11987" s="70" t="str">
        <f>IFERROR(IF(K11987="handling and wharfage",SUM(P11987:Q11987),IF(OR(K11987="tank",K11987="Boat",K11987="car"),INDEX(Rate!$B$4:$M$25,MATCH(Gilbert!N11987,Rate!$A$4:$A$25,0),MATCH(Gilbert!L11987,Rate!$B$3:$M$3,0))*O11987*0.8,INDEX(Rate!$B$4:$M$25,MATCH(Gilbert!N11987,Rate!$A$4:$A$25,0),MATCH(Gilbert!L11987,Rate!$B$3:$M$3,0))*O11987)),"")</f>
        <v/>
      </c>
      <c r="T11987" s="71" t="str">
        <f t="shared" si="564"/>
        <v/>
      </c>
    </row>
    <row r="11988" spans="16:20">
      <c r="P11988" s="70" t="str">
        <f t="shared" si="562"/>
        <v/>
      </c>
      <c r="Q11988" s="70" t="str">
        <f t="shared" si="563"/>
        <v/>
      </c>
      <c r="R11988" s="70" t="str">
        <f>IFERROR(IF(K11988="handling and wharfage",SUM(P11988:Q11988),IF(OR(K11988="tank",K11988="Boat",K11988="car"),INDEX(Rate!$B$4:$M$25,MATCH(Gilbert!N11988,Rate!$A$4:$A$25,0),MATCH(Gilbert!L11988,Rate!$B$3:$M$3,0))*O11988*0.8,INDEX(Rate!$B$4:$M$25,MATCH(Gilbert!N11988,Rate!$A$4:$A$25,0),MATCH(Gilbert!L11988,Rate!$B$3:$M$3,0))*O11988)),"")</f>
        <v/>
      </c>
      <c r="T11988" s="71" t="str">
        <f t="shared" si="564"/>
        <v/>
      </c>
    </row>
    <row r="11989" spans="16:20">
      <c r="P11989" s="70" t="str">
        <f t="shared" si="562"/>
        <v/>
      </c>
      <c r="Q11989" s="70" t="str">
        <f t="shared" si="563"/>
        <v/>
      </c>
      <c r="R11989" s="70" t="str">
        <f>IFERROR(IF(K11989="handling and wharfage",SUM(P11989:Q11989),IF(OR(K11989="tank",K11989="Boat",K11989="car"),INDEX(Rate!$B$4:$M$25,MATCH(Gilbert!N11989,Rate!$A$4:$A$25,0),MATCH(Gilbert!L11989,Rate!$B$3:$M$3,0))*O11989*0.8,INDEX(Rate!$B$4:$M$25,MATCH(Gilbert!N11989,Rate!$A$4:$A$25,0),MATCH(Gilbert!L11989,Rate!$B$3:$M$3,0))*O11989)),"")</f>
        <v/>
      </c>
      <c r="T11989" s="71" t="str">
        <f t="shared" si="564"/>
        <v/>
      </c>
    </row>
    <row r="11990" spans="16:20">
      <c r="P11990" s="70" t="str">
        <f t="shared" si="562"/>
        <v/>
      </c>
      <c r="Q11990" s="70" t="str">
        <f t="shared" si="563"/>
        <v/>
      </c>
      <c r="R11990" s="70" t="str">
        <f>IFERROR(IF(K11990="handling and wharfage",SUM(P11990:Q11990),IF(OR(K11990="tank",K11990="Boat",K11990="car"),INDEX(Rate!$B$4:$M$25,MATCH(Gilbert!N11990,Rate!$A$4:$A$25,0),MATCH(Gilbert!L11990,Rate!$B$3:$M$3,0))*O11990*0.8,INDEX(Rate!$B$4:$M$25,MATCH(Gilbert!N11990,Rate!$A$4:$A$25,0),MATCH(Gilbert!L11990,Rate!$B$3:$M$3,0))*O11990)),"")</f>
        <v/>
      </c>
      <c r="T11990" s="71" t="str">
        <f t="shared" si="564"/>
        <v/>
      </c>
    </row>
    <row r="11991" spans="16:20">
      <c r="P11991" s="70" t="str">
        <f t="shared" si="562"/>
        <v/>
      </c>
      <c r="Q11991" s="70" t="str">
        <f t="shared" si="563"/>
        <v/>
      </c>
      <c r="R11991" s="70" t="str">
        <f>IFERROR(IF(K11991="handling and wharfage",SUM(P11991:Q11991),IF(OR(K11991="tank",K11991="Boat",K11991="car"),INDEX(Rate!$B$4:$M$25,MATCH(Gilbert!N11991,Rate!$A$4:$A$25,0),MATCH(Gilbert!L11991,Rate!$B$3:$M$3,0))*O11991*0.8,INDEX(Rate!$B$4:$M$25,MATCH(Gilbert!N11991,Rate!$A$4:$A$25,0),MATCH(Gilbert!L11991,Rate!$B$3:$M$3,0))*O11991)),"")</f>
        <v/>
      </c>
      <c r="T11991" s="71" t="str">
        <f t="shared" si="564"/>
        <v/>
      </c>
    </row>
    <row r="11992" spans="16:20">
      <c r="P11992" s="70" t="str">
        <f t="shared" si="562"/>
        <v/>
      </c>
      <c r="Q11992" s="70" t="str">
        <f t="shared" si="563"/>
        <v/>
      </c>
      <c r="R11992" s="70" t="str">
        <f>IFERROR(IF(K11992="handling and wharfage",SUM(P11992:Q11992),IF(OR(K11992="tank",K11992="Boat",K11992="car"),INDEX(Rate!$B$4:$M$25,MATCH(Gilbert!N11992,Rate!$A$4:$A$25,0),MATCH(Gilbert!L11992,Rate!$B$3:$M$3,0))*O11992*0.8,INDEX(Rate!$B$4:$M$25,MATCH(Gilbert!N11992,Rate!$A$4:$A$25,0),MATCH(Gilbert!L11992,Rate!$B$3:$M$3,0))*O11992)),"")</f>
        <v/>
      </c>
      <c r="T11992" s="71" t="str">
        <f t="shared" si="564"/>
        <v/>
      </c>
    </row>
    <row r="11993" spans="16:20">
      <c r="P11993" s="70" t="str">
        <f t="shared" si="562"/>
        <v/>
      </c>
      <c r="Q11993" s="70" t="str">
        <f t="shared" si="563"/>
        <v/>
      </c>
      <c r="R11993" s="70" t="str">
        <f>IFERROR(IF(K11993="handling and wharfage",SUM(P11993:Q11993),IF(OR(K11993="tank",K11993="Boat",K11993="car"),INDEX(Rate!$B$4:$M$25,MATCH(Gilbert!N11993,Rate!$A$4:$A$25,0),MATCH(Gilbert!L11993,Rate!$B$3:$M$3,0))*O11993*0.8,INDEX(Rate!$B$4:$M$25,MATCH(Gilbert!N11993,Rate!$A$4:$A$25,0),MATCH(Gilbert!L11993,Rate!$B$3:$M$3,0))*O11993)),"")</f>
        <v/>
      </c>
      <c r="T11993" s="71" t="str">
        <f t="shared" si="564"/>
        <v/>
      </c>
    </row>
    <row r="11994" spans="16:20">
      <c r="P11994" s="70" t="str">
        <f t="shared" si="562"/>
        <v/>
      </c>
      <c r="Q11994" s="70" t="str">
        <f t="shared" si="563"/>
        <v/>
      </c>
      <c r="R11994" s="70" t="str">
        <f>IFERROR(IF(K11994="handling and wharfage",SUM(P11994:Q11994),IF(OR(K11994="tank",K11994="Boat",K11994="car"),INDEX(Rate!$B$4:$M$25,MATCH(Gilbert!N11994,Rate!$A$4:$A$25,0),MATCH(Gilbert!L11994,Rate!$B$3:$M$3,0))*O11994*0.8,INDEX(Rate!$B$4:$M$25,MATCH(Gilbert!N11994,Rate!$A$4:$A$25,0),MATCH(Gilbert!L11994,Rate!$B$3:$M$3,0))*O11994)),"")</f>
        <v/>
      </c>
      <c r="T11994" s="71" t="str">
        <f t="shared" si="564"/>
        <v/>
      </c>
    </row>
    <row r="11995" spans="16:20">
      <c r="P11995" s="70" t="str">
        <f t="shared" si="562"/>
        <v/>
      </c>
      <c r="Q11995" s="70" t="str">
        <f t="shared" si="563"/>
        <v/>
      </c>
      <c r="R11995" s="70" t="str">
        <f>IFERROR(IF(K11995="handling and wharfage",SUM(P11995:Q11995),IF(OR(K11995="tank",K11995="Boat",K11995="car"),INDEX(Rate!$B$4:$M$25,MATCH(Gilbert!N11995,Rate!$A$4:$A$25,0),MATCH(Gilbert!L11995,Rate!$B$3:$M$3,0))*O11995*0.8,INDEX(Rate!$B$4:$M$25,MATCH(Gilbert!N11995,Rate!$A$4:$A$25,0),MATCH(Gilbert!L11995,Rate!$B$3:$M$3,0))*O11995)),"")</f>
        <v/>
      </c>
      <c r="T11995" s="71" t="str">
        <f t="shared" si="564"/>
        <v/>
      </c>
    </row>
    <row r="11996" spans="16:20">
      <c r="P11996" s="70" t="str">
        <f t="shared" si="562"/>
        <v/>
      </c>
      <c r="Q11996" s="70" t="str">
        <f t="shared" si="563"/>
        <v/>
      </c>
      <c r="R11996" s="70" t="str">
        <f>IFERROR(IF(K11996="handling and wharfage",SUM(P11996:Q11996),IF(OR(K11996="tank",K11996="Boat",K11996="car"),INDEX(Rate!$B$4:$M$25,MATCH(Gilbert!N11996,Rate!$A$4:$A$25,0),MATCH(Gilbert!L11996,Rate!$B$3:$M$3,0))*O11996*0.8,INDEX(Rate!$B$4:$M$25,MATCH(Gilbert!N11996,Rate!$A$4:$A$25,0),MATCH(Gilbert!L11996,Rate!$B$3:$M$3,0))*O11996)),"")</f>
        <v/>
      </c>
      <c r="T11996" s="71" t="str">
        <f t="shared" si="564"/>
        <v/>
      </c>
    </row>
    <row r="11997" spans="16:20">
      <c r="P11997" s="70" t="str">
        <f t="shared" si="562"/>
        <v/>
      </c>
      <c r="Q11997" s="70" t="str">
        <f t="shared" si="563"/>
        <v/>
      </c>
      <c r="R11997" s="70" t="str">
        <f>IFERROR(IF(K11997="handling and wharfage",SUM(P11997:Q11997),IF(OR(K11997="tank",K11997="Boat",K11997="car"),INDEX(Rate!$B$4:$M$25,MATCH(Gilbert!N11997,Rate!$A$4:$A$25,0),MATCH(Gilbert!L11997,Rate!$B$3:$M$3,0))*O11997*0.8,INDEX(Rate!$B$4:$M$25,MATCH(Gilbert!N11997,Rate!$A$4:$A$25,0),MATCH(Gilbert!L11997,Rate!$B$3:$M$3,0))*O11997)),"")</f>
        <v/>
      </c>
      <c r="T11997" s="71" t="str">
        <f t="shared" si="564"/>
        <v/>
      </c>
    </row>
    <row r="11998" spans="16:20">
      <c r="P11998" s="70" t="str">
        <f t="shared" si="562"/>
        <v/>
      </c>
      <c r="Q11998" s="70" t="str">
        <f t="shared" si="563"/>
        <v/>
      </c>
      <c r="R11998" s="70" t="str">
        <f>IFERROR(IF(K11998="handling and wharfage",SUM(P11998:Q11998),IF(OR(K11998="tank",K11998="Boat",K11998="car"),INDEX(Rate!$B$4:$M$25,MATCH(Gilbert!N11998,Rate!$A$4:$A$25,0),MATCH(Gilbert!L11998,Rate!$B$3:$M$3,0))*O11998*0.8,INDEX(Rate!$B$4:$M$25,MATCH(Gilbert!N11998,Rate!$A$4:$A$25,0),MATCH(Gilbert!L11998,Rate!$B$3:$M$3,0))*O11998)),"")</f>
        <v/>
      </c>
      <c r="T11998" s="71" t="str">
        <f t="shared" si="564"/>
        <v/>
      </c>
    </row>
    <row r="11999" spans="16:20">
      <c r="P11999" s="70" t="str">
        <f t="shared" si="562"/>
        <v/>
      </c>
      <c r="Q11999" s="70" t="str">
        <f t="shared" si="563"/>
        <v/>
      </c>
      <c r="R11999" s="70" t="str">
        <f>IFERROR(IF(K11999="handling and wharfage",SUM(P11999:Q11999),IF(OR(K11999="tank",K11999="Boat",K11999="car"),INDEX(Rate!$B$4:$M$25,MATCH(Gilbert!N11999,Rate!$A$4:$A$25,0),MATCH(Gilbert!L11999,Rate!$B$3:$M$3,0))*O11999*0.8,INDEX(Rate!$B$4:$M$25,MATCH(Gilbert!N11999,Rate!$A$4:$A$25,0),MATCH(Gilbert!L11999,Rate!$B$3:$M$3,0))*O11999)),"")</f>
        <v/>
      </c>
      <c r="T11999" s="71" t="str">
        <f t="shared" si="564"/>
        <v/>
      </c>
    </row>
    <row r="12000" spans="16:20">
      <c r="P12000" s="70" t="str">
        <f t="shared" si="562"/>
        <v/>
      </c>
      <c r="Q12000" s="70" t="str">
        <f t="shared" si="563"/>
        <v/>
      </c>
      <c r="R12000" s="70" t="str">
        <f>IFERROR(IF(K12000="handling and wharfage",SUM(P12000:Q12000),IF(OR(K12000="tank",K12000="Boat",K12000="car"),INDEX(Rate!$B$4:$M$25,MATCH(Gilbert!N12000,Rate!$A$4:$A$25,0),MATCH(Gilbert!L12000,Rate!$B$3:$M$3,0))*O12000*0.8,INDEX(Rate!$B$4:$M$25,MATCH(Gilbert!N12000,Rate!$A$4:$A$25,0),MATCH(Gilbert!L12000,Rate!$B$3:$M$3,0))*O12000)),"")</f>
        <v/>
      </c>
      <c r="T12000" s="71" t="str">
        <f t="shared" si="564"/>
        <v/>
      </c>
    </row>
    <row r="12001" spans="16:20">
      <c r="P12001" s="70" t="str">
        <f t="shared" si="562"/>
        <v/>
      </c>
      <c r="Q12001" s="70" t="str">
        <f t="shared" si="563"/>
        <v/>
      </c>
      <c r="R12001" s="70" t="str">
        <f>IFERROR(IF(K12001="handling and wharfage",SUM(P12001:Q12001),IF(OR(K12001="tank",K12001="Boat",K12001="car"),INDEX(Rate!$B$4:$M$25,MATCH(Gilbert!N12001,Rate!$A$4:$A$25,0),MATCH(Gilbert!L12001,Rate!$B$3:$M$3,0))*O12001*0.8,INDEX(Rate!$B$4:$M$25,MATCH(Gilbert!N12001,Rate!$A$4:$A$25,0),MATCH(Gilbert!L12001,Rate!$B$3:$M$3,0))*O12001)),"")</f>
        <v/>
      </c>
      <c r="T12001" s="71" t="str">
        <f t="shared" si="564"/>
        <v/>
      </c>
    </row>
    <row r="12002" spans="16:20">
      <c r="P12002" s="70" t="str">
        <f t="shared" si="562"/>
        <v/>
      </c>
      <c r="Q12002" s="70" t="str">
        <f t="shared" si="563"/>
        <v/>
      </c>
      <c r="R12002" s="70" t="str">
        <f>IFERROR(IF(K12002="handling and wharfage",SUM(P12002:Q12002),IF(OR(K12002="tank",K12002="Boat",K12002="car"),INDEX(Rate!$B$4:$M$25,MATCH(Gilbert!N12002,Rate!$A$4:$A$25,0),MATCH(Gilbert!L12002,Rate!$B$3:$M$3,0))*O12002*0.8,INDEX(Rate!$B$4:$M$25,MATCH(Gilbert!N12002,Rate!$A$4:$A$25,0),MATCH(Gilbert!L12002,Rate!$B$3:$M$3,0))*O12002)),"")</f>
        <v/>
      </c>
      <c r="T12002" s="71" t="str">
        <f t="shared" si="564"/>
        <v/>
      </c>
    </row>
    <row r="12003" spans="16:20">
      <c r="P12003" s="70" t="str">
        <f t="shared" si="562"/>
        <v/>
      </c>
      <c r="Q12003" s="70" t="str">
        <f t="shared" si="563"/>
        <v/>
      </c>
      <c r="R12003" s="70" t="str">
        <f>IFERROR(IF(K12003="handling and wharfage",SUM(P12003:Q12003),IF(OR(K12003="tank",K12003="Boat",K12003="car"),INDEX(Rate!$B$4:$M$25,MATCH(Gilbert!N12003,Rate!$A$4:$A$25,0),MATCH(Gilbert!L12003,Rate!$B$3:$M$3,0))*O12003*0.8,INDEX(Rate!$B$4:$M$25,MATCH(Gilbert!N12003,Rate!$A$4:$A$25,0),MATCH(Gilbert!L12003,Rate!$B$3:$M$3,0))*O12003)),"")</f>
        <v/>
      </c>
      <c r="T12003" s="71" t="str">
        <f t="shared" si="564"/>
        <v/>
      </c>
    </row>
    <row r="12004" spans="16:20">
      <c r="P12004" s="70" t="str">
        <f t="shared" si="562"/>
        <v/>
      </c>
      <c r="Q12004" s="70" t="str">
        <f t="shared" si="563"/>
        <v/>
      </c>
      <c r="R12004" s="70" t="str">
        <f>IFERROR(IF(K12004="handling and wharfage",SUM(P12004:Q12004),IF(OR(K12004="tank",K12004="Boat",K12004="car"),INDEX(Rate!$B$4:$M$25,MATCH(Gilbert!N12004,Rate!$A$4:$A$25,0),MATCH(Gilbert!L12004,Rate!$B$3:$M$3,0))*O12004*0.8,INDEX(Rate!$B$4:$M$25,MATCH(Gilbert!N12004,Rate!$A$4:$A$25,0),MATCH(Gilbert!L12004,Rate!$B$3:$M$3,0))*O12004)),"")</f>
        <v/>
      </c>
      <c r="T12004" s="71" t="str">
        <f t="shared" si="564"/>
        <v/>
      </c>
    </row>
    <row r="12005" spans="16:20">
      <c r="P12005" s="70" t="str">
        <f t="shared" si="562"/>
        <v/>
      </c>
      <c r="Q12005" s="70" t="str">
        <f t="shared" si="563"/>
        <v/>
      </c>
      <c r="R12005" s="70" t="str">
        <f>IFERROR(IF(K12005="handling and wharfage",SUM(P12005:Q12005),IF(OR(K12005="tank",K12005="Boat",K12005="car"),INDEX(Rate!$B$4:$M$25,MATCH(Gilbert!N12005,Rate!$A$4:$A$25,0),MATCH(Gilbert!L12005,Rate!$B$3:$M$3,0))*O12005*0.8,INDEX(Rate!$B$4:$M$25,MATCH(Gilbert!N12005,Rate!$A$4:$A$25,0),MATCH(Gilbert!L12005,Rate!$B$3:$M$3,0))*O12005)),"")</f>
        <v/>
      </c>
      <c r="T12005" s="71" t="str">
        <f t="shared" si="564"/>
        <v/>
      </c>
    </row>
    <row r="12006" spans="16:20">
      <c r="P12006" s="70" t="str">
        <f t="shared" si="562"/>
        <v/>
      </c>
      <c r="Q12006" s="70" t="str">
        <f t="shared" si="563"/>
        <v/>
      </c>
      <c r="R12006" s="70" t="str">
        <f>IFERROR(IF(K12006="handling and wharfage",SUM(P12006:Q12006),IF(OR(K12006="tank",K12006="Boat",K12006="car"),INDEX(Rate!$B$4:$M$25,MATCH(Gilbert!N12006,Rate!$A$4:$A$25,0),MATCH(Gilbert!L12006,Rate!$B$3:$M$3,0))*O12006*0.8,INDEX(Rate!$B$4:$M$25,MATCH(Gilbert!N12006,Rate!$A$4:$A$25,0),MATCH(Gilbert!L12006,Rate!$B$3:$M$3,0))*O12006)),"")</f>
        <v/>
      </c>
      <c r="T12006" s="71" t="str">
        <f t="shared" si="564"/>
        <v/>
      </c>
    </row>
    <row r="12007" spans="16:20">
      <c r="P12007" s="70" t="str">
        <f t="shared" si="562"/>
        <v/>
      </c>
      <c r="Q12007" s="70" t="str">
        <f t="shared" si="563"/>
        <v/>
      </c>
      <c r="R12007" s="70" t="str">
        <f>IFERROR(IF(K12007="handling and wharfage",SUM(P12007:Q12007),IF(OR(K12007="tank",K12007="Boat",K12007="car"),INDEX(Rate!$B$4:$M$25,MATCH(Gilbert!N12007,Rate!$A$4:$A$25,0),MATCH(Gilbert!L12007,Rate!$B$3:$M$3,0))*O12007*0.8,INDEX(Rate!$B$4:$M$25,MATCH(Gilbert!N12007,Rate!$A$4:$A$25,0),MATCH(Gilbert!L12007,Rate!$B$3:$M$3,0))*O12007)),"")</f>
        <v/>
      </c>
      <c r="T12007" s="71" t="str">
        <f t="shared" si="564"/>
        <v/>
      </c>
    </row>
    <row r="12008" spans="16:20">
      <c r="P12008" s="70" t="str">
        <f t="shared" si="562"/>
        <v/>
      </c>
      <c r="Q12008" s="70" t="str">
        <f t="shared" si="563"/>
        <v/>
      </c>
      <c r="R12008" s="70" t="str">
        <f>IFERROR(IF(K12008="handling and wharfage",SUM(P12008:Q12008),IF(OR(K12008="tank",K12008="Boat",K12008="car"),INDEX(Rate!$B$4:$M$25,MATCH(Gilbert!N12008,Rate!$A$4:$A$25,0),MATCH(Gilbert!L12008,Rate!$B$3:$M$3,0))*O12008*0.8,INDEX(Rate!$B$4:$M$25,MATCH(Gilbert!N12008,Rate!$A$4:$A$25,0),MATCH(Gilbert!L12008,Rate!$B$3:$M$3,0))*O12008)),"")</f>
        <v/>
      </c>
      <c r="T12008" s="71" t="str">
        <f t="shared" si="564"/>
        <v/>
      </c>
    </row>
    <row r="12009" spans="16:20">
      <c r="P12009" s="70" t="str">
        <f t="shared" si="562"/>
        <v/>
      </c>
      <c r="Q12009" s="70" t="str">
        <f t="shared" si="563"/>
        <v/>
      </c>
      <c r="R12009" s="70" t="str">
        <f>IFERROR(IF(K12009="handling and wharfage",SUM(P12009:Q12009),IF(OR(K12009="tank",K12009="Boat",K12009="car"),INDEX(Rate!$B$4:$M$25,MATCH(Gilbert!N12009,Rate!$A$4:$A$25,0),MATCH(Gilbert!L12009,Rate!$B$3:$M$3,0))*O12009*0.8,INDEX(Rate!$B$4:$M$25,MATCH(Gilbert!N12009,Rate!$A$4:$A$25,0),MATCH(Gilbert!L12009,Rate!$B$3:$M$3,0))*O12009)),"")</f>
        <v/>
      </c>
      <c r="T12009" s="71" t="str">
        <f t="shared" si="564"/>
        <v/>
      </c>
    </row>
    <row r="12010" spans="16:20">
      <c r="P12010" s="70" t="str">
        <f t="shared" si="562"/>
        <v/>
      </c>
      <c r="Q12010" s="70" t="str">
        <f t="shared" si="563"/>
        <v/>
      </c>
      <c r="R12010" s="70" t="str">
        <f>IFERROR(IF(K12010="handling and wharfage",SUM(P12010:Q12010),IF(OR(K12010="tank",K12010="Boat",K12010="car"),INDEX(Rate!$B$4:$M$25,MATCH(Gilbert!N12010,Rate!$A$4:$A$25,0),MATCH(Gilbert!L12010,Rate!$B$3:$M$3,0))*O12010*0.8,INDEX(Rate!$B$4:$M$25,MATCH(Gilbert!N12010,Rate!$A$4:$A$25,0),MATCH(Gilbert!L12010,Rate!$B$3:$M$3,0))*O12010)),"")</f>
        <v/>
      </c>
      <c r="T12010" s="71" t="str">
        <f t="shared" si="564"/>
        <v/>
      </c>
    </row>
    <row r="12011" spans="16:20">
      <c r="P12011" s="70" t="str">
        <f t="shared" si="562"/>
        <v/>
      </c>
      <c r="Q12011" s="70" t="str">
        <f t="shared" si="563"/>
        <v/>
      </c>
      <c r="R12011" s="70" t="str">
        <f>IFERROR(IF(K12011="handling and wharfage",SUM(P12011:Q12011),IF(OR(K12011="tank",K12011="Boat",K12011="car"),INDEX(Rate!$B$4:$M$25,MATCH(Gilbert!N12011,Rate!$A$4:$A$25,0),MATCH(Gilbert!L12011,Rate!$B$3:$M$3,0))*O12011*0.8,INDEX(Rate!$B$4:$M$25,MATCH(Gilbert!N12011,Rate!$A$4:$A$25,0),MATCH(Gilbert!L12011,Rate!$B$3:$M$3,0))*O12011)),"")</f>
        <v/>
      </c>
      <c r="T12011" s="71" t="str">
        <f t="shared" si="564"/>
        <v/>
      </c>
    </row>
    <row r="12012" spans="16:20">
      <c r="P12012" s="70" t="str">
        <f t="shared" si="562"/>
        <v/>
      </c>
      <c r="Q12012" s="70" t="str">
        <f t="shared" si="563"/>
        <v/>
      </c>
      <c r="R12012" s="70" t="str">
        <f>IFERROR(IF(K12012="handling and wharfage",SUM(P12012:Q12012),IF(OR(K12012="tank",K12012="Boat",K12012="car"),INDEX(Rate!$B$4:$M$25,MATCH(Gilbert!N12012,Rate!$A$4:$A$25,0),MATCH(Gilbert!L12012,Rate!$B$3:$M$3,0))*O12012*0.8,INDEX(Rate!$B$4:$M$25,MATCH(Gilbert!N12012,Rate!$A$4:$A$25,0),MATCH(Gilbert!L12012,Rate!$B$3:$M$3,0))*O12012)),"")</f>
        <v/>
      </c>
      <c r="T12012" s="71" t="str">
        <f t="shared" si="564"/>
        <v/>
      </c>
    </row>
    <row r="12013" spans="16:20">
      <c r="P12013" s="70" t="str">
        <f t="shared" si="562"/>
        <v/>
      </c>
      <c r="Q12013" s="70" t="str">
        <f t="shared" si="563"/>
        <v/>
      </c>
      <c r="R12013" s="70" t="str">
        <f>IFERROR(IF(K12013="handling and wharfage",SUM(P12013:Q12013),IF(OR(K12013="tank",K12013="Boat",K12013="car"),INDEX(Rate!$B$4:$M$25,MATCH(Gilbert!N12013,Rate!$A$4:$A$25,0),MATCH(Gilbert!L12013,Rate!$B$3:$M$3,0))*O12013*0.8,INDEX(Rate!$B$4:$M$25,MATCH(Gilbert!N12013,Rate!$A$4:$A$25,0),MATCH(Gilbert!L12013,Rate!$B$3:$M$3,0))*O12013)),"")</f>
        <v/>
      </c>
      <c r="T12013" s="71" t="str">
        <f t="shared" si="564"/>
        <v/>
      </c>
    </row>
    <row r="12014" spans="16:20">
      <c r="P12014" s="70" t="str">
        <f t="shared" si="562"/>
        <v/>
      </c>
      <c r="Q12014" s="70" t="str">
        <f t="shared" si="563"/>
        <v/>
      </c>
      <c r="R12014" s="70" t="str">
        <f>IFERROR(IF(K12014="handling and wharfage",SUM(P12014:Q12014),IF(OR(K12014="tank",K12014="Boat",K12014="car"),INDEX(Rate!$B$4:$M$25,MATCH(Gilbert!N12014,Rate!$A$4:$A$25,0),MATCH(Gilbert!L12014,Rate!$B$3:$M$3,0))*O12014*0.8,INDEX(Rate!$B$4:$M$25,MATCH(Gilbert!N12014,Rate!$A$4:$A$25,0),MATCH(Gilbert!L12014,Rate!$B$3:$M$3,0))*O12014)),"")</f>
        <v/>
      </c>
      <c r="T12014" s="71" t="str">
        <f t="shared" si="564"/>
        <v/>
      </c>
    </row>
    <row r="12015" spans="16:20">
      <c r="P12015" s="70" t="str">
        <f t="shared" si="562"/>
        <v/>
      </c>
      <c r="Q12015" s="70" t="str">
        <f t="shared" si="563"/>
        <v/>
      </c>
      <c r="R12015" s="70" t="str">
        <f>IFERROR(IF(K12015="handling and wharfage",SUM(P12015:Q12015),IF(OR(K12015="tank",K12015="Boat",K12015="car"),INDEX(Rate!$B$4:$M$25,MATCH(Gilbert!N12015,Rate!$A$4:$A$25,0),MATCH(Gilbert!L12015,Rate!$B$3:$M$3,0))*O12015*0.8,INDEX(Rate!$B$4:$M$25,MATCH(Gilbert!N12015,Rate!$A$4:$A$25,0),MATCH(Gilbert!L12015,Rate!$B$3:$M$3,0))*O12015)),"")</f>
        <v/>
      </c>
      <c r="T12015" s="71" t="str">
        <f t="shared" si="564"/>
        <v/>
      </c>
    </row>
    <row r="12016" spans="16:20">
      <c r="P12016" s="70" t="str">
        <f t="shared" si="562"/>
        <v/>
      </c>
      <c r="Q12016" s="70" t="str">
        <f t="shared" si="563"/>
        <v/>
      </c>
      <c r="R12016" s="70" t="str">
        <f>IFERROR(IF(K12016="handling and wharfage",SUM(P12016:Q12016),IF(OR(K12016="tank",K12016="Boat",K12016="car"),INDEX(Rate!$B$4:$M$25,MATCH(Gilbert!N12016,Rate!$A$4:$A$25,0),MATCH(Gilbert!L12016,Rate!$B$3:$M$3,0))*O12016*0.8,INDEX(Rate!$B$4:$M$25,MATCH(Gilbert!N12016,Rate!$A$4:$A$25,0),MATCH(Gilbert!L12016,Rate!$B$3:$M$3,0))*O12016)),"")</f>
        <v/>
      </c>
      <c r="T12016" s="71" t="str">
        <f t="shared" si="564"/>
        <v/>
      </c>
    </row>
    <row r="12017" spans="16:20">
      <c r="P12017" s="70" t="str">
        <f t="shared" si="562"/>
        <v/>
      </c>
      <c r="Q12017" s="70" t="str">
        <f t="shared" si="563"/>
        <v/>
      </c>
      <c r="R12017" s="70" t="str">
        <f>IFERROR(IF(K12017="handling and wharfage",SUM(P12017:Q12017),IF(OR(K12017="tank",K12017="Boat",K12017="car"),INDEX(Rate!$B$4:$M$25,MATCH(Gilbert!N12017,Rate!$A$4:$A$25,0),MATCH(Gilbert!L12017,Rate!$B$3:$M$3,0))*O12017*0.8,INDEX(Rate!$B$4:$M$25,MATCH(Gilbert!N12017,Rate!$A$4:$A$25,0),MATCH(Gilbert!L12017,Rate!$B$3:$M$3,0))*O12017)),"")</f>
        <v/>
      </c>
      <c r="T12017" s="71" t="str">
        <f t="shared" si="564"/>
        <v/>
      </c>
    </row>
    <row r="12018" spans="16:20">
      <c r="P12018" s="70" t="str">
        <f t="shared" si="562"/>
        <v/>
      </c>
      <c r="Q12018" s="70" t="str">
        <f t="shared" si="563"/>
        <v/>
      </c>
      <c r="R12018" s="70" t="str">
        <f>IFERROR(IF(K12018="handling and wharfage",SUM(P12018:Q12018),IF(OR(K12018="tank",K12018="Boat",K12018="car"),INDEX(Rate!$B$4:$M$25,MATCH(Gilbert!N12018,Rate!$A$4:$A$25,0),MATCH(Gilbert!L12018,Rate!$B$3:$M$3,0))*O12018*0.8,INDEX(Rate!$B$4:$M$25,MATCH(Gilbert!N12018,Rate!$A$4:$A$25,0),MATCH(Gilbert!L12018,Rate!$B$3:$M$3,0))*O12018)),"")</f>
        <v/>
      </c>
      <c r="T12018" s="71" t="str">
        <f t="shared" si="564"/>
        <v/>
      </c>
    </row>
    <row r="12019" spans="16:20">
      <c r="P12019" s="70" t="str">
        <f t="shared" si="562"/>
        <v/>
      </c>
      <c r="Q12019" s="70" t="str">
        <f t="shared" si="563"/>
        <v/>
      </c>
      <c r="R12019" s="70" t="str">
        <f>IFERROR(IF(K12019="handling and wharfage",SUM(P12019:Q12019),IF(OR(K12019="tank",K12019="Boat",K12019="car"),INDEX(Rate!$B$4:$M$25,MATCH(Gilbert!N12019,Rate!$A$4:$A$25,0),MATCH(Gilbert!L12019,Rate!$B$3:$M$3,0))*O12019*0.8,INDEX(Rate!$B$4:$M$25,MATCH(Gilbert!N12019,Rate!$A$4:$A$25,0),MATCH(Gilbert!L12019,Rate!$B$3:$M$3,0))*O12019)),"")</f>
        <v/>
      </c>
      <c r="T12019" s="71" t="str">
        <f t="shared" si="564"/>
        <v/>
      </c>
    </row>
    <row r="12020" spans="16:20">
      <c r="P12020" s="70" t="str">
        <f t="shared" si="562"/>
        <v/>
      </c>
      <c r="Q12020" s="70" t="str">
        <f t="shared" si="563"/>
        <v/>
      </c>
      <c r="R12020" s="70" t="str">
        <f>IFERROR(IF(K12020="handling and wharfage",SUM(P12020:Q12020),IF(OR(K12020="tank",K12020="Boat",K12020="car"),INDEX(Rate!$B$4:$M$25,MATCH(Gilbert!N12020,Rate!$A$4:$A$25,0),MATCH(Gilbert!L12020,Rate!$B$3:$M$3,0))*O12020*0.8,INDEX(Rate!$B$4:$M$25,MATCH(Gilbert!N12020,Rate!$A$4:$A$25,0),MATCH(Gilbert!L12020,Rate!$B$3:$M$3,0))*O12020)),"")</f>
        <v/>
      </c>
      <c r="T12020" s="71" t="str">
        <f t="shared" si="564"/>
        <v/>
      </c>
    </row>
    <row r="12021" spans="16:20">
      <c r="P12021" s="70" t="str">
        <f t="shared" si="562"/>
        <v/>
      </c>
      <c r="Q12021" s="70" t="str">
        <f t="shared" si="563"/>
        <v/>
      </c>
      <c r="R12021" s="70" t="str">
        <f>IFERROR(IF(K12021="handling and wharfage",SUM(P12021:Q12021),IF(OR(K12021="tank",K12021="Boat",K12021="car"),INDEX(Rate!$B$4:$M$25,MATCH(Gilbert!N12021,Rate!$A$4:$A$25,0),MATCH(Gilbert!L12021,Rate!$B$3:$M$3,0))*O12021*0.8,INDEX(Rate!$B$4:$M$25,MATCH(Gilbert!N12021,Rate!$A$4:$A$25,0),MATCH(Gilbert!L12021,Rate!$B$3:$M$3,0))*O12021)),"")</f>
        <v/>
      </c>
      <c r="T12021" s="71" t="str">
        <f t="shared" si="564"/>
        <v/>
      </c>
    </row>
    <row r="12022" spans="16:20">
      <c r="P12022" s="70" t="str">
        <f t="shared" si="562"/>
        <v/>
      </c>
      <c r="Q12022" s="70" t="str">
        <f t="shared" si="563"/>
        <v/>
      </c>
      <c r="R12022" s="70" t="str">
        <f>IFERROR(IF(K12022="handling and wharfage",SUM(P12022:Q12022),IF(OR(K12022="tank",K12022="Boat",K12022="car"),INDEX(Rate!$B$4:$M$25,MATCH(Gilbert!N12022,Rate!$A$4:$A$25,0),MATCH(Gilbert!L12022,Rate!$B$3:$M$3,0))*O12022*0.8,INDEX(Rate!$B$4:$M$25,MATCH(Gilbert!N12022,Rate!$A$4:$A$25,0),MATCH(Gilbert!L12022,Rate!$B$3:$M$3,0))*O12022)),"")</f>
        <v/>
      </c>
      <c r="T12022" s="71" t="str">
        <f t="shared" si="564"/>
        <v/>
      </c>
    </row>
    <row r="12023" spans="16:20">
      <c r="P12023" s="70" t="str">
        <f t="shared" si="562"/>
        <v/>
      </c>
      <c r="Q12023" s="70" t="str">
        <f t="shared" si="563"/>
        <v/>
      </c>
      <c r="R12023" s="70" t="str">
        <f>IFERROR(IF(K12023="handling and wharfage",SUM(P12023:Q12023),IF(OR(K12023="tank",K12023="Boat",K12023="car"),INDEX(Rate!$B$4:$M$25,MATCH(Gilbert!N12023,Rate!$A$4:$A$25,0),MATCH(Gilbert!L12023,Rate!$B$3:$M$3,0))*O12023*0.8,INDEX(Rate!$B$4:$M$25,MATCH(Gilbert!N12023,Rate!$A$4:$A$25,0),MATCH(Gilbert!L12023,Rate!$B$3:$M$3,0))*O12023)),"")</f>
        <v/>
      </c>
      <c r="T12023" s="71" t="str">
        <f t="shared" si="564"/>
        <v/>
      </c>
    </row>
    <row r="12024" spans="16:20">
      <c r="P12024" s="70" t="str">
        <f t="shared" si="562"/>
        <v/>
      </c>
      <c r="Q12024" s="70" t="str">
        <f t="shared" si="563"/>
        <v/>
      </c>
      <c r="R12024" s="70" t="str">
        <f>IFERROR(IF(K12024="handling and wharfage",SUM(P12024:Q12024),IF(OR(K12024="tank",K12024="Boat",K12024="car"),INDEX(Rate!$B$4:$M$25,MATCH(Gilbert!N12024,Rate!$A$4:$A$25,0),MATCH(Gilbert!L12024,Rate!$B$3:$M$3,0))*O12024*0.8,INDEX(Rate!$B$4:$M$25,MATCH(Gilbert!N12024,Rate!$A$4:$A$25,0),MATCH(Gilbert!L12024,Rate!$B$3:$M$3,0))*O12024)),"")</f>
        <v/>
      </c>
      <c r="T12024" s="71" t="str">
        <f t="shared" si="564"/>
        <v/>
      </c>
    </row>
    <row r="12025" spans="16:20">
      <c r="P12025" s="70" t="str">
        <f t="shared" si="562"/>
        <v/>
      </c>
      <c r="Q12025" s="70" t="str">
        <f t="shared" si="563"/>
        <v/>
      </c>
      <c r="R12025" s="70" t="str">
        <f>IFERROR(IF(K12025="handling and wharfage",SUM(P12025:Q12025),IF(OR(K12025="tank",K12025="Boat",K12025="car"),INDEX(Rate!$B$4:$M$25,MATCH(Gilbert!N12025,Rate!$A$4:$A$25,0),MATCH(Gilbert!L12025,Rate!$B$3:$M$3,0))*O12025*0.8,INDEX(Rate!$B$4:$M$25,MATCH(Gilbert!N12025,Rate!$A$4:$A$25,0),MATCH(Gilbert!L12025,Rate!$B$3:$M$3,0))*O12025)),"")</f>
        <v/>
      </c>
      <c r="T12025" s="71" t="str">
        <f t="shared" si="564"/>
        <v/>
      </c>
    </row>
    <row r="12026" spans="16:20">
      <c r="P12026" s="70" t="str">
        <f t="shared" si="562"/>
        <v/>
      </c>
      <c r="Q12026" s="70" t="str">
        <f t="shared" si="563"/>
        <v/>
      </c>
      <c r="R12026" s="70" t="str">
        <f>IFERROR(IF(K12026="handling and wharfage",SUM(P12026:Q12026),IF(OR(K12026="tank",K12026="Boat",K12026="car"),INDEX(Rate!$B$4:$M$25,MATCH(Gilbert!N12026,Rate!$A$4:$A$25,0),MATCH(Gilbert!L12026,Rate!$B$3:$M$3,0))*O12026*0.8,INDEX(Rate!$B$4:$M$25,MATCH(Gilbert!N12026,Rate!$A$4:$A$25,0),MATCH(Gilbert!L12026,Rate!$B$3:$M$3,0))*O12026)),"")</f>
        <v/>
      </c>
      <c r="T12026" s="71" t="str">
        <f t="shared" si="564"/>
        <v/>
      </c>
    </row>
    <row r="12027" spans="16:20">
      <c r="P12027" s="70" t="str">
        <f t="shared" si="562"/>
        <v/>
      </c>
      <c r="Q12027" s="70" t="str">
        <f t="shared" si="563"/>
        <v/>
      </c>
      <c r="R12027" s="70" t="str">
        <f>IFERROR(IF(K12027="handling and wharfage",SUM(P12027:Q12027),IF(OR(K12027="tank",K12027="Boat",K12027="car"),INDEX(Rate!$B$4:$M$25,MATCH(Gilbert!N12027,Rate!$A$4:$A$25,0),MATCH(Gilbert!L12027,Rate!$B$3:$M$3,0))*O12027*0.8,INDEX(Rate!$B$4:$M$25,MATCH(Gilbert!N12027,Rate!$A$4:$A$25,0),MATCH(Gilbert!L12027,Rate!$B$3:$M$3,0))*O12027)),"")</f>
        <v/>
      </c>
      <c r="T12027" s="71" t="str">
        <f t="shared" si="564"/>
        <v/>
      </c>
    </row>
    <row r="12028" spans="16:20">
      <c r="P12028" s="70" t="str">
        <f t="shared" si="562"/>
        <v/>
      </c>
      <c r="Q12028" s="70" t="str">
        <f t="shared" si="563"/>
        <v/>
      </c>
      <c r="R12028" s="70" t="str">
        <f>IFERROR(IF(K12028="handling and wharfage",SUM(P12028:Q12028),IF(OR(K12028="tank",K12028="Boat",K12028="car"),INDEX(Rate!$B$4:$M$25,MATCH(Gilbert!N12028,Rate!$A$4:$A$25,0),MATCH(Gilbert!L12028,Rate!$B$3:$M$3,0))*O12028*0.8,INDEX(Rate!$B$4:$M$25,MATCH(Gilbert!N12028,Rate!$A$4:$A$25,0),MATCH(Gilbert!L12028,Rate!$B$3:$M$3,0))*O12028)),"")</f>
        <v/>
      </c>
      <c r="T12028" s="71" t="str">
        <f t="shared" si="564"/>
        <v/>
      </c>
    </row>
    <row r="12029" spans="16:20">
      <c r="P12029" s="70" t="str">
        <f t="shared" si="562"/>
        <v/>
      </c>
      <c r="Q12029" s="70" t="str">
        <f t="shared" si="563"/>
        <v/>
      </c>
      <c r="R12029" s="70" t="str">
        <f>IFERROR(IF(K12029="handling and wharfage",SUM(P12029:Q12029),IF(OR(K12029="tank",K12029="Boat",K12029="car"),INDEX(Rate!$B$4:$M$25,MATCH(Gilbert!N12029,Rate!$A$4:$A$25,0),MATCH(Gilbert!L12029,Rate!$B$3:$M$3,0))*O12029*0.8,INDEX(Rate!$B$4:$M$25,MATCH(Gilbert!N12029,Rate!$A$4:$A$25,0),MATCH(Gilbert!L12029,Rate!$B$3:$M$3,0))*O12029)),"")</f>
        <v/>
      </c>
      <c r="T12029" s="71" t="str">
        <f t="shared" si="564"/>
        <v/>
      </c>
    </row>
    <row r="12030" spans="16:20">
      <c r="P12030" s="70" t="str">
        <f t="shared" si="562"/>
        <v/>
      </c>
      <c r="Q12030" s="70" t="str">
        <f t="shared" si="563"/>
        <v/>
      </c>
      <c r="R12030" s="70" t="str">
        <f>IFERROR(IF(K12030="handling and wharfage",SUM(P12030:Q12030),IF(OR(K12030="tank",K12030="Boat",K12030="car"),INDEX(Rate!$B$4:$M$25,MATCH(Gilbert!N12030,Rate!$A$4:$A$25,0),MATCH(Gilbert!L12030,Rate!$B$3:$M$3,0))*O12030*0.8,INDEX(Rate!$B$4:$M$25,MATCH(Gilbert!N12030,Rate!$A$4:$A$25,0),MATCH(Gilbert!L12030,Rate!$B$3:$M$3,0))*O12030)),"")</f>
        <v/>
      </c>
      <c r="T12030" s="71" t="str">
        <f t="shared" si="564"/>
        <v/>
      </c>
    </row>
    <row r="12031" spans="16:20">
      <c r="P12031" s="70" t="str">
        <f t="shared" si="562"/>
        <v/>
      </c>
      <c r="Q12031" s="70" t="str">
        <f t="shared" si="563"/>
        <v/>
      </c>
      <c r="R12031" s="70" t="str">
        <f>IFERROR(IF(K12031="handling and wharfage",SUM(P12031:Q12031),IF(OR(K12031="tank",K12031="Boat",K12031="car"),INDEX(Rate!$B$4:$M$25,MATCH(Gilbert!N12031,Rate!$A$4:$A$25,0),MATCH(Gilbert!L12031,Rate!$B$3:$M$3,0))*O12031*0.8,INDEX(Rate!$B$4:$M$25,MATCH(Gilbert!N12031,Rate!$A$4:$A$25,0),MATCH(Gilbert!L12031,Rate!$B$3:$M$3,0))*O12031)),"")</f>
        <v/>
      </c>
      <c r="T12031" s="71" t="str">
        <f t="shared" si="564"/>
        <v/>
      </c>
    </row>
    <row r="12032" spans="16:20">
      <c r="P12032" s="70" t="str">
        <f t="shared" si="562"/>
        <v/>
      </c>
      <c r="Q12032" s="70" t="str">
        <f t="shared" si="563"/>
        <v/>
      </c>
      <c r="R12032" s="70" t="str">
        <f>IFERROR(IF(K12032="handling and wharfage",SUM(P12032:Q12032),IF(OR(K12032="tank",K12032="Boat",K12032="car"),INDEX(Rate!$B$4:$M$25,MATCH(Gilbert!N12032,Rate!$A$4:$A$25,0),MATCH(Gilbert!L12032,Rate!$B$3:$M$3,0))*O12032*0.8,INDEX(Rate!$B$4:$M$25,MATCH(Gilbert!N12032,Rate!$A$4:$A$25,0),MATCH(Gilbert!L12032,Rate!$B$3:$M$3,0))*O12032)),"")</f>
        <v/>
      </c>
      <c r="T12032" s="71" t="str">
        <f t="shared" si="564"/>
        <v/>
      </c>
    </row>
    <row r="12033" spans="16:20">
      <c r="P12033" s="70" t="str">
        <f t="shared" si="562"/>
        <v/>
      </c>
      <c r="Q12033" s="70" t="str">
        <f t="shared" si="563"/>
        <v/>
      </c>
      <c r="R12033" s="70" t="str">
        <f>IFERROR(IF(K12033="handling and wharfage",SUM(P12033:Q12033),IF(OR(K12033="tank",K12033="Boat",K12033="car"),INDEX(Rate!$B$4:$M$25,MATCH(Gilbert!N12033,Rate!$A$4:$A$25,0),MATCH(Gilbert!L12033,Rate!$B$3:$M$3,0))*O12033*0.8,INDEX(Rate!$B$4:$M$25,MATCH(Gilbert!N12033,Rate!$A$4:$A$25,0),MATCH(Gilbert!L12033,Rate!$B$3:$M$3,0))*O12033)),"")</f>
        <v/>
      </c>
      <c r="T12033" s="71" t="str">
        <f t="shared" si="564"/>
        <v/>
      </c>
    </row>
    <row r="12034" spans="16:20">
      <c r="P12034" s="70" t="str">
        <f t="shared" si="562"/>
        <v/>
      </c>
      <c r="Q12034" s="70" t="str">
        <f t="shared" si="563"/>
        <v/>
      </c>
      <c r="R12034" s="70" t="str">
        <f>IFERROR(IF(K12034="handling and wharfage",SUM(P12034:Q12034),IF(OR(K12034="tank",K12034="Boat",K12034="car"),INDEX(Rate!$B$4:$M$25,MATCH(Gilbert!N12034,Rate!$A$4:$A$25,0),MATCH(Gilbert!L12034,Rate!$B$3:$M$3,0))*O12034*0.8,INDEX(Rate!$B$4:$M$25,MATCH(Gilbert!N12034,Rate!$A$4:$A$25,0),MATCH(Gilbert!L12034,Rate!$B$3:$M$3,0))*O12034)),"")</f>
        <v/>
      </c>
      <c r="T12034" s="71" t="str">
        <f t="shared" si="564"/>
        <v/>
      </c>
    </row>
    <row r="12035" spans="16:20">
      <c r="P12035" s="70" t="str">
        <f t="shared" ref="P12035:P12098" si="565">IF(OR(K12035="handling and wharfage",K12035="rau handling and wharfage"),O12035*30,"")</f>
        <v/>
      </c>
      <c r="Q12035" s="70" t="str">
        <f t="shared" ref="Q12035:Q12098" si="566">IF(K12035&lt;&gt;"handling and wharfage","",O12035*3.5)</f>
        <v/>
      </c>
      <c r="R12035" s="70" t="str">
        <f>IFERROR(IF(K12035="handling and wharfage",SUM(P12035:Q12035),IF(OR(K12035="tank",K12035="Boat",K12035="car"),INDEX(Rate!$B$4:$M$25,MATCH(Gilbert!N12035,Rate!$A$4:$A$25,0),MATCH(Gilbert!L12035,Rate!$B$3:$M$3,0))*O12035*0.8,INDEX(Rate!$B$4:$M$25,MATCH(Gilbert!N12035,Rate!$A$4:$A$25,0),MATCH(Gilbert!L12035,Rate!$B$3:$M$3,0))*O12035)),"")</f>
        <v/>
      </c>
      <c r="T12035" s="71" t="str">
        <f t="shared" ref="T12035:T12098" si="567">IF(L12035="","",IF(L12035="General2","F0070000061A","E31250000331"))</f>
        <v/>
      </c>
    </row>
    <row r="12036" spans="16:20">
      <c r="P12036" s="70" t="str">
        <f t="shared" si="565"/>
        <v/>
      </c>
      <c r="Q12036" s="70" t="str">
        <f t="shared" si="566"/>
        <v/>
      </c>
      <c r="R12036" s="70" t="str">
        <f>IFERROR(IF(K12036="handling and wharfage",SUM(P12036:Q12036),IF(OR(K12036="tank",K12036="Boat",K12036="car"),INDEX(Rate!$B$4:$M$25,MATCH(Gilbert!N12036,Rate!$A$4:$A$25,0),MATCH(Gilbert!L12036,Rate!$B$3:$M$3,0))*O12036*0.8,INDEX(Rate!$B$4:$M$25,MATCH(Gilbert!N12036,Rate!$A$4:$A$25,0),MATCH(Gilbert!L12036,Rate!$B$3:$M$3,0))*O12036)),"")</f>
        <v/>
      </c>
      <c r="T12036" s="71" t="str">
        <f t="shared" si="567"/>
        <v/>
      </c>
    </row>
    <row r="12037" spans="16:20">
      <c r="P12037" s="70" t="str">
        <f t="shared" si="565"/>
        <v/>
      </c>
      <c r="Q12037" s="70" t="str">
        <f t="shared" si="566"/>
        <v/>
      </c>
      <c r="R12037" s="70" t="str">
        <f>IFERROR(IF(K12037="handling and wharfage",SUM(P12037:Q12037),IF(OR(K12037="tank",K12037="Boat",K12037="car"),INDEX(Rate!$B$4:$M$25,MATCH(Gilbert!N12037,Rate!$A$4:$A$25,0),MATCH(Gilbert!L12037,Rate!$B$3:$M$3,0))*O12037*0.8,INDEX(Rate!$B$4:$M$25,MATCH(Gilbert!N12037,Rate!$A$4:$A$25,0),MATCH(Gilbert!L12037,Rate!$B$3:$M$3,0))*O12037)),"")</f>
        <v/>
      </c>
      <c r="T12037" s="71" t="str">
        <f t="shared" si="567"/>
        <v/>
      </c>
    </row>
    <row r="12038" spans="16:20">
      <c r="P12038" s="70" t="str">
        <f t="shared" si="565"/>
        <v/>
      </c>
      <c r="Q12038" s="70" t="str">
        <f t="shared" si="566"/>
        <v/>
      </c>
      <c r="R12038" s="70" t="str">
        <f>IFERROR(IF(K12038="handling and wharfage",SUM(P12038:Q12038),IF(OR(K12038="tank",K12038="Boat",K12038="car"),INDEX(Rate!$B$4:$M$25,MATCH(Gilbert!N12038,Rate!$A$4:$A$25,0),MATCH(Gilbert!L12038,Rate!$B$3:$M$3,0))*O12038*0.8,INDEX(Rate!$B$4:$M$25,MATCH(Gilbert!N12038,Rate!$A$4:$A$25,0),MATCH(Gilbert!L12038,Rate!$B$3:$M$3,0))*O12038)),"")</f>
        <v/>
      </c>
      <c r="T12038" s="71" t="str">
        <f t="shared" si="567"/>
        <v/>
      </c>
    </row>
    <row r="12039" spans="16:20">
      <c r="P12039" s="70" t="str">
        <f t="shared" si="565"/>
        <v/>
      </c>
      <c r="Q12039" s="70" t="str">
        <f t="shared" si="566"/>
        <v/>
      </c>
      <c r="R12039" s="70" t="str">
        <f>IFERROR(IF(K12039="handling and wharfage",SUM(P12039:Q12039),IF(OR(K12039="tank",K12039="Boat",K12039="car"),INDEX(Rate!$B$4:$M$25,MATCH(Gilbert!N12039,Rate!$A$4:$A$25,0),MATCH(Gilbert!L12039,Rate!$B$3:$M$3,0))*O12039*0.8,INDEX(Rate!$B$4:$M$25,MATCH(Gilbert!N12039,Rate!$A$4:$A$25,0),MATCH(Gilbert!L12039,Rate!$B$3:$M$3,0))*O12039)),"")</f>
        <v/>
      </c>
      <c r="T12039" s="71" t="str">
        <f t="shared" si="567"/>
        <v/>
      </c>
    </row>
    <row r="12040" spans="16:20">
      <c r="P12040" s="70" t="str">
        <f t="shared" si="565"/>
        <v/>
      </c>
      <c r="Q12040" s="70" t="str">
        <f t="shared" si="566"/>
        <v/>
      </c>
      <c r="R12040" s="70" t="str">
        <f>IFERROR(IF(K12040="handling and wharfage",SUM(P12040:Q12040),IF(OR(K12040="tank",K12040="Boat",K12040="car"),INDEX(Rate!$B$4:$M$25,MATCH(Gilbert!N12040,Rate!$A$4:$A$25,0),MATCH(Gilbert!L12040,Rate!$B$3:$M$3,0))*O12040*0.8,INDEX(Rate!$B$4:$M$25,MATCH(Gilbert!N12040,Rate!$A$4:$A$25,0),MATCH(Gilbert!L12040,Rate!$B$3:$M$3,0))*O12040)),"")</f>
        <v/>
      </c>
      <c r="T12040" s="71" t="str">
        <f t="shared" si="567"/>
        <v/>
      </c>
    </row>
    <row r="12041" spans="16:20">
      <c r="P12041" s="70" t="str">
        <f t="shared" si="565"/>
        <v/>
      </c>
      <c r="Q12041" s="70" t="str">
        <f t="shared" si="566"/>
        <v/>
      </c>
      <c r="R12041" s="70" t="str">
        <f>IFERROR(IF(K12041="handling and wharfage",SUM(P12041:Q12041),IF(OR(K12041="tank",K12041="Boat",K12041="car"),INDEX(Rate!$B$4:$M$25,MATCH(Gilbert!N12041,Rate!$A$4:$A$25,0),MATCH(Gilbert!L12041,Rate!$B$3:$M$3,0))*O12041*0.8,INDEX(Rate!$B$4:$M$25,MATCH(Gilbert!N12041,Rate!$A$4:$A$25,0),MATCH(Gilbert!L12041,Rate!$B$3:$M$3,0))*O12041)),"")</f>
        <v/>
      </c>
      <c r="T12041" s="71" t="str">
        <f t="shared" si="567"/>
        <v/>
      </c>
    </row>
    <row r="12042" spans="16:20">
      <c r="P12042" s="70" t="str">
        <f t="shared" si="565"/>
        <v/>
      </c>
      <c r="Q12042" s="70" t="str">
        <f t="shared" si="566"/>
        <v/>
      </c>
      <c r="R12042" s="70" t="str">
        <f>IFERROR(IF(K12042="handling and wharfage",SUM(P12042:Q12042),IF(OR(K12042="tank",K12042="Boat",K12042="car"),INDEX(Rate!$B$4:$M$25,MATCH(Gilbert!N12042,Rate!$A$4:$A$25,0),MATCH(Gilbert!L12042,Rate!$B$3:$M$3,0))*O12042*0.8,INDEX(Rate!$B$4:$M$25,MATCH(Gilbert!N12042,Rate!$A$4:$A$25,0),MATCH(Gilbert!L12042,Rate!$B$3:$M$3,0))*O12042)),"")</f>
        <v/>
      </c>
      <c r="T12042" s="71" t="str">
        <f t="shared" si="567"/>
        <v/>
      </c>
    </row>
    <row r="12043" spans="16:20">
      <c r="P12043" s="70" t="str">
        <f t="shared" si="565"/>
        <v/>
      </c>
      <c r="Q12043" s="70" t="str">
        <f t="shared" si="566"/>
        <v/>
      </c>
      <c r="R12043" s="70" t="str">
        <f>IFERROR(IF(K12043="handling and wharfage",SUM(P12043:Q12043),IF(OR(K12043="tank",K12043="Boat",K12043="car"),INDEX(Rate!$B$4:$M$25,MATCH(Gilbert!N12043,Rate!$A$4:$A$25,0),MATCH(Gilbert!L12043,Rate!$B$3:$M$3,0))*O12043*0.8,INDEX(Rate!$B$4:$M$25,MATCH(Gilbert!N12043,Rate!$A$4:$A$25,0),MATCH(Gilbert!L12043,Rate!$B$3:$M$3,0))*O12043)),"")</f>
        <v/>
      </c>
      <c r="T12043" s="71" t="str">
        <f t="shared" si="567"/>
        <v/>
      </c>
    </row>
    <row r="12044" spans="16:20">
      <c r="P12044" s="70" t="str">
        <f t="shared" si="565"/>
        <v/>
      </c>
      <c r="Q12044" s="70" t="str">
        <f t="shared" si="566"/>
        <v/>
      </c>
      <c r="R12044" s="70" t="str">
        <f>IFERROR(IF(K12044="handling and wharfage",SUM(P12044:Q12044),IF(OR(K12044="tank",K12044="Boat",K12044="car"),INDEX(Rate!$B$4:$M$25,MATCH(Gilbert!N12044,Rate!$A$4:$A$25,0),MATCH(Gilbert!L12044,Rate!$B$3:$M$3,0))*O12044*0.8,INDEX(Rate!$B$4:$M$25,MATCH(Gilbert!N12044,Rate!$A$4:$A$25,0),MATCH(Gilbert!L12044,Rate!$B$3:$M$3,0))*O12044)),"")</f>
        <v/>
      </c>
      <c r="T12044" s="71" t="str">
        <f t="shared" si="567"/>
        <v/>
      </c>
    </row>
    <row r="12045" spans="16:20">
      <c r="P12045" s="70" t="str">
        <f t="shared" si="565"/>
        <v/>
      </c>
      <c r="Q12045" s="70" t="str">
        <f t="shared" si="566"/>
        <v/>
      </c>
      <c r="R12045" s="70" t="str">
        <f>IFERROR(IF(K12045="handling and wharfage",SUM(P12045:Q12045),IF(OR(K12045="tank",K12045="Boat",K12045="car"),INDEX(Rate!$B$4:$M$25,MATCH(Gilbert!N12045,Rate!$A$4:$A$25,0),MATCH(Gilbert!L12045,Rate!$B$3:$M$3,0))*O12045*0.8,INDEX(Rate!$B$4:$M$25,MATCH(Gilbert!N12045,Rate!$A$4:$A$25,0),MATCH(Gilbert!L12045,Rate!$B$3:$M$3,0))*O12045)),"")</f>
        <v/>
      </c>
      <c r="T12045" s="71" t="str">
        <f t="shared" si="567"/>
        <v/>
      </c>
    </row>
    <row r="12046" spans="16:20">
      <c r="P12046" s="70" t="str">
        <f t="shared" si="565"/>
        <v/>
      </c>
      <c r="Q12046" s="70" t="str">
        <f t="shared" si="566"/>
        <v/>
      </c>
      <c r="R12046" s="70" t="str">
        <f>IFERROR(IF(K12046="handling and wharfage",SUM(P12046:Q12046),IF(OR(K12046="tank",K12046="Boat",K12046="car"),INDEX(Rate!$B$4:$M$25,MATCH(Gilbert!N12046,Rate!$A$4:$A$25,0),MATCH(Gilbert!L12046,Rate!$B$3:$M$3,0))*O12046*0.8,INDEX(Rate!$B$4:$M$25,MATCH(Gilbert!N12046,Rate!$A$4:$A$25,0),MATCH(Gilbert!L12046,Rate!$B$3:$M$3,0))*O12046)),"")</f>
        <v/>
      </c>
      <c r="T12046" s="71" t="str">
        <f t="shared" si="567"/>
        <v/>
      </c>
    </row>
    <row r="12047" spans="16:20">
      <c r="P12047" s="70" t="str">
        <f t="shared" si="565"/>
        <v/>
      </c>
      <c r="Q12047" s="70" t="str">
        <f t="shared" si="566"/>
        <v/>
      </c>
      <c r="R12047" s="70" t="str">
        <f>IFERROR(IF(K12047="handling and wharfage",SUM(P12047:Q12047),IF(OR(K12047="tank",K12047="Boat",K12047="car"),INDEX(Rate!$B$4:$M$25,MATCH(Gilbert!N12047,Rate!$A$4:$A$25,0),MATCH(Gilbert!L12047,Rate!$B$3:$M$3,0))*O12047*0.8,INDEX(Rate!$B$4:$M$25,MATCH(Gilbert!N12047,Rate!$A$4:$A$25,0),MATCH(Gilbert!L12047,Rate!$B$3:$M$3,0))*O12047)),"")</f>
        <v/>
      </c>
      <c r="T12047" s="71" t="str">
        <f t="shared" si="567"/>
        <v/>
      </c>
    </row>
    <row r="12048" spans="16:20">
      <c r="P12048" s="70" t="str">
        <f t="shared" si="565"/>
        <v/>
      </c>
      <c r="Q12048" s="70" t="str">
        <f t="shared" si="566"/>
        <v/>
      </c>
      <c r="R12048" s="70" t="str">
        <f>IFERROR(IF(K12048="handling and wharfage",SUM(P12048:Q12048),IF(OR(K12048="tank",K12048="Boat",K12048="car"),INDEX(Rate!$B$4:$M$25,MATCH(Gilbert!N12048,Rate!$A$4:$A$25,0),MATCH(Gilbert!L12048,Rate!$B$3:$M$3,0))*O12048*0.8,INDEX(Rate!$B$4:$M$25,MATCH(Gilbert!N12048,Rate!$A$4:$A$25,0),MATCH(Gilbert!L12048,Rate!$B$3:$M$3,0))*O12048)),"")</f>
        <v/>
      </c>
      <c r="T12048" s="71" t="str">
        <f t="shared" si="567"/>
        <v/>
      </c>
    </row>
    <row r="12049" spans="16:20">
      <c r="P12049" s="70" t="str">
        <f t="shared" si="565"/>
        <v/>
      </c>
      <c r="Q12049" s="70" t="str">
        <f t="shared" si="566"/>
        <v/>
      </c>
      <c r="R12049" s="70" t="str">
        <f>IFERROR(IF(K12049="handling and wharfage",SUM(P12049:Q12049),IF(OR(K12049="tank",K12049="Boat",K12049="car"),INDEX(Rate!$B$4:$M$25,MATCH(Gilbert!N12049,Rate!$A$4:$A$25,0),MATCH(Gilbert!L12049,Rate!$B$3:$M$3,0))*O12049*0.8,INDEX(Rate!$B$4:$M$25,MATCH(Gilbert!N12049,Rate!$A$4:$A$25,0),MATCH(Gilbert!L12049,Rate!$B$3:$M$3,0))*O12049)),"")</f>
        <v/>
      </c>
      <c r="T12049" s="71" t="str">
        <f t="shared" si="567"/>
        <v/>
      </c>
    </row>
    <row r="12050" spans="16:20">
      <c r="P12050" s="70" t="str">
        <f t="shared" si="565"/>
        <v/>
      </c>
      <c r="Q12050" s="70" t="str">
        <f t="shared" si="566"/>
        <v/>
      </c>
      <c r="R12050" s="70" t="str">
        <f>IFERROR(IF(K12050="handling and wharfage",SUM(P12050:Q12050),IF(OR(K12050="tank",K12050="Boat",K12050="car"),INDEX(Rate!$B$4:$M$25,MATCH(Gilbert!N12050,Rate!$A$4:$A$25,0),MATCH(Gilbert!L12050,Rate!$B$3:$M$3,0))*O12050*0.8,INDEX(Rate!$B$4:$M$25,MATCH(Gilbert!N12050,Rate!$A$4:$A$25,0),MATCH(Gilbert!L12050,Rate!$B$3:$M$3,0))*O12050)),"")</f>
        <v/>
      </c>
      <c r="T12050" s="71" t="str">
        <f t="shared" si="567"/>
        <v/>
      </c>
    </row>
    <row r="12051" spans="16:20">
      <c r="P12051" s="70" t="str">
        <f t="shared" si="565"/>
        <v/>
      </c>
      <c r="Q12051" s="70" t="str">
        <f t="shared" si="566"/>
        <v/>
      </c>
      <c r="R12051" s="70" t="str">
        <f>IFERROR(IF(K12051="handling and wharfage",SUM(P12051:Q12051),IF(OR(K12051="tank",K12051="Boat",K12051="car"),INDEX(Rate!$B$4:$M$25,MATCH(Gilbert!N12051,Rate!$A$4:$A$25,0),MATCH(Gilbert!L12051,Rate!$B$3:$M$3,0))*O12051*0.8,INDEX(Rate!$B$4:$M$25,MATCH(Gilbert!N12051,Rate!$A$4:$A$25,0),MATCH(Gilbert!L12051,Rate!$B$3:$M$3,0))*O12051)),"")</f>
        <v/>
      </c>
      <c r="T12051" s="71" t="str">
        <f t="shared" si="567"/>
        <v/>
      </c>
    </row>
    <row r="12052" spans="16:20">
      <c r="P12052" s="70" t="str">
        <f t="shared" si="565"/>
        <v/>
      </c>
      <c r="Q12052" s="70" t="str">
        <f t="shared" si="566"/>
        <v/>
      </c>
      <c r="R12052" s="70" t="str">
        <f>IFERROR(IF(K12052="handling and wharfage",SUM(P12052:Q12052),IF(OR(K12052="tank",K12052="Boat",K12052="car"),INDEX(Rate!$B$4:$M$25,MATCH(Gilbert!N12052,Rate!$A$4:$A$25,0),MATCH(Gilbert!L12052,Rate!$B$3:$M$3,0))*O12052*0.8,INDEX(Rate!$B$4:$M$25,MATCH(Gilbert!N12052,Rate!$A$4:$A$25,0),MATCH(Gilbert!L12052,Rate!$B$3:$M$3,0))*O12052)),"")</f>
        <v/>
      </c>
      <c r="T12052" s="71" t="str">
        <f t="shared" si="567"/>
        <v/>
      </c>
    </row>
    <row r="12053" spans="16:20">
      <c r="P12053" s="70" t="str">
        <f t="shared" si="565"/>
        <v/>
      </c>
      <c r="Q12053" s="70" t="str">
        <f t="shared" si="566"/>
        <v/>
      </c>
      <c r="R12053" s="70" t="str">
        <f>IFERROR(IF(K12053="handling and wharfage",SUM(P12053:Q12053),IF(OR(K12053="tank",K12053="Boat",K12053="car"),INDEX(Rate!$B$4:$M$25,MATCH(Gilbert!N12053,Rate!$A$4:$A$25,0),MATCH(Gilbert!L12053,Rate!$B$3:$M$3,0))*O12053*0.8,INDEX(Rate!$B$4:$M$25,MATCH(Gilbert!N12053,Rate!$A$4:$A$25,0),MATCH(Gilbert!L12053,Rate!$B$3:$M$3,0))*O12053)),"")</f>
        <v/>
      </c>
      <c r="T12053" s="71" t="str">
        <f t="shared" si="567"/>
        <v/>
      </c>
    </row>
    <row r="12054" spans="16:20">
      <c r="P12054" s="70" t="str">
        <f t="shared" si="565"/>
        <v/>
      </c>
      <c r="Q12054" s="70" t="str">
        <f t="shared" si="566"/>
        <v/>
      </c>
      <c r="R12054" s="70" t="str">
        <f>IFERROR(IF(K12054="handling and wharfage",SUM(P12054:Q12054),IF(OR(K12054="tank",K12054="Boat",K12054="car"),INDEX(Rate!$B$4:$M$25,MATCH(Gilbert!N12054,Rate!$A$4:$A$25,0),MATCH(Gilbert!L12054,Rate!$B$3:$M$3,0))*O12054*0.8,INDEX(Rate!$B$4:$M$25,MATCH(Gilbert!N12054,Rate!$A$4:$A$25,0),MATCH(Gilbert!L12054,Rate!$B$3:$M$3,0))*O12054)),"")</f>
        <v/>
      </c>
      <c r="T12054" s="71" t="str">
        <f t="shared" si="567"/>
        <v/>
      </c>
    </row>
    <row r="12055" spans="16:20">
      <c r="P12055" s="70" t="str">
        <f t="shared" si="565"/>
        <v/>
      </c>
      <c r="Q12055" s="70" t="str">
        <f t="shared" si="566"/>
        <v/>
      </c>
      <c r="R12055" s="70" t="str">
        <f>IFERROR(IF(K12055="handling and wharfage",SUM(P12055:Q12055),IF(OR(K12055="tank",K12055="Boat",K12055="car"),INDEX(Rate!$B$4:$M$25,MATCH(Gilbert!N12055,Rate!$A$4:$A$25,0),MATCH(Gilbert!L12055,Rate!$B$3:$M$3,0))*O12055*0.8,INDEX(Rate!$B$4:$M$25,MATCH(Gilbert!N12055,Rate!$A$4:$A$25,0),MATCH(Gilbert!L12055,Rate!$B$3:$M$3,0))*O12055)),"")</f>
        <v/>
      </c>
      <c r="T12055" s="71" t="str">
        <f t="shared" si="567"/>
        <v/>
      </c>
    </row>
    <row r="12056" spans="16:20">
      <c r="P12056" s="70" t="str">
        <f t="shared" si="565"/>
        <v/>
      </c>
      <c r="Q12056" s="70" t="str">
        <f t="shared" si="566"/>
        <v/>
      </c>
      <c r="R12056" s="70" t="str">
        <f>IFERROR(IF(K12056="handling and wharfage",SUM(P12056:Q12056),IF(OR(K12056="tank",K12056="Boat",K12056="car"),INDEX(Rate!$B$4:$M$25,MATCH(Gilbert!N12056,Rate!$A$4:$A$25,0),MATCH(Gilbert!L12056,Rate!$B$3:$M$3,0))*O12056*0.8,INDEX(Rate!$B$4:$M$25,MATCH(Gilbert!N12056,Rate!$A$4:$A$25,0),MATCH(Gilbert!L12056,Rate!$B$3:$M$3,0))*O12056)),"")</f>
        <v/>
      </c>
      <c r="T12056" s="71" t="str">
        <f t="shared" si="567"/>
        <v/>
      </c>
    </row>
    <row r="12057" spans="16:20">
      <c r="P12057" s="70" t="str">
        <f t="shared" si="565"/>
        <v/>
      </c>
      <c r="Q12057" s="70" t="str">
        <f t="shared" si="566"/>
        <v/>
      </c>
      <c r="R12057" s="70" t="str">
        <f>IFERROR(IF(K12057="handling and wharfage",SUM(P12057:Q12057),IF(OR(K12057="tank",K12057="Boat",K12057="car"),INDEX(Rate!$B$4:$M$25,MATCH(Gilbert!N12057,Rate!$A$4:$A$25,0),MATCH(Gilbert!L12057,Rate!$B$3:$M$3,0))*O12057*0.8,INDEX(Rate!$B$4:$M$25,MATCH(Gilbert!N12057,Rate!$A$4:$A$25,0),MATCH(Gilbert!L12057,Rate!$B$3:$M$3,0))*O12057)),"")</f>
        <v/>
      </c>
      <c r="T12057" s="71" t="str">
        <f t="shared" si="567"/>
        <v/>
      </c>
    </row>
    <row r="12058" spans="16:20">
      <c r="P12058" s="70" t="str">
        <f t="shared" si="565"/>
        <v/>
      </c>
      <c r="Q12058" s="70" t="str">
        <f t="shared" si="566"/>
        <v/>
      </c>
      <c r="R12058" s="70" t="str">
        <f>IFERROR(IF(K12058="handling and wharfage",SUM(P12058:Q12058),IF(OR(K12058="tank",K12058="Boat",K12058="car"),INDEX(Rate!$B$4:$M$25,MATCH(Gilbert!N12058,Rate!$A$4:$A$25,0),MATCH(Gilbert!L12058,Rate!$B$3:$M$3,0))*O12058*0.8,INDEX(Rate!$B$4:$M$25,MATCH(Gilbert!N12058,Rate!$A$4:$A$25,0),MATCH(Gilbert!L12058,Rate!$B$3:$M$3,0))*O12058)),"")</f>
        <v/>
      </c>
      <c r="T12058" s="71" t="str">
        <f t="shared" si="567"/>
        <v/>
      </c>
    </row>
    <row r="12059" spans="16:20">
      <c r="P12059" s="70" t="str">
        <f t="shared" si="565"/>
        <v/>
      </c>
      <c r="Q12059" s="70" t="str">
        <f t="shared" si="566"/>
        <v/>
      </c>
      <c r="R12059" s="70" t="str">
        <f>IFERROR(IF(K12059="handling and wharfage",SUM(P12059:Q12059),IF(OR(K12059="tank",K12059="Boat",K12059="car"),INDEX(Rate!$B$4:$M$25,MATCH(Gilbert!N12059,Rate!$A$4:$A$25,0),MATCH(Gilbert!L12059,Rate!$B$3:$M$3,0))*O12059*0.8,INDEX(Rate!$B$4:$M$25,MATCH(Gilbert!N12059,Rate!$A$4:$A$25,0),MATCH(Gilbert!L12059,Rate!$B$3:$M$3,0))*O12059)),"")</f>
        <v/>
      </c>
      <c r="T12059" s="71" t="str">
        <f t="shared" si="567"/>
        <v/>
      </c>
    </row>
    <row r="12060" spans="16:20">
      <c r="P12060" s="70" t="str">
        <f t="shared" si="565"/>
        <v/>
      </c>
      <c r="Q12060" s="70" t="str">
        <f t="shared" si="566"/>
        <v/>
      </c>
      <c r="R12060" s="70" t="str">
        <f>IFERROR(IF(K12060="handling and wharfage",SUM(P12060:Q12060),IF(OR(K12060="tank",K12060="Boat",K12060="car"),INDEX(Rate!$B$4:$M$25,MATCH(Gilbert!N12060,Rate!$A$4:$A$25,0),MATCH(Gilbert!L12060,Rate!$B$3:$M$3,0))*O12060*0.8,INDEX(Rate!$B$4:$M$25,MATCH(Gilbert!N12060,Rate!$A$4:$A$25,0),MATCH(Gilbert!L12060,Rate!$B$3:$M$3,0))*O12060)),"")</f>
        <v/>
      </c>
      <c r="T12060" s="71" t="str">
        <f t="shared" si="567"/>
        <v/>
      </c>
    </row>
    <row r="12061" spans="16:20">
      <c r="P12061" s="70" t="str">
        <f t="shared" si="565"/>
        <v/>
      </c>
      <c r="Q12061" s="70" t="str">
        <f t="shared" si="566"/>
        <v/>
      </c>
      <c r="R12061" s="70" t="str">
        <f>IFERROR(IF(K12061="handling and wharfage",SUM(P12061:Q12061),IF(OR(K12061="tank",K12061="Boat",K12061="car"),INDEX(Rate!$B$4:$M$25,MATCH(Gilbert!N12061,Rate!$A$4:$A$25,0),MATCH(Gilbert!L12061,Rate!$B$3:$M$3,0))*O12061*0.8,INDEX(Rate!$B$4:$M$25,MATCH(Gilbert!N12061,Rate!$A$4:$A$25,0),MATCH(Gilbert!L12061,Rate!$B$3:$M$3,0))*O12061)),"")</f>
        <v/>
      </c>
      <c r="T12061" s="71" t="str">
        <f t="shared" si="567"/>
        <v/>
      </c>
    </row>
    <row r="12062" spans="16:20">
      <c r="P12062" s="70" t="str">
        <f t="shared" si="565"/>
        <v/>
      </c>
      <c r="Q12062" s="70" t="str">
        <f t="shared" si="566"/>
        <v/>
      </c>
      <c r="R12062" s="70" t="str">
        <f>IFERROR(IF(K12062="handling and wharfage",SUM(P12062:Q12062),IF(OR(K12062="tank",K12062="Boat",K12062="car"),INDEX(Rate!$B$4:$M$25,MATCH(Gilbert!N12062,Rate!$A$4:$A$25,0),MATCH(Gilbert!L12062,Rate!$B$3:$M$3,0))*O12062*0.8,INDEX(Rate!$B$4:$M$25,MATCH(Gilbert!N12062,Rate!$A$4:$A$25,0),MATCH(Gilbert!L12062,Rate!$B$3:$M$3,0))*O12062)),"")</f>
        <v/>
      </c>
      <c r="T12062" s="71" t="str">
        <f t="shared" si="567"/>
        <v/>
      </c>
    </row>
    <row r="12063" spans="16:20">
      <c r="P12063" s="70" t="str">
        <f t="shared" si="565"/>
        <v/>
      </c>
      <c r="Q12063" s="70" t="str">
        <f t="shared" si="566"/>
        <v/>
      </c>
      <c r="R12063" s="70" t="str">
        <f>IFERROR(IF(K12063="handling and wharfage",SUM(P12063:Q12063),IF(OR(K12063="tank",K12063="Boat",K12063="car"),INDEX(Rate!$B$4:$M$25,MATCH(Gilbert!N12063,Rate!$A$4:$A$25,0),MATCH(Gilbert!L12063,Rate!$B$3:$M$3,0))*O12063*0.8,INDEX(Rate!$B$4:$M$25,MATCH(Gilbert!N12063,Rate!$A$4:$A$25,0),MATCH(Gilbert!L12063,Rate!$B$3:$M$3,0))*O12063)),"")</f>
        <v/>
      </c>
      <c r="T12063" s="71" t="str">
        <f t="shared" si="567"/>
        <v/>
      </c>
    </row>
    <row r="12064" spans="16:20">
      <c r="P12064" s="70" t="str">
        <f t="shared" si="565"/>
        <v/>
      </c>
      <c r="Q12064" s="70" t="str">
        <f t="shared" si="566"/>
        <v/>
      </c>
      <c r="R12064" s="70" t="str">
        <f>IFERROR(IF(K12064="handling and wharfage",SUM(P12064:Q12064),IF(OR(K12064="tank",K12064="Boat",K12064="car"),INDEX(Rate!$B$4:$M$25,MATCH(Gilbert!N12064,Rate!$A$4:$A$25,0),MATCH(Gilbert!L12064,Rate!$B$3:$M$3,0))*O12064*0.8,INDEX(Rate!$B$4:$M$25,MATCH(Gilbert!N12064,Rate!$A$4:$A$25,0),MATCH(Gilbert!L12064,Rate!$B$3:$M$3,0))*O12064)),"")</f>
        <v/>
      </c>
      <c r="T12064" s="71" t="str">
        <f t="shared" si="567"/>
        <v/>
      </c>
    </row>
    <row r="12065" spans="16:20">
      <c r="P12065" s="70" t="str">
        <f t="shared" si="565"/>
        <v/>
      </c>
      <c r="Q12065" s="70" t="str">
        <f t="shared" si="566"/>
        <v/>
      </c>
      <c r="R12065" s="70" t="str">
        <f>IFERROR(IF(K12065="handling and wharfage",SUM(P12065:Q12065),IF(OR(K12065="tank",K12065="Boat",K12065="car"),INDEX(Rate!$B$4:$M$25,MATCH(Gilbert!N12065,Rate!$A$4:$A$25,0),MATCH(Gilbert!L12065,Rate!$B$3:$M$3,0))*O12065*0.8,INDEX(Rate!$B$4:$M$25,MATCH(Gilbert!N12065,Rate!$A$4:$A$25,0),MATCH(Gilbert!L12065,Rate!$B$3:$M$3,0))*O12065)),"")</f>
        <v/>
      </c>
      <c r="T12065" s="71" t="str">
        <f t="shared" si="567"/>
        <v/>
      </c>
    </row>
    <row r="12066" spans="16:20">
      <c r="P12066" s="70" t="str">
        <f t="shared" si="565"/>
        <v/>
      </c>
      <c r="Q12066" s="70" t="str">
        <f t="shared" si="566"/>
        <v/>
      </c>
      <c r="R12066" s="70" t="str">
        <f>IFERROR(IF(K12066="handling and wharfage",SUM(P12066:Q12066),IF(OR(K12066="tank",K12066="Boat",K12066="car"),INDEX(Rate!$B$4:$M$25,MATCH(Gilbert!N12066,Rate!$A$4:$A$25,0),MATCH(Gilbert!L12066,Rate!$B$3:$M$3,0))*O12066*0.8,INDEX(Rate!$B$4:$M$25,MATCH(Gilbert!N12066,Rate!$A$4:$A$25,0),MATCH(Gilbert!L12066,Rate!$B$3:$M$3,0))*O12066)),"")</f>
        <v/>
      </c>
      <c r="T12066" s="71" t="str">
        <f t="shared" si="567"/>
        <v/>
      </c>
    </row>
    <row r="12067" spans="16:20">
      <c r="P12067" s="70" t="str">
        <f t="shared" si="565"/>
        <v/>
      </c>
      <c r="Q12067" s="70" t="str">
        <f t="shared" si="566"/>
        <v/>
      </c>
      <c r="R12067" s="70" t="str">
        <f>IFERROR(IF(K12067="handling and wharfage",SUM(P12067:Q12067),IF(OR(K12067="tank",K12067="Boat",K12067="car"),INDEX(Rate!$B$4:$M$25,MATCH(Gilbert!N12067,Rate!$A$4:$A$25,0),MATCH(Gilbert!L12067,Rate!$B$3:$M$3,0))*O12067*0.8,INDEX(Rate!$B$4:$M$25,MATCH(Gilbert!N12067,Rate!$A$4:$A$25,0),MATCH(Gilbert!L12067,Rate!$B$3:$M$3,0))*O12067)),"")</f>
        <v/>
      </c>
      <c r="T12067" s="71" t="str">
        <f t="shared" si="567"/>
        <v/>
      </c>
    </row>
    <row r="12068" spans="16:20">
      <c r="P12068" s="70" t="str">
        <f t="shared" si="565"/>
        <v/>
      </c>
      <c r="Q12068" s="70" t="str">
        <f t="shared" si="566"/>
        <v/>
      </c>
      <c r="R12068" s="70" t="str">
        <f>IFERROR(IF(K12068="handling and wharfage",SUM(P12068:Q12068),IF(OR(K12068="tank",K12068="Boat",K12068="car"),INDEX(Rate!$B$4:$M$25,MATCH(Gilbert!N12068,Rate!$A$4:$A$25,0),MATCH(Gilbert!L12068,Rate!$B$3:$M$3,0))*O12068*0.8,INDEX(Rate!$B$4:$M$25,MATCH(Gilbert!N12068,Rate!$A$4:$A$25,0),MATCH(Gilbert!L12068,Rate!$B$3:$M$3,0))*O12068)),"")</f>
        <v/>
      </c>
      <c r="T12068" s="71" t="str">
        <f t="shared" si="567"/>
        <v/>
      </c>
    </row>
    <row r="12069" spans="16:20">
      <c r="P12069" s="70" t="str">
        <f t="shared" si="565"/>
        <v/>
      </c>
      <c r="Q12069" s="70" t="str">
        <f t="shared" si="566"/>
        <v/>
      </c>
      <c r="R12069" s="70" t="str">
        <f>IFERROR(IF(K12069="handling and wharfage",SUM(P12069:Q12069),IF(OR(K12069="tank",K12069="Boat",K12069="car"),INDEX(Rate!$B$4:$M$25,MATCH(Gilbert!N12069,Rate!$A$4:$A$25,0),MATCH(Gilbert!L12069,Rate!$B$3:$M$3,0))*O12069*0.8,INDEX(Rate!$B$4:$M$25,MATCH(Gilbert!N12069,Rate!$A$4:$A$25,0),MATCH(Gilbert!L12069,Rate!$B$3:$M$3,0))*O12069)),"")</f>
        <v/>
      </c>
      <c r="T12069" s="71" t="str">
        <f t="shared" si="567"/>
        <v/>
      </c>
    </row>
    <row r="12070" spans="16:20">
      <c r="P12070" s="70" t="str">
        <f t="shared" si="565"/>
        <v/>
      </c>
      <c r="Q12070" s="70" t="str">
        <f t="shared" si="566"/>
        <v/>
      </c>
      <c r="R12070" s="70" t="str">
        <f>IFERROR(IF(K12070="handling and wharfage",SUM(P12070:Q12070),IF(OR(K12070="tank",K12070="Boat",K12070="car"),INDEX(Rate!$B$4:$M$25,MATCH(Gilbert!N12070,Rate!$A$4:$A$25,0),MATCH(Gilbert!L12070,Rate!$B$3:$M$3,0))*O12070*0.8,INDEX(Rate!$B$4:$M$25,MATCH(Gilbert!N12070,Rate!$A$4:$A$25,0),MATCH(Gilbert!L12070,Rate!$B$3:$M$3,0))*O12070)),"")</f>
        <v/>
      </c>
      <c r="T12070" s="71" t="str">
        <f t="shared" si="567"/>
        <v/>
      </c>
    </row>
    <row r="12071" spans="16:20">
      <c r="P12071" s="70" t="str">
        <f t="shared" si="565"/>
        <v/>
      </c>
      <c r="Q12071" s="70" t="str">
        <f t="shared" si="566"/>
        <v/>
      </c>
      <c r="R12071" s="70" t="str">
        <f>IFERROR(IF(K12071="handling and wharfage",SUM(P12071:Q12071),IF(OR(K12071="tank",K12071="Boat",K12071="car"),INDEX(Rate!$B$4:$M$25,MATCH(Gilbert!N12071,Rate!$A$4:$A$25,0),MATCH(Gilbert!L12071,Rate!$B$3:$M$3,0))*O12071*0.8,INDEX(Rate!$B$4:$M$25,MATCH(Gilbert!N12071,Rate!$A$4:$A$25,0),MATCH(Gilbert!L12071,Rate!$B$3:$M$3,0))*O12071)),"")</f>
        <v/>
      </c>
      <c r="T12071" s="71" t="str">
        <f t="shared" si="567"/>
        <v/>
      </c>
    </row>
    <row r="12072" spans="16:20">
      <c r="P12072" s="70" t="str">
        <f t="shared" si="565"/>
        <v/>
      </c>
      <c r="Q12072" s="70" t="str">
        <f t="shared" si="566"/>
        <v/>
      </c>
      <c r="R12072" s="70" t="str">
        <f>IFERROR(IF(K12072="handling and wharfage",SUM(P12072:Q12072),IF(OR(K12072="tank",K12072="Boat",K12072="car"),INDEX(Rate!$B$4:$M$25,MATCH(Gilbert!N12072,Rate!$A$4:$A$25,0),MATCH(Gilbert!L12072,Rate!$B$3:$M$3,0))*O12072*0.8,INDEX(Rate!$B$4:$M$25,MATCH(Gilbert!N12072,Rate!$A$4:$A$25,0),MATCH(Gilbert!L12072,Rate!$B$3:$M$3,0))*O12072)),"")</f>
        <v/>
      </c>
      <c r="T12072" s="71" t="str">
        <f t="shared" si="567"/>
        <v/>
      </c>
    </row>
    <row r="12073" spans="16:20">
      <c r="P12073" s="70" t="str">
        <f t="shared" si="565"/>
        <v/>
      </c>
      <c r="Q12073" s="70" t="str">
        <f t="shared" si="566"/>
        <v/>
      </c>
      <c r="R12073" s="70" t="str">
        <f>IFERROR(IF(K12073="handling and wharfage",SUM(P12073:Q12073),IF(OR(K12073="tank",K12073="Boat",K12073="car"),INDEX(Rate!$B$4:$M$25,MATCH(Gilbert!N12073,Rate!$A$4:$A$25,0),MATCH(Gilbert!L12073,Rate!$B$3:$M$3,0))*O12073*0.8,INDEX(Rate!$B$4:$M$25,MATCH(Gilbert!N12073,Rate!$A$4:$A$25,0),MATCH(Gilbert!L12073,Rate!$B$3:$M$3,0))*O12073)),"")</f>
        <v/>
      </c>
      <c r="T12073" s="71" t="str">
        <f t="shared" si="567"/>
        <v/>
      </c>
    </row>
    <row r="12074" spans="16:20">
      <c r="P12074" s="70" t="str">
        <f t="shared" si="565"/>
        <v/>
      </c>
      <c r="Q12074" s="70" t="str">
        <f t="shared" si="566"/>
        <v/>
      </c>
      <c r="R12074" s="70" t="str">
        <f>IFERROR(IF(K12074="handling and wharfage",SUM(P12074:Q12074),IF(OR(K12074="tank",K12074="Boat",K12074="car"),INDEX(Rate!$B$4:$M$25,MATCH(Gilbert!N12074,Rate!$A$4:$A$25,0),MATCH(Gilbert!L12074,Rate!$B$3:$M$3,0))*O12074*0.8,INDEX(Rate!$B$4:$M$25,MATCH(Gilbert!N12074,Rate!$A$4:$A$25,0),MATCH(Gilbert!L12074,Rate!$B$3:$M$3,0))*O12074)),"")</f>
        <v/>
      </c>
      <c r="T12074" s="71" t="str">
        <f t="shared" si="567"/>
        <v/>
      </c>
    </row>
    <row r="12075" spans="16:20">
      <c r="P12075" s="70" t="str">
        <f t="shared" si="565"/>
        <v/>
      </c>
      <c r="Q12075" s="70" t="str">
        <f t="shared" si="566"/>
        <v/>
      </c>
      <c r="R12075" s="70" t="str">
        <f>IFERROR(IF(K12075="handling and wharfage",SUM(P12075:Q12075),IF(OR(K12075="tank",K12075="Boat",K12075="car"),INDEX(Rate!$B$4:$M$25,MATCH(Gilbert!N12075,Rate!$A$4:$A$25,0),MATCH(Gilbert!L12075,Rate!$B$3:$M$3,0))*O12075*0.8,INDEX(Rate!$B$4:$M$25,MATCH(Gilbert!N12075,Rate!$A$4:$A$25,0),MATCH(Gilbert!L12075,Rate!$B$3:$M$3,0))*O12075)),"")</f>
        <v/>
      </c>
      <c r="T12075" s="71" t="str">
        <f t="shared" si="567"/>
        <v/>
      </c>
    </row>
    <row r="12076" spans="16:20">
      <c r="P12076" s="70" t="str">
        <f t="shared" si="565"/>
        <v/>
      </c>
      <c r="Q12076" s="70" t="str">
        <f t="shared" si="566"/>
        <v/>
      </c>
      <c r="R12076" s="70" t="str">
        <f>IFERROR(IF(K12076="handling and wharfage",SUM(P12076:Q12076),IF(OR(K12076="tank",K12076="Boat",K12076="car"),INDEX(Rate!$B$4:$M$25,MATCH(Gilbert!N12076,Rate!$A$4:$A$25,0),MATCH(Gilbert!L12076,Rate!$B$3:$M$3,0))*O12076*0.8,INDEX(Rate!$B$4:$M$25,MATCH(Gilbert!N12076,Rate!$A$4:$A$25,0),MATCH(Gilbert!L12076,Rate!$B$3:$M$3,0))*O12076)),"")</f>
        <v/>
      </c>
      <c r="T12076" s="71" t="str">
        <f t="shared" si="567"/>
        <v/>
      </c>
    </row>
    <row r="12077" spans="16:20">
      <c r="P12077" s="70" t="str">
        <f t="shared" si="565"/>
        <v/>
      </c>
      <c r="Q12077" s="70" t="str">
        <f t="shared" si="566"/>
        <v/>
      </c>
      <c r="R12077" s="70" t="str">
        <f>IFERROR(IF(K12077="handling and wharfage",SUM(P12077:Q12077),IF(OR(K12077="tank",K12077="Boat",K12077="car"),INDEX(Rate!$B$4:$M$25,MATCH(Gilbert!N12077,Rate!$A$4:$A$25,0),MATCH(Gilbert!L12077,Rate!$B$3:$M$3,0))*O12077*0.8,INDEX(Rate!$B$4:$M$25,MATCH(Gilbert!N12077,Rate!$A$4:$A$25,0),MATCH(Gilbert!L12077,Rate!$B$3:$M$3,0))*O12077)),"")</f>
        <v/>
      </c>
      <c r="T12077" s="71" t="str">
        <f t="shared" si="567"/>
        <v/>
      </c>
    </row>
    <row r="12078" spans="16:20">
      <c r="P12078" s="70" t="str">
        <f t="shared" si="565"/>
        <v/>
      </c>
      <c r="Q12078" s="70" t="str">
        <f t="shared" si="566"/>
        <v/>
      </c>
      <c r="R12078" s="70" t="str">
        <f>IFERROR(IF(K12078="handling and wharfage",SUM(P12078:Q12078),IF(OR(K12078="tank",K12078="Boat",K12078="car"),INDEX(Rate!$B$4:$M$25,MATCH(Gilbert!N12078,Rate!$A$4:$A$25,0),MATCH(Gilbert!L12078,Rate!$B$3:$M$3,0))*O12078*0.8,INDEX(Rate!$B$4:$M$25,MATCH(Gilbert!N12078,Rate!$A$4:$A$25,0),MATCH(Gilbert!L12078,Rate!$B$3:$M$3,0))*O12078)),"")</f>
        <v/>
      </c>
      <c r="T12078" s="71" t="str">
        <f t="shared" si="567"/>
        <v/>
      </c>
    </row>
    <row r="12079" spans="16:20">
      <c r="P12079" s="70" t="str">
        <f t="shared" si="565"/>
        <v/>
      </c>
      <c r="Q12079" s="70" t="str">
        <f t="shared" si="566"/>
        <v/>
      </c>
      <c r="R12079" s="70" t="str">
        <f>IFERROR(IF(K12079="handling and wharfage",SUM(P12079:Q12079),IF(OR(K12079="tank",K12079="Boat",K12079="car"),INDEX(Rate!$B$4:$M$25,MATCH(Gilbert!N12079,Rate!$A$4:$A$25,0),MATCH(Gilbert!L12079,Rate!$B$3:$M$3,0))*O12079*0.8,INDEX(Rate!$B$4:$M$25,MATCH(Gilbert!N12079,Rate!$A$4:$A$25,0),MATCH(Gilbert!L12079,Rate!$B$3:$M$3,0))*O12079)),"")</f>
        <v/>
      </c>
      <c r="T12079" s="71" t="str">
        <f t="shared" si="567"/>
        <v/>
      </c>
    </row>
    <row r="12080" spans="16:20">
      <c r="P12080" s="70" t="str">
        <f t="shared" si="565"/>
        <v/>
      </c>
      <c r="Q12080" s="70" t="str">
        <f t="shared" si="566"/>
        <v/>
      </c>
      <c r="R12080" s="70" t="str">
        <f>IFERROR(IF(K12080="handling and wharfage",SUM(P12080:Q12080),IF(OR(K12080="tank",K12080="Boat",K12080="car"),INDEX(Rate!$B$4:$M$25,MATCH(Gilbert!N12080,Rate!$A$4:$A$25,0),MATCH(Gilbert!L12080,Rate!$B$3:$M$3,0))*O12080*0.8,INDEX(Rate!$B$4:$M$25,MATCH(Gilbert!N12080,Rate!$A$4:$A$25,0),MATCH(Gilbert!L12080,Rate!$B$3:$M$3,0))*O12080)),"")</f>
        <v/>
      </c>
      <c r="T12080" s="71" t="str">
        <f t="shared" si="567"/>
        <v/>
      </c>
    </row>
    <row r="12081" spans="16:20">
      <c r="P12081" s="70" t="str">
        <f t="shared" si="565"/>
        <v/>
      </c>
      <c r="Q12081" s="70" t="str">
        <f t="shared" si="566"/>
        <v/>
      </c>
      <c r="R12081" s="70" t="str">
        <f>IFERROR(IF(K12081="handling and wharfage",SUM(P12081:Q12081),IF(OR(K12081="tank",K12081="Boat",K12081="car"),INDEX(Rate!$B$4:$M$25,MATCH(Gilbert!N12081,Rate!$A$4:$A$25,0),MATCH(Gilbert!L12081,Rate!$B$3:$M$3,0))*O12081*0.8,INDEX(Rate!$B$4:$M$25,MATCH(Gilbert!N12081,Rate!$A$4:$A$25,0),MATCH(Gilbert!L12081,Rate!$B$3:$M$3,0))*O12081)),"")</f>
        <v/>
      </c>
      <c r="T12081" s="71" t="str">
        <f t="shared" si="567"/>
        <v/>
      </c>
    </row>
    <row r="12082" spans="16:20">
      <c r="P12082" s="70" t="str">
        <f t="shared" si="565"/>
        <v/>
      </c>
      <c r="Q12082" s="70" t="str">
        <f t="shared" si="566"/>
        <v/>
      </c>
      <c r="R12082" s="70" t="str">
        <f>IFERROR(IF(K12082="handling and wharfage",SUM(P12082:Q12082),IF(OR(K12082="tank",K12082="Boat",K12082="car"),INDEX(Rate!$B$4:$M$25,MATCH(Gilbert!N12082,Rate!$A$4:$A$25,0),MATCH(Gilbert!L12082,Rate!$B$3:$M$3,0))*O12082*0.8,INDEX(Rate!$B$4:$M$25,MATCH(Gilbert!N12082,Rate!$A$4:$A$25,0),MATCH(Gilbert!L12082,Rate!$B$3:$M$3,0))*O12082)),"")</f>
        <v/>
      </c>
      <c r="T12082" s="71" t="str">
        <f t="shared" si="567"/>
        <v/>
      </c>
    </row>
    <row r="12083" spans="16:20">
      <c r="P12083" s="70" t="str">
        <f t="shared" si="565"/>
        <v/>
      </c>
      <c r="Q12083" s="70" t="str">
        <f t="shared" si="566"/>
        <v/>
      </c>
      <c r="R12083" s="70" t="str">
        <f>IFERROR(IF(K12083="handling and wharfage",SUM(P12083:Q12083),IF(OR(K12083="tank",K12083="Boat",K12083="car"),INDEX(Rate!$B$4:$M$25,MATCH(Gilbert!N12083,Rate!$A$4:$A$25,0),MATCH(Gilbert!L12083,Rate!$B$3:$M$3,0))*O12083*0.8,INDEX(Rate!$B$4:$M$25,MATCH(Gilbert!N12083,Rate!$A$4:$A$25,0),MATCH(Gilbert!L12083,Rate!$B$3:$M$3,0))*O12083)),"")</f>
        <v/>
      </c>
      <c r="T12083" s="71" t="str">
        <f t="shared" si="567"/>
        <v/>
      </c>
    </row>
    <row r="12084" spans="16:20">
      <c r="P12084" s="70" t="str">
        <f t="shared" si="565"/>
        <v/>
      </c>
      <c r="Q12084" s="70" t="str">
        <f t="shared" si="566"/>
        <v/>
      </c>
      <c r="R12084" s="70" t="str">
        <f>IFERROR(IF(K12084="handling and wharfage",SUM(P12084:Q12084),IF(OR(K12084="tank",K12084="Boat",K12084="car"),INDEX(Rate!$B$4:$M$25,MATCH(Gilbert!N12084,Rate!$A$4:$A$25,0),MATCH(Gilbert!L12084,Rate!$B$3:$M$3,0))*O12084*0.8,INDEX(Rate!$B$4:$M$25,MATCH(Gilbert!N12084,Rate!$A$4:$A$25,0),MATCH(Gilbert!L12084,Rate!$B$3:$M$3,0))*O12084)),"")</f>
        <v/>
      </c>
      <c r="T12084" s="71" t="str">
        <f t="shared" si="567"/>
        <v/>
      </c>
    </row>
    <row r="12085" spans="16:20">
      <c r="P12085" s="70" t="str">
        <f t="shared" si="565"/>
        <v/>
      </c>
      <c r="Q12085" s="70" t="str">
        <f t="shared" si="566"/>
        <v/>
      </c>
      <c r="R12085" s="70" t="str">
        <f>IFERROR(IF(K12085="handling and wharfage",SUM(P12085:Q12085),IF(OR(K12085="tank",K12085="Boat",K12085="car"),INDEX(Rate!$B$4:$M$25,MATCH(Gilbert!N12085,Rate!$A$4:$A$25,0),MATCH(Gilbert!L12085,Rate!$B$3:$M$3,0))*O12085*0.8,INDEX(Rate!$B$4:$M$25,MATCH(Gilbert!N12085,Rate!$A$4:$A$25,0),MATCH(Gilbert!L12085,Rate!$B$3:$M$3,0))*O12085)),"")</f>
        <v/>
      </c>
      <c r="T12085" s="71" t="str">
        <f t="shared" si="567"/>
        <v/>
      </c>
    </row>
    <row r="12086" spans="16:20">
      <c r="P12086" s="70" t="str">
        <f t="shared" si="565"/>
        <v/>
      </c>
      <c r="Q12086" s="70" t="str">
        <f t="shared" si="566"/>
        <v/>
      </c>
      <c r="R12086" s="70" t="str">
        <f>IFERROR(IF(K12086="handling and wharfage",SUM(P12086:Q12086),IF(OR(K12086="tank",K12086="Boat",K12086="car"),INDEX(Rate!$B$4:$M$25,MATCH(Gilbert!N12086,Rate!$A$4:$A$25,0),MATCH(Gilbert!L12086,Rate!$B$3:$M$3,0))*O12086*0.8,INDEX(Rate!$B$4:$M$25,MATCH(Gilbert!N12086,Rate!$A$4:$A$25,0),MATCH(Gilbert!L12086,Rate!$B$3:$M$3,0))*O12086)),"")</f>
        <v/>
      </c>
      <c r="T12086" s="71" t="str">
        <f t="shared" si="567"/>
        <v/>
      </c>
    </row>
    <row r="12087" spans="16:20">
      <c r="P12087" s="70" t="str">
        <f t="shared" si="565"/>
        <v/>
      </c>
      <c r="Q12087" s="70" t="str">
        <f t="shared" si="566"/>
        <v/>
      </c>
      <c r="R12087" s="70" t="str">
        <f>IFERROR(IF(K12087="handling and wharfage",SUM(P12087:Q12087),IF(OR(K12087="tank",K12087="Boat",K12087="car"),INDEX(Rate!$B$4:$M$25,MATCH(Gilbert!N12087,Rate!$A$4:$A$25,0),MATCH(Gilbert!L12087,Rate!$B$3:$M$3,0))*O12087*0.8,INDEX(Rate!$B$4:$M$25,MATCH(Gilbert!N12087,Rate!$A$4:$A$25,0),MATCH(Gilbert!L12087,Rate!$B$3:$M$3,0))*O12087)),"")</f>
        <v/>
      </c>
      <c r="T12087" s="71" t="str">
        <f t="shared" si="567"/>
        <v/>
      </c>
    </row>
    <row r="12088" spans="16:20">
      <c r="P12088" s="70" t="str">
        <f t="shared" si="565"/>
        <v/>
      </c>
      <c r="Q12088" s="70" t="str">
        <f t="shared" si="566"/>
        <v/>
      </c>
      <c r="R12088" s="70" t="str">
        <f>IFERROR(IF(K12088="handling and wharfage",SUM(P12088:Q12088),IF(OR(K12088="tank",K12088="Boat",K12088="car"),INDEX(Rate!$B$4:$M$25,MATCH(Gilbert!N12088,Rate!$A$4:$A$25,0),MATCH(Gilbert!L12088,Rate!$B$3:$M$3,0))*O12088*0.8,INDEX(Rate!$B$4:$M$25,MATCH(Gilbert!N12088,Rate!$A$4:$A$25,0),MATCH(Gilbert!L12088,Rate!$B$3:$M$3,0))*O12088)),"")</f>
        <v/>
      </c>
      <c r="T12088" s="71" t="str">
        <f t="shared" si="567"/>
        <v/>
      </c>
    </row>
    <row r="12089" spans="16:20">
      <c r="P12089" s="70" t="str">
        <f t="shared" si="565"/>
        <v/>
      </c>
      <c r="Q12089" s="70" t="str">
        <f t="shared" si="566"/>
        <v/>
      </c>
      <c r="R12089" s="70" t="str">
        <f>IFERROR(IF(K12089="handling and wharfage",SUM(P12089:Q12089),IF(OR(K12089="tank",K12089="Boat",K12089="car"),INDEX(Rate!$B$4:$M$25,MATCH(Gilbert!N12089,Rate!$A$4:$A$25,0),MATCH(Gilbert!L12089,Rate!$B$3:$M$3,0))*O12089*0.8,INDEX(Rate!$B$4:$M$25,MATCH(Gilbert!N12089,Rate!$A$4:$A$25,0),MATCH(Gilbert!L12089,Rate!$B$3:$M$3,0))*O12089)),"")</f>
        <v/>
      </c>
      <c r="T12089" s="71" t="str">
        <f t="shared" si="567"/>
        <v/>
      </c>
    </row>
    <row r="12090" spans="16:20">
      <c r="P12090" s="70" t="str">
        <f t="shared" si="565"/>
        <v/>
      </c>
      <c r="Q12090" s="70" t="str">
        <f t="shared" si="566"/>
        <v/>
      </c>
      <c r="R12090" s="70" t="str">
        <f>IFERROR(IF(K12090="handling and wharfage",SUM(P12090:Q12090),IF(OR(K12090="tank",K12090="Boat",K12090="car"),INDEX(Rate!$B$4:$M$25,MATCH(Gilbert!N12090,Rate!$A$4:$A$25,0),MATCH(Gilbert!L12090,Rate!$B$3:$M$3,0))*O12090*0.8,INDEX(Rate!$B$4:$M$25,MATCH(Gilbert!N12090,Rate!$A$4:$A$25,0),MATCH(Gilbert!L12090,Rate!$B$3:$M$3,0))*O12090)),"")</f>
        <v/>
      </c>
      <c r="T12090" s="71" t="str">
        <f t="shared" si="567"/>
        <v/>
      </c>
    </row>
    <row r="12091" spans="16:20">
      <c r="P12091" s="70" t="str">
        <f t="shared" si="565"/>
        <v/>
      </c>
      <c r="Q12091" s="70" t="str">
        <f t="shared" si="566"/>
        <v/>
      </c>
      <c r="R12091" s="70" t="str">
        <f>IFERROR(IF(K12091="handling and wharfage",SUM(P12091:Q12091),IF(OR(K12091="tank",K12091="Boat",K12091="car"),INDEX(Rate!$B$4:$M$25,MATCH(Gilbert!N12091,Rate!$A$4:$A$25,0),MATCH(Gilbert!L12091,Rate!$B$3:$M$3,0))*O12091*0.8,INDEX(Rate!$B$4:$M$25,MATCH(Gilbert!N12091,Rate!$A$4:$A$25,0),MATCH(Gilbert!L12091,Rate!$B$3:$M$3,0))*O12091)),"")</f>
        <v/>
      </c>
      <c r="T12091" s="71" t="str">
        <f t="shared" si="567"/>
        <v/>
      </c>
    </row>
    <row r="12092" spans="16:20">
      <c r="P12092" s="70" t="str">
        <f t="shared" si="565"/>
        <v/>
      </c>
      <c r="Q12092" s="70" t="str">
        <f t="shared" si="566"/>
        <v/>
      </c>
      <c r="R12092" s="70" t="str">
        <f>IFERROR(IF(K12092="handling and wharfage",SUM(P12092:Q12092),IF(OR(K12092="tank",K12092="Boat",K12092="car"),INDEX(Rate!$B$4:$M$25,MATCH(Gilbert!N12092,Rate!$A$4:$A$25,0),MATCH(Gilbert!L12092,Rate!$B$3:$M$3,0))*O12092*0.8,INDEX(Rate!$B$4:$M$25,MATCH(Gilbert!N12092,Rate!$A$4:$A$25,0),MATCH(Gilbert!L12092,Rate!$B$3:$M$3,0))*O12092)),"")</f>
        <v/>
      </c>
      <c r="T12092" s="71" t="str">
        <f t="shared" si="567"/>
        <v/>
      </c>
    </row>
    <row r="12093" spans="16:20">
      <c r="P12093" s="70" t="str">
        <f t="shared" si="565"/>
        <v/>
      </c>
      <c r="Q12093" s="70" t="str">
        <f t="shared" si="566"/>
        <v/>
      </c>
      <c r="R12093" s="70" t="str">
        <f>IFERROR(IF(K12093="handling and wharfage",SUM(P12093:Q12093),IF(OR(K12093="tank",K12093="Boat",K12093="car"),INDEX(Rate!$B$4:$M$25,MATCH(Gilbert!N12093,Rate!$A$4:$A$25,0),MATCH(Gilbert!L12093,Rate!$B$3:$M$3,0))*O12093*0.8,INDEX(Rate!$B$4:$M$25,MATCH(Gilbert!N12093,Rate!$A$4:$A$25,0),MATCH(Gilbert!L12093,Rate!$B$3:$M$3,0))*O12093)),"")</f>
        <v/>
      </c>
      <c r="T12093" s="71" t="str">
        <f t="shared" si="567"/>
        <v/>
      </c>
    </row>
    <row r="12094" spans="16:20">
      <c r="P12094" s="70" t="str">
        <f t="shared" si="565"/>
        <v/>
      </c>
      <c r="Q12094" s="70" t="str">
        <f t="shared" si="566"/>
        <v/>
      </c>
      <c r="R12094" s="70" t="str">
        <f>IFERROR(IF(K12094="handling and wharfage",SUM(P12094:Q12094),IF(OR(K12094="tank",K12094="Boat",K12094="car"),INDEX(Rate!$B$4:$M$25,MATCH(Gilbert!N12094,Rate!$A$4:$A$25,0),MATCH(Gilbert!L12094,Rate!$B$3:$M$3,0))*O12094*0.8,INDEX(Rate!$B$4:$M$25,MATCH(Gilbert!N12094,Rate!$A$4:$A$25,0),MATCH(Gilbert!L12094,Rate!$B$3:$M$3,0))*O12094)),"")</f>
        <v/>
      </c>
      <c r="T12094" s="71" t="str">
        <f t="shared" si="567"/>
        <v/>
      </c>
    </row>
    <row r="12095" spans="16:20">
      <c r="P12095" s="70" t="str">
        <f t="shared" si="565"/>
        <v/>
      </c>
      <c r="Q12095" s="70" t="str">
        <f t="shared" si="566"/>
        <v/>
      </c>
      <c r="R12095" s="70" t="str">
        <f>IFERROR(IF(K12095="handling and wharfage",SUM(P12095:Q12095),IF(OR(K12095="tank",K12095="Boat",K12095="car"),INDEX(Rate!$B$4:$M$25,MATCH(Gilbert!N12095,Rate!$A$4:$A$25,0),MATCH(Gilbert!L12095,Rate!$B$3:$M$3,0))*O12095*0.8,INDEX(Rate!$B$4:$M$25,MATCH(Gilbert!N12095,Rate!$A$4:$A$25,0),MATCH(Gilbert!L12095,Rate!$B$3:$M$3,0))*O12095)),"")</f>
        <v/>
      </c>
      <c r="T12095" s="71" t="str">
        <f t="shared" si="567"/>
        <v/>
      </c>
    </row>
    <row r="12096" spans="16:20">
      <c r="P12096" s="70" t="str">
        <f t="shared" si="565"/>
        <v/>
      </c>
      <c r="Q12096" s="70" t="str">
        <f t="shared" si="566"/>
        <v/>
      </c>
      <c r="R12096" s="70" t="str">
        <f>IFERROR(IF(K12096="handling and wharfage",SUM(P12096:Q12096),IF(OR(K12096="tank",K12096="Boat",K12096="car"),INDEX(Rate!$B$4:$M$25,MATCH(Gilbert!N12096,Rate!$A$4:$A$25,0),MATCH(Gilbert!L12096,Rate!$B$3:$M$3,0))*O12096*0.8,INDEX(Rate!$B$4:$M$25,MATCH(Gilbert!N12096,Rate!$A$4:$A$25,0),MATCH(Gilbert!L12096,Rate!$B$3:$M$3,0))*O12096)),"")</f>
        <v/>
      </c>
      <c r="T12096" s="71" t="str">
        <f t="shared" si="567"/>
        <v/>
      </c>
    </row>
    <row r="12097" spans="16:20">
      <c r="P12097" s="70" t="str">
        <f t="shared" si="565"/>
        <v/>
      </c>
      <c r="Q12097" s="70" t="str">
        <f t="shared" si="566"/>
        <v/>
      </c>
      <c r="R12097" s="70" t="str">
        <f>IFERROR(IF(K12097="handling and wharfage",SUM(P12097:Q12097),IF(OR(K12097="tank",K12097="Boat",K12097="car"),INDEX(Rate!$B$4:$M$25,MATCH(Gilbert!N12097,Rate!$A$4:$A$25,0),MATCH(Gilbert!L12097,Rate!$B$3:$M$3,0))*O12097*0.8,INDEX(Rate!$B$4:$M$25,MATCH(Gilbert!N12097,Rate!$A$4:$A$25,0),MATCH(Gilbert!L12097,Rate!$B$3:$M$3,0))*O12097)),"")</f>
        <v/>
      </c>
      <c r="T12097" s="71" t="str">
        <f t="shared" si="567"/>
        <v/>
      </c>
    </row>
    <row r="12098" spans="16:20">
      <c r="P12098" s="70" t="str">
        <f t="shared" si="565"/>
        <v/>
      </c>
      <c r="Q12098" s="70" t="str">
        <f t="shared" si="566"/>
        <v/>
      </c>
      <c r="R12098" s="70" t="str">
        <f>IFERROR(IF(K12098="handling and wharfage",SUM(P12098:Q12098),IF(OR(K12098="tank",K12098="Boat",K12098="car"),INDEX(Rate!$B$4:$M$25,MATCH(Gilbert!N12098,Rate!$A$4:$A$25,0),MATCH(Gilbert!L12098,Rate!$B$3:$M$3,0))*O12098*0.8,INDEX(Rate!$B$4:$M$25,MATCH(Gilbert!N12098,Rate!$A$4:$A$25,0),MATCH(Gilbert!L12098,Rate!$B$3:$M$3,0))*O12098)),"")</f>
        <v/>
      </c>
      <c r="T12098" s="71" t="str">
        <f t="shared" si="567"/>
        <v/>
      </c>
    </row>
    <row r="12099" spans="16:20">
      <c r="P12099" s="70" t="str">
        <f t="shared" ref="P12099:P12162" si="568">IF(OR(K12099="handling and wharfage",K12099="rau handling and wharfage"),O12099*30,"")</f>
        <v/>
      </c>
      <c r="Q12099" s="70" t="str">
        <f t="shared" ref="Q12099:Q12162" si="569">IF(K12099&lt;&gt;"handling and wharfage","",O12099*3.5)</f>
        <v/>
      </c>
      <c r="R12099" s="70" t="str">
        <f>IFERROR(IF(K12099="handling and wharfage",SUM(P12099:Q12099),IF(OR(K12099="tank",K12099="Boat",K12099="car"),INDEX(Rate!$B$4:$M$25,MATCH(Gilbert!N12099,Rate!$A$4:$A$25,0),MATCH(Gilbert!L12099,Rate!$B$3:$M$3,0))*O12099*0.8,INDEX(Rate!$B$4:$M$25,MATCH(Gilbert!N12099,Rate!$A$4:$A$25,0),MATCH(Gilbert!L12099,Rate!$B$3:$M$3,0))*O12099)),"")</f>
        <v/>
      </c>
      <c r="T12099" s="71" t="str">
        <f t="shared" ref="T12099:T12162" si="570">IF(L12099="","",IF(L12099="General2","F0070000061A","E31250000331"))</f>
        <v/>
      </c>
    </row>
    <row r="12100" spans="16:20">
      <c r="P12100" s="70" t="str">
        <f t="shared" si="568"/>
        <v/>
      </c>
      <c r="Q12100" s="70" t="str">
        <f t="shared" si="569"/>
        <v/>
      </c>
      <c r="R12100" s="70" t="str">
        <f>IFERROR(IF(K12100="handling and wharfage",SUM(P12100:Q12100),IF(OR(K12100="tank",K12100="Boat",K12100="car"),INDEX(Rate!$B$4:$M$25,MATCH(Gilbert!N12100,Rate!$A$4:$A$25,0),MATCH(Gilbert!L12100,Rate!$B$3:$M$3,0))*O12100*0.8,INDEX(Rate!$B$4:$M$25,MATCH(Gilbert!N12100,Rate!$A$4:$A$25,0),MATCH(Gilbert!L12100,Rate!$B$3:$M$3,0))*O12100)),"")</f>
        <v/>
      </c>
      <c r="T12100" s="71" t="str">
        <f t="shared" si="570"/>
        <v/>
      </c>
    </row>
    <row r="12101" spans="16:20">
      <c r="P12101" s="70" t="str">
        <f t="shared" si="568"/>
        <v/>
      </c>
      <c r="Q12101" s="70" t="str">
        <f t="shared" si="569"/>
        <v/>
      </c>
      <c r="R12101" s="70" t="str">
        <f>IFERROR(IF(K12101="handling and wharfage",SUM(P12101:Q12101),IF(OR(K12101="tank",K12101="Boat",K12101="car"),INDEX(Rate!$B$4:$M$25,MATCH(Gilbert!N12101,Rate!$A$4:$A$25,0),MATCH(Gilbert!L12101,Rate!$B$3:$M$3,0))*O12101*0.8,INDEX(Rate!$B$4:$M$25,MATCH(Gilbert!N12101,Rate!$A$4:$A$25,0),MATCH(Gilbert!L12101,Rate!$B$3:$M$3,0))*O12101)),"")</f>
        <v/>
      </c>
      <c r="T12101" s="71" t="str">
        <f t="shared" si="570"/>
        <v/>
      </c>
    </row>
    <row r="12102" spans="16:20">
      <c r="P12102" s="70" t="str">
        <f t="shared" si="568"/>
        <v/>
      </c>
      <c r="Q12102" s="70" t="str">
        <f t="shared" si="569"/>
        <v/>
      </c>
      <c r="R12102" s="70" t="str">
        <f>IFERROR(IF(K12102="handling and wharfage",SUM(P12102:Q12102),IF(OR(K12102="tank",K12102="Boat",K12102="car"),INDEX(Rate!$B$4:$M$25,MATCH(Gilbert!N12102,Rate!$A$4:$A$25,0),MATCH(Gilbert!L12102,Rate!$B$3:$M$3,0))*O12102*0.8,INDEX(Rate!$B$4:$M$25,MATCH(Gilbert!N12102,Rate!$A$4:$A$25,0),MATCH(Gilbert!L12102,Rate!$B$3:$M$3,0))*O12102)),"")</f>
        <v/>
      </c>
      <c r="T12102" s="71" t="str">
        <f t="shared" si="570"/>
        <v/>
      </c>
    </row>
    <row r="12103" spans="16:20">
      <c r="P12103" s="70" t="str">
        <f t="shared" si="568"/>
        <v/>
      </c>
      <c r="Q12103" s="70" t="str">
        <f t="shared" si="569"/>
        <v/>
      </c>
      <c r="R12103" s="70" t="str">
        <f>IFERROR(IF(K12103="handling and wharfage",SUM(P12103:Q12103),IF(OR(K12103="tank",K12103="Boat",K12103="car"),INDEX(Rate!$B$4:$M$25,MATCH(Gilbert!N12103,Rate!$A$4:$A$25,0),MATCH(Gilbert!L12103,Rate!$B$3:$M$3,0))*O12103*0.8,INDEX(Rate!$B$4:$M$25,MATCH(Gilbert!N12103,Rate!$A$4:$A$25,0),MATCH(Gilbert!L12103,Rate!$B$3:$M$3,0))*O12103)),"")</f>
        <v/>
      </c>
      <c r="T12103" s="71" t="str">
        <f t="shared" si="570"/>
        <v/>
      </c>
    </row>
    <row r="12104" spans="16:20">
      <c r="P12104" s="70" t="str">
        <f t="shared" si="568"/>
        <v/>
      </c>
      <c r="Q12104" s="70" t="str">
        <f t="shared" si="569"/>
        <v/>
      </c>
      <c r="R12104" s="70" t="str">
        <f>IFERROR(IF(K12104="handling and wharfage",SUM(P12104:Q12104),IF(OR(K12104="tank",K12104="Boat",K12104="car"),INDEX(Rate!$B$4:$M$25,MATCH(Gilbert!N12104,Rate!$A$4:$A$25,0),MATCH(Gilbert!L12104,Rate!$B$3:$M$3,0))*O12104*0.8,INDEX(Rate!$B$4:$M$25,MATCH(Gilbert!N12104,Rate!$A$4:$A$25,0),MATCH(Gilbert!L12104,Rate!$B$3:$M$3,0))*O12104)),"")</f>
        <v/>
      </c>
      <c r="T12104" s="71" t="str">
        <f t="shared" si="570"/>
        <v/>
      </c>
    </row>
    <row r="12105" spans="16:20">
      <c r="P12105" s="70" t="str">
        <f t="shared" si="568"/>
        <v/>
      </c>
      <c r="Q12105" s="70" t="str">
        <f t="shared" si="569"/>
        <v/>
      </c>
      <c r="R12105" s="70" t="str">
        <f>IFERROR(IF(K12105="handling and wharfage",SUM(P12105:Q12105),IF(OR(K12105="tank",K12105="Boat",K12105="car"),INDEX(Rate!$B$4:$M$25,MATCH(Gilbert!N12105,Rate!$A$4:$A$25,0),MATCH(Gilbert!L12105,Rate!$B$3:$M$3,0))*O12105*0.8,INDEX(Rate!$B$4:$M$25,MATCH(Gilbert!N12105,Rate!$A$4:$A$25,0),MATCH(Gilbert!L12105,Rate!$B$3:$M$3,0))*O12105)),"")</f>
        <v/>
      </c>
      <c r="T12105" s="71" t="str">
        <f t="shared" si="570"/>
        <v/>
      </c>
    </row>
    <row r="12106" spans="16:20">
      <c r="P12106" s="70" t="str">
        <f t="shared" si="568"/>
        <v/>
      </c>
      <c r="Q12106" s="70" t="str">
        <f t="shared" si="569"/>
        <v/>
      </c>
      <c r="R12106" s="70" t="str">
        <f>IFERROR(IF(K12106="handling and wharfage",SUM(P12106:Q12106),IF(OR(K12106="tank",K12106="Boat",K12106="car"),INDEX(Rate!$B$4:$M$25,MATCH(Gilbert!N12106,Rate!$A$4:$A$25,0),MATCH(Gilbert!L12106,Rate!$B$3:$M$3,0))*O12106*0.8,INDEX(Rate!$B$4:$M$25,MATCH(Gilbert!N12106,Rate!$A$4:$A$25,0),MATCH(Gilbert!L12106,Rate!$B$3:$M$3,0))*O12106)),"")</f>
        <v/>
      </c>
      <c r="T12106" s="71" t="str">
        <f t="shared" si="570"/>
        <v/>
      </c>
    </row>
    <row r="12107" spans="16:20">
      <c r="P12107" s="70" t="str">
        <f t="shared" si="568"/>
        <v/>
      </c>
      <c r="Q12107" s="70" t="str">
        <f t="shared" si="569"/>
        <v/>
      </c>
      <c r="R12107" s="70" t="str">
        <f>IFERROR(IF(K12107="handling and wharfage",SUM(P12107:Q12107),IF(OR(K12107="tank",K12107="Boat",K12107="car"),INDEX(Rate!$B$4:$M$25,MATCH(Gilbert!N12107,Rate!$A$4:$A$25,0),MATCH(Gilbert!L12107,Rate!$B$3:$M$3,0))*O12107*0.8,INDEX(Rate!$B$4:$M$25,MATCH(Gilbert!N12107,Rate!$A$4:$A$25,0),MATCH(Gilbert!L12107,Rate!$B$3:$M$3,0))*O12107)),"")</f>
        <v/>
      </c>
      <c r="T12107" s="71" t="str">
        <f t="shared" si="570"/>
        <v/>
      </c>
    </row>
    <row r="12108" spans="16:20">
      <c r="P12108" s="70" t="str">
        <f t="shared" si="568"/>
        <v/>
      </c>
      <c r="Q12108" s="70" t="str">
        <f t="shared" si="569"/>
        <v/>
      </c>
      <c r="R12108" s="70" t="str">
        <f>IFERROR(IF(K12108="handling and wharfage",SUM(P12108:Q12108),IF(OR(K12108="tank",K12108="Boat",K12108="car"),INDEX(Rate!$B$4:$M$25,MATCH(Gilbert!N12108,Rate!$A$4:$A$25,0),MATCH(Gilbert!L12108,Rate!$B$3:$M$3,0))*O12108*0.8,INDEX(Rate!$B$4:$M$25,MATCH(Gilbert!N12108,Rate!$A$4:$A$25,0),MATCH(Gilbert!L12108,Rate!$B$3:$M$3,0))*O12108)),"")</f>
        <v/>
      </c>
      <c r="T12108" s="71" t="str">
        <f t="shared" si="570"/>
        <v/>
      </c>
    </row>
    <row r="12109" spans="16:20">
      <c r="P12109" s="70" t="str">
        <f t="shared" si="568"/>
        <v/>
      </c>
      <c r="Q12109" s="70" t="str">
        <f t="shared" si="569"/>
        <v/>
      </c>
      <c r="R12109" s="70" t="str">
        <f>IFERROR(IF(K12109="handling and wharfage",SUM(P12109:Q12109),IF(OR(K12109="tank",K12109="Boat",K12109="car"),INDEX(Rate!$B$4:$M$25,MATCH(Gilbert!N12109,Rate!$A$4:$A$25,0),MATCH(Gilbert!L12109,Rate!$B$3:$M$3,0))*O12109*0.8,INDEX(Rate!$B$4:$M$25,MATCH(Gilbert!N12109,Rate!$A$4:$A$25,0),MATCH(Gilbert!L12109,Rate!$B$3:$M$3,0))*O12109)),"")</f>
        <v/>
      </c>
      <c r="T12109" s="71" t="str">
        <f t="shared" si="570"/>
        <v/>
      </c>
    </row>
    <row r="12110" spans="16:20">
      <c r="P12110" s="70" t="str">
        <f t="shared" si="568"/>
        <v/>
      </c>
      <c r="Q12110" s="70" t="str">
        <f t="shared" si="569"/>
        <v/>
      </c>
      <c r="R12110" s="70" t="str">
        <f>IFERROR(IF(K12110="handling and wharfage",SUM(P12110:Q12110),IF(OR(K12110="tank",K12110="Boat",K12110="car"),INDEX(Rate!$B$4:$M$25,MATCH(Gilbert!N12110,Rate!$A$4:$A$25,0),MATCH(Gilbert!L12110,Rate!$B$3:$M$3,0))*O12110*0.8,INDEX(Rate!$B$4:$M$25,MATCH(Gilbert!N12110,Rate!$A$4:$A$25,0),MATCH(Gilbert!L12110,Rate!$B$3:$M$3,0))*O12110)),"")</f>
        <v/>
      </c>
      <c r="T12110" s="71" t="str">
        <f t="shared" si="570"/>
        <v/>
      </c>
    </row>
    <row r="12111" spans="16:20">
      <c r="P12111" s="70" t="str">
        <f t="shared" si="568"/>
        <v/>
      </c>
      <c r="Q12111" s="70" t="str">
        <f t="shared" si="569"/>
        <v/>
      </c>
      <c r="R12111" s="70" t="str">
        <f>IFERROR(IF(K12111="handling and wharfage",SUM(P12111:Q12111),IF(OR(K12111="tank",K12111="Boat",K12111="car"),INDEX(Rate!$B$4:$M$25,MATCH(Gilbert!N12111,Rate!$A$4:$A$25,0),MATCH(Gilbert!L12111,Rate!$B$3:$M$3,0))*O12111*0.8,INDEX(Rate!$B$4:$M$25,MATCH(Gilbert!N12111,Rate!$A$4:$A$25,0),MATCH(Gilbert!L12111,Rate!$B$3:$M$3,0))*O12111)),"")</f>
        <v/>
      </c>
      <c r="T12111" s="71" t="str">
        <f t="shared" si="570"/>
        <v/>
      </c>
    </row>
    <row r="12112" spans="16:20">
      <c r="P12112" s="70" t="str">
        <f t="shared" si="568"/>
        <v/>
      </c>
      <c r="Q12112" s="70" t="str">
        <f t="shared" si="569"/>
        <v/>
      </c>
      <c r="R12112" s="70" t="str">
        <f>IFERROR(IF(K12112="handling and wharfage",SUM(P12112:Q12112),IF(OR(K12112="tank",K12112="Boat",K12112="car"),INDEX(Rate!$B$4:$M$25,MATCH(Gilbert!N12112,Rate!$A$4:$A$25,0),MATCH(Gilbert!L12112,Rate!$B$3:$M$3,0))*O12112*0.8,INDEX(Rate!$B$4:$M$25,MATCH(Gilbert!N12112,Rate!$A$4:$A$25,0),MATCH(Gilbert!L12112,Rate!$B$3:$M$3,0))*O12112)),"")</f>
        <v/>
      </c>
      <c r="T12112" s="71" t="str">
        <f t="shared" si="570"/>
        <v/>
      </c>
    </row>
    <row r="12113" spans="16:20">
      <c r="P12113" s="70" t="str">
        <f t="shared" si="568"/>
        <v/>
      </c>
      <c r="Q12113" s="70" t="str">
        <f t="shared" si="569"/>
        <v/>
      </c>
      <c r="R12113" s="70" t="str">
        <f>IFERROR(IF(K12113="handling and wharfage",SUM(P12113:Q12113),IF(OR(K12113="tank",K12113="Boat",K12113="car"),INDEX(Rate!$B$4:$M$25,MATCH(Gilbert!N12113,Rate!$A$4:$A$25,0),MATCH(Gilbert!L12113,Rate!$B$3:$M$3,0))*O12113*0.8,INDEX(Rate!$B$4:$M$25,MATCH(Gilbert!N12113,Rate!$A$4:$A$25,0),MATCH(Gilbert!L12113,Rate!$B$3:$M$3,0))*O12113)),"")</f>
        <v/>
      </c>
      <c r="T12113" s="71" t="str">
        <f t="shared" si="570"/>
        <v/>
      </c>
    </row>
    <row r="12114" spans="16:20">
      <c r="P12114" s="70" t="str">
        <f t="shared" si="568"/>
        <v/>
      </c>
      <c r="Q12114" s="70" t="str">
        <f t="shared" si="569"/>
        <v/>
      </c>
      <c r="R12114" s="70" t="str">
        <f>IFERROR(IF(K12114="handling and wharfage",SUM(P12114:Q12114),IF(OR(K12114="tank",K12114="Boat",K12114="car"),INDEX(Rate!$B$4:$M$25,MATCH(Gilbert!N12114,Rate!$A$4:$A$25,0),MATCH(Gilbert!L12114,Rate!$B$3:$M$3,0))*O12114*0.8,INDEX(Rate!$B$4:$M$25,MATCH(Gilbert!N12114,Rate!$A$4:$A$25,0),MATCH(Gilbert!L12114,Rate!$B$3:$M$3,0))*O12114)),"")</f>
        <v/>
      </c>
      <c r="T12114" s="71" t="str">
        <f t="shared" si="570"/>
        <v/>
      </c>
    </row>
    <row r="12115" spans="16:20">
      <c r="P12115" s="70" t="str">
        <f t="shared" si="568"/>
        <v/>
      </c>
      <c r="Q12115" s="70" t="str">
        <f t="shared" si="569"/>
        <v/>
      </c>
      <c r="R12115" s="70" t="str">
        <f>IFERROR(IF(K12115="handling and wharfage",SUM(P12115:Q12115),IF(OR(K12115="tank",K12115="Boat",K12115="car"),INDEX(Rate!$B$4:$M$25,MATCH(Gilbert!N12115,Rate!$A$4:$A$25,0),MATCH(Gilbert!L12115,Rate!$B$3:$M$3,0))*O12115*0.8,INDEX(Rate!$B$4:$M$25,MATCH(Gilbert!N12115,Rate!$A$4:$A$25,0),MATCH(Gilbert!L12115,Rate!$B$3:$M$3,0))*O12115)),"")</f>
        <v/>
      </c>
      <c r="T12115" s="71" t="str">
        <f t="shared" si="570"/>
        <v/>
      </c>
    </row>
    <row r="12116" spans="16:20">
      <c r="P12116" s="70" t="str">
        <f t="shared" si="568"/>
        <v/>
      </c>
      <c r="Q12116" s="70" t="str">
        <f t="shared" si="569"/>
        <v/>
      </c>
      <c r="R12116" s="70" t="str">
        <f>IFERROR(IF(K12116="handling and wharfage",SUM(P12116:Q12116),IF(OR(K12116="tank",K12116="Boat",K12116="car"),INDEX(Rate!$B$4:$M$25,MATCH(Gilbert!N12116,Rate!$A$4:$A$25,0),MATCH(Gilbert!L12116,Rate!$B$3:$M$3,0))*O12116*0.8,INDEX(Rate!$B$4:$M$25,MATCH(Gilbert!N12116,Rate!$A$4:$A$25,0),MATCH(Gilbert!L12116,Rate!$B$3:$M$3,0))*O12116)),"")</f>
        <v/>
      </c>
      <c r="T12116" s="71" t="str">
        <f t="shared" si="570"/>
        <v/>
      </c>
    </row>
    <row r="12117" spans="16:20">
      <c r="P12117" s="70" t="str">
        <f t="shared" si="568"/>
        <v/>
      </c>
      <c r="Q12117" s="70" t="str">
        <f t="shared" si="569"/>
        <v/>
      </c>
      <c r="R12117" s="70" t="str">
        <f>IFERROR(IF(K12117="handling and wharfage",SUM(P12117:Q12117),IF(OR(K12117="tank",K12117="Boat",K12117="car"),INDEX(Rate!$B$4:$M$25,MATCH(Gilbert!N12117,Rate!$A$4:$A$25,0),MATCH(Gilbert!L12117,Rate!$B$3:$M$3,0))*O12117*0.8,INDEX(Rate!$B$4:$M$25,MATCH(Gilbert!N12117,Rate!$A$4:$A$25,0),MATCH(Gilbert!L12117,Rate!$B$3:$M$3,0))*O12117)),"")</f>
        <v/>
      </c>
      <c r="T12117" s="71" t="str">
        <f t="shared" si="570"/>
        <v/>
      </c>
    </row>
    <row r="12118" spans="16:20">
      <c r="P12118" s="70" t="str">
        <f t="shared" si="568"/>
        <v/>
      </c>
      <c r="Q12118" s="70" t="str">
        <f t="shared" si="569"/>
        <v/>
      </c>
      <c r="R12118" s="70" t="str">
        <f>IFERROR(IF(K12118="handling and wharfage",SUM(P12118:Q12118),IF(OR(K12118="tank",K12118="Boat",K12118="car"),INDEX(Rate!$B$4:$M$25,MATCH(Gilbert!N12118,Rate!$A$4:$A$25,0),MATCH(Gilbert!L12118,Rate!$B$3:$M$3,0))*O12118*0.8,INDEX(Rate!$B$4:$M$25,MATCH(Gilbert!N12118,Rate!$A$4:$A$25,0),MATCH(Gilbert!L12118,Rate!$B$3:$M$3,0))*O12118)),"")</f>
        <v/>
      </c>
      <c r="T12118" s="71" t="str">
        <f t="shared" si="570"/>
        <v/>
      </c>
    </row>
    <row r="12119" spans="16:20">
      <c r="P12119" s="70" t="str">
        <f t="shared" si="568"/>
        <v/>
      </c>
      <c r="Q12119" s="70" t="str">
        <f t="shared" si="569"/>
        <v/>
      </c>
      <c r="R12119" s="70" t="str">
        <f>IFERROR(IF(K12119="handling and wharfage",SUM(P12119:Q12119),IF(OR(K12119="tank",K12119="Boat",K12119="car"),INDEX(Rate!$B$4:$M$25,MATCH(Gilbert!N12119,Rate!$A$4:$A$25,0),MATCH(Gilbert!L12119,Rate!$B$3:$M$3,0))*O12119*0.8,INDEX(Rate!$B$4:$M$25,MATCH(Gilbert!N12119,Rate!$A$4:$A$25,0),MATCH(Gilbert!L12119,Rate!$B$3:$M$3,0))*O12119)),"")</f>
        <v/>
      </c>
      <c r="T12119" s="71" t="str">
        <f t="shared" si="570"/>
        <v/>
      </c>
    </row>
    <row r="12120" spans="16:20">
      <c r="P12120" s="70" t="str">
        <f t="shared" si="568"/>
        <v/>
      </c>
      <c r="Q12120" s="70" t="str">
        <f t="shared" si="569"/>
        <v/>
      </c>
      <c r="R12120" s="70" t="str">
        <f>IFERROR(IF(K12120="handling and wharfage",SUM(P12120:Q12120),IF(OR(K12120="tank",K12120="Boat",K12120="car"),INDEX(Rate!$B$4:$M$25,MATCH(Gilbert!N12120,Rate!$A$4:$A$25,0),MATCH(Gilbert!L12120,Rate!$B$3:$M$3,0))*O12120*0.8,INDEX(Rate!$B$4:$M$25,MATCH(Gilbert!N12120,Rate!$A$4:$A$25,0),MATCH(Gilbert!L12120,Rate!$B$3:$M$3,0))*O12120)),"")</f>
        <v/>
      </c>
      <c r="T12120" s="71" t="str">
        <f t="shared" si="570"/>
        <v/>
      </c>
    </row>
    <row r="12121" spans="16:20">
      <c r="P12121" s="70" t="str">
        <f t="shared" si="568"/>
        <v/>
      </c>
      <c r="Q12121" s="70" t="str">
        <f t="shared" si="569"/>
        <v/>
      </c>
      <c r="R12121" s="70" t="str">
        <f>IFERROR(IF(K12121="handling and wharfage",SUM(P12121:Q12121),IF(OR(K12121="tank",K12121="Boat",K12121="car"),INDEX(Rate!$B$4:$M$25,MATCH(Gilbert!N12121,Rate!$A$4:$A$25,0),MATCH(Gilbert!L12121,Rate!$B$3:$M$3,0))*O12121*0.8,INDEX(Rate!$B$4:$M$25,MATCH(Gilbert!N12121,Rate!$A$4:$A$25,0),MATCH(Gilbert!L12121,Rate!$B$3:$M$3,0))*O12121)),"")</f>
        <v/>
      </c>
      <c r="T12121" s="71" t="str">
        <f t="shared" si="570"/>
        <v/>
      </c>
    </row>
    <row r="12122" spans="16:20">
      <c r="P12122" s="70" t="str">
        <f t="shared" si="568"/>
        <v/>
      </c>
      <c r="Q12122" s="70" t="str">
        <f t="shared" si="569"/>
        <v/>
      </c>
      <c r="R12122" s="70" t="str">
        <f>IFERROR(IF(K12122="handling and wharfage",SUM(P12122:Q12122),IF(OR(K12122="tank",K12122="Boat",K12122="car"),INDEX(Rate!$B$4:$M$25,MATCH(Gilbert!N12122,Rate!$A$4:$A$25,0),MATCH(Gilbert!L12122,Rate!$B$3:$M$3,0))*O12122*0.8,INDEX(Rate!$B$4:$M$25,MATCH(Gilbert!N12122,Rate!$A$4:$A$25,0),MATCH(Gilbert!L12122,Rate!$B$3:$M$3,0))*O12122)),"")</f>
        <v/>
      </c>
      <c r="T12122" s="71" t="str">
        <f t="shared" si="570"/>
        <v/>
      </c>
    </row>
    <row r="12123" spans="16:20">
      <c r="P12123" s="70" t="str">
        <f t="shared" si="568"/>
        <v/>
      </c>
      <c r="Q12123" s="70" t="str">
        <f t="shared" si="569"/>
        <v/>
      </c>
      <c r="R12123" s="70" t="str">
        <f>IFERROR(IF(K12123="handling and wharfage",SUM(P12123:Q12123),IF(OR(K12123="tank",K12123="Boat",K12123="car"),INDEX(Rate!$B$4:$M$25,MATCH(Gilbert!N12123,Rate!$A$4:$A$25,0),MATCH(Gilbert!L12123,Rate!$B$3:$M$3,0))*O12123*0.8,INDEX(Rate!$B$4:$M$25,MATCH(Gilbert!N12123,Rate!$A$4:$A$25,0),MATCH(Gilbert!L12123,Rate!$B$3:$M$3,0))*O12123)),"")</f>
        <v/>
      </c>
      <c r="T12123" s="71" t="str">
        <f t="shared" si="570"/>
        <v/>
      </c>
    </row>
    <row r="12124" spans="16:20">
      <c r="P12124" s="70" t="str">
        <f t="shared" si="568"/>
        <v/>
      </c>
      <c r="Q12124" s="70" t="str">
        <f t="shared" si="569"/>
        <v/>
      </c>
      <c r="R12124" s="70" t="str">
        <f>IFERROR(IF(K12124="handling and wharfage",SUM(P12124:Q12124),IF(OR(K12124="tank",K12124="Boat",K12124="car"),INDEX(Rate!$B$4:$M$25,MATCH(Gilbert!N12124,Rate!$A$4:$A$25,0),MATCH(Gilbert!L12124,Rate!$B$3:$M$3,0))*O12124*0.8,INDEX(Rate!$B$4:$M$25,MATCH(Gilbert!N12124,Rate!$A$4:$A$25,0),MATCH(Gilbert!L12124,Rate!$B$3:$M$3,0))*O12124)),"")</f>
        <v/>
      </c>
      <c r="T12124" s="71" t="str">
        <f t="shared" si="570"/>
        <v/>
      </c>
    </row>
    <row r="12125" spans="16:20">
      <c r="P12125" s="70" t="str">
        <f t="shared" si="568"/>
        <v/>
      </c>
      <c r="Q12125" s="70" t="str">
        <f t="shared" si="569"/>
        <v/>
      </c>
      <c r="R12125" s="70" t="str">
        <f>IFERROR(IF(K12125="handling and wharfage",SUM(P12125:Q12125),IF(OR(K12125="tank",K12125="Boat",K12125="car"),INDEX(Rate!$B$4:$M$25,MATCH(Gilbert!N12125,Rate!$A$4:$A$25,0),MATCH(Gilbert!L12125,Rate!$B$3:$M$3,0))*O12125*0.8,INDEX(Rate!$B$4:$M$25,MATCH(Gilbert!N12125,Rate!$A$4:$A$25,0),MATCH(Gilbert!L12125,Rate!$B$3:$M$3,0))*O12125)),"")</f>
        <v/>
      </c>
      <c r="T12125" s="71" t="str">
        <f t="shared" si="570"/>
        <v/>
      </c>
    </row>
    <row r="12126" spans="16:20">
      <c r="P12126" s="70" t="str">
        <f t="shared" si="568"/>
        <v/>
      </c>
      <c r="Q12126" s="70" t="str">
        <f t="shared" si="569"/>
        <v/>
      </c>
      <c r="R12126" s="70" t="str">
        <f>IFERROR(IF(K12126="handling and wharfage",SUM(P12126:Q12126),IF(OR(K12126="tank",K12126="Boat",K12126="car"),INDEX(Rate!$B$4:$M$25,MATCH(Gilbert!N12126,Rate!$A$4:$A$25,0),MATCH(Gilbert!L12126,Rate!$B$3:$M$3,0))*O12126*0.8,INDEX(Rate!$B$4:$M$25,MATCH(Gilbert!N12126,Rate!$A$4:$A$25,0),MATCH(Gilbert!L12126,Rate!$B$3:$M$3,0))*O12126)),"")</f>
        <v/>
      </c>
      <c r="T12126" s="71" t="str">
        <f t="shared" si="570"/>
        <v/>
      </c>
    </row>
    <row r="12127" spans="16:20">
      <c r="P12127" s="70" t="str">
        <f t="shared" si="568"/>
        <v/>
      </c>
      <c r="Q12127" s="70" t="str">
        <f t="shared" si="569"/>
        <v/>
      </c>
      <c r="R12127" s="70" t="str">
        <f>IFERROR(IF(K12127="handling and wharfage",SUM(P12127:Q12127),IF(OR(K12127="tank",K12127="Boat",K12127="car"),INDEX(Rate!$B$4:$M$25,MATCH(Gilbert!N12127,Rate!$A$4:$A$25,0),MATCH(Gilbert!L12127,Rate!$B$3:$M$3,0))*O12127*0.8,INDEX(Rate!$B$4:$M$25,MATCH(Gilbert!N12127,Rate!$A$4:$A$25,0),MATCH(Gilbert!L12127,Rate!$B$3:$M$3,0))*O12127)),"")</f>
        <v/>
      </c>
      <c r="T12127" s="71" t="str">
        <f t="shared" si="570"/>
        <v/>
      </c>
    </row>
    <row r="12128" spans="16:20">
      <c r="P12128" s="70" t="str">
        <f t="shared" si="568"/>
        <v/>
      </c>
      <c r="Q12128" s="70" t="str">
        <f t="shared" si="569"/>
        <v/>
      </c>
      <c r="R12128" s="70" t="str">
        <f>IFERROR(IF(K12128="handling and wharfage",SUM(P12128:Q12128),IF(OR(K12128="tank",K12128="Boat",K12128="car"),INDEX(Rate!$B$4:$M$25,MATCH(Gilbert!N12128,Rate!$A$4:$A$25,0),MATCH(Gilbert!L12128,Rate!$B$3:$M$3,0))*O12128*0.8,INDEX(Rate!$B$4:$M$25,MATCH(Gilbert!N12128,Rate!$A$4:$A$25,0),MATCH(Gilbert!L12128,Rate!$B$3:$M$3,0))*O12128)),"")</f>
        <v/>
      </c>
      <c r="T12128" s="71" t="str">
        <f t="shared" si="570"/>
        <v/>
      </c>
    </row>
    <row r="12129" spans="16:20">
      <c r="P12129" s="70" t="str">
        <f t="shared" si="568"/>
        <v/>
      </c>
      <c r="Q12129" s="70" t="str">
        <f t="shared" si="569"/>
        <v/>
      </c>
      <c r="R12129" s="70" t="str">
        <f>IFERROR(IF(K12129="handling and wharfage",SUM(P12129:Q12129),IF(OR(K12129="tank",K12129="Boat",K12129="car"),INDEX(Rate!$B$4:$M$25,MATCH(Gilbert!N12129,Rate!$A$4:$A$25,0),MATCH(Gilbert!L12129,Rate!$B$3:$M$3,0))*O12129*0.8,INDEX(Rate!$B$4:$M$25,MATCH(Gilbert!N12129,Rate!$A$4:$A$25,0),MATCH(Gilbert!L12129,Rate!$B$3:$M$3,0))*O12129)),"")</f>
        <v/>
      </c>
      <c r="T12129" s="71" t="str">
        <f t="shared" si="570"/>
        <v/>
      </c>
    </row>
    <row r="12130" spans="16:20">
      <c r="P12130" s="70" t="str">
        <f t="shared" si="568"/>
        <v/>
      </c>
      <c r="Q12130" s="70" t="str">
        <f t="shared" si="569"/>
        <v/>
      </c>
      <c r="R12130" s="70" t="str">
        <f>IFERROR(IF(K12130="handling and wharfage",SUM(P12130:Q12130),IF(OR(K12130="tank",K12130="Boat",K12130="car"),INDEX(Rate!$B$4:$M$25,MATCH(Gilbert!N12130,Rate!$A$4:$A$25,0),MATCH(Gilbert!L12130,Rate!$B$3:$M$3,0))*O12130*0.8,INDEX(Rate!$B$4:$M$25,MATCH(Gilbert!N12130,Rate!$A$4:$A$25,0),MATCH(Gilbert!L12130,Rate!$B$3:$M$3,0))*O12130)),"")</f>
        <v/>
      </c>
      <c r="T12130" s="71" t="str">
        <f t="shared" si="570"/>
        <v/>
      </c>
    </row>
    <row r="12131" spans="16:20">
      <c r="P12131" s="70" t="str">
        <f t="shared" si="568"/>
        <v/>
      </c>
      <c r="Q12131" s="70" t="str">
        <f t="shared" si="569"/>
        <v/>
      </c>
      <c r="R12131" s="70" t="str">
        <f>IFERROR(IF(K12131="handling and wharfage",SUM(P12131:Q12131),IF(OR(K12131="tank",K12131="Boat",K12131="car"),INDEX(Rate!$B$4:$M$25,MATCH(Gilbert!N12131,Rate!$A$4:$A$25,0),MATCH(Gilbert!L12131,Rate!$B$3:$M$3,0))*O12131*0.8,INDEX(Rate!$B$4:$M$25,MATCH(Gilbert!N12131,Rate!$A$4:$A$25,0),MATCH(Gilbert!L12131,Rate!$B$3:$M$3,0))*O12131)),"")</f>
        <v/>
      </c>
      <c r="T12131" s="71" t="str">
        <f t="shared" si="570"/>
        <v/>
      </c>
    </row>
    <row r="12132" spans="16:20">
      <c r="P12132" s="70" t="str">
        <f t="shared" si="568"/>
        <v/>
      </c>
      <c r="Q12132" s="70" t="str">
        <f t="shared" si="569"/>
        <v/>
      </c>
      <c r="R12132" s="70" t="str">
        <f>IFERROR(IF(K12132="handling and wharfage",SUM(P12132:Q12132),IF(OR(K12132="tank",K12132="Boat",K12132="car"),INDEX(Rate!$B$4:$M$25,MATCH(Gilbert!N12132,Rate!$A$4:$A$25,0),MATCH(Gilbert!L12132,Rate!$B$3:$M$3,0))*O12132*0.8,INDEX(Rate!$B$4:$M$25,MATCH(Gilbert!N12132,Rate!$A$4:$A$25,0),MATCH(Gilbert!L12132,Rate!$B$3:$M$3,0))*O12132)),"")</f>
        <v/>
      </c>
      <c r="T12132" s="71" t="str">
        <f t="shared" si="570"/>
        <v/>
      </c>
    </row>
    <row r="12133" spans="16:20">
      <c r="P12133" s="70" t="str">
        <f t="shared" si="568"/>
        <v/>
      </c>
      <c r="Q12133" s="70" t="str">
        <f t="shared" si="569"/>
        <v/>
      </c>
      <c r="R12133" s="70" t="str">
        <f>IFERROR(IF(K12133="handling and wharfage",SUM(P12133:Q12133),IF(OR(K12133="tank",K12133="Boat",K12133="car"),INDEX(Rate!$B$4:$M$25,MATCH(Gilbert!N12133,Rate!$A$4:$A$25,0),MATCH(Gilbert!L12133,Rate!$B$3:$M$3,0))*O12133*0.8,INDEX(Rate!$B$4:$M$25,MATCH(Gilbert!N12133,Rate!$A$4:$A$25,0),MATCH(Gilbert!L12133,Rate!$B$3:$M$3,0))*O12133)),"")</f>
        <v/>
      </c>
      <c r="T12133" s="71" t="str">
        <f t="shared" si="570"/>
        <v/>
      </c>
    </row>
    <row r="12134" spans="16:20">
      <c r="P12134" s="70" t="str">
        <f t="shared" si="568"/>
        <v/>
      </c>
      <c r="Q12134" s="70" t="str">
        <f t="shared" si="569"/>
        <v/>
      </c>
      <c r="R12134" s="70" t="str">
        <f>IFERROR(IF(K12134="handling and wharfage",SUM(P12134:Q12134),IF(OR(K12134="tank",K12134="Boat",K12134="car"),INDEX(Rate!$B$4:$M$25,MATCH(Gilbert!N12134,Rate!$A$4:$A$25,0),MATCH(Gilbert!L12134,Rate!$B$3:$M$3,0))*O12134*0.8,INDEX(Rate!$B$4:$M$25,MATCH(Gilbert!N12134,Rate!$A$4:$A$25,0),MATCH(Gilbert!L12134,Rate!$B$3:$M$3,0))*O12134)),"")</f>
        <v/>
      </c>
      <c r="T12134" s="71" t="str">
        <f t="shared" si="570"/>
        <v/>
      </c>
    </row>
    <row r="12135" spans="16:20">
      <c r="P12135" s="70" t="str">
        <f t="shared" si="568"/>
        <v/>
      </c>
      <c r="Q12135" s="70" t="str">
        <f t="shared" si="569"/>
        <v/>
      </c>
      <c r="R12135" s="70" t="str">
        <f>IFERROR(IF(K12135="handling and wharfage",SUM(P12135:Q12135),IF(OR(K12135="tank",K12135="Boat",K12135="car"),INDEX(Rate!$B$4:$M$25,MATCH(Gilbert!N12135,Rate!$A$4:$A$25,0),MATCH(Gilbert!L12135,Rate!$B$3:$M$3,0))*O12135*0.8,INDEX(Rate!$B$4:$M$25,MATCH(Gilbert!N12135,Rate!$A$4:$A$25,0),MATCH(Gilbert!L12135,Rate!$B$3:$M$3,0))*O12135)),"")</f>
        <v/>
      </c>
      <c r="T12135" s="71" t="str">
        <f t="shared" si="570"/>
        <v/>
      </c>
    </row>
    <row r="12136" spans="16:20">
      <c r="P12136" s="70" t="str">
        <f t="shared" si="568"/>
        <v/>
      </c>
      <c r="Q12136" s="70" t="str">
        <f t="shared" si="569"/>
        <v/>
      </c>
      <c r="R12136" s="70" t="str">
        <f>IFERROR(IF(K12136="handling and wharfage",SUM(P12136:Q12136),IF(OR(K12136="tank",K12136="Boat",K12136="car"),INDEX(Rate!$B$4:$M$25,MATCH(Gilbert!N12136,Rate!$A$4:$A$25,0),MATCH(Gilbert!L12136,Rate!$B$3:$M$3,0))*O12136*0.8,INDEX(Rate!$B$4:$M$25,MATCH(Gilbert!N12136,Rate!$A$4:$A$25,0),MATCH(Gilbert!L12136,Rate!$B$3:$M$3,0))*O12136)),"")</f>
        <v/>
      </c>
      <c r="T12136" s="71" t="str">
        <f t="shared" si="570"/>
        <v/>
      </c>
    </row>
    <row r="12137" spans="16:20">
      <c r="P12137" s="70" t="str">
        <f t="shared" si="568"/>
        <v/>
      </c>
      <c r="Q12137" s="70" t="str">
        <f t="shared" si="569"/>
        <v/>
      </c>
      <c r="R12137" s="70" t="str">
        <f>IFERROR(IF(K12137="handling and wharfage",SUM(P12137:Q12137),IF(OR(K12137="tank",K12137="Boat",K12137="car"),INDEX(Rate!$B$4:$M$25,MATCH(Gilbert!N12137,Rate!$A$4:$A$25,0),MATCH(Gilbert!L12137,Rate!$B$3:$M$3,0))*O12137*0.8,INDEX(Rate!$B$4:$M$25,MATCH(Gilbert!N12137,Rate!$A$4:$A$25,0),MATCH(Gilbert!L12137,Rate!$B$3:$M$3,0))*O12137)),"")</f>
        <v/>
      </c>
      <c r="T12137" s="71" t="str">
        <f t="shared" si="570"/>
        <v/>
      </c>
    </row>
    <row r="12138" spans="16:20">
      <c r="P12138" s="70" t="str">
        <f t="shared" si="568"/>
        <v/>
      </c>
      <c r="Q12138" s="70" t="str">
        <f t="shared" si="569"/>
        <v/>
      </c>
      <c r="R12138" s="70" t="str">
        <f>IFERROR(IF(K12138="handling and wharfage",SUM(P12138:Q12138),IF(OR(K12138="tank",K12138="Boat",K12138="car"),INDEX(Rate!$B$4:$M$25,MATCH(Gilbert!N12138,Rate!$A$4:$A$25,0),MATCH(Gilbert!L12138,Rate!$B$3:$M$3,0))*O12138*0.8,INDEX(Rate!$B$4:$M$25,MATCH(Gilbert!N12138,Rate!$A$4:$A$25,0),MATCH(Gilbert!L12138,Rate!$B$3:$M$3,0))*O12138)),"")</f>
        <v/>
      </c>
      <c r="T12138" s="71" t="str">
        <f t="shared" si="570"/>
        <v/>
      </c>
    </row>
    <row r="12139" spans="16:20">
      <c r="P12139" s="70" t="str">
        <f t="shared" si="568"/>
        <v/>
      </c>
      <c r="Q12139" s="70" t="str">
        <f t="shared" si="569"/>
        <v/>
      </c>
      <c r="R12139" s="70" t="str">
        <f>IFERROR(IF(K12139="handling and wharfage",SUM(P12139:Q12139),IF(OR(K12139="tank",K12139="Boat",K12139="car"),INDEX(Rate!$B$4:$M$25,MATCH(Gilbert!N12139,Rate!$A$4:$A$25,0),MATCH(Gilbert!L12139,Rate!$B$3:$M$3,0))*O12139*0.8,INDEX(Rate!$B$4:$M$25,MATCH(Gilbert!N12139,Rate!$A$4:$A$25,0),MATCH(Gilbert!L12139,Rate!$B$3:$M$3,0))*O12139)),"")</f>
        <v/>
      </c>
      <c r="T12139" s="71" t="str">
        <f t="shared" si="570"/>
        <v/>
      </c>
    </row>
    <row r="12140" spans="16:20">
      <c r="P12140" s="70" t="str">
        <f t="shared" si="568"/>
        <v/>
      </c>
      <c r="Q12140" s="70" t="str">
        <f t="shared" si="569"/>
        <v/>
      </c>
      <c r="R12140" s="70" t="str">
        <f>IFERROR(IF(K12140="handling and wharfage",SUM(P12140:Q12140),IF(OR(K12140="tank",K12140="Boat",K12140="car"),INDEX(Rate!$B$4:$M$25,MATCH(Gilbert!N12140,Rate!$A$4:$A$25,0),MATCH(Gilbert!L12140,Rate!$B$3:$M$3,0))*O12140*0.8,INDEX(Rate!$B$4:$M$25,MATCH(Gilbert!N12140,Rate!$A$4:$A$25,0),MATCH(Gilbert!L12140,Rate!$B$3:$M$3,0))*O12140)),"")</f>
        <v/>
      </c>
      <c r="T12140" s="71" t="str">
        <f t="shared" si="570"/>
        <v/>
      </c>
    </row>
    <row r="12141" spans="16:20">
      <c r="P12141" s="70" t="str">
        <f t="shared" si="568"/>
        <v/>
      </c>
      <c r="Q12141" s="70" t="str">
        <f t="shared" si="569"/>
        <v/>
      </c>
      <c r="R12141" s="70" t="str">
        <f>IFERROR(IF(K12141="handling and wharfage",SUM(P12141:Q12141),IF(OR(K12141="tank",K12141="Boat",K12141="car"),INDEX(Rate!$B$4:$M$25,MATCH(Gilbert!N12141,Rate!$A$4:$A$25,0),MATCH(Gilbert!L12141,Rate!$B$3:$M$3,0))*O12141*0.8,INDEX(Rate!$B$4:$M$25,MATCH(Gilbert!N12141,Rate!$A$4:$A$25,0),MATCH(Gilbert!L12141,Rate!$B$3:$M$3,0))*O12141)),"")</f>
        <v/>
      </c>
      <c r="T12141" s="71" t="str">
        <f t="shared" si="570"/>
        <v/>
      </c>
    </row>
    <row r="12142" spans="16:20">
      <c r="P12142" s="70" t="str">
        <f t="shared" si="568"/>
        <v/>
      </c>
      <c r="Q12142" s="70" t="str">
        <f t="shared" si="569"/>
        <v/>
      </c>
      <c r="R12142" s="70" t="str">
        <f>IFERROR(IF(K12142="handling and wharfage",SUM(P12142:Q12142),IF(OR(K12142="tank",K12142="Boat",K12142="car"),INDEX(Rate!$B$4:$M$25,MATCH(Gilbert!N12142,Rate!$A$4:$A$25,0),MATCH(Gilbert!L12142,Rate!$B$3:$M$3,0))*O12142*0.8,INDEX(Rate!$B$4:$M$25,MATCH(Gilbert!N12142,Rate!$A$4:$A$25,0),MATCH(Gilbert!L12142,Rate!$B$3:$M$3,0))*O12142)),"")</f>
        <v/>
      </c>
      <c r="T12142" s="71" t="str">
        <f t="shared" si="570"/>
        <v/>
      </c>
    </row>
    <row r="12143" spans="16:20">
      <c r="P12143" s="70" t="str">
        <f t="shared" si="568"/>
        <v/>
      </c>
      <c r="Q12143" s="70" t="str">
        <f t="shared" si="569"/>
        <v/>
      </c>
      <c r="R12143" s="70" t="str">
        <f>IFERROR(IF(K12143="handling and wharfage",SUM(P12143:Q12143),IF(OR(K12143="tank",K12143="Boat",K12143="car"),INDEX(Rate!$B$4:$M$25,MATCH(Gilbert!N12143,Rate!$A$4:$A$25,0),MATCH(Gilbert!L12143,Rate!$B$3:$M$3,0))*O12143*0.8,INDEX(Rate!$B$4:$M$25,MATCH(Gilbert!N12143,Rate!$A$4:$A$25,0),MATCH(Gilbert!L12143,Rate!$B$3:$M$3,0))*O12143)),"")</f>
        <v/>
      </c>
      <c r="T12143" s="71" t="str">
        <f t="shared" si="570"/>
        <v/>
      </c>
    </row>
    <row r="12144" spans="16:20">
      <c r="P12144" s="70" t="str">
        <f t="shared" si="568"/>
        <v/>
      </c>
      <c r="Q12144" s="70" t="str">
        <f t="shared" si="569"/>
        <v/>
      </c>
      <c r="R12144" s="70" t="str">
        <f>IFERROR(IF(K12144="handling and wharfage",SUM(P12144:Q12144),IF(OR(K12144="tank",K12144="Boat",K12144="car"),INDEX(Rate!$B$4:$M$25,MATCH(Gilbert!N12144,Rate!$A$4:$A$25,0),MATCH(Gilbert!L12144,Rate!$B$3:$M$3,0))*O12144*0.8,INDEX(Rate!$B$4:$M$25,MATCH(Gilbert!N12144,Rate!$A$4:$A$25,0),MATCH(Gilbert!L12144,Rate!$B$3:$M$3,0))*O12144)),"")</f>
        <v/>
      </c>
      <c r="T12144" s="71" t="str">
        <f t="shared" si="570"/>
        <v/>
      </c>
    </row>
    <row r="12145" spans="16:20">
      <c r="P12145" s="70" t="str">
        <f t="shared" si="568"/>
        <v/>
      </c>
      <c r="Q12145" s="70" t="str">
        <f t="shared" si="569"/>
        <v/>
      </c>
      <c r="R12145" s="70" t="str">
        <f>IFERROR(IF(K12145="handling and wharfage",SUM(P12145:Q12145),IF(OR(K12145="tank",K12145="Boat",K12145="car"),INDEX(Rate!$B$4:$M$25,MATCH(Gilbert!N12145,Rate!$A$4:$A$25,0),MATCH(Gilbert!L12145,Rate!$B$3:$M$3,0))*O12145*0.8,INDEX(Rate!$B$4:$M$25,MATCH(Gilbert!N12145,Rate!$A$4:$A$25,0),MATCH(Gilbert!L12145,Rate!$B$3:$M$3,0))*O12145)),"")</f>
        <v/>
      </c>
      <c r="T12145" s="71" t="str">
        <f t="shared" si="570"/>
        <v/>
      </c>
    </row>
    <row r="12146" spans="16:20">
      <c r="P12146" s="70" t="str">
        <f t="shared" si="568"/>
        <v/>
      </c>
      <c r="Q12146" s="70" t="str">
        <f t="shared" si="569"/>
        <v/>
      </c>
      <c r="R12146" s="70" t="str">
        <f>IFERROR(IF(K12146="handling and wharfage",SUM(P12146:Q12146),IF(OR(K12146="tank",K12146="Boat",K12146="car"),INDEX(Rate!$B$4:$M$25,MATCH(Gilbert!N12146,Rate!$A$4:$A$25,0),MATCH(Gilbert!L12146,Rate!$B$3:$M$3,0))*O12146*0.8,INDEX(Rate!$B$4:$M$25,MATCH(Gilbert!N12146,Rate!$A$4:$A$25,0),MATCH(Gilbert!L12146,Rate!$B$3:$M$3,0))*O12146)),"")</f>
        <v/>
      </c>
      <c r="T12146" s="71" t="str">
        <f t="shared" si="570"/>
        <v/>
      </c>
    </row>
    <row r="12147" spans="16:20">
      <c r="P12147" s="70" t="str">
        <f t="shared" si="568"/>
        <v/>
      </c>
      <c r="Q12147" s="70" t="str">
        <f t="shared" si="569"/>
        <v/>
      </c>
      <c r="R12147" s="70" t="str">
        <f>IFERROR(IF(K12147="handling and wharfage",SUM(P12147:Q12147),IF(OR(K12147="tank",K12147="Boat",K12147="car"),INDEX(Rate!$B$4:$M$25,MATCH(Gilbert!N12147,Rate!$A$4:$A$25,0),MATCH(Gilbert!L12147,Rate!$B$3:$M$3,0))*O12147*0.8,INDEX(Rate!$B$4:$M$25,MATCH(Gilbert!N12147,Rate!$A$4:$A$25,0),MATCH(Gilbert!L12147,Rate!$B$3:$M$3,0))*O12147)),"")</f>
        <v/>
      </c>
      <c r="T12147" s="71" t="str">
        <f t="shared" si="570"/>
        <v/>
      </c>
    </row>
    <row r="12148" spans="16:20">
      <c r="P12148" s="70" t="str">
        <f t="shared" si="568"/>
        <v/>
      </c>
      <c r="Q12148" s="70" t="str">
        <f t="shared" si="569"/>
        <v/>
      </c>
      <c r="R12148" s="70" t="str">
        <f>IFERROR(IF(K12148="handling and wharfage",SUM(P12148:Q12148),IF(OR(K12148="tank",K12148="Boat",K12148="car"),INDEX(Rate!$B$4:$M$25,MATCH(Gilbert!N12148,Rate!$A$4:$A$25,0),MATCH(Gilbert!L12148,Rate!$B$3:$M$3,0))*O12148*0.8,INDEX(Rate!$B$4:$M$25,MATCH(Gilbert!N12148,Rate!$A$4:$A$25,0),MATCH(Gilbert!L12148,Rate!$B$3:$M$3,0))*O12148)),"")</f>
        <v/>
      </c>
      <c r="T12148" s="71" t="str">
        <f t="shared" si="570"/>
        <v/>
      </c>
    </row>
    <row r="12149" spans="16:20">
      <c r="P12149" s="70" t="str">
        <f t="shared" si="568"/>
        <v/>
      </c>
      <c r="Q12149" s="70" t="str">
        <f t="shared" si="569"/>
        <v/>
      </c>
      <c r="R12149" s="70" t="str">
        <f>IFERROR(IF(K12149="handling and wharfage",SUM(P12149:Q12149),IF(OR(K12149="tank",K12149="Boat",K12149="car"),INDEX(Rate!$B$4:$M$25,MATCH(Gilbert!N12149,Rate!$A$4:$A$25,0),MATCH(Gilbert!L12149,Rate!$B$3:$M$3,0))*O12149*0.8,INDEX(Rate!$B$4:$M$25,MATCH(Gilbert!N12149,Rate!$A$4:$A$25,0),MATCH(Gilbert!L12149,Rate!$B$3:$M$3,0))*O12149)),"")</f>
        <v/>
      </c>
      <c r="T12149" s="71" t="str">
        <f t="shared" si="570"/>
        <v/>
      </c>
    </row>
    <row r="12150" spans="16:20">
      <c r="P12150" s="70" t="str">
        <f t="shared" si="568"/>
        <v/>
      </c>
      <c r="Q12150" s="70" t="str">
        <f t="shared" si="569"/>
        <v/>
      </c>
      <c r="R12150" s="70" t="str">
        <f>IFERROR(IF(K12150="handling and wharfage",SUM(P12150:Q12150),IF(OR(K12150="tank",K12150="Boat",K12150="car"),INDEX(Rate!$B$4:$M$25,MATCH(Gilbert!N12150,Rate!$A$4:$A$25,0),MATCH(Gilbert!L12150,Rate!$B$3:$M$3,0))*O12150*0.8,INDEX(Rate!$B$4:$M$25,MATCH(Gilbert!N12150,Rate!$A$4:$A$25,0),MATCH(Gilbert!L12150,Rate!$B$3:$M$3,0))*O12150)),"")</f>
        <v/>
      </c>
      <c r="T12150" s="71" t="str">
        <f t="shared" si="570"/>
        <v/>
      </c>
    </row>
    <row r="12151" spans="16:20">
      <c r="P12151" s="70" t="str">
        <f t="shared" si="568"/>
        <v/>
      </c>
      <c r="Q12151" s="70" t="str">
        <f t="shared" si="569"/>
        <v/>
      </c>
      <c r="R12151" s="70" t="str">
        <f>IFERROR(IF(K12151="handling and wharfage",SUM(P12151:Q12151),IF(OR(K12151="tank",K12151="Boat",K12151="car"),INDEX(Rate!$B$4:$M$25,MATCH(Gilbert!N12151,Rate!$A$4:$A$25,0),MATCH(Gilbert!L12151,Rate!$B$3:$M$3,0))*O12151*0.8,INDEX(Rate!$B$4:$M$25,MATCH(Gilbert!N12151,Rate!$A$4:$A$25,0),MATCH(Gilbert!L12151,Rate!$B$3:$M$3,0))*O12151)),"")</f>
        <v/>
      </c>
      <c r="T12151" s="71" t="str">
        <f t="shared" si="570"/>
        <v/>
      </c>
    </row>
    <row r="12152" spans="16:20">
      <c r="P12152" s="70" t="str">
        <f t="shared" si="568"/>
        <v/>
      </c>
      <c r="Q12152" s="70" t="str">
        <f t="shared" si="569"/>
        <v/>
      </c>
      <c r="R12152" s="70" t="str">
        <f>IFERROR(IF(K12152="handling and wharfage",SUM(P12152:Q12152),IF(OR(K12152="tank",K12152="Boat",K12152="car"),INDEX(Rate!$B$4:$M$25,MATCH(Gilbert!N12152,Rate!$A$4:$A$25,0),MATCH(Gilbert!L12152,Rate!$B$3:$M$3,0))*O12152*0.8,INDEX(Rate!$B$4:$M$25,MATCH(Gilbert!N12152,Rate!$A$4:$A$25,0),MATCH(Gilbert!L12152,Rate!$B$3:$M$3,0))*O12152)),"")</f>
        <v/>
      </c>
      <c r="T12152" s="71" t="str">
        <f t="shared" si="570"/>
        <v/>
      </c>
    </row>
    <row r="12153" spans="16:20">
      <c r="P12153" s="70" t="str">
        <f t="shared" si="568"/>
        <v/>
      </c>
      <c r="Q12153" s="70" t="str">
        <f t="shared" si="569"/>
        <v/>
      </c>
      <c r="R12153" s="70" t="str">
        <f>IFERROR(IF(K12153="handling and wharfage",SUM(P12153:Q12153),IF(OR(K12153="tank",K12153="Boat",K12153="car"),INDEX(Rate!$B$4:$M$25,MATCH(Gilbert!N12153,Rate!$A$4:$A$25,0),MATCH(Gilbert!L12153,Rate!$B$3:$M$3,0))*O12153*0.8,INDEX(Rate!$B$4:$M$25,MATCH(Gilbert!N12153,Rate!$A$4:$A$25,0),MATCH(Gilbert!L12153,Rate!$B$3:$M$3,0))*O12153)),"")</f>
        <v/>
      </c>
      <c r="T12153" s="71" t="str">
        <f t="shared" si="570"/>
        <v/>
      </c>
    </row>
    <row r="12154" spans="16:20">
      <c r="P12154" s="70" t="str">
        <f t="shared" si="568"/>
        <v/>
      </c>
      <c r="Q12154" s="70" t="str">
        <f t="shared" si="569"/>
        <v/>
      </c>
      <c r="R12154" s="70" t="str">
        <f>IFERROR(IF(K12154="handling and wharfage",SUM(P12154:Q12154),IF(OR(K12154="tank",K12154="Boat",K12154="car"),INDEX(Rate!$B$4:$M$25,MATCH(Gilbert!N12154,Rate!$A$4:$A$25,0),MATCH(Gilbert!L12154,Rate!$B$3:$M$3,0))*O12154*0.8,INDEX(Rate!$B$4:$M$25,MATCH(Gilbert!N12154,Rate!$A$4:$A$25,0),MATCH(Gilbert!L12154,Rate!$B$3:$M$3,0))*O12154)),"")</f>
        <v/>
      </c>
      <c r="T12154" s="71" t="str">
        <f t="shared" si="570"/>
        <v/>
      </c>
    </row>
    <row r="12155" spans="16:20">
      <c r="P12155" s="70" t="str">
        <f t="shared" si="568"/>
        <v/>
      </c>
      <c r="Q12155" s="70" t="str">
        <f t="shared" si="569"/>
        <v/>
      </c>
      <c r="R12155" s="70" t="str">
        <f>IFERROR(IF(K12155="handling and wharfage",SUM(P12155:Q12155),IF(OR(K12155="tank",K12155="Boat",K12155="car"),INDEX(Rate!$B$4:$M$25,MATCH(Gilbert!N12155,Rate!$A$4:$A$25,0),MATCH(Gilbert!L12155,Rate!$B$3:$M$3,0))*O12155*0.8,INDEX(Rate!$B$4:$M$25,MATCH(Gilbert!N12155,Rate!$A$4:$A$25,0),MATCH(Gilbert!L12155,Rate!$B$3:$M$3,0))*O12155)),"")</f>
        <v/>
      </c>
      <c r="T12155" s="71" t="str">
        <f t="shared" si="570"/>
        <v/>
      </c>
    </row>
    <row r="12156" spans="16:20">
      <c r="P12156" s="70" t="str">
        <f t="shared" si="568"/>
        <v/>
      </c>
      <c r="Q12156" s="70" t="str">
        <f t="shared" si="569"/>
        <v/>
      </c>
      <c r="R12156" s="70" t="str">
        <f>IFERROR(IF(K12156="handling and wharfage",SUM(P12156:Q12156),IF(OR(K12156="tank",K12156="Boat",K12156="car"),INDEX(Rate!$B$4:$M$25,MATCH(Gilbert!N12156,Rate!$A$4:$A$25,0),MATCH(Gilbert!L12156,Rate!$B$3:$M$3,0))*O12156*0.8,INDEX(Rate!$B$4:$M$25,MATCH(Gilbert!N12156,Rate!$A$4:$A$25,0),MATCH(Gilbert!L12156,Rate!$B$3:$M$3,0))*O12156)),"")</f>
        <v/>
      </c>
      <c r="T12156" s="71" t="str">
        <f t="shared" si="570"/>
        <v/>
      </c>
    </row>
    <row r="12157" spans="16:20">
      <c r="P12157" s="70" t="str">
        <f t="shared" si="568"/>
        <v/>
      </c>
      <c r="Q12157" s="70" t="str">
        <f t="shared" si="569"/>
        <v/>
      </c>
      <c r="R12157" s="70" t="str">
        <f>IFERROR(IF(K12157="handling and wharfage",SUM(P12157:Q12157),IF(OR(K12157="tank",K12157="Boat",K12157="car"),INDEX(Rate!$B$4:$M$25,MATCH(Gilbert!N12157,Rate!$A$4:$A$25,0),MATCH(Gilbert!L12157,Rate!$B$3:$M$3,0))*O12157*0.8,INDEX(Rate!$B$4:$M$25,MATCH(Gilbert!N12157,Rate!$A$4:$A$25,0),MATCH(Gilbert!L12157,Rate!$B$3:$M$3,0))*O12157)),"")</f>
        <v/>
      </c>
      <c r="T12157" s="71" t="str">
        <f t="shared" si="570"/>
        <v/>
      </c>
    </row>
    <row r="12158" spans="16:20">
      <c r="P12158" s="70" t="str">
        <f t="shared" si="568"/>
        <v/>
      </c>
      <c r="Q12158" s="70" t="str">
        <f t="shared" si="569"/>
        <v/>
      </c>
      <c r="R12158" s="70" t="str">
        <f>IFERROR(IF(K12158="handling and wharfage",SUM(P12158:Q12158),IF(OR(K12158="tank",K12158="Boat",K12158="car"),INDEX(Rate!$B$4:$M$25,MATCH(Gilbert!N12158,Rate!$A$4:$A$25,0),MATCH(Gilbert!L12158,Rate!$B$3:$M$3,0))*O12158*0.8,INDEX(Rate!$B$4:$M$25,MATCH(Gilbert!N12158,Rate!$A$4:$A$25,0),MATCH(Gilbert!L12158,Rate!$B$3:$M$3,0))*O12158)),"")</f>
        <v/>
      </c>
      <c r="T12158" s="71" t="str">
        <f t="shared" si="570"/>
        <v/>
      </c>
    </row>
    <row r="12159" spans="16:20">
      <c r="P12159" s="70" t="str">
        <f t="shared" si="568"/>
        <v/>
      </c>
      <c r="Q12159" s="70" t="str">
        <f t="shared" si="569"/>
        <v/>
      </c>
      <c r="R12159" s="70" t="str">
        <f>IFERROR(IF(K12159="handling and wharfage",SUM(P12159:Q12159),IF(OR(K12159="tank",K12159="Boat",K12159="car"),INDEX(Rate!$B$4:$M$25,MATCH(Gilbert!N12159,Rate!$A$4:$A$25,0),MATCH(Gilbert!L12159,Rate!$B$3:$M$3,0))*O12159*0.8,INDEX(Rate!$B$4:$M$25,MATCH(Gilbert!N12159,Rate!$A$4:$A$25,0),MATCH(Gilbert!L12159,Rate!$B$3:$M$3,0))*O12159)),"")</f>
        <v/>
      </c>
      <c r="T12159" s="71" t="str">
        <f t="shared" si="570"/>
        <v/>
      </c>
    </row>
    <row r="12160" spans="16:20">
      <c r="P12160" s="70" t="str">
        <f t="shared" si="568"/>
        <v/>
      </c>
      <c r="Q12160" s="70" t="str">
        <f t="shared" si="569"/>
        <v/>
      </c>
      <c r="R12160" s="70" t="str">
        <f>IFERROR(IF(K12160="handling and wharfage",SUM(P12160:Q12160),IF(OR(K12160="tank",K12160="Boat",K12160="car"),INDEX(Rate!$B$4:$M$25,MATCH(Gilbert!N12160,Rate!$A$4:$A$25,0),MATCH(Gilbert!L12160,Rate!$B$3:$M$3,0))*O12160*0.8,INDEX(Rate!$B$4:$M$25,MATCH(Gilbert!N12160,Rate!$A$4:$A$25,0),MATCH(Gilbert!L12160,Rate!$B$3:$M$3,0))*O12160)),"")</f>
        <v/>
      </c>
      <c r="T12160" s="71" t="str">
        <f t="shared" si="570"/>
        <v/>
      </c>
    </row>
    <row r="12161" spans="16:20">
      <c r="P12161" s="70" t="str">
        <f t="shared" si="568"/>
        <v/>
      </c>
      <c r="Q12161" s="70" t="str">
        <f t="shared" si="569"/>
        <v/>
      </c>
      <c r="R12161" s="70" t="str">
        <f>IFERROR(IF(K12161="handling and wharfage",SUM(P12161:Q12161),IF(OR(K12161="tank",K12161="Boat",K12161="car"),INDEX(Rate!$B$4:$M$25,MATCH(Gilbert!N12161,Rate!$A$4:$A$25,0),MATCH(Gilbert!L12161,Rate!$B$3:$M$3,0))*O12161*0.8,INDEX(Rate!$B$4:$M$25,MATCH(Gilbert!N12161,Rate!$A$4:$A$25,0),MATCH(Gilbert!L12161,Rate!$B$3:$M$3,0))*O12161)),"")</f>
        <v/>
      </c>
      <c r="T12161" s="71" t="str">
        <f t="shared" si="570"/>
        <v/>
      </c>
    </row>
    <row r="12162" spans="16:20">
      <c r="P12162" s="70" t="str">
        <f t="shared" si="568"/>
        <v/>
      </c>
      <c r="Q12162" s="70" t="str">
        <f t="shared" si="569"/>
        <v/>
      </c>
      <c r="R12162" s="70" t="str">
        <f>IFERROR(IF(K12162="handling and wharfage",SUM(P12162:Q12162),IF(OR(K12162="tank",K12162="Boat",K12162="car"),INDEX(Rate!$B$4:$M$25,MATCH(Gilbert!N12162,Rate!$A$4:$A$25,0),MATCH(Gilbert!L12162,Rate!$B$3:$M$3,0))*O12162*0.8,INDEX(Rate!$B$4:$M$25,MATCH(Gilbert!N12162,Rate!$A$4:$A$25,0),MATCH(Gilbert!L12162,Rate!$B$3:$M$3,0))*O12162)),"")</f>
        <v/>
      </c>
      <c r="T12162" s="71" t="str">
        <f t="shared" si="570"/>
        <v/>
      </c>
    </row>
    <row r="12163" spans="16:20">
      <c r="P12163" s="70" t="str">
        <f t="shared" ref="P12163:P12226" si="571">IF(OR(K12163="handling and wharfage",K12163="rau handling and wharfage"),O12163*30,"")</f>
        <v/>
      </c>
      <c r="Q12163" s="70" t="str">
        <f t="shared" ref="Q12163:Q12226" si="572">IF(K12163&lt;&gt;"handling and wharfage","",O12163*3.5)</f>
        <v/>
      </c>
      <c r="R12163" s="70" t="str">
        <f>IFERROR(IF(K12163="handling and wharfage",SUM(P12163:Q12163),IF(OR(K12163="tank",K12163="Boat",K12163="car"),INDEX(Rate!$B$4:$M$25,MATCH(Gilbert!N12163,Rate!$A$4:$A$25,0),MATCH(Gilbert!L12163,Rate!$B$3:$M$3,0))*O12163*0.8,INDEX(Rate!$B$4:$M$25,MATCH(Gilbert!N12163,Rate!$A$4:$A$25,0),MATCH(Gilbert!L12163,Rate!$B$3:$M$3,0))*O12163)),"")</f>
        <v/>
      </c>
      <c r="T12163" s="71" t="str">
        <f t="shared" ref="T12163:T12226" si="573">IF(L12163="","",IF(L12163="General2","F0070000061A","E31250000331"))</f>
        <v/>
      </c>
    </row>
    <row r="12164" spans="16:20">
      <c r="P12164" s="70" t="str">
        <f t="shared" si="571"/>
        <v/>
      </c>
      <c r="Q12164" s="70" t="str">
        <f t="shared" si="572"/>
        <v/>
      </c>
      <c r="R12164" s="70" t="str">
        <f>IFERROR(IF(K12164="handling and wharfage",SUM(P12164:Q12164),IF(OR(K12164="tank",K12164="Boat",K12164="car"),INDEX(Rate!$B$4:$M$25,MATCH(Gilbert!N12164,Rate!$A$4:$A$25,0),MATCH(Gilbert!L12164,Rate!$B$3:$M$3,0))*O12164*0.8,INDEX(Rate!$B$4:$M$25,MATCH(Gilbert!N12164,Rate!$A$4:$A$25,0),MATCH(Gilbert!L12164,Rate!$B$3:$M$3,0))*O12164)),"")</f>
        <v/>
      </c>
      <c r="T12164" s="71" t="str">
        <f t="shared" si="573"/>
        <v/>
      </c>
    </row>
    <row r="12165" spans="16:20">
      <c r="P12165" s="70" t="str">
        <f t="shared" si="571"/>
        <v/>
      </c>
      <c r="Q12165" s="70" t="str">
        <f t="shared" si="572"/>
        <v/>
      </c>
      <c r="R12165" s="70" t="str">
        <f>IFERROR(IF(K12165="handling and wharfage",SUM(P12165:Q12165),IF(OR(K12165="tank",K12165="Boat",K12165="car"),INDEX(Rate!$B$4:$M$25,MATCH(Gilbert!N12165,Rate!$A$4:$A$25,0),MATCH(Gilbert!L12165,Rate!$B$3:$M$3,0))*O12165*0.8,INDEX(Rate!$B$4:$M$25,MATCH(Gilbert!N12165,Rate!$A$4:$A$25,0),MATCH(Gilbert!L12165,Rate!$B$3:$M$3,0))*O12165)),"")</f>
        <v/>
      </c>
      <c r="T12165" s="71" t="str">
        <f t="shared" si="573"/>
        <v/>
      </c>
    </row>
    <row r="12166" spans="16:20">
      <c r="P12166" s="70" t="str">
        <f t="shared" si="571"/>
        <v/>
      </c>
      <c r="Q12166" s="70" t="str">
        <f t="shared" si="572"/>
        <v/>
      </c>
      <c r="R12166" s="70" t="str">
        <f>IFERROR(IF(K12166="handling and wharfage",SUM(P12166:Q12166),IF(OR(K12166="tank",K12166="Boat",K12166="car"),INDEX(Rate!$B$4:$M$25,MATCH(Gilbert!N12166,Rate!$A$4:$A$25,0),MATCH(Gilbert!L12166,Rate!$B$3:$M$3,0))*O12166*0.8,INDEX(Rate!$B$4:$M$25,MATCH(Gilbert!N12166,Rate!$A$4:$A$25,0),MATCH(Gilbert!L12166,Rate!$B$3:$M$3,0))*O12166)),"")</f>
        <v/>
      </c>
      <c r="T12166" s="71" t="str">
        <f t="shared" si="573"/>
        <v/>
      </c>
    </row>
    <row r="12167" spans="16:20">
      <c r="P12167" s="70" t="str">
        <f t="shared" si="571"/>
        <v/>
      </c>
      <c r="Q12167" s="70" t="str">
        <f t="shared" si="572"/>
        <v/>
      </c>
      <c r="R12167" s="70" t="str">
        <f>IFERROR(IF(K12167="handling and wharfage",SUM(P12167:Q12167),IF(OR(K12167="tank",K12167="Boat",K12167="car"),INDEX(Rate!$B$4:$M$25,MATCH(Gilbert!N12167,Rate!$A$4:$A$25,0),MATCH(Gilbert!L12167,Rate!$B$3:$M$3,0))*O12167*0.8,INDEX(Rate!$B$4:$M$25,MATCH(Gilbert!N12167,Rate!$A$4:$A$25,0),MATCH(Gilbert!L12167,Rate!$B$3:$M$3,0))*O12167)),"")</f>
        <v/>
      </c>
      <c r="T12167" s="71" t="str">
        <f t="shared" si="573"/>
        <v/>
      </c>
    </row>
    <row r="12168" spans="16:20">
      <c r="P12168" s="70" t="str">
        <f t="shared" si="571"/>
        <v/>
      </c>
      <c r="Q12168" s="70" t="str">
        <f t="shared" si="572"/>
        <v/>
      </c>
      <c r="R12168" s="70" t="str">
        <f>IFERROR(IF(K12168="handling and wharfage",SUM(P12168:Q12168),IF(OR(K12168="tank",K12168="Boat",K12168="car"),INDEX(Rate!$B$4:$M$25,MATCH(Gilbert!N12168,Rate!$A$4:$A$25,0),MATCH(Gilbert!L12168,Rate!$B$3:$M$3,0))*O12168*0.8,INDEX(Rate!$B$4:$M$25,MATCH(Gilbert!N12168,Rate!$A$4:$A$25,0),MATCH(Gilbert!L12168,Rate!$B$3:$M$3,0))*O12168)),"")</f>
        <v/>
      </c>
      <c r="T12168" s="71" t="str">
        <f t="shared" si="573"/>
        <v/>
      </c>
    </row>
    <row r="12169" spans="16:20">
      <c r="P12169" s="70" t="str">
        <f t="shared" si="571"/>
        <v/>
      </c>
      <c r="Q12169" s="70" t="str">
        <f t="shared" si="572"/>
        <v/>
      </c>
      <c r="R12169" s="70" t="str">
        <f>IFERROR(IF(K12169="handling and wharfage",SUM(P12169:Q12169),IF(OR(K12169="tank",K12169="Boat",K12169="car"),INDEX(Rate!$B$4:$M$25,MATCH(Gilbert!N12169,Rate!$A$4:$A$25,0),MATCH(Gilbert!L12169,Rate!$B$3:$M$3,0))*O12169*0.8,INDEX(Rate!$B$4:$M$25,MATCH(Gilbert!N12169,Rate!$A$4:$A$25,0),MATCH(Gilbert!L12169,Rate!$B$3:$M$3,0))*O12169)),"")</f>
        <v/>
      </c>
      <c r="T12169" s="71" t="str">
        <f t="shared" si="573"/>
        <v/>
      </c>
    </row>
    <row r="12170" spans="16:20">
      <c r="P12170" s="70" t="str">
        <f t="shared" si="571"/>
        <v/>
      </c>
      <c r="Q12170" s="70" t="str">
        <f t="shared" si="572"/>
        <v/>
      </c>
      <c r="R12170" s="70" t="str">
        <f>IFERROR(IF(K12170="handling and wharfage",SUM(P12170:Q12170),IF(OR(K12170="tank",K12170="Boat",K12170="car"),INDEX(Rate!$B$4:$M$25,MATCH(Gilbert!N12170,Rate!$A$4:$A$25,0),MATCH(Gilbert!L12170,Rate!$B$3:$M$3,0))*O12170*0.8,INDEX(Rate!$B$4:$M$25,MATCH(Gilbert!N12170,Rate!$A$4:$A$25,0),MATCH(Gilbert!L12170,Rate!$B$3:$M$3,0))*O12170)),"")</f>
        <v/>
      </c>
      <c r="T12170" s="71" t="str">
        <f t="shared" si="573"/>
        <v/>
      </c>
    </row>
    <row r="12171" spans="16:20">
      <c r="P12171" s="70" t="str">
        <f t="shared" si="571"/>
        <v/>
      </c>
      <c r="Q12171" s="70" t="str">
        <f t="shared" si="572"/>
        <v/>
      </c>
      <c r="R12171" s="70" t="str">
        <f>IFERROR(IF(K12171="handling and wharfage",SUM(P12171:Q12171),IF(OR(K12171="tank",K12171="Boat",K12171="car"),INDEX(Rate!$B$4:$M$25,MATCH(Gilbert!N12171,Rate!$A$4:$A$25,0),MATCH(Gilbert!L12171,Rate!$B$3:$M$3,0))*O12171*0.8,INDEX(Rate!$B$4:$M$25,MATCH(Gilbert!N12171,Rate!$A$4:$A$25,0),MATCH(Gilbert!L12171,Rate!$B$3:$M$3,0))*O12171)),"")</f>
        <v/>
      </c>
      <c r="T12171" s="71" t="str">
        <f t="shared" si="573"/>
        <v/>
      </c>
    </row>
    <row r="12172" spans="16:20">
      <c r="P12172" s="70" t="str">
        <f t="shared" si="571"/>
        <v/>
      </c>
      <c r="Q12172" s="70" t="str">
        <f t="shared" si="572"/>
        <v/>
      </c>
      <c r="R12172" s="70" t="str">
        <f>IFERROR(IF(K12172="handling and wharfage",SUM(P12172:Q12172),IF(OR(K12172="tank",K12172="Boat",K12172="car"),INDEX(Rate!$B$4:$M$25,MATCH(Gilbert!N12172,Rate!$A$4:$A$25,0),MATCH(Gilbert!L12172,Rate!$B$3:$M$3,0))*O12172*0.8,INDEX(Rate!$B$4:$M$25,MATCH(Gilbert!N12172,Rate!$A$4:$A$25,0),MATCH(Gilbert!L12172,Rate!$B$3:$M$3,0))*O12172)),"")</f>
        <v/>
      </c>
      <c r="T12172" s="71" t="str">
        <f t="shared" si="573"/>
        <v/>
      </c>
    </row>
    <row r="12173" spans="16:20">
      <c r="P12173" s="70" t="str">
        <f t="shared" si="571"/>
        <v/>
      </c>
      <c r="Q12173" s="70" t="str">
        <f t="shared" si="572"/>
        <v/>
      </c>
      <c r="R12173" s="70" t="str">
        <f>IFERROR(IF(K12173="handling and wharfage",SUM(P12173:Q12173),IF(OR(K12173="tank",K12173="Boat",K12173="car"),INDEX(Rate!$B$4:$M$25,MATCH(Gilbert!N12173,Rate!$A$4:$A$25,0),MATCH(Gilbert!L12173,Rate!$B$3:$M$3,0))*O12173*0.8,INDEX(Rate!$B$4:$M$25,MATCH(Gilbert!N12173,Rate!$A$4:$A$25,0),MATCH(Gilbert!L12173,Rate!$B$3:$M$3,0))*O12173)),"")</f>
        <v/>
      </c>
      <c r="T12173" s="71" t="str">
        <f t="shared" si="573"/>
        <v/>
      </c>
    </row>
    <row r="12174" spans="16:20">
      <c r="P12174" s="70" t="str">
        <f t="shared" si="571"/>
        <v/>
      </c>
      <c r="Q12174" s="70" t="str">
        <f t="shared" si="572"/>
        <v/>
      </c>
      <c r="R12174" s="70" t="str">
        <f>IFERROR(IF(K12174="handling and wharfage",SUM(P12174:Q12174),IF(OR(K12174="tank",K12174="Boat",K12174="car"),INDEX(Rate!$B$4:$M$25,MATCH(Gilbert!N12174,Rate!$A$4:$A$25,0),MATCH(Gilbert!L12174,Rate!$B$3:$M$3,0))*O12174*0.8,INDEX(Rate!$B$4:$M$25,MATCH(Gilbert!N12174,Rate!$A$4:$A$25,0),MATCH(Gilbert!L12174,Rate!$B$3:$M$3,0))*O12174)),"")</f>
        <v/>
      </c>
      <c r="T12174" s="71" t="str">
        <f t="shared" si="573"/>
        <v/>
      </c>
    </row>
    <row r="12175" spans="16:20">
      <c r="P12175" s="70" t="str">
        <f t="shared" si="571"/>
        <v/>
      </c>
      <c r="Q12175" s="70" t="str">
        <f t="shared" si="572"/>
        <v/>
      </c>
      <c r="R12175" s="70" t="str">
        <f>IFERROR(IF(K12175="handling and wharfage",SUM(P12175:Q12175),IF(OR(K12175="tank",K12175="Boat",K12175="car"),INDEX(Rate!$B$4:$M$25,MATCH(Gilbert!N12175,Rate!$A$4:$A$25,0),MATCH(Gilbert!L12175,Rate!$B$3:$M$3,0))*O12175*0.8,INDEX(Rate!$B$4:$M$25,MATCH(Gilbert!N12175,Rate!$A$4:$A$25,0),MATCH(Gilbert!L12175,Rate!$B$3:$M$3,0))*O12175)),"")</f>
        <v/>
      </c>
      <c r="T12175" s="71" t="str">
        <f t="shared" si="573"/>
        <v/>
      </c>
    </row>
    <row r="12176" spans="16:20">
      <c r="P12176" s="70" t="str">
        <f t="shared" si="571"/>
        <v/>
      </c>
      <c r="Q12176" s="70" t="str">
        <f t="shared" si="572"/>
        <v/>
      </c>
      <c r="R12176" s="70" t="str">
        <f>IFERROR(IF(K12176="handling and wharfage",SUM(P12176:Q12176),IF(OR(K12176="tank",K12176="Boat",K12176="car"),INDEX(Rate!$B$4:$M$25,MATCH(Gilbert!N12176,Rate!$A$4:$A$25,0),MATCH(Gilbert!L12176,Rate!$B$3:$M$3,0))*O12176*0.8,INDEX(Rate!$B$4:$M$25,MATCH(Gilbert!N12176,Rate!$A$4:$A$25,0),MATCH(Gilbert!L12176,Rate!$B$3:$M$3,0))*O12176)),"")</f>
        <v/>
      </c>
      <c r="T12176" s="71" t="str">
        <f t="shared" si="573"/>
        <v/>
      </c>
    </row>
    <row r="12177" spans="16:20">
      <c r="P12177" s="70" t="str">
        <f t="shared" si="571"/>
        <v/>
      </c>
      <c r="Q12177" s="70" t="str">
        <f t="shared" si="572"/>
        <v/>
      </c>
      <c r="R12177" s="70" t="str">
        <f>IFERROR(IF(K12177="handling and wharfage",SUM(P12177:Q12177),IF(OR(K12177="tank",K12177="Boat",K12177="car"),INDEX(Rate!$B$4:$M$25,MATCH(Gilbert!N12177,Rate!$A$4:$A$25,0),MATCH(Gilbert!L12177,Rate!$B$3:$M$3,0))*O12177*0.8,INDEX(Rate!$B$4:$M$25,MATCH(Gilbert!N12177,Rate!$A$4:$A$25,0),MATCH(Gilbert!L12177,Rate!$B$3:$M$3,0))*O12177)),"")</f>
        <v/>
      </c>
      <c r="T12177" s="71" t="str">
        <f t="shared" si="573"/>
        <v/>
      </c>
    </row>
    <row r="12178" spans="16:20">
      <c r="P12178" s="70" t="str">
        <f t="shared" si="571"/>
        <v/>
      </c>
      <c r="Q12178" s="70" t="str">
        <f t="shared" si="572"/>
        <v/>
      </c>
      <c r="R12178" s="70" t="str">
        <f>IFERROR(IF(K12178="handling and wharfage",SUM(P12178:Q12178),IF(OR(K12178="tank",K12178="Boat",K12178="car"),INDEX(Rate!$B$4:$M$25,MATCH(Gilbert!N12178,Rate!$A$4:$A$25,0),MATCH(Gilbert!L12178,Rate!$B$3:$M$3,0))*O12178*0.8,INDEX(Rate!$B$4:$M$25,MATCH(Gilbert!N12178,Rate!$A$4:$A$25,0),MATCH(Gilbert!L12178,Rate!$B$3:$M$3,0))*O12178)),"")</f>
        <v/>
      </c>
      <c r="T12178" s="71" t="str">
        <f t="shared" si="573"/>
        <v/>
      </c>
    </row>
    <row r="12179" spans="16:20">
      <c r="P12179" s="70" t="str">
        <f t="shared" si="571"/>
        <v/>
      </c>
      <c r="Q12179" s="70" t="str">
        <f t="shared" si="572"/>
        <v/>
      </c>
      <c r="R12179" s="70" t="str">
        <f>IFERROR(IF(K12179="handling and wharfage",SUM(P12179:Q12179),IF(OR(K12179="tank",K12179="Boat",K12179="car"),INDEX(Rate!$B$4:$M$25,MATCH(Gilbert!N12179,Rate!$A$4:$A$25,0),MATCH(Gilbert!L12179,Rate!$B$3:$M$3,0))*O12179*0.8,INDEX(Rate!$B$4:$M$25,MATCH(Gilbert!N12179,Rate!$A$4:$A$25,0),MATCH(Gilbert!L12179,Rate!$B$3:$M$3,0))*O12179)),"")</f>
        <v/>
      </c>
      <c r="T12179" s="71" t="str">
        <f t="shared" si="573"/>
        <v/>
      </c>
    </row>
    <row r="12180" spans="16:20">
      <c r="P12180" s="70" t="str">
        <f t="shared" si="571"/>
        <v/>
      </c>
      <c r="Q12180" s="70" t="str">
        <f t="shared" si="572"/>
        <v/>
      </c>
      <c r="R12180" s="70" t="str">
        <f>IFERROR(IF(K12180="handling and wharfage",SUM(P12180:Q12180),IF(OR(K12180="tank",K12180="Boat",K12180="car"),INDEX(Rate!$B$4:$M$25,MATCH(Gilbert!N12180,Rate!$A$4:$A$25,0),MATCH(Gilbert!L12180,Rate!$B$3:$M$3,0))*O12180*0.8,INDEX(Rate!$B$4:$M$25,MATCH(Gilbert!N12180,Rate!$A$4:$A$25,0),MATCH(Gilbert!L12180,Rate!$B$3:$M$3,0))*O12180)),"")</f>
        <v/>
      </c>
      <c r="T12180" s="71" t="str">
        <f t="shared" si="573"/>
        <v/>
      </c>
    </row>
    <row r="12181" spans="16:20">
      <c r="P12181" s="70" t="str">
        <f t="shared" si="571"/>
        <v/>
      </c>
      <c r="Q12181" s="70" t="str">
        <f t="shared" si="572"/>
        <v/>
      </c>
      <c r="R12181" s="70" t="str">
        <f>IFERROR(IF(K12181="handling and wharfage",SUM(P12181:Q12181),IF(OR(K12181="tank",K12181="Boat",K12181="car"),INDEX(Rate!$B$4:$M$25,MATCH(Gilbert!N12181,Rate!$A$4:$A$25,0),MATCH(Gilbert!L12181,Rate!$B$3:$M$3,0))*O12181*0.8,INDEX(Rate!$B$4:$M$25,MATCH(Gilbert!N12181,Rate!$A$4:$A$25,0),MATCH(Gilbert!L12181,Rate!$B$3:$M$3,0))*O12181)),"")</f>
        <v/>
      </c>
      <c r="T12181" s="71" t="str">
        <f t="shared" si="573"/>
        <v/>
      </c>
    </row>
    <row r="12182" spans="16:20">
      <c r="P12182" s="70" t="str">
        <f t="shared" si="571"/>
        <v/>
      </c>
      <c r="Q12182" s="70" t="str">
        <f t="shared" si="572"/>
        <v/>
      </c>
      <c r="R12182" s="70" t="str">
        <f>IFERROR(IF(K12182="handling and wharfage",SUM(P12182:Q12182),IF(OR(K12182="tank",K12182="Boat",K12182="car"),INDEX(Rate!$B$4:$M$25,MATCH(Gilbert!N12182,Rate!$A$4:$A$25,0),MATCH(Gilbert!L12182,Rate!$B$3:$M$3,0))*O12182*0.8,INDEX(Rate!$B$4:$M$25,MATCH(Gilbert!N12182,Rate!$A$4:$A$25,0),MATCH(Gilbert!L12182,Rate!$B$3:$M$3,0))*O12182)),"")</f>
        <v/>
      </c>
      <c r="T12182" s="71" t="str">
        <f t="shared" si="573"/>
        <v/>
      </c>
    </row>
    <row r="12183" spans="16:20">
      <c r="P12183" s="70" t="str">
        <f t="shared" si="571"/>
        <v/>
      </c>
      <c r="Q12183" s="70" t="str">
        <f t="shared" si="572"/>
        <v/>
      </c>
      <c r="R12183" s="70" t="str">
        <f>IFERROR(IF(K12183="handling and wharfage",SUM(P12183:Q12183),IF(OR(K12183="tank",K12183="Boat",K12183="car"),INDEX(Rate!$B$4:$M$25,MATCH(Gilbert!N12183,Rate!$A$4:$A$25,0),MATCH(Gilbert!L12183,Rate!$B$3:$M$3,0))*O12183*0.8,INDEX(Rate!$B$4:$M$25,MATCH(Gilbert!N12183,Rate!$A$4:$A$25,0),MATCH(Gilbert!L12183,Rate!$B$3:$M$3,0))*O12183)),"")</f>
        <v/>
      </c>
      <c r="T12183" s="71" t="str">
        <f t="shared" si="573"/>
        <v/>
      </c>
    </row>
    <row r="12184" spans="16:20">
      <c r="P12184" s="70" t="str">
        <f t="shared" si="571"/>
        <v/>
      </c>
      <c r="Q12184" s="70" t="str">
        <f t="shared" si="572"/>
        <v/>
      </c>
      <c r="R12184" s="70" t="str">
        <f>IFERROR(IF(K12184="handling and wharfage",SUM(P12184:Q12184),IF(OR(K12184="tank",K12184="Boat",K12184="car"),INDEX(Rate!$B$4:$M$25,MATCH(Gilbert!N12184,Rate!$A$4:$A$25,0),MATCH(Gilbert!L12184,Rate!$B$3:$M$3,0))*O12184*0.8,INDEX(Rate!$B$4:$M$25,MATCH(Gilbert!N12184,Rate!$A$4:$A$25,0),MATCH(Gilbert!L12184,Rate!$B$3:$M$3,0))*O12184)),"")</f>
        <v/>
      </c>
      <c r="T12184" s="71" t="str">
        <f t="shared" si="573"/>
        <v/>
      </c>
    </row>
    <row r="12185" spans="16:20">
      <c r="P12185" s="70" t="str">
        <f t="shared" si="571"/>
        <v/>
      </c>
      <c r="Q12185" s="70" t="str">
        <f t="shared" si="572"/>
        <v/>
      </c>
      <c r="R12185" s="70" t="str">
        <f>IFERROR(IF(K12185="handling and wharfage",SUM(P12185:Q12185),IF(OR(K12185="tank",K12185="Boat",K12185="car"),INDEX(Rate!$B$4:$M$25,MATCH(Gilbert!N12185,Rate!$A$4:$A$25,0),MATCH(Gilbert!L12185,Rate!$B$3:$M$3,0))*O12185*0.8,INDEX(Rate!$B$4:$M$25,MATCH(Gilbert!N12185,Rate!$A$4:$A$25,0),MATCH(Gilbert!L12185,Rate!$B$3:$M$3,0))*O12185)),"")</f>
        <v/>
      </c>
      <c r="T12185" s="71" t="str">
        <f t="shared" si="573"/>
        <v/>
      </c>
    </row>
    <row r="12186" spans="16:20">
      <c r="P12186" s="70" t="str">
        <f t="shared" si="571"/>
        <v/>
      </c>
      <c r="Q12186" s="70" t="str">
        <f t="shared" si="572"/>
        <v/>
      </c>
      <c r="R12186" s="70" t="str">
        <f>IFERROR(IF(K12186="handling and wharfage",SUM(P12186:Q12186),IF(OR(K12186="tank",K12186="Boat",K12186="car"),INDEX(Rate!$B$4:$M$25,MATCH(Gilbert!N12186,Rate!$A$4:$A$25,0),MATCH(Gilbert!L12186,Rate!$B$3:$M$3,0))*O12186*0.8,INDEX(Rate!$B$4:$M$25,MATCH(Gilbert!N12186,Rate!$A$4:$A$25,0),MATCH(Gilbert!L12186,Rate!$B$3:$M$3,0))*O12186)),"")</f>
        <v/>
      </c>
      <c r="T12186" s="71" t="str">
        <f t="shared" si="573"/>
        <v/>
      </c>
    </row>
    <row r="12187" spans="16:20">
      <c r="P12187" s="70" t="str">
        <f t="shared" si="571"/>
        <v/>
      </c>
      <c r="Q12187" s="70" t="str">
        <f t="shared" si="572"/>
        <v/>
      </c>
      <c r="R12187" s="70" t="str">
        <f>IFERROR(IF(K12187="handling and wharfage",SUM(P12187:Q12187),IF(OR(K12187="tank",K12187="Boat",K12187="car"),INDEX(Rate!$B$4:$M$25,MATCH(Gilbert!N12187,Rate!$A$4:$A$25,0),MATCH(Gilbert!L12187,Rate!$B$3:$M$3,0))*O12187*0.8,INDEX(Rate!$B$4:$M$25,MATCH(Gilbert!N12187,Rate!$A$4:$A$25,0),MATCH(Gilbert!L12187,Rate!$B$3:$M$3,0))*O12187)),"")</f>
        <v/>
      </c>
      <c r="T12187" s="71" t="str">
        <f t="shared" si="573"/>
        <v/>
      </c>
    </row>
    <row r="12188" spans="16:20">
      <c r="P12188" s="70" t="str">
        <f t="shared" si="571"/>
        <v/>
      </c>
      <c r="Q12188" s="70" t="str">
        <f t="shared" si="572"/>
        <v/>
      </c>
      <c r="R12188" s="70" t="str">
        <f>IFERROR(IF(K12188="handling and wharfage",SUM(P12188:Q12188),IF(OR(K12188="tank",K12188="Boat",K12188="car"),INDEX(Rate!$B$4:$M$25,MATCH(Gilbert!N12188,Rate!$A$4:$A$25,0),MATCH(Gilbert!L12188,Rate!$B$3:$M$3,0))*O12188*0.8,INDEX(Rate!$B$4:$M$25,MATCH(Gilbert!N12188,Rate!$A$4:$A$25,0),MATCH(Gilbert!L12188,Rate!$B$3:$M$3,0))*O12188)),"")</f>
        <v/>
      </c>
      <c r="T12188" s="71" t="str">
        <f t="shared" si="573"/>
        <v/>
      </c>
    </row>
    <row r="12189" spans="16:20">
      <c r="P12189" s="70" t="str">
        <f t="shared" si="571"/>
        <v/>
      </c>
      <c r="Q12189" s="70" t="str">
        <f t="shared" si="572"/>
        <v/>
      </c>
      <c r="R12189" s="70" t="str">
        <f>IFERROR(IF(K12189="handling and wharfage",SUM(P12189:Q12189),IF(OR(K12189="tank",K12189="Boat",K12189="car"),INDEX(Rate!$B$4:$M$25,MATCH(Gilbert!N12189,Rate!$A$4:$A$25,0),MATCH(Gilbert!L12189,Rate!$B$3:$M$3,0))*O12189*0.8,INDEX(Rate!$B$4:$M$25,MATCH(Gilbert!N12189,Rate!$A$4:$A$25,0),MATCH(Gilbert!L12189,Rate!$B$3:$M$3,0))*O12189)),"")</f>
        <v/>
      </c>
      <c r="T12189" s="71" t="str">
        <f t="shared" si="573"/>
        <v/>
      </c>
    </row>
    <row r="12190" spans="16:20">
      <c r="P12190" s="70" t="str">
        <f t="shared" si="571"/>
        <v/>
      </c>
      <c r="Q12190" s="70" t="str">
        <f t="shared" si="572"/>
        <v/>
      </c>
      <c r="R12190" s="70" t="str">
        <f>IFERROR(IF(K12190="handling and wharfage",SUM(P12190:Q12190),IF(OR(K12190="tank",K12190="Boat",K12190="car"),INDEX(Rate!$B$4:$M$25,MATCH(Gilbert!N12190,Rate!$A$4:$A$25,0),MATCH(Gilbert!L12190,Rate!$B$3:$M$3,0))*O12190*0.8,INDEX(Rate!$B$4:$M$25,MATCH(Gilbert!N12190,Rate!$A$4:$A$25,0),MATCH(Gilbert!L12190,Rate!$B$3:$M$3,0))*O12190)),"")</f>
        <v/>
      </c>
      <c r="T12190" s="71" t="str">
        <f t="shared" si="573"/>
        <v/>
      </c>
    </row>
    <row r="12191" spans="16:20">
      <c r="P12191" s="70" t="str">
        <f t="shared" si="571"/>
        <v/>
      </c>
      <c r="Q12191" s="70" t="str">
        <f t="shared" si="572"/>
        <v/>
      </c>
      <c r="R12191" s="70" t="str">
        <f>IFERROR(IF(K12191="handling and wharfage",SUM(P12191:Q12191),IF(OR(K12191="tank",K12191="Boat",K12191="car"),INDEX(Rate!$B$4:$M$25,MATCH(Gilbert!N12191,Rate!$A$4:$A$25,0),MATCH(Gilbert!L12191,Rate!$B$3:$M$3,0))*O12191*0.8,INDEX(Rate!$B$4:$M$25,MATCH(Gilbert!N12191,Rate!$A$4:$A$25,0),MATCH(Gilbert!L12191,Rate!$B$3:$M$3,0))*O12191)),"")</f>
        <v/>
      </c>
      <c r="T12191" s="71" t="str">
        <f t="shared" si="573"/>
        <v/>
      </c>
    </row>
    <row r="12192" spans="16:20">
      <c r="P12192" s="70" t="str">
        <f t="shared" si="571"/>
        <v/>
      </c>
      <c r="Q12192" s="70" t="str">
        <f t="shared" si="572"/>
        <v/>
      </c>
      <c r="R12192" s="70" t="str">
        <f>IFERROR(IF(K12192="handling and wharfage",SUM(P12192:Q12192),IF(OR(K12192="tank",K12192="Boat",K12192="car"),INDEX(Rate!$B$4:$M$25,MATCH(Gilbert!N12192,Rate!$A$4:$A$25,0),MATCH(Gilbert!L12192,Rate!$B$3:$M$3,0))*O12192*0.8,INDEX(Rate!$B$4:$M$25,MATCH(Gilbert!N12192,Rate!$A$4:$A$25,0),MATCH(Gilbert!L12192,Rate!$B$3:$M$3,0))*O12192)),"")</f>
        <v/>
      </c>
      <c r="T12192" s="71" t="str">
        <f t="shared" si="573"/>
        <v/>
      </c>
    </row>
    <row r="12193" spans="16:20">
      <c r="P12193" s="70" t="str">
        <f t="shared" si="571"/>
        <v/>
      </c>
      <c r="Q12193" s="70" t="str">
        <f t="shared" si="572"/>
        <v/>
      </c>
      <c r="R12193" s="70" t="str">
        <f>IFERROR(IF(K12193="handling and wharfage",SUM(P12193:Q12193),IF(OR(K12193="tank",K12193="Boat",K12193="car"),INDEX(Rate!$B$4:$M$25,MATCH(Gilbert!N12193,Rate!$A$4:$A$25,0),MATCH(Gilbert!L12193,Rate!$B$3:$M$3,0))*O12193*0.8,INDEX(Rate!$B$4:$M$25,MATCH(Gilbert!N12193,Rate!$A$4:$A$25,0),MATCH(Gilbert!L12193,Rate!$B$3:$M$3,0))*O12193)),"")</f>
        <v/>
      </c>
      <c r="T12193" s="71" t="str">
        <f t="shared" si="573"/>
        <v/>
      </c>
    </row>
    <row r="12194" spans="16:20">
      <c r="P12194" s="70" t="str">
        <f t="shared" si="571"/>
        <v/>
      </c>
      <c r="Q12194" s="70" t="str">
        <f t="shared" si="572"/>
        <v/>
      </c>
      <c r="R12194" s="70" t="str">
        <f>IFERROR(IF(K12194="handling and wharfage",SUM(P12194:Q12194),IF(OR(K12194="tank",K12194="Boat",K12194="car"),INDEX(Rate!$B$4:$M$25,MATCH(Gilbert!N12194,Rate!$A$4:$A$25,0),MATCH(Gilbert!L12194,Rate!$B$3:$M$3,0))*O12194*0.8,INDEX(Rate!$B$4:$M$25,MATCH(Gilbert!N12194,Rate!$A$4:$A$25,0),MATCH(Gilbert!L12194,Rate!$B$3:$M$3,0))*O12194)),"")</f>
        <v/>
      </c>
      <c r="T12194" s="71" t="str">
        <f t="shared" si="573"/>
        <v/>
      </c>
    </row>
    <row r="12195" spans="16:20">
      <c r="P12195" s="70" t="str">
        <f t="shared" si="571"/>
        <v/>
      </c>
      <c r="Q12195" s="70" t="str">
        <f t="shared" si="572"/>
        <v/>
      </c>
      <c r="R12195" s="70" t="str">
        <f>IFERROR(IF(K12195="handling and wharfage",SUM(P12195:Q12195),IF(OR(K12195="tank",K12195="Boat",K12195="car"),INDEX(Rate!$B$4:$M$25,MATCH(Gilbert!N12195,Rate!$A$4:$A$25,0),MATCH(Gilbert!L12195,Rate!$B$3:$M$3,0))*O12195*0.8,INDEX(Rate!$B$4:$M$25,MATCH(Gilbert!N12195,Rate!$A$4:$A$25,0),MATCH(Gilbert!L12195,Rate!$B$3:$M$3,0))*O12195)),"")</f>
        <v/>
      </c>
      <c r="T12195" s="71" t="str">
        <f t="shared" si="573"/>
        <v/>
      </c>
    </row>
    <row r="12196" spans="16:20">
      <c r="P12196" s="70" t="str">
        <f t="shared" si="571"/>
        <v/>
      </c>
      <c r="Q12196" s="70" t="str">
        <f t="shared" si="572"/>
        <v/>
      </c>
      <c r="R12196" s="70" t="str">
        <f>IFERROR(IF(K12196="handling and wharfage",SUM(P12196:Q12196),IF(OR(K12196="tank",K12196="Boat",K12196="car"),INDEX(Rate!$B$4:$M$25,MATCH(Gilbert!N12196,Rate!$A$4:$A$25,0),MATCH(Gilbert!L12196,Rate!$B$3:$M$3,0))*O12196*0.8,INDEX(Rate!$B$4:$M$25,MATCH(Gilbert!N12196,Rate!$A$4:$A$25,0),MATCH(Gilbert!L12196,Rate!$B$3:$M$3,0))*O12196)),"")</f>
        <v/>
      </c>
      <c r="T12196" s="71" t="str">
        <f t="shared" si="573"/>
        <v/>
      </c>
    </row>
    <row r="12197" spans="16:20">
      <c r="P12197" s="70" t="str">
        <f t="shared" si="571"/>
        <v/>
      </c>
      <c r="Q12197" s="70" t="str">
        <f t="shared" si="572"/>
        <v/>
      </c>
      <c r="R12197" s="70" t="str">
        <f>IFERROR(IF(K12197="handling and wharfage",SUM(P12197:Q12197),IF(OR(K12197="tank",K12197="Boat",K12197="car"),INDEX(Rate!$B$4:$M$25,MATCH(Gilbert!N12197,Rate!$A$4:$A$25,0),MATCH(Gilbert!L12197,Rate!$B$3:$M$3,0))*O12197*0.8,INDEX(Rate!$B$4:$M$25,MATCH(Gilbert!N12197,Rate!$A$4:$A$25,0),MATCH(Gilbert!L12197,Rate!$B$3:$M$3,0))*O12197)),"")</f>
        <v/>
      </c>
      <c r="T12197" s="71" t="str">
        <f t="shared" si="573"/>
        <v/>
      </c>
    </row>
    <row r="12198" spans="16:20">
      <c r="P12198" s="70" t="str">
        <f t="shared" si="571"/>
        <v/>
      </c>
      <c r="Q12198" s="70" t="str">
        <f t="shared" si="572"/>
        <v/>
      </c>
      <c r="R12198" s="70" t="str">
        <f>IFERROR(IF(K12198="handling and wharfage",SUM(P12198:Q12198),IF(OR(K12198="tank",K12198="Boat",K12198="car"),INDEX(Rate!$B$4:$M$25,MATCH(Gilbert!N12198,Rate!$A$4:$A$25,0),MATCH(Gilbert!L12198,Rate!$B$3:$M$3,0))*O12198*0.8,INDEX(Rate!$B$4:$M$25,MATCH(Gilbert!N12198,Rate!$A$4:$A$25,0),MATCH(Gilbert!L12198,Rate!$B$3:$M$3,0))*O12198)),"")</f>
        <v/>
      </c>
      <c r="T12198" s="71" t="str">
        <f t="shared" si="573"/>
        <v/>
      </c>
    </row>
    <row r="12199" spans="16:20">
      <c r="P12199" s="70" t="str">
        <f t="shared" si="571"/>
        <v/>
      </c>
      <c r="Q12199" s="70" t="str">
        <f t="shared" si="572"/>
        <v/>
      </c>
      <c r="R12199" s="70" t="str">
        <f>IFERROR(IF(K12199="handling and wharfage",SUM(P12199:Q12199),IF(OR(K12199="tank",K12199="Boat",K12199="car"),INDEX(Rate!$B$4:$M$25,MATCH(Gilbert!N12199,Rate!$A$4:$A$25,0),MATCH(Gilbert!L12199,Rate!$B$3:$M$3,0))*O12199*0.8,INDEX(Rate!$B$4:$M$25,MATCH(Gilbert!N12199,Rate!$A$4:$A$25,0),MATCH(Gilbert!L12199,Rate!$B$3:$M$3,0))*O12199)),"")</f>
        <v/>
      </c>
      <c r="T12199" s="71" t="str">
        <f t="shared" si="573"/>
        <v/>
      </c>
    </row>
    <row r="12200" spans="16:20">
      <c r="P12200" s="70" t="str">
        <f t="shared" si="571"/>
        <v/>
      </c>
      <c r="Q12200" s="70" t="str">
        <f t="shared" si="572"/>
        <v/>
      </c>
      <c r="R12200" s="70" t="str">
        <f>IFERROR(IF(K12200="handling and wharfage",SUM(P12200:Q12200),IF(OR(K12200="tank",K12200="Boat",K12200="car"),INDEX(Rate!$B$4:$M$25,MATCH(Gilbert!N12200,Rate!$A$4:$A$25,0),MATCH(Gilbert!L12200,Rate!$B$3:$M$3,0))*O12200*0.8,INDEX(Rate!$B$4:$M$25,MATCH(Gilbert!N12200,Rate!$A$4:$A$25,0),MATCH(Gilbert!L12200,Rate!$B$3:$M$3,0))*O12200)),"")</f>
        <v/>
      </c>
      <c r="T12200" s="71" t="str">
        <f t="shared" si="573"/>
        <v/>
      </c>
    </row>
    <row r="12201" spans="16:20">
      <c r="P12201" s="70" t="str">
        <f t="shared" si="571"/>
        <v/>
      </c>
      <c r="Q12201" s="70" t="str">
        <f t="shared" si="572"/>
        <v/>
      </c>
      <c r="R12201" s="70" t="str">
        <f>IFERROR(IF(K12201="handling and wharfage",SUM(P12201:Q12201),IF(OR(K12201="tank",K12201="Boat",K12201="car"),INDEX(Rate!$B$4:$M$25,MATCH(Gilbert!N12201,Rate!$A$4:$A$25,0),MATCH(Gilbert!L12201,Rate!$B$3:$M$3,0))*O12201*0.8,INDEX(Rate!$B$4:$M$25,MATCH(Gilbert!N12201,Rate!$A$4:$A$25,0),MATCH(Gilbert!L12201,Rate!$B$3:$M$3,0))*O12201)),"")</f>
        <v/>
      </c>
      <c r="T12201" s="71" t="str">
        <f t="shared" si="573"/>
        <v/>
      </c>
    </row>
    <row r="12202" spans="16:20">
      <c r="P12202" s="70" t="str">
        <f t="shared" si="571"/>
        <v/>
      </c>
      <c r="Q12202" s="70" t="str">
        <f t="shared" si="572"/>
        <v/>
      </c>
      <c r="R12202" s="70" t="str">
        <f>IFERROR(IF(K12202="handling and wharfage",SUM(P12202:Q12202),IF(OR(K12202="tank",K12202="Boat",K12202="car"),INDEX(Rate!$B$4:$M$25,MATCH(Gilbert!N12202,Rate!$A$4:$A$25,0),MATCH(Gilbert!L12202,Rate!$B$3:$M$3,0))*O12202*0.8,INDEX(Rate!$B$4:$M$25,MATCH(Gilbert!N12202,Rate!$A$4:$A$25,0),MATCH(Gilbert!L12202,Rate!$B$3:$M$3,0))*O12202)),"")</f>
        <v/>
      </c>
      <c r="T12202" s="71" t="str">
        <f t="shared" si="573"/>
        <v/>
      </c>
    </row>
    <row r="12203" spans="16:20">
      <c r="P12203" s="70" t="str">
        <f t="shared" si="571"/>
        <v/>
      </c>
      <c r="Q12203" s="70" t="str">
        <f t="shared" si="572"/>
        <v/>
      </c>
      <c r="R12203" s="70" t="str">
        <f>IFERROR(IF(K12203="handling and wharfage",SUM(P12203:Q12203),IF(OR(K12203="tank",K12203="Boat",K12203="car"),INDEX(Rate!$B$4:$M$25,MATCH(Gilbert!N12203,Rate!$A$4:$A$25,0),MATCH(Gilbert!L12203,Rate!$B$3:$M$3,0))*O12203*0.8,INDEX(Rate!$B$4:$M$25,MATCH(Gilbert!N12203,Rate!$A$4:$A$25,0),MATCH(Gilbert!L12203,Rate!$B$3:$M$3,0))*O12203)),"")</f>
        <v/>
      </c>
      <c r="T12203" s="71" t="str">
        <f t="shared" si="573"/>
        <v/>
      </c>
    </row>
    <row r="12204" spans="16:20">
      <c r="P12204" s="70" t="str">
        <f t="shared" si="571"/>
        <v/>
      </c>
      <c r="Q12204" s="70" t="str">
        <f t="shared" si="572"/>
        <v/>
      </c>
      <c r="R12204" s="70" t="str">
        <f>IFERROR(IF(K12204="handling and wharfage",SUM(P12204:Q12204),IF(OR(K12204="tank",K12204="Boat",K12204="car"),INDEX(Rate!$B$4:$M$25,MATCH(Gilbert!N12204,Rate!$A$4:$A$25,0),MATCH(Gilbert!L12204,Rate!$B$3:$M$3,0))*O12204*0.8,INDEX(Rate!$B$4:$M$25,MATCH(Gilbert!N12204,Rate!$A$4:$A$25,0),MATCH(Gilbert!L12204,Rate!$B$3:$M$3,0))*O12204)),"")</f>
        <v/>
      </c>
      <c r="T12204" s="71" t="str">
        <f t="shared" si="573"/>
        <v/>
      </c>
    </row>
    <row r="12205" spans="16:20">
      <c r="P12205" s="70" t="str">
        <f t="shared" si="571"/>
        <v/>
      </c>
      <c r="Q12205" s="70" t="str">
        <f t="shared" si="572"/>
        <v/>
      </c>
      <c r="R12205" s="70" t="str">
        <f>IFERROR(IF(K12205="handling and wharfage",SUM(P12205:Q12205),IF(OR(K12205="tank",K12205="Boat",K12205="car"),INDEX(Rate!$B$4:$M$25,MATCH(Gilbert!N12205,Rate!$A$4:$A$25,0),MATCH(Gilbert!L12205,Rate!$B$3:$M$3,0))*O12205*0.8,INDEX(Rate!$B$4:$M$25,MATCH(Gilbert!N12205,Rate!$A$4:$A$25,0),MATCH(Gilbert!L12205,Rate!$B$3:$M$3,0))*O12205)),"")</f>
        <v/>
      </c>
      <c r="T12205" s="71" t="str">
        <f t="shared" si="573"/>
        <v/>
      </c>
    </row>
    <row r="12206" spans="16:20">
      <c r="P12206" s="70" t="str">
        <f t="shared" si="571"/>
        <v/>
      </c>
      <c r="Q12206" s="70" t="str">
        <f t="shared" si="572"/>
        <v/>
      </c>
      <c r="R12206" s="70" t="str">
        <f>IFERROR(IF(K12206="handling and wharfage",SUM(P12206:Q12206),IF(OR(K12206="tank",K12206="Boat",K12206="car"),INDEX(Rate!$B$4:$M$25,MATCH(Gilbert!N12206,Rate!$A$4:$A$25,0),MATCH(Gilbert!L12206,Rate!$B$3:$M$3,0))*O12206*0.8,INDEX(Rate!$B$4:$M$25,MATCH(Gilbert!N12206,Rate!$A$4:$A$25,0),MATCH(Gilbert!L12206,Rate!$B$3:$M$3,0))*O12206)),"")</f>
        <v/>
      </c>
      <c r="T12206" s="71" t="str">
        <f t="shared" si="573"/>
        <v/>
      </c>
    </row>
    <row r="12207" spans="16:20">
      <c r="P12207" s="70" t="str">
        <f t="shared" si="571"/>
        <v/>
      </c>
      <c r="Q12207" s="70" t="str">
        <f t="shared" si="572"/>
        <v/>
      </c>
      <c r="R12207" s="70" t="str">
        <f>IFERROR(IF(K12207="handling and wharfage",SUM(P12207:Q12207),IF(OR(K12207="tank",K12207="Boat",K12207="car"),INDEX(Rate!$B$4:$M$25,MATCH(Gilbert!N12207,Rate!$A$4:$A$25,0),MATCH(Gilbert!L12207,Rate!$B$3:$M$3,0))*O12207*0.8,INDEX(Rate!$B$4:$M$25,MATCH(Gilbert!N12207,Rate!$A$4:$A$25,0),MATCH(Gilbert!L12207,Rate!$B$3:$M$3,0))*O12207)),"")</f>
        <v/>
      </c>
      <c r="T12207" s="71" t="str">
        <f t="shared" si="573"/>
        <v/>
      </c>
    </row>
    <row r="12208" spans="16:20">
      <c r="P12208" s="70" t="str">
        <f t="shared" si="571"/>
        <v/>
      </c>
      <c r="Q12208" s="70" t="str">
        <f t="shared" si="572"/>
        <v/>
      </c>
      <c r="R12208" s="70" t="str">
        <f>IFERROR(IF(K12208="handling and wharfage",SUM(P12208:Q12208),IF(OR(K12208="tank",K12208="Boat",K12208="car"),INDEX(Rate!$B$4:$M$25,MATCH(Gilbert!N12208,Rate!$A$4:$A$25,0),MATCH(Gilbert!L12208,Rate!$B$3:$M$3,0))*O12208*0.8,INDEX(Rate!$B$4:$M$25,MATCH(Gilbert!N12208,Rate!$A$4:$A$25,0),MATCH(Gilbert!L12208,Rate!$B$3:$M$3,0))*O12208)),"")</f>
        <v/>
      </c>
      <c r="T12208" s="71" t="str">
        <f t="shared" si="573"/>
        <v/>
      </c>
    </row>
    <row r="12209" spans="16:20">
      <c r="P12209" s="70" t="str">
        <f t="shared" si="571"/>
        <v/>
      </c>
      <c r="Q12209" s="70" t="str">
        <f t="shared" si="572"/>
        <v/>
      </c>
      <c r="R12209" s="70" t="str">
        <f>IFERROR(IF(K12209="handling and wharfage",SUM(P12209:Q12209),IF(OR(K12209="tank",K12209="Boat",K12209="car"),INDEX(Rate!$B$4:$M$25,MATCH(Gilbert!N12209,Rate!$A$4:$A$25,0),MATCH(Gilbert!L12209,Rate!$B$3:$M$3,0))*O12209*0.8,INDEX(Rate!$B$4:$M$25,MATCH(Gilbert!N12209,Rate!$A$4:$A$25,0),MATCH(Gilbert!L12209,Rate!$B$3:$M$3,0))*O12209)),"")</f>
        <v/>
      </c>
      <c r="T12209" s="71" t="str">
        <f t="shared" si="573"/>
        <v/>
      </c>
    </row>
    <row r="12210" spans="16:20">
      <c r="P12210" s="70" t="str">
        <f t="shared" si="571"/>
        <v/>
      </c>
      <c r="Q12210" s="70" t="str">
        <f t="shared" si="572"/>
        <v/>
      </c>
      <c r="R12210" s="70" t="str">
        <f>IFERROR(IF(K12210="handling and wharfage",SUM(P12210:Q12210),IF(OR(K12210="tank",K12210="Boat",K12210="car"),INDEX(Rate!$B$4:$M$25,MATCH(Gilbert!N12210,Rate!$A$4:$A$25,0),MATCH(Gilbert!L12210,Rate!$B$3:$M$3,0))*O12210*0.8,INDEX(Rate!$B$4:$M$25,MATCH(Gilbert!N12210,Rate!$A$4:$A$25,0),MATCH(Gilbert!L12210,Rate!$B$3:$M$3,0))*O12210)),"")</f>
        <v/>
      </c>
      <c r="T12210" s="71" t="str">
        <f t="shared" si="573"/>
        <v/>
      </c>
    </row>
    <row r="12211" spans="16:20">
      <c r="P12211" s="70" t="str">
        <f t="shared" si="571"/>
        <v/>
      </c>
      <c r="Q12211" s="70" t="str">
        <f t="shared" si="572"/>
        <v/>
      </c>
      <c r="R12211" s="70" t="str">
        <f>IFERROR(IF(K12211="handling and wharfage",SUM(P12211:Q12211),IF(OR(K12211="tank",K12211="Boat",K12211="car"),INDEX(Rate!$B$4:$M$25,MATCH(Gilbert!N12211,Rate!$A$4:$A$25,0),MATCH(Gilbert!L12211,Rate!$B$3:$M$3,0))*O12211*0.8,INDEX(Rate!$B$4:$M$25,MATCH(Gilbert!N12211,Rate!$A$4:$A$25,0),MATCH(Gilbert!L12211,Rate!$B$3:$M$3,0))*O12211)),"")</f>
        <v/>
      </c>
      <c r="T12211" s="71" t="str">
        <f t="shared" si="573"/>
        <v/>
      </c>
    </row>
    <row r="12212" spans="16:20">
      <c r="P12212" s="70" t="str">
        <f t="shared" si="571"/>
        <v/>
      </c>
      <c r="Q12212" s="70" t="str">
        <f t="shared" si="572"/>
        <v/>
      </c>
      <c r="R12212" s="70" t="str">
        <f>IFERROR(IF(K12212="handling and wharfage",SUM(P12212:Q12212),IF(OR(K12212="tank",K12212="Boat",K12212="car"),INDEX(Rate!$B$4:$M$25,MATCH(Gilbert!N12212,Rate!$A$4:$A$25,0),MATCH(Gilbert!L12212,Rate!$B$3:$M$3,0))*O12212*0.8,INDEX(Rate!$B$4:$M$25,MATCH(Gilbert!N12212,Rate!$A$4:$A$25,0),MATCH(Gilbert!L12212,Rate!$B$3:$M$3,0))*O12212)),"")</f>
        <v/>
      </c>
      <c r="T12212" s="71" t="str">
        <f t="shared" si="573"/>
        <v/>
      </c>
    </row>
    <row r="12213" spans="16:20">
      <c r="P12213" s="70" t="str">
        <f t="shared" si="571"/>
        <v/>
      </c>
      <c r="Q12213" s="70" t="str">
        <f t="shared" si="572"/>
        <v/>
      </c>
      <c r="R12213" s="70" t="str">
        <f>IFERROR(IF(K12213="handling and wharfage",SUM(P12213:Q12213),IF(OR(K12213="tank",K12213="Boat",K12213="car"),INDEX(Rate!$B$4:$M$25,MATCH(Gilbert!N12213,Rate!$A$4:$A$25,0),MATCH(Gilbert!L12213,Rate!$B$3:$M$3,0))*O12213*0.8,INDEX(Rate!$B$4:$M$25,MATCH(Gilbert!N12213,Rate!$A$4:$A$25,0),MATCH(Gilbert!L12213,Rate!$B$3:$M$3,0))*O12213)),"")</f>
        <v/>
      </c>
      <c r="T12213" s="71" t="str">
        <f t="shared" si="573"/>
        <v/>
      </c>
    </row>
    <row r="12214" spans="16:20">
      <c r="P12214" s="70" t="str">
        <f t="shared" si="571"/>
        <v/>
      </c>
      <c r="Q12214" s="70" t="str">
        <f t="shared" si="572"/>
        <v/>
      </c>
      <c r="R12214" s="70" t="str">
        <f>IFERROR(IF(K12214="handling and wharfage",SUM(P12214:Q12214),IF(OR(K12214="tank",K12214="Boat",K12214="car"),INDEX(Rate!$B$4:$M$25,MATCH(Gilbert!N12214,Rate!$A$4:$A$25,0),MATCH(Gilbert!L12214,Rate!$B$3:$M$3,0))*O12214*0.8,INDEX(Rate!$B$4:$M$25,MATCH(Gilbert!N12214,Rate!$A$4:$A$25,0),MATCH(Gilbert!L12214,Rate!$B$3:$M$3,0))*O12214)),"")</f>
        <v/>
      </c>
      <c r="T12214" s="71" t="str">
        <f t="shared" si="573"/>
        <v/>
      </c>
    </row>
    <row r="12215" spans="16:20">
      <c r="P12215" s="70" t="str">
        <f t="shared" si="571"/>
        <v/>
      </c>
      <c r="Q12215" s="70" t="str">
        <f t="shared" si="572"/>
        <v/>
      </c>
      <c r="R12215" s="70" t="str">
        <f>IFERROR(IF(K12215="handling and wharfage",SUM(P12215:Q12215),IF(OR(K12215="tank",K12215="Boat",K12215="car"),INDEX(Rate!$B$4:$M$25,MATCH(Gilbert!N12215,Rate!$A$4:$A$25,0),MATCH(Gilbert!L12215,Rate!$B$3:$M$3,0))*O12215*0.8,INDEX(Rate!$B$4:$M$25,MATCH(Gilbert!N12215,Rate!$A$4:$A$25,0),MATCH(Gilbert!L12215,Rate!$B$3:$M$3,0))*O12215)),"")</f>
        <v/>
      </c>
      <c r="T12215" s="71" t="str">
        <f t="shared" si="573"/>
        <v/>
      </c>
    </row>
    <row r="12216" spans="16:20">
      <c r="P12216" s="70" t="str">
        <f t="shared" si="571"/>
        <v/>
      </c>
      <c r="Q12216" s="70" t="str">
        <f t="shared" si="572"/>
        <v/>
      </c>
      <c r="R12216" s="70" t="str">
        <f>IFERROR(IF(K12216="handling and wharfage",SUM(P12216:Q12216),IF(OR(K12216="tank",K12216="Boat",K12216="car"),INDEX(Rate!$B$4:$M$25,MATCH(Gilbert!N12216,Rate!$A$4:$A$25,0),MATCH(Gilbert!L12216,Rate!$B$3:$M$3,0))*O12216*0.8,INDEX(Rate!$B$4:$M$25,MATCH(Gilbert!N12216,Rate!$A$4:$A$25,0),MATCH(Gilbert!L12216,Rate!$B$3:$M$3,0))*O12216)),"")</f>
        <v/>
      </c>
      <c r="T12216" s="71" t="str">
        <f t="shared" si="573"/>
        <v/>
      </c>
    </row>
    <row r="12217" spans="16:20">
      <c r="P12217" s="70" t="str">
        <f t="shared" si="571"/>
        <v/>
      </c>
      <c r="Q12217" s="70" t="str">
        <f t="shared" si="572"/>
        <v/>
      </c>
      <c r="R12217" s="70" t="str">
        <f>IFERROR(IF(K12217="handling and wharfage",SUM(P12217:Q12217),IF(OR(K12217="tank",K12217="Boat",K12217="car"),INDEX(Rate!$B$4:$M$25,MATCH(Gilbert!N12217,Rate!$A$4:$A$25,0),MATCH(Gilbert!L12217,Rate!$B$3:$M$3,0))*O12217*0.8,INDEX(Rate!$B$4:$M$25,MATCH(Gilbert!N12217,Rate!$A$4:$A$25,0),MATCH(Gilbert!L12217,Rate!$B$3:$M$3,0))*O12217)),"")</f>
        <v/>
      </c>
      <c r="T12217" s="71" t="str">
        <f t="shared" si="573"/>
        <v/>
      </c>
    </row>
    <row r="12218" spans="16:20">
      <c r="P12218" s="70" t="str">
        <f t="shared" si="571"/>
        <v/>
      </c>
      <c r="Q12218" s="70" t="str">
        <f t="shared" si="572"/>
        <v/>
      </c>
      <c r="R12218" s="70" t="str">
        <f>IFERROR(IF(K12218="handling and wharfage",SUM(P12218:Q12218),IF(OR(K12218="tank",K12218="Boat",K12218="car"),INDEX(Rate!$B$4:$M$25,MATCH(Gilbert!N12218,Rate!$A$4:$A$25,0),MATCH(Gilbert!L12218,Rate!$B$3:$M$3,0))*O12218*0.8,INDEX(Rate!$B$4:$M$25,MATCH(Gilbert!N12218,Rate!$A$4:$A$25,0),MATCH(Gilbert!L12218,Rate!$B$3:$M$3,0))*O12218)),"")</f>
        <v/>
      </c>
      <c r="T12218" s="71" t="str">
        <f t="shared" si="573"/>
        <v/>
      </c>
    </row>
    <row r="12219" spans="16:20">
      <c r="P12219" s="70" t="str">
        <f t="shared" si="571"/>
        <v/>
      </c>
      <c r="Q12219" s="70" t="str">
        <f t="shared" si="572"/>
        <v/>
      </c>
      <c r="R12219" s="70" t="str">
        <f>IFERROR(IF(K12219="handling and wharfage",SUM(P12219:Q12219),IF(OR(K12219="tank",K12219="Boat",K12219="car"),INDEX(Rate!$B$4:$M$25,MATCH(Gilbert!N12219,Rate!$A$4:$A$25,0),MATCH(Gilbert!L12219,Rate!$B$3:$M$3,0))*O12219*0.8,INDEX(Rate!$B$4:$M$25,MATCH(Gilbert!N12219,Rate!$A$4:$A$25,0),MATCH(Gilbert!L12219,Rate!$B$3:$M$3,0))*O12219)),"")</f>
        <v/>
      </c>
      <c r="T12219" s="71" t="str">
        <f t="shared" si="573"/>
        <v/>
      </c>
    </row>
    <row r="12220" spans="16:20">
      <c r="P12220" s="70" t="str">
        <f t="shared" si="571"/>
        <v/>
      </c>
      <c r="Q12220" s="70" t="str">
        <f t="shared" si="572"/>
        <v/>
      </c>
      <c r="R12220" s="70" t="str">
        <f>IFERROR(IF(K12220="handling and wharfage",SUM(P12220:Q12220),IF(OR(K12220="tank",K12220="Boat",K12220="car"),INDEX(Rate!$B$4:$M$25,MATCH(Gilbert!N12220,Rate!$A$4:$A$25,0),MATCH(Gilbert!L12220,Rate!$B$3:$M$3,0))*O12220*0.8,INDEX(Rate!$B$4:$M$25,MATCH(Gilbert!N12220,Rate!$A$4:$A$25,0),MATCH(Gilbert!L12220,Rate!$B$3:$M$3,0))*O12220)),"")</f>
        <v/>
      </c>
      <c r="T12220" s="71" t="str">
        <f t="shared" si="573"/>
        <v/>
      </c>
    </row>
    <row r="12221" spans="16:20">
      <c r="P12221" s="70" t="str">
        <f t="shared" si="571"/>
        <v/>
      </c>
      <c r="Q12221" s="70" t="str">
        <f t="shared" si="572"/>
        <v/>
      </c>
      <c r="R12221" s="70" t="str">
        <f>IFERROR(IF(K12221="handling and wharfage",SUM(P12221:Q12221),IF(OR(K12221="tank",K12221="Boat",K12221="car"),INDEX(Rate!$B$4:$M$25,MATCH(Gilbert!N12221,Rate!$A$4:$A$25,0),MATCH(Gilbert!L12221,Rate!$B$3:$M$3,0))*O12221*0.8,INDEX(Rate!$B$4:$M$25,MATCH(Gilbert!N12221,Rate!$A$4:$A$25,0),MATCH(Gilbert!L12221,Rate!$B$3:$M$3,0))*O12221)),"")</f>
        <v/>
      </c>
      <c r="T12221" s="71" t="str">
        <f t="shared" si="573"/>
        <v/>
      </c>
    </row>
    <row r="12222" spans="16:20">
      <c r="P12222" s="70" t="str">
        <f t="shared" si="571"/>
        <v/>
      </c>
      <c r="Q12222" s="70" t="str">
        <f t="shared" si="572"/>
        <v/>
      </c>
      <c r="R12222" s="70" t="str">
        <f>IFERROR(IF(K12222="handling and wharfage",SUM(P12222:Q12222),IF(OR(K12222="tank",K12222="Boat",K12222="car"),INDEX(Rate!$B$4:$M$25,MATCH(Gilbert!N12222,Rate!$A$4:$A$25,0),MATCH(Gilbert!L12222,Rate!$B$3:$M$3,0))*O12222*0.8,INDEX(Rate!$B$4:$M$25,MATCH(Gilbert!N12222,Rate!$A$4:$A$25,0),MATCH(Gilbert!L12222,Rate!$B$3:$M$3,0))*O12222)),"")</f>
        <v/>
      </c>
      <c r="T12222" s="71" t="str">
        <f t="shared" si="573"/>
        <v/>
      </c>
    </row>
    <row r="12223" spans="16:20">
      <c r="P12223" s="70" t="str">
        <f t="shared" si="571"/>
        <v/>
      </c>
      <c r="Q12223" s="70" t="str">
        <f t="shared" si="572"/>
        <v/>
      </c>
      <c r="R12223" s="70" t="str">
        <f>IFERROR(IF(K12223="handling and wharfage",SUM(P12223:Q12223),IF(OR(K12223="tank",K12223="Boat",K12223="car"),INDEX(Rate!$B$4:$M$25,MATCH(Gilbert!N12223,Rate!$A$4:$A$25,0),MATCH(Gilbert!L12223,Rate!$B$3:$M$3,0))*O12223*0.8,INDEX(Rate!$B$4:$M$25,MATCH(Gilbert!N12223,Rate!$A$4:$A$25,0),MATCH(Gilbert!L12223,Rate!$B$3:$M$3,0))*O12223)),"")</f>
        <v/>
      </c>
      <c r="T12223" s="71" t="str">
        <f t="shared" si="573"/>
        <v/>
      </c>
    </row>
    <row r="12224" spans="16:20">
      <c r="P12224" s="70" t="str">
        <f t="shared" si="571"/>
        <v/>
      </c>
      <c r="Q12224" s="70" t="str">
        <f t="shared" si="572"/>
        <v/>
      </c>
      <c r="R12224" s="70" t="str">
        <f>IFERROR(IF(K12224="handling and wharfage",SUM(P12224:Q12224),IF(OR(K12224="tank",K12224="Boat",K12224="car"),INDEX(Rate!$B$4:$M$25,MATCH(Gilbert!N12224,Rate!$A$4:$A$25,0),MATCH(Gilbert!L12224,Rate!$B$3:$M$3,0))*O12224*0.8,INDEX(Rate!$B$4:$M$25,MATCH(Gilbert!N12224,Rate!$A$4:$A$25,0),MATCH(Gilbert!L12224,Rate!$B$3:$M$3,0))*O12224)),"")</f>
        <v/>
      </c>
      <c r="T12224" s="71" t="str">
        <f t="shared" si="573"/>
        <v/>
      </c>
    </row>
    <row r="12225" spans="16:20">
      <c r="P12225" s="70" t="str">
        <f t="shared" si="571"/>
        <v/>
      </c>
      <c r="Q12225" s="70" t="str">
        <f t="shared" si="572"/>
        <v/>
      </c>
      <c r="R12225" s="70" t="str">
        <f>IFERROR(IF(K12225="handling and wharfage",SUM(P12225:Q12225),IF(OR(K12225="tank",K12225="Boat",K12225="car"),INDEX(Rate!$B$4:$M$25,MATCH(Gilbert!N12225,Rate!$A$4:$A$25,0),MATCH(Gilbert!L12225,Rate!$B$3:$M$3,0))*O12225*0.8,INDEX(Rate!$B$4:$M$25,MATCH(Gilbert!N12225,Rate!$A$4:$A$25,0),MATCH(Gilbert!L12225,Rate!$B$3:$M$3,0))*O12225)),"")</f>
        <v/>
      </c>
      <c r="T12225" s="71" t="str">
        <f t="shared" si="573"/>
        <v/>
      </c>
    </row>
    <row r="12226" spans="16:20">
      <c r="P12226" s="70" t="str">
        <f t="shared" si="571"/>
        <v/>
      </c>
      <c r="Q12226" s="70" t="str">
        <f t="shared" si="572"/>
        <v/>
      </c>
      <c r="R12226" s="70" t="str">
        <f>IFERROR(IF(K12226="handling and wharfage",SUM(P12226:Q12226),IF(OR(K12226="tank",K12226="Boat",K12226="car"),INDEX(Rate!$B$4:$M$25,MATCH(Gilbert!N12226,Rate!$A$4:$A$25,0),MATCH(Gilbert!L12226,Rate!$B$3:$M$3,0))*O12226*0.8,INDEX(Rate!$B$4:$M$25,MATCH(Gilbert!N12226,Rate!$A$4:$A$25,0),MATCH(Gilbert!L12226,Rate!$B$3:$M$3,0))*O12226)),"")</f>
        <v/>
      </c>
      <c r="T12226" s="71" t="str">
        <f t="shared" si="573"/>
        <v/>
      </c>
    </row>
    <row r="12227" spans="16:20">
      <c r="P12227" s="70" t="str">
        <f t="shared" ref="P12227:P12290" si="574">IF(OR(K12227="handling and wharfage",K12227="rau handling and wharfage"),O12227*30,"")</f>
        <v/>
      </c>
      <c r="Q12227" s="70" t="str">
        <f t="shared" ref="Q12227:Q12290" si="575">IF(K12227&lt;&gt;"handling and wharfage","",O12227*3.5)</f>
        <v/>
      </c>
      <c r="R12227" s="70" t="str">
        <f>IFERROR(IF(K12227="handling and wharfage",SUM(P12227:Q12227),IF(OR(K12227="tank",K12227="Boat",K12227="car"),INDEX(Rate!$B$4:$M$25,MATCH(Gilbert!N12227,Rate!$A$4:$A$25,0),MATCH(Gilbert!L12227,Rate!$B$3:$M$3,0))*O12227*0.8,INDEX(Rate!$B$4:$M$25,MATCH(Gilbert!N12227,Rate!$A$4:$A$25,0),MATCH(Gilbert!L12227,Rate!$B$3:$M$3,0))*O12227)),"")</f>
        <v/>
      </c>
      <c r="T12227" s="71" t="str">
        <f t="shared" ref="T12227:T12290" si="576">IF(L12227="","",IF(L12227="General2","F0070000061A","E31250000331"))</f>
        <v/>
      </c>
    </row>
    <row r="12228" spans="16:20">
      <c r="P12228" s="70" t="str">
        <f t="shared" si="574"/>
        <v/>
      </c>
      <c r="Q12228" s="70" t="str">
        <f t="shared" si="575"/>
        <v/>
      </c>
      <c r="R12228" s="70" t="str">
        <f>IFERROR(IF(K12228="handling and wharfage",SUM(P12228:Q12228),IF(OR(K12228="tank",K12228="Boat",K12228="car"),INDEX(Rate!$B$4:$M$25,MATCH(Gilbert!N12228,Rate!$A$4:$A$25,0),MATCH(Gilbert!L12228,Rate!$B$3:$M$3,0))*O12228*0.8,INDEX(Rate!$B$4:$M$25,MATCH(Gilbert!N12228,Rate!$A$4:$A$25,0),MATCH(Gilbert!L12228,Rate!$B$3:$M$3,0))*O12228)),"")</f>
        <v/>
      </c>
      <c r="T12228" s="71" t="str">
        <f t="shared" si="576"/>
        <v/>
      </c>
    </row>
    <row r="12229" spans="16:20">
      <c r="P12229" s="70" t="str">
        <f t="shared" si="574"/>
        <v/>
      </c>
      <c r="Q12229" s="70" t="str">
        <f t="shared" si="575"/>
        <v/>
      </c>
      <c r="R12229" s="70" t="str">
        <f>IFERROR(IF(K12229="handling and wharfage",SUM(P12229:Q12229),IF(OR(K12229="tank",K12229="Boat",K12229="car"),INDEX(Rate!$B$4:$M$25,MATCH(Gilbert!N12229,Rate!$A$4:$A$25,0),MATCH(Gilbert!L12229,Rate!$B$3:$M$3,0))*O12229*0.8,INDEX(Rate!$B$4:$M$25,MATCH(Gilbert!N12229,Rate!$A$4:$A$25,0),MATCH(Gilbert!L12229,Rate!$B$3:$M$3,0))*O12229)),"")</f>
        <v/>
      </c>
      <c r="T12229" s="71" t="str">
        <f t="shared" si="576"/>
        <v/>
      </c>
    </row>
    <row r="12230" spans="16:20">
      <c r="P12230" s="70" t="str">
        <f t="shared" si="574"/>
        <v/>
      </c>
      <c r="Q12230" s="70" t="str">
        <f t="shared" si="575"/>
        <v/>
      </c>
      <c r="R12230" s="70" t="str">
        <f>IFERROR(IF(K12230="handling and wharfage",SUM(P12230:Q12230),IF(OR(K12230="tank",K12230="Boat",K12230="car"),INDEX(Rate!$B$4:$M$25,MATCH(Gilbert!N12230,Rate!$A$4:$A$25,0),MATCH(Gilbert!L12230,Rate!$B$3:$M$3,0))*O12230*0.8,INDEX(Rate!$B$4:$M$25,MATCH(Gilbert!N12230,Rate!$A$4:$A$25,0),MATCH(Gilbert!L12230,Rate!$B$3:$M$3,0))*O12230)),"")</f>
        <v/>
      </c>
      <c r="T12230" s="71" t="str">
        <f t="shared" si="576"/>
        <v/>
      </c>
    </row>
    <row r="12231" spans="16:20">
      <c r="P12231" s="70" t="str">
        <f t="shared" si="574"/>
        <v/>
      </c>
      <c r="Q12231" s="70" t="str">
        <f t="shared" si="575"/>
        <v/>
      </c>
      <c r="R12231" s="70" t="str">
        <f>IFERROR(IF(K12231="handling and wharfage",SUM(P12231:Q12231),IF(OR(K12231="tank",K12231="Boat",K12231="car"),INDEX(Rate!$B$4:$M$25,MATCH(Gilbert!N12231,Rate!$A$4:$A$25,0),MATCH(Gilbert!L12231,Rate!$B$3:$M$3,0))*O12231*0.8,INDEX(Rate!$B$4:$M$25,MATCH(Gilbert!N12231,Rate!$A$4:$A$25,0),MATCH(Gilbert!L12231,Rate!$B$3:$M$3,0))*O12231)),"")</f>
        <v/>
      </c>
      <c r="T12231" s="71" t="str">
        <f t="shared" si="576"/>
        <v/>
      </c>
    </row>
    <row r="12232" spans="16:20">
      <c r="P12232" s="70" t="str">
        <f t="shared" si="574"/>
        <v/>
      </c>
      <c r="Q12232" s="70" t="str">
        <f t="shared" si="575"/>
        <v/>
      </c>
      <c r="R12232" s="70" t="str">
        <f>IFERROR(IF(K12232="handling and wharfage",SUM(P12232:Q12232),IF(OR(K12232="tank",K12232="Boat",K12232="car"),INDEX(Rate!$B$4:$M$25,MATCH(Gilbert!N12232,Rate!$A$4:$A$25,0),MATCH(Gilbert!L12232,Rate!$B$3:$M$3,0))*O12232*0.8,INDEX(Rate!$B$4:$M$25,MATCH(Gilbert!N12232,Rate!$A$4:$A$25,0),MATCH(Gilbert!L12232,Rate!$B$3:$M$3,0))*O12232)),"")</f>
        <v/>
      </c>
      <c r="T12232" s="71" t="str">
        <f t="shared" si="576"/>
        <v/>
      </c>
    </row>
    <row r="12233" spans="16:20">
      <c r="P12233" s="70" t="str">
        <f t="shared" si="574"/>
        <v/>
      </c>
      <c r="Q12233" s="70" t="str">
        <f t="shared" si="575"/>
        <v/>
      </c>
      <c r="R12233" s="70" t="str">
        <f>IFERROR(IF(K12233="handling and wharfage",SUM(P12233:Q12233),IF(OR(K12233="tank",K12233="Boat",K12233="car"),INDEX(Rate!$B$4:$M$25,MATCH(Gilbert!N12233,Rate!$A$4:$A$25,0),MATCH(Gilbert!L12233,Rate!$B$3:$M$3,0))*O12233*0.8,INDEX(Rate!$B$4:$M$25,MATCH(Gilbert!N12233,Rate!$A$4:$A$25,0),MATCH(Gilbert!L12233,Rate!$B$3:$M$3,0))*O12233)),"")</f>
        <v/>
      </c>
      <c r="T12233" s="71" t="str">
        <f t="shared" si="576"/>
        <v/>
      </c>
    </row>
    <row r="12234" spans="16:20">
      <c r="P12234" s="70" t="str">
        <f t="shared" si="574"/>
        <v/>
      </c>
      <c r="Q12234" s="70" t="str">
        <f t="shared" si="575"/>
        <v/>
      </c>
      <c r="R12234" s="70" t="str">
        <f>IFERROR(IF(K12234="handling and wharfage",SUM(P12234:Q12234),IF(OR(K12234="tank",K12234="Boat",K12234="car"),INDEX(Rate!$B$4:$M$25,MATCH(Gilbert!N12234,Rate!$A$4:$A$25,0),MATCH(Gilbert!L12234,Rate!$B$3:$M$3,0))*O12234*0.8,INDEX(Rate!$B$4:$M$25,MATCH(Gilbert!N12234,Rate!$A$4:$A$25,0),MATCH(Gilbert!L12234,Rate!$B$3:$M$3,0))*O12234)),"")</f>
        <v/>
      </c>
      <c r="T12234" s="71" t="str">
        <f t="shared" si="576"/>
        <v/>
      </c>
    </row>
    <row r="12235" spans="16:20">
      <c r="P12235" s="70" t="str">
        <f t="shared" si="574"/>
        <v/>
      </c>
      <c r="Q12235" s="70" t="str">
        <f t="shared" si="575"/>
        <v/>
      </c>
      <c r="R12235" s="70" t="str">
        <f>IFERROR(IF(K12235="handling and wharfage",SUM(P12235:Q12235),IF(OR(K12235="tank",K12235="Boat",K12235="car"),INDEX(Rate!$B$4:$M$25,MATCH(Gilbert!N12235,Rate!$A$4:$A$25,0),MATCH(Gilbert!L12235,Rate!$B$3:$M$3,0))*O12235*0.8,INDEX(Rate!$B$4:$M$25,MATCH(Gilbert!N12235,Rate!$A$4:$A$25,0),MATCH(Gilbert!L12235,Rate!$B$3:$M$3,0))*O12235)),"")</f>
        <v/>
      </c>
      <c r="T12235" s="71" t="str">
        <f t="shared" si="576"/>
        <v/>
      </c>
    </row>
    <row r="12236" spans="16:20">
      <c r="P12236" s="70" t="str">
        <f t="shared" si="574"/>
        <v/>
      </c>
      <c r="Q12236" s="70" t="str">
        <f t="shared" si="575"/>
        <v/>
      </c>
      <c r="R12236" s="70" t="str">
        <f>IFERROR(IF(K12236="handling and wharfage",SUM(P12236:Q12236),IF(OR(K12236="tank",K12236="Boat",K12236="car"),INDEX(Rate!$B$4:$M$25,MATCH(Gilbert!N12236,Rate!$A$4:$A$25,0),MATCH(Gilbert!L12236,Rate!$B$3:$M$3,0))*O12236*0.8,INDEX(Rate!$B$4:$M$25,MATCH(Gilbert!N12236,Rate!$A$4:$A$25,0),MATCH(Gilbert!L12236,Rate!$B$3:$M$3,0))*O12236)),"")</f>
        <v/>
      </c>
      <c r="T12236" s="71" t="str">
        <f t="shared" si="576"/>
        <v/>
      </c>
    </row>
    <row r="12237" spans="16:20">
      <c r="P12237" s="70" t="str">
        <f t="shared" si="574"/>
        <v/>
      </c>
      <c r="Q12237" s="70" t="str">
        <f t="shared" si="575"/>
        <v/>
      </c>
      <c r="R12237" s="70" t="str">
        <f>IFERROR(IF(K12237="handling and wharfage",SUM(P12237:Q12237),IF(OR(K12237="tank",K12237="Boat",K12237="car"),INDEX(Rate!$B$4:$M$25,MATCH(Gilbert!N12237,Rate!$A$4:$A$25,0),MATCH(Gilbert!L12237,Rate!$B$3:$M$3,0))*O12237*0.8,INDEX(Rate!$B$4:$M$25,MATCH(Gilbert!N12237,Rate!$A$4:$A$25,0),MATCH(Gilbert!L12237,Rate!$B$3:$M$3,0))*O12237)),"")</f>
        <v/>
      </c>
      <c r="T12237" s="71" t="str">
        <f t="shared" si="576"/>
        <v/>
      </c>
    </row>
    <row r="12238" spans="16:20">
      <c r="P12238" s="70" t="str">
        <f t="shared" si="574"/>
        <v/>
      </c>
      <c r="Q12238" s="70" t="str">
        <f t="shared" si="575"/>
        <v/>
      </c>
      <c r="R12238" s="70" t="str">
        <f>IFERROR(IF(K12238="handling and wharfage",SUM(P12238:Q12238),IF(OR(K12238="tank",K12238="Boat",K12238="car"),INDEX(Rate!$B$4:$M$25,MATCH(Gilbert!N12238,Rate!$A$4:$A$25,0),MATCH(Gilbert!L12238,Rate!$B$3:$M$3,0))*O12238*0.8,INDEX(Rate!$B$4:$M$25,MATCH(Gilbert!N12238,Rate!$A$4:$A$25,0),MATCH(Gilbert!L12238,Rate!$B$3:$M$3,0))*O12238)),"")</f>
        <v/>
      </c>
      <c r="T12238" s="71" t="str">
        <f t="shared" si="576"/>
        <v/>
      </c>
    </row>
    <row r="12239" spans="16:20">
      <c r="P12239" s="70" t="str">
        <f t="shared" si="574"/>
        <v/>
      </c>
      <c r="Q12239" s="70" t="str">
        <f t="shared" si="575"/>
        <v/>
      </c>
      <c r="R12239" s="70" t="str">
        <f>IFERROR(IF(K12239="handling and wharfage",SUM(P12239:Q12239),IF(OR(K12239="tank",K12239="Boat",K12239="car"),INDEX(Rate!$B$4:$M$25,MATCH(Gilbert!N12239,Rate!$A$4:$A$25,0),MATCH(Gilbert!L12239,Rate!$B$3:$M$3,0))*O12239*0.8,INDEX(Rate!$B$4:$M$25,MATCH(Gilbert!N12239,Rate!$A$4:$A$25,0),MATCH(Gilbert!L12239,Rate!$B$3:$M$3,0))*O12239)),"")</f>
        <v/>
      </c>
      <c r="T12239" s="71" t="str">
        <f t="shared" si="576"/>
        <v/>
      </c>
    </row>
    <row r="12240" spans="16:20">
      <c r="P12240" s="70" t="str">
        <f t="shared" si="574"/>
        <v/>
      </c>
      <c r="Q12240" s="70" t="str">
        <f t="shared" si="575"/>
        <v/>
      </c>
      <c r="R12240" s="70" t="str">
        <f>IFERROR(IF(K12240="handling and wharfage",SUM(P12240:Q12240),IF(OR(K12240="tank",K12240="Boat",K12240="car"),INDEX(Rate!$B$4:$M$25,MATCH(Gilbert!N12240,Rate!$A$4:$A$25,0),MATCH(Gilbert!L12240,Rate!$B$3:$M$3,0))*O12240*0.8,INDEX(Rate!$B$4:$M$25,MATCH(Gilbert!N12240,Rate!$A$4:$A$25,0),MATCH(Gilbert!L12240,Rate!$B$3:$M$3,0))*O12240)),"")</f>
        <v/>
      </c>
      <c r="T12240" s="71" t="str">
        <f t="shared" si="576"/>
        <v/>
      </c>
    </row>
    <row r="12241" spans="16:20">
      <c r="P12241" s="70" t="str">
        <f t="shared" si="574"/>
        <v/>
      </c>
      <c r="Q12241" s="70" t="str">
        <f t="shared" si="575"/>
        <v/>
      </c>
      <c r="R12241" s="70" t="str">
        <f>IFERROR(IF(K12241="handling and wharfage",SUM(P12241:Q12241),IF(OR(K12241="tank",K12241="Boat",K12241="car"),INDEX(Rate!$B$4:$M$25,MATCH(Gilbert!N12241,Rate!$A$4:$A$25,0),MATCH(Gilbert!L12241,Rate!$B$3:$M$3,0))*O12241*0.8,INDEX(Rate!$B$4:$M$25,MATCH(Gilbert!N12241,Rate!$A$4:$A$25,0),MATCH(Gilbert!L12241,Rate!$B$3:$M$3,0))*O12241)),"")</f>
        <v/>
      </c>
      <c r="T12241" s="71" t="str">
        <f t="shared" si="576"/>
        <v/>
      </c>
    </row>
    <row r="12242" spans="16:20">
      <c r="P12242" s="70" t="str">
        <f t="shared" si="574"/>
        <v/>
      </c>
      <c r="Q12242" s="70" t="str">
        <f t="shared" si="575"/>
        <v/>
      </c>
      <c r="R12242" s="70" t="str">
        <f>IFERROR(IF(K12242="handling and wharfage",SUM(P12242:Q12242),IF(OR(K12242="tank",K12242="Boat",K12242="car"),INDEX(Rate!$B$4:$M$25,MATCH(Gilbert!N12242,Rate!$A$4:$A$25,0),MATCH(Gilbert!L12242,Rate!$B$3:$M$3,0))*O12242*0.8,INDEX(Rate!$B$4:$M$25,MATCH(Gilbert!N12242,Rate!$A$4:$A$25,0),MATCH(Gilbert!L12242,Rate!$B$3:$M$3,0))*O12242)),"")</f>
        <v/>
      </c>
      <c r="T12242" s="71" t="str">
        <f t="shared" si="576"/>
        <v/>
      </c>
    </row>
    <row r="12243" spans="16:20">
      <c r="P12243" s="70" t="str">
        <f t="shared" si="574"/>
        <v/>
      </c>
      <c r="Q12243" s="70" t="str">
        <f t="shared" si="575"/>
        <v/>
      </c>
      <c r="R12243" s="70" t="str">
        <f>IFERROR(IF(K12243="handling and wharfage",SUM(P12243:Q12243),IF(OR(K12243="tank",K12243="Boat",K12243="car"),INDEX(Rate!$B$4:$M$25,MATCH(Gilbert!N12243,Rate!$A$4:$A$25,0),MATCH(Gilbert!L12243,Rate!$B$3:$M$3,0))*O12243*0.8,INDEX(Rate!$B$4:$M$25,MATCH(Gilbert!N12243,Rate!$A$4:$A$25,0),MATCH(Gilbert!L12243,Rate!$B$3:$M$3,0))*O12243)),"")</f>
        <v/>
      </c>
      <c r="T12243" s="71" t="str">
        <f t="shared" si="576"/>
        <v/>
      </c>
    </row>
    <row r="12244" spans="16:20">
      <c r="P12244" s="70" t="str">
        <f t="shared" si="574"/>
        <v/>
      </c>
      <c r="Q12244" s="70" t="str">
        <f t="shared" si="575"/>
        <v/>
      </c>
      <c r="R12244" s="70" t="str">
        <f>IFERROR(IF(K12244="handling and wharfage",SUM(P12244:Q12244),IF(OR(K12244="tank",K12244="Boat",K12244="car"),INDEX(Rate!$B$4:$M$25,MATCH(Gilbert!N12244,Rate!$A$4:$A$25,0),MATCH(Gilbert!L12244,Rate!$B$3:$M$3,0))*O12244*0.8,INDEX(Rate!$B$4:$M$25,MATCH(Gilbert!N12244,Rate!$A$4:$A$25,0),MATCH(Gilbert!L12244,Rate!$B$3:$M$3,0))*O12244)),"")</f>
        <v/>
      </c>
      <c r="T12244" s="71" t="str">
        <f t="shared" si="576"/>
        <v/>
      </c>
    </row>
    <row r="12245" spans="16:20">
      <c r="P12245" s="70" t="str">
        <f t="shared" si="574"/>
        <v/>
      </c>
      <c r="Q12245" s="70" t="str">
        <f t="shared" si="575"/>
        <v/>
      </c>
      <c r="R12245" s="70" t="str">
        <f>IFERROR(IF(K12245="handling and wharfage",SUM(P12245:Q12245),IF(OR(K12245="tank",K12245="Boat",K12245="car"),INDEX(Rate!$B$4:$M$25,MATCH(Gilbert!N12245,Rate!$A$4:$A$25,0),MATCH(Gilbert!L12245,Rate!$B$3:$M$3,0))*O12245*0.8,INDEX(Rate!$B$4:$M$25,MATCH(Gilbert!N12245,Rate!$A$4:$A$25,0),MATCH(Gilbert!L12245,Rate!$B$3:$M$3,0))*O12245)),"")</f>
        <v/>
      </c>
      <c r="T12245" s="71" t="str">
        <f t="shared" si="576"/>
        <v/>
      </c>
    </row>
    <row r="12246" spans="16:20">
      <c r="P12246" s="70" t="str">
        <f t="shared" si="574"/>
        <v/>
      </c>
      <c r="Q12246" s="70" t="str">
        <f t="shared" si="575"/>
        <v/>
      </c>
      <c r="R12246" s="70" t="str">
        <f>IFERROR(IF(K12246="handling and wharfage",SUM(P12246:Q12246),IF(OR(K12246="tank",K12246="Boat",K12246="car"),INDEX(Rate!$B$4:$M$25,MATCH(Gilbert!N12246,Rate!$A$4:$A$25,0),MATCH(Gilbert!L12246,Rate!$B$3:$M$3,0))*O12246*0.8,INDEX(Rate!$B$4:$M$25,MATCH(Gilbert!N12246,Rate!$A$4:$A$25,0),MATCH(Gilbert!L12246,Rate!$B$3:$M$3,0))*O12246)),"")</f>
        <v/>
      </c>
      <c r="T12246" s="71" t="str">
        <f t="shared" si="576"/>
        <v/>
      </c>
    </row>
    <row r="12247" spans="16:20">
      <c r="P12247" s="70" t="str">
        <f t="shared" si="574"/>
        <v/>
      </c>
      <c r="Q12247" s="70" t="str">
        <f t="shared" si="575"/>
        <v/>
      </c>
      <c r="R12247" s="70" t="str">
        <f>IFERROR(IF(K12247="handling and wharfage",SUM(P12247:Q12247),IF(OR(K12247="tank",K12247="Boat",K12247="car"),INDEX(Rate!$B$4:$M$25,MATCH(Gilbert!N12247,Rate!$A$4:$A$25,0),MATCH(Gilbert!L12247,Rate!$B$3:$M$3,0))*O12247*0.8,INDEX(Rate!$B$4:$M$25,MATCH(Gilbert!N12247,Rate!$A$4:$A$25,0),MATCH(Gilbert!L12247,Rate!$B$3:$M$3,0))*O12247)),"")</f>
        <v/>
      </c>
      <c r="T12247" s="71" t="str">
        <f t="shared" si="576"/>
        <v/>
      </c>
    </row>
    <row r="12248" spans="16:20">
      <c r="P12248" s="70" t="str">
        <f t="shared" si="574"/>
        <v/>
      </c>
      <c r="Q12248" s="70" t="str">
        <f t="shared" si="575"/>
        <v/>
      </c>
      <c r="R12248" s="70" t="str">
        <f>IFERROR(IF(K12248="handling and wharfage",SUM(P12248:Q12248),IF(OR(K12248="tank",K12248="Boat",K12248="car"),INDEX(Rate!$B$4:$M$25,MATCH(Gilbert!N12248,Rate!$A$4:$A$25,0),MATCH(Gilbert!L12248,Rate!$B$3:$M$3,0))*O12248*0.8,INDEX(Rate!$B$4:$M$25,MATCH(Gilbert!N12248,Rate!$A$4:$A$25,0),MATCH(Gilbert!L12248,Rate!$B$3:$M$3,0))*O12248)),"")</f>
        <v/>
      </c>
      <c r="T12248" s="71" t="str">
        <f t="shared" si="576"/>
        <v/>
      </c>
    </row>
    <row r="12249" spans="16:20">
      <c r="P12249" s="70" t="str">
        <f t="shared" si="574"/>
        <v/>
      </c>
      <c r="Q12249" s="70" t="str">
        <f t="shared" si="575"/>
        <v/>
      </c>
      <c r="R12249" s="70" t="str">
        <f>IFERROR(IF(K12249="handling and wharfage",SUM(P12249:Q12249),IF(OR(K12249="tank",K12249="Boat",K12249="car"),INDEX(Rate!$B$4:$M$25,MATCH(Gilbert!N12249,Rate!$A$4:$A$25,0),MATCH(Gilbert!L12249,Rate!$B$3:$M$3,0))*O12249*0.8,INDEX(Rate!$B$4:$M$25,MATCH(Gilbert!N12249,Rate!$A$4:$A$25,0),MATCH(Gilbert!L12249,Rate!$B$3:$M$3,0))*O12249)),"")</f>
        <v/>
      </c>
      <c r="T12249" s="71" t="str">
        <f t="shared" si="576"/>
        <v/>
      </c>
    </row>
    <row r="12250" spans="16:20">
      <c r="P12250" s="70" t="str">
        <f t="shared" si="574"/>
        <v/>
      </c>
      <c r="Q12250" s="70" t="str">
        <f t="shared" si="575"/>
        <v/>
      </c>
      <c r="R12250" s="70" t="str">
        <f>IFERROR(IF(K12250="handling and wharfage",SUM(P12250:Q12250),IF(OR(K12250="tank",K12250="Boat",K12250="car"),INDEX(Rate!$B$4:$M$25,MATCH(Gilbert!N12250,Rate!$A$4:$A$25,0),MATCH(Gilbert!L12250,Rate!$B$3:$M$3,0))*O12250*0.8,INDEX(Rate!$B$4:$M$25,MATCH(Gilbert!N12250,Rate!$A$4:$A$25,0),MATCH(Gilbert!L12250,Rate!$B$3:$M$3,0))*O12250)),"")</f>
        <v/>
      </c>
      <c r="T12250" s="71" t="str">
        <f t="shared" si="576"/>
        <v/>
      </c>
    </row>
    <row r="12251" spans="16:20">
      <c r="P12251" s="70" t="str">
        <f t="shared" si="574"/>
        <v/>
      </c>
      <c r="Q12251" s="70" t="str">
        <f t="shared" si="575"/>
        <v/>
      </c>
      <c r="R12251" s="70" t="str">
        <f>IFERROR(IF(K12251="handling and wharfage",SUM(P12251:Q12251),IF(OR(K12251="tank",K12251="Boat",K12251="car"),INDEX(Rate!$B$4:$M$25,MATCH(Gilbert!N12251,Rate!$A$4:$A$25,0),MATCH(Gilbert!L12251,Rate!$B$3:$M$3,0))*O12251*0.8,INDEX(Rate!$B$4:$M$25,MATCH(Gilbert!N12251,Rate!$A$4:$A$25,0),MATCH(Gilbert!L12251,Rate!$B$3:$M$3,0))*O12251)),"")</f>
        <v/>
      </c>
      <c r="T12251" s="71" t="str">
        <f t="shared" si="576"/>
        <v/>
      </c>
    </row>
    <row r="12252" spans="16:20">
      <c r="P12252" s="70" t="str">
        <f t="shared" si="574"/>
        <v/>
      </c>
      <c r="Q12252" s="70" t="str">
        <f t="shared" si="575"/>
        <v/>
      </c>
      <c r="R12252" s="70" t="str">
        <f>IFERROR(IF(K12252="handling and wharfage",SUM(P12252:Q12252),IF(OR(K12252="tank",K12252="Boat",K12252="car"),INDEX(Rate!$B$4:$M$25,MATCH(Gilbert!N12252,Rate!$A$4:$A$25,0),MATCH(Gilbert!L12252,Rate!$B$3:$M$3,0))*O12252*0.8,INDEX(Rate!$B$4:$M$25,MATCH(Gilbert!N12252,Rate!$A$4:$A$25,0),MATCH(Gilbert!L12252,Rate!$B$3:$M$3,0))*O12252)),"")</f>
        <v/>
      </c>
      <c r="T12252" s="71" t="str">
        <f t="shared" si="576"/>
        <v/>
      </c>
    </row>
    <row r="12253" spans="16:20">
      <c r="P12253" s="70" t="str">
        <f t="shared" si="574"/>
        <v/>
      </c>
      <c r="Q12253" s="70" t="str">
        <f t="shared" si="575"/>
        <v/>
      </c>
      <c r="R12253" s="70" t="str">
        <f>IFERROR(IF(K12253="handling and wharfage",SUM(P12253:Q12253),IF(OR(K12253="tank",K12253="Boat",K12253="car"),INDEX(Rate!$B$4:$M$25,MATCH(Gilbert!N12253,Rate!$A$4:$A$25,0),MATCH(Gilbert!L12253,Rate!$B$3:$M$3,0))*O12253*0.8,INDEX(Rate!$B$4:$M$25,MATCH(Gilbert!N12253,Rate!$A$4:$A$25,0),MATCH(Gilbert!L12253,Rate!$B$3:$M$3,0))*O12253)),"")</f>
        <v/>
      </c>
      <c r="T12253" s="71" t="str">
        <f t="shared" si="576"/>
        <v/>
      </c>
    </row>
    <row r="12254" spans="16:20">
      <c r="P12254" s="70" t="str">
        <f t="shared" si="574"/>
        <v/>
      </c>
      <c r="Q12254" s="70" t="str">
        <f t="shared" si="575"/>
        <v/>
      </c>
      <c r="R12254" s="70" t="str">
        <f>IFERROR(IF(K12254="handling and wharfage",SUM(P12254:Q12254),IF(OR(K12254="tank",K12254="Boat",K12254="car"),INDEX(Rate!$B$4:$M$25,MATCH(Gilbert!N12254,Rate!$A$4:$A$25,0),MATCH(Gilbert!L12254,Rate!$B$3:$M$3,0))*O12254*0.8,INDEX(Rate!$B$4:$M$25,MATCH(Gilbert!N12254,Rate!$A$4:$A$25,0),MATCH(Gilbert!L12254,Rate!$B$3:$M$3,0))*O12254)),"")</f>
        <v/>
      </c>
      <c r="T12254" s="71" t="str">
        <f t="shared" si="576"/>
        <v/>
      </c>
    </row>
    <row r="12255" spans="16:20">
      <c r="P12255" s="70" t="str">
        <f t="shared" si="574"/>
        <v/>
      </c>
      <c r="Q12255" s="70" t="str">
        <f t="shared" si="575"/>
        <v/>
      </c>
      <c r="R12255" s="70" t="str">
        <f>IFERROR(IF(K12255="handling and wharfage",SUM(P12255:Q12255),IF(OR(K12255="tank",K12255="Boat",K12255="car"),INDEX(Rate!$B$4:$M$25,MATCH(Gilbert!N12255,Rate!$A$4:$A$25,0),MATCH(Gilbert!L12255,Rate!$B$3:$M$3,0))*O12255*0.8,INDEX(Rate!$B$4:$M$25,MATCH(Gilbert!N12255,Rate!$A$4:$A$25,0),MATCH(Gilbert!L12255,Rate!$B$3:$M$3,0))*O12255)),"")</f>
        <v/>
      </c>
      <c r="T12255" s="71" t="str">
        <f t="shared" si="576"/>
        <v/>
      </c>
    </row>
    <row r="12256" spans="16:20">
      <c r="P12256" s="70" t="str">
        <f t="shared" si="574"/>
        <v/>
      </c>
      <c r="Q12256" s="70" t="str">
        <f t="shared" si="575"/>
        <v/>
      </c>
      <c r="R12256" s="70" t="str">
        <f>IFERROR(IF(K12256="handling and wharfage",SUM(P12256:Q12256),IF(OR(K12256="tank",K12256="Boat",K12256="car"),INDEX(Rate!$B$4:$M$25,MATCH(Gilbert!N12256,Rate!$A$4:$A$25,0),MATCH(Gilbert!L12256,Rate!$B$3:$M$3,0))*O12256*0.8,INDEX(Rate!$B$4:$M$25,MATCH(Gilbert!N12256,Rate!$A$4:$A$25,0),MATCH(Gilbert!L12256,Rate!$B$3:$M$3,0))*O12256)),"")</f>
        <v/>
      </c>
      <c r="T12256" s="71" t="str">
        <f t="shared" si="576"/>
        <v/>
      </c>
    </row>
    <row r="12257" spans="16:20">
      <c r="P12257" s="70" t="str">
        <f t="shared" si="574"/>
        <v/>
      </c>
      <c r="Q12257" s="70" t="str">
        <f t="shared" si="575"/>
        <v/>
      </c>
      <c r="R12257" s="70" t="str">
        <f>IFERROR(IF(K12257="handling and wharfage",SUM(P12257:Q12257),IF(OR(K12257="tank",K12257="Boat",K12257="car"),INDEX(Rate!$B$4:$M$25,MATCH(Gilbert!N12257,Rate!$A$4:$A$25,0),MATCH(Gilbert!L12257,Rate!$B$3:$M$3,0))*O12257*0.8,INDEX(Rate!$B$4:$M$25,MATCH(Gilbert!N12257,Rate!$A$4:$A$25,0),MATCH(Gilbert!L12257,Rate!$B$3:$M$3,0))*O12257)),"")</f>
        <v/>
      </c>
      <c r="T12257" s="71" t="str">
        <f t="shared" si="576"/>
        <v/>
      </c>
    </row>
    <row r="12258" spans="16:20">
      <c r="P12258" s="70" t="str">
        <f t="shared" si="574"/>
        <v/>
      </c>
      <c r="Q12258" s="70" t="str">
        <f t="shared" si="575"/>
        <v/>
      </c>
      <c r="R12258" s="70" t="str">
        <f>IFERROR(IF(K12258="handling and wharfage",SUM(P12258:Q12258),IF(OR(K12258="tank",K12258="Boat",K12258="car"),INDEX(Rate!$B$4:$M$25,MATCH(Gilbert!N12258,Rate!$A$4:$A$25,0),MATCH(Gilbert!L12258,Rate!$B$3:$M$3,0))*O12258*0.8,INDEX(Rate!$B$4:$M$25,MATCH(Gilbert!N12258,Rate!$A$4:$A$25,0),MATCH(Gilbert!L12258,Rate!$B$3:$M$3,0))*O12258)),"")</f>
        <v/>
      </c>
      <c r="T12258" s="71" t="str">
        <f t="shared" si="576"/>
        <v/>
      </c>
    </row>
    <row r="12259" spans="16:20">
      <c r="P12259" s="70" t="str">
        <f t="shared" si="574"/>
        <v/>
      </c>
      <c r="Q12259" s="70" t="str">
        <f t="shared" si="575"/>
        <v/>
      </c>
      <c r="R12259" s="70" t="str">
        <f>IFERROR(IF(K12259="handling and wharfage",SUM(P12259:Q12259),IF(OR(K12259="tank",K12259="Boat",K12259="car"),INDEX(Rate!$B$4:$M$25,MATCH(Gilbert!N12259,Rate!$A$4:$A$25,0),MATCH(Gilbert!L12259,Rate!$B$3:$M$3,0))*O12259*0.8,INDEX(Rate!$B$4:$M$25,MATCH(Gilbert!N12259,Rate!$A$4:$A$25,0),MATCH(Gilbert!L12259,Rate!$B$3:$M$3,0))*O12259)),"")</f>
        <v/>
      </c>
      <c r="T12259" s="71" t="str">
        <f t="shared" si="576"/>
        <v/>
      </c>
    </row>
    <row r="12260" spans="16:20">
      <c r="P12260" s="70" t="str">
        <f t="shared" si="574"/>
        <v/>
      </c>
      <c r="Q12260" s="70" t="str">
        <f t="shared" si="575"/>
        <v/>
      </c>
      <c r="R12260" s="70" t="str">
        <f>IFERROR(IF(K12260="handling and wharfage",SUM(P12260:Q12260),IF(OR(K12260="tank",K12260="Boat",K12260="car"),INDEX(Rate!$B$4:$M$25,MATCH(Gilbert!N12260,Rate!$A$4:$A$25,0),MATCH(Gilbert!L12260,Rate!$B$3:$M$3,0))*O12260*0.8,INDEX(Rate!$B$4:$M$25,MATCH(Gilbert!N12260,Rate!$A$4:$A$25,0),MATCH(Gilbert!L12260,Rate!$B$3:$M$3,0))*O12260)),"")</f>
        <v/>
      </c>
      <c r="T12260" s="71" t="str">
        <f t="shared" si="576"/>
        <v/>
      </c>
    </row>
    <row r="12261" spans="16:20">
      <c r="P12261" s="70" t="str">
        <f t="shared" si="574"/>
        <v/>
      </c>
      <c r="Q12261" s="70" t="str">
        <f t="shared" si="575"/>
        <v/>
      </c>
      <c r="R12261" s="70" t="str">
        <f>IFERROR(IF(K12261="handling and wharfage",SUM(P12261:Q12261),IF(OR(K12261="tank",K12261="Boat",K12261="car"),INDEX(Rate!$B$4:$M$25,MATCH(Gilbert!N12261,Rate!$A$4:$A$25,0),MATCH(Gilbert!L12261,Rate!$B$3:$M$3,0))*O12261*0.8,INDEX(Rate!$B$4:$M$25,MATCH(Gilbert!N12261,Rate!$A$4:$A$25,0),MATCH(Gilbert!L12261,Rate!$B$3:$M$3,0))*O12261)),"")</f>
        <v/>
      </c>
      <c r="T12261" s="71" t="str">
        <f t="shared" si="576"/>
        <v/>
      </c>
    </row>
    <row r="12262" spans="16:20">
      <c r="P12262" s="70" t="str">
        <f t="shared" si="574"/>
        <v/>
      </c>
      <c r="Q12262" s="70" t="str">
        <f t="shared" si="575"/>
        <v/>
      </c>
      <c r="R12262" s="70" t="str">
        <f>IFERROR(IF(K12262="handling and wharfage",SUM(P12262:Q12262),IF(OR(K12262="tank",K12262="Boat",K12262="car"),INDEX(Rate!$B$4:$M$25,MATCH(Gilbert!N12262,Rate!$A$4:$A$25,0),MATCH(Gilbert!L12262,Rate!$B$3:$M$3,0))*O12262*0.8,INDEX(Rate!$B$4:$M$25,MATCH(Gilbert!N12262,Rate!$A$4:$A$25,0),MATCH(Gilbert!L12262,Rate!$B$3:$M$3,0))*O12262)),"")</f>
        <v/>
      </c>
      <c r="T12262" s="71" t="str">
        <f t="shared" si="576"/>
        <v/>
      </c>
    </row>
    <row r="12263" spans="16:20">
      <c r="P12263" s="70" t="str">
        <f t="shared" si="574"/>
        <v/>
      </c>
      <c r="Q12263" s="70" t="str">
        <f t="shared" si="575"/>
        <v/>
      </c>
      <c r="R12263" s="70" t="str">
        <f>IFERROR(IF(K12263="handling and wharfage",SUM(P12263:Q12263),IF(OR(K12263="tank",K12263="Boat",K12263="car"),INDEX(Rate!$B$4:$M$25,MATCH(Gilbert!N12263,Rate!$A$4:$A$25,0),MATCH(Gilbert!L12263,Rate!$B$3:$M$3,0))*O12263*0.8,INDEX(Rate!$B$4:$M$25,MATCH(Gilbert!N12263,Rate!$A$4:$A$25,0),MATCH(Gilbert!L12263,Rate!$B$3:$M$3,0))*O12263)),"")</f>
        <v/>
      </c>
      <c r="T12263" s="71" t="str">
        <f t="shared" si="576"/>
        <v/>
      </c>
    </row>
    <row r="12264" spans="16:20">
      <c r="P12264" s="70" t="str">
        <f t="shared" si="574"/>
        <v/>
      </c>
      <c r="Q12264" s="70" t="str">
        <f t="shared" si="575"/>
        <v/>
      </c>
      <c r="R12264" s="70" t="str">
        <f>IFERROR(IF(K12264="handling and wharfage",SUM(P12264:Q12264),IF(OR(K12264="tank",K12264="Boat",K12264="car"),INDEX(Rate!$B$4:$M$25,MATCH(Gilbert!N12264,Rate!$A$4:$A$25,0),MATCH(Gilbert!L12264,Rate!$B$3:$M$3,0))*O12264*0.8,INDEX(Rate!$B$4:$M$25,MATCH(Gilbert!N12264,Rate!$A$4:$A$25,0),MATCH(Gilbert!L12264,Rate!$B$3:$M$3,0))*O12264)),"")</f>
        <v/>
      </c>
      <c r="T12264" s="71" t="str">
        <f t="shared" si="576"/>
        <v/>
      </c>
    </row>
    <row r="12265" spans="16:20">
      <c r="P12265" s="70" t="str">
        <f t="shared" si="574"/>
        <v/>
      </c>
      <c r="Q12265" s="70" t="str">
        <f t="shared" si="575"/>
        <v/>
      </c>
      <c r="R12265" s="70" t="str">
        <f>IFERROR(IF(K12265="handling and wharfage",SUM(P12265:Q12265),IF(OR(K12265="tank",K12265="Boat",K12265="car"),INDEX(Rate!$B$4:$M$25,MATCH(Gilbert!N12265,Rate!$A$4:$A$25,0),MATCH(Gilbert!L12265,Rate!$B$3:$M$3,0))*O12265*0.8,INDEX(Rate!$B$4:$M$25,MATCH(Gilbert!N12265,Rate!$A$4:$A$25,0),MATCH(Gilbert!L12265,Rate!$B$3:$M$3,0))*O12265)),"")</f>
        <v/>
      </c>
      <c r="T12265" s="71" t="str">
        <f t="shared" si="576"/>
        <v/>
      </c>
    </row>
    <row r="12266" spans="16:20">
      <c r="P12266" s="70" t="str">
        <f t="shared" si="574"/>
        <v/>
      </c>
      <c r="Q12266" s="70" t="str">
        <f t="shared" si="575"/>
        <v/>
      </c>
      <c r="R12266" s="70" t="str">
        <f>IFERROR(IF(K12266="handling and wharfage",SUM(P12266:Q12266),IF(OR(K12266="tank",K12266="Boat",K12266="car"),INDEX(Rate!$B$4:$M$25,MATCH(Gilbert!N12266,Rate!$A$4:$A$25,0),MATCH(Gilbert!L12266,Rate!$B$3:$M$3,0))*O12266*0.8,INDEX(Rate!$B$4:$M$25,MATCH(Gilbert!N12266,Rate!$A$4:$A$25,0),MATCH(Gilbert!L12266,Rate!$B$3:$M$3,0))*O12266)),"")</f>
        <v/>
      </c>
      <c r="T12266" s="71" t="str">
        <f t="shared" si="576"/>
        <v/>
      </c>
    </row>
    <row r="12267" spans="16:20">
      <c r="P12267" s="70" t="str">
        <f t="shared" si="574"/>
        <v/>
      </c>
      <c r="Q12267" s="70" t="str">
        <f t="shared" si="575"/>
        <v/>
      </c>
      <c r="R12267" s="70" t="str">
        <f>IFERROR(IF(K12267="handling and wharfage",SUM(P12267:Q12267),IF(OR(K12267="tank",K12267="Boat",K12267="car"),INDEX(Rate!$B$4:$M$25,MATCH(Gilbert!N12267,Rate!$A$4:$A$25,0),MATCH(Gilbert!L12267,Rate!$B$3:$M$3,0))*O12267*0.8,INDEX(Rate!$B$4:$M$25,MATCH(Gilbert!N12267,Rate!$A$4:$A$25,0),MATCH(Gilbert!L12267,Rate!$B$3:$M$3,0))*O12267)),"")</f>
        <v/>
      </c>
      <c r="T12267" s="71" t="str">
        <f t="shared" si="576"/>
        <v/>
      </c>
    </row>
    <row r="12268" spans="16:20">
      <c r="P12268" s="70" t="str">
        <f t="shared" si="574"/>
        <v/>
      </c>
      <c r="Q12268" s="70" t="str">
        <f t="shared" si="575"/>
        <v/>
      </c>
      <c r="R12268" s="70" t="str">
        <f>IFERROR(IF(K12268="handling and wharfage",SUM(P12268:Q12268),IF(OR(K12268="tank",K12268="Boat",K12268="car"),INDEX(Rate!$B$4:$M$25,MATCH(Gilbert!N12268,Rate!$A$4:$A$25,0),MATCH(Gilbert!L12268,Rate!$B$3:$M$3,0))*O12268*0.8,INDEX(Rate!$B$4:$M$25,MATCH(Gilbert!N12268,Rate!$A$4:$A$25,0),MATCH(Gilbert!L12268,Rate!$B$3:$M$3,0))*O12268)),"")</f>
        <v/>
      </c>
      <c r="T12268" s="71" t="str">
        <f t="shared" si="576"/>
        <v/>
      </c>
    </row>
    <row r="12269" spans="16:20">
      <c r="P12269" s="70" t="str">
        <f t="shared" si="574"/>
        <v/>
      </c>
      <c r="Q12269" s="70" t="str">
        <f t="shared" si="575"/>
        <v/>
      </c>
      <c r="R12269" s="70" t="str">
        <f>IFERROR(IF(K12269="handling and wharfage",SUM(P12269:Q12269),IF(OR(K12269="tank",K12269="Boat",K12269="car"),INDEX(Rate!$B$4:$M$25,MATCH(Gilbert!N12269,Rate!$A$4:$A$25,0),MATCH(Gilbert!L12269,Rate!$B$3:$M$3,0))*O12269*0.8,INDEX(Rate!$B$4:$M$25,MATCH(Gilbert!N12269,Rate!$A$4:$A$25,0),MATCH(Gilbert!L12269,Rate!$B$3:$M$3,0))*O12269)),"")</f>
        <v/>
      </c>
      <c r="T12269" s="71" t="str">
        <f t="shared" si="576"/>
        <v/>
      </c>
    </row>
    <row r="12270" spans="16:20">
      <c r="P12270" s="70" t="str">
        <f t="shared" si="574"/>
        <v/>
      </c>
      <c r="Q12270" s="70" t="str">
        <f t="shared" si="575"/>
        <v/>
      </c>
      <c r="R12270" s="70" t="str">
        <f>IFERROR(IF(K12270="handling and wharfage",SUM(P12270:Q12270),IF(OR(K12270="tank",K12270="Boat",K12270="car"),INDEX(Rate!$B$4:$M$25,MATCH(Gilbert!N12270,Rate!$A$4:$A$25,0),MATCH(Gilbert!L12270,Rate!$B$3:$M$3,0))*O12270*0.8,INDEX(Rate!$B$4:$M$25,MATCH(Gilbert!N12270,Rate!$A$4:$A$25,0),MATCH(Gilbert!L12270,Rate!$B$3:$M$3,0))*O12270)),"")</f>
        <v/>
      </c>
      <c r="T12270" s="71" t="str">
        <f t="shared" si="576"/>
        <v/>
      </c>
    </row>
    <row r="12271" spans="16:20">
      <c r="P12271" s="70" t="str">
        <f t="shared" si="574"/>
        <v/>
      </c>
      <c r="Q12271" s="70" t="str">
        <f t="shared" si="575"/>
        <v/>
      </c>
      <c r="R12271" s="70" t="str">
        <f>IFERROR(IF(K12271="handling and wharfage",SUM(P12271:Q12271),IF(OR(K12271="tank",K12271="Boat",K12271="car"),INDEX(Rate!$B$4:$M$25,MATCH(Gilbert!N12271,Rate!$A$4:$A$25,0),MATCH(Gilbert!L12271,Rate!$B$3:$M$3,0))*O12271*0.8,INDEX(Rate!$B$4:$M$25,MATCH(Gilbert!N12271,Rate!$A$4:$A$25,0),MATCH(Gilbert!L12271,Rate!$B$3:$M$3,0))*O12271)),"")</f>
        <v/>
      </c>
      <c r="T12271" s="71" t="str">
        <f t="shared" si="576"/>
        <v/>
      </c>
    </row>
    <row r="12272" spans="16:20">
      <c r="P12272" s="70" t="str">
        <f t="shared" si="574"/>
        <v/>
      </c>
      <c r="Q12272" s="70" t="str">
        <f t="shared" si="575"/>
        <v/>
      </c>
      <c r="R12272" s="70" t="str">
        <f>IFERROR(IF(K12272="handling and wharfage",SUM(P12272:Q12272),IF(OR(K12272="tank",K12272="Boat",K12272="car"),INDEX(Rate!$B$4:$M$25,MATCH(Gilbert!N12272,Rate!$A$4:$A$25,0),MATCH(Gilbert!L12272,Rate!$B$3:$M$3,0))*O12272*0.8,INDEX(Rate!$B$4:$M$25,MATCH(Gilbert!N12272,Rate!$A$4:$A$25,0),MATCH(Gilbert!L12272,Rate!$B$3:$M$3,0))*O12272)),"")</f>
        <v/>
      </c>
      <c r="T12272" s="71" t="str">
        <f t="shared" si="576"/>
        <v/>
      </c>
    </row>
    <row r="12273" spans="16:20">
      <c r="P12273" s="70" t="str">
        <f t="shared" si="574"/>
        <v/>
      </c>
      <c r="Q12273" s="70" t="str">
        <f t="shared" si="575"/>
        <v/>
      </c>
      <c r="R12273" s="70" t="str">
        <f>IFERROR(IF(K12273="handling and wharfage",SUM(P12273:Q12273),IF(OR(K12273="tank",K12273="Boat",K12273="car"),INDEX(Rate!$B$4:$M$25,MATCH(Gilbert!N12273,Rate!$A$4:$A$25,0),MATCH(Gilbert!L12273,Rate!$B$3:$M$3,0))*O12273*0.8,INDEX(Rate!$B$4:$M$25,MATCH(Gilbert!N12273,Rate!$A$4:$A$25,0),MATCH(Gilbert!L12273,Rate!$B$3:$M$3,0))*O12273)),"")</f>
        <v/>
      </c>
      <c r="T12273" s="71" t="str">
        <f t="shared" si="576"/>
        <v/>
      </c>
    </row>
    <row r="12274" spans="16:20">
      <c r="P12274" s="70" t="str">
        <f t="shared" si="574"/>
        <v/>
      </c>
      <c r="Q12274" s="70" t="str">
        <f t="shared" si="575"/>
        <v/>
      </c>
      <c r="R12274" s="70" t="str">
        <f>IFERROR(IF(K12274="handling and wharfage",SUM(P12274:Q12274),IF(OR(K12274="tank",K12274="Boat",K12274="car"),INDEX(Rate!$B$4:$M$25,MATCH(Gilbert!N12274,Rate!$A$4:$A$25,0),MATCH(Gilbert!L12274,Rate!$B$3:$M$3,0))*O12274*0.8,INDEX(Rate!$B$4:$M$25,MATCH(Gilbert!N12274,Rate!$A$4:$A$25,0),MATCH(Gilbert!L12274,Rate!$B$3:$M$3,0))*O12274)),"")</f>
        <v/>
      </c>
      <c r="T12274" s="71" t="str">
        <f t="shared" si="576"/>
        <v/>
      </c>
    </row>
    <row r="12275" spans="16:20">
      <c r="P12275" s="70" t="str">
        <f t="shared" si="574"/>
        <v/>
      </c>
      <c r="Q12275" s="70" t="str">
        <f t="shared" si="575"/>
        <v/>
      </c>
      <c r="R12275" s="70" t="str">
        <f>IFERROR(IF(K12275="handling and wharfage",SUM(P12275:Q12275),IF(OR(K12275="tank",K12275="Boat",K12275="car"),INDEX(Rate!$B$4:$M$25,MATCH(Gilbert!N12275,Rate!$A$4:$A$25,0),MATCH(Gilbert!L12275,Rate!$B$3:$M$3,0))*O12275*0.8,INDEX(Rate!$B$4:$M$25,MATCH(Gilbert!N12275,Rate!$A$4:$A$25,0),MATCH(Gilbert!L12275,Rate!$B$3:$M$3,0))*O12275)),"")</f>
        <v/>
      </c>
      <c r="T12275" s="71" t="str">
        <f t="shared" si="576"/>
        <v/>
      </c>
    </row>
    <row r="12276" spans="16:20">
      <c r="P12276" s="70" t="str">
        <f t="shared" si="574"/>
        <v/>
      </c>
      <c r="Q12276" s="70" t="str">
        <f t="shared" si="575"/>
        <v/>
      </c>
      <c r="R12276" s="70" t="str">
        <f>IFERROR(IF(K12276="handling and wharfage",SUM(P12276:Q12276),IF(OR(K12276="tank",K12276="Boat",K12276="car"),INDEX(Rate!$B$4:$M$25,MATCH(Gilbert!N12276,Rate!$A$4:$A$25,0),MATCH(Gilbert!L12276,Rate!$B$3:$M$3,0))*O12276*0.8,INDEX(Rate!$B$4:$M$25,MATCH(Gilbert!N12276,Rate!$A$4:$A$25,0),MATCH(Gilbert!L12276,Rate!$B$3:$M$3,0))*O12276)),"")</f>
        <v/>
      </c>
      <c r="T12276" s="71" t="str">
        <f t="shared" si="576"/>
        <v/>
      </c>
    </row>
    <row r="12277" spans="16:20">
      <c r="P12277" s="70" t="str">
        <f t="shared" si="574"/>
        <v/>
      </c>
      <c r="Q12277" s="70" t="str">
        <f t="shared" si="575"/>
        <v/>
      </c>
      <c r="R12277" s="70" t="str">
        <f>IFERROR(IF(K12277="handling and wharfage",SUM(P12277:Q12277),IF(OR(K12277="tank",K12277="Boat",K12277="car"),INDEX(Rate!$B$4:$M$25,MATCH(Gilbert!N12277,Rate!$A$4:$A$25,0),MATCH(Gilbert!L12277,Rate!$B$3:$M$3,0))*O12277*0.8,INDEX(Rate!$B$4:$M$25,MATCH(Gilbert!N12277,Rate!$A$4:$A$25,0),MATCH(Gilbert!L12277,Rate!$B$3:$M$3,0))*O12277)),"")</f>
        <v/>
      </c>
      <c r="T12277" s="71" t="str">
        <f t="shared" si="576"/>
        <v/>
      </c>
    </row>
    <row r="12278" spans="16:20">
      <c r="P12278" s="70" t="str">
        <f t="shared" si="574"/>
        <v/>
      </c>
      <c r="Q12278" s="70" t="str">
        <f t="shared" si="575"/>
        <v/>
      </c>
      <c r="R12278" s="70" t="str">
        <f>IFERROR(IF(K12278="handling and wharfage",SUM(P12278:Q12278),IF(OR(K12278="tank",K12278="Boat",K12278="car"),INDEX(Rate!$B$4:$M$25,MATCH(Gilbert!N12278,Rate!$A$4:$A$25,0),MATCH(Gilbert!L12278,Rate!$B$3:$M$3,0))*O12278*0.8,INDEX(Rate!$B$4:$M$25,MATCH(Gilbert!N12278,Rate!$A$4:$A$25,0),MATCH(Gilbert!L12278,Rate!$B$3:$M$3,0))*O12278)),"")</f>
        <v/>
      </c>
      <c r="T12278" s="71" t="str">
        <f t="shared" si="576"/>
        <v/>
      </c>
    </row>
    <row r="12279" spans="16:20">
      <c r="P12279" s="70" t="str">
        <f t="shared" si="574"/>
        <v/>
      </c>
      <c r="Q12279" s="70" t="str">
        <f t="shared" si="575"/>
        <v/>
      </c>
      <c r="R12279" s="70" t="str">
        <f>IFERROR(IF(K12279="handling and wharfage",SUM(P12279:Q12279),IF(OR(K12279="tank",K12279="Boat",K12279="car"),INDEX(Rate!$B$4:$M$25,MATCH(Gilbert!N12279,Rate!$A$4:$A$25,0),MATCH(Gilbert!L12279,Rate!$B$3:$M$3,0))*O12279*0.8,INDEX(Rate!$B$4:$M$25,MATCH(Gilbert!N12279,Rate!$A$4:$A$25,0),MATCH(Gilbert!L12279,Rate!$B$3:$M$3,0))*O12279)),"")</f>
        <v/>
      </c>
      <c r="T12279" s="71" t="str">
        <f t="shared" si="576"/>
        <v/>
      </c>
    </row>
    <row r="12280" spans="16:20">
      <c r="P12280" s="70" t="str">
        <f t="shared" si="574"/>
        <v/>
      </c>
      <c r="Q12280" s="70" t="str">
        <f t="shared" si="575"/>
        <v/>
      </c>
      <c r="R12280" s="70" t="str">
        <f>IFERROR(IF(K12280="handling and wharfage",SUM(P12280:Q12280),IF(OR(K12280="tank",K12280="Boat",K12280="car"),INDEX(Rate!$B$4:$M$25,MATCH(Gilbert!N12280,Rate!$A$4:$A$25,0),MATCH(Gilbert!L12280,Rate!$B$3:$M$3,0))*O12280*0.8,INDEX(Rate!$B$4:$M$25,MATCH(Gilbert!N12280,Rate!$A$4:$A$25,0),MATCH(Gilbert!L12280,Rate!$B$3:$M$3,0))*O12280)),"")</f>
        <v/>
      </c>
      <c r="T12280" s="71" t="str">
        <f t="shared" si="576"/>
        <v/>
      </c>
    </row>
    <row r="12281" spans="16:20">
      <c r="P12281" s="70" t="str">
        <f t="shared" si="574"/>
        <v/>
      </c>
      <c r="Q12281" s="70" t="str">
        <f t="shared" si="575"/>
        <v/>
      </c>
      <c r="R12281" s="70" t="str">
        <f>IFERROR(IF(K12281="handling and wharfage",SUM(P12281:Q12281),IF(OR(K12281="tank",K12281="Boat",K12281="car"),INDEX(Rate!$B$4:$M$25,MATCH(Gilbert!N12281,Rate!$A$4:$A$25,0),MATCH(Gilbert!L12281,Rate!$B$3:$M$3,0))*O12281*0.8,INDEX(Rate!$B$4:$M$25,MATCH(Gilbert!N12281,Rate!$A$4:$A$25,0),MATCH(Gilbert!L12281,Rate!$B$3:$M$3,0))*O12281)),"")</f>
        <v/>
      </c>
      <c r="T12281" s="71" t="str">
        <f t="shared" si="576"/>
        <v/>
      </c>
    </row>
    <row r="12282" spans="16:20">
      <c r="P12282" s="70" t="str">
        <f t="shared" si="574"/>
        <v/>
      </c>
      <c r="Q12282" s="70" t="str">
        <f t="shared" si="575"/>
        <v/>
      </c>
      <c r="R12282" s="70" t="str">
        <f>IFERROR(IF(K12282="handling and wharfage",SUM(P12282:Q12282),IF(OR(K12282="tank",K12282="Boat",K12282="car"),INDEX(Rate!$B$4:$M$25,MATCH(Gilbert!N12282,Rate!$A$4:$A$25,0),MATCH(Gilbert!L12282,Rate!$B$3:$M$3,0))*O12282*0.8,INDEX(Rate!$B$4:$M$25,MATCH(Gilbert!N12282,Rate!$A$4:$A$25,0),MATCH(Gilbert!L12282,Rate!$B$3:$M$3,0))*O12282)),"")</f>
        <v/>
      </c>
      <c r="T12282" s="71" t="str">
        <f t="shared" si="576"/>
        <v/>
      </c>
    </row>
    <row r="12283" spans="16:20">
      <c r="P12283" s="70" t="str">
        <f t="shared" si="574"/>
        <v/>
      </c>
      <c r="Q12283" s="70" t="str">
        <f t="shared" si="575"/>
        <v/>
      </c>
      <c r="R12283" s="70" t="str">
        <f>IFERROR(IF(K12283="handling and wharfage",SUM(P12283:Q12283),IF(OR(K12283="tank",K12283="Boat",K12283="car"),INDEX(Rate!$B$4:$M$25,MATCH(Gilbert!N12283,Rate!$A$4:$A$25,0),MATCH(Gilbert!L12283,Rate!$B$3:$M$3,0))*O12283*0.8,INDEX(Rate!$B$4:$M$25,MATCH(Gilbert!N12283,Rate!$A$4:$A$25,0),MATCH(Gilbert!L12283,Rate!$B$3:$M$3,0))*O12283)),"")</f>
        <v/>
      </c>
      <c r="T12283" s="71" t="str">
        <f t="shared" si="576"/>
        <v/>
      </c>
    </row>
    <row r="12284" spans="16:20">
      <c r="P12284" s="70" t="str">
        <f t="shared" si="574"/>
        <v/>
      </c>
      <c r="Q12284" s="70" t="str">
        <f t="shared" si="575"/>
        <v/>
      </c>
      <c r="R12284" s="70" t="str">
        <f>IFERROR(IF(K12284="handling and wharfage",SUM(P12284:Q12284),IF(OR(K12284="tank",K12284="Boat",K12284="car"),INDEX(Rate!$B$4:$M$25,MATCH(Gilbert!N12284,Rate!$A$4:$A$25,0),MATCH(Gilbert!L12284,Rate!$B$3:$M$3,0))*O12284*0.8,INDEX(Rate!$B$4:$M$25,MATCH(Gilbert!N12284,Rate!$A$4:$A$25,0),MATCH(Gilbert!L12284,Rate!$B$3:$M$3,0))*O12284)),"")</f>
        <v/>
      </c>
      <c r="T12284" s="71" t="str">
        <f t="shared" si="576"/>
        <v/>
      </c>
    </row>
    <row r="12285" spans="16:20">
      <c r="P12285" s="70" t="str">
        <f t="shared" si="574"/>
        <v/>
      </c>
      <c r="Q12285" s="70" t="str">
        <f t="shared" si="575"/>
        <v/>
      </c>
      <c r="R12285" s="70" t="str">
        <f>IFERROR(IF(K12285="handling and wharfage",SUM(P12285:Q12285),IF(OR(K12285="tank",K12285="Boat",K12285="car"),INDEX(Rate!$B$4:$M$25,MATCH(Gilbert!N12285,Rate!$A$4:$A$25,0),MATCH(Gilbert!L12285,Rate!$B$3:$M$3,0))*O12285*0.8,INDEX(Rate!$B$4:$M$25,MATCH(Gilbert!N12285,Rate!$A$4:$A$25,0),MATCH(Gilbert!L12285,Rate!$B$3:$M$3,0))*O12285)),"")</f>
        <v/>
      </c>
      <c r="T12285" s="71" t="str">
        <f t="shared" si="576"/>
        <v/>
      </c>
    </row>
    <row r="12286" spans="16:20">
      <c r="P12286" s="70" t="str">
        <f t="shared" si="574"/>
        <v/>
      </c>
      <c r="Q12286" s="70" t="str">
        <f t="shared" si="575"/>
        <v/>
      </c>
      <c r="R12286" s="70" t="str">
        <f>IFERROR(IF(K12286="handling and wharfage",SUM(P12286:Q12286),IF(OR(K12286="tank",K12286="Boat",K12286="car"),INDEX(Rate!$B$4:$M$25,MATCH(Gilbert!N12286,Rate!$A$4:$A$25,0),MATCH(Gilbert!L12286,Rate!$B$3:$M$3,0))*O12286*0.8,INDEX(Rate!$B$4:$M$25,MATCH(Gilbert!N12286,Rate!$A$4:$A$25,0),MATCH(Gilbert!L12286,Rate!$B$3:$M$3,0))*O12286)),"")</f>
        <v/>
      </c>
      <c r="T12286" s="71" t="str">
        <f t="shared" si="576"/>
        <v/>
      </c>
    </row>
    <row r="12287" spans="16:20">
      <c r="P12287" s="70" t="str">
        <f t="shared" si="574"/>
        <v/>
      </c>
      <c r="Q12287" s="70" t="str">
        <f t="shared" si="575"/>
        <v/>
      </c>
      <c r="R12287" s="70" t="str">
        <f>IFERROR(IF(K12287="handling and wharfage",SUM(P12287:Q12287),IF(OR(K12287="tank",K12287="Boat",K12287="car"),INDEX(Rate!$B$4:$M$25,MATCH(Gilbert!N12287,Rate!$A$4:$A$25,0),MATCH(Gilbert!L12287,Rate!$B$3:$M$3,0))*O12287*0.8,INDEX(Rate!$B$4:$M$25,MATCH(Gilbert!N12287,Rate!$A$4:$A$25,0),MATCH(Gilbert!L12287,Rate!$B$3:$M$3,0))*O12287)),"")</f>
        <v/>
      </c>
      <c r="T12287" s="71" t="str">
        <f t="shared" si="576"/>
        <v/>
      </c>
    </row>
    <row r="12288" spans="16:20">
      <c r="P12288" s="70" t="str">
        <f t="shared" si="574"/>
        <v/>
      </c>
      <c r="Q12288" s="70" t="str">
        <f t="shared" si="575"/>
        <v/>
      </c>
      <c r="R12288" s="70" t="str">
        <f>IFERROR(IF(K12288="handling and wharfage",SUM(P12288:Q12288),IF(OR(K12288="tank",K12288="Boat",K12288="car"),INDEX(Rate!$B$4:$M$25,MATCH(Gilbert!N12288,Rate!$A$4:$A$25,0),MATCH(Gilbert!L12288,Rate!$B$3:$M$3,0))*O12288*0.8,INDEX(Rate!$B$4:$M$25,MATCH(Gilbert!N12288,Rate!$A$4:$A$25,0),MATCH(Gilbert!L12288,Rate!$B$3:$M$3,0))*O12288)),"")</f>
        <v/>
      </c>
      <c r="T12288" s="71" t="str">
        <f t="shared" si="576"/>
        <v/>
      </c>
    </row>
    <row r="12289" spans="16:20">
      <c r="P12289" s="70" t="str">
        <f t="shared" si="574"/>
        <v/>
      </c>
      <c r="Q12289" s="70" t="str">
        <f t="shared" si="575"/>
        <v/>
      </c>
      <c r="R12289" s="70" t="str">
        <f>IFERROR(IF(K12289="handling and wharfage",SUM(P12289:Q12289),IF(OR(K12289="tank",K12289="Boat",K12289="car"),INDEX(Rate!$B$4:$M$25,MATCH(Gilbert!N12289,Rate!$A$4:$A$25,0),MATCH(Gilbert!L12289,Rate!$B$3:$M$3,0))*O12289*0.8,INDEX(Rate!$B$4:$M$25,MATCH(Gilbert!N12289,Rate!$A$4:$A$25,0),MATCH(Gilbert!L12289,Rate!$B$3:$M$3,0))*O12289)),"")</f>
        <v/>
      </c>
      <c r="T12289" s="71" t="str">
        <f t="shared" si="576"/>
        <v/>
      </c>
    </row>
    <row r="12290" spans="16:20">
      <c r="P12290" s="70" t="str">
        <f t="shared" si="574"/>
        <v/>
      </c>
      <c r="Q12290" s="70" t="str">
        <f t="shared" si="575"/>
        <v/>
      </c>
      <c r="R12290" s="70" t="str">
        <f>IFERROR(IF(K12290="handling and wharfage",SUM(P12290:Q12290),IF(OR(K12290="tank",K12290="Boat",K12290="car"),INDEX(Rate!$B$4:$M$25,MATCH(Gilbert!N12290,Rate!$A$4:$A$25,0),MATCH(Gilbert!L12290,Rate!$B$3:$M$3,0))*O12290*0.8,INDEX(Rate!$B$4:$M$25,MATCH(Gilbert!N12290,Rate!$A$4:$A$25,0),MATCH(Gilbert!L12290,Rate!$B$3:$M$3,0))*O12290)),"")</f>
        <v/>
      </c>
      <c r="T12290" s="71" t="str">
        <f t="shared" si="576"/>
        <v/>
      </c>
    </row>
    <row r="12291" spans="16:20">
      <c r="P12291" s="70" t="str">
        <f t="shared" ref="P12291:P12354" si="577">IF(OR(K12291="handling and wharfage",K12291="rau handling and wharfage"),O12291*30,"")</f>
        <v/>
      </c>
      <c r="Q12291" s="70" t="str">
        <f t="shared" ref="Q12291:Q12354" si="578">IF(K12291&lt;&gt;"handling and wharfage","",O12291*3.5)</f>
        <v/>
      </c>
      <c r="R12291" s="70" t="str">
        <f>IFERROR(IF(K12291="handling and wharfage",SUM(P12291:Q12291),IF(OR(K12291="tank",K12291="Boat",K12291="car"),INDEX(Rate!$B$4:$M$25,MATCH(Gilbert!N12291,Rate!$A$4:$A$25,0),MATCH(Gilbert!L12291,Rate!$B$3:$M$3,0))*O12291*0.8,INDEX(Rate!$B$4:$M$25,MATCH(Gilbert!N12291,Rate!$A$4:$A$25,0),MATCH(Gilbert!L12291,Rate!$B$3:$M$3,0))*O12291)),"")</f>
        <v/>
      </c>
      <c r="T12291" s="71" t="str">
        <f t="shared" ref="T12291:T12354" si="579">IF(L12291="","",IF(L12291="General2","F0070000061A","E31250000331"))</f>
        <v/>
      </c>
    </row>
    <row r="12292" spans="16:20">
      <c r="P12292" s="70" t="str">
        <f t="shared" si="577"/>
        <v/>
      </c>
      <c r="Q12292" s="70" t="str">
        <f t="shared" si="578"/>
        <v/>
      </c>
      <c r="R12292" s="70" t="str">
        <f>IFERROR(IF(K12292="handling and wharfage",SUM(P12292:Q12292),IF(OR(K12292="tank",K12292="Boat",K12292="car"),INDEX(Rate!$B$4:$M$25,MATCH(Gilbert!N12292,Rate!$A$4:$A$25,0),MATCH(Gilbert!L12292,Rate!$B$3:$M$3,0))*O12292*0.8,INDEX(Rate!$B$4:$M$25,MATCH(Gilbert!N12292,Rate!$A$4:$A$25,0),MATCH(Gilbert!L12292,Rate!$B$3:$M$3,0))*O12292)),"")</f>
        <v/>
      </c>
      <c r="T12292" s="71" t="str">
        <f t="shared" si="579"/>
        <v/>
      </c>
    </row>
    <row r="12293" spans="16:20">
      <c r="P12293" s="70" t="str">
        <f t="shared" si="577"/>
        <v/>
      </c>
      <c r="Q12293" s="70" t="str">
        <f t="shared" si="578"/>
        <v/>
      </c>
      <c r="R12293" s="70" t="str">
        <f>IFERROR(IF(K12293="handling and wharfage",SUM(P12293:Q12293),IF(OR(K12293="tank",K12293="Boat",K12293="car"),INDEX(Rate!$B$4:$M$25,MATCH(Gilbert!N12293,Rate!$A$4:$A$25,0),MATCH(Gilbert!L12293,Rate!$B$3:$M$3,0))*O12293*0.8,INDEX(Rate!$B$4:$M$25,MATCH(Gilbert!N12293,Rate!$A$4:$A$25,0),MATCH(Gilbert!L12293,Rate!$B$3:$M$3,0))*O12293)),"")</f>
        <v/>
      </c>
      <c r="T12293" s="71" t="str">
        <f t="shared" si="579"/>
        <v/>
      </c>
    </row>
    <row r="12294" spans="16:20">
      <c r="P12294" s="70" t="str">
        <f t="shared" si="577"/>
        <v/>
      </c>
      <c r="Q12294" s="70" t="str">
        <f t="shared" si="578"/>
        <v/>
      </c>
      <c r="R12294" s="70" t="str">
        <f>IFERROR(IF(K12294="handling and wharfage",SUM(P12294:Q12294),IF(OR(K12294="tank",K12294="Boat",K12294="car"),INDEX(Rate!$B$4:$M$25,MATCH(Gilbert!N12294,Rate!$A$4:$A$25,0),MATCH(Gilbert!L12294,Rate!$B$3:$M$3,0))*O12294*0.8,INDEX(Rate!$B$4:$M$25,MATCH(Gilbert!N12294,Rate!$A$4:$A$25,0),MATCH(Gilbert!L12294,Rate!$B$3:$M$3,0))*O12294)),"")</f>
        <v/>
      </c>
      <c r="T12294" s="71" t="str">
        <f t="shared" si="579"/>
        <v/>
      </c>
    </row>
    <row r="12295" spans="16:20">
      <c r="P12295" s="70" t="str">
        <f t="shared" si="577"/>
        <v/>
      </c>
      <c r="Q12295" s="70" t="str">
        <f t="shared" si="578"/>
        <v/>
      </c>
      <c r="R12295" s="70" t="str">
        <f>IFERROR(IF(K12295="handling and wharfage",SUM(P12295:Q12295),IF(OR(K12295="tank",K12295="Boat",K12295="car"),INDEX(Rate!$B$4:$M$25,MATCH(Gilbert!N12295,Rate!$A$4:$A$25,0),MATCH(Gilbert!L12295,Rate!$B$3:$M$3,0))*O12295*0.8,INDEX(Rate!$B$4:$M$25,MATCH(Gilbert!N12295,Rate!$A$4:$A$25,0),MATCH(Gilbert!L12295,Rate!$B$3:$M$3,0))*O12295)),"")</f>
        <v/>
      </c>
      <c r="T12295" s="71" t="str">
        <f t="shared" si="579"/>
        <v/>
      </c>
    </row>
    <row r="12296" spans="16:20">
      <c r="P12296" s="70" t="str">
        <f t="shared" si="577"/>
        <v/>
      </c>
      <c r="Q12296" s="70" t="str">
        <f t="shared" si="578"/>
        <v/>
      </c>
      <c r="R12296" s="70" t="str">
        <f>IFERROR(IF(K12296="handling and wharfage",SUM(P12296:Q12296),IF(OR(K12296="tank",K12296="Boat",K12296="car"),INDEX(Rate!$B$4:$M$25,MATCH(Gilbert!N12296,Rate!$A$4:$A$25,0),MATCH(Gilbert!L12296,Rate!$B$3:$M$3,0))*O12296*0.8,INDEX(Rate!$B$4:$M$25,MATCH(Gilbert!N12296,Rate!$A$4:$A$25,0),MATCH(Gilbert!L12296,Rate!$B$3:$M$3,0))*O12296)),"")</f>
        <v/>
      </c>
      <c r="T12296" s="71" t="str">
        <f t="shared" si="579"/>
        <v/>
      </c>
    </row>
    <row r="12297" spans="16:20">
      <c r="P12297" s="70" t="str">
        <f t="shared" si="577"/>
        <v/>
      </c>
      <c r="Q12297" s="70" t="str">
        <f t="shared" si="578"/>
        <v/>
      </c>
      <c r="R12297" s="70" t="str">
        <f>IFERROR(IF(K12297="handling and wharfage",SUM(P12297:Q12297),IF(OR(K12297="tank",K12297="Boat",K12297="car"),INDEX(Rate!$B$4:$M$25,MATCH(Gilbert!N12297,Rate!$A$4:$A$25,0),MATCH(Gilbert!L12297,Rate!$B$3:$M$3,0))*O12297*0.8,INDEX(Rate!$B$4:$M$25,MATCH(Gilbert!N12297,Rate!$A$4:$A$25,0),MATCH(Gilbert!L12297,Rate!$B$3:$M$3,0))*O12297)),"")</f>
        <v/>
      </c>
      <c r="T12297" s="71" t="str">
        <f t="shared" si="579"/>
        <v/>
      </c>
    </row>
    <row r="12298" spans="16:20">
      <c r="P12298" s="70" t="str">
        <f t="shared" si="577"/>
        <v/>
      </c>
      <c r="Q12298" s="70" t="str">
        <f t="shared" si="578"/>
        <v/>
      </c>
      <c r="R12298" s="70" t="str">
        <f>IFERROR(IF(K12298="handling and wharfage",SUM(P12298:Q12298),IF(OR(K12298="tank",K12298="Boat",K12298="car"),INDEX(Rate!$B$4:$M$25,MATCH(Gilbert!N12298,Rate!$A$4:$A$25,0),MATCH(Gilbert!L12298,Rate!$B$3:$M$3,0))*O12298*0.8,INDEX(Rate!$B$4:$M$25,MATCH(Gilbert!N12298,Rate!$A$4:$A$25,0),MATCH(Gilbert!L12298,Rate!$B$3:$M$3,0))*O12298)),"")</f>
        <v/>
      </c>
      <c r="T12298" s="71" t="str">
        <f t="shared" si="579"/>
        <v/>
      </c>
    </row>
    <row r="12299" spans="16:20">
      <c r="P12299" s="70" t="str">
        <f t="shared" si="577"/>
        <v/>
      </c>
      <c r="Q12299" s="70" t="str">
        <f t="shared" si="578"/>
        <v/>
      </c>
      <c r="R12299" s="70" t="str">
        <f>IFERROR(IF(K12299="handling and wharfage",SUM(P12299:Q12299),IF(OR(K12299="tank",K12299="Boat",K12299="car"),INDEX(Rate!$B$4:$M$25,MATCH(Gilbert!N12299,Rate!$A$4:$A$25,0),MATCH(Gilbert!L12299,Rate!$B$3:$M$3,0))*O12299*0.8,INDEX(Rate!$B$4:$M$25,MATCH(Gilbert!N12299,Rate!$A$4:$A$25,0),MATCH(Gilbert!L12299,Rate!$B$3:$M$3,0))*O12299)),"")</f>
        <v/>
      </c>
      <c r="T12299" s="71" t="str">
        <f t="shared" si="579"/>
        <v/>
      </c>
    </row>
    <row r="12300" spans="16:20">
      <c r="P12300" s="70" t="str">
        <f t="shared" si="577"/>
        <v/>
      </c>
      <c r="Q12300" s="70" t="str">
        <f t="shared" si="578"/>
        <v/>
      </c>
      <c r="R12300" s="70" t="str">
        <f>IFERROR(IF(K12300="handling and wharfage",SUM(P12300:Q12300),IF(OR(K12300="tank",K12300="Boat",K12300="car"),INDEX(Rate!$B$4:$M$25,MATCH(Gilbert!N12300,Rate!$A$4:$A$25,0),MATCH(Gilbert!L12300,Rate!$B$3:$M$3,0))*O12300*0.8,INDEX(Rate!$B$4:$M$25,MATCH(Gilbert!N12300,Rate!$A$4:$A$25,0),MATCH(Gilbert!L12300,Rate!$B$3:$M$3,0))*O12300)),"")</f>
        <v/>
      </c>
      <c r="T12300" s="71" t="str">
        <f t="shared" si="579"/>
        <v/>
      </c>
    </row>
    <row r="12301" spans="16:20">
      <c r="P12301" s="70" t="str">
        <f t="shared" si="577"/>
        <v/>
      </c>
      <c r="Q12301" s="70" t="str">
        <f t="shared" si="578"/>
        <v/>
      </c>
      <c r="R12301" s="70" t="str">
        <f>IFERROR(IF(K12301="handling and wharfage",SUM(P12301:Q12301),IF(OR(K12301="tank",K12301="Boat",K12301="car"),INDEX(Rate!$B$4:$M$25,MATCH(Gilbert!N12301,Rate!$A$4:$A$25,0),MATCH(Gilbert!L12301,Rate!$B$3:$M$3,0))*O12301*0.8,INDEX(Rate!$B$4:$M$25,MATCH(Gilbert!N12301,Rate!$A$4:$A$25,0),MATCH(Gilbert!L12301,Rate!$B$3:$M$3,0))*O12301)),"")</f>
        <v/>
      </c>
      <c r="T12301" s="71" t="str">
        <f t="shared" si="579"/>
        <v/>
      </c>
    </row>
    <row r="12302" spans="16:20">
      <c r="P12302" s="70" t="str">
        <f t="shared" si="577"/>
        <v/>
      </c>
      <c r="Q12302" s="70" t="str">
        <f t="shared" si="578"/>
        <v/>
      </c>
      <c r="R12302" s="70" t="str">
        <f>IFERROR(IF(K12302="handling and wharfage",SUM(P12302:Q12302),IF(OR(K12302="tank",K12302="Boat",K12302="car"),INDEX(Rate!$B$4:$M$25,MATCH(Gilbert!N12302,Rate!$A$4:$A$25,0),MATCH(Gilbert!L12302,Rate!$B$3:$M$3,0))*O12302*0.8,INDEX(Rate!$B$4:$M$25,MATCH(Gilbert!N12302,Rate!$A$4:$A$25,0),MATCH(Gilbert!L12302,Rate!$B$3:$M$3,0))*O12302)),"")</f>
        <v/>
      </c>
      <c r="T12302" s="71" t="str">
        <f t="shared" si="579"/>
        <v/>
      </c>
    </row>
    <row r="12303" spans="16:20">
      <c r="P12303" s="70" t="str">
        <f t="shared" si="577"/>
        <v/>
      </c>
      <c r="Q12303" s="70" t="str">
        <f t="shared" si="578"/>
        <v/>
      </c>
      <c r="R12303" s="70" t="str">
        <f>IFERROR(IF(K12303="handling and wharfage",SUM(P12303:Q12303),IF(OR(K12303="tank",K12303="Boat",K12303="car"),INDEX(Rate!$B$4:$M$25,MATCH(Gilbert!N12303,Rate!$A$4:$A$25,0),MATCH(Gilbert!L12303,Rate!$B$3:$M$3,0))*O12303*0.8,INDEX(Rate!$B$4:$M$25,MATCH(Gilbert!N12303,Rate!$A$4:$A$25,0),MATCH(Gilbert!L12303,Rate!$B$3:$M$3,0))*O12303)),"")</f>
        <v/>
      </c>
      <c r="T12303" s="71" t="str">
        <f t="shared" si="579"/>
        <v/>
      </c>
    </row>
    <row r="12304" spans="16:20">
      <c r="P12304" s="70" t="str">
        <f t="shared" si="577"/>
        <v/>
      </c>
      <c r="Q12304" s="70" t="str">
        <f t="shared" si="578"/>
        <v/>
      </c>
      <c r="R12304" s="70" t="str">
        <f>IFERROR(IF(K12304="handling and wharfage",SUM(P12304:Q12304),IF(OR(K12304="tank",K12304="Boat",K12304="car"),INDEX(Rate!$B$4:$M$25,MATCH(Gilbert!N12304,Rate!$A$4:$A$25,0),MATCH(Gilbert!L12304,Rate!$B$3:$M$3,0))*O12304*0.8,INDEX(Rate!$B$4:$M$25,MATCH(Gilbert!N12304,Rate!$A$4:$A$25,0),MATCH(Gilbert!L12304,Rate!$B$3:$M$3,0))*O12304)),"")</f>
        <v/>
      </c>
      <c r="T12304" s="71" t="str">
        <f t="shared" si="579"/>
        <v/>
      </c>
    </row>
    <row r="12305" spans="16:20">
      <c r="P12305" s="70" t="str">
        <f t="shared" si="577"/>
        <v/>
      </c>
      <c r="Q12305" s="70" t="str">
        <f t="shared" si="578"/>
        <v/>
      </c>
      <c r="R12305" s="70" t="str">
        <f>IFERROR(IF(K12305="handling and wharfage",SUM(P12305:Q12305),IF(OR(K12305="tank",K12305="Boat",K12305="car"),INDEX(Rate!$B$4:$M$25,MATCH(Gilbert!N12305,Rate!$A$4:$A$25,0),MATCH(Gilbert!L12305,Rate!$B$3:$M$3,0))*O12305*0.8,INDEX(Rate!$B$4:$M$25,MATCH(Gilbert!N12305,Rate!$A$4:$A$25,0),MATCH(Gilbert!L12305,Rate!$B$3:$M$3,0))*O12305)),"")</f>
        <v/>
      </c>
      <c r="T12305" s="71" t="str">
        <f t="shared" si="579"/>
        <v/>
      </c>
    </row>
    <row r="12306" spans="16:20">
      <c r="P12306" s="70" t="str">
        <f t="shared" si="577"/>
        <v/>
      </c>
      <c r="Q12306" s="70" t="str">
        <f t="shared" si="578"/>
        <v/>
      </c>
      <c r="R12306" s="70" t="str">
        <f>IFERROR(IF(K12306="handling and wharfage",SUM(P12306:Q12306),IF(OR(K12306="tank",K12306="Boat",K12306="car"),INDEX(Rate!$B$4:$M$25,MATCH(Gilbert!N12306,Rate!$A$4:$A$25,0),MATCH(Gilbert!L12306,Rate!$B$3:$M$3,0))*O12306*0.8,INDEX(Rate!$B$4:$M$25,MATCH(Gilbert!N12306,Rate!$A$4:$A$25,0),MATCH(Gilbert!L12306,Rate!$B$3:$M$3,0))*O12306)),"")</f>
        <v/>
      </c>
      <c r="T12306" s="71" t="str">
        <f t="shared" si="579"/>
        <v/>
      </c>
    </row>
    <row r="12307" spans="16:20">
      <c r="P12307" s="70" t="str">
        <f t="shared" si="577"/>
        <v/>
      </c>
      <c r="Q12307" s="70" t="str">
        <f t="shared" si="578"/>
        <v/>
      </c>
      <c r="R12307" s="70" t="str">
        <f>IFERROR(IF(K12307="handling and wharfage",SUM(P12307:Q12307),IF(OR(K12307="tank",K12307="Boat",K12307="car"),INDEX(Rate!$B$4:$M$25,MATCH(Gilbert!N12307,Rate!$A$4:$A$25,0),MATCH(Gilbert!L12307,Rate!$B$3:$M$3,0))*O12307*0.8,INDEX(Rate!$B$4:$M$25,MATCH(Gilbert!N12307,Rate!$A$4:$A$25,0),MATCH(Gilbert!L12307,Rate!$B$3:$M$3,0))*O12307)),"")</f>
        <v/>
      </c>
      <c r="T12307" s="71" t="str">
        <f t="shared" si="579"/>
        <v/>
      </c>
    </row>
    <row r="12308" spans="16:20">
      <c r="P12308" s="70" t="str">
        <f t="shared" si="577"/>
        <v/>
      </c>
      <c r="Q12308" s="70" t="str">
        <f t="shared" si="578"/>
        <v/>
      </c>
      <c r="R12308" s="70" t="str">
        <f>IFERROR(IF(K12308="handling and wharfage",SUM(P12308:Q12308),IF(OR(K12308="tank",K12308="Boat",K12308="car"),INDEX(Rate!$B$4:$M$25,MATCH(Gilbert!N12308,Rate!$A$4:$A$25,0),MATCH(Gilbert!L12308,Rate!$B$3:$M$3,0))*O12308*0.8,INDEX(Rate!$B$4:$M$25,MATCH(Gilbert!N12308,Rate!$A$4:$A$25,0),MATCH(Gilbert!L12308,Rate!$B$3:$M$3,0))*O12308)),"")</f>
        <v/>
      </c>
      <c r="T12308" s="71" t="str">
        <f t="shared" si="579"/>
        <v/>
      </c>
    </row>
    <row r="12309" spans="16:20">
      <c r="P12309" s="70" t="str">
        <f t="shared" si="577"/>
        <v/>
      </c>
      <c r="Q12309" s="70" t="str">
        <f t="shared" si="578"/>
        <v/>
      </c>
      <c r="R12309" s="70" t="str">
        <f>IFERROR(IF(K12309="handling and wharfage",SUM(P12309:Q12309),IF(OR(K12309="tank",K12309="Boat",K12309="car"),INDEX(Rate!$B$4:$M$25,MATCH(Gilbert!N12309,Rate!$A$4:$A$25,0),MATCH(Gilbert!L12309,Rate!$B$3:$M$3,0))*O12309*0.8,INDEX(Rate!$B$4:$M$25,MATCH(Gilbert!N12309,Rate!$A$4:$A$25,0),MATCH(Gilbert!L12309,Rate!$B$3:$M$3,0))*O12309)),"")</f>
        <v/>
      </c>
      <c r="T12309" s="71" t="str">
        <f t="shared" si="579"/>
        <v/>
      </c>
    </row>
    <row r="12310" spans="16:20">
      <c r="P12310" s="70" t="str">
        <f t="shared" si="577"/>
        <v/>
      </c>
      <c r="Q12310" s="70" t="str">
        <f t="shared" si="578"/>
        <v/>
      </c>
      <c r="R12310" s="70" t="str">
        <f>IFERROR(IF(K12310="handling and wharfage",SUM(P12310:Q12310),IF(OR(K12310="tank",K12310="Boat",K12310="car"),INDEX(Rate!$B$4:$M$25,MATCH(Gilbert!N12310,Rate!$A$4:$A$25,0),MATCH(Gilbert!L12310,Rate!$B$3:$M$3,0))*O12310*0.8,INDEX(Rate!$B$4:$M$25,MATCH(Gilbert!N12310,Rate!$A$4:$A$25,0),MATCH(Gilbert!L12310,Rate!$B$3:$M$3,0))*O12310)),"")</f>
        <v/>
      </c>
      <c r="T12310" s="71" t="str">
        <f t="shared" si="579"/>
        <v/>
      </c>
    </row>
    <row r="12311" spans="16:20">
      <c r="P12311" s="70" t="str">
        <f t="shared" si="577"/>
        <v/>
      </c>
      <c r="Q12311" s="70" t="str">
        <f t="shared" si="578"/>
        <v/>
      </c>
      <c r="R12311" s="70" t="str">
        <f>IFERROR(IF(K12311="handling and wharfage",SUM(P12311:Q12311),IF(OR(K12311="tank",K12311="Boat",K12311="car"),INDEX(Rate!$B$4:$M$25,MATCH(Gilbert!N12311,Rate!$A$4:$A$25,0),MATCH(Gilbert!L12311,Rate!$B$3:$M$3,0))*O12311*0.8,INDEX(Rate!$B$4:$M$25,MATCH(Gilbert!N12311,Rate!$A$4:$A$25,0),MATCH(Gilbert!L12311,Rate!$B$3:$M$3,0))*O12311)),"")</f>
        <v/>
      </c>
      <c r="T12311" s="71" t="str">
        <f t="shared" si="579"/>
        <v/>
      </c>
    </row>
    <row r="12312" spans="16:20">
      <c r="P12312" s="70" t="str">
        <f t="shared" si="577"/>
        <v/>
      </c>
      <c r="Q12312" s="70" t="str">
        <f t="shared" si="578"/>
        <v/>
      </c>
      <c r="R12312" s="70" t="str">
        <f>IFERROR(IF(K12312="handling and wharfage",SUM(P12312:Q12312),IF(OR(K12312="tank",K12312="Boat",K12312="car"),INDEX(Rate!$B$4:$M$25,MATCH(Gilbert!N12312,Rate!$A$4:$A$25,0),MATCH(Gilbert!L12312,Rate!$B$3:$M$3,0))*O12312*0.8,INDEX(Rate!$B$4:$M$25,MATCH(Gilbert!N12312,Rate!$A$4:$A$25,0),MATCH(Gilbert!L12312,Rate!$B$3:$M$3,0))*O12312)),"")</f>
        <v/>
      </c>
      <c r="T12312" s="71" t="str">
        <f t="shared" si="579"/>
        <v/>
      </c>
    </row>
    <row r="12313" spans="16:20">
      <c r="P12313" s="70" t="str">
        <f t="shared" si="577"/>
        <v/>
      </c>
      <c r="Q12313" s="70" t="str">
        <f t="shared" si="578"/>
        <v/>
      </c>
      <c r="R12313" s="70" t="str">
        <f>IFERROR(IF(K12313="handling and wharfage",SUM(P12313:Q12313),IF(OR(K12313="tank",K12313="Boat",K12313="car"),INDEX(Rate!$B$4:$M$25,MATCH(Gilbert!N12313,Rate!$A$4:$A$25,0),MATCH(Gilbert!L12313,Rate!$B$3:$M$3,0))*O12313*0.8,INDEX(Rate!$B$4:$M$25,MATCH(Gilbert!N12313,Rate!$A$4:$A$25,0),MATCH(Gilbert!L12313,Rate!$B$3:$M$3,0))*O12313)),"")</f>
        <v/>
      </c>
      <c r="T12313" s="71" t="str">
        <f t="shared" si="579"/>
        <v/>
      </c>
    </row>
    <row r="12314" spans="16:20">
      <c r="P12314" s="70" t="str">
        <f t="shared" si="577"/>
        <v/>
      </c>
      <c r="Q12314" s="70" t="str">
        <f t="shared" si="578"/>
        <v/>
      </c>
      <c r="R12314" s="70" t="str">
        <f>IFERROR(IF(K12314="handling and wharfage",SUM(P12314:Q12314),IF(OR(K12314="tank",K12314="Boat",K12314="car"),INDEX(Rate!$B$4:$M$25,MATCH(Gilbert!N12314,Rate!$A$4:$A$25,0),MATCH(Gilbert!L12314,Rate!$B$3:$M$3,0))*O12314*0.8,INDEX(Rate!$B$4:$M$25,MATCH(Gilbert!N12314,Rate!$A$4:$A$25,0),MATCH(Gilbert!L12314,Rate!$B$3:$M$3,0))*O12314)),"")</f>
        <v/>
      </c>
      <c r="T12314" s="71" t="str">
        <f t="shared" si="579"/>
        <v/>
      </c>
    </row>
    <row r="12315" spans="16:20">
      <c r="P12315" s="70" t="str">
        <f t="shared" si="577"/>
        <v/>
      </c>
      <c r="Q12315" s="70" t="str">
        <f t="shared" si="578"/>
        <v/>
      </c>
      <c r="R12315" s="70" t="str">
        <f>IFERROR(IF(K12315="handling and wharfage",SUM(P12315:Q12315),IF(OR(K12315="tank",K12315="Boat",K12315="car"),INDEX(Rate!$B$4:$M$25,MATCH(Gilbert!N12315,Rate!$A$4:$A$25,0),MATCH(Gilbert!L12315,Rate!$B$3:$M$3,0))*O12315*0.8,INDEX(Rate!$B$4:$M$25,MATCH(Gilbert!N12315,Rate!$A$4:$A$25,0),MATCH(Gilbert!L12315,Rate!$B$3:$M$3,0))*O12315)),"")</f>
        <v/>
      </c>
      <c r="T12315" s="71" t="str">
        <f t="shared" si="579"/>
        <v/>
      </c>
    </row>
    <row r="12316" spans="16:20">
      <c r="P12316" s="70" t="str">
        <f t="shared" si="577"/>
        <v/>
      </c>
      <c r="Q12316" s="70" t="str">
        <f t="shared" si="578"/>
        <v/>
      </c>
      <c r="R12316" s="70" t="str">
        <f>IFERROR(IF(K12316="handling and wharfage",SUM(P12316:Q12316),IF(OR(K12316="tank",K12316="Boat",K12316="car"),INDEX(Rate!$B$4:$M$25,MATCH(Gilbert!N12316,Rate!$A$4:$A$25,0),MATCH(Gilbert!L12316,Rate!$B$3:$M$3,0))*O12316*0.8,INDEX(Rate!$B$4:$M$25,MATCH(Gilbert!N12316,Rate!$A$4:$A$25,0),MATCH(Gilbert!L12316,Rate!$B$3:$M$3,0))*O12316)),"")</f>
        <v/>
      </c>
      <c r="T12316" s="71" t="str">
        <f t="shared" si="579"/>
        <v/>
      </c>
    </row>
    <row r="12317" spans="16:20">
      <c r="P12317" s="70" t="str">
        <f t="shared" si="577"/>
        <v/>
      </c>
      <c r="Q12317" s="70" t="str">
        <f t="shared" si="578"/>
        <v/>
      </c>
      <c r="R12317" s="70" t="str">
        <f>IFERROR(IF(K12317="handling and wharfage",SUM(P12317:Q12317),IF(OR(K12317="tank",K12317="Boat",K12317="car"),INDEX(Rate!$B$4:$M$25,MATCH(Gilbert!N12317,Rate!$A$4:$A$25,0),MATCH(Gilbert!L12317,Rate!$B$3:$M$3,0))*O12317*0.8,INDEX(Rate!$B$4:$M$25,MATCH(Gilbert!N12317,Rate!$A$4:$A$25,0),MATCH(Gilbert!L12317,Rate!$B$3:$M$3,0))*O12317)),"")</f>
        <v/>
      </c>
      <c r="T12317" s="71" t="str">
        <f t="shared" si="579"/>
        <v/>
      </c>
    </row>
    <row r="12318" spans="16:20">
      <c r="P12318" s="70" t="str">
        <f t="shared" si="577"/>
        <v/>
      </c>
      <c r="Q12318" s="70" t="str">
        <f t="shared" si="578"/>
        <v/>
      </c>
      <c r="R12318" s="70" t="str">
        <f>IFERROR(IF(K12318="handling and wharfage",SUM(P12318:Q12318),IF(OR(K12318="tank",K12318="Boat",K12318="car"),INDEX(Rate!$B$4:$M$25,MATCH(Gilbert!N12318,Rate!$A$4:$A$25,0),MATCH(Gilbert!L12318,Rate!$B$3:$M$3,0))*O12318*0.8,INDEX(Rate!$B$4:$M$25,MATCH(Gilbert!N12318,Rate!$A$4:$A$25,0),MATCH(Gilbert!L12318,Rate!$B$3:$M$3,0))*O12318)),"")</f>
        <v/>
      </c>
      <c r="T12318" s="71" t="str">
        <f t="shared" si="579"/>
        <v/>
      </c>
    </row>
    <row r="12319" spans="16:20">
      <c r="P12319" s="70" t="str">
        <f t="shared" si="577"/>
        <v/>
      </c>
      <c r="Q12319" s="70" t="str">
        <f t="shared" si="578"/>
        <v/>
      </c>
      <c r="R12319" s="70" t="str">
        <f>IFERROR(IF(K12319="handling and wharfage",SUM(P12319:Q12319),IF(OR(K12319="tank",K12319="Boat",K12319="car"),INDEX(Rate!$B$4:$M$25,MATCH(Gilbert!N12319,Rate!$A$4:$A$25,0),MATCH(Gilbert!L12319,Rate!$B$3:$M$3,0))*O12319*0.8,INDEX(Rate!$B$4:$M$25,MATCH(Gilbert!N12319,Rate!$A$4:$A$25,0),MATCH(Gilbert!L12319,Rate!$B$3:$M$3,0))*O12319)),"")</f>
        <v/>
      </c>
      <c r="T12319" s="71" t="str">
        <f t="shared" si="579"/>
        <v/>
      </c>
    </row>
    <row r="12320" spans="16:20">
      <c r="P12320" s="70" t="str">
        <f t="shared" si="577"/>
        <v/>
      </c>
      <c r="Q12320" s="70" t="str">
        <f t="shared" si="578"/>
        <v/>
      </c>
      <c r="R12320" s="70" t="str">
        <f>IFERROR(IF(K12320="handling and wharfage",SUM(P12320:Q12320),IF(OR(K12320="tank",K12320="Boat",K12320="car"),INDEX(Rate!$B$4:$M$25,MATCH(Gilbert!N12320,Rate!$A$4:$A$25,0),MATCH(Gilbert!L12320,Rate!$B$3:$M$3,0))*O12320*0.8,INDEX(Rate!$B$4:$M$25,MATCH(Gilbert!N12320,Rate!$A$4:$A$25,0),MATCH(Gilbert!L12320,Rate!$B$3:$M$3,0))*O12320)),"")</f>
        <v/>
      </c>
      <c r="T12320" s="71" t="str">
        <f t="shared" si="579"/>
        <v/>
      </c>
    </row>
    <row r="12321" spans="16:20">
      <c r="P12321" s="70" t="str">
        <f t="shared" si="577"/>
        <v/>
      </c>
      <c r="Q12321" s="70" t="str">
        <f t="shared" si="578"/>
        <v/>
      </c>
      <c r="R12321" s="70" t="str">
        <f>IFERROR(IF(K12321="handling and wharfage",SUM(P12321:Q12321),IF(OR(K12321="tank",K12321="Boat",K12321="car"),INDEX(Rate!$B$4:$M$25,MATCH(Gilbert!N12321,Rate!$A$4:$A$25,0),MATCH(Gilbert!L12321,Rate!$B$3:$M$3,0))*O12321*0.8,INDEX(Rate!$B$4:$M$25,MATCH(Gilbert!N12321,Rate!$A$4:$A$25,0),MATCH(Gilbert!L12321,Rate!$B$3:$M$3,0))*O12321)),"")</f>
        <v/>
      </c>
      <c r="T12321" s="71" t="str">
        <f t="shared" si="579"/>
        <v/>
      </c>
    </row>
    <row r="12322" spans="16:20">
      <c r="P12322" s="70" t="str">
        <f t="shared" si="577"/>
        <v/>
      </c>
      <c r="Q12322" s="70" t="str">
        <f t="shared" si="578"/>
        <v/>
      </c>
      <c r="R12322" s="70" t="str">
        <f>IFERROR(IF(K12322="handling and wharfage",SUM(P12322:Q12322),IF(OR(K12322="tank",K12322="Boat",K12322="car"),INDEX(Rate!$B$4:$M$25,MATCH(Gilbert!N12322,Rate!$A$4:$A$25,0),MATCH(Gilbert!L12322,Rate!$B$3:$M$3,0))*O12322*0.8,INDEX(Rate!$B$4:$M$25,MATCH(Gilbert!N12322,Rate!$A$4:$A$25,0),MATCH(Gilbert!L12322,Rate!$B$3:$M$3,0))*O12322)),"")</f>
        <v/>
      </c>
      <c r="T12322" s="71" t="str">
        <f t="shared" si="579"/>
        <v/>
      </c>
    </row>
    <row r="12323" spans="16:20">
      <c r="P12323" s="70" t="str">
        <f t="shared" si="577"/>
        <v/>
      </c>
      <c r="Q12323" s="70" t="str">
        <f t="shared" si="578"/>
        <v/>
      </c>
      <c r="R12323" s="70" t="str">
        <f>IFERROR(IF(K12323="handling and wharfage",SUM(P12323:Q12323),IF(OR(K12323="tank",K12323="Boat",K12323="car"),INDEX(Rate!$B$4:$M$25,MATCH(Gilbert!N12323,Rate!$A$4:$A$25,0),MATCH(Gilbert!L12323,Rate!$B$3:$M$3,0))*O12323*0.8,INDEX(Rate!$B$4:$M$25,MATCH(Gilbert!N12323,Rate!$A$4:$A$25,0),MATCH(Gilbert!L12323,Rate!$B$3:$M$3,0))*O12323)),"")</f>
        <v/>
      </c>
      <c r="T12323" s="71" t="str">
        <f t="shared" si="579"/>
        <v/>
      </c>
    </row>
    <row r="12324" spans="16:20">
      <c r="P12324" s="70" t="str">
        <f t="shared" si="577"/>
        <v/>
      </c>
      <c r="Q12324" s="70" t="str">
        <f t="shared" si="578"/>
        <v/>
      </c>
      <c r="R12324" s="70" t="str">
        <f>IFERROR(IF(K12324="handling and wharfage",SUM(P12324:Q12324),IF(OR(K12324="tank",K12324="Boat",K12324="car"),INDEX(Rate!$B$4:$M$25,MATCH(Gilbert!N12324,Rate!$A$4:$A$25,0),MATCH(Gilbert!L12324,Rate!$B$3:$M$3,0))*O12324*0.8,INDEX(Rate!$B$4:$M$25,MATCH(Gilbert!N12324,Rate!$A$4:$A$25,0),MATCH(Gilbert!L12324,Rate!$B$3:$M$3,0))*O12324)),"")</f>
        <v/>
      </c>
      <c r="T12324" s="71" t="str">
        <f t="shared" si="579"/>
        <v/>
      </c>
    </row>
    <row r="12325" spans="16:20">
      <c r="P12325" s="70" t="str">
        <f t="shared" si="577"/>
        <v/>
      </c>
      <c r="Q12325" s="70" t="str">
        <f t="shared" si="578"/>
        <v/>
      </c>
      <c r="R12325" s="70" t="str">
        <f>IFERROR(IF(K12325="handling and wharfage",SUM(P12325:Q12325),IF(OR(K12325="tank",K12325="Boat",K12325="car"),INDEX(Rate!$B$4:$M$25,MATCH(Gilbert!N12325,Rate!$A$4:$A$25,0),MATCH(Gilbert!L12325,Rate!$B$3:$M$3,0))*O12325*0.8,INDEX(Rate!$B$4:$M$25,MATCH(Gilbert!N12325,Rate!$A$4:$A$25,0),MATCH(Gilbert!L12325,Rate!$B$3:$M$3,0))*O12325)),"")</f>
        <v/>
      </c>
      <c r="T12325" s="71" t="str">
        <f t="shared" si="579"/>
        <v/>
      </c>
    </row>
    <row r="12326" spans="16:20">
      <c r="P12326" s="70" t="str">
        <f t="shared" si="577"/>
        <v/>
      </c>
      <c r="Q12326" s="70" t="str">
        <f t="shared" si="578"/>
        <v/>
      </c>
      <c r="R12326" s="70" t="str">
        <f>IFERROR(IF(K12326="handling and wharfage",SUM(P12326:Q12326),IF(OR(K12326="tank",K12326="Boat",K12326="car"),INDEX(Rate!$B$4:$M$25,MATCH(Gilbert!N12326,Rate!$A$4:$A$25,0),MATCH(Gilbert!L12326,Rate!$B$3:$M$3,0))*O12326*0.8,INDEX(Rate!$B$4:$M$25,MATCH(Gilbert!N12326,Rate!$A$4:$A$25,0),MATCH(Gilbert!L12326,Rate!$B$3:$M$3,0))*O12326)),"")</f>
        <v/>
      </c>
      <c r="T12326" s="71" t="str">
        <f t="shared" si="579"/>
        <v/>
      </c>
    </row>
    <row r="12327" spans="16:20">
      <c r="P12327" s="70" t="str">
        <f t="shared" si="577"/>
        <v/>
      </c>
      <c r="Q12327" s="70" t="str">
        <f t="shared" si="578"/>
        <v/>
      </c>
      <c r="R12327" s="70" t="str">
        <f>IFERROR(IF(K12327="handling and wharfage",SUM(P12327:Q12327),IF(OR(K12327="tank",K12327="Boat",K12327="car"),INDEX(Rate!$B$4:$M$25,MATCH(Gilbert!N12327,Rate!$A$4:$A$25,0),MATCH(Gilbert!L12327,Rate!$B$3:$M$3,0))*O12327*0.8,INDEX(Rate!$B$4:$M$25,MATCH(Gilbert!N12327,Rate!$A$4:$A$25,0),MATCH(Gilbert!L12327,Rate!$B$3:$M$3,0))*O12327)),"")</f>
        <v/>
      </c>
      <c r="T12327" s="71" t="str">
        <f t="shared" si="579"/>
        <v/>
      </c>
    </row>
    <row r="12328" spans="16:20">
      <c r="P12328" s="70" t="str">
        <f t="shared" si="577"/>
        <v/>
      </c>
      <c r="Q12328" s="70" t="str">
        <f t="shared" si="578"/>
        <v/>
      </c>
      <c r="R12328" s="70" t="str">
        <f>IFERROR(IF(K12328="handling and wharfage",SUM(P12328:Q12328),IF(OR(K12328="tank",K12328="Boat",K12328="car"),INDEX(Rate!$B$4:$M$25,MATCH(Gilbert!N12328,Rate!$A$4:$A$25,0),MATCH(Gilbert!L12328,Rate!$B$3:$M$3,0))*O12328*0.8,INDEX(Rate!$B$4:$M$25,MATCH(Gilbert!N12328,Rate!$A$4:$A$25,0),MATCH(Gilbert!L12328,Rate!$B$3:$M$3,0))*O12328)),"")</f>
        <v/>
      </c>
      <c r="T12328" s="71" t="str">
        <f t="shared" si="579"/>
        <v/>
      </c>
    </row>
    <row r="12329" spans="16:20">
      <c r="P12329" s="70" t="str">
        <f t="shared" si="577"/>
        <v/>
      </c>
      <c r="Q12329" s="70" t="str">
        <f t="shared" si="578"/>
        <v/>
      </c>
      <c r="R12329" s="70" t="str">
        <f>IFERROR(IF(K12329="handling and wharfage",SUM(P12329:Q12329),IF(OR(K12329="tank",K12329="Boat",K12329="car"),INDEX(Rate!$B$4:$M$25,MATCH(Gilbert!N12329,Rate!$A$4:$A$25,0),MATCH(Gilbert!L12329,Rate!$B$3:$M$3,0))*O12329*0.8,INDEX(Rate!$B$4:$M$25,MATCH(Gilbert!N12329,Rate!$A$4:$A$25,0),MATCH(Gilbert!L12329,Rate!$B$3:$M$3,0))*O12329)),"")</f>
        <v/>
      </c>
      <c r="T12329" s="71" t="str">
        <f t="shared" si="579"/>
        <v/>
      </c>
    </row>
    <row r="12330" spans="16:20">
      <c r="P12330" s="70" t="str">
        <f t="shared" si="577"/>
        <v/>
      </c>
      <c r="Q12330" s="70" t="str">
        <f t="shared" si="578"/>
        <v/>
      </c>
      <c r="R12330" s="70" t="str">
        <f>IFERROR(IF(K12330="handling and wharfage",SUM(P12330:Q12330),IF(OR(K12330="tank",K12330="Boat",K12330="car"),INDEX(Rate!$B$4:$M$25,MATCH(Gilbert!N12330,Rate!$A$4:$A$25,0),MATCH(Gilbert!L12330,Rate!$B$3:$M$3,0))*O12330*0.8,INDEX(Rate!$B$4:$M$25,MATCH(Gilbert!N12330,Rate!$A$4:$A$25,0),MATCH(Gilbert!L12330,Rate!$B$3:$M$3,0))*O12330)),"")</f>
        <v/>
      </c>
      <c r="T12330" s="71" t="str">
        <f t="shared" si="579"/>
        <v/>
      </c>
    </row>
    <row r="12331" spans="16:20">
      <c r="P12331" s="70" t="str">
        <f t="shared" si="577"/>
        <v/>
      </c>
      <c r="Q12331" s="70" t="str">
        <f t="shared" si="578"/>
        <v/>
      </c>
      <c r="R12331" s="70" t="str">
        <f>IFERROR(IF(K12331="handling and wharfage",SUM(P12331:Q12331),IF(OR(K12331="tank",K12331="Boat",K12331="car"),INDEX(Rate!$B$4:$M$25,MATCH(Gilbert!N12331,Rate!$A$4:$A$25,0),MATCH(Gilbert!L12331,Rate!$B$3:$M$3,0))*O12331*0.8,INDEX(Rate!$B$4:$M$25,MATCH(Gilbert!N12331,Rate!$A$4:$A$25,0),MATCH(Gilbert!L12331,Rate!$B$3:$M$3,0))*O12331)),"")</f>
        <v/>
      </c>
      <c r="T12331" s="71" t="str">
        <f t="shared" si="579"/>
        <v/>
      </c>
    </row>
    <row r="12332" spans="16:20">
      <c r="P12332" s="70" t="str">
        <f t="shared" si="577"/>
        <v/>
      </c>
      <c r="Q12332" s="70" t="str">
        <f t="shared" si="578"/>
        <v/>
      </c>
      <c r="R12332" s="70" t="str">
        <f>IFERROR(IF(K12332="handling and wharfage",SUM(P12332:Q12332),IF(OR(K12332="tank",K12332="Boat",K12332="car"),INDEX(Rate!$B$4:$M$25,MATCH(Gilbert!N12332,Rate!$A$4:$A$25,0),MATCH(Gilbert!L12332,Rate!$B$3:$M$3,0))*O12332*0.8,INDEX(Rate!$B$4:$M$25,MATCH(Gilbert!N12332,Rate!$A$4:$A$25,0),MATCH(Gilbert!L12332,Rate!$B$3:$M$3,0))*O12332)),"")</f>
        <v/>
      </c>
      <c r="T12332" s="71" t="str">
        <f t="shared" si="579"/>
        <v/>
      </c>
    </row>
    <row r="12333" spans="16:20">
      <c r="P12333" s="70" t="str">
        <f t="shared" si="577"/>
        <v/>
      </c>
      <c r="Q12333" s="70" t="str">
        <f t="shared" si="578"/>
        <v/>
      </c>
      <c r="R12333" s="70" t="str">
        <f>IFERROR(IF(K12333="handling and wharfage",SUM(P12333:Q12333),IF(OR(K12333="tank",K12333="Boat",K12333="car"),INDEX(Rate!$B$4:$M$25,MATCH(Gilbert!N12333,Rate!$A$4:$A$25,0),MATCH(Gilbert!L12333,Rate!$B$3:$M$3,0))*O12333*0.8,INDEX(Rate!$B$4:$M$25,MATCH(Gilbert!N12333,Rate!$A$4:$A$25,0),MATCH(Gilbert!L12333,Rate!$B$3:$M$3,0))*O12333)),"")</f>
        <v/>
      </c>
      <c r="T12333" s="71" t="str">
        <f t="shared" si="579"/>
        <v/>
      </c>
    </row>
    <row r="12334" spans="16:20">
      <c r="P12334" s="70" t="str">
        <f t="shared" si="577"/>
        <v/>
      </c>
      <c r="Q12334" s="70" t="str">
        <f t="shared" si="578"/>
        <v/>
      </c>
      <c r="R12334" s="70" t="str">
        <f>IFERROR(IF(K12334="handling and wharfage",SUM(P12334:Q12334),IF(OR(K12334="tank",K12334="Boat",K12334="car"),INDEX(Rate!$B$4:$M$25,MATCH(Gilbert!N12334,Rate!$A$4:$A$25,0),MATCH(Gilbert!L12334,Rate!$B$3:$M$3,0))*O12334*0.8,INDEX(Rate!$B$4:$M$25,MATCH(Gilbert!N12334,Rate!$A$4:$A$25,0),MATCH(Gilbert!L12334,Rate!$B$3:$M$3,0))*O12334)),"")</f>
        <v/>
      </c>
      <c r="T12334" s="71" t="str">
        <f t="shared" si="579"/>
        <v/>
      </c>
    </row>
    <row r="12335" spans="16:20">
      <c r="P12335" s="70" t="str">
        <f t="shared" si="577"/>
        <v/>
      </c>
      <c r="Q12335" s="70" t="str">
        <f t="shared" si="578"/>
        <v/>
      </c>
      <c r="R12335" s="70" t="str">
        <f>IFERROR(IF(K12335="handling and wharfage",SUM(P12335:Q12335),IF(OR(K12335="tank",K12335="Boat",K12335="car"),INDEX(Rate!$B$4:$M$25,MATCH(Gilbert!N12335,Rate!$A$4:$A$25,0),MATCH(Gilbert!L12335,Rate!$B$3:$M$3,0))*O12335*0.8,INDEX(Rate!$B$4:$M$25,MATCH(Gilbert!N12335,Rate!$A$4:$A$25,0),MATCH(Gilbert!L12335,Rate!$B$3:$M$3,0))*O12335)),"")</f>
        <v/>
      </c>
      <c r="T12335" s="71" t="str">
        <f t="shared" si="579"/>
        <v/>
      </c>
    </row>
    <row r="12336" spans="16:20">
      <c r="P12336" s="70" t="str">
        <f t="shared" si="577"/>
        <v/>
      </c>
      <c r="Q12336" s="70" t="str">
        <f t="shared" si="578"/>
        <v/>
      </c>
      <c r="R12336" s="70" t="str">
        <f>IFERROR(IF(K12336="handling and wharfage",SUM(P12336:Q12336),IF(OR(K12336="tank",K12336="Boat",K12336="car"),INDEX(Rate!$B$4:$M$25,MATCH(Gilbert!N12336,Rate!$A$4:$A$25,0),MATCH(Gilbert!L12336,Rate!$B$3:$M$3,0))*O12336*0.8,INDEX(Rate!$B$4:$M$25,MATCH(Gilbert!N12336,Rate!$A$4:$A$25,0),MATCH(Gilbert!L12336,Rate!$B$3:$M$3,0))*O12336)),"")</f>
        <v/>
      </c>
      <c r="T12336" s="71" t="str">
        <f t="shared" si="579"/>
        <v/>
      </c>
    </row>
    <row r="12337" spans="16:20">
      <c r="P12337" s="70" t="str">
        <f t="shared" si="577"/>
        <v/>
      </c>
      <c r="Q12337" s="70" t="str">
        <f t="shared" si="578"/>
        <v/>
      </c>
      <c r="R12337" s="70" t="str">
        <f>IFERROR(IF(K12337="handling and wharfage",SUM(P12337:Q12337),IF(OR(K12337="tank",K12337="Boat",K12337="car"),INDEX(Rate!$B$4:$M$25,MATCH(Gilbert!N12337,Rate!$A$4:$A$25,0),MATCH(Gilbert!L12337,Rate!$B$3:$M$3,0))*O12337*0.8,INDEX(Rate!$B$4:$M$25,MATCH(Gilbert!N12337,Rate!$A$4:$A$25,0),MATCH(Gilbert!L12337,Rate!$B$3:$M$3,0))*O12337)),"")</f>
        <v/>
      </c>
      <c r="T12337" s="71" t="str">
        <f t="shared" si="579"/>
        <v/>
      </c>
    </row>
    <row r="12338" spans="16:20">
      <c r="P12338" s="70" t="str">
        <f t="shared" si="577"/>
        <v/>
      </c>
      <c r="Q12338" s="70" t="str">
        <f t="shared" si="578"/>
        <v/>
      </c>
      <c r="R12338" s="70" t="str">
        <f>IFERROR(IF(K12338="handling and wharfage",SUM(P12338:Q12338),IF(OR(K12338="tank",K12338="Boat",K12338="car"),INDEX(Rate!$B$4:$M$25,MATCH(Gilbert!N12338,Rate!$A$4:$A$25,0),MATCH(Gilbert!L12338,Rate!$B$3:$M$3,0))*O12338*0.8,INDEX(Rate!$B$4:$M$25,MATCH(Gilbert!N12338,Rate!$A$4:$A$25,0),MATCH(Gilbert!L12338,Rate!$B$3:$M$3,0))*O12338)),"")</f>
        <v/>
      </c>
      <c r="T12338" s="71" t="str">
        <f t="shared" si="579"/>
        <v/>
      </c>
    </row>
    <row r="12339" spans="16:20">
      <c r="P12339" s="70" t="str">
        <f t="shared" si="577"/>
        <v/>
      </c>
      <c r="Q12339" s="70" t="str">
        <f t="shared" si="578"/>
        <v/>
      </c>
      <c r="R12339" s="70" t="str">
        <f>IFERROR(IF(K12339="handling and wharfage",SUM(P12339:Q12339),IF(OR(K12339="tank",K12339="Boat",K12339="car"),INDEX(Rate!$B$4:$M$25,MATCH(Gilbert!N12339,Rate!$A$4:$A$25,0),MATCH(Gilbert!L12339,Rate!$B$3:$M$3,0))*O12339*0.8,INDEX(Rate!$B$4:$M$25,MATCH(Gilbert!N12339,Rate!$A$4:$A$25,0),MATCH(Gilbert!L12339,Rate!$B$3:$M$3,0))*O12339)),"")</f>
        <v/>
      </c>
      <c r="T12339" s="71" t="str">
        <f t="shared" si="579"/>
        <v/>
      </c>
    </row>
    <row r="12340" spans="16:20">
      <c r="P12340" s="70" t="str">
        <f t="shared" si="577"/>
        <v/>
      </c>
      <c r="Q12340" s="70" t="str">
        <f t="shared" si="578"/>
        <v/>
      </c>
      <c r="R12340" s="70" t="str">
        <f>IFERROR(IF(K12340="handling and wharfage",SUM(P12340:Q12340),IF(OR(K12340="tank",K12340="Boat",K12340="car"),INDEX(Rate!$B$4:$M$25,MATCH(Gilbert!N12340,Rate!$A$4:$A$25,0),MATCH(Gilbert!L12340,Rate!$B$3:$M$3,0))*O12340*0.8,INDEX(Rate!$B$4:$M$25,MATCH(Gilbert!N12340,Rate!$A$4:$A$25,0),MATCH(Gilbert!L12340,Rate!$B$3:$M$3,0))*O12340)),"")</f>
        <v/>
      </c>
      <c r="T12340" s="71" t="str">
        <f t="shared" si="579"/>
        <v/>
      </c>
    </row>
    <row r="12341" spans="16:20">
      <c r="P12341" s="70" t="str">
        <f t="shared" si="577"/>
        <v/>
      </c>
      <c r="Q12341" s="70" t="str">
        <f t="shared" si="578"/>
        <v/>
      </c>
      <c r="R12341" s="70" t="str">
        <f>IFERROR(IF(K12341="handling and wharfage",SUM(P12341:Q12341),IF(OR(K12341="tank",K12341="Boat",K12341="car"),INDEX(Rate!$B$4:$M$25,MATCH(Gilbert!N12341,Rate!$A$4:$A$25,0),MATCH(Gilbert!L12341,Rate!$B$3:$M$3,0))*O12341*0.8,INDEX(Rate!$B$4:$M$25,MATCH(Gilbert!N12341,Rate!$A$4:$A$25,0),MATCH(Gilbert!L12341,Rate!$B$3:$M$3,0))*O12341)),"")</f>
        <v/>
      </c>
      <c r="T12341" s="71" t="str">
        <f t="shared" si="579"/>
        <v/>
      </c>
    </row>
    <row r="12342" spans="16:20">
      <c r="P12342" s="70" t="str">
        <f t="shared" si="577"/>
        <v/>
      </c>
      <c r="Q12342" s="70" t="str">
        <f t="shared" si="578"/>
        <v/>
      </c>
      <c r="R12342" s="70" t="str">
        <f>IFERROR(IF(K12342="handling and wharfage",SUM(P12342:Q12342),IF(OR(K12342="tank",K12342="Boat",K12342="car"),INDEX(Rate!$B$4:$M$25,MATCH(Gilbert!N12342,Rate!$A$4:$A$25,0),MATCH(Gilbert!L12342,Rate!$B$3:$M$3,0))*O12342*0.8,INDEX(Rate!$B$4:$M$25,MATCH(Gilbert!N12342,Rate!$A$4:$A$25,0),MATCH(Gilbert!L12342,Rate!$B$3:$M$3,0))*O12342)),"")</f>
        <v/>
      </c>
      <c r="T12342" s="71" t="str">
        <f t="shared" si="579"/>
        <v/>
      </c>
    </row>
    <row r="12343" spans="16:20">
      <c r="P12343" s="70" t="str">
        <f t="shared" si="577"/>
        <v/>
      </c>
      <c r="Q12343" s="70" t="str">
        <f t="shared" si="578"/>
        <v/>
      </c>
      <c r="R12343" s="70" t="str">
        <f>IFERROR(IF(K12343="handling and wharfage",SUM(P12343:Q12343),IF(OR(K12343="tank",K12343="Boat",K12343="car"),INDEX(Rate!$B$4:$M$25,MATCH(Gilbert!N12343,Rate!$A$4:$A$25,0),MATCH(Gilbert!L12343,Rate!$B$3:$M$3,0))*O12343*0.8,INDEX(Rate!$B$4:$M$25,MATCH(Gilbert!N12343,Rate!$A$4:$A$25,0),MATCH(Gilbert!L12343,Rate!$B$3:$M$3,0))*O12343)),"")</f>
        <v/>
      </c>
      <c r="T12343" s="71" t="str">
        <f t="shared" si="579"/>
        <v/>
      </c>
    </row>
    <row r="12344" spans="16:20">
      <c r="P12344" s="70" t="str">
        <f t="shared" si="577"/>
        <v/>
      </c>
      <c r="Q12344" s="70" t="str">
        <f t="shared" si="578"/>
        <v/>
      </c>
      <c r="R12344" s="70" t="str">
        <f>IFERROR(IF(K12344="handling and wharfage",SUM(P12344:Q12344),IF(OR(K12344="tank",K12344="Boat",K12344="car"),INDEX(Rate!$B$4:$M$25,MATCH(Gilbert!N12344,Rate!$A$4:$A$25,0),MATCH(Gilbert!L12344,Rate!$B$3:$M$3,0))*O12344*0.8,INDEX(Rate!$B$4:$M$25,MATCH(Gilbert!N12344,Rate!$A$4:$A$25,0),MATCH(Gilbert!L12344,Rate!$B$3:$M$3,0))*O12344)),"")</f>
        <v/>
      </c>
      <c r="T12344" s="71" t="str">
        <f t="shared" si="579"/>
        <v/>
      </c>
    </row>
    <row r="12345" spans="16:20">
      <c r="P12345" s="70" t="str">
        <f t="shared" si="577"/>
        <v/>
      </c>
      <c r="Q12345" s="70" t="str">
        <f t="shared" si="578"/>
        <v/>
      </c>
      <c r="R12345" s="70" t="str">
        <f>IFERROR(IF(K12345="handling and wharfage",SUM(P12345:Q12345),IF(OR(K12345="tank",K12345="Boat",K12345="car"),INDEX(Rate!$B$4:$M$25,MATCH(Gilbert!N12345,Rate!$A$4:$A$25,0),MATCH(Gilbert!L12345,Rate!$B$3:$M$3,0))*O12345*0.8,INDEX(Rate!$B$4:$M$25,MATCH(Gilbert!N12345,Rate!$A$4:$A$25,0),MATCH(Gilbert!L12345,Rate!$B$3:$M$3,0))*O12345)),"")</f>
        <v/>
      </c>
      <c r="T12345" s="71" t="str">
        <f t="shared" si="579"/>
        <v/>
      </c>
    </row>
    <row r="12346" spans="16:20">
      <c r="P12346" s="70" t="str">
        <f t="shared" si="577"/>
        <v/>
      </c>
      <c r="Q12346" s="70" t="str">
        <f t="shared" si="578"/>
        <v/>
      </c>
      <c r="R12346" s="70" t="str">
        <f>IFERROR(IF(K12346="handling and wharfage",SUM(P12346:Q12346),IF(OR(K12346="tank",K12346="Boat",K12346="car"),INDEX(Rate!$B$4:$M$25,MATCH(Gilbert!N12346,Rate!$A$4:$A$25,0),MATCH(Gilbert!L12346,Rate!$B$3:$M$3,0))*O12346*0.8,INDEX(Rate!$B$4:$M$25,MATCH(Gilbert!N12346,Rate!$A$4:$A$25,0),MATCH(Gilbert!L12346,Rate!$B$3:$M$3,0))*O12346)),"")</f>
        <v/>
      </c>
      <c r="T12346" s="71" t="str">
        <f t="shared" si="579"/>
        <v/>
      </c>
    </row>
    <row r="12347" spans="16:20">
      <c r="P12347" s="70" t="str">
        <f t="shared" si="577"/>
        <v/>
      </c>
      <c r="Q12347" s="70" t="str">
        <f t="shared" si="578"/>
        <v/>
      </c>
      <c r="R12347" s="70" t="str">
        <f>IFERROR(IF(K12347="handling and wharfage",SUM(P12347:Q12347),IF(OR(K12347="tank",K12347="Boat",K12347="car"),INDEX(Rate!$B$4:$M$25,MATCH(Gilbert!N12347,Rate!$A$4:$A$25,0),MATCH(Gilbert!L12347,Rate!$B$3:$M$3,0))*O12347*0.8,INDEX(Rate!$B$4:$M$25,MATCH(Gilbert!N12347,Rate!$A$4:$A$25,0),MATCH(Gilbert!L12347,Rate!$B$3:$M$3,0))*O12347)),"")</f>
        <v/>
      </c>
      <c r="T12347" s="71" t="str">
        <f t="shared" si="579"/>
        <v/>
      </c>
    </row>
    <row r="12348" spans="16:20">
      <c r="P12348" s="70" t="str">
        <f t="shared" si="577"/>
        <v/>
      </c>
      <c r="Q12348" s="70" t="str">
        <f t="shared" si="578"/>
        <v/>
      </c>
      <c r="R12348" s="70" t="str">
        <f>IFERROR(IF(K12348="handling and wharfage",SUM(P12348:Q12348),IF(OR(K12348="tank",K12348="Boat",K12348="car"),INDEX(Rate!$B$4:$M$25,MATCH(Gilbert!N12348,Rate!$A$4:$A$25,0),MATCH(Gilbert!L12348,Rate!$B$3:$M$3,0))*O12348*0.8,INDEX(Rate!$B$4:$M$25,MATCH(Gilbert!N12348,Rate!$A$4:$A$25,0),MATCH(Gilbert!L12348,Rate!$B$3:$M$3,0))*O12348)),"")</f>
        <v/>
      </c>
      <c r="T12348" s="71" t="str">
        <f t="shared" si="579"/>
        <v/>
      </c>
    </row>
    <row r="12349" spans="16:20">
      <c r="P12349" s="70" t="str">
        <f t="shared" si="577"/>
        <v/>
      </c>
      <c r="Q12349" s="70" t="str">
        <f t="shared" si="578"/>
        <v/>
      </c>
      <c r="R12349" s="70" t="str">
        <f>IFERROR(IF(K12349="handling and wharfage",SUM(P12349:Q12349),IF(OR(K12349="tank",K12349="Boat",K12349="car"),INDEX(Rate!$B$4:$M$25,MATCH(Gilbert!N12349,Rate!$A$4:$A$25,0),MATCH(Gilbert!L12349,Rate!$B$3:$M$3,0))*O12349*0.8,INDEX(Rate!$B$4:$M$25,MATCH(Gilbert!N12349,Rate!$A$4:$A$25,0),MATCH(Gilbert!L12349,Rate!$B$3:$M$3,0))*O12349)),"")</f>
        <v/>
      </c>
      <c r="T12349" s="71" t="str">
        <f t="shared" si="579"/>
        <v/>
      </c>
    </row>
    <row r="12350" spans="16:20">
      <c r="P12350" s="70" t="str">
        <f t="shared" si="577"/>
        <v/>
      </c>
      <c r="Q12350" s="70" t="str">
        <f t="shared" si="578"/>
        <v/>
      </c>
      <c r="R12350" s="70" t="str">
        <f>IFERROR(IF(K12350="handling and wharfage",SUM(P12350:Q12350),IF(OR(K12350="tank",K12350="Boat",K12350="car"),INDEX(Rate!$B$4:$M$25,MATCH(Gilbert!N12350,Rate!$A$4:$A$25,0),MATCH(Gilbert!L12350,Rate!$B$3:$M$3,0))*O12350*0.8,INDEX(Rate!$B$4:$M$25,MATCH(Gilbert!N12350,Rate!$A$4:$A$25,0),MATCH(Gilbert!L12350,Rate!$B$3:$M$3,0))*O12350)),"")</f>
        <v/>
      </c>
      <c r="T12350" s="71" t="str">
        <f t="shared" si="579"/>
        <v/>
      </c>
    </row>
    <row r="12351" spans="16:20">
      <c r="P12351" s="70" t="str">
        <f t="shared" si="577"/>
        <v/>
      </c>
      <c r="Q12351" s="70" t="str">
        <f t="shared" si="578"/>
        <v/>
      </c>
      <c r="R12351" s="70" t="str">
        <f>IFERROR(IF(K12351="handling and wharfage",SUM(P12351:Q12351),IF(OR(K12351="tank",K12351="Boat",K12351="car"),INDEX(Rate!$B$4:$M$25,MATCH(Gilbert!N12351,Rate!$A$4:$A$25,0),MATCH(Gilbert!L12351,Rate!$B$3:$M$3,0))*O12351*0.8,INDEX(Rate!$B$4:$M$25,MATCH(Gilbert!N12351,Rate!$A$4:$A$25,0),MATCH(Gilbert!L12351,Rate!$B$3:$M$3,0))*O12351)),"")</f>
        <v/>
      </c>
      <c r="T12351" s="71" t="str">
        <f t="shared" si="579"/>
        <v/>
      </c>
    </row>
    <row r="12352" spans="16:20">
      <c r="P12352" s="70" t="str">
        <f t="shared" si="577"/>
        <v/>
      </c>
      <c r="Q12352" s="70" t="str">
        <f t="shared" si="578"/>
        <v/>
      </c>
      <c r="R12352" s="70" t="str">
        <f>IFERROR(IF(K12352="handling and wharfage",SUM(P12352:Q12352),IF(OR(K12352="tank",K12352="Boat",K12352="car"),INDEX(Rate!$B$4:$M$25,MATCH(Gilbert!N12352,Rate!$A$4:$A$25,0),MATCH(Gilbert!L12352,Rate!$B$3:$M$3,0))*O12352*0.8,INDEX(Rate!$B$4:$M$25,MATCH(Gilbert!N12352,Rate!$A$4:$A$25,0),MATCH(Gilbert!L12352,Rate!$B$3:$M$3,0))*O12352)),"")</f>
        <v/>
      </c>
      <c r="T12352" s="71" t="str">
        <f t="shared" si="579"/>
        <v/>
      </c>
    </row>
    <row r="12353" spans="16:20">
      <c r="P12353" s="70" t="str">
        <f t="shared" si="577"/>
        <v/>
      </c>
      <c r="Q12353" s="70" t="str">
        <f t="shared" si="578"/>
        <v/>
      </c>
      <c r="R12353" s="70" t="str">
        <f>IFERROR(IF(K12353="handling and wharfage",SUM(P12353:Q12353),IF(OR(K12353="tank",K12353="Boat",K12353="car"),INDEX(Rate!$B$4:$M$25,MATCH(Gilbert!N12353,Rate!$A$4:$A$25,0),MATCH(Gilbert!L12353,Rate!$B$3:$M$3,0))*O12353*0.8,INDEX(Rate!$B$4:$M$25,MATCH(Gilbert!N12353,Rate!$A$4:$A$25,0),MATCH(Gilbert!L12353,Rate!$B$3:$M$3,0))*O12353)),"")</f>
        <v/>
      </c>
      <c r="T12353" s="71" t="str">
        <f t="shared" si="579"/>
        <v/>
      </c>
    </row>
    <row r="12354" spans="16:20">
      <c r="P12354" s="70" t="str">
        <f t="shared" si="577"/>
        <v/>
      </c>
      <c r="Q12354" s="70" t="str">
        <f t="shared" si="578"/>
        <v/>
      </c>
      <c r="R12354" s="70" t="str">
        <f>IFERROR(IF(K12354="handling and wharfage",SUM(P12354:Q12354),IF(OR(K12354="tank",K12354="Boat",K12354="car"),INDEX(Rate!$B$4:$M$25,MATCH(Gilbert!N12354,Rate!$A$4:$A$25,0),MATCH(Gilbert!L12354,Rate!$B$3:$M$3,0))*O12354*0.8,INDEX(Rate!$B$4:$M$25,MATCH(Gilbert!N12354,Rate!$A$4:$A$25,0),MATCH(Gilbert!L12354,Rate!$B$3:$M$3,0))*O12354)),"")</f>
        <v/>
      </c>
      <c r="T12354" s="71" t="str">
        <f t="shared" si="579"/>
        <v/>
      </c>
    </row>
    <row r="12355" spans="16:20">
      <c r="P12355" s="70" t="str">
        <f t="shared" ref="P12355:P12418" si="580">IF(OR(K12355="handling and wharfage",K12355="rau handling and wharfage"),O12355*30,"")</f>
        <v/>
      </c>
      <c r="Q12355" s="70" t="str">
        <f t="shared" ref="Q12355:Q12418" si="581">IF(K12355&lt;&gt;"handling and wharfage","",O12355*3.5)</f>
        <v/>
      </c>
      <c r="R12355" s="70" t="str">
        <f>IFERROR(IF(K12355="handling and wharfage",SUM(P12355:Q12355),IF(OR(K12355="tank",K12355="Boat",K12355="car"),INDEX(Rate!$B$4:$M$25,MATCH(Gilbert!N12355,Rate!$A$4:$A$25,0),MATCH(Gilbert!L12355,Rate!$B$3:$M$3,0))*O12355*0.8,INDEX(Rate!$B$4:$M$25,MATCH(Gilbert!N12355,Rate!$A$4:$A$25,0),MATCH(Gilbert!L12355,Rate!$B$3:$M$3,0))*O12355)),"")</f>
        <v/>
      </c>
      <c r="T12355" s="71" t="str">
        <f t="shared" ref="T12355:T12418" si="582">IF(L12355="","",IF(L12355="General2","F0070000061A","E31250000331"))</f>
        <v/>
      </c>
    </row>
    <row r="12356" spans="16:20">
      <c r="P12356" s="70" t="str">
        <f t="shared" si="580"/>
        <v/>
      </c>
      <c r="Q12356" s="70" t="str">
        <f t="shared" si="581"/>
        <v/>
      </c>
      <c r="R12356" s="70" t="str">
        <f>IFERROR(IF(K12356="handling and wharfage",SUM(P12356:Q12356),IF(OR(K12356="tank",K12356="Boat",K12356="car"),INDEX(Rate!$B$4:$M$25,MATCH(Gilbert!N12356,Rate!$A$4:$A$25,0),MATCH(Gilbert!L12356,Rate!$B$3:$M$3,0))*O12356*0.8,INDEX(Rate!$B$4:$M$25,MATCH(Gilbert!N12356,Rate!$A$4:$A$25,0),MATCH(Gilbert!L12356,Rate!$B$3:$M$3,0))*O12356)),"")</f>
        <v/>
      </c>
      <c r="T12356" s="71" t="str">
        <f t="shared" si="582"/>
        <v/>
      </c>
    </row>
    <row r="12357" spans="16:20">
      <c r="P12357" s="70" t="str">
        <f t="shared" si="580"/>
        <v/>
      </c>
      <c r="Q12357" s="70" t="str">
        <f t="shared" si="581"/>
        <v/>
      </c>
      <c r="R12357" s="70" t="str">
        <f>IFERROR(IF(K12357="handling and wharfage",SUM(P12357:Q12357),IF(OR(K12357="tank",K12357="Boat",K12357="car"),INDEX(Rate!$B$4:$M$25,MATCH(Gilbert!N12357,Rate!$A$4:$A$25,0),MATCH(Gilbert!L12357,Rate!$B$3:$M$3,0))*O12357*0.8,INDEX(Rate!$B$4:$M$25,MATCH(Gilbert!N12357,Rate!$A$4:$A$25,0),MATCH(Gilbert!L12357,Rate!$B$3:$M$3,0))*O12357)),"")</f>
        <v/>
      </c>
      <c r="T12357" s="71" t="str">
        <f t="shared" si="582"/>
        <v/>
      </c>
    </row>
    <row r="12358" spans="16:20">
      <c r="P12358" s="70" t="str">
        <f t="shared" si="580"/>
        <v/>
      </c>
      <c r="Q12358" s="70" t="str">
        <f t="shared" si="581"/>
        <v/>
      </c>
      <c r="R12358" s="70" t="str">
        <f>IFERROR(IF(K12358="handling and wharfage",SUM(P12358:Q12358),IF(OR(K12358="tank",K12358="Boat",K12358="car"),INDEX(Rate!$B$4:$M$25,MATCH(Gilbert!N12358,Rate!$A$4:$A$25,0),MATCH(Gilbert!L12358,Rate!$B$3:$M$3,0))*O12358*0.8,INDEX(Rate!$B$4:$M$25,MATCH(Gilbert!N12358,Rate!$A$4:$A$25,0),MATCH(Gilbert!L12358,Rate!$B$3:$M$3,0))*O12358)),"")</f>
        <v/>
      </c>
      <c r="T12358" s="71" t="str">
        <f t="shared" si="582"/>
        <v/>
      </c>
    </row>
    <row r="12359" spans="16:20">
      <c r="P12359" s="70" t="str">
        <f t="shared" si="580"/>
        <v/>
      </c>
      <c r="Q12359" s="70" t="str">
        <f t="shared" si="581"/>
        <v/>
      </c>
      <c r="R12359" s="70" t="str">
        <f>IFERROR(IF(K12359="handling and wharfage",SUM(P12359:Q12359),IF(OR(K12359="tank",K12359="Boat",K12359="car"),INDEX(Rate!$B$4:$M$25,MATCH(Gilbert!N12359,Rate!$A$4:$A$25,0),MATCH(Gilbert!L12359,Rate!$B$3:$M$3,0))*O12359*0.8,INDEX(Rate!$B$4:$M$25,MATCH(Gilbert!N12359,Rate!$A$4:$A$25,0),MATCH(Gilbert!L12359,Rate!$B$3:$M$3,0))*O12359)),"")</f>
        <v/>
      </c>
      <c r="T12359" s="71" t="str">
        <f t="shared" si="582"/>
        <v/>
      </c>
    </row>
    <row r="12360" spans="16:20">
      <c r="P12360" s="70" t="str">
        <f t="shared" si="580"/>
        <v/>
      </c>
      <c r="Q12360" s="70" t="str">
        <f t="shared" si="581"/>
        <v/>
      </c>
      <c r="R12360" s="70" t="str">
        <f>IFERROR(IF(K12360="handling and wharfage",SUM(P12360:Q12360),IF(OR(K12360="tank",K12360="Boat",K12360="car"),INDEX(Rate!$B$4:$M$25,MATCH(Gilbert!N12360,Rate!$A$4:$A$25,0),MATCH(Gilbert!L12360,Rate!$B$3:$M$3,0))*O12360*0.8,INDEX(Rate!$B$4:$M$25,MATCH(Gilbert!N12360,Rate!$A$4:$A$25,0),MATCH(Gilbert!L12360,Rate!$B$3:$M$3,0))*O12360)),"")</f>
        <v/>
      </c>
      <c r="T12360" s="71" t="str">
        <f t="shared" si="582"/>
        <v/>
      </c>
    </row>
    <row r="12361" spans="16:20">
      <c r="P12361" s="70" t="str">
        <f t="shared" si="580"/>
        <v/>
      </c>
      <c r="Q12361" s="70" t="str">
        <f t="shared" si="581"/>
        <v/>
      </c>
      <c r="R12361" s="70" t="str">
        <f>IFERROR(IF(K12361="handling and wharfage",SUM(P12361:Q12361),IF(OR(K12361="tank",K12361="Boat",K12361="car"),INDEX(Rate!$B$4:$M$25,MATCH(Gilbert!N12361,Rate!$A$4:$A$25,0),MATCH(Gilbert!L12361,Rate!$B$3:$M$3,0))*O12361*0.8,INDEX(Rate!$B$4:$M$25,MATCH(Gilbert!N12361,Rate!$A$4:$A$25,0),MATCH(Gilbert!L12361,Rate!$B$3:$M$3,0))*O12361)),"")</f>
        <v/>
      </c>
      <c r="T12361" s="71" t="str">
        <f t="shared" si="582"/>
        <v/>
      </c>
    </row>
    <row r="12362" spans="16:20">
      <c r="P12362" s="70" t="str">
        <f t="shared" si="580"/>
        <v/>
      </c>
      <c r="Q12362" s="70" t="str">
        <f t="shared" si="581"/>
        <v/>
      </c>
      <c r="R12362" s="70" t="str">
        <f>IFERROR(IF(K12362="handling and wharfage",SUM(P12362:Q12362),IF(OR(K12362="tank",K12362="Boat",K12362="car"),INDEX(Rate!$B$4:$M$25,MATCH(Gilbert!N12362,Rate!$A$4:$A$25,0),MATCH(Gilbert!L12362,Rate!$B$3:$M$3,0))*O12362*0.8,INDEX(Rate!$B$4:$M$25,MATCH(Gilbert!N12362,Rate!$A$4:$A$25,0),MATCH(Gilbert!L12362,Rate!$B$3:$M$3,0))*O12362)),"")</f>
        <v/>
      </c>
      <c r="T12362" s="71" t="str">
        <f t="shared" si="582"/>
        <v/>
      </c>
    </row>
    <row r="12363" spans="16:20">
      <c r="P12363" s="70" t="str">
        <f t="shared" si="580"/>
        <v/>
      </c>
      <c r="Q12363" s="70" t="str">
        <f t="shared" si="581"/>
        <v/>
      </c>
      <c r="R12363" s="70" t="str">
        <f>IFERROR(IF(K12363="handling and wharfage",SUM(P12363:Q12363),IF(OR(K12363="tank",K12363="Boat",K12363="car"),INDEX(Rate!$B$4:$M$25,MATCH(Gilbert!N12363,Rate!$A$4:$A$25,0),MATCH(Gilbert!L12363,Rate!$B$3:$M$3,0))*O12363*0.8,INDEX(Rate!$B$4:$M$25,MATCH(Gilbert!N12363,Rate!$A$4:$A$25,0),MATCH(Gilbert!L12363,Rate!$B$3:$M$3,0))*O12363)),"")</f>
        <v/>
      </c>
      <c r="T12363" s="71" t="str">
        <f t="shared" si="582"/>
        <v/>
      </c>
    </row>
    <row r="12364" spans="16:20">
      <c r="P12364" s="70" t="str">
        <f t="shared" si="580"/>
        <v/>
      </c>
      <c r="Q12364" s="70" t="str">
        <f t="shared" si="581"/>
        <v/>
      </c>
      <c r="R12364" s="70" t="str">
        <f>IFERROR(IF(K12364="handling and wharfage",SUM(P12364:Q12364),IF(OR(K12364="tank",K12364="Boat",K12364="car"),INDEX(Rate!$B$4:$M$25,MATCH(Gilbert!N12364,Rate!$A$4:$A$25,0),MATCH(Gilbert!L12364,Rate!$B$3:$M$3,0))*O12364*0.8,INDEX(Rate!$B$4:$M$25,MATCH(Gilbert!N12364,Rate!$A$4:$A$25,0),MATCH(Gilbert!L12364,Rate!$B$3:$M$3,0))*O12364)),"")</f>
        <v/>
      </c>
      <c r="T12364" s="71" t="str">
        <f t="shared" si="582"/>
        <v/>
      </c>
    </row>
    <row r="12365" spans="16:20">
      <c r="P12365" s="70" t="str">
        <f t="shared" si="580"/>
        <v/>
      </c>
      <c r="Q12365" s="70" t="str">
        <f t="shared" si="581"/>
        <v/>
      </c>
      <c r="R12365" s="70" t="str">
        <f>IFERROR(IF(K12365="handling and wharfage",SUM(P12365:Q12365),IF(OR(K12365="tank",K12365="Boat",K12365="car"),INDEX(Rate!$B$4:$M$25,MATCH(Gilbert!N12365,Rate!$A$4:$A$25,0),MATCH(Gilbert!L12365,Rate!$B$3:$M$3,0))*O12365*0.8,INDEX(Rate!$B$4:$M$25,MATCH(Gilbert!N12365,Rate!$A$4:$A$25,0),MATCH(Gilbert!L12365,Rate!$B$3:$M$3,0))*O12365)),"")</f>
        <v/>
      </c>
      <c r="T12365" s="71" t="str">
        <f t="shared" si="582"/>
        <v/>
      </c>
    </row>
    <row r="12366" spans="16:20">
      <c r="P12366" s="70" t="str">
        <f t="shared" si="580"/>
        <v/>
      </c>
      <c r="Q12366" s="70" t="str">
        <f t="shared" si="581"/>
        <v/>
      </c>
      <c r="R12366" s="70" t="str">
        <f>IFERROR(IF(K12366="handling and wharfage",SUM(P12366:Q12366),IF(OR(K12366="tank",K12366="Boat",K12366="car"),INDEX(Rate!$B$4:$M$25,MATCH(Gilbert!N12366,Rate!$A$4:$A$25,0),MATCH(Gilbert!L12366,Rate!$B$3:$M$3,0))*O12366*0.8,INDEX(Rate!$B$4:$M$25,MATCH(Gilbert!N12366,Rate!$A$4:$A$25,0),MATCH(Gilbert!L12366,Rate!$B$3:$M$3,0))*O12366)),"")</f>
        <v/>
      </c>
      <c r="T12366" s="71" t="str">
        <f t="shared" si="582"/>
        <v/>
      </c>
    </row>
    <row r="12367" spans="16:20">
      <c r="P12367" s="70" t="str">
        <f t="shared" si="580"/>
        <v/>
      </c>
      <c r="Q12367" s="70" t="str">
        <f t="shared" si="581"/>
        <v/>
      </c>
      <c r="R12367" s="70" t="str">
        <f>IFERROR(IF(K12367="handling and wharfage",SUM(P12367:Q12367),IF(OR(K12367="tank",K12367="Boat",K12367="car"),INDEX(Rate!$B$4:$M$25,MATCH(Gilbert!N12367,Rate!$A$4:$A$25,0),MATCH(Gilbert!L12367,Rate!$B$3:$M$3,0))*O12367*0.8,INDEX(Rate!$B$4:$M$25,MATCH(Gilbert!N12367,Rate!$A$4:$A$25,0),MATCH(Gilbert!L12367,Rate!$B$3:$M$3,0))*O12367)),"")</f>
        <v/>
      </c>
      <c r="T12367" s="71" t="str">
        <f t="shared" si="582"/>
        <v/>
      </c>
    </row>
    <row r="12368" spans="16:20">
      <c r="P12368" s="70" t="str">
        <f t="shared" si="580"/>
        <v/>
      </c>
      <c r="Q12368" s="70" t="str">
        <f t="shared" si="581"/>
        <v/>
      </c>
      <c r="R12368" s="70" t="str">
        <f>IFERROR(IF(K12368="handling and wharfage",SUM(P12368:Q12368),IF(OR(K12368="tank",K12368="Boat",K12368="car"),INDEX(Rate!$B$4:$M$25,MATCH(Gilbert!N12368,Rate!$A$4:$A$25,0),MATCH(Gilbert!L12368,Rate!$B$3:$M$3,0))*O12368*0.8,INDEX(Rate!$B$4:$M$25,MATCH(Gilbert!N12368,Rate!$A$4:$A$25,0),MATCH(Gilbert!L12368,Rate!$B$3:$M$3,0))*O12368)),"")</f>
        <v/>
      </c>
      <c r="T12368" s="71" t="str">
        <f t="shared" si="582"/>
        <v/>
      </c>
    </row>
    <row r="12369" spans="16:20">
      <c r="P12369" s="70" t="str">
        <f t="shared" si="580"/>
        <v/>
      </c>
      <c r="Q12369" s="70" t="str">
        <f t="shared" si="581"/>
        <v/>
      </c>
      <c r="R12369" s="70" t="str">
        <f>IFERROR(IF(K12369="handling and wharfage",SUM(P12369:Q12369),IF(OR(K12369="tank",K12369="Boat",K12369="car"),INDEX(Rate!$B$4:$M$25,MATCH(Gilbert!N12369,Rate!$A$4:$A$25,0),MATCH(Gilbert!L12369,Rate!$B$3:$M$3,0))*O12369*0.8,INDEX(Rate!$B$4:$M$25,MATCH(Gilbert!N12369,Rate!$A$4:$A$25,0),MATCH(Gilbert!L12369,Rate!$B$3:$M$3,0))*O12369)),"")</f>
        <v/>
      </c>
      <c r="T12369" s="71" t="str">
        <f t="shared" si="582"/>
        <v/>
      </c>
    </row>
    <row r="12370" spans="16:20">
      <c r="P12370" s="70" t="str">
        <f t="shared" si="580"/>
        <v/>
      </c>
      <c r="Q12370" s="70" t="str">
        <f t="shared" si="581"/>
        <v/>
      </c>
      <c r="R12370" s="70" t="str">
        <f>IFERROR(IF(K12370="handling and wharfage",SUM(P12370:Q12370),IF(OR(K12370="tank",K12370="Boat",K12370="car"),INDEX(Rate!$B$4:$M$25,MATCH(Gilbert!N12370,Rate!$A$4:$A$25,0),MATCH(Gilbert!L12370,Rate!$B$3:$M$3,0))*O12370*0.8,INDEX(Rate!$B$4:$M$25,MATCH(Gilbert!N12370,Rate!$A$4:$A$25,0),MATCH(Gilbert!L12370,Rate!$B$3:$M$3,0))*O12370)),"")</f>
        <v/>
      </c>
      <c r="T12370" s="71" t="str">
        <f t="shared" si="582"/>
        <v/>
      </c>
    </row>
    <row r="12371" spans="16:20">
      <c r="P12371" s="70" t="str">
        <f t="shared" si="580"/>
        <v/>
      </c>
      <c r="Q12371" s="70" t="str">
        <f t="shared" si="581"/>
        <v/>
      </c>
      <c r="R12371" s="70" t="str">
        <f>IFERROR(IF(K12371="handling and wharfage",SUM(P12371:Q12371),IF(OR(K12371="tank",K12371="Boat",K12371="car"),INDEX(Rate!$B$4:$M$25,MATCH(Gilbert!N12371,Rate!$A$4:$A$25,0),MATCH(Gilbert!L12371,Rate!$B$3:$M$3,0))*O12371*0.8,INDEX(Rate!$B$4:$M$25,MATCH(Gilbert!N12371,Rate!$A$4:$A$25,0),MATCH(Gilbert!L12371,Rate!$B$3:$M$3,0))*O12371)),"")</f>
        <v/>
      </c>
      <c r="T12371" s="71" t="str">
        <f t="shared" si="582"/>
        <v/>
      </c>
    </row>
    <row r="12372" spans="16:20">
      <c r="P12372" s="70" t="str">
        <f t="shared" si="580"/>
        <v/>
      </c>
      <c r="Q12372" s="70" t="str">
        <f t="shared" si="581"/>
        <v/>
      </c>
      <c r="R12372" s="70" t="str">
        <f>IFERROR(IF(K12372="handling and wharfage",SUM(P12372:Q12372),IF(OR(K12372="tank",K12372="Boat",K12372="car"),INDEX(Rate!$B$4:$M$25,MATCH(Gilbert!N12372,Rate!$A$4:$A$25,0),MATCH(Gilbert!L12372,Rate!$B$3:$M$3,0))*O12372*0.8,INDEX(Rate!$B$4:$M$25,MATCH(Gilbert!N12372,Rate!$A$4:$A$25,0),MATCH(Gilbert!L12372,Rate!$B$3:$M$3,0))*O12372)),"")</f>
        <v/>
      </c>
      <c r="T12372" s="71" t="str">
        <f t="shared" si="582"/>
        <v/>
      </c>
    </row>
    <row r="12373" spans="16:20">
      <c r="P12373" s="70" t="str">
        <f t="shared" si="580"/>
        <v/>
      </c>
      <c r="Q12373" s="70" t="str">
        <f t="shared" si="581"/>
        <v/>
      </c>
      <c r="R12373" s="70" t="str">
        <f>IFERROR(IF(K12373="handling and wharfage",SUM(P12373:Q12373),IF(OR(K12373="tank",K12373="Boat",K12373="car"),INDEX(Rate!$B$4:$M$25,MATCH(Gilbert!N12373,Rate!$A$4:$A$25,0),MATCH(Gilbert!L12373,Rate!$B$3:$M$3,0))*O12373*0.8,INDEX(Rate!$B$4:$M$25,MATCH(Gilbert!N12373,Rate!$A$4:$A$25,0),MATCH(Gilbert!L12373,Rate!$B$3:$M$3,0))*O12373)),"")</f>
        <v/>
      </c>
      <c r="T12373" s="71" t="str">
        <f t="shared" si="582"/>
        <v/>
      </c>
    </row>
    <row r="12374" spans="16:20">
      <c r="P12374" s="70" t="str">
        <f t="shared" si="580"/>
        <v/>
      </c>
      <c r="Q12374" s="70" t="str">
        <f t="shared" si="581"/>
        <v/>
      </c>
      <c r="R12374" s="70" t="str">
        <f>IFERROR(IF(K12374="handling and wharfage",SUM(P12374:Q12374),IF(OR(K12374="tank",K12374="Boat",K12374="car"),INDEX(Rate!$B$4:$M$25,MATCH(Gilbert!N12374,Rate!$A$4:$A$25,0),MATCH(Gilbert!L12374,Rate!$B$3:$M$3,0))*O12374*0.8,INDEX(Rate!$B$4:$M$25,MATCH(Gilbert!N12374,Rate!$A$4:$A$25,0),MATCH(Gilbert!L12374,Rate!$B$3:$M$3,0))*O12374)),"")</f>
        <v/>
      </c>
      <c r="T12374" s="71" t="str">
        <f t="shared" si="582"/>
        <v/>
      </c>
    </row>
    <row r="12375" spans="16:20">
      <c r="P12375" s="70" t="str">
        <f t="shared" si="580"/>
        <v/>
      </c>
      <c r="Q12375" s="70" t="str">
        <f t="shared" si="581"/>
        <v/>
      </c>
      <c r="R12375" s="70" t="str">
        <f>IFERROR(IF(K12375="handling and wharfage",SUM(P12375:Q12375),IF(OR(K12375="tank",K12375="Boat",K12375="car"),INDEX(Rate!$B$4:$M$25,MATCH(Gilbert!N12375,Rate!$A$4:$A$25,0),MATCH(Gilbert!L12375,Rate!$B$3:$M$3,0))*O12375*0.8,INDEX(Rate!$B$4:$M$25,MATCH(Gilbert!N12375,Rate!$A$4:$A$25,0),MATCH(Gilbert!L12375,Rate!$B$3:$M$3,0))*O12375)),"")</f>
        <v/>
      </c>
      <c r="T12375" s="71" t="str">
        <f t="shared" si="582"/>
        <v/>
      </c>
    </row>
    <row r="12376" spans="16:20">
      <c r="P12376" s="70" t="str">
        <f t="shared" si="580"/>
        <v/>
      </c>
      <c r="Q12376" s="70" t="str">
        <f t="shared" si="581"/>
        <v/>
      </c>
      <c r="R12376" s="70" t="str">
        <f>IFERROR(IF(K12376="handling and wharfage",SUM(P12376:Q12376),IF(OR(K12376="tank",K12376="Boat",K12376="car"),INDEX(Rate!$B$4:$M$25,MATCH(Gilbert!N12376,Rate!$A$4:$A$25,0),MATCH(Gilbert!L12376,Rate!$B$3:$M$3,0))*O12376*0.8,INDEX(Rate!$B$4:$M$25,MATCH(Gilbert!N12376,Rate!$A$4:$A$25,0),MATCH(Gilbert!L12376,Rate!$B$3:$M$3,0))*O12376)),"")</f>
        <v/>
      </c>
      <c r="T12376" s="71" t="str">
        <f t="shared" si="582"/>
        <v/>
      </c>
    </row>
    <row r="12377" spans="16:20">
      <c r="P12377" s="70" t="str">
        <f t="shared" si="580"/>
        <v/>
      </c>
      <c r="Q12377" s="70" t="str">
        <f t="shared" si="581"/>
        <v/>
      </c>
      <c r="R12377" s="70" t="str">
        <f>IFERROR(IF(K12377="handling and wharfage",SUM(P12377:Q12377),IF(OR(K12377="tank",K12377="Boat",K12377="car"),INDEX(Rate!$B$4:$M$25,MATCH(Gilbert!N12377,Rate!$A$4:$A$25,0),MATCH(Gilbert!L12377,Rate!$B$3:$M$3,0))*O12377*0.8,INDEX(Rate!$B$4:$M$25,MATCH(Gilbert!N12377,Rate!$A$4:$A$25,0),MATCH(Gilbert!L12377,Rate!$B$3:$M$3,0))*O12377)),"")</f>
        <v/>
      </c>
      <c r="T12377" s="71" t="str">
        <f t="shared" si="582"/>
        <v/>
      </c>
    </row>
    <row r="12378" spans="16:20">
      <c r="P12378" s="70" t="str">
        <f t="shared" si="580"/>
        <v/>
      </c>
      <c r="Q12378" s="70" t="str">
        <f t="shared" si="581"/>
        <v/>
      </c>
      <c r="R12378" s="70" t="str">
        <f>IFERROR(IF(K12378="handling and wharfage",SUM(P12378:Q12378),IF(OR(K12378="tank",K12378="Boat",K12378="car"),INDEX(Rate!$B$4:$M$25,MATCH(Gilbert!N12378,Rate!$A$4:$A$25,0),MATCH(Gilbert!L12378,Rate!$B$3:$M$3,0))*O12378*0.8,INDEX(Rate!$B$4:$M$25,MATCH(Gilbert!N12378,Rate!$A$4:$A$25,0),MATCH(Gilbert!L12378,Rate!$B$3:$M$3,0))*O12378)),"")</f>
        <v/>
      </c>
      <c r="T12378" s="71" t="str">
        <f t="shared" si="582"/>
        <v/>
      </c>
    </row>
    <row r="12379" spans="16:20">
      <c r="P12379" s="70" t="str">
        <f t="shared" si="580"/>
        <v/>
      </c>
      <c r="Q12379" s="70" t="str">
        <f t="shared" si="581"/>
        <v/>
      </c>
      <c r="R12379" s="70" t="str">
        <f>IFERROR(IF(K12379="handling and wharfage",SUM(P12379:Q12379),IF(OR(K12379="tank",K12379="Boat",K12379="car"),INDEX(Rate!$B$4:$M$25,MATCH(Gilbert!N12379,Rate!$A$4:$A$25,0),MATCH(Gilbert!L12379,Rate!$B$3:$M$3,0))*O12379*0.8,INDEX(Rate!$B$4:$M$25,MATCH(Gilbert!N12379,Rate!$A$4:$A$25,0),MATCH(Gilbert!L12379,Rate!$B$3:$M$3,0))*O12379)),"")</f>
        <v/>
      </c>
      <c r="T12379" s="71" t="str">
        <f t="shared" si="582"/>
        <v/>
      </c>
    </row>
    <row r="12380" spans="16:20">
      <c r="P12380" s="70" t="str">
        <f t="shared" si="580"/>
        <v/>
      </c>
      <c r="Q12380" s="70" t="str">
        <f t="shared" si="581"/>
        <v/>
      </c>
      <c r="R12380" s="70" t="str">
        <f>IFERROR(IF(K12380="handling and wharfage",SUM(P12380:Q12380),IF(OR(K12380="tank",K12380="Boat",K12380="car"),INDEX(Rate!$B$4:$M$25,MATCH(Gilbert!N12380,Rate!$A$4:$A$25,0),MATCH(Gilbert!L12380,Rate!$B$3:$M$3,0))*O12380*0.8,INDEX(Rate!$B$4:$M$25,MATCH(Gilbert!N12380,Rate!$A$4:$A$25,0),MATCH(Gilbert!L12380,Rate!$B$3:$M$3,0))*O12380)),"")</f>
        <v/>
      </c>
      <c r="T12380" s="71" t="str">
        <f t="shared" si="582"/>
        <v/>
      </c>
    </row>
    <row r="12381" spans="16:20">
      <c r="P12381" s="70" t="str">
        <f t="shared" si="580"/>
        <v/>
      </c>
      <c r="Q12381" s="70" t="str">
        <f t="shared" si="581"/>
        <v/>
      </c>
      <c r="R12381" s="70" t="str">
        <f>IFERROR(IF(K12381="handling and wharfage",SUM(P12381:Q12381),IF(OR(K12381="tank",K12381="Boat",K12381="car"),INDEX(Rate!$B$4:$M$25,MATCH(Gilbert!N12381,Rate!$A$4:$A$25,0),MATCH(Gilbert!L12381,Rate!$B$3:$M$3,0))*O12381*0.8,INDEX(Rate!$B$4:$M$25,MATCH(Gilbert!N12381,Rate!$A$4:$A$25,0),MATCH(Gilbert!L12381,Rate!$B$3:$M$3,0))*O12381)),"")</f>
        <v/>
      </c>
      <c r="T12381" s="71" t="str">
        <f t="shared" si="582"/>
        <v/>
      </c>
    </row>
    <row r="12382" spans="16:20">
      <c r="P12382" s="70" t="str">
        <f t="shared" si="580"/>
        <v/>
      </c>
      <c r="Q12382" s="70" t="str">
        <f t="shared" si="581"/>
        <v/>
      </c>
      <c r="R12382" s="70" t="str">
        <f>IFERROR(IF(K12382="handling and wharfage",SUM(P12382:Q12382),IF(OR(K12382="tank",K12382="Boat",K12382="car"),INDEX(Rate!$B$4:$M$25,MATCH(Gilbert!N12382,Rate!$A$4:$A$25,0),MATCH(Gilbert!L12382,Rate!$B$3:$M$3,0))*O12382*0.8,INDEX(Rate!$B$4:$M$25,MATCH(Gilbert!N12382,Rate!$A$4:$A$25,0),MATCH(Gilbert!L12382,Rate!$B$3:$M$3,0))*O12382)),"")</f>
        <v/>
      </c>
      <c r="T12382" s="71" t="str">
        <f t="shared" si="582"/>
        <v/>
      </c>
    </row>
    <row r="12383" spans="16:20">
      <c r="P12383" s="70" t="str">
        <f t="shared" si="580"/>
        <v/>
      </c>
      <c r="Q12383" s="70" t="str">
        <f t="shared" si="581"/>
        <v/>
      </c>
      <c r="R12383" s="70" t="str">
        <f>IFERROR(IF(K12383="handling and wharfage",SUM(P12383:Q12383),IF(OR(K12383="tank",K12383="Boat",K12383="car"),INDEX(Rate!$B$4:$M$25,MATCH(Gilbert!N12383,Rate!$A$4:$A$25,0),MATCH(Gilbert!L12383,Rate!$B$3:$M$3,0))*O12383*0.8,INDEX(Rate!$B$4:$M$25,MATCH(Gilbert!N12383,Rate!$A$4:$A$25,0),MATCH(Gilbert!L12383,Rate!$B$3:$M$3,0))*O12383)),"")</f>
        <v/>
      </c>
      <c r="T12383" s="71" t="str">
        <f t="shared" si="582"/>
        <v/>
      </c>
    </row>
    <row r="12384" spans="16:20">
      <c r="P12384" s="70" t="str">
        <f t="shared" si="580"/>
        <v/>
      </c>
      <c r="Q12384" s="70" t="str">
        <f t="shared" si="581"/>
        <v/>
      </c>
      <c r="R12384" s="70" t="str">
        <f>IFERROR(IF(K12384="handling and wharfage",SUM(P12384:Q12384),IF(OR(K12384="tank",K12384="Boat",K12384="car"),INDEX(Rate!$B$4:$M$25,MATCH(Gilbert!N12384,Rate!$A$4:$A$25,0),MATCH(Gilbert!L12384,Rate!$B$3:$M$3,0))*O12384*0.8,INDEX(Rate!$B$4:$M$25,MATCH(Gilbert!N12384,Rate!$A$4:$A$25,0),MATCH(Gilbert!L12384,Rate!$B$3:$M$3,0))*O12384)),"")</f>
        <v/>
      </c>
      <c r="T12384" s="71" t="str">
        <f t="shared" si="582"/>
        <v/>
      </c>
    </row>
    <row r="12385" spans="16:20">
      <c r="P12385" s="70" t="str">
        <f t="shared" si="580"/>
        <v/>
      </c>
      <c r="Q12385" s="70" t="str">
        <f t="shared" si="581"/>
        <v/>
      </c>
      <c r="R12385" s="70" t="str">
        <f>IFERROR(IF(K12385="handling and wharfage",SUM(P12385:Q12385),IF(OR(K12385="tank",K12385="Boat",K12385="car"),INDEX(Rate!$B$4:$M$25,MATCH(Gilbert!N12385,Rate!$A$4:$A$25,0),MATCH(Gilbert!L12385,Rate!$B$3:$M$3,0))*O12385*0.8,INDEX(Rate!$B$4:$M$25,MATCH(Gilbert!N12385,Rate!$A$4:$A$25,0),MATCH(Gilbert!L12385,Rate!$B$3:$M$3,0))*O12385)),"")</f>
        <v/>
      </c>
      <c r="T12385" s="71" t="str">
        <f t="shared" si="582"/>
        <v/>
      </c>
    </row>
    <row r="12386" spans="16:20">
      <c r="P12386" s="70" t="str">
        <f t="shared" si="580"/>
        <v/>
      </c>
      <c r="Q12386" s="70" t="str">
        <f t="shared" si="581"/>
        <v/>
      </c>
      <c r="R12386" s="70" t="str">
        <f>IFERROR(IF(K12386="handling and wharfage",SUM(P12386:Q12386),IF(OR(K12386="tank",K12386="Boat",K12386="car"),INDEX(Rate!$B$4:$M$25,MATCH(Gilbert!N12386,Rate!$A$4:$A$25,0),MATCH(Gilbert!L12386,Rate!$B$3:$M$3,0))*O12386*0.8,INDEX(Rate!$B$4:$M$25,MATCH(Gilbert!N12386,Rate!$A$4:$A$25,0),MATCH(Gilbert!L12386,Rate!$B$3:$M$3,0))*O12386)),"")</f>
        <v/>
      </c>
      <c r="T12386" s="71" t="str">
        <f t="shared" si="582"/>
        <v/>
      </c>
    </row>
    <row r="12387" spans="16:20">
      <c r="P12387" s="70" t="str">
        <f t="shared" si="580"/>
        <v/>
      </c>
      <c r="Q12387" s="70" t="str">
        <f t="shared" si="581"/>
        <v/>
      </c>
      <c r="R12387" s="70" t="str">
        <f>IFERROR(IF(K12387="handling and wharfage",SUM(P12387:Q12387),IF(OR(K12387="tank",K12387="Boat",K12387="car"),INDEX(Rate!$B$4:$M$25,MATCH(Gilbert!N12387,Rate!$A$4:$A$25,0),MATCH(Gilbert!L12387,Rate!$B$3:$M$3,0))*O12387*0.8,INDEX(Rate!$B$4:$M$25,MATCH(Gilbert!N12387,Rate!$A$4:$A$25,0),MATCH(Gilbert!L12387,Rate!$B$3:$M$3,0))*O12387)),"")</f>
        <v/>
      </c>
      <c r="T12387" s="71" t="str">
        <f t="shared" si="582"/>
        <v/>
      </c>
    </row>
    <row r="12388" spans="16:20">
      <c r="P12388" s="70" t="str">
        <f t="shared" si="580"/>
        <v/>
      </c>
      <c r="Q12388" s="70" t="str">
        <f t="shared" si="581"/>
        <v/>
      </c>
      <c r="R12388" s="70" t="str">
        <f>IFERROR(IF(K12388="handling and wharfage",SUM(P12388:Q12388),IF(OR(K12388="tank",K12388="Boat",K12388="car"),INDEX(Rate!$B$4:$M$25,MATCH(Gilbert!N12388,Rate!$A$4:$A$25,0),MATCH(Gilbert!L12388,Rate!$B$3:$M$3,0))*O12388*0.8,INDEX(Rate!$B$4:$M$25,MATCH(Gilbert!N12388,Rate!$A$4:$A$25,0),MATCH(Gilbert!L12388,Rate!$B$3:$M$3,0))*O12388)),"")</f>
        <v/>
      </c>
      <c r="T12388" s="71" t="str">
        <f t="shared" si="582"/>
        <v/>
      </c>
    </row>
    <row r="12389" spans="16:20">
      <c r="P12389" s="70" t="str">
        <f t="shared" si="580"/>
        <v/>
      </c>
      <c r="Q12389" s="70" t="str">
        <f t="shared" si="581"/>
        <v/>
      </c>
      <c r="R12389" s="70" t="str">
        <f>IFERROR(IF(K12389="handling and wharfage",SUM(P12389:Q12389),IF(OR(K12389="tank",K12389="Boat",K12389="car"),INDEX(Rate!$B$4:$M$25,MATCH(Gilbert!N12389,Rate!$A$4:$A$25,0),MATCH(Gilbert!L12389,Rate!$B$3:$M$3,0))*O12389*0.8,INDEX(Rate!$B$4:$M$25,MATCH(Gilbert!N12389,Rate!$A$4:$A$25,0),MATCH(Gilbert!L12389,Rate!$B$3:$M$3,0))*O12389)),"")</f>
        <v/>
      </c>
      <c r="T12389" s="71" t="str">
        <f t="shared" si="582"/>
        <v/>
      </c>
    </row>
    <row r="12390" spans="16:20">
      <c r="P12390" s="70" t="str">
        <f t="shared" si="580"/>
        <v/>
      </c>
      <c r="Q12390" s="70" t="str">
        <f t="shared" si="581"/>
        <v/>
      </c>
      <c r="R12390" s="70" t="str">
        <f>IFERROR(IF(K12390="handling and wharfage",SUM(P12390:Q12390),IF(OR(K12390="tank",K12390="Boat",K12390="car"),INDEX(Rate!$B$4:$M$25,MATCH(Gilbert!N12390,Rate!$A$4:$A$25,0),MATCH(Gilbert!L12390,Rate!$B$3:$M$3,0))*O12390*0.8,INDEX(Rate!$B$4:$M$25,MATCH(Gilbert!N12390,Rate!$A$4:$A$25,0),MATCH(Gilbert!L12390,Rate!$B$3:$M$3,0))*O12390)),"")</f>
        <v/>
      </c>
      <c r="T12390" s="71" t="str">
        <f t="shared" si="582"/>
        <v/>
      </c>
    </row>
    <row r="12391" spans="16:20">
      <c r="P12391" s="70" t="str">
        <f t="shared" si="580"/>
        <v/>
      </c>
      <c r="Q12391" s="70" t="str">
        <f t="shared" si="581"/>
        <v/>
      </c>
      <c r="R12391" s="70" t="str">
        <f>IFERROR(IF(K12391="handling and wharfage",SUM(P12391:Q12391),IF(OR(K12391="tank",K12391="Boat",K12391="car"),INDEX(Rate!$B$4:$M$25,MATCH(Gilbert!N12391,Rate!$A$4:$A$25,0),MATCH(Gilbert!L12391,Rate!$B$3:$M$3,0))*O12391*0.8,INDEX(Rate!$B$4:$M$25,MATCH(Gilbert!N12391,Rate!$A$4:$A$25,0),MATCH(Gilbert!L12391,Rate!$B$3:$M$3,0))*O12391)),"")</f>
        <v/>
      </c>
      <c r="T12391" s="71" t="str">
        <f t="shared" si="582"/>
        <v/>
      </c>
    </row>
    <row r="12392" spans="16:20">
      <c r="P12392" s="70" t="str">
        <f t="shared" si="580"/>
        <v/>
      </c>
      <c r="Q12392" s="70" t="str">
        <f t="shared" si="581"/>
        <v/>
      </c>
      <c r="R12392" s="70" t="str">
        <f>IFERROR(IF(K12392="handling and wharfage",SUM(P12392:Q12392),IF(OR(K12392="tank",K12392="Boat",K12392="car"),INDEX(Rate!$B$4:$M$25,MATCH(Gilbert!N12392,Rate!$A$4:$A$25,0),MATCH(Gilbert!L12392,Rate!$B$3:$M$3,0))*O12392*0.8,INDEX(Rate!$B$4:$M$25,MATCH(Gilbert!N12392,Rate!$A$4:$A$25,0),MATCH(Gilbert!L12392,Rate!$B$3:$M$3,0))*O12392)),"")</f>
        <v/>
      </c>
      <c r="T12392" s="71" t="str">
        <f t="shared" si="582"/>
        <v/>
      </c>
    </row>
    <row r="12393" spans="16:20">
      <c r="P12393" s="70" t="str">
        <f t="shared" si="580"/>
        <v/>
      </c>
      <c r="Q12393" s="70" t="str">
        <f t="shared" si="581"/>
        <v/>
      </c>
      <c r="R12393" s="70" t="str">
        <f>IFERROR(IF(K12393="handling and wharfage",SUM(P12393:Q12393),IF(OR(K12393="tank",K12393="Boat",K12393="car"),INDEX(Rate!$B$4:$M$25,MATCH(Gilbert!N12393,Rate!$A$4:$A$25,0),MATCH(Gilbert!L12393,Rate!$B$3:$M$3,0))*O12393*0.8,INDEX(Rate!$B$4:$M$25,MATCH(Gilbert!N12393,Rate!$A$4:$A$25,0),MATCH(Gilbert!L12393,Rate!$B$3:$M$3,0))*O12393)),"")</f>
        <v/>
      </c>
      <c r="T12393" s="71" t="str">
        <f t="shared" si="582"/>
        <v/>
      </c>
    </row>
    <row r="12394" spans="16:20">
      <c r="P12394" s="70" t="str">
        <f t="shared" si="580"/>
        <v/>
      </c>
      <c r="Q12394" s="70" t="str">
        <f t="shared" si="581"/>
        <v/>
      </c>
      <c r="R12394" s="70" t="str">
        <f>IFERROR(IF(K12394="handling and wharfage",SUM(P12394:Q12394),IF(OR(K12394="tank",K12394="Boat",K12394="car"),INDEX(Rate!$B$4:$M$25,MATCH(Gilbert!N12394,Rate!$A$4:$A$25,0),MATCH(Gilbert!L12394,Rate!$B$3:$M$3,0))*O12394*0.8,INDEX(Rate!$B$4:$M$25,MATCH(Gilbert!N12394,Rate!$A$4:$A$25,0),MATCH(Gilbert!L12394,Rate!$B$3:$M$3,0))*O12394)),"")</f>
        <v/>
      </c>
      <c r="T12394" s="71" t="str">
        <f t="shared" si="582"/>
        <v/>
      </c>
    </row>
    <row r="12395" spans="16:20">
      <c r="P12395" s="70" t="str">
        <f t="shared" si="580"/>
        <v/>
      </c>
      <c r="Q12395" s="70" t="str">
        <f t="shared" si="581"/>
        <v/>
      </c>
      <c r="R12395" s="70" t="str">
        <f>IFERROR(IF(K12395="handling and wharfage",SUM(P12395:Q12395),IF(OR(K12395="tank",K12395="Boat",K12395="car"),INDEX(Rate!$B$4:$M$25,MATCH(Gilbert!N12395,Rate!$A$4:$A$25,0),MATCH(Gilbert!L12395,Rate!$B$3:$M$3,0))*O12395*0.8,INDEX(Rate!$B$4:$M$25,MATCH(Gilbert!N12395,Rate!$A$4:$A$25,0),MATCH(Gilbert!L12395,Rate!$B$3:$M$3,0))*O12395)),"")</f>
        <v/>
      </c>
      <c r="T12395" s="71" t="str">
        <f t="shared" si="582"/>
        <v/>
      </c>
    </row>
    <row r="12396" spans="16:20">
      <c r="P12396" s="70" t="str">
        <f t="shared" si="580"/>
        <v/>
      </c>
      <c r="Q12396" s="70" t="str">
        <f t="shared" si="581"/>
        <v/>
      </c>
      <c r="R12396" s="70" t="str">
        <f>IFERROR(IF(K12396="handling and wharfage",SUM(P12396:Q12396),IF(OR(K12396="tank",K12396="Boat",K12396="car"),INDEX(Rate!$B$4:$M$25,MATCH(Gilbert!N12396,Rate!$A$4:$A$25,0),MATCH(Gilbert!L12396,Rate!$B$3:$M$3,0))*O12396*0.8,INDEX(Rate!$B$4:$M$25,MATCH(Gilbert!N12396,Rate!$A$4:$A$25,0),MATCH(Gilbert!L12396,Rate!$B$3:$M$3,0))*O12396)),"")</f>
        <v/>
      </c>
      <c r="T12396" s="71" t="str">
        <f t="shared" si="582"/>
        <v/>
      </c>
    </row>
    <row r="12397" spans="16:20">
      <c r="P12397" s="70" t="str">
        <f t="shared" si="580"/>
        <v/>
      </c>
      <c r="Q12397" s="70" t="str">
        <f t="shared" si="581"/>
        <v/>
      </c>
      <c r="R12397" s="70" t="str">
        <f>IFERROR(IF(K12397="handling and wharfage",SUM(P12397:Q12397),IF(OR(K12397="tank",K12397="Boat",K12397="car"),INDEX(Rate!$B$4:$M$25,MATCH(Gilbert!N12397,Rate!$A$4:$A$25,0),MATCH(Gilbert!L12397,Rate!$B$3:$M$3,0))*O12397*0.8,INDEX(Rate!$B$4:$M$25,MATCH(Gilbert!N12397,Rate!$A$4:$A$25,0),MATCH(Gilbert!L12397,Rate!$B$3:$M$3,0))*O12397)),"")</f>
        <v/>
      </c>
      <c r="T12397" s="71" t="str">
        <f t="shared" si="582"/>
        <v/>
      </c>
    </row>
    <row r="12398" spans="16:20">
      <c r="P12398" s="70" t="str">
        <f t="shared" si="580"/>
        <v/>
      </c>
      <c r="Q12398" s="70" t="str">
        <f t="shared" si="581"/>
        <v/>
      </c>
      <c r="R12398" s="70" t="str">
        <f>IFERROR(IF(K12398="handling and wharfage",SUM(P12398:Q12398),IF(OR(K12398="tank",K12398="Boat",K12398="car"),INDEX(Rate!$B$4:$M$25,MATCH(Gilbert!N12398,Rate!$A$4:$A$25,0),MATCH(Gilbert!L12398,Rate!$B$3:$M$3,0))*O12398*0.8,INDEX(Rate!$B$4:$M$25,MATCH(Gilbert!N12398,Rate!$A$4:$A$25,0),MATCH(Gilbert!L12398,Rate!$B$3:$M$3,0))*O12398)),"")</f>
        <v/>
      </c>
      <c r="T12398" s="71" t="str">
        <f t="shared" si="582"/>
        <v/>
      </c>
    </row>
    <row r="12399" spans="16:20">
      <c r="P12399" s="70" t="str">
        <f t="shared" si="580"/>
        <v/>
      </c>
      <c r="Q12399" s="70" t="str">
        <f t="shared" si="581"/>
        <v/>
      </c>
      <c r="R12399" s="70" t="str">
        <f>IFERROR(IF(K12399="handling and wharfage",SUM(P12399:Q12399),IF(OR(K12399="tank",K12399="Boat",K12399="car"),INDEX(Rate!$B$4:$M$25,MATCH(Gilbert!N12399,Rate!$A$4:$A$25,0),MATCH(Gilbert!L12399,Rate!$B$3:$M$3,0))*O12399*0.8,INDEX(Rate!$B$4:$M$25,MATCH(Gilbert!N12399,Rate!$A$4:$A$25,0),MATCH(Gilbert!L12399,Rate!$B$3:$M$3,0))*O12399)),"")</f>
        <v/>
      </c>
      <c r="T12399" s="71" t="str">
        <f t="shared" si="582"/>
        <v/>
      </c>
    </row>
    <row r="12400" spans="16:20">
      <c r="P12400" s="70" t="str">
        <f t="shared" si="580"/>
        <v/>
      </c>
      <c r="Q12400" s="70" t="str">
        <f t="shared" si="581"/>
        <v/>
      </c>
      <c r="R12400" s="70" t="str">
        <f>IFERROR(IF(K12400="handling and wharfage",SUM(P12400:Q12400),IF(OR(K12400="tank",K12400="Boat",K12400="car"),INDEX(Rate!$B$4:$M$25,MATCH(Gilbert!N12400,Rate!$A$4:$A$25,0),MATCH(Gilbert!L12400,Rate!$B$3:$M$3,0))*O12400*0.8,INDEX(Rate!$B$4:$M$25,MATCH(Gilbert!N12400,Rate!$A$4:$A$25,0),MATCH(Gilbert!L12400,Rate!$B$3:$M$3,0))*O12400)),"")</f>
        <v/>
      </c>
      <c r="T12400" s="71" t="str">
        <f t="shared" si="582"/>
        <v/>
      </c>
    </row>
    <row r="12401" spans="16:20">
      <c r="P12401" s="70" t="str">
        <f t="shared" si="580"/>
        <v/>
      </c>
      <c r="Q12401" s="70" t="str">
        <f t="shared" si="581"/>
        <v/>
      </c>
      <c r="R12401" s="70" t="str">
        <f>IFERROR(IF(K12401="handling and wharfage",SUM(P12401:Q12401),IF(OR(K12401="tank",K12401="Boat",K12401="car"),INDEX(Rate!$B$4:$M$25,MATCH(Gilbert!N12401,Rate!$A$4:$A$25,0),MATCH(Gilbert!L12401,Rate!$B$3:$M$3,0))*O12401*0.8,INDEX(Rate!$B$4:$M$25,MATCH(Gilbert!N12401,Rate!$A$4:$A$25,0),MATCH(Gilbert!L12401,Rate!$B$3:$M$3,0))*O12401)),"")</f>
        <v/>
      </c>
      <c r="T12401" s="71" t="str">
        <f t="shared" si="582"/>
        <v/>
      </c>
    </row>
    <row r="12402" spans="16:20">
      <c r="P12402" s="70" t="str">
        <f t="shared" si="580"/>
        <v/>
      </c>
      <c r="Q12402" s="70" t="str">
        <f t="shared" si="581"/>
        <v/>
      </c>
      <c r="R12402" s="70" t="str">
        <f>IFERROR(IF(K12402="handling and wharfage",SUM(P12402:Q12402),IF(OR(K12402="tank",K12402="Boat",K12402="car"),INDEX(Rate!$B$4:$M$25,MATCH(Gilbert!N12402,Rate!$A$4:$A$25,0),MATCH(Gilbert!L12402,Rate!$B$3:$M$3,0))*O12402*0.8,INDEX(Rate!$B$4:$M$25,MATCH(Gilbert!N12402,Rate!$A$4:$A$25,0),MATCH(Gilbert!L12402,Rate!$B$3:$M$3,0))*O12402)),"")</f>
        <v/>
      </c>
      <c r="T12402" s="71" t="str">
        <f t="shared" si="582"/>
        <v/>
      </c>
    </row>
    <row r="12403" spans="16:20">
      <c r="P12403" s="70" t="str">
        <f t="shared" si="580"/>
        <v/>
      </c>
      <c r="Q12403" s="70" t="str">
        <f t="shared" si="581"/>
        <v/>
      </c>
      <c r="R12403" s="70" t="str">
        <f>IFERROR(IF(K12403="handling and wharfage",SUM(P12403:Q12403),IF(OR(K12403="tank",K12403="Boat",K12403="car"),INDEX(Rate!$B$4:$M$25,MATCH(Gilbert!N12403,Rate!$A$4:$A$25,0),MATCH(Gilbert!L12403,Rate!$B$3:$M$3,0))*O12403*0.8,INDEX(Rate!$B$4:$M$25,MATCH(Gilbert!N12403,Rate!$A$4:$A$25,0),MATCH(Gilbert!L12403,Rate!$B$3:$M$3,0))*O12403)),"")</f>
        <v/>
      </c>
      <c r="T12403" s="71" t="str">
        <f t="shared" si="582"/>
        <v/>
      </c>
    </row>
    <row r="12404" spans="16:20">
      <c r="P12404" s="70" t="str">
        <f t="shared" si="580"/>
        <v/>
      </c>
      <c r="Q12404" s="70" t="str">
        <f t="shared" si="581"/>
        <v/>
      </c>
      <c r="R12404" s="70" t="str">
        <f>IFERROR(IF(K12404="handling and wharfage",SUM(P12404:Q12404),IF(OR(K12404="tank",K12404="Boat",K12404="car"),INDEX(Rate!$B$4:$M$25,MATCH(Gilbert!N12404,Rate!$A$4:$A$25,0),MATCH(Gilbert!L12404,Rate!$B$3:$M$3,0))*O12404*0.8,INDEX(Rate!$B$4:$M$25,MATCH(Gilbert!N12404,Rate!$A$4:$A$25,0),MATCH(Gilbert!L12404,Rate!$B$3:$M$3,0))*O12404)),"")</f>
        <v/>
      </c>
      <c r="T12404" s="71" t="str">
        <f t="shared" si="582"/>
        <v/>
      </c>
    </row>
    <row r="12405" spans="16:20">
      <c r="P12405" s="70" t="str">
        <f t="shared" si="580"/>
        <v/>
      </c>
      <c r="Q12405" s="70" t="str">
        <f t="shared" si="581"/>
        <v/>
      </c>
      <c r="R12405" s="70" t="str">
        <f>IFERROR(IF(K12405="handling and wharfage",SUM(P12405:Q12405),IF(OR(K12405="tank",K12405="Boat",K12405="car"),INDEX(Rate!$B$4:$M$25,MATCH(Gilbert!N12405,Rate!$A$4:$A$25,0),MATCH(Gilbert!L12405,Rate!$B$3:$M$3,0))*O12405*0.8,INDEX(Rate!$B$4:$M$25,MATCH(Gilbert!N12405,Rate!$A$4:$A$25,0),MATCH(Gilbert!L12405,Rate!$B$3:$M$3,0))*O12405)),"")</f>
        <v/>
      </c>
      <c r="T12405" s="71" t="str">
        <f t="shared" si="582"/>
        <v/>
      </c>
    </row>
    <row r="12406" spans="16:20">
      <c r="P12406" s="70" t="str">
        <f t="shared" si="580"/>
        <v/>
      </c>
      <c r="Q12406" s="70" t="str">
        <f t="shared" si="581"/>
        <v/>
      </c>
      <c r="R12406" s="70" t="str">
        <f>IFERROR(IF(K12406="handling and wharfage",SUM(P12406:Q12406),IF(OR(K12406="tank",K12406="Boat",K12406="car"),INDEX(Rate!$B$4:$M$25,MATCH(Gilbert!N12406,Rate!$A$4:$A$25,0),MATCH(Gilbert!L12406,Rate!$B$3:$M$3,0))*O12406*0.8,INDEX(Rate!$B$4:$M$25,MATCH(Gilbert!N12406,Rate!$A$4:$A$25,0),MATCH(Gilbert!L12406,Rate!$B$3:$M$3,0))*O12406)),"")</f>
        <v/>
      </c>
      <c r="T12406" s="71" t="str">
        <f t="shared" si="582"/>
        <v/>
      </c>
    </row>
    <row r="12407" spans="16:20">
      <c r="P12407" s="70" t="str">
        <f t="shared" si="580"/>
        <v/>
      </c>
      <c r="Q12407" s="70" t="str">
        <f t="shared" si="581"/>
        <v/>
      </c>
      <c r="R12407" s="70" t="str">
        <f>IFERROR(IF(K12407="handling and wharfage",SUM(P12407:Q12407),IF(OR(K12407="tank",K12407="Boat",K12407="car"),INDEX(Rate!$B$4:$M$25,MATCH(Gilbert!N12407,Rate!$A$4:$A$25,0),MATCH(Gilbert!L12407,Rate!$B$3:$M$3,0))*O12407*0.8,INDEX(Rate!$B$4:$M$25,MATCH(Gilbert!N12407,Rate!$A$4:$A$25,0),MATCH(Gilbert!L12407,Rate!$B$3:$M$3,0))*O12407)),"")</f>
        <v/>
      </c>
      <c r="T12407" s="71" t="str">
        <f t="shared" si="582"/>
        <v/>
      </c>
    </row>
    <row r="12408" spans="16:20">
      <c r="P12408" s="70" t="str">
        <f t="shared" si="580"/>
        <v/>
      </c>
      <c r="Q12408" s="70" t="str">
        <f t="shared" si="581"/>
        <v/>
      </c>
      <c r="R12408" s="70" t="str">
        <f>IFERROR(IF(K12408="handling and wharfage",SUM(P12408:Q12408),IF(OR(K12408="tank",K12408="Boat",K12408="car"),INDEX(Rate!$B$4:$M$25,MATCH(Gilbert!N12408,Rate!$A$4:$A$25,0),MATCH(Gilbert!L12408,Rate!$B$3:$M$3,0))*O12408*0.8,INDEX(Rate!$B$4:$M$25,MATCH(Gilbert!N12408,Rate!$A$4:$A$25,0),MATCH(Gilbert!L12408,Rate!$B$3:$M$3,0))*O12408)),"")</f>
        <v/>
      </c>
      <c r="T12408" s="71" t="str">
        <f t="shared" si="582"/>
        <v/>
      </c>
    </row>
    <row r="12409" spans="16:20">
      <c r="P12409" s="70" t="str">
        <f t="shared" si="580"/>
        <v/>
      </c>
      <c r="Q12409" s="70" t="str">
        <f t="shared" si="581"/>
        <v/>
      </c>
      <c r="R12409" s="70" t="str">
        <f>IFERROR(IF(K12409="handling and wharfage",SUM(P12409:Q12409),IF(OR(K12409="tank",K12409="Boat",K12409="car"),INDEX(Rate!$B$4:$M$25,MATCH(Gilbert!N12409,Rate!$A$4:$A$25,0),MATCH(Gilbert!L12409,Rate!$B$3:$M$3,0))*O12409*0.8,INDEX(Rate!$B$4:$M$25,MATCH(Gilbert!N12409,Rate!$A$4:$A$25,0),MATCH(Gilbert!L12409,Rate!$B$3:$M$3,0))*O12409)),"")</f>
        <v/>
      </c>
      <c r="T12409" s="71" t="str">
        <f t="shared" si="582"/>
        <v/>
      </c>
    </row>
    <row r="12410" spans="16:20">
      <c r="P12410" s="70" t="str">
        <f t="shared" si="580"/>
        <v/>
      </c>
      <c r="Q12410" s="70" t="str">
        <f t="shared" si="581"/>
        <v/>
      </c>
      <c r="R12410" s="70" t="str">
        <f>IFERROR(IF(K12410="handling and wharfage",SUM(P12410:Q12410),IF(OR(K12410="tank",K12410="Boat",K12410="car"),INDEX(Rate!$B$4:$M$25,MATCH(Gilbert!N12410,Rate!$A$4:$A$25,0),MATCH(Gilbert!L12410,Rate!$B$3:$M$3,0))*O12410*0.8,INDEX(Rate!$B$4:$M$25,MATCH(Gilbert!N12410,Rate!$A$4:$A$25,0),MATCH(Gilbert!L12410,Rate!$B$3:$M$3,0))*O12410)),"")</f>
        <v/>
      </c>
      <c r="T12410" s="71" t="str">
        <f t="shared" si="582"/>
        <v/>
      </c>
    </row>
    <row r="12411" spans="16:20">
      <c r="P12411" s="70" t="str">
        <f t="shared" si="580"/>
        <v/>
      </c>
      <c r="Q12411" s="70" t="str">
        <f t="shared" si="581"/>
        <v/>
      </c>
      <c r="R12411" s="70" t="str">
        <f>IFERROR(IF(K12411="handling and wharfage",SUM(P12411:Q12411),IF(OR(K12411="tank",K12411="Boat",K12411="car"),INDEX(Rate!$B$4:$M$25,MATCH(Gilbert!N12411,Rate!$A$4:$A$25,0),MATCH(Gilbert!L12411,Rate!$B$3:$M$3,0))*O12411*0.8,INDEX(Rate!$B$4:$M$25,MATCH(Gilbert!N12411,Rate!$A$4:$A$25,0),MATCH(Gilbert!L12411,Rate!$B$3:$M$3,0))*O12411)),"")</f>
        <v/>
      </c>
      <c r="T12411" s="71" t="str">
        <f t="shared" si="582"/>
        <v/>
      </c>
    </row>
    <row r="12412" spans="16:20">
      <c r="P12412" s="70" t="str">
        <f t="shared" si="580"/>
        <v/>
      </c>
      <c r="Q12412" s="70" t="str">
        <f t="shared" si="581"/>
        <v/>
      </c>
      <c r="R12412" s="70" t="str">
        <f>IFERROR(IF(K12412="handling and wharfage",SUM(P12412:Q12412),IF(OR(K12412="tank",K12412="Boat",K12412="car"),INDEX(Rate!$B$4:$M$25,MATCH(Gilbert!N12412,Rate!$A$4:$A$25,0),MATCH(Gilbert!L12412,Rate!$B$3:$M$3,0))*O12412*0.8,INDEX(Rate!$B$4:$M$25,MATCH(Gilbert!N12412,Rate!$A$4:$A$25,0),MATCH(Gilbert!L12412,Rate!$B$3:$M$3,0))*O12412)),"")</f>
        <v/>
      </c>
      <c r="T12412" s="71" t="str">
        <f t="shared" si="582"/>
        <v/>
      </c>
    </row>
    <row r="12413" spans="16:20">
      <c r="P12413" s="70" t="str">
        <f t="shared" si="580"/>
        <v/>
      </c>
      <c r="Q12413" s="70" t="str">
        <f t="shared" si="581"/>
        <v/>
      </c>
      <c r="R12413" s="70" t="str">
        <f>IFERROR(IF(K12413="handling and wharfage",SUM(P12413:Q12413),IF(OR(K12413="tank",K12413="Boat",K12413="car"),INDEX(Rate!$B$4:$M$25,MATCH(Gilbert!N12413,Rate!$A$4:$A$25,0),MATCH(Gilbert!L12413,Rate!$B$3:$M$3,0))*O12413*0.8,INDEX(Rate!$B$4:$M$25,MATCH(Gilbert!N12413,Rate!$A$4:$A$25,0),MATCH(Gilbert!L12413,Rate!$B$3:$M$3,0))*O12413)),"")</f>
        <v/>
      </c>
      <c r="T12413" s="71" t="str">
        <f t="shared" si="582"/>
        <v/>
      </c>
    </row>
    <row r="12414" spans="16:20">
      <c r="P12414" s="70" t="str">
        <f t="shared" si="580"/>
        <v/>
      </c>
      <c r="Q12414" s="70" t="str">
        <f t="shared" si="581"/>
        <v/>
      </c>
      <c r="R12414" s="70" t="str">
        <f>IFERROR(IF(K12414="handling and wharfage",SUM(P12414:Q12414),IF(OR(K12414="tank",K12414="Boat",K12414="car"),INDEX(Rate!$B$4:$M$25,MATCH(Gilbert!N12414,Rate!$A$4:$A$25,0),MATCH(Gilbert!L12414,Rate!$B$3:$M$3,0))*O12414*0.8,INDEX(Rate!$B$4:$M$25,MATCH(Gilbert!N12414,Rate!$A$4:$A$25,0),MATCH(Gilbert!L12414,Rate!$B$3:$M$3,0))*O12414)),"")</f>
        <v/>
      </c>
      <c r="T12414" s="71" t="str">
        <f t="shared" si="582"/>
        <v/>
      </c>
    </row>
    <row r="12415" spans="16:20">
      <c r="P12415" s="70" t="str">
        <f t="shared" si="580"/>
        <v/>
      </c>
      <c r="Q12415" s="70" t="str">
        <f t="shared" si="581"/>
        <v/>
      </c>
      <c r="R12415" s="70" t="str">
        <f>IFERROR(IF(K12415="handling and wharfage",SUM(P12415:Q12415),IF(OR(K12415="tank",K12415="Boat",K12415="car"),INDEX(Rate!$B$4:$M$25,MATCH(Gilbert!N12415,Rate!$A$4:$A$25,0),MATCH(Gilbert!L12415,Rate!$B$3:$M$3,0))*O12415*0.8,INDEX(Rate!$B$4:$M$25,MATCH(Gilbert!N12415,Rate!$A$4:$A$25,0),MATCH(Gilbert!L12415,Rate!$B$3:$M$3,0))*O12415)),"")</f>
        <v/>
      </c>
      <c r="T12415" s="71" t="str">
        <f t="shared" si="582"/>
        <v/>
      </c>
    </row>
    <row r="12416" spans="16:20">
      <c r="P12416" s="70" t="str">
        <f t="shared" si="580"/>
        <v/>
      </c>
      <c r="Q12416" s="70" t="str">
        <f t="shared" si="581"/>
        <v/>
      </c>
      <c r="R12416" s="70" t="str">
        <f>IFERROR(IF(K12416="handling and wharfage",SUM(P12416:Q12416),IF(OR(K12416="tank",K12416="Boat",K12416="car"),INDEX(Rate!$B$4:$M$25,MATCH(Gilbert!N12416,Rate!$A$4:$A$25,0),MATCH(Gilbert!L12416,Rate!$B$3:$M$3,0))*O12416*0.8,INDEX(Rate!$B$4:$M$25,MATCH(Gilbert!N12416,Rate!$A$4:$A$25,0),MATCH(Gilbert!L12416,Rate!$B$3:$M$3,0))*O12416)),"")</f>
        <v/>
      </c>
      <c r="T12416" s="71" t="str">
        <f t="shared" si="582"/>
        <v/>
      </c>
    </row>
    <row r="12417" spans="16:20">
      <c r="P12417" s="70" t="str">
        <f t="shared" si="580"/>
        <v/>
      </c>
      <c r="Q12417" s="70" t="str">
        <f t="shared" si="581"/>
        <v/>
      </c>
      <c r="R12417" s="70" t="str">
        <f>IFERROR(IF(K12417="handling and wharfage",SUM(P12417:Q12417),IF(OR(K12417="tank",K12417="Boat",K12417="car"),INDEX(Rate!$B$4:$M$25,MATCH(Gilbert!N12417,Rate!$A$4:$A$25,0),MATCH(Gilbert!L12417,Rate!$B$3:$M$3,0))*O12417*0.8,INDEX(Rate!$B$4:$M$25,MATCH(Gilbert!N12417,Rate!$A$4:$A$25,0),MATCH(Gilbert!L12417,Rate!$B$3:$M$3,0))*O12417)),"")</f>
        <v/>
      </c>
      <c r="T12417" s="71" t="str">
        <f t="shared" si="582"/>
        <v/>
      </c>
    </row>
    <row r="12418" spans="16:20">
      <c r="P12418" s="70" t="str">
        <f t="shared" si="580"/>
        <v/>
      </c>
      <c r="Q12418" s="70" t="str">
        <f t="shared" si="581"/>
        <v/>
      </c>
      <c r="R12418" s="70" t="str">
        <f>IFERROR(IF(K12418="handling and wharfage",SUM(P12418:Q12418),IF(OR(K12418="tank",K12418="Boat",K12418="car"),INDEX(Rate!$B$4:$M$25,MATCH(Gilbert!N12418,Rate!$A$4:$A$25,0),MATCH(Gilbert!L12418,Rate!$B$3:$M$3,0))*O12418*0.8,INDEX(Rate!$B$4:$M$25,MATCH(Gilbert!N12418,Rate!$A$4:$A$25,0),MATCH(Gilbert!L12418,Rate!$B$3:$M$3,0))*O12418)),"")</f>
        <v/>
      </c>
      <c r="T12418" s="71" t="str">
        <f t="shared" si="582"/>
        <v/>
      </c>
    </row>
    <row r="12419" spans="16:20">
      <c r="P12419" s="70" t="str">
        <f t="shared" ref="P12419:P12482" si="583">IF(OR(K12419="handling and wharfage",K12419="rau handling and wharfage"),O12419*30,"")</f>
        <v/>
      </c>
      <c r="Q12419" s="70" t="str">
        <f t="shared" ref="Q12419:Q12482" si="584">IF(K12419&lt;&gt;"handling and wharfage","",O12419*3.5)</f>
        <v/>
      </c>
      <c r="R12419" s="70" t="str">
        <f>IFERROR(IF(K12419="handling and wharfage",SUM(P12419:Q12419),IF(OR(K12419="tank",K12419="Boat",K12419="car"),INDEX(Rate!$B$4:$M$25,MATCH(Gilbert!N12419,Rate!$A$4:$A$25,0),MATCH(Gilbert!L12419,Rate!$B$3:$M$3,0))*O12419*0.8,INDEX(Rate!$B$4:$M$25,MATCH(Gilbert!N12419,Rate!$A$4:$A$25,0),MATCH(Gilbert!L12419,Rate!$B$3:$M$3,0))*O12419)),"")</f>
        <v/>
      </c>
      <c r="T12419" s="71" t="str">
        <f t="shared" ref="T12419:T12482" si="585">IF(L12419="","",IF(L12419="General2","F0070000061A","E31250000331"))</f>
        <v/>
      </c>
    </row>
    <row r="12420" spans="16:20">
      <c r="P12420" s="70" t="str">
        <f t="shared" si="583"/>
        <v/>
      </c>
      <c r="Q12420" s="70" t="str">
        <f t="shared" si="584"/>
        <v/>
      </c>
      <c r="R12420" s="70" t="str">
        <f>IFERROR(IF(K12420="handling and wharfage",SUM(P12420:Q12420),IF(OR(K12420="tank",K12420="Boat",K12420="car"),INDEX(Rate!$B$4:$M$25,MATCH(Gilbert!N12420,Rate!$A$4:$A$25,0),MATCH(Gilbert!L12420,Rate!$B$3:$M$3,0))*O12420*0.8,INDEX(Rate!$B$4:$M$25,MATCH(Gilbert!N12420,Rate!$A$4:$A$25,0),MATCH(Gilbert!L12420,Rate!$B$3:$M$3,0))*O12420)),"")</f>
        <v/>
      </c>
      <c r="T12420" s="71" t="str">
        <f t="shared" si="585"/>
        <v/>
      </c>
    </row>
    <row r="12421" spans="16:20">
      <c r="P12421" s="70" t="str">
        <f t="shared" si="583"/>
        <v/>
      </c>
      <c r="Q12421" s="70" t="str">
        <f t="shared" si="584"/>
        <v/>
      </c>
      <c r="R12421" s="70" t="str">
        <f>IFERROR(IF(K12421="handling and wharfage",SUM(P12421:Q12421),IF(OR(K12421="tank",K12421="Boat",K12421="car"),INDEX(Rate!$B$4:$M$25,MATCH(Gilbert!N12421,Rate!$A$4:$A$25,0),MATCH(Gilbert!L12421,Rate!$B$3:$M$3,0))*O12421*0.8,INDEX(Rate!$B$4:$M$25,MATCH(Gilbert!N12421,Rate!$A$4:$A$25,0),MATCH(Gilbert!L12421,Rate!$B$3:$M$3,0))*O12421)),"")</f>
        <v/>
      </c>
      <c r="T12421" s="71" t="str">
        <f t="shared" si="585"/>
        <v/>
      </c>
    </row>
    <row r="12422" spans="16:20">
      <c r="P12422" s="70" t="str">
        <f t="shared" si="583"/>
        <v/>
      </c>
      <c r="Q12422" s="70" t="str">
        <f t="shared" si="584"/>
        <v/>
      </c>
      <c r="R12422" s="70" t="str">
        <f>IFERROR(IF(K12422="handling and wharfage",SUM(P12422:Q12422),IF(OR(K12422="tank",K12422="Boat",K12422="car"),INDEX(Rate!$B$4:$M$25,MATCH(Gilbert!N12422,Rate!$A$4:$A$25,0),MATCH(Gilbert!L12422,Rate!$B$3:$M$3,0))*O12422*0.8,INDEX(Rate!$B$4:$M$25,MATCH(Gilbert!N12422,Rate!$A$4:$A$25,0),MATCH(Gilbert!L12422,Rate!$B$3:$M$3,0))*O12422)),"")</f>
        <v/>
      </c>
      <c r="T12422" s="71" t="str">
        <f t="shared" si="585"/>
        <v/>
      </c>
    </row>
    <row r="12423" spans="16:20">
      <c r="P12423" s="70" t="str">
        <f t="shared" si="583"/>
        <v/>
      </c>
      <c r="Q12423" s="70" t="str">
        <f t="shared" si="584"/>
        <v/>
      </c>
      <c r="R12423" s="70" t="str">
        <f>IFERROR(IF(K12423="handling and wharfage",SUM(P12423:Q12423),IF(OR(K12423="tank",K12423="Boat",K12423="car"),INDEX(Rate!$B$4:$M$25,MATCH(Gilbert!N12423,Rate!$A$4:$A$25,0),MATCH(Gilbert!L12423,Rate!$B$3:$M$3,0))*O12423*0.8,INDEX(Rate!$B$4:$M$25,MATCH(Gilbert!N12423,Rate!$A$4:$A$25,0),MATCH(Gilbert!L12423,Rate!$B$3:$M$3,0))*O12423)),"")</f>
        <v/>
      </c>
      <c r="T12423" s="71" t="str">
        <f t="shared" si="585"/>
        <v/>
      </c>
    </row>
    <row r="12424" spans="16:20">
      <c r="P12424" s="70" t="str">
        <f t="shared" si="583"/>
        <v/>
      </c>
      <c r="Q12424" s="70" t="str">
        <f t="shared" si="584"/>
        <v/>
      </c>
      <c r="R12424" s="70" t="str">
        <f>IFERROR(IF(K12424="handling and wharfage",SUM(P12424:Q12424),IF(OR(K12424="tank",K12424="Boat",K12424="car"),INDEX(Rate!$B$4:$M$25,MATCH(Gilbert!N12424,Rate!$A$4:$A$25,0),MATCH(Gilbert!L12424,Rate!$B$3:$M$3,0))*O12424*0.8,INDEX(Rate!$B$4:$M$25,MATCH(Gilbert!N12424,Rate!$A$4:$A$25,0),MATCH(Gilbert!L12424,Rate!$B$3:$M$3,0))*O12424)),"")</f>
        <v/>
      </c>
      <c r="T12424" s="71" t="str">
        <f t="shared" si="585"/>
        <v/>
      </c>
    </row>
    <row r="12425" spans="16:20">
      <c r="P12425" s="70" t="str">
        <f t="shared" si="583"/>
        <v/>
      </c>
      <c r="Q12425" s="70" t="str">
        <f t="shared" si="584"/>
        <v/>
      </c>
      <c r="R12425" s="70" t="str">
        <f>IFERROR(IF(K12425="handling and wharfage",SUM(P12425:Q12425),IF(OR(K12425="tank",K12425="Boat",K12425="car"),INDEX(Rate!$B$4:$M$25,MATCH(Gilbert!N12425,Rate!$A$4:$A$25,0),MATCH(Gilbert!L12425,Rate!$B$3:$M$3,0))*O12425*0.8,INDEX(Rate!$B$4:$M$25,MATCH(Gilbert!N12425,Rate!$A$4:$A$25,0),MATCH(Gilbert!L12425,Rate!$B$3:$M$3,0))*O12425)),"")</f>
        <v/>
      </c>
      <c r="T12425" s="71" t="str">
        <f t="shared" si="585"/>
        <v/>
      </c>
    </row>
    <row r="12426" spans="16:20">
      <c r="P12426" s="70" t="str">
        <f t="shared" si="583"/>
        <v/>
      </c>
      <c r="Q12426" s="70" t="str">
        <f t="shared" si="584"/>
        <v/>
      </c>
      <c r="R12426" s="70" t="str">
        <f>IFERROR(IF(K12426="handling and wharfage",SUM(P12426:Q12426),IF(OR(K12426="tank",K12426="Boat",K12426="car"),INDEX(Rate!$B$4:$M$25,MATCH(Gilbert!N12426,Rate!$A$4:$A$25,0),MATCH(Gilbert!L12426,Rate!$B$3:$M$3,0))*O12426*0.8,INDEX(Rate!$B$4:$M$25,MATCH(Gilbert!N12426,Rate!$A$4:$A$25,0),MATCH(Gilbert!L12426,Rate!$B$3:$M$3,0))*O12426)),"")</f>
        <v/>
      </c>
      <c r="T12426" s="71" t="str">
        <f t="shared" si="585"/>
        <v/>
      </c>
    </row>
    <row r="12427" spans="16:20">
      <c r="P12427" s="70" t="str">
        <f t="shared" si="583"/>
        <v/>
      </c>
      <c r="Q12427" s="70" t="str">
        <f t="shared" si="584"/>
        <v/>
      </c>
      <c r="R12427" s="70" t="str">
        <f>IFERROR(IF(K12427="handling and wharfage",SUM(P12427:Q12427),IF(OR(K12427="tank",K12427="Boat",K12427="car"),INDEX(Rate!$B$4:$M$25,MATCH(Gilbert!N12427,Rate!$A$4:$A$25,0),MATCH(Gilbert!L12427,Rate!$B$3:$M$3,0))*O12427*0.8,INDEX(Rate!$B$4:$M$25,MATCH(Gilbert!N12427,Rate!$A$4:$A$25,0),MATCH(Gilbert!L12427,Rate!$B$3:$M$3,0))*O12427)),"")</f>
        <v/>
      </c>
      <c r="T12427" s="71" t="str">
        <f t="shared" si="585"/>
        <v/>
      </c>
    </row>
    <row r="12428" spans="16:20">
      <c r="P12428" s="70" t="str">
        <f t="shared" si="583"/>
        <v/>
      </c>
      <c r="Q12428" s="70" t="str">
        <f t="shared" si="584"/>
        <v/>
      </c>
      <c r="R12428" s="70" t="str">
        <f>IFERROR(IF(K12428="handling and wharfage",SUM(P12428:Q12428),IF(OR(K12428="tank",K12428="Boat",K12428="car"),INDEX(Rate!$B$4:$M$25,MATCH(Gilbert!N12428,Rate!$A$4:$A$25,0),MATCH(Gilbert!L12428,Rate!$B$3:$M$3,0))*O12428*0.8,INDEX(Rate!$B$4:$M$25,MATCH(Gilbert!N12428,Rate!$A$4:$A$25,0),MATCH(Gilbert!L12428,Rate!$B$3:$M$3,0))*O12428)),"")</f>
        <v/>
      </c>
      <c r="T12428" s="71" t="str">
        <f t="shared" si="585"/>
        <v/>
      </c>
    </row>
    <row r="12429" spans="16:20">
      <c r="P12429" s="70" t="str">
        <f t="shared" si="583"/>
        <v/>
      </c>
      <c r="Q12429" s="70" t="str">
        <f t="shared" si="584"/>
        <v/>
      </c>
      <c r="R12429" s="70" t="str">
        <f>IFERROR(IF(K12429="handling and wharfage",SUM(P12429:Q12429),IF(OR(K12429="tank",K12429="Boat",K12429="car"),INDEX(Rate!$B$4:$M$25,MATCH(Gilbert!N12429,Rate!$A$4:$A$25,0),MATCH(Gilbert!L12429,Rate!$B$3:$M$3,0))*O12429*0.8,INDEX(Rate!$B$4:$M$25,MATCH(Gilbert!N12429,Rate!$A$4:$A$25,0),MATCH(Gilbert!L12429,Rate!$B$3:$M$3,0))*O12429)),"")</f>
        <v/>
      </c>
      <c r="T12429" s="71" t="str">
        <f t="shared" si="585"/>
        <v/>
      </c>
    </row>
    <row r="12430" spans="16:20">
      <c r="P12430" s="70" t="str">
        <f t="shared" si="583"/>
        <v/>
      </c>
      <c r="Q12430" s="70" t="str">
        <f t="shared" si="584"/>
        <v/>
      </c>
      <c r="R12430" s="70" t="str">
        <f>IFERROR(IF(K12430="handling and wharfage",SUM(P12430:Q12430),IF(OR(K12430="tank",K12430="Boat",K12430="car"),INDEX(Rate!$B$4:$M$25,MATCH(Gilbert!N12430,Rate!$A$4:$A$25,0),MATCH(Gilbert!L12430,Rate!$B$3:$M$3,0))*O12430*0.8,INDEX(Rate!$B$4:$M$25,MATCH(Gilbert!N12430,Rate!$A$4:$A$25,0),MATCH(Gilbert!L12430,Rate!$B$3:$M$3,0))*O12430)),"")</f>
        <v/>
      </c>
      <c r="T12430" s="71" t="str">
        <f t="shared" si="585"/>
        <v/>
      </c>
    </row>
    <row r="12431" spans="16:20">
      <c r="P12431" s="70" t="str">
        <f t="shared" si="583"/>
        <v/>
      </c>
      <c r="Q12431" s="70" t="str">
        <f t="shared" si="584"/>
        <v/>
      </c>
      <c r="R12431" s="70" t="str">
        <f>IFERROR(IF(K12431="handling and wharfage",SUM(P12431:Q12431),IF(OR(K12431="tank",K12431="Boat",K12431="car"),INDEX(Rate!$B$4:$M$25,MATCH(Gilbert!N12431,Rate!$A$4:$A$25,0),MATCH(Gilbert!L12431,Rate!$B$3:$M$3,0))*O12431*0.8,INDEX(Rate!$B$4:$M$25,MATCH(Gilbert!N12431,Rate!$A$4:$A$25,0),MATCH(Gilbert!L12431,Rate!$B$3:$M$3,0))*O12431)),"")</f>
        <v/>
      </c>
      <c r="T12431" s="71" t="str">
        <f t="shared" si="585"/>
        <v/>
      </c>
    </row>
    <row r="12432" spans="16:20">
      <c r="P12432" s="70" t="str">
        <f t="shared" si="583"/>
        <v/>
      </c>
      <c r="Q12432" s="70" t="str">
        <f t="shared" si="584"/>
        <v/>
      </c>
      <c r="R12432" s="70" t="str">
        <f>IFERROR(IF(K12432="handling and wharfage",SUM(P12432:Q12432),IF(OR(K12432="tank",K12432="Boat",K12432="car"),INDEX(Rate!$B$4:$M$25,MATCH(Gilbert!N12432,Rate!$A$4:$A$25,0),MATCH(Gilbert!L12432,Rate!$B$3:$M$3,0))*O12432*0.8,INDEX(Rate!$B$4:$M$25,MATCH(Gilbert!N12432,Rate!$A$4:$A$25,0),MATCH(Gilbert!L12432,Rate!$B$3:$M$3,0))*O12432)),"")</f>
        <v/>
      </c>
      <c r="T12432" s="71" t="str">
        <f t="shared" si="585"/>
        <v/>
      </c>
    </row>
    <row r="12433" spans="16:20">
      <c r="P12433" s="70" t="str">
        <f t="shared" si="583"/>
        <v/>
      </c>
      <c r="Q12433" s="70" t="str">
        <f t="shared" si="584"/>
        <v/>
      </c>
      <c r="R12433" s="70" t="str">
        <f>IFERROR(IF(K12433="handling and wharfage",SUM(P12433:Q12433),IF(OR(K12433="tank",K12433="Boat",K12433="car"),INDEX(Rate!$B$4:$M$25,MATCH(Gilbert!N12433,Rate!$A$4:$A$25,0),MATCH(Gilbert!L12433,Rate!$B$3:$M$3,0))*O12433*0.8,INDEX(Rate!$B$4:$M$25,MATCH(Gilbert!N12433,Rate!$A$4:$A$25,0),MATCH(Gilbert!L12433,Rate!$B$3:$M$3,0))*O12433)),"")</f>
        <v/>
      </c>
      <c r="T12433" s="71" t="str">
        <f t="shared" si="585"/>
        <v/>
      </c>
    </row>
    <row r="12434" spans="16:20">
      <c r="P12434" s="70" t="str">
        <f t="shared" si="583"/>
        <v/>
      </c>
      <c r="Q12434" s="70" t="str">
        <f t="shared" si="584"/>
        <v/>
      </c>
      <c r="R12434" s="70" t="str">
        <f>IFERROR(IF(K12434="handling and wharfage",SUM(P12434:Q12434),IF(OR(K12434="tank",K12434="Boat",K12434="car"),INDEX(Rate!$B$4:$M$25,MATCH(Gilbert!N12434,Rate!$A$4:$A$25,0),MATCH(Gilbert!L12434,Rate!$B$3:$M$3,0))*O12434*0.8,INDEX(Rate!$B$4:$M$25,MATCH(Gilbert!N12434,Rate!$A$4:$A$25,0),MATCH(Gilbert!L12434,Rate!$B$3:$M$3,0))*O12434)),"")</f>
        <v/>
      </c>
      <c r="T12434" s="71" t="str">
        <f t="shared" si="585"/>
        <v/>
      </c>
    </row>
    <row r="12435" spans="16:20">
      <c r="P12435" s="70" t="str">
        <f t="shared" si="583"/>
        <v/>
      </c>
      <c r="Q12435" s="70" t="str">
        <f t="shared" si="584"/>
        <v/>
      </c>
      <c r="R12435" s="70" t="str">
        <f>IFERROR(IF(K12435="handling and wharfage",SUM(P12435:Q12435),IF(OR(K12435="tank",K12435="Boat",K12435="car"),INDEX(Rate!$B$4:$M$25,MATCH(Gilbert!N12435,Rate!$A$4:$A$25,0),MATCH(Gilbert!L12435,Rate!$B$3:$M$3,0))*O12435*0.8,INDEX(Rate!$B$4:$M$25,MATCH(Gilbert!N12435,Rate!$A$4:$A$25,0),MATCH(Gilbert!L12435,Rate!$B$3:$M$3,0))*O12435)),"")</f>
        <v/>
      </c>
      <c r="T12435" s="71" t="str">
        <f t="shared" si="585"/>
        <v/>
      </c>
    </row>
    <row r="12436" spans="16:20">
      <c r="P12436" s="70" t="str">
        <f t="shared" si="583"/>
        <v/>
      </c>
      <c r="Q12436" s="70" t="str">
        <f t="shared" si="584"/>
        <v/>
      </c>
      <c r="R12436" s="70" t="str">
        <f>IFERROR(IF(K12436="handling and wharfage",SUM(P12436:Q12436),IF(OR(K12436="tank",K12436="Boat",K12436="car"),INDEX(Rate!$B$4:$M$25,MATCH(Gilbert!N12436,Rate!$A$4:$A$25,0),MATCH(Gilbert!L12436,Rate!$B$3:$M$3,0))*O12436*0.8,INDEX(Rate!$B$4:$M$25,MATCH(Gilbert!N12436,Rate!$A$4:$A$25,0),MATCH(Gilbert!L12436,Rate!$B$3:$M$3,0))*O12436)),"")</f>
        <v/>
      </c>
      <c r="T12436" s="71" t="str">
        <f t="shared" si="585"/>
        <v/>
      </c>
    </row>
    <row r="12437" spans="16:20">
      <c r="P12437" s="70" t="str">
        <f t="shared" si="583"/>
        <v/>
      </c>
      <c r="Q12437" s="70" t="str">
        <f t="shared" si="584"/>
        <v/>
      </c>
      <c r="R12437" s="70" t="str">
        <f>IFERROR(IF(K12437="handling and wharfage",SUM(P12437:Q12437),IF(OR(K12437="tank",K12437="Boat",K12437="car"),INDEX(Rate!$B$4:$M$25,MATCH(Gilbert!N12437,Rate!$A$4:$A$25,0),MATCH(Gilbert!L12437,Rate!$B$3:$M$3,0))*O12437*0.8,INDEX(Rate!$B$4:$M$25,MATCH(Gilbert!N12437,Rate!$A$4:$A$25,0),MATCH(Gilbert!L12437,Rate!$B$3:$M$3,0))*O12437)),"")</f>
        <v/>
      </c>
      <c r="T12437" s="71" t="str">
        <f t="shared" si="585"/>
        <v/>
      </c>
    </row>
    <row r="12438" spans="16:20">
      <c r="P12438" s="70" t="str">
        <f t="shared" si="583"/>
        <v/>
      </c>
      <c r="Q12438" s="70" t="str">
        <f t="shared" si="584"/>
        <v/>
      </c>
      <c r="R12438" s="70" t="str">
        <f>IFERROR(IF(K12438="handling and wharfage",SUM(P12438:Q12438),IF(OR(K12438="tank",K12438="Boat",K12438="car"),INDEX(Rate!$B$4:$M$25,MATCH(Gilbert!N12438,Rate!$A$4:$A$25,0),MATCH(Gilbert!L12438,Rate!$B$3:$M$3,0))*O12438*0.8,INDEX(Rate!$B$4:$M$25,MATCH(Gilbert!N12438,Rate!$A$4:$A$25,0),MATCH(Gilbert!L12438,Rate!$B$3:$M$3,0))*O12438)),"")</f>
        <v/>
      </c>
      <c r="T12438" s="71" t="str">
        <f t="shared" si="585"/>
        <v/>
      </c>
    </row>
    <row r="12439" spans="16:20">
      <c r="P12439" s="70" t="str">
        <f t="shared" si="583"/>
        <v/>
      </c>
      <c r="Q12439" s="70" t="str">
        <f t="shared" si="584"/>
        <v/>
      </c>
      <c r="R12439" s="70" t="str">
        <f>IFERROR(IF(K12439="handling and wharfage",SUM(P12439:Q12439),IF(OR(K12439="tank",K12439="Boat",K12439="car"),INDEX(Rate!$B$4:$M$25,MATCH(Gilbert!N12439,Rate!$A$4:$A$25,0),MATCH(Gilbert!L12439,Rate!$B$3:$M$3,0))*O12439*0.8,INDEX(Rate!$B$4:$M$25,MATCH(Gilbert!N12439,Rate!$A$4:$A$25,0),MATCH(Gilbert!L12439,Rate!$B$3:$M$3,0))*O12439)),"")</f>
        <v/>
      </c>
      <c r="T12439" s="71" t="str">
        <f t="shared" si="585"/>
        <v/>
      </c>
    </row>
    <row r="12440" spans="16:20">
      <c r="P12440" s="70" t="str">
        <f t="shared" si="583"/>
        <v/>
      </c>
      <c r="Q12440" s="70" t="str">
        <f t="shared" si="584"/>
        <v/>
      </c>
      <c r="R12440" s="70" t="str">
        <f>IFERROR(IF(K12440="handling and wharfage",SUM(P12440:Q12440),IF(OR(K12440="tank",K12440="Boat",K12440="car"),INDEX(Rate!$B$4:$M$25,MATCH(Gilbert!N12440,Rate!$A$4:$A$25,0),MATCH(Gilbert!L12440,Rate!$B$3:$M$3,0))*O12440*0.8,INDEX(Rate!$B$4:$M$25,MATCH(Gilbert!N12440,Rate!$A$4:$A$25,0),MATCH(Gilbert!L12440,Rate!$B$3:$M$3,0))*O12440)),"")</f>
        <v/>
      </c>
      <c r="T12440" s="71" t="str">
        <f t="shared" si="585"/>
        <v/>
      </c>
    </row>
    <row r="12441" spans="16:20">
      <c r="P12441" s="70" t="str">
        <f t="shared" si="583"/>
        <v/>
      </c>
      <c r="Q12441" s="70" t="str">
        <f t="shared" si="584"/>
        <v/>
      </c>
      <c r="R12441" s="70" t="str">
        <f>IFERROR(IF(K12441="handling and wharfage",SUM(P12441:Q12441),IF(OR(K12441="tank",K12441="Boat",K12441="car"),INDEX(Rate!$B$4:$M$25,MATCH(Gilbert!N12441,Rate!$A$4:$A$25,0),MATCH(Gilbert!L12441,Rate!$B$3:$M$3,0))*O12441*0.8,INDEX(Rate!$B$4:$M$25,MATCH(Gilbert!N12441,Rate!$A$4:$A$25,0),MATCH(Gilbert!L12441,Rate!$B$3:$M$3,0))*O12441)),"")</f>
        <v/>
      </c>
      <c r="T12441" s="71" t="str">
        <f t="shared" si="585"/>
        <v/>
      </c>
    </row>
    <row r="12442" spans="16:20">
      <c r="P12442" s="70" t="str">
        <f t="shared" si="583"/>
        <v/>
      </c>
      <c r="Q12442" s="70" t="str">
        <f t="shared" si="584"/>
        <v/>
      </c>
      <c r="R12442" s="70" t="str">
        <f>IFERROR(IF(K12442="handling and wharfage",SUM(P12442:Q12442),IF(OR(K12442="tank",K12442="Boat",K12442="car"),INDEX(Rate!$B$4:$M$25,MATCH(Gilbert!N12442,Rate!$A$4:$A$25,0),MATCH(Gilbert!L12442,Rate!$B$3:$M$3,0))*O12442*0.8,INDEX(Rate!$B$4:$M$25,MATCH(Gilbert!N12442,Rate!$A$4:$A$25,0),MATCH(Gilbert!L12442,Rate!$B$3:$M$3,0))*O12442)),"")</f>
        <v/>
      </c>
      <c r="T12442" s="71" t="str">
        <f t="shared" si="585"/>
        <v/>
      </c>
    </row>
    <row r="12443" spans="16:20">
      <c r="P12443" s="70" t="str">
        <f t="shared" si="583"/>
        <v/>
      </c>
      <c r="Q12443" s="70" t="str">
        <f t="shared" si="584"/>
        <v/>
      </c>
      <c r="R12443" s="70" t="str">
        <f>IFERROR(IF(K12443="handling and wharfage",SUM(P12443:Q12443),IF(OR(K12443="tank",K12443="Boat",K12443="car"),INDEX(Rate!$B$4:$M$25,MATCH(Gilbert!N12443,Rate!$A$4:$A$25,0),MATCH(Gilbert!L12443,Rate!$B$3:$M$3,0))*O12443*0.8,INDEX(Rate!$B$4:$M$25,MATCH(Gilbert!N12443,Rate!$A$4:$A$25,0),MATCH(Gilbert!L12443,Rate!$B$3:$M$3,0))*O12443)),"")</f>
        <v/>
      </c>
      <c r="T12443" s="71" t="str">
        <f t="shared" si="585"/>
        <v/>
      </c>
    </row>
    <row r="12444" spans="16:20">
      <c r="P12444" s="70" t="str">
        <f t="shared" si="583"/>
        <v/>
      </c>
      <c r="Q12444" s="70" t="str">
        <f t="shared" si="584"/>
        <v/>
      </c>
      <c r="R12444" s="70" t="str">
        <f>IFERROR(IF(K12444="handling and wharfage",SUM(P12444:Q12444),IF(OR(K12444="tank",K12444="Boat",K12444="car"),INDEX(Rate!$B$4:$M$25,MATCH(Gilbert!N12444,Rate!$A$4:$A$25,0),MATCH(Gilbert!L12444,Rate!$B$3:$M$3,0))*O12444*0.8,INDEX(Rate!$B$4:$M$25,MATCH(Gilbert!N12444,Rate!$A$4:$A$25,0),MATCH(Gilbert!L12444,Rate!$B$3:$M$3,0))*O12444)),"")</f>
        <v/>
      </c>
      <c r="T12444" s="71" t="str">
        <f t="shared" si="585"/>
        <v/>
      </c>
    </row>
    <row r="12445" spans="16:20">
      <c r="P12445" s="70" t="str">
        <f t="shared" si="583"/>
        <v/>
      </c>
      <c r="Q12445" s="70" t="str">
        <f t="shared" si="584"/>
        <v/>
      </c>
      <c r="R12445" s="70" t="str">
        <f>IFERROR(IF(K12445="handling and wharfage",SUM(P12445:Q12445),IF(OR(K12445="tank",K12445="Boat",K12445="car"),INDEX(Rate!$B$4:$M$25,MATCH(Gilbert!N12445,Rate!$A$4:$A$25,0),MATCH(Gilbert!L12445,Rate!$B$3:$M$3,0))*O12445*0.8,INDEX(Rate!$B$4:$M$25,MATCH(Gilbert!N12445,Rate!$A$4:$A$25,0),MATCH(Gilbert!L12445,Rate!$B$3:$M$3,0))*O12445)),"")</f>
        <v/>
      </c>
      <c r="T12445" s="71" t="str">
        <f t="shared" si="585"/>
        <v/>
      </c>
    </row>
    <row r="12446" spans="16:20">
      <c r="P12446" s="70" t="str">
        <f t="shared" si="583"/>
        <v/>
      </c>
      <c r="Q12446" s="70" t="str">
        <f t="shared" si="584"/>
        <v/>
      </c>
      <c r="R12446" s="70" t="str">
        <f>IFERROR(IF(K12446="handling and wharfage",SUM(P12446:Q12446),IF(OR(K12446="tank",K12446="Boat",K12446="car"),INDEX(Rate!$B$4:$M$25,MATCH(Gilbert!N12446,Rate!$A$4:$A$25,0),MATCH(Gilbert!L12446,Rate!$B$3:$M$3,0))*O12446*0.8,INDEX(Rate!$B$4:$M$25,MATCH(Gilbert!N12446,Rate!$A$4:$A$25,0),MATCH(Gilbert!L12446,Rate!$B$3:$M$3,0))*O12446)),"")</f>
        <v/>
      </c>
      <c r="T12446" s="71" t="str">
        <f t="shared" si="585"/>
        <v/>
      </c>
    </row>
    <row r="12447" spans="16:20">
      <c r="P12447" s="70" t="str">
        <f t="shared" si="583"/>
        <v/>
      </c>
      <c r="Q12447" s="70" t="str">
        <f t="shared" si="584"/>
        <v/>
      </c>
      <c r="R12447" s="70" t="str">
        <f>IFERROR(IF(K12447="handling and wharfage",SUM(P12447:Q12447),IF(OR(K12447="tank",K12447="Boat",K12447="car"),INDEX(Rate!$B$4:$M$25,MATCH(Gilbert!N12447,Rate!$A$4:$A$25,0),MATCH(Gilbert!L12447,Rate!$B$3:$M$3,0))*O12447*0.8,INDEX(Rate!$B$4:$M$25,MATCH(Gilbert!N12447,Rate!$A$4:$A$25,0),MATCH(Gilbert!L12447,Rate!$B$3:$M$3,0))*O12447)),"")</f>
        <v/>
      </c>
      <c r="T12447" s="71" t="str">
        <f t="shared" si="585"/>
        <v/>
      </c>
    </row>
    <row r="12448" spans="16:20">
      <c r="P12448" s="70" t="str">
        <f t="shared" si="583"/>
        <v/>
      </c>
      <c r="Q12448" s="70" t="str">
        <f t="shared" si="584"/>
        <v/>
      </c>
      <c r="R12448" s="70" t="str">
        <f>IFERROR(IF(K12448="handling and wharfage",SUM(P12448:Q12448),IF(OR(K12448="tank",K12448="Boat",K12448="car"),INDEX(Rate!$B$4:$M$25,MATCH(Gilbert!N12448,Rate!$A$4:$A$25,0),MATCH(Gilbert!L12448,Rate!$B$3:$M$3,0))*O12448*0.8,INDEX(Rate!$B$4:$M$25,MATCH(Gilbert!N12448,Rate!$A$4:$A$25,0),MATCH(Gilbert!L12448,Rate!$B$3:$M$3,0))*O12448)),"")</f>
        <v/>
      </c>
      <c r="T12448" s="71" t="str">
        <f t="shared" si="585"/>
        <v/>
      </c>
    </row>
    <row r="12449" spans="16:20">
      <c r="P12449" s="70" t="str">
        <f t="shared" si="583"/>
        <v/>
      </c>
      <c r="Q12449" s="70" t="str">
        <f t="shared" si="584"/>
        <v/>
      </c>
      <c r="R12449" s="70" t="str">
        <f>IFERROR(IF(K12449="handling and wharfage",SUM(P12449:Q12449),IF(OR(K12449="tank",K12449="Boat",K12449="car"),INDEX(Rate!$B$4:$M$25,MATCH(Gilbert!N12449,Rate!$A$4:$A$25,0),MATCH(Gilbert!L12449,Rate!$B$3:$M$3,0))*O12449*0.8,INDEX(Rate!$B$4:$M$25,MATCH(Gilbert!N12449,Rate!$A$4:$A$25,0),MATCH(Gilbert!L12449,Rate!$B$3:$M$3,0))*O12449)),"")</f>
        <v/>
      </c>
      <c r="T12449" s="71" t="str">
        <f t="shared" si="585"/>
        <v/>
      </c>
    </row>
    <row r="12450" spans="16:20">
      <c r="P12450" s="70" t="str">
        <f t="shared" si="583"/>
        <v/>
      </c>
      <c r="Q12450" s="70" t="str">
        <f t="shared" si="584"/>
        <v/>
      </c>
      <c r="R12450" s="70" t="str">
        <f>IFERROR(IF(K12450="handling and wharfage",SUM(P12450:Q12450),IF(OR(K12450="tank",K12450="Boat",K12450="car"),INDEX(Rate!$B$4:$M$25,MATCH(Gilbert!N12450,Rate!$A$4:$A$25,0),MATCH(Gilbert!L12450,Rate!$B$3:$M$3,0))*O12450*0.8,INDEX(Rate!$B$4:$M$25,MATCH(Gilbert!N12450,Rate!$A$4:$A$25,0),MATCH(Gilbert!L12450,Rate!$B$3:$M$3,0))*O12450)),"")</f>
        <v/>
      </c>
      <c r="T12450" s="71" t="str">
        <f t="shared" si="585"/>
        <v/>
      </c>
    </row>
    <row r="12451" spans="16:20">
      <c r="P12451" s="70" t="str">
        <f t="shared" si="583"/>
        <v/>
      </c>
      <c r="Q12451" s="70" t="str">
        <f t="shared" si="584"/>
        <v/>
      </c>
      <c r="R12451" s="70" t="str">
        <f>IFERROR(IF(K12451="handling and wharfage",SUM(P12451:Q12451),IF(OR(K12451="tank",K12451="Boat",K12451="car"),INDEX(Rate!$B$4:$M$25,MATCH(Gilbert!N12451,Rate!$A$4:$A$25,0),MATCH(Gilbert!L12451,Rate!$B$3:$M$3,0))*O12451*0.8,INDEX(Rate!$B$4:$M$25,MATCH(Gilbert!N12451,Rate!$A$4:$A$25,0),MATCH(Gilbert!L12451,Rate!$B$3:$M$3,0))*O12451)),"")</f>
        <v/>
      </c>
      <c r="T12451" s="71" t="str">
        <f t="shared" si="585"/>
        <v/>
      </c>
    </row>
    <row r="12452" spans="16:20">
      <c r="P12452" s="70" t="str">
        <f t="shared" si="583"/>
        <v/>
      </c>
      <c r="Q12452" s="70" t="str">
        <f t="shared" si="584"/>
        <v/>
      </c>
      <c r="R12452" s="70" t="str">
        <f>IFERROR(IF(K12452="handling and wharfage",SUM(P12452:Q12452),IF(OR(K12452="tank",K12452="Boat",K12452="car"),INDEX(Rate!$B$4:$M$25,MATCH(Gilbert!N12452,Rate!$A$4:$A$25,0),MATCH(Gilbert!L12452,Rate!$B$3:$M$3,0))*O12452*0.8,INDEX(Rate!$B$4:$M$25,MATCH(Gilbert!N12452,Rate!$A$4:$A$25,0),MATCH(Gilbert!L12452,Rate!$B$3:$M$3,0))*O12452)),"")</f>
        <v/>
      </c>
      <c r="T12452" s="71" t="str">
        <f t="shared" si="585"/>
        <v/>
      </c>
    </row>
    <row r="12453" spans="16:20">
      <c r="P12453" s="70" t="str">
        <f t="shared" si="583"/>
        <v/>
      </c>
      <c r="Q12453" s="70" t="str">
        <f t="shared" si="584"/>
        <v/>
      </c>
      <c r="R12453" s="70" t="str">
        <f>IFERROR(IF(K12453="handling and wharfage",SUM(P12453:Q12453),IF(OR(K12453="tank",K12453="Boat",K12453="car"),INDEX(Rate!$B$4:$M$25,MATCH(Gilbert!N12453,Rate!$A$4:$A$25,0),MATCH(Gilbert!L12453,Rate!$B$3:$M$3,0))*O12453*0.8,INDEX(Rate!$B$4:$M$25,MATCH(Gilbert!N12453,Rate!$A$4:$A$25,0),MATCH(Gilbert!L12453,Rate!$B$3:$M$3,0))*O12453)),"")</f>
        <v/>
      </c>
      <c r="T12453" s="71" t="str">
        <f t="shared" si="585"/>
        <v/>
      </c>
    </row>
    <row r="12454" spans="16:20">
      <c r="P12454" s="70" t="str">
        <f t="shared" si="583"/>
        <v/>
      </c>
      <c r="Q12454" s="70" t="str">
        <f t="shared" si="584"/>
        <v/>
      </c>
      <c r="R12454" s="70" t="str">
        <f>IFERROR(IF(K12454="handling and wharfage",SUM(P12454:Q12454),IF(OR(K12454="tank",K12454="Boat",K12454="car"),INDEX(Rate!$B$4:$M$25,MATCH(Gilbert!N12454,Rate!$A$4:$A$25,0),MATCH(Gilbert!L12454,Rate!$B$3:$M$3,0))*O12454*0.8,INDEX(Rate!$B$4:$M$25,MATCH(Gilbert!N12454,Rate!$A$4:$A$25,0),MATCH(Gilbert!L12454,Rate!$B$3:$M$3,0))*O12454)),"")</f>
        <v/>
      </c>
      <c r="T12454" s="71" t="str">
        <f t="shared" si="585"/>
        <v/>
      </c>
    </row>
    <row r="12455" spans="16:20">
      <c r="P12455" s="70" t="str">
        <f t="shared" si="583"/>
        <v/>
      </c>
      <c r="Q12455" s="70" t="str">
        <f t="shared" si="584"/>
        <v/>
      </c>
      <c r="R12455" s="70" t="str">
        <f>IFERROR(IF(K12455="handling and wharfage",SUM(P12455:Q12455),IF(OR(K12455="tank",K12455="Boat",K12455="car"),INDEX(Rate!$B$4:$M$25,MATCH(Gilbert!N12455,Rate!$A$4:$A$25,0),MATCH(Gilbert!L12455,Rate!$B$3:$M$3,0))*O12455*0.8,INDEX(Rate!$B$4:$M$25,MATCH(Gilbert!N12455,Rate!$A$4:$A$25,0),MATCH(Gilbert!L12455,Rate!$B$3:$M$3,0))*O12455)),"")</f>
        <v/>
      </c>
      <c r="T12455" s="71" t="str">
        <f t="shared" si="585"/>
        <v/>
      </c>
    </row>
    <row r="12456" spans="16:20">
      <c r="P12456" s="70" t="str">
        <f t="shared" si="583"/>
        <v/>
      </c>
      <c r="Q12456" s="70" t="str">
        <f t="shared" si="584"/>
        <v/>
      </c>
      <c r="R12456" s="70" t="str">
        <f>IFERROR(IF(K12456="handling and wharfage",SUM(P12456:Q12456),IF(OR(K12456="tank",K12456="Boat",K12456="car"),INDEX(Rate!$B$4:$M$25,MATCH(Gilbert!N12456,Rate!$A$4:$A$25,0),MATCH(Gilbert!L12456,Rate!$B$3:$M$3,0))*O12456*0.8,INDEX(Rate!$B$4:$M$25,MATCH(Gilbert!N12456,Rate!$A$4:$A$25,0),MATCH(Gilbert!L12456,Rate!$B$3:$M$3,0))*O12456)),"")</f>
        <v/>
      </c>
      <c r="T12456" s="71" t="str">
        <f t="shared" si="585"/>
        <v/>
      </c>
    </row>
    <row r="12457" spans="16:20">
      <c r="P12457" s="70" t="str">
        <f t="shared" si="583"/>
        <v/>
      </c>
      <c r="Q12457" s="70" t="str">
        <f t="shared" si="584"/>
        <v/>
      </c>
      <c r="R12457" s="70" t="str">
        <f>IFERROR(IF(K12457="handling and wharfage",SUM(P12457:Q12457),IF(OR(K12457="tank",K12457="Boat",K12457="car"),INDEX(Rate!$B$4:$M$25,MATCH(Gilbert!N12457,Rate!$A$4:$A$25,0),MATCH(Gilbert!L12457,Rate!$B$3:$M$3,0))*O12457*0.8,INDEX(Rate!$B$4:$M$25,MATCH(Gilbert!N12457,Rate!$A$4:$A$25,0),MATCH(Gilbert!L12457,Rate!$B$3:$M$3,0))*O12457)),"")</f>
        <v/>
      </c>
      <c r="T12457" s="71" t="str">
        <f t="shared" si="585"/>
        <v/>
      </c>
    </row>
    <row r="12458" spans="16:20">
      <c r="P12458" s="70" t="str">
        <f t="shared" si="583"/>
        <v/>
      </c>
      <c r="Q12458" s="70" t="str">
        <f t="shared" si="584"/>
        <v/>
      </c>
      <c r="R12458" s="70" t="str">
        <f>IFERROR(IF(K12458="handling and wharfage",SUM(P12458:Q12458),IF(OR(K12458="tank",K12458="Boat",K12458="car"),INDEX(Rate!$B$4:$M$25,MATCH(Gilbert!N12458,Rate!$A$4:$A$25,0),MATCH(Gilbert!L12458,Rate!$B$3:$M$3,0))*O12458*0.8,INDEX(Rate!$B$4:$M$25,MATCH(Gilbert!N12458,Rate!$A$4:$A$25,0),MATCH(Gilbert!L12458,Rate!$B$3:$M$3,0))*O12458)),"")</f>
        <v/>
      </c>
      <c r="T12458" s="71" t="str">
        <f t="shared" si="585"/>
        <v/>
      </c>
    </row>
    <row r="12459" spans="16:20">
      <c r="P12459" s="70" t="str">
        <f t="shared" si="583"/>
        <v/>
      </c>
      <c r="Q12459" s="70" t="str">
        <f t="shared" si="584"/>
        <v/>
      </c>
      <c r="R12459" s="70" t="str">
        <f>IFERROR(IF(K12459="handling and wharfage",SUM(P12459:Q12459),IF(OR(K12459="tank",K12459="Boat",K12459="car"),INDEX(Rate!$B$4:$M$25,MATCH(Gilbert!N12459,Rate!$A$4:$A$25,0),MATCH(Gilbert!L12459,Rate!$B$3:$M$3,0))*O12459*0.8,INDEX(Rate!$B$4:$M$25,MATCH(Gilbert!N12459,Rate!$A$4:$A$25,0),MATCH(Gilbert!L12459,Rate!$B$3:$M$3,0))*O12459)),"")</f>
        <v/>
      </c>
      <c r="T12459" s="71" t="str">
        <f t="shared" si="585"/>
        <v/>
      </c>
    </row>
    <row r="12460" spans="16:20">
      <c r="P12460" s="70" t="str">
        <f t="shared" si="583"/>
        <v/>
      </c>
      <c r="Q12460" s="70" t="str">
        <f t="shared" si="584"/>
        <v/>
      </c>
      <c r="R12460" s="70" t="str">
        <f>IFERROR(IF(K12460="handling and wharfage",SUM(P12460:Q12460),IF(OR(K12460="tank",K12460="Boat",K12460="car"),INDEX(Rate!$B$4:$M$25,MATCH(Gilbert!N12460,Rate!$A$4:$A$25,0),MATCH(Gilbert!L12460,Rate!$B$3:$M$3,0))*O12460*0.8,INDEX(Rate!$B$4:$M$25,MATCH(Gilbert!N12460,Rate!$A$4:$A$25,0),MATCH(Gilbert!L12460,Rate!$B$3:$M$3,0))*O12460)),"")</f>
        <v/>
      </c>
      <c r="T12460" s="71" t="str">
        <f t="shared" si="585"/>
        <v/>
      </c>
    </row>
    <row r="12461" spans="16:20">
      <c r="P12461" s="70" t="str">
        <f t="shared" si="583"/>
        <v/>
      </c>
      <c r="Q12461" s="70" t="str">
        <f t="shared" si="584"/>
        <v/>
      </c>
      <c r="R12461" s="70" t="str">
        <f>IFERROR(IF(K12461="handling and wharfage",SUM(P12461:Q12461),IF(OR(K12461="tank",K12461="Boat",K12461="car"),INDEX(Rate!$B$4:$M$25,MATCH(Gilbert!N12461,Rate!$A$4:$A$25,0),MATCH(Gilbert!L12461,Rate!$B$3:$M$3,0))*O12461*0.8,INDEX(Rate!$B$4:$M$25,MATCH(Gilbert!N12461,Rate!$A$4:$A$25,0),MATCH(Gilbert!L12461,Rate!$B$3:$M$3,0))*O12461)),"")</f>
        <v/>
      </c>
      <c r="T12461" s="71" t="str">
        <f t="shared" si="585"/>
        <v/>
      </c>
    </row>
    <row r="12462" spans="16:20">
      <c r="P12462" s="70" t="str">
        <f t="shared" si="583"/>
        <v/>
      </c>
      <c r="Q12462" s="70" t="str">
        <f t="shared" si="584"/>
        <v/>
      </c>
      <c r="R12462" s="70" t="str">
        <f>IFERROR(IF(K12462="handling and wharfage",SUM(P12462:Q12462),IF(OR(K12462="tank",K12462="Boat",K12462="car"),INDEX(Rate!$B$4:$M$25,MATCH(Gilbert!N12462,Rate!$A$4:$A$25,0),MATCH(Gilbert!L12462,Rate!$B$3:$M$3,0))*O12462*0.8,INDEX(Rate!$B$4:$M$25,MATCH(Gilbert!N12462,Rate!$A$4:$A$25,0),MATCH(Gilbert!L12462,Rate!$B$3:$M$3,0))*O12462)),"")</f>
        <v/>
      </c>
      <c r="T12462" s="71" t="str">
        <f t="shared" si="585"/>
        <v/>
      </c>
    </row>
    <row r="12463" spans="16:20">
      <c r="P12463" s="70" t="str">
        <f t="shared" si="583"/>
        <v/>
      </c>
      <c r="Q12463" s="70" t="str">
        <f t="shared" si="584"/>
        <v/>
      </c>
      <c r="R12463" s="70" t="str">
        <f>IFERROR(IF(K12463="handling and wharfage",SUM(P12463:Q12463),IF(OR(K12463="tank",K12463="Boat",K12463="car"),INDEX(Rate!$B$4:$M$25,MATCH(Gilbert!N12463,Rate!$A$4:$A$25,0),MATCH(Gilbert!L12463,Rate!$B$3:$M$3,0))*O12463*0.8,INDEX(Rate!$B$4:$M$25,MATCH(Gilbert!N12463,Rate!$A$4:$A$25,0),MATCH(Gilbert!L12463,Rate!$B$3:$M$3,0))*O12463)),"")</f>
        <v/>
      </c>
      <c r="T12463" s="71" t="str">
        <f t="shared" si="585"/>
        <v/>
      </c>
    </row>
    <row r="12464" spans="16:20">
      <c r="P12464" s="70" t="str">
        <f t="shared" si="583"/>
        <v/>
      </c>
      <c r="Q12464" s="70" t="str">
        <f t="shared" si="584"/>
        <v/>
      </c>
      <c r="R12464" s="70" t="str">
        <f>IFERROR(IF(K12464="handling and wharfage",SUM(P12464:Q12464),IF(OR(K12464="tank",K12464="Boat",K12464="car"),INDEX(Rate!$B$4:$M$25,MATCH(Gilbert!N12464,Rate!$A$4:$A$25,0),MATCH(Gilbert!L12464,Rate!$B$3:$M$3,0))*O12464*0.8,INDEX(Rate!$B$4:$M$25,MATCH(Gilbert!N12464,Rate!$A$4:$A$25,0),MATCH(Gilbert!L12464,Rate!$B$3:$M$3,0))*O12464)),"")</f>
        <v/>
      </c>
      <c r="T12464" s="71" t="str">
        <f t="shared" si="585"/>
        <v/>
      </c>
    </row>
    <row r="12465" spans="16:20">
      <c r="P12465" s="70" t="str">
        <f t="shared" si="583"/>
        <v/>
      </c>
      <c r="Q12465" s="70" t="str">
        <f t="shared" si="584"/>
        <v/>
      </c>
      <c r="R12465" s="70" t="str">
        <f>IFERROR(IF(K12465="handling and wharfage",SUM(P12465:Q12465),IF(OR(K12465="tank",K12465="Boat",K12465="car"),INDEX(Rate!$B$4:$M$25,MATCH(Gilbert!N12465,Rate!$A$4:$A$25,0),MATCH(Gilbert!L12465,Rate!$B$3:$M$3,0))*O12465*0.8,INDEX(Rate!$B$4:$M$25,MATCH(Gilbert!N12465,Rate!$A$4:$A$25,0),MATCH(Gilbert!L12465,Rate!$B$3:$M$3,0))*O12465)),"")</f>
        <v/>
      </c>
      <c r="T12465" s="71" t="str">
        <f t="shared" si="585"/>
        <v/>
      </c>
    </row>
    <row r="12466" spans="16:20">
      <c r="P12466" s="70" t="str">
        <f t="shared" si="583"/>
        <v/>
      </c>
      <c r="Q12466" s="70" t="str">
        <f t="shared" si="584"/>
        <v/>
      </c>
      <c r="R12466" s="70" t="str">
        <f>IFERROR(IF(K12466="handling and wharfage",SUM(P12466:Q12466),IF(OR(K12466="tank",K12466="Boat",K12466="car"),INDEX(Rate!$B$4:$M$25,MATCH(Gilbert!N12466,Rate!$A$4:$A$25,0),MATCH(Gilbert!L12466,Rate!$B$3:$M$3,0))*O12466*0.8,INDEX(Rate!$B$4:$M$25,MATCH(Gilbert!N12466,Rate!$A$4:$A$25,0),MATCH(Gilbert!L12466,Rate!$B$3:$M$3,0))*O12466)),"")</f>
        <v/>
      </c>
      <c r="T12466" s="71" t="str">
        <f t="shared" si="585"/>
        <v/>
      </c>
    </row>
    <row r="12467" spans="16:20">
      <c r="P12467" s="70" t="str">
        <f t="shared" si="583"/>
        <v/>
      </c>
      <c r="Q12467" s="70" t="str">
        <f t="shared" si="584"/>
        <v/>
      </c>
      <c r="R12467" s="70" t="str">
        <f>IFERROR(IF(K12467="handling and wharfage",SUM(P12467:Q12467),IF(OR(K12467="tank",K12467="Boat",K12467="car"),INDEX(Rate!$B$4:$M$25,MATCH(Gilbert!N12467,Rate!$A$4:$A$25,0),MATCH(Gilbert!L12467,Rate!$B$3:$M$3,0))*O12467*0.8,INDEX(Rate!$B$4:$M$25,MATCH(Gilbert!N12467,Rate!$A$4:$A$25,0),MATCH(Gilbert!L12467,Rate!$B$3:$M$3,0))*O12467)),"")</f>
        <v/>
      </c>
      <c r="T12467" s="71" t="str">
        <f t="shared" si="585"/>
        <v/>
      </c>
    </row>
    <row r="12468" spans="16:20">
      <c r="P12468" s="70" t="str">
        <f t="shared" si="583"/>
        <v/>
      </c>
      <c r="Q12468" s="70" t="str">
        <f t="shared" si="584"/>
        <v/>
      </c>
      <c r="R12468" s="70" t="str">
        <f>IFERROR(IF(K12468="handling and wharfage",SUM(P12468:Q12468),IF(OR(K12468="tank",K12468="Boat",K12468="car"),INDEX(Rate!$B$4:$M$25,MATCH(Gilbert!N12468,Rate!$A$4:$A$25,0),MATCH(Gilbert!L12468,Rate!$B$3:$M$3,0))*O12468*0.8,INDEX(Rate!$B$4:$M$25,MATCH(Gilbert!N12468,Rate!$A$4:$A$25,0),MATCH(Gilbert!L12468,Rate!$B$3:$M$3,0))*O12468)),"")</f>
        <v/>
      </c>
      <c r="T12468" s="71" t="str">
        <f t="shared" si="585"/>
        <v/>
      </c>
    </row>
    <row r="12469" spans="16:20">
      <c r="P12469" s="70" t="str">
        <f t="shared" si="583"/>
        <v/>
      </c>
      <c r="Q12469" s="70" t="str">
        <f t="shared" si="584"/>
        <v/>
      </c>
      <c r="R12469" s="70" t="str">
        <f>IFERROR(IF(K12469="handling and wharfage",SUM(P12469:Q12469),IF(OR(K12469="tank",K12469="Boat",K12469="car"),INDEX(Rate!$B$4:$M$25,MATCH(Gilbert!N12469,Rate!$A$4:$A$25,0),MATCH(Gilbert!L12469,Rate!$B$3:$M$3,0))*O12469*0.8,INDEX(Rate!$B$4:$M$25,MATCH(Gilbert!N12469,Rate!$A$4:$A$25,0),MATCH(Gilbert!L12469,Rate!$B$3:$M$3,0))*O12469)),"")</f>
        <v/>
      </c>
      <c r="T12469" s="71" t="str">
        <f t="shared" si="585"/>
        <v/>
      </c>
    </row>
    <row r="12470" spans="16:20">
      <c r="P12470" s="70" t="str">
        <f t="shared" si="583"/>
        <v/>
      </c>
      <c r="Q12470" s="70" t="str">
        <f t="shared" si="584"/>
        <v/>
      </c>
      <c r="R12470" s="70" t="str">
        <f>IFERROR(IF(K12470="handling and wharfage",SUM(P12470:Q12470),IF(OR(K12470="tank",K12470="Boat",K12470="car"),INDEX(Rate!$B$4:$M$25,MATCH(Gilbert!N12470,Rate!$A$4:$A$25,0),MATCH(Gilbert!L12470,Rate!$B$3:$M$3,0))*O12470*0.8,INDEX(Rate!$B$4:$M$25,MATCH(Gilbert!N12470,Rate!$A$4:$A$25,0),MATCH(Gilbert!L12470,Rate!$B$3:$M$3,0))*O12470)),"")</f>
        <v/>
      </c>
      <c r="T12470" s="71" t="str">
        <f t="shared" si="585"/>
        <v/>
      </c>
    </row>
    <row r="12471" spans="16:20">
      <c r="P12471" s="70" t="str">
        <f t="shared" si="583"/>
        <v/>
      </c>
      <c r="Q12471" s="70" t="str">
        <f t="shared" si="584"/>
        <v/>
      </c>
      <c r="R12471" s="70" t="str">
        <f>IFERROR(IF(K12471="handling and wharfage",SUM(P12471:Q12471),IF(OR(K12471="tank",K12471="Boat",K12471="car"),INDEX(Rate!$B$4:$M$25,MATCH(Gilbert!N12471,Rate!$A$4:$A$25,0),MATCH(Gilbert!L12471,Rate!$B$3:$M$3,0))*O12471*0.8,INDEX(Rate!$B$4:$M$25,MATCH(Gilbert!N12471,Rate!$A$4:$A$25,0),MATCH(Gilbert!L12471,Rate!$B$3:$M$3,0))*O12471)),"")</f>
        <v/>
      </c>
      <c r="T12471" s="71" t="str">
        <f t="shared" si="585"/>
        <v/>
      </c>
    </row>
    <row r="12472" spans="16:20">
      <c r="P12472" s="70" t="str">
        <f t="shared" si="583"/>
        <v/>
      </c>
      <c r="Q12472" s="70" t="str">
        <f t="shared" si="584"/>
        <v/>
      </c>
      <c r="R12472" s="70" t="str">
        <f>IFERROR(IF(K12472="handling and wharfage",SUM(P12472:Q12472),IF(OR(K12472="tank",K12472="Boat",K12472="car"),INDEX(Rate!$B$4:$M$25,MATCH(Gilbert!N12472,Rate!$A$4:$A$25,0),MATCH(Gilbert!L12472,Rate!$B$3:$M$3,0))*O12472*0.8,INDEX(Rate!$B$4:$M$25,MATCH(Gilbert!N12472,Rate!$A$4:$A$25,0),MATCH(Gilbert!L12472,Rate!$B$3:$M$3,0))*O12472)),"")</f>
        <v/>
      </c>
      <c r="T12472" s="71" t="str">
        <f t="shared" si="585"/>
        <v/>
      </c>
    </row>
    <row r="12473" spans="16:20">
      <c r="P12473" s="70" t="str">
        <f t="shared" si="583"/>
        <v/>
      </c>
      <c r="Q12473" s="70" t="str">
        <f t="shared" si="584"/>
        <v/>
      </c>
      <c r="R12473" s="70" t="str">
        <f>IFERROR(IF(K12473="handling and wharfage",SUM(P12473:Q12473),IF(OR(K12473="tank",K12473="Boat",K12473="car"),INDEX(Rate!$B$4:$M$25,MATCH(Gilbert!N12473,Rate!$A$4:$A$25,0),MATCH(Gilbert!L12473,Rate!$B$3:$M$3,0))*O12473*0.8,INDEX(Rate!$B$4:$M$25,MATCH(Gilbert!N12473,Rate!$A$4:$A$25,0),MATCH(Gilbert!L12473,Rate!$B$3:$M$3,0))*O12473)),"")</f>
        <v/>
      </c>
      <c r="T12473" s="71" t="str">
        <f t="shared" si="585"/>
        <v/>
      </c>
    </row>
    <row r="12474" spans="16:20">
      <c r="P12474" s="70" t="str">
        <f t="shared" si="583"/>
        <v/>
      </c>
      <c r="Q12474" s="70" t="str">
        <f t="shared" si="584"/>
        <v/>
      </c>
      <c r="R12474" s="70" t="str">
        <f>IFERROR(IF(K12474="handling and wharfage",SUM(P12474:Q12474),IF(OR(K12474="tank",K12474="Boat",K12474="car"),INDEX(Rate!$B$4:$M$25,MATCH(Gilbert!N12474,Rate!$A$4:$A$25,0),MATCH(Gilbert!L12474,Rate!$B$3:$M$3,0))*O12474*0.8,INDEX(Rate!$B$4:$M$25,MATCH(Gilbert!N12474,Rate!$A$4:$A$25,0),MATCH(Gilbert!L12474,Rate!$B$3:$M$3,0))*O12474)),"")</f>
        <v/>
      </c>
      <c r="T12474" s="71" t="str">
        <f t="shared" si="585"/>
        <v/>
      </c>
    </row>
    <row r="12475" spans="16:20">
      <c r="P12475" s="70" t="str">
        <f t="shared" si="583"/>
        <v/>
      </c>
      <c r="Q12475" s="70" t="str">
        <f t="shared" si="584"/>
        <v/>
      </c>
      <c r="R12475" s="70" t="str">
        <f>IFERROR(IF(K12475="handling and wharfage",SUM(P12475:Q12475),IF(OR(K12475="tank",K12475="Boat",K12475="car"),INDEX(Rate!$B$4:$M$25,MATCH(Gilbert!N12475,Rate!$A$4:$A$25,0),MATCH(Gilbert!L12475,Rate!$B$3:$M$3,0))*O12475*0.8,INDEX(Rate!$B$4:$M$25,MATCH(Gilbert!N12475,Rate!$A$4:$A$25,0),MATCH(Gilbert!L12475,Rate!$B$3:$M$3,0))*O12475)),"")</f>
        <v/>
      </c>
      <c r="T12475" s="71" t="str">
        <f t="shared" si="585"/>
        <v/>
      </c>
    </row>
    <row r="12476" spans="16:20">
      <c r="P12476" s="70" t="str">
        <f t="shared" si="583"/>
        <v/>
      </c>
      <c r="Q12476" s="70" t="str">
        <f t="shared" si="584"/>
        <v/>
      </c>
      <c r="R12476" s="70" t="str">
        <f>IFERROR(IF(K12476="handling and wharfage",SUM(P12476:Q12476),IF(OR(K12476="tank",K12476="Boat",K12476="car"),INDEX(Rate!$B$4:$M$25,MATCH(Gilbert!N12476,Rate!$A$4:$A$25,0),MATCH(Gilbert!L12476,Rate!$B$3:$M$3,0))*O12476*0.8,INDEX(Rate!$B$4:$M$25,MATCH(Gilbert!N12476,Rate!$A$4:$A$25,0),MATCH(Gilbert!L12476,Rate!$B$3:$M$3,0))*O12476)),"")</f>
        <v/>
      </c>
      <c r="T12476" s="71" t="str">
        <f t="shared" si="585"/>
        <v/>
      </c>
    </row>
    <row r="12477" spans="16:20">
      <c r="P12477" s="70" t="str">
        <f t="shared" si="583"/>
        <v/>
      </c>
      <c r="Q12477" s="70" t="str">
        <f t="shared" si="584"/>
        <v/>
      </c>
      <c r="R12477" s="70" t="str">
        <f>IFERROR(IF(K12477="handling and wharfage",SUM(P12477:Q12477),IF(OR(K12477="tank",K12477="Boat",K12477="car"),INDEX(Rate!$B$4:$M$25,MATCH(Gilbert!N12477,Rate!$A$4:$A$25,0),MATCH(Gilbert!L12477,Rate!$B$3:$M$3,0))*O12477*0.8,INDEX(Rate!$B$4:$M$25,MATCH(Gilbert!N12477,Rate!$A$4:$A$25,0),MATCH(Gilbert!L12477,Rate!$B$3:$M$3,0))*O12477)),"")</f>
        <v/>
      </c>
      <c r="T12477" s="71" t="str">
        <f t="shared" si="585"/>
        <v/>
      </c>
    </row>
    <row r="12478" spans="16:20">
      <c r="P12478" s="70" t="str">
        <f t="shared" si="583"/>
        <v/>
      </c>
      <c r="Q12478" s="70" t="str">
        <f t="shared" si="584"/>
        <v/>
      </c>
      <c r="R12478" s="70" t="str">
        <f>IFERROR(IF(K12478="handling and wharfage",SUM(P12478:Q12478),IF(OR(K12478="tank",K12478="Boat",K12478="car"),INDEX(Rate!$B$4:$M$25,MATCH(Gilbert!N12478,Rate!$A$4:$A$25,0),MATCH(Gilbert!L12478,Rate!$B$3:$M$3,0))*O12478*0.8,INDEX(Rate!$B$4:$M$25,MATCH(Gilbert!N12478,Rate!$A$4:$A$25,0),MATCH(Gilbert!L12478,Rate!$B$3:$M$3,0))*O12478)),"")</f>
        <v/>
      </c>
      <c r="T12478" s="71" t="str">
        <f t="shared" si="585"/>
        <v/>
      </c>
    </row>
    <row r="12479" spans="16:20">
      <c r="P12479" s="70" t="str">
        <f t="shared" si="583"/>
        <v/>
      </c>
      <c r="Q12479" s="70" t="str">
        <f t="shared" si="584"/>
        <v/>
      </c>
      <c r="R12479" s="70" t="str">
        <f>IFERROR(IF(K12479="handling and wharfage",SUM(P12479:Q12479),IF(OR(K12479="tank",K12479="Boat",K12479="car"),INDEX(Rate!$B$4:$M$25,MATCH(Gilbert!N12479,Rate!$A$4:$A$25,0),MATCH(Gilbert!L12479,Rate!$B$3:$M$3,0))*O12479*0.8,INDEX(Rate!$B$4:$M$25,MATCH(Gilbert!N12479,Rate!$A$4:$A$25,0),MATCH(Gilbert!L12479,Rate!$B$3:$M$3,0))*O12479)),"")</f>
        <v/>
      </c>
      <c r="T12479" s="71" t="str">
        <f t="shared" si="585"/>
        <v/>
      </c>
    </row>
    <row r="12480" spans="16:20">
      <c r="P12480" s="70" t="str">
        <f t="shared" si="583"/>
        <v/>
      </c>
      <c r="Q12480" s="70" t="str">
        <f t="shared" si="584"/>
        <v/>
      </c>
      <c r="R12480" s="70" t="str">
        <f>IFERROR(IF(K12480="handling and wharfage",SUM(P12480:Q12480),IF(OR(K12480="tank",K12480="Boat",K12480="car"),INDEX(Rate!$B$4:$M$25,MATCH(Gilbert!N12480,Rate!$A$4:$A$25,0),MATCH(Gilbert!L12480,Rate!$B$3:$M$3,0))*O12480*0.8,INDEX(Rate!$B$4:$M$25,MATCH(Gilbert!N12480,Rate!$A$4:$A$25,0),MATCH(Gilbert!L12480,Rate!$B$3:$M$3,0))*O12480)),"")</f>
        <v/>
      </c>
      <c r="T12480" s="71" t="str">
        <f t="shared" si="585"/>
        <v/>
      </c>
    </row>
    <row r="12481" spans="16:20">
      <c r="P12481" s="70" t="str">
        <f t="shared" si="583"/>
        <v/>
      </c>
      <c r="Q12481" s="70" t="str">
        <f t="shared" si="584"/>
        <v/>
      </c>
      <c r="R12481" s="70" t="str">
        <f>IFERROR(IF(K12481="handling and wharfage",SUM(P12481:Q12481),IF(OR(K12481="tank",K12481="Boat",K12481="car"),INDEX(Rate!$B$4:$M$25,MATCH(Gilbert!N12481,Rate!$A$4:$A$25,0),MATCH(Gilbert!L12481,Rate!$B$3:$M$3,0))*O12481*0.8,INDEX(Rate!$B$4:$M$25,MATCH(Gilbert!N12481,Rate!$A$4:$A$25,0),MATCH(Gilbert!L12481,Rate!$B$3:$M$3,0))*O12481)),"")</f>
        <v/>
      </c>
      <c r="T12481" s="71" t="str">
        <f t="shared" si="585"/>
        <v/>
      </c>
    </row>
    <row r="12482" spans="16:20">
      <c r="P12482" s="70" t="str">
        <f t="shared" si="583"/>
        <v/>
      </c>
      <c r="Q12482" s="70" t="str">
        <f t="shared" si="584"/>
        <v/>
      </c>
      <c r="R12482" s="70" t="str">
        <f>IFERROR(IF(K12482="handling and wharfage",SUM(P12482:Q12482),IF(OR(K12482="tank",K12482="Boat",K12482="car"),INDEX(Rate!$B$4:$M$25,MATCH(Gilbert!N12482,Rate!$A$4:$A$25,0),MATCH(Gilbert!L12482,Rate!$B$3:$M$3,0))*O12482*0.8,INDEX(Rate!$B$4:$M$25,MATCH(Gilbert!N12482,Rate!$A$4:$A$25,0),MATCH(Gilbert!L12482,Rate!$B$3:$M$3,0))*O12482)),"")</f>
        <v/>
      </c>
      <c r="T12482" s="71" t="str">
        <f t="shared" si="585"/>
        <v/>
      </c>
    </row>
    <row r="12483" spans="16:20">
      <c r="P12483" s="70" t="str">
        <f t="shared" ref="P12483:P12546" si="586">IF(OR(K12483="handling and wharfage",K12483="rau handling and wharfage"),O12483*30,"")</f>
        <v/>
      </c>
      <c r="Q12483" s="70" t="str">
        <f t="shared" ref="Q12483:Q12546" si="587">IF(K12483&lt;&gt;"handling and wharfage","",O12483*3.5)</f>
        <v/>
      </c>
      <c r="R12483" s="70" t="str">
        <f>IFERROR(IF(K12483="handling and wharfage",SUM(P12483:Q12483),IF(OR(K12483="tank",K12483="Boat",K12483="car"),INDEX(Rate!$B$4:$M$25,MATCH(Gilbert!N12483,Rate!$A$4:$A$25,0),MATCH(Gilbert!L12483,Rate!$B$3:$M$3,0))*O12483*0.8,INDEX(Rate!$B$4:$M$25,MATCH(Gilbert!N12483,Rate!$A$4:$A$25,0),MATCH(Gilbert!L12483,Rate!$B$3:$M$3,0))*O12483)),"")</f>
        <v/>
      </c>
      <c r="T12483" s="71" t="str">
        <f t="shared" ref="T12483:T12546" si="588">IF(L12483="","",IF(L12483="General2","F0070000061A","E31250000331"))</f>
        <v/>
      </c>
    </row>
    <row r="12484" spans="16:20">
      <c r="P12484" s="70" t="str">
        <f t="shared" si="586"/>
        <v/>
      </c>
      <c r="Q12484" s="70" t="str">
        <f t="shared" si="587"/>
        <v/>
      </c>
      <c r="R12484" s="70" t="str">
        <f>IFERROR(IF(K12484="handling and wharfage",SUM(P12484:Q12484),IF(OR(K12484="tank",K12484="Boat",K12484="car"),INDEX(Rate!$B$4:$M$25,MATCH(Gilbert!N12484,Rate!$A$4:$A$25,0),MATCH(Gilbert!L12484,Rate!$B$3:$M$3,0))*O12484*0.8,INDEX(Rate!$B$4:$M$25,MATCH(Gilbert!N12484,Rate!$A$4:$A$25,0),MATCH(Gilbert!L12484,Rate!$B$3:$M$3,0))*O12484)),"")</f>
        <v/>
      </c>
      <c r="T12484" s="71" t="str">
        <f t="shared" si="588"/>
        <v/>
      </c>
    </row>
    <row r="12485" spans="16:20">
      <c r="P12485" s="70" t="str">
        <f t="shared" si="586"/>
        <v/>
      </c>
      <c r="Q12485" s="70" t="str">
        <f t="shared" si="587"/>
        <v/>
      </c>
      <c r="R12485" s="70" t="str">
        <f>IFERROR(IF(K12485="handling and wharfage",SUM(P12485:Q12485),IF(OR(K12485="tank",K12485="Boat",K12485="car"),INDEX(Rate!$B$4:$M$25,MATCH(Gilbert!N12485,Rate!$A$4:$A$25,0),MATCH(Gilbert!L12485,Rate!$B$3:$M$3,0))*O12485*0.8,INDEX(Rate!$B$4:$M$25,MATCH(Gilbert!N12485,Rate!$A$4:$A$25,0),MATCH(Gilbert!L12485,Rate!$B$3:$M$3,0))*O12485)),"")</f>
        <v/>
      </c>
      <c r="T12485" s="71" t="str">
        <f t="shared" si="588"/>
        <v/>
      </c>
    </row>
    <row r="12486" spans="16:20">
      <c r="P12486" s="70" t="str">
        <f t="shared" si="586"/>
        <v/>
      </c>
      <c r="Q12486" s="70" t="str">
        <f t="shared" si="587"/>
        <v/>
      </c>
      <c r="R12486" s="70" t="str">
        <f>IFERROR(IF(K12486="handling and wharfage",SUM(P12486:Q12486),IF(OR(K12486="tank",K12486="Boat",K12486="car"),INDEX(Rate!$B$4:$M$25,MATCH(Gilbert!N12486,Rate!$A$4:$A$25,0),MATCH(Gilbert!L12486,Rate!$B$3:$M$3,0))*O12486*0.8,INDEX(Rate!$B$4:$M$25,MATCH(Gilbert!N12486,Rate!$A$4:$A$25,0),MATCH(Gilbert!L12486,Rate!$B$3:$M$3,0))*O12486)),"")</f>
        <v/>
      </c>
      <c r="T12486" s="71" t="str">
        <f t="shared" si="588"/>
        <v/>
      </c>
    </row>
    <row r="12487" spans="16:20">
      <c r="P12487" s="70" t="str">
        <f t="shared" si="586"/>
        <v/>
      </c>
      <c r="Q12487" s="70" t="str">
        <f t="shared" si="587"/>
        <v/>
      </c>
      <c r="R12487" s="70" t="str">
        <f>IFERROR(IF(K12487="handling and wharfage",SUM(P12487:Q12487),IF(OR(K12487="tank",K12487="Boat",K12487="car"),INDEX(Rate!$B$4:$M$25,MATCH(Gilbert!N12487,Rate!$A$4:$A$25,0),MATCH(Gilbert!L12487,Rate!$B$3:$M$3,0))*O12487*0.8,INDEX(Rate!$B$4:$M$25,MATCH(Gilbert!N12487,Rate!$A$4:$A$25,0),MATCH(Gilbert!L12487,Rate!$B$3:$M$3,0))*O12487)),"")</f>
        <v/>
      </c>
      <c r="T12487" s="71" t="str">
        <f t="shared" si="588"/>
        <v/>
      </c>
    </row>
    <row r="12488" spans="16:20">
      <c r="P12488" s="70" t="str">
        <f t="shared" si="586"/>
        <v/>
      </c>
      <c r="Q12488" s="70" t="str">
        <f t="shared" si="587"/>
        <v/>
      </c>
      <c r="R12488" s="70" t="str">
        <f>IFERROR(IF(K12488="handling and wharfage",SUM(P12488:Q12488),IF(OR(K12488="tank",K12488="Boat",K12488="car"),INDEX(Rate!$B$4:$M$25,MATCH(Gilbert!N12488,Rate!$A$4:$A$25,0),MATCH(Gilbert!L12488,Rate!$B$3:$M$3,0))*O12488*0.8,INDEX(Rate!$B$4:$M$25,MATCH(Gilbert!N12488,Rate!$A$4:$A$25,0),MATCH(Gilbert!L12488,Rate!$B$3:$M$3,0))*O12488)),"")</f>
        <v/>
      </c>
      <c r="T12488" s="71" t="str">
        <f t="shared" si="588"/>
        <v/>
      </c>
    </row>
    <row r="12489" spans="16:20">
      <c r="P12489" s="70" t="str">
        <f t="shared" si="586"/>
        <v/>
      </c>
      <c r="Q12489" s="70" t="str">
        <f t="shared" si="587"/>
        <v/>
      </c>
      <c r="R12489" s="70" t="str">
        <f>IFERROR(IF(K12489="handling and wharfage",SUM(P12489:Q12489),IF(OR(K12489="tank",K12489="Boat",K12489="car"),INDEX(Rate!$B$4:$M$25,MATCH(Gilbert!N12489,Rate!$A$4:$A$25,0),MATCH(Gilbert!L12489,Rate!$B$3:$M$3,0))*O12489*0.8,INDEX(Rate!$B$4:$M$25,MATCH(Gilbert!N12489,Rate!$A$4:$A$25,0),MATCH(Gilbert!L12489,Rate!$B$3:$M$3,0))*O12489)),"")</f>
        <v/>
      </c>
      <c r="T12489" s="71" t="str">
        <f t="shared" si="588"/>
        <v/>
      </c>
    </row>
    <row r="12490" spans="16:20">
      <c r="P12490" s="70" t="str">
        <f t="shared" si="586"/>
        <v/>
      </c>
      <c r="Q12490" s="70" t="str">
        <f t="shared" si="587"/>
        <v/>
      </c>
      <c r="R12490" s="70" t="str">
        <f>IFERROR(IF(K12490="handling and wharfage",SUM(P12490:Q12490),IF(OR(K12490="tank",K12490="Boat",K12490="car"),INDEX(Rate!$B$4:$M$25,MATCH(Gilbert!N12490,Rate!$A$4:$A$25,0),MATCH(Gilbert!L12490,Rate!$B$3:$M$3,0))*O12490*0.8,INDEX(Rate!$B$4:$M$25,MATCH(Gilbert!N12490,Rate!$A$4:$A$25,0),MATCH(Gilbert!L12490,Rate!$B$3:$M$3,0))*O12490)),"")</f>
        <v/>
      </c>
      <c r="T12490" s="71" t="str">
        <f t="shared" si="588"/>
        <v/>
      </c>
    </row>
    <row r="12491" spans="16:20">
      <c r="P12491" s="70" t="str">
        <f t="shared" si="586"/>
        <v/>
      </c>
      <c r="Q12491" s="70" t="str">
        <f t="shared" si="587"/>
        <v/>
      </c>
      <c r="R12491" s="70" t="str">
        <f>IFERROR(IF(K12491="handling and wharfage",SUM(P12491:Q12491),IF(OR(K12491="tank",K12491="Boat",K12491="car"),INDEX(Rate!$B$4:$M$25,MATCH(Gilbert!N12491,Rate!$A$4:$A$25,0),MATCH(Gilbert!L12491,Rate!$B$3:$M$3,0))*O12491*0.8,INDEX(Rate!$B$4:$M$25,MATCH(Gilbert!N12491,Rate!$A$4:$A$25,0),MATCH(Gilbert!L12491,Rate!$B$3:$M$3,0))*O12491)),"")</f>
        <v/>
      </c>
      <c r="T12491" s="71" t="str">
        <f t="shared" si="588"/>
        <v/>
      </c>
    </row>
    <row r="12492" spans="16:20">
      <c r="P12492" s="70" t="str">
        <f t="shared" si="586"/>
        <v/>
      </c>
      <c r="Q12492" s="70" t="str">
        <f t="shared" si="587"/>
        <v/>
      </c>
      <c r="R12492" s="70" t="str">
        <f>IFERROR(IF(K12492="handling and wharfage",SUM(P12492:Q12492),IF(OR(K12492="tank",K12492="Boat",K12492="car"),INDEX(Rate!$B$4:$M$25,MATCH(Gilbert!N12492,Rate!$A$4:$A$25,0),MATCH(Gilbert!L12492,Rate!$B$3:$M$3,0))*O12492*0.8,INDEX(Rate!$B$4:$M$25,MATCH(Gilbert!N12492,Rate!$A$4:$A$25,0),MATCH(Gilbert!L12492,Rate!$B$3:$M$3,0))*O12492)),"")</f>
        <v/>
      </c>
      <c r="T12492" s="71" t="str">
        <f t="shared" si="588"/>
        <v/>
      </c>
    </row>
    <row r="12493" spans="16:20">
      <c r="P12493" s="70" t="str">
        <f t="shared" si="586"/>
        <v/>
      </c>
      <c r="Q12493" s="70" t="str">
        <f t="shared" si="587"/>
        <v/>
      </c>
      <c r="R12493" s="70" t="str">
        <f>IFERROR(IF(K12493="handling and wharfage",SUM(P12493:Q12493),IF(OR(K12493="tank",K12493="Boat",K12493="car"),INDEX(Rate!$B$4:$M$25,MATCH(Gilbert!N12493,Rate!$A$4:$A$25,0),MATCH(Gilbert!L12493,Rate!$B$3:$M$3,0))*O12493*0.8,INDEX(Rate!$B$4:$M$25,MATCH(Gilbert!N12493,Rate!$A$4:$A$25,0),MATCH(Gilbert!L12493,Rate!$B$3:$M$3,0))*O12493)),"")</f>
        <v/>
      </c>
      <c r="T12493" s="71" t="str">
        <f t="shared" si="588"/>
        <v/>
      </c>
    </row>
    <row r="12494" spans="16:20">
      <c r="P12494" s="70" t="str">
        <f t="shared" si="586"/>
        <v/>
      </c>
      <c r="Q12494" s="70" t="str">
        <f t="shared" si="587"/>
        <v/>
      </c>
      <c r="R12494" s="70" t="str">
        <f>IFERROR(IF(K12494="handling and wharfage",SUM(P12494:Q12494),IF(OR(K12494="tank",K12494="Boat",K12494="car"),INDEX(Rate!$B$4:$M$25,MATCH(Gilbert!N12494,Rate!$A$4:$A$25,0),MATCH(Gilbert!L12494,Rate!$B$3:$M$3,0))*O12494*0.8,INDEX(Rate!$B$4:$M$25,MATCH(Gilbert!N12494,Rate!$A$4:$A$25,0),MATCH(Gilbert!L12494,Rate!$B$3:$M$3,0))*O12494)),"")</f>
        <v/>
      </c>
      <c r="T12494" s="71" t="str">
        <f t="shared" si="588"/>
        <v/>
      </c>
    </row>
    <row r="12495" spans="16:20">
      <c r="P12495" s="70" t="str">
        <f t="shared" si="586"/>
        <v/>
      </c>
      <c r="Q12495" s="70" t="str">
        <f t="shared" si="587"/>
        <v/>
      </c>
      <c r="R12495" s="70" t="str">
        <f>IFERROR(IF(K12495="handling and wharfage",SUM(P12495:Q12495),IF(OR(K12495="tank",K12495="Boat",K12495="car"),INDEX(Rate!$B$4:$M$25,MATCH(Gilbert!N12495,Rate!$A$4:$A$25,0),MATCH(Gilbert!L12495,Rate!$B$3:$M$3,0))*O12495*0.8,INDEX(Rate!$B$4:$M$25,MATCH(Gilbert!N12495,Rate!$A$4:$A$25,0),MATCH(Gilbert!L12495,Rate!$B$3:$M$3,0))*O12495)),"")</f>
        <v/>
      </c>
      <c r="T12495" s="71" t="str">
        <f t="shared" si="588"/>
        <v/>
      </c>
    </row>
    <row r="12496" spans="16:20">
      <c r="P12496" s="70" t="str">
        <f t="shared" si="586"/>
        <v/>
      </c>
      <c r="Q12496" s="70" t="str">
        <f t="shared" si="587"/>
        <v/>
      </c>
      <c r="R12496" s="70" t="str">
        <f>IFERROR(IF(K12496="handling and wharfage",SUM(P12496:Q12496),IF(OR(K12496="tank",K12496="Boat",K12496="car"),INDEX(Rate!$B$4:$M$25,MATCH(Gilbert!N12496,Rate!$A$4:$A$25,0),MATCH(Gilbert!L12496,Rate!$B$3:$M$3,0))*O12496*0.8,INDEX(Rate!$B$4:$M$25,MATCH(Gilbert!N12496,Rate!$A$4:$A$25,0),MATCH(Gilbert!L12496,Rate!$B$3:$M$3,0))*O12496)),"")</f>
        <v/>
      </c>
      <c r="T12496" s="71" t="str">
        <f t="shared" si="588"/>
        <v/>
      </c>
    </row>
    <row r="12497" spans="16:20">
      <c r="P12497" s="70" t="str">
        <f t="shared" si="586"/>
        <v/>
      </c>
      <c r="Q12497" s="70" t="str">
        <f t="shared" si="587"/>
        <v/>
      </c>
      <c r="R12497" s="70" t="str">
        <f>IFERROR(IF(K12497="handling and wharfage",SUM(P12497:Q12497),IF(OR(K12497="tank",K12497="Boat",K12497="car"),INDEX(Rate!$B$4:$M$25,MATCH(Gilbert!N12497,Rate!$A$4:$A$25,0),MATCH(Gilbert!L12497,Rate!$B$3:$M$3,0))*O12497*0.8,INDEX(Rate!$B$4:$M$25,MATCH(Gilbert!N12497,Rate!$A$4:$A$25,0),MATCH(Gilbert!L12497,Rate!$B$3:$M$3,0))*O12497)),"")</f>
        <v/>
      </c>
      <c r="T12497" s="71" t="str">
        <f t="shared" si="588"/>
        <v/>
      </c>
    </row>
    <row r="12498" spans="16:20">
      <c r="P12498" s="70" t="str">
        <f t="shared" si="586"/>
        <v/>
      </c>
      <c r="Q12498" s="70" t="str">
        <f t="shared" si="587"/>
        <v/>
      </c>
      <c r="R12498" s="70" t="str">
        <f>IFERROR(IF(K12498="handling and wharfage",SUM(P12498:Q12498),IF(OR(K12498="tank",K12498="Boat",K12498="car"),INDEX(Rate!$B$4:$M$25,MATCH(Gilbert!N12498,Rate!$A$4:$A$25,0),MATCH(Gilbert!L12498,Rate!$B$3:$M$3,0))*O12498*0.8,INDEX(Rate!$B$4:$M$25,MATCH(Gilbert!N12498,Rate!$A$4:$A$25,0),MATCH(Gilbert!L12498,Rate!$B$3:$M$3,0))*O12498)),"")</f>
        <v/>
      </c>
      <c r="T12498" s="71" t="str">
        <f t="shared" si="588"/>
        <v/>
      </c>
    </row>
    <row r="12499" spans="16:20">
      <c r="P12499" s="70" t="str">
        <f t="shared" si="586"/>
        <v/>
      </c>
      <c r="Q12499" s="70" t="str">
        <f t="shared" si="587"/>
        <v/>
      </c>
      <c r="R12499" s="70" t="str">
        <f>IFERROR(IF(K12499="handling and wharfage",SUM(P12499:Q12499),IF(OR(K12499="tank",K12499="Boat",K12499="car"),INDEX(Rate!$B$4:$M$25,MATCH(Gilbert!N12499,Rate!$A$4:$A$25,0),MATCH(Gilbert!L12499,Rate!$B$3:$M$3,0))*O12499*0.8,INDEX(Rate!$B$4:$M$25,MATCH(Gilbert!N12499,Rate!$A$4:$A$25,0),MATCH(Gilbert!L12499,Rate!$B$3:$M$3,0))*O12499)),"")</f>
        <v/>
      </c>
      <c r="T12499" s="71" t="str">
        <f t="shared" si="588"/>
        <v/>
      </c>
    </row>
    <row r="12500" spans="16:20">
      <c r="P12500" s="70" t="str">
        <f t="shared" si="586"/>
        <v/>
      </c>
      <c r="Q12500" s="70" t="str">
        <f t="shared" si="587"/>
        <v/>
      </c>
      <c r="R12500" s="70" t="str">
        <f>IFERROR(IF(K12500="handling and wharfage",SUM(P12500:Q12500),IF(OR(K12500="tank",K12500="Boat",K12500="car"),INDEX(Rate!$B$4:$M$25,MATCH(Gilbert!N12500,Rate!$A$4:$A$25,0),MATCH(Gilbert!L12500,Rate!$B$3:$M$3,0))*O12500*0.8,INDEX(Rate!$B$4:$M$25,MATCH(Gilbert!N12500,Rate!$A$4:$A$25,0),MATCH(Gilbert!L12500,Rate!$B$3:$M$3,0))*O12500)),"")</f>
        <v/>
      </c>
      <c r="T12500" s="71" t="str">
        <f t="shared" si="588"/>
        <v/>
      </c>
    </row>
    <row r="12501" spans="16:20">
      <c r="P12501" s="70" t="str">
        <f t="shared" si="586"/>
        <v/>
      </c>
      <c r="Q12501" s="70" t="str">
        <f t="shared" si="587"/>
        <v/>
      </c>
      <c r="R12501" s="70" t="str">
        <f>IFERROR(IF(K12501="handling and wharfage",SUM(P12501:Q12501),IF(OR(K12501="tank",K12501="Boat",K12501="car"),INDEX(Rate!$B$4:$M$25,MATCH(Gilbert!N12501,Rate!$A$4:$A$25,0),MATCH(Gilbert!L12501,Rate!$B$3:$M$3,0))*O12501*0.8,INDEX(Rate!$B$4:$M$25,MATCH(Gilbert!N12501,Rate!$A$4:$A$25,0),MATCH(Gilbert!L12501,Rate!$B$3:$M$3,0))*O12501)),"")</f>
        <v/>
      </c>
      <c r="T12501" s="71" t="str">
        <f t="shared" si="588"/>
        <v/>
      </c>
    </row>
    <row r="12502" spans="16:20">
      <c r="P12502" s="70" t="str">
        <f t="shared" si="586"/>
        <v/>
      </c>
      <c r="Q12502" s="70" t="str">
        <f t="shared" si="587"/>
        <v/>
      </c>
      <c r="R12502" s="70" t="str">
        <f>IFERROR(IF(K12502="handling and wharfage",SUM(P12502:Q12502),IF(OR(K12502="tank",K12502="Boat",K12502="car"),INDEX(Rate!$B$4:$M$25,MATCH(Gilbert!N12502,Rate!$A$4:$A$25,0),MATCH(Gilbert!L12502,Rate!$B$3:$M$3,0))*O12502*0.8,INDEX(Rate!$B$4:$M$25,MATCH(Gilbert!N12502,Rate!$A$4:$A$25,0),MATCH(Gilbert!L12502,Rate!$B$3:$M$3,0))*O12502)),"")</f>
        <v/>
      </c>
      <c r="T12502" s="71" t="str">
        <f t="shared" si="588"/>
        <v/>
      </c>
    </row>
    <row r="12503" spans="16:20">
      <c r="P12503" s="70" t="str">
        <f t="shared" si="586"/>
        <v/>
      </c>
      <c r="Q12503" s="70" t="str">
        <f t="shared" si="587"/>
        <v/>
      </c>
      <c r="R12503" s="70" t="str">
        <f>IFERROR(IF(K12503="handling and wharfage",SUM(P12503:Q12503),IF(OR(K12503="tank",K12503="Boat",K12503="car"),INDEX(Rate!$B$4:$M$25,MATCH(Gilbert!N12503,Rate!$A$4:$A$25,0),MATCH(Gilbert!L12503,Rate!$B$3:$M$3,0))*O12503*0.8,INDEX(Rate!$B$4:$M$25,MATCH(Gilbert!N12503,Rate!$A$4:$A$25,0),MATCH(Gilbert!L12503,Rate!$B$3:$M$3,0))*O12503)),"")</f>
        <v/>
      </c>
      <c r="T12503" s="71" t="str">
        <f t="shared" si="588"/>
        <v/>
      </c>
    </row>
    <row r="12504" spans="16:20">
      <c r="P12504" s="70" t="str">
        <f t="shared" si="586"/>
        <v/>
      </c>
      <c r="Q12504" s="70" t="str">
        <f t="shared" si="587"/>
        <v/>
      </c>
      <c r="R12504" s="70" t="str">
        <f>IFERROR(IF(K12504="handling and wharfage",SUM(P12504:Q12504),IF(OR(K12504="tank",K12504="Boat",K12504="car"),INDEX(Rate!$B$4:$M$25,MATCH(Gilbert!N12504,Rate!$A$4:$A$25,0),MATCH(Gilbert!L12504,Rate!$B$3:$M$3,0))*O12504*0.8,INDEX(Rate!$B$4:$M$25,MATCH(Gilbert!N12504,Rate!$A$4:$A$25,0),MATCH(Gilbert!L12504,Rate!$B$3:$M$3,0))*O12504)),"")</f>
        <v/>
      </c>
      <c r="T12504" s="71" t="str">
        <f t="shared" si="588"/>
        <v/>
      </c>
    </row>
    <row r="12505" spans="16:20">
      <c r="P12505" s="70" t="str">
        <f t="shared" si="586"/>
        <v/>
      </c>
      <c r="Q12505" s="70" t="str">
        <f t="shared" si="587"/>
        <v/>
      </c>
      <c r="R12505" s="70" t="str">
        <f>IFERROR(IF(K12505="handling and wharfage",SUM(P12505:Q12505),IF(OR(K12505="tank",K12505="Boat",K12505="car"),INDEX(Rate!$B$4:$M$25,MATCH(Gilbert!N12505,Rate!$A$4:$A$25,0),MATCH(Gilbert!L12505,Rate!$B$3:$M$3,0))*O12505*0.8,INDEX(Rate!$B$4:$M$25,MATCH(Gilbert!N12505,Rate!$A$4:$A$25,0),MATCH(Gilbert!L12505,Rate!$B$3:$M$3,0))*O12505)),"")</f>
        <v/>
      </c>
      <c r="T12505" s="71" t="str">
        <f t="shared" si="588"/>
        <v/>
      </c>
    </row>
    <row r="12506" spans="16:20">
      <c r="P12506" s="70" t="str">
        <f t="shared" si="586"/>
        <v/>
      </c>
      <c r="Q12506" s="70" t="str">
        <f t="shared" si="587"/>
        <v/>
      </c>
      <c r="R12506" s="70" t="str">
        <f>IFERROR(IF(K12506="handling and wharfage",SUM(P12506:Q12506),IF(OR(K12506="tank",K12506="Boat",K12506="car"),INDEX(Rate!$B$4:$M$25,MATCH(Gilbert!N12506,Rate!$A$4:$A$25,0),MATCH(Gilbert!L12506,Rate!$B$3:$M$3,0))*O12506*0.8,INDEX(Rate!$B$4:$M$25,MATCH(Gilbert!N12506,Rate!$A$4:$A$25,0),MATCH(Gilbert!L12506,Rate!$B$3:$M$3,0))*O12506)),"")</f>
        <v/>
      </c>
      <c r="T12506" s="71" t="str">
        <f t="shared" si="588"/>
        <v/>
      </c>
    </row>
    <row r="12507" spans="16:20">
      <c r="P12507" s="70" t="str">
        <f t="shared" si="586"/>
        <v/>
      </c>
      <c r="Q12507" s="70" t="str">
        <f t="shared" si="587"/>
        <v/>
      </c>
      <c r="R12507" s="70" t="str">
        <f>IFERROR(IF(K12507="handling and wharfage",SUM(P12507:Q12507),IF(OR(K12507="tank",K12507="Boat",K12507="car"),INDEX(Rate!$B$4:$M$25,MATCH(Gilbert!N12507,Rate!$A$4:$A$25,0),MATCH(Gilbert!L12507,Rate!$B$3:$M$3,0))*O12507*0.8,INDEX(Rate!$B$4:$M$25,MATCH(Gilbert!N12507,Rate!$A$4:$A$25,0),MATCH(Gilbert!L12507,Rate!$B$3:$M$3,0))*O12507)),"")</f>
        <v/>
      </c>
      <c r="T12507" s="71" t="str">
        <f t="shared" si="588"/>
        <v/>
      </c>
    </row>
    <row r="12508" spans="16:20">
      <c r="P12508" s="70" t="str">
        <f t="shared" si="586"/>
        <v/>
      </c>
      <c r="Q12508" s="70" t="str">
        <f t="shared" si="587"/>
        <v/>
      </c>
      <c r="R12508" s="70" t="str">
        <f>IFERROR(IF(K12508="handling and wharfage",SUM(P12508:Q12508),IF(OR(K12508="tank",K12508="Boat",K12508="car"),INDEX(Rate!$B$4:$M$25,MATCH(Gilbert!N12508,Rate!$A$4:$A$25,0),MATCH(Gilbert!L12508,Rate!$B$3:$M$3,0))*O12508*0.8,INDEX(Rate!$B$4:$M$25,MATCH(Gilbert!N12508,Rate!$A$4:$A$25,0),MATCH(Gilbert!L12508,Rate!$B$3:$M$3,0))*O12508)),"")</f>
        <v/>
      </c>
      <c r="T12508" s="71" t="str">
        <f t="shared" si="588"/>
        <v/>
      </c>
    </row>
    <row r="12509" spans="16:20">
      <c r="P12509" s="70" t="str">
        <f t="shared" si="586"/>
        <v/>
      </c>
      <c r="Q12509" s="70" t="str">
        <f t="shared" si="587"/>
        <v/>
      </c>
      <c r="R12509" s="70" t="str">
        <f>IFERROR(IF(K12509="handling and wharfage",SUM(P12509:Q12509),IF(OR(K12509="tank",K12509="Boat",K12509="car"),INDEX(Rate!$B$4:$M$25,MATCH(Gilbert!N12509,Rate!$A$4:$A$25,0),MATCH(Gilbert!L12509,Rate!$B$3:$M$3,0))*O12509*0.8,INDEX(Rate!$B$4:$M$25,MATCH(Gilbert!N12509,Rate!$A$4:$A$25,0),MATCH(Gilbert!L12509,Rate!$B$3:$M$3,0))*O12509)),"")</f>
        <v/>
      </c>
      <c r="T12509" s="71" t="str">
        <f t="shared" si="588"/>
        <v/>
      </c>
    </row>
    <row r="12510" spans="16:20">
      <c r="P12510" s="70" t="str">
        <f t="shared" si="586"/>
        <v/>
      </c>
      <c r="Q12510" s="70" t="str">
        <f t="shared" si="587"/>
        <v/>
      </c>
      <c r="R12510" s="70" t="str">
        <f>IFERROR(IF(K12510="handling and wharfage",SUM(P12510:Q12510),IF(OR(K12510="tank",K12510="Boat",K12510="car"),INDEX(Rate!$B$4:$M$25,MATCH(Gilbert!N12510,Rate!$A$4:$A$25,0),MATCH(Gilbert!L12510,Rate!$B$3:$M$3,0))*O12510*0.8,INDEX(Rate!$B$4:$M$25,MATCH(Gilbert!N12510,Rate!$A$4:$A$25,0),MATCH(Gilbert!L12510,Rate!$B$3:$M$3,0))*O12510)),"")</f>
        <v/>
      </c>
      <c r="T12510" s="71" t="str">
        <f t="shared" si="588"/>
        <v/>
      </c>
    </row>
    <row r="12511" spans="16:20">
      <c r="P12511" s="70" t="str">
        <f t="shared" si="586"/>
        <v/>
      </c>
      <c r="Q12511" s="70" t="str">
        <f t="shared" si="587"/>
        <v/>
      </c>
      <c r="R12511" s="70" t="str">
        <f>IFERROR(IF(K12511="handling and wharfage",SUM(P12511:Q12511),IF(OR(K12511="tank",K12511="Boat",K12511="car"),INDEX(Rate!$B$4:$M$25,MATCH(Gilbert!N12511,Rate!$A$4:$A$25,0),MATCH(Gilbert!L12511,Rate!$B$3:$M$3,0))*O12511*0.8,INDEX(Rate!$B$4:$M$25,MATCH(Gilbert!N12511,Rate!$A$4:$A$25,0),MATCH(Gilbert!L12511,Rate!$B$3:$M$3,0))*O12511)),"")</f>
        <v/>
      </c>
      <c r="T12511" s="71" t="str">
        <f t="shared" si="588"/>
        <v/>
      </c>
    </row>
    <row r="12512" spans="16:20">
      <c r="P12512" s="70" t="str">
        <f t="shared" si="586"/>
        <v/>
      </c>
      <c r="Q12512" s="70" t="str">
        <f t="shared" si="587"/>
        <v/>
      </c>
      <c r="R12512" s="70" t="str">
        <f>IFERROR(IF(K12512="handling and wharfage",SUM(P12512:Q12512),IF(OR(K12512="tank",K12512="Boat",K12512="car"),INDEX(Rate!$B$4:$M$25,MATCH(Gilbert!N12512,Rate!$A$4:$A$25,0),MATCH(Gilbert!L12512,Rate!$B$3:$M$3,0))*O12512*0.8,INDEX(Rate!$B$4:$M$25,MATCH(Gilbert!N12512,Rate!$A$4:$A$25,0),MATCH(Gilbert!L12512,Rate!$B$3:$M$3,0))*O12512)),"")</f>
        <v/>
      </c>
      <c r="T12512" s="71" t="str">
        <f t="shared" si="588"/>
        <v/>
      </c>
    </row>
    <row r="12513" spans="16:20">
      <c r="P12513" s="70" t="str">
        <f t="shared" si="586"/>
        <v/>
      </c>
      <c r="Q12513" s="70" t="str">
        <f t="shared" si="587"/>
        <v/>
      </c>
      <c r="R12513" s="70" t="str">
        <f>IFERROR(IF(K12513="handling and wharfage",SUM(P12513:Q12513),IF(OR(K12513="tank",K12513="Boat",K12513="car"),INDEX(Rate!$B$4:$M$25,MATCH(Gilbert!N12513,Rate!$A$4:$A$25,0),MATCH(Gilbert!L12513,Rate!$B$3:$M$3,0))*O12513*0.8,INDEX(Rate!$B$4:$M$25,MATCH(Gilbert!N12513,Rate!$A$4:$A$25,0),MATCH(Gilbert!L12513,Rate!$B$3:$M$3,0))*O12513)),"")</f>
        <v/>
      </c>
      <c r="T12513" s="71" t="str">
        <f t="shared" si="588"/>
        <v/>
      </c>
    </row>
    <row r="12514" spans="16:20">
      <c r="P12514" s="70" t="str">
        <f t="shared" si="586"/>
        <v/>
      </c>
      <c r="Q12514" s="70" t="str">
        <f t="shared" si="587"/>
        <v/>
      </c>
      <c r="R12514" s="70" t="str">
        <f>IFERROR(IF(K12514="handling and wharfage",SUM(P12514:Q12514),IF(OR(K12514="tank",K12514="Boat",K12514="car"),INDEX(Rate!$B$4:$M$25,MATCH(Gilbert!N12514,Rate!$A$4:$A$25,0),MATCH(Gilbert!L12514,Rate!$B$3:$M$3,0))*O12514*0.8,INDEX(Rate!$B$4:$M$25,MATCH(Gilbert!N12514,Rate!$A$4:$A$25,0),MATCH(Gilbert!L12514,Rate!$B$3:$M$3,0))*O12514)),"")</f>
        <v/>
      </c>
      <c r="T12514" s="71" t="str">
        <f t="shared" si="588"/>
        <v/>
      </c>
    </row>
    <row r="12515" spans="16:20">
      <c r="P12515" s="70" t="str">
        <f t="shared" si="586"/>
        <v/>
      </c>
      <c r="Q12515" s="70" t="str">
        <f t="shared" si="587"/>
        <v/>
      </c>
      <c r="R12515" s="70" t="str">
        <f>IFERROR(IF(K12515="handling and wharfage",SUM(P12515:Q12515),IF(OR(K12515="tank",K12515="Boat",K12515="car"),INDEX(Rate!$B$4:$M$25,MATCH(Gilbert!N12515,Rate!$A$4:$A$25,0),MATCH(Gilbert!L12515,Rate!$B$3:$M$3,0))*O12515*0.8,INDEX(Rate!$B$4:$M$25,MATCH(Gilbert!N12515,Rate!$A$4:$A$25,0),MATCH(Gilbert!L12515,Rate!$B$3:$M$3,0))*O12515)),"")</f>
        <v/>
      </c>
      <c r="T12515" s="71" t="str">
        <f t="shared" si="588"/>
        <v/>
      </c>
    </row>
    <row r="12516" spans="16:20">
      <c r="P12516" s="70" t="str">
        <f t="shared" si="586"/>
        <v/>
      </c>
      <c r="Q12516" s="70" t="str">
        <f t="shared" si="587"/>
        <v/>
      </c>
      <c r="R12516" s="70" t="str">
        <f>IFERROR(IF(K12516="handling and wharfage",SUM(P12516:Q12516),IF(OR(K12516="tank",K12516="Boat",K12516="car"),INDEX(Rate!$B$4:$M$25,MATCH(Gilbert!N12516,Rate!$A$4:$A$25,0),MATCH(Gilbert!L12516,Rate!$B$3:$M$3,0))*O12516*0.8,INDEX(Rate!$B$4:$M$25,MATCH(Gilbert!N12516,Rate!$A$4:$A$25,0),MATCH(Gilbert!L12516,Rate!$B$3:$M$3,0))*O12516)),"")</f>
        <v/>
      </c>
      <c r="T12516" s="71" t="str">
        <f t="shared" si="588"/>
        <v/>
      </c>
    </row>
    <row r="12517" spans="16:20">
      <c r="P12517" s="70" t="str">
        <f t="shared" si="586"/>
        <v/>
      </c>
      <c r="Q12517" s="70" t="str">
        <f t="shared" si="587"/>
        <v/>
      </c>
      <c r="R12517" s="70" t="str">
        <f>IFERROR(IF(K12517="handling and wharfage",SUM(P12517:Q12517),IF(OR(K12517="tank",K12517="Boat",K12517="car"),INDEX(Rate!$B$4:$M$25,MATCH(Gilbert!N12517,Rate!$A$4:$A$25,0),MATCH(Gilbert!L12517,Rate!$B$3:$M$3,0))*O12517*0.8,INDEX(Rate!$B$4:$M$25,MATCH(Gilbert!N12517,Rate!$A$4:$A$25,0),MATCH(Gilbert!L12517,Rate!$B$3:$M$3,0))*O12517)),"")</f>
        <v/>
      </c>
      <c r="T12517" s="71" t="str">
        <f t="shared" si="588"/>
        <v/>
      </c>
    </row>
    <row r="12518" spans="16:20">
      <c r="P12518" s="70" t="str">
        <f t="shared" si="586"/>
        <v/>
      </c>
      <c r="Q12518" s="70" t="str">
        <f t="shared" si="587"/>
        <v/>
      </c>
      <c r="R12518" s="70" t="str">
        <f>IFERROR(IF(K12518="handling and wharfage",SUM(P12518:Q12518),IF(OR(K12518="tank",K12518="Boat",K12518="car"),INDEX(Rate!$B$4:$M$25,MATCH(Gilbert!N12518,Rate!$A$4:$A$25,0),MATCH(Gilbert!L12518,Rate!$B$3:$M$3,0))*O12518*0.8,INDEX(Rate!$B$4:$M$25,MATCH(Gilbert!N12518,Rate!$A$4:$A$25,0),MATCH(Gilbert!L12518,Rate!$B$3:$M$3,0))*O12518)),"")</f>
        <v/>
      </c>
      <c r="T12518" s="71" t="str">
        <f t="shared" si="588"/>
        <v/>
      </c>
    </row>
    <row r="12519" spans="16:20">
      <c r="P12519" s="70" t="str">
        <f t="shared" si="586"/>
        <v/>
      </c>
      <c r="Q12519" s="70" t="str">
        <f t="shared" si="587"/>
        <v/>
      </c>
      <c r="R12519" s="70" t="str">
        <f>IFERROR(IF(K12519="handling and wharfage",SUM(P12519:Q12519),IF(OR(K12519="tank",K12519="Boat",K12519="car"),INDEX(Rate!$B$4:$M$25,MATCH(Gilbert!N12519,Rate!$A$4:$A$25,0),MATCH(Gilbert!L12519,Rate!$B$3:$M$3,0))*O12519*0.8,INDEX(Rate!$B$4:$M$25,MATCH(Gilbert!N12519,Rate!$A$4:$A$25,0),MATCH(Gilbert!L12519,Rate!$B$3:$M$3,0))*O12519)),"")</f>
        <v/>
      </c>
      <c r="T12519" s="71" t="str">
        <f t="shared" si="588"/>
        <v/>
      </c>
    </row>
    <row r="12520" spans="16:20">
      <c r="P12520" s="70" t="str">
        <f t="shared" si="586"/>
        <v/>
      </c>
      <c r="Q12520" s="70" t="str">
        <f t="shared" si="587"/>
        <v/>
      </c>
      <c r="R12520" s="70" t="str">
        <f>IFERROR(IF(K12520="handling and wharfage",SUM(P12520:Q12520),IF(OR(K12520="tank",K12520="Boat",K12520="car"),INDEX(Rate!$B$4:$M$25,MATCH(Gilbert!N12520,Rate!$A$4:$A$25,0),MATCH(Gilbert!L12520,Rate!$B$3:$M$3,0))*O12520*0.8,INDEX(Rate!$B$4:$M$25,MATCH(Gilbert!N12520,Rate!$A$4:$A$25,0),MATCH(Gilbert!L12520,Rate!$B$3:$M$3,0))*O12520)),"")</f>
        <v/>
      </c>
      <c r="T12520" s="71" t="str">
        <f t="shared" si="588"/>
        <v/>
      </c>
    </row>
    <row r="12521" spans="16:20">
      <c r="P12521" s="70" t="str">
        <f t="shared" si="586"/>
        <v/>
      </c>
      <c r="Q12521" s="70" t="str">
        <f t="shared" si="587"/>
        <v/>
      </c>
      <c r="R12521" s="70" t="str">
        <f>IFERROR(IF(K12521="handling and wharfage",SUM(P12521:Q12521),IF(OR(K12521="tank",K12521="Boat",K12521="car"),INDEX(Rate!$B$4:$M$25,MATCH(Gilbert!N12521,Rate!$A$4:$A$25,0),MATCH(Gilbert!L12521,Rate!$B$3:$M$3,0))*O12521*0.8,INDEX(Rate!$B$4:$M$25,MATCH(Gilbert!N12521,Rate!$A$4:$A$25,0),MATCH(Gilbert!L12521,Rate!$B$3:$M$3,0))*O12521)),"")</f>
        <v/>
      </c>
      <c r="T12521" s="71" t="str">
        <f t="shared" si="588"/>
        <v/>
      </c>
    </row>
    <row r="12522" spans="16:20">
      <c r="P12522" s="70" t="str">
        <f t="shared" si="586"/>
        <v/>
      </c>
      <c r="Q12522" s="70" t="str">
        <f t="shared" si="587"/>
        <v/>
      </c>
      <c r="R12522" s="70" t="str">
        <f>IFERROR(IF(K12522="handling and wharfage",SUM(P12522:Q12522),IF(OR(K12522="tank",K12522="Boat",K12522="car"),INDEX(Rate!$B$4:$M$25,MATCH(Gilbert!N12522,Rate!$A$4:$A$25,0),MATCH(Gilbert!L12522,Rate!$B$3:$M$3,0))*O12522*0.8,INDEX(Rate!$B$4:$M$25,MATCH(Gilbert!N12522,Rate!$A$4:$A$25,0),MATCH(Gilbert!L12522,Rate!$B$3:$M$3,0))*O12522)),"")</f>
        <v/>
      </c>
      <c r="T12522" s="71" t="str">
        <f t="shared" si="588"/>
        <v/>
      </c>
    </row>
    <row r="12523" spans="16:20">
      <c r="P12523" s="70" t="str">
        <f t="shared" si="586"/>
        <v/>
      </c>
      <c r="Q12523" s="70" t="str">
        <f t="shared" si="587"/>
        <v/>
      </c>
      <c r="R12523" s="70" t="str">
        <f>IFERROR(IF(K12523="handling and wharfage",SUM(P12523:Q12523),IF(OR(K12523="tank",K12523="Boat",K12523="car"),INDEX(Rate!$B$4:$M$25,MATCH(Gilbert!N12523,Rate!$A$4:$A$25,0),MATCH(Gilbert!L12523,Rate!$B$3:$M$3,0))*O12523*0.8,INDEX(Rate!$B$4:$M$25,MATCH(Gilbert!N12523,Rate!$A$4:$A$25,0),MATCH(Gilbert!L12523,Rate!$B$3:$M$3,0))*O12523)),"")</f>
        <v/>
      </c>
      <c r="T12523" s="71" t="str">
        <f t="shared" si="588"/>
        <v/>
      </c>
    </row>
    <row r="12524" spans="16:20">
      <c r="P12524" s="70" t="str">
        <f t="shared" si="586"/>
        <v/>
      </c>
      <c r="Q12524" s="70" t="str">
        <f t="shared" si="587"/>
        <v/>
      </c>
      <c r="R12524" s="70" t="str">
        <f>IFERROR(IF(K12524="handling and wharfage",SUM(P12524:Q12524),IF(OR(K12524="tank",K12524="Boat",K12524="car"),INDEX(Rate!$B$4:$M$25,MATCH(Gilbert!N12524,Rate!$A$4:$A$25,0),MATCH(Gilbert!L12524,Rate!$B$3:$M$3,0))*O12524*0.8,INDEX(Rate!$B$4:$M$25,MATCH(Gilbert!N12524,Rate!$A$4:$A$25,0),MATCH(Gilbert!L12524,Rate!$B$3:$M$3,0))*O12524)),"")</f>
        <v/>
      </c>
      <c r="T12524" s="71" t="str">
        <f t="shared" si="588"/>
        <v/>
      </c>
    </row>
    <row r="12525" spans="16:20">
      <c r="P12525" s="70" t="str">
        <f t="shared" si="586"/>
        <v/>
      </c>
      <c r="Q12525" s="70" t="str">
        <f t="shared" si="587"/>
        <v/>
      </c>
      <c r="R12525" s="70" t="str">
        <f>IFERROR(IF(K12525="handling and wharfage",SUM(P12525:Q12525),IF(OR(K12525="tank",K12525="Boat",K12525="car"),INDEX(Rate!$B$4:$M$25,MATCH(Gilbert!N12525,Rate!$A$4:$A$25,0),MATCH(Gilbert!L12525,Rate!$B$3:$M$3,0))*O12525*0.8,INDEX(Rate!$B$4:$M$25,MATCH(Gilbert!N12525,Rate!$A$4:$A$25,0),MATCH(Gilbert!L12525,Rate!$B$3:$M$3,0))*O12525)),"")</f>
        <v/>
      </c>
      <c r="T12525" s="71" t="str">
        <f t="shared" si="588"/>
        <v/>
      </c>
    </row>
    <row r="12526" spans="16:20">
      <c r="P12526" s="70" t="str">
        <f t="shared" si="586"/>
        <v/>
      </c>
      <c r="Q12526" s="70" t="str">
        <f t="shared" si="587"/>
        <v/>
      </c>
      <c r="R12526" s="70" t="str">
        <f>IFERROR(IF(K12526="handling and wharfage",SUM(P12526:Q12526),IF(OR(K12526="tank",K12526="Boat",K12526="car"),INDEX(Rate!$B$4:$M$25,MATCH(Gilbert!N12526,Rate!$A$4:$A$25,0),MATCH(Gilbert!L12526,Rate!$B$3:$M$3,0))*O12526*0.8,INDEX(Rate!$B$4:$M$25,MATCH(Gilbert!N12526,Rate!$A$4:$A$25,0),MATCH(Gilbert!L12526,Rate!$B$3:$M$3,0))*O12526)),"")</f>
        <v/>
      </c>
      <c r="T12526" s="71" t="str">
        <f t="shared" si="588"/>
        <v/>
      </c>
    </row>
    <row r="12527" spans="16:20">
      <c r="P12527" s="70" t="str">
        <f t="shared" si="586"/>
        <v/>
      </c>
      <c r="Q12527" s="70" t="str">
        <f t="shared" si="587"/>
        <v/>
      </c>
      <c r="R12527" s="70" t="str">
        <f>IFERROR(IF(K12527="handling and wharfage",SUM(P12527:Q12527),IF(OR(K12527="tank",K12527="Boat",K12527="car"),INDEX(Rate!$B$4:$M$25,MATCH(Gilbert!N12527,Rate!$A$4:$A$25,0),MATCH(Gilbert!L12527,Rate!$B$3:$M$3,0))*O12527*0.8,INDEX(Rate!$B$4:$M$25,MATCH(Gilbert!N12527,Rate!$A$4:$A$25,0),MATCH(Gilbert!L12527,Rate!$B$3:$M$3,0))*O12527)),"")</f>
        <v/>
      </c>
      <c r="T12527" s="71" t="str">
        <f t="shared" si="588"/>
        <v/>
      </c>
    </row>
    <row r="12528" spans="16:20">
      <c r="P12528" s="70" t="str">
        <f t="shared" si="586"/>
        <v/>
      </c>
      <c r="Q12528" s="70" t="str">
        <f t="shared" si="587"/>
        <v/>
      </c>
      <c r="R12528" s="70" t="str">
        <f>IFERROR(IF(K12528="handling and wharfage",SUM(P12528:Q12528),IF(OR(K12528="tank",K12528="Boat",K12528="car"),INDEX(Rate!$B$4:$M$25,MATCH(Gilbert!N12528,Rate!$A$4:$A$25,0),MATCH(Gilbert!L12528,Rate!$B$3:$M$3,0))*O12528*0.8,INDEX(Rate!$B$4:$M$25,MATCH(Gilbert!N12528,Rate!$A$4:$A$25,0),MATCH(Gilbert!L12528,Rate!$B$3:$M$3,0))*O12528)),"")</f>
        <v/>
      </c>
      <c r="T12528" s="71" t="str">
        <f t="shared" si="588"/>
        <v/>
      </c>
    </row>
    <row r="12529" spans="16:20">
      <c r="P12529" s="70" t="str">
        <f t="shared" si="586"/>
        <v/>
      </c>
      <c r="Q12529" s="70" t="str">
        <f t="shared" si="587"/>
        <v/>
      </c>
      <c r="R12529" s="70" t="str">
        <f>IFERROR(IF(K12529="handling and wharfage",SUM(P12529:Q12529),IF(OR(K12529="tank",K12529="Boat",K12529="car"),INDEX(Rate!$B$4:$M$25,MATCH(Gilbert!N12529,Rate!$A$4:$A$25,0),MATCH(Gilbert!L12529,Rate!$B$3:$M$3,0))*O12529*0.8,INDEX(Rate!$B$4:$M$25,MATCH(Gilbert!N12529,Rate!$A$4:$A$25,0),MATCH(Gilbert!L12529,Rate!$B$3:$M$3,0))*O12529)),"")</f>
        <v/>
      </c>
      <c r="T12529" s="71" t="str">
        <f t="shared" si="588"/>
        <v/>
      </c>
    </row>
    <row r="12530" spans="16:20">
      <c r="P12530" s="70" t="str">
        <f t="shared" si="586"/>
        <v/>
      </c>
      <c r="Q12530" s="70" t="str">
        <f t="shared" si="587"/>
        <v/>
      </c>
      <c r="R12530" s="70" t="str">
        <f>IFERROR(IF(K12530="handling and wharfage",SUM(P12530:Q12530),IF(OR(K12530="tank",K12530="Boat",K12530="car"),INDEX(Rate!$B$4:$M$25,MATCH(Gilbert!N12530,Rate!$A$4:$A$25,0),MATCH(Gilbert!L12530,Rate!$B$3:$M$3,0))*O12530*0.8,INDEX(Rate!$B$4:$M$25,MATCH(Gilbert!N12530,Rate!$A$4:$A$25,0),MATCH(Gilbert!L12530,Rate!$B$3:$M$3,0))*O12530)),"")</f>
        <v/>
      </c>
      <c r="T12530" s="71" t="str">
        <f t="shared" si="588"/>
        <v/>
      </c>
    </row>
    <row r="12531" spans="16:20">
      <c r="P12531" s="70" t="str">
        <f t="shared" si="586"/>
        <v/>
      </c>
      <c r="Q12531" s="70" t="str">
        <f t="shared" si="587"/>
        <v/>
      </c>
      <c r="R12531" s="70" t="str">
        <f>IFERROR(IF(K12531="handling and wharfage",SUM(P12531:Q12531),IF(OR(K12531="tank",K12531="Boat",K12531="car"),INDEX(Rate!$B$4:$M$25,MATCH(Gilbert!N12531,Rate!$A$4:$A$25,0),MATCH(Gilbert!L12531,Rate!$B$3:$M$3,0))*O12531*0.8,INDEX(Rate!$B$4:$M$25,MATCH(Gilbert!N12531,Rate!$A$4:$A$25,0),MATCH(Gilbert!L12531,Rate!$B$3:$M$3,0))*O12531)),"")</f>
        <v/>
      </c>
      <c r="T12531" s="71" t="str">
        <f t="shared" si="588"/>
        <v/>
      </c>
    </row>
    <row r="12532" spans="16:20">
      <c r="P12532" s="70" t="str">
        <f t="shared" si="586"/>
        <v/>
      </c>
      <c r="Q12532" s="70" t="str">
        <f t="shared" si="587"/>
        <v/>
      </c>
      <c r="R12532" s="70" t="str">
        <f>IFERROR(IF(K12532="handling and wharfage",SUM(P12532:Q12532),IF(OR(K12532="tank",K12532="Boat",K12532="car"),INDEX(Rate!$B$4:$M$25,MATCH(Gilbert!N12532,Rate!$A$4:$A$25,0),MATCH(Gilbert!L12532,Rate!$B$3:$M$3,0))*O12532*0.8,INDEX(Rate!$B$4:$M$25,MATCH(Gilbert!N12532,Rate!$A$4:$A$25,0),MATCH(Gilbert!L12532,Rate!$B$3:$M$3,0))*O12532)),"")</f>
        <v/>
      </c>
      <c r="T12532" s="71" t="str">
        <f t="shared" si="588"/>
        <v/>
      </c>
    </row>
    <row r="12533" spans="16:20">
      <c r="P12533" s="70" t="str">
        <f t="shared" si="586"/>
        <v/>
      </c>
      <c r="Q12533" s="70" t="str">
        <f t="shared" si="587"/>
        <v/>
      </c>
      <c r="R12533" s="70" t="str">
        <f>IFERROR(IF(K12533="handling and wharfage",SUM(P12533:Q12533),IF(OR(K12533="tank",K12533="Boat",K12533="car"),INDEX(Rate!$B$4:$M$25,MATCH(Gilbert!N12533,Rate!$A$4:$A$25,0),MATCH(Gilbert!L12533,Rate!$B$3:$M$3,0))*O12533*0.8,INDEX(Rate!$B$4:$M$25,MATCH(Gilbert!N12533,Rate!$A$4:$A$25,0),MATCH(Gilbert!L12533,Rate!$B$3:$M$3,0))*O12533)),"")</f>
        <v/>
      </c>
      <c r="T12533" s="71" t="str">
        <f t="shared" si="588"/>
        <v/>
      </c>
    </row>
    <row r="12534" spans="16:20">
      <c r="P12534" s="70" t="str">
        <f t="shared" si="586"/>
        <v/>
      </c>
      <c r="Q12534" s="70" t="str">
        <f t="shared" si="587"/>
        <v/>
      </c>
      <c r="R12534" s="70" t="str">
        <f>IFERROR(IF(K12534="handling and wharfage",SUM(P12534:Q12534),IF(OR(K12534="tank",K12534="Boat",K12534="car"),INDEX(Rate!$B$4:$M$25,MATCH(Gilbert!N12534,Rate!$A$4:$A$25,0),MATCH(Gilbert!L12534,Rate!$B$3:$M$3,0))*O12534*0.8,INDEX(Rate!$B$4:$M$25,MATCH(Gilbert!N12534,Rate!$A$4:$A$25,0),MATCH(Gilbert!L12534,Rate!$B$3:$M$3,0))*O12534)),"")</f>
        <v/>
      </c>
      <c r="T12534" s="71" t="str">
        <f t="shared" si="588"/>
        <v/>
      </c>
    </row>
    <row r="12535" spans="16:20">
      <c r="P12535" s="70" t="str">
        <f t="shared" si="586"/>
        <v/>
      </c>
      <c r="Q12535" s="70" t="str">
        <f t="shared" si="587"/>
        <v/>
      </c>
      <c r="R12535" s="70" t="str">
        <f>IFERROR(IF(K12535="handling and wharfage",SUM(P12535:Q12535),IF(OR(K12535="tank",K12535="Boat",K12535="car"),INDEX(Rate!$B$4:$M$25,MATCH(Gilbert!N12535,Rate!$A$4:$A$25,0),MATCH(Gilbert!L12535,Rate!$B$3:$M$3,0))*O12535*0.8,INDEX(Rate!$B$4:$M$25,MATCH(Gilbert!N12535,Rate!$A$4:$A$25,0),MATCH(Gilbert!L12535,Rate!$B$3:$M$3,0))*O12535)),"")</f>
        <v/>
      </c>
      <c r="T12535" s="71" t="str">
        <f t="shared" si="588"/>
        <v/>
      </c>
    </row>
    <row r="12536" spans="16:20">
      <c r="P12536" s="70" t="str">
        <f t="shared" si="586"/>
        <v/>
      </c>
      <c r="Q12536" s="70" t="str">
        <f t="shared" si="587"/>
        <v/>
      </c>
      <c r="R12536" s="70" t="str">
        <f>IFERROR(IF(K12536="handling and wharfage",SUM(P12536:Q12536),IF(OR(K12536="tank",K12536="Boat",K12536="car"),INDEX(Rate!$B$4:$M$25,MATCH(Gilbert!N12536,Rate!$A$4:$A$25,0),MATCH(Gilbert!L12536,Rate!$B$3:$M$3,0))*O12536*0.8,INDEX(Rate!$B$4:$M$25,MATCH(Gilbert!N12536,Rate!$A$4:$A$25,0),MATCH(Gilbert!L12536,Rate!$B$3:$M$3,0))*O12536)),"")</f>
        <v/>
      </c>
      <c r="T12536" s="71" t="str">
        <f t="shared" si="588"/>
        <v/>
      </c>
    </row>
    <row r="12537" spans="16:20">
      <c r="P12537" s="70" t="str">
        <f t="shared" si="586"/>
        <v/>
      </c>
      <c r="Q12537" s="70" t="str">
        <f t="shared" si="587"/>
        <v/>
      </c>
      <c r="R12537" s="70" t="str">
        <f>IFERROR(IF(K12537="handling and wharfage",SUM(P12537:Q12537),IF(OR(K12537="tank",K12537="Boat",K12537="car"),INDEX(Rate!$B$4:$M$25,MATCH(Gilbert!N12537,Rate!$A$4:$A$25,0),MATCH(Gilbert!L12537,Rate!$B$3:$M$3,0))*O12537*0.8,INDEX(Rate!$B$4:$M$25,MATCH(Gilbert!N12537,Rate!$A$4:$A$25,0),MATCH(Gilbert!L12537,Rate!$B$3:$M$3,0))*O12537)),"")</f>
        <v/>
      </c>
      <c r="T12537" s="71" t="str">
        <f t="shared" si="588"/>
        <v/>
      </c>
    </row>
    <row r="12538" spans="16:20">
      <c r="P12538" s="70" t="str">
        <f t="shared" si="586"/>
        <v/>
      </c>
      <c r="Q12538" s="70" t="str">
        <f t="shared" si="587"/>
        <v/>
      </c>
      <c r="R12538" s="70" t="str">
        <f>IFERROR(IF(K12538="handling and wharfage",SUM(P12538:Q12538),IF(OR(K12538="tank",K12538="Boat",K12538="car"),INDEX(Rate!$B$4:$M$25,MATCH(Gilbert!N12538,Rate!$A$4:$A$25,0),MATCH(Gilbert!L12538,Rate!$B$3:$M$3,0))*O12538*0.8,INDEX(Rate!$B$4:$M$25,MATCH(Gilbert!N12538,Rate!$A$4:$A$25,0),MATCH(Gilbert!L12538,Rate!$B$3:$M$3,0))*O12538)),"")</f>
        <v/>
      </c>
      <c r="T12538" s="71" t="str">
        <f t="shared" si="588"/>
        <v/>
      </c>
    </row>
    <row r="12539" spans="16:20">
      <c r="P12539" s="70" t="str">
        <f t="shared" si="586"/>
        <v/>
      </c>
      <c r="Q12539" s="70" t="str">
        <f t="shared" si="587"/>
        <v/>
      </c>
      <c r="R12539" s="70" t="str">
        <f>IFERROR(IF(K12539="handling and wharfage",SUM(P12539:Q12539),IF(OR(K12539="tank",K12539="Boat",K12539="car"),INDEX(Rate!$B$4:$M$25,MATCH(Gilbert!N12539,Rate!$A$4:$A$25,0),MATCH(Gilbert!L12539,Rate!$B$3:$M$3,0))*O12539*0.8,INDEX(Rate!$B$4:$M$25,MATCH(Gilbert!N12539,Rate!$A$4:$A$25,0),MATCH(Gilbert!L12539,Rate!$B$3:$M$3,0))*O12539)),"")</f>
        <v/>
      </c>
      <c r="T12539" s="71" t="str">
        <f t="shared" si="588"/>
        <v/>
      </c>
    </row>
    <row r="12540" spans="16:20">
      <c r="P12540" s="70" t="str">
        <f t="shared" si="586"/>
        <v/>
      </c>
      <c r="Q12540" s="70" t="str">
        <f t="shared" si="587"/>
        <v/>
      </c>
      <c r="R12540" s="70" t="str">
        <f>IFERROR(IF(K12540="handling and wharfage",SUM(P12540:Q12540),IF(OR(K12540="tank",K12540="Boat",K12540="car"),INDEX(Rate!$B$4:$M$25,MATCH(Gilbert!N12540,Rate!$A$4:$A$25,0),MATCH(Gilbert!L12540,Rate!$B$3:$M$3,0))*O12540*0.8,INDEX(Rate!$B$4:$M$25,MATCH(Gilbert!N12540,Rate!$A$4:$A$25,0),MATCH(Gilbert!L12540,Rate!$B$3:$M$3,0))*O12540)),"")</f>
        <v/>
      </c>
      <c r="T12540" s="71" t="str">
        <f t="shared" si="588"/>
        <v/>
      </c>
    </row>
    <row r="12541" spans="16:20">
      <c r="P12541" s="70" t="str">
        <f t="shared" si="586"/>
        <v/>
      </c>
      <c r="Q12541" s="70" t="str">
        <f t="shared" si="587"/>
        <v/>
      </c>
      <c r="R12541" s="70" t="str">
        <f>IFERROR(IF(K12541="handling and wharfage",SUM(P12541:Q12541),IF(OR(K12541="tank",K12541="Boat",K12541="car"),INDEX(Rate!$B$4:$M$25,MATCH(Gilbert!N12541,Rate!$A$4:$A$25,0),MATCH(Gilbert!L12541,Rate!$B$3:$M$3,0))*O12541*0.8,INDEX(Rate!$B$4:$M$25,MATCH(Gilbert!N12541,Rate!$A$4:$A$25,0),MATCH(Gilbert!L12541,Rate!$B$3:$M$3,0))*O12541)),"")</f>
        <v/>
      </c>
      <c r="T12541" s="71" t="str">
        <f t="shared" si="588"/>
        <v/>
      </c>
    </row>
    <row r="12542" spans="16:20">
      <c r="P12542" s="70" t="str">
        <f t="shared" si="586"/>
        <v/>
      </c>
      <c r="Q12542" s="70" t="str">
        <f t="shared" si="587"/>
        <v/>
      </c>
      <c r="R12542" s="70" t="str">
        <f>IFERROR(IF(K12542="handling and wharfage",SUM(P12542:Q12542),IF(OR(K12542="tank",K12542="Boat",K12542="car"),INDEX(Rate!$B$4:$M$25,MATCH(Gilbert!N12542,Rate!$A$4:$A$25,0),MATCH(Gilbert!L12542,Rate!$B$3:$M$3,0))*O12542*0.8,INDEX(Rate!$B$4:$M$25,MATCH(Gilbert!N12542,Rate!$A$4:$A$25,0),MATCH(Gilbert!L12542,Rate!$B$3:$M$3,0))*O12542)),"")</f>
        <v/>
      </c>
      <c r="T12542" s="71" t="str">
        <f t="shared" si="588"/>
        <v/>
      </c>
    </row>
    <row r="12543" spans="16:20">
      <c r="P12543" s="70" t="str">
        <f t="shared" si="586"/>
        <v/>
      </c>
      <c r="Q12543" s="70" t="str">
        <f t="shared" si="587"/>
        <v/>
      </c>
      <c r="R12543" s="70" t="str">
        <f>IFERROR(IF(K12543="handling and wharfage",SUM(P12543:Q12543),IF(OR(K12543="tank",K12543="Boat",K12543="car"),INDEX(Rate!$B$4:$M$25,MATCH(Gilbert!N12543,Rate!$A$4:$A$25,0),MATCH(Gilbert!L12543,Rate!$B$3:$M$3,0))*O12543*0.8,INDEX(Rate!$B$4:$M$25,MATCH(Gilbert!N12543,Rate!$A$4:$A$25,0),MATCH(Gilbert!L12543,Rate!$B$3:$M$3,0))*O12543)),"")</f>
        <v/>
      </c>
      <c r="T12543" s="71" t="str">
        <f t="shared" si="588"/>
        <v/>
      </c>
    </row>
    <row r="12544" spans="16:20">
      <c r="P12544" s="70" t="str">
        <f t="shared" si="586"/>
        <v/>
      </c>
      <c r="Q12544" s="70" t="str">
        <f t="shared" si="587"/>
        <v/>
      </c>
      <c r="R12544" s="70" t="str">
        <f>IFERROR(IF(K12544="handling and wharfage",SUM(P12544:Q12544),IF(OR(K12544="tank",K12544="Boat",K12544="car"),INDEX(Rate!$B$4:$M$25,MATCH(Gilbert!N12544,Rate!$A$4:$A$25,0),MATCH(Gilbert!L12544,Rate!$B$3:$M$3,0))*O12544*0.8,INDEX(Rate!$B$4:$M$25,MATCH(Gilbert!N12544,Rate!$A$4:$A$25,0),MATCH(Gilbert!L12544,Rate!$B$3:$M$3,0))*O12544)),"")</f>
        <v/>
      </c>
      <c r="T12544" s="71" t="str">
        <f t="shared" si="588"/>
        <v/>
      </c>
    </row>
    <row r="12545" spans="16:20">
      <c r="P12545" s="70" t="str">
        <f t="shared" si="586"/>
        <v/>
      </c>
      <c r="Q12545" s="70" t="str">
        <f t="shared" si="587"/>
        <v/>
      </c>
      <c r="R12545" s="70" t="str">
        <f>IFERROR(IF(K12545="handling and wharfage",SUM(P12545:Q12545),IF(OR(K12545="tank",K12545="Boat",K12545="car"),INDEX(Rate!$B$4:$M$25,MATCH(Gilbert!N12545,Rate!$A$4:$A$25,0),MATCH(Gilbert!L12545,Rate!$B$3:$M$3,0))*O12545*0.8,INDEX(Rate!$B$4:$M$25,MATCH(Gilbert!N12545,Rate!$A$4:$A$25,0),MATCH(Gilbert!L12545,Rate!$B$3:$M$3,0))*O12545)),"")</f>
        <v/>
      </c>
      <c r="T12545" s="71" t="str">
        <f t="shared" si="588"/>
        <v/>
      </c>
    </row>
    <row r="12546" spans="16:20">
      <c r="P12546" s="70" t="str">
        <f t="shared" si="586"/>
        <v/>
      </c>
      <c r="Q12546" s="70" t="str">
        <f t="shared" si="587"/>
        <v/>
      </c>
      <c r="R12546" s="70" t="str">
        <f>IFERROR(IF(K12546="handling and wharfage",SUM(P12546:Q12546),IF(OR(K12546="tank",K12546="Boat",K12546="car"),INDEX(Rate!$B$4:$M$25,MATCH(Gilbert!N12546,Rate!$A$4:$A$25,0),MATCH(Gilbert!L12546,Rate!$B$3:$M$3,0))*O12546*0.8,INDEX(Rate!$B$4:$M$25,MATCH(Gilbert!N12546,Rate!$A$4:$A$25,0),MATCH(Gilbert!L12546,Rate!$B$3:$M$3,0))*O12546)),"")</f>
        <v/>
      </c>
      <c r="T12546" s="71" t="str">
        <f t="shared" si="588"/>
        <v/>
      </c>
    </row>
    <row r="12547" spans="16:20">
      <c r="P12547" s="70" t="str">
        <f t="shared" ref="P12547:P12610" si="589">IF(OR(K12547="handling and wharfage",K12547="rau handling and wharfage"),O12547*30,"")</f>
        <v/>
      </c>
      <c r="Q12547" s="70" t="str">
        <f t="shared" ref="Q12547:Q12610" si="590">IF(K12547&lt;&gt;"handling and wharfage","",O12547*3.5)</f>
        <v/>
      </c>
      <c r="R12547" s="70" t="str">
        <f>IFERROR(IF(K12547="handling and wharfage",SUM(P12547:Q12547),IF(OR(K12547="tank",K12547="Boat",K12547="car"),INDEX(Rate!$B$4:$M$25,MATCH(Gilbert!N12547,Rate!$A$4:$A$25,0),MATCH(Gilbert!L12547,Rate!$B$3:$M$3,0))*O12547*0.8,INDEX(Rate!$B$4:$M$25,MATCH(Gilbert!N12547,Rate!$A$4:$A$25,0),MATCH(Gilbert!L12547,Rate!$B$3:$M$3,0))*O12547)),"")</f>
        <v/>
      </c>
      <c r="T12547" s="71" t="str">
        <f t="shared" ref="T12547:T12610" si="591">IF(L12547="","",IF(L12547="General2","F0070000061A","E31250000331"))</f>
        <v/>
      </c>
    </row>
    <row r="12548" spans="16:20">
      <c r="P12548" s="70" t="str">
        <f t="shared" si="589"/>
        <v/>
      </c>
      <c r="Q12548" s="70" t="str">
        <f t="shared" si="590"/>
        <v/>
      </c>
      <c r="R12548" s="70" t="str">
        <f>IFERROR(IF(K12548="handling and wharfage",SUM(P12548:Q12548),IF(OR(K12548="tank",K12548="Boat",K12548="car"),INDEX(Rate!$B$4:$M$25,MATCH(Gilbert!N12548,Rate!$A$4:$A$25,0),MATCH(Gilbert!L12548,Rate!$B$3:$M$3,0))*O12548*0.8,INDEX(Rate!$B$4:$M$25,MATCH(Gilbert!N12548,Rate!$A$4:$A$25,0),MATCH(Gilbert!L12548,Rate!$B$3:$M$3,0))*O12548)),"")</f>
        <v/>
      </c>
      <c r="T12548" s="71" t="str">
        <f t="shared" si="591"/>
        <v/>
      </c>
    </row>
    <row r="12549" spans="16:20">
      <c r="P12549" s="70" t="str">
        <f t="shared" si="589"/>
        <v/>
      </c>
      <c r="Q12549" s="70" t="str">
        <f t="shared" si="590"/>
        <v/>
      </c>
      <c r="R12549" s="70" t="str">
        <f>IFERROR(IF(K12549="handling and wharfage",SUM(P12549:Q12549),IF(OR(K12549="tank",K12549="Boat",K12549="car"),INDEX(Rate!$B$4:$M$25,MATCH(Gilbert!N12549,Rate!$A$4:$A$25,0),MATCH(Gilbert!L12549,Rate!$B$3:$M$3,0))*O12549*0.8,INDEX(Rate!$B$4:$M$25,MATCH(Gilbert!N12549,Rate!$A$4:$A$25,0),MATCH(Gilbert!L12549,Rate!$B$3:$M$3,0))*O12549)),"")</f>
        <v/>
      </c>
      <c r="T12549" s="71" t="str">
        <f t="shared" si="591"/>
        <v/>
      </c>
    </row>
    <row r="12550" spans="16:20">
      <c r="P12550" s="70" t="str">
        <f t="shared" si="589"/>
        <v/>
      </c>
      <c r="Q12550" s="70" t="str">
        <f t="shared" si="590"/>
        <v/>
      </c>
      <c r="R12550" s="70" t="str">
        <f>IFERROR(IF(K12550="handling and wharfage",SUM(P12550:Q12550),IF(OR(K12550="tank",K12550="Boat",K12550="car"),INDEX(Rate!$B$4:$M$25,MATCH(Gilbert!N12550,Rate!$A$4:$A$25,0),MATCH(Gilbert!L12550,Rate!$B$3:$M$3,0))*O12550*0.8,INDEX(Rate!$B$4:$M$25,MATCH(Gilbert!N12550,Rate!$A$4:$A$25,0),MATCH(Gilbert!L12550,Rate!$B$3:$M$3,0))*O12550)),"")</f>
        <v/>
      </c>
      <c r="T12550" s="71" t="str">
        <f t="shared" si="591"/>
        <v/>
      </c>
    </row>
    <row r="12551" spans="16:20">
      <c r="P12551" s="70" t="str">
        <f t="shared" si="589"/>
        <v/>
      </c>
      <c r="Q12551" s="70" t="str">
        <f t="shared" si="590"/>
        <v/>
      </c>
      <c r="R12551" s="70" t="str">
        <f>IFERROR(IF(K12551="handling and wharfage",SUM(P12551:Q12551),IF(OR(K12551="tank",K12551="Boat",K12551="car"),INDEX(Rate!$B$4:$M$25,MATCH(Gilbert!N12551,Rate!$A$4:$A$25,0),MATCH(Gilbert!L12551,Rate!$B$3:$M$3,0))*O12551*0.8,INDEX(Rate!$B$4:$M$25,MATCH(Gilbert!N12551,Rate!$A$4:$A$25,0),MATCH(Gilbert!L12551,Rate!$B$3:$M$3,0))*O12551)),"")</f>
        <v/>
      </c>
      <c r="T12551" s="71" t="str">
        <f t="shared" si="591"/>
        <v/>
      </c>
    </row>
    <row r="12552" spans="16:20">
      <c r="P12552" s="70" t="str">
        <f t="shared" si="589"/>
        <v/>
      </c>
      <c r="Q12552" s="70" t="str">
        <f t="shared" si="590"/>
        <v/>
      </c>
      <c r="R12552" s="70" t="str">
        <f>IFERROR(IF(K12552="handling and wharfage",SUM(P12552:Q12552),IF(OR(K12552="tank",K12552="Boat",K12552="car"),INDEX(Rate!$B$4:$M$25,MATCH(Gilbert!N12552,Rate!$A$4:$A$25,0),MATCH(Gilbert!L12552,Rate!$B$3:$M$3,0))*O12552*0.8,INDEX(Rate!$B$4:$M$25,MATCH(Gilbert!N12552,Rate!$A$4:$A$25,0),MATCH(Gilbert!L12552,Rate!$B$3:$M$3,0))*O12552)),"")</f>
        <v/>
      </c>
      <c r="T12552" s="71" t="str">
        <f t="shared" si="591"/>
        <v/>
      </c>
    </row>
    <row r="12553" spans="16:20">
      <c r="P12553" s="70" t="str">
        <f t="shared" si="589"/>
        <v/>
      </c>
      <c r="Q12553" s="70" t="str">
        <f t="shared" si="590"/>
        <v/>
      </c>
      <c r="R12553" s="70" t="str">
        <f>IFERROR(IF(K12553="handling and wharfage",SUM(P12553:Q12553),IF(OR(K12553="tank",K12553="Boat",K12553="car"),INDEX(Rate!$B$4:$M$25,MATCH(Gilbert!N12553,Rate!$A$4:$A$25,0),MATCH(Gilbert!L12553,Rate!$B$3:$M$3,0))*O12553*0.8,INDEX(Rate!$B$4:$M$25,MATCH(Gilbert!N12553,Rate!$A$4:$A$25,0),MATCH(Gilbert!L12553,Rate!$B$3:$M$3,0))*O12553)),"")</f>
        <v/>
      </c>
      <c r="T12553" s="71" t="str">
        <f t="shared" si="591"/>
        <v/>
      </c>
    </row>
    <row r="12554" spans="16:20">
      <c r="P12554" s="70" t="str">
        <f t="shared" si="589"/>
        <v/>
      </c>
      <c r="Q12554" s="70" t="str">
        <f t="shared" si="590"/>
        <v/>
      </c>
      <c r="R12554" s="70" t="str">
        <f>IFERROR(IF(K12554="handling and wharfage",SUM(P12554:Q12554),IF(OR(K12554="tank",K12554="Boat",K12554="car"),INDEX(Rate!$B$4:$M$25,MATCH(Gilbert!N12554,Rate!$A$4:$A$25,0),MATCH(Gilbert!L12554,Rate!$B$3:$M$3,0))*O12554*0.8,INDEX(Rate!$B$4:$M$25,MATCH(Gilbert!N12554,Rate!$A$4:$A$25,0),MATCH(Gilbert!L12554,Rate!$B$3:$M$3,0))*O12554)),"")</f>
        <v/>
      </c>
      <c r="T12554" s="71" t="str">
        <f t="shared" si="591"/>
        <v/>
      </c>
    </row>
    <row r="12555" spans="16:20">
      <c r="P12555" s="70" t="str">
        <f t="shared" si="589"/>
        <v/>
      </c>
      <c r="Q12555" s="70" t="str">
        <f t="shared" si="590"/>
        <v/>
      </c>
      <c r="R12555" s="70" t="str">
        <f>IFERROR(IF(K12555="handling and wharfage",SUM(P12555:Q12555),IF(OR(K12555="tank",K12555="Boat",K12555="car"),INDEX(Rate!$B$4:$M$25,MATCH(Gilbert!N12555,Rate!$A$4:$A$25,0),MATCH(Gilbert!L12555,Rate!$B$3:$M$3,0))*O12555*0.8,INDEX(Rate!$B$4:$M$25,MATCH(Gilbert!N12555,Rate!$A$4:$A$25,0),MATCH(Gilbert!L12555,Rate!$B$3:$M$3,0))*O12555)),"")</f>
        <v/>
      </c>
      <c r="T12555" s="71" t="str">
        <f t="shared" si="591"/>
        <v/>
      </c>
    </row>
    <row r="12556" spans="16:20">
      <c r="P12556" s="70" t="str">
        <f t="shared" si="589"/>
        <v/>
      </c>
      <c r="Q12556" s="70" t="str">
        <f t="shared" si="590"/>
        <v/>
      </c>
      <c r="R12556" s="70" t="str">
        <f>IFERROR(IF(K12556="handling and wharfage",SUM(P12556:Q12556),IF(OR(K12556="tank",K12556="Boat",K12556="car"),INDEX(Rate!$B$4:$M$25,MATCH(Gilbert!N12556,Rate!$A$4:$A$25,0),MATCH(Gilbert!L12556,Rate!$B$3:$M$3,0))*O12556*0.8,INDEX(Rate!$B$4:$M$25,MATCH(Gilbert!N12556,Rate!$A$4:$A$25,0),MATCH(Gilbert!L12556,Rate!$B$3:$M$3,0))*O12556)),"")</f>
        <v/>
      </c>
      <c r="T12556" s="71" t="str">
        <f t="shared" si="591"/>
        <v/>
      </c>
    </row>
    <row r="12557" spans="16:20">
      <c r="P12557" s="70" t="str">
        <f t="shared" si="589"/>
        <v/>
      </c>
      <c r="Q12557" s="70" t="str">
        <f t="shared" si="590"/>
        <v/>
      </c>
      <c r="R12557" s="70" t="str">
        <f>IFERROR(IF(K12557="handling and wharfage",SUM(P12557:Q12557),IF(OR(K12557="tank",K12557="Boat",K12557="car"),INDEX(Rate!$B$4:$M$25,MATCH(Gilbert!N12557,Rate!$A$4:$A$25,0),MATCH(Gilbert!L12557,Rate!$B$3:$M$3,0))*O12557*0.8,INDEX(Rate!$B$4:$M$25,MATCH(Gilbert!N12557,Rate!$A$4:$A$25,0),MATCH(Gilbert!L12557,Rate!$B$3:$M$3,0))*O12557)),"")</f>
        <v/>
      </c>
      <c r="T12557" s="71" t="str">
        <f t="shared" si="591"/>
        <v/>
      </c>
    </row>
    <row r="12558" spans="16:20">
      <c r="P12558" s="70" t="str">
        <f t="shared" si="589"/>
        <v/>
      </c>
      <c r="Q12558" s="70" t="str">
        <f t="shared" si="590"/>
        <v/>
      </c>
      <c r="R12558" s="70" t="str">
        <f>IFERROR(IF(K12558="handling and wharfage",SUM(P12558:Q12558),IF(OR(K12558="tank",K12558="Boat",K12558="car"),INDEX(Rate!$B$4:$M$25,MATCH(Gilbert!N12558,Rate!$A$4:$A$25,0),MATCH(Gilbert!L12558,Rate!$B$3:$M$3,0))*O12558*0.8,INDEX(Rate!$B$4:$M$25,MATCH(Gilbert!N12558,Rate!$A$4:$A$25,0),MATCH(Gilbert!L12558,Rate!$B$3:$M$3,0))*O12558)),"")</f>
        <v/>
      </c>
      <c r="T12558" s="71" t="str">
        <f t="shared" si="591"/>
        <v/>
      </c>
    </row>
    <row r="12559" spans="16:20">
      <c r="P12559" s="70" t="str">
        <f t="shared" si="589"/>
        <v/>
      </c>
      <c r="Q12559" s="70" t="str">
        <f t="shared" si="590"/>
        <v/>
      </c>
      <c r="R12559" s="70" t="str">
        <f>IFERROR(IF(K12559="handling and wharfage",SUM(P12559:Q12559),IF(OR(K12559="tank",K12559="Boat",K12559="car"),INDEX(Rate!$B$4:$M$25,MATCH(Gilbert!N12559,Rate!$A$4:$A$25,0),MATCH(Gilbert!L12559,Rate!$B$3:$M$3,0))*O12559*0.8,INDEX(Rate!$B$4:$M$25,MATCH(Gilbert!N12559,Rate!$A$4:$A$25,0),MATCH(Gilbert!L12559,Rate!$B$3:$M$3,0))*O12559)),"")</f>
        <v/>
      </c>
      <c r="T12559" s="71" t="str">
        <f t="shared" si="591"/>
        <v/>
      </c>
    </row>
    <row r="12560" spans="16:20">
      <c r="P12560" s="70" t="str">
        <f t="shared" si="589"/>
        <v/>
      </c>
      <c r="Q12560" s="70" t="str">
        <f t="shared" si="590"/>
        <v/>
      </c>
      <c r="R12560" s="70" t="str">
        <f>IFERROR(IF(K12560="handling and wharfage",SUM(P12560:Q12560),IF(OR(K12560="tank",K12560="Boat",K12560="car"),INDEX(Rate!$B$4:$M$25,MATCH(Gilbert!N12560,Rate!$A$4:$A$25,0),MATCH(Gilbert!L12560,Rate!$B$3:$M$3,0))*O12560*0.8,INDEX(Rate!$B$4:$M$25,MATCH(Gilbert!N12560,Rate!$A$4:$A$25,0),MATCH(Gilbert!L12560,Rate!$B$3:$M$3,0))*O12560)),"")</f>
        <v/>
      </c>
      <c r="T12560" s="71" t="str">
        <f t="shared" si="591"/>
        <v/>
      </c>
    </row>
    <row r="12561" spans="16:20">
      <c r="P12561" s="70" t="str">
        <f t="shared" si="589"/>
        <v/>
      </c>
      <c r="Q12561" s="70" t="str">
        <f t="shared" si="590"/>
        <v/>
      </c>
      <c r="R12561" s="70" t="str">
        <f>IFERROR(IF(K12561="handling and wharfage",SUM(P12561:Q12561),IF(OR(K12561="tank",K12561="Boat",K12561="car"),INDEX(Rate!$B$4:$M$25,MATCH(Gilbert!N12561,Rate!$A$4:$A$25,0),MATCH(Gilbert!L12561,Rate!$B$3:$M$3,0))*O12561*0.8,INDEX(Rate!$B$4:$M$25,MATCH(Gilbert!N12561,Rate!$A$4:$A$25,0),MATCH(Gilbert!L12561,Rate!$B$3:$M$3,0))*O12561)),"")</f>
        <v/>
      </c>
      <c r="T12561" s="71" t="str">
        <f t="shared" si="591"/>
        <v/>
      </c>
    </row>
    <row r="12562" spans="16:20">
      <c r="P12562" s="70" t="str">
        <f t="shared" si="589"/>
        <v/>
      </c>
      <c r="Q12562" s="70" t="str">
        <f t="shared" si="590"/>
        <v/>
      </c>
      <c r="R12562" s="70" t="str">
        <f>IFERROR(IF(K12562="handling and wharfage",SUM(P12562:Q12562),IF(OR(K12562="tank",K12562="Boat",K12562="car"),INDEX(Rate!$B$4:$M$25,MATCH(Gilbert!N12562,Rate!$A$4:$A$25,0),MATCH(Gilbert!L12562,Rate!$B$3:$M$3,0))*O12562*0.8,INDEX(Rate!$B$4:$M$25,MATCH(Gilbert!N12562,Rate!$A$4:$A$25,0),MATCH(Gilbert!L12562,Rate!$B$3:$M$3,0))*O12562)),"")</f>
        <v/>
      </c>
      <c r="T12562" s="71" t="str">
        <f t="shared" si="591"/>
        <v/>
      </c>
    </row>
    <row r="12563" spans="16:20">
      <c r="P12563" s="70" t="str">
        <f t="shared" si="589"/>
        <v/>
      </c>
      <c r="Q12563" s="70" t="str">
        <f t="shared" si="590"/>
        <v/>
      </c>
      <c r="R12563" s="70" t="str">
        <f>IFERROR(IF(K12563="handling and wharfage",SUM(P12563:Q12563),IF(OR(K12563="tank",K12563="Boat",K12563="car"),INDEX(Rate!$B$4:$M$25,MATCH(Gilbert!N12563,Rate!$A$4:$A$25,0),MATCH(Gilbert!L12563,Rate!$B$3:$M$3,0))*O12563*0.8,INDEX(Rate!$B$4:$M$25,MATCH(Gilbert!N12563,Rate!$A$4:$A$25,0),MATCH(Gilbert!L12563,Rate!$B$3:$M$3,0))*O12563)),"")</f>
        <v/>
      </c>
      <c r="T12563" s="71" t="str">
        <f t="shared" si="591"/>
        <v/>
      </c>
    </row>
    <row r="12564" spans="16:20">
      <c r="P12564" s="70" t="str">
        <f t="shared" si="589"/>
        <v/>
      </c>
      <c r="Q12564" s="70" t="str">
        <f t="shared" si="590"/>
        <v/>
      </c>
      <c r="R12564" s="70" t="str">
        <f>IFERROR(IF(K12564="handling and wharfage",SUM(P12564:Q12564),IF(OR(K12564="tank",K12564="Boat",K12564="car"),INDEX(Rate!$B$4:$M$25,MATCH(Gilbert!N12564,Rate!$A$4:$A$25,0),MATCH(Gilbert!L12564,Rate!$B$3:$M$3,0))*O12564*0.8,INDEX(Rate!$B$4:$M$25,MATCH(Gilbert!N12564,Rate!$A$4:$A$25,0),MATCH(Gilbert!L12564,Rate!$B$3:$M$3,0))*O12564)),"")</f>
        <v/>
      </c>
      <c r="T12564" s="71" t="str">
        <f t="shared" si="591"/>
        <v/>
      </c>
    </row>
    <row r="12565" spans="16:20">
      <c r="P12565" s="70" t="str">
        <f t="shared" si="589"/>
        <v/>
      </c>
      <c r="Q12565" s="70" t="str">
        <f t="shared" si="590"/>
        <v/>
      </c>
      <c r="R12565" s="70" t="str">
        <f>IFERROR(IF(K12565="handling and wharfage",SUM(P12565:Q12565),IF(OR(K12565="tank",K12565="Boat",K12565="car"),INDEX(Rate!$B$4:$M$25,MATCH(Gilbert!N12565,Rate!$A$4:$A$25,0),MATCH(Gilbert!L12565,Rate!$B$3:$M$3,0))*O12565*0.8,INDEX(Rate!$B$4:$M$25,MATCH(Gilbert!N12565,Rate!$A$4:$A$25,0),MATCH(Gilbert!L12565,Rate!$B$3:$M$3,0))*O12565)),"")</f>
        <v/>
      </c>
      <c r="T12565" s="71" t="str">
        <f t="shared" si="591"/>
        <v/>
      </c>
    </row>
    <row r="12566" spans="16:20">
      <c r="P12566" s="70" t="str">
        <f t="shared" si="589"/>
        <v/>
      </c>
      <c r="Q12566" s="70" t="str">
        <f t="shared" si="590"/>
        <v/>
      </c>
      <c r="R12566" s="70" t="str">
        <f>IFERROR(IF(K12566="handling and wharfage",SUM(P12566:Q12566),IF(OR(K12566="tank",K12566="Boat",K12566="car"),INDEX(Rate!$B$4:$M$25,MATCH(Gilbert!N12566,Rate!$A$4:$A$25,0),MATCH(Gilbert!L12566,Rate!$B$3:$M$3,0))*O12566*0.8,INDEX(Rate!$B$4:$M$25,MATCH(Gilbert!N12566,Rate!$A$4:$A$25,0),MATCH(Gilbert!L12566,Rate!$B$3:$M$3,0))*O12566)),"")</f>
        <v/>
      </c>
      <c r="T12566" s="71" t="str">
        <f t="shared" si="591"/>
        <v/>
      </c>
    </row>
    <row r="12567" spans="16:20">
      <c r="P12567" s="70" t="str">
        <f t="shared" si="589"/>
        <v/>
      </c>
      <c r="Q12567" s="70" t="str">
        <f t="shared" si="590"/>
        <v/>
      </c>
      <c r="R12567" s="70" t="str">
        <f>IFERROR(IF(K12567="handling and wharfage",SUM(P12567:Q12567),IF(OR(K12567="tank",K12567="Boat",K12567="car"),INDEX(Rate!$B$4:$M$25,MATCH(Gilbert!N12567,Rate!$A$4:$A$25,0),MATCH(Gilbert!L12567,Rate!$B$3:$M$3,0))*O12567*0.8,INDEX(Rate!$B$4:$M$25,MATCH(Gilbert!N12567,Rate!$A$4:$A$25,0),MATCH(Gilbert!L12567,Rate!$B$3:$M$3,0))*O12567)),"")</f>
        <v/>
      </c>
      <c r="T12567" s="71" t="str">
        <f t="shared" si="591"/>
        <v/>
      </c>
    </row>
    <row r="12568" spans="16:20">
      <c r="P12568" s="70" t="str">
        <f t="shared" si="589"/>
        <v/>
      </c>
      <c r="Q12568" s="70" t="str">
        <f t="shared" si="590"/>
        <v/>
      </c>
      <c r="R12568" s="70" t="str">
        <f>IFERROR(IF(K12568="handling and wharfage",SUM(P12568:Q12568),IF(OR(K12568="tank",K12568="Boat",K12568="car"),INDEX(Rate!$B$4:$M$25,MATCH(Gilbert!N12568,Rate!$A$4:$A$25,0),MATCH(Gilbert!L12568,Rate!$B$3:$M$3,0))*O12568*0.8,INDEX(Rate!$B$4:$M$25,MATCH(Gilbert!N12568,Rate!$A$4:$A$25,0),MATCH(Gilbert!L12568,Rate!$B$3:$M$3,0))*O12568)),"")</f>
        <v/>
      </c>
      <c r="T12568" s="71" t="str">
        <f t="shared" si="591"/>
        <v/>
      </c>
    </row>
    <row r="12569" spans="16:20">
      <c r="P12569" s="70" t="str">
        <f t="shared" si="589"/>
        <v/>
      </c>
      <c r="Q12569" s="70" t="str">
        <f t="shared" si="590"/>
        <v/>
      </c>
      <c r="R12569" s="70" t="str">
        <f>IFERROR(IF(K12569="handling and wharfage",SUM(P12569:Q12569),IF(OR(K12569="tank",K12569="Boat",K12569="car"),INDEX(Rate!$B$4:$M$25,MATCH(Gilbert!N12569,Rate!$A$4:$A$25,0),MATCH(Gilbert!L12569,Rate!$B$3:$M$3,0))*O12569*0.8,INDEX(Rate!$B$4:$M$25,MATCH(Gilbert!N12569,Rate!$A$4:$A$25,0),MATCH(Gilbert!L12569,Rate!$B$3:$M$3,0))*O12569)),"")</f>
        <v/>
      </c>
      <c r="T12569" s="71" t="str">
        <f t="shared" si="591"/>
        <v/>
      </c>
    </row>
    <row r="12570" spans="16:20">
      <c r="P12570" s="70" t="str">
        <f t="shared" si="589"/>
        <v/>
      </c>
      <c r="Q12570" s="70" t="str">
        <f t="shared" si="590"/>
        <v/>
      </c>
      <c r="R12570" s="70" t="str">
        <f>IFERROR(IF(K12570="handling and wharfage",SUM(P12570:Q12570),IF(OR(K12570="tank",K12570="Boat",K12570="car"),INDEX(Rate!$B$4:$M$25,MATCH(Gilbert!N12570,Rate!$A$4:$A$25,0),MATCH(Gilbert!L12570,Rate!$B$3:$M$3,0))*O12570*0.8,INDEX(Rate!$B$4:$M$25,MATCH(Gilbert!N12570,Rate!$A$4:$A$25,0),MATCH(Gilbert!L12570,Rate!$B$3:$M$3,0))*O12570)),"")</f>
        <v/>
      </c>
      <c r="T12570" s="71" t="str">
        <f t="shared" si="591"/>
        <v/>
      </c>
    </row>
    <row r="12571" spans="16:20">
      <c r="P12571" s="70" t="str">
        <f t="shared" si="589"/>
        <v/>
      </c>
      <c r="Q12571" s="70" t="str">
        <f t="shared" si="590"/>
        <v/>
      </c>
      <c r="R12571" s="70" t="str">
        <f>IFERROR(IF(K12571="handling and wharfage",SUM(P12571:Q12571),IF(OR(K12571="tank",K12571="Boat",K12571="car"),INDEX(Rate!$B$4:$M$25,MATCH(Gilbert!N12571,Rate!$A$4:$A$25,0),MATCH(Gilbert!L12571,Rate!$B$3:$M$3,0))*O12571*0.8,INDEX(Rate!$B$4:$M$25,MATCH(Gilbert!N12571,Rate!$A$4:$A$25,0),MATCH(Gilbert!L12571,Rate!$B$3:$M$3,0))*O12571)),"")</f>
        <v/>
      </c>
      <c r="T12571" s="71" t="str">
        <f t="shared" si="591"/>
        <v/>
      </c>
    </row>
    <row r="12572" spans="16:20">
      <c r="P12572" s="70" t="str">
        <f t="shared" si="589"/>
        <v/>
      </c>
      <c r="Q12572" s="70" t="str">
        <f t="shared" si="590"/>
        <v/>
      </c>
      <c r="R12572" s="70" t="str">
        <f>IFERROR(IF(K12572="handling and wharfage",SUM(P12572:Q12572),IF(OR(K12572="tank",K12572="Boat",K12572="car"),INDEX(Rate!$B$4:$M$25,MATCH(Gilbert!N12572,Rate!$A$4:$A$25,0),MATCH(Gilbert!L12572,Rate!$B$3:$M$3,0))*O12572*0.8,INDEX(Rate!$B$4:$M$25,MATCH(Gilbert!N12572,Rate!$A$4:$A$25,0),MATCH(Gilbert!L12572,Rate!$B$3:$M$3,0))*O12572)),"")</f>
        <v/>
      </c>
      <c r="T12572" s="71" t="str">
        <f t="shared" si="591"/>
        <v/>
      </c>
    </row>
    <row r="12573" spans="16:20">
      <c r="P12573" s="70" t="str">
        <f t="shared" si="589"/>
        <v/>
      </c>
      <c r="Q12573" s="70" t="str">
        <f t="shared" si="590"/>
        <v/>
      </c>
      <c r="R12573" s="70" t="str">
        <f>IFERROR(IF(K12573="handling and wharfage",SUM(P12573:Q12573),IF(OR(K12573="tank",K12573="Boat",K12573="car"),INDEX(Rate!$B$4:$M$25,MATCH(Gilbert!N12573,Rate!$A$4:$A$25,0),MATCH(Gilbert!L12573,Rate!$B$3:$M$3,0))*O12573*0.8,INDEX(Rate!$B$4:$M$25,MATCH(Gilbert!N12573,Rate!$A$4:$A$25,0),MATCH(Gilbert!L12573,Rate!$B$3:$M$3,0))*O12573)),"")</f>
        <v/>
      </c>
      <c r="T12573" s="71" t="str">
        <f t="shared" si="591"/>
        <v/>
      </c>
    </row>
    <row r="12574" spans="16:20">
      <c r="P12574" s="70" t="str">
        <f t="shared" si="589"/>
        <v/>
      </c>
      <c r="Q12574" s="70" t="str">
        <f t="shared" si="590"/>
        <v/>
      </c>
      <c r="R12574" s="70" t="str">
        <f>IFERROR(IF(K12574="handling and wharfage",SUM(P12574:Q12574),IF(OR(K12574="tank",K12574="Boat",K12574="car"),INDEX(Rate!$B$4:$M$25,MATCH(Gilbert!N12574,Rate!$A$4:$A$25,0),MATCH(Gilbert!L12574,Rate!$B$3:$M$3,0))*O12574*0.8,INDEX(Rate!$B$4:$M$25,MATCH(Gilbert!N12574,Rate!$A$4:$A$25,0),MATCH(Gilbert!L12574,Rate!$B$3:$M$3,0))*O12574)),"")</f>
        <v/>
      </c>
      <c r="T12574" s="71" t="str">
        <f t="shared" si="591"/>
        <v/>
      </c>
    </row>
    <row r="12575" spans="16:20">
      <c r="P12575" s="70" t="str">
        <f t="shared" si="589"/>
        <v/>
      </c>
      <c r="Q12575" s="70" t="str">
        <f t="shared" si="590"/>
        <v/>
      </c>
      <c r="R12575" s="70" t="str">
        <f>IFERROR(IF(K12575="handling and wharfage",SUM(P12575:Q12575),IF(OR(K12575="tank",K12575="Boat",K12575="car"),INDEX(Rate!$B$4:$M$25,MATCH(Gilbert!N12575,Rate!$A$4:$A$25,0),MATCH(Gilbert!L12575,Rate!$B$3:$M$3,0))*O12575*0.8,INDEX(Rate!$B$4:$M$25,MATCH(Gilbert!N12575,Rate!$A$4:$A$25,0),MATCH(Gilbert!L12575,Rate!$B$3:$M$3,0))*O12575)),"")</f>
        <v/>
      </c>
      <c r="T12575" s="71" t="str">
        <f t="shared" si="591"/>
        <v/>
      </c>
    </row>
    <row r="12576" spans="16:20">
      <c r="P12576" s="70" t="str">
        <f t="shared" si="589"/>
        <v/>
      </c>
      <c r="Q12576" s="70" t="str">
        <f t="shared" si="590"/>
        <v/>
      </c>
      <c r="R12576" s="70" t="str">
        <f>IFERROR(IF(K12576="handling and wharfage",SUM(P12576:Q12576),IF(OR(K12576="tank",K12576="Boat",K12576="car"),INDEX(Rate!$B$4:$M$25,MATCH(Gilbert!N12576,Rate!$A$4:$A$25,0),MATCH(Gilbert!L12576,Rate!$B$3:$M$3,0))*O12576*0.8,INDEX(Rate!$B$4:$M$25,MATCH(Gilbert!N12576,Rate!$A$4:$A$25,0),MATCH(Gilbert!L12576,Rate!$B$3:$M$3,0))*O12576)),"")</f>
        <v/>
      </c>
      <c r="T12576" s="71" t="str">
        <f t="shared" si="591"/>
        <v/>
      </c>
    </row>
    <row r="12577" spans="16:20">
      <c r="P12577" s="70" t="str">
        <f t="shared" si="589"/>
        <v/>
      </c>
      <c r="Q12577" s="70" t="str">
        <f t="shared" si="590"/>
        <v/>
      </c>
      <c r="R12577" s="70" t="str">
        <f>IFERROR(IF(K12577="handling and wharfage",SUM(P12577:Q12577),IF(OR(K12577="tank",K12577="Boat",K12577="car"),INDEX(Rate!$B$4:$M$25,MATCH(Gilbert!N12577,Rate!$A$4:$A$25,0),MATCH(Gilbert!L12577,Rate!$B$3:$M$3,0))*O12577*0.8,INDEX(Rate!$B$4:$M$25,MATCH(Gilbert!N12577,Rate!$A$4:$A$25,0),MATCH(Gilbert!L12577,Rate!$B$3:$M$3,0))*O12577)),"")</f>
        <v/>
      </c>
      <c r="T12577" s="71" t="str">
        <f t="shared" si="591"/>
        <v/>
      </c>
    </row>
    <row r="12578" spans="16:20">
      <c r="P12578" s="70" t="str">
        <f t="shared" si="589"/>
        <v/>
      </c>
      <c r="Q12578" s="70" t="str">
        <f t="shared" si="590"/>
        <v/>
      </c>
      <c r="R12578" s="70" t="str">
        <f>IFERROR(IF(K12578="handling and wharfage",SUM(P12578:Q12578),IF(OR(K12578="tank",K12578="Boat",K12578="car"),INDEX(Rate!$B$4:$M$25,MATCH(Gilbert!N12578,Rate!$A$4:$A$25,0),MATCH(Gilbert!L12578,Rate!$B$3:$M$3,0))*O12578*0.8,INDEX(Rate!$B$4:$M$25,MATCH(Gilbert!N12578,Rate!$A$4:$A$25,0),MATCH(Gilbert!L12578,Rate!$B$3:$M$3,0))*O12578)),"")</f>
        <v/>
      </c>
      <c r="T12578" s="71" t="str">
        <f t="shared" si="591"/>
        <v/>
      </c>
    </row>
    <row r="12579" spans="16:20">
      <c r="P12579" s="70" t="str">
        <f t="shared" si="589"/>
        <v/>
      </c>
      <c r="Q12579" s="70" t="str">
        <f t="shared" si="590"/>
        <v/>
      </c>
      <c r="R12579" s="70" t="str">
        <f>IFERROR(IF(K12579="handling and wharfage",SUM(P12579:Q12579),IF(OR(K12579="tank",K12579="Boat",K12579="car"),INDEX(Rate!$B$4:$M$25,MATCH(Gilbert!N12579,Rate!$A$4:$A$25,0),MATCH(Gilbert!L12579,Rate!$B$3:$M$3,0))*O12579*0.8,INDEX(Rate!$B$4:$M$25,MATCH(Gilbert!N12579,Rate!$A$4:$A$25,0),MATCH(Gilbert!L12579,Rate!$B$3:$M$3,0))*O12579)),"")</f>
        <v/>
      </c>
      <c r="T12579" s="71" t="str">
        <f t="shared" si="591"/>
        <v/>
      </c>
    </row>
    <row r="12580" spans="16:20">
      <c r="P12580" s="70" t="str">
        <f t="shared" si="589"/>
        <v/>
      </c>
      <c r="Q12580" s="70" t="str">
        <f t="shared" si="590"/>
        <v/>
      </c>
      <c r="R12580" s="70" t="str">
        <f>IFERROR(IF(K12580="handling and wharfage",SUM(P12580:Q12580),IF(OR(K12580="tank",K12580="Boat",K12580="car"),INDEX(Rate!$B$4:$M$25,MATCH(Gilbert!N12580,Rate!$A$4:$A$25,0),MATCH(Gilbert!L12580,Rate!$B$3:$M$3,0))*O12580*0.8,INDEX(Rate!$B$4:$M$25,MATCH(Gilbert!N12580,Rate!$A$4:$A$25,0),MATCH(Gilbert!L12580,Rate!$B$3:$M$3,0))*O12580)),"")</f>
        <v/>
      </c>
      <c r="T12580" s="71" t="str">
        <f t="shared" si="591"/>
        <v/>
      </c>
    </row>
    <row r="12581" spans="16:20">
      <c r="P12581" s="70" t="str">
        <f t="shared" si="589"/>
        <v/>
      </c>
      <c r="Q12581" s="70" t="str">
        <f t="shared" si="590"/>
        <v/>
      </c>
      <c r="R12581" s="70" t="str">
        <f>IFERROR(IF(K12581="handling and wharfage",SUM(P12581:Q12581),IF(OR(K12581="tank",K12581="Boat",K12581="car"),INDEX(Rate!$B$4:$M$25,MATCH(Gilbert!N12581,Rate!$A$4:$A$25,0),MATCH(Gilbert!L12581,Rate!$B$3:$M$3,0))*O12581*0.8,INDEX(Rate!$B$4:$M$25,MATCH(Gilbert!N12581,Rate!$A$4:$A$25,0),MATCH(Gilbert!L12581,Rate!$B$3:$M$3,0))*O12581)),"")</f>
        <v/>
      </c>
      <c r="T12581" s="71" t="str">
        <f t="shared" si="591"/>
        <v/>
      </c>
    </row>
    <row r="12582" spans="16:20">
      <c r="P12582" s="70" t="str">
        <f t="shared" si="589"/>
        <v/>
      </c>
      <c r="Q12582" s="70" t="str">
        <f t="shared" si="590"/>
        <v/>
      </c>
      <c r="R12582" s="70" t="str">
        <f>IFERROR(IF(K12582="handling and wharfage",SUM(P12582:Q12582),IF(OR(K12582="tank",K12582="Boat",K12582="car"),INDEX(Rate!$B$4:$M$25,MATCH(Gilbert!N12582,Rate!$A$4:$A$25,0),MATCH(Gilbert!L12582,Rate!$B$3:$M$3,0))*O12582*0.8,INDEX(Rate!$B$4:$M$25,MATCH(Gilbert!N12582,Rate!$A$4:$A$25,0),MATCH(Gilbert!L12582,Rate!$B$3:$M$3,0))*O12582)),"")</f>
        <v/>
      </c>
      <c r="T12582" s="71" t="str">
        <f t="shared" si="591"/>
        <v/>
      </c>
    </row>
    <row r="12583" spans="16:20">
      <c r="P12583" s="70" t="str">
        <f t="shared" si="589"/>
        <v/>
      </c>
      <c r="Q12583" s="70" t="str">
        <f t="shared" si="590"/>
        <v/>
      </c>
      <c r="R12583" s="70" t="str">
        <f>IFERROR(IF(K12583="handling and wharfage",SUM(P12583:Q12583),IF(OR(K12583="tank",K12583="Boat",K12583="car"),INDEX(Rate!$B$4:$M$25,MATCH(Gilbert!N12583,Rate!$A$4:$A$25,0),MATCH(Gilbert!L12583,Rate!$B$3:$M$3,0))*O12583*0.8,INDEX(Rate!$B$4:$M$25,MATCH(Gilbert!N12583,Rate!$A$4:$A$25,0),MATCH(Gilbert!L12583,Rate!$B$3:$M$3,0))*O12583)),"")</f>
        <v/>
      </c>
      <c r="T12583" s="71" t="str">
        <f t="shared" si="591"/>
        <v/>
      </c>
    </row>
    <row r="12584" spans="16:20">
      <c r="P12584" s="70" t="str">
        <f t="shared" si="589"/>
        <v/>
      </c>
      <c r="Q12584" s="70" t="str">
        <f t="shared" si="590"/>
        <v/>
      </c>
      <c r="R12584" s="70" t="str">
        <f>IFERROR(IF(K12584="handling and wharfage",SUM(P12584:Q12584),IF(OR(K12584="tank",K12584="Boat",K12584="car"),INDEX(Rate!$B$4:$M$25,MATCH(Gilbert!N12584,Rate!$A$4:$A$25,0),MATCH(Gilbert!L12584,Rate!$B$3:$M$3,0))*O12584*0.8,INDEX(Rate!$B$4:$M$25,MATCH(Gilbert!N12584,Rate!$A$4:$A$25,0),MATCH(Gilbert!L12584,Rate!$B$3:$M$3,0))*O12584)),"")</f>
        <v/>
      </c>
      <c r="T12584" s="71" t="str">
        <f t="shared" si="591"/>
        <v/>
      </c>
    </row>
    <row r="12585" spans="16:20">
      <c r="P12585" s="70" t="str">
        <f t="shared" si="589"/>
        <v/>
      </c>
      <c r="Q12585" s="70" t="str">
        <f t="shared" si="590"/>
        <v/>
      </c>
      <c r="R12585" s="70" t="str">
        <f>IFERROR(IF(K12585="handling and wharfage",SUM(P12585:Q12585),IF(OR(K12585="tank",K12585="Boat",K12585="car"),INDEX(Rate!$B$4:$M$25,MATCH(Gilbert!N12585,Rate!$A$4:$A$25,0),MATCH(Gilbert!L12585,Rate!$B$3:$M$3,0))*O12585*0.8,INDEX(Rate!$B$4:$M$25,MATCH(Gilbert!N12585,Rate!$A$4:$A$25,0),MATCH(Gilbert!L12585,Rate!$B$3:$M$3,0))*O12585)),"")</f>
        <v/>
      </c>
      <c r="T12585" s="71" t="str">
        <f t="shared" si="591"/>
        <v/>
      </c>
    </row>
    <row r="12586" spans="16:20">
      <c r="P12586" s="70" t="str">
        <f t="shared" si="589"/>
        <v/>
      </c>
      <c r="Q12586" s="70" t="str">
        <f t="shared" si="590"/>
        <v/>
      </c>
      <c r="R12586" s="70" t="str">
        <f>IFERROR(IF(K12586="handling and wharfage",SUM(P12586:Q12586),IF(OR(K12586="tank",K12586="Boat",K12586="car"),INDEX(Rate!$B$4:$M$25,MATCH(Gilbert!N12586,Rate!$A$4:$A$25,0),MATCH(Gilbert!L12586,Rate!$B$3:$M$3,0))*O12586*0.8,INDEX(Rate!$B$4:$M$25,MATCH(Gilbert!N12586,Rate!$A$4:$A$25,0),MATCH(Gilbert!L12586,Rate!$B$3:$M$3,0))*O12586)),"")</f>
        <v/>
      </c>
      <c r="T12586" s="71" t="str">
        <f t="shared" si="591"/>
        <v/>
      </c>
    </row>
    <row r="12587" spans="16:20">
      <c r="P12587" s="70" t="str">
        <f t="shared" si="589"/>
        <v/>
      </c>
      <c r="Q12587" s="70" t="str">
        <f t="shared" si="590"/>
        <v/>
      </c>
      <c r="R12587" s="70" t="str">
        <f>IFERROR(IF(K12587="handling and wharfage",SUM(P12587:Q12587),IF(OR(K12587="tank",K12587="Boat",K12587="car"),INDEX(Rate!$B$4:$M$25,MATCH(Gilbert!N12587,Rate!$A$4:$A$25,0),MATCH(Gilbert!L12587,Rate!$B$3:$M$3,0))*O12587*0.8,INDEX(Rate!$B$4:$M$25,MATCH(Gilbert!N12587,Rate!$A$4:$A$25,0),MATCH(Gilbert!L12587,Rate!$B$3:$M$3,0))*O12587)),"")</f>
        <v/>
      </c>
      <c r="T12587" s="71" t="str">
        <f t="shared" si="591"/>
        <v/>
      </c>
    </row>
    <row r="12588" spans="16:20">
      <c r="P12588" s="70" t="str">
        <f t="shared" si="589"/>
        <v/>
      </c>
      <c r="Q12588" s="70" t="str">
        <f t="shared" si="590"/>
        <v/>
      </c>
      <c r="R12588" s="70" t="str">
        <f>IFERROR(IF(K12588="handling and wharfage",SUM(P12588:Q12588),IF(OR(K12588="tank",K12588="Boat",K12588="car"),INDEX(Rate!$B$4:$M$25,MATCH(Gilbert!N12588,Rate!$A$4:$A$25,0),MATCH(Gilbert!L12588,Rate!$B$3:$M$3,0))*O12588*0.8,INDEX(Rate!$B$4:$M$25,MATCH(Gilbert!N12588,Rate!$A$4:$A$25,0),MATCH(Gilbert!L12588,Rate!$B$3:$M$3,0))*O12588)),"")</f>
        <v/>
      </c>
      <c r="T12588" s="71" t="str">
        <f t="shared" si="591"/>
        <v/>
      </c>
    </row>
    <row r="12589" spans="16:20">
      <c r="P12589" s="70" t="str">
        <f t="shared" si="589"/>
        <v/>
      </c>
      <c r="Q12589" s="70" t="str">
        <f t="shared" si="590"/>
        <v/>
      </c>
      <c r="R12589" s="70" t="str">
        <f>IFERROR(IF(K12589="handling and wharfage",SUM(P12589:Q12589),IF(OR(K12589="tank",K12589="Boat",K12589="car"),INDEX(Rate!$B$4:$M$25,MATCH(Gilbert!N12589,Rate!$A$4:$A$25,0),MATCH(Gilbert!L12589,Rate!$B$3:$M$3,0))*O12589*0.8,INDEX(Rate!$B$4:$M$25,MATCH(Gilbert!N12589,Rate!$A$4:$A$25,0),MATCH(Gilbert!L12589,Rate!$B$3:$M$3,0))*O12589)),"")</f>
        <v/>
      </c>
      <c r="T12589" s="71" t="str">
        <f t="shared" si="591"/>
        <v/>
      </c>
    </row>
    <row r="12590" spans="16:20">
      <c r="P12590" s="70" t="str">
        <f t="shared" si="589"/>
        <v/>
      </c>
      <c r="Q12590" s="70" t="str">
        <f t="shared" si="590"/>
        <v/>
      </c>
      <c r="R12590" s="70" t="str">
        <f>IFERROR(IF(K12590="handling and wharfage",SUM(P12590:Q12590),IF(OR(K12590="tank",K12590="Boat",K12590="car"),INDEX(Rate!$B$4:$M$25,MATCH(Gilbert!N12590,Rate!$A$4:$A$25,0),MATCH(Gilbert!L12590,Rate!$B$3:$M$3,0))*O12590*0.8,INDEX(Rate!$B$4:$M$25,MATCH(Gilbert!N12590,Rate!$A$4:$A$25,0),MATCH(Gilbert!L12590,Rate!$B$3:$M$3,0))*O12590)),"")</f>
        <v/>
      </c>
      <c r="T12590" s="71" t="str">
        <f t="shared" si="591"/>
        <v/>
      </c>
    </row>
    <row r="12591" spans="16:20">
      <c r="P12591" s="70" t="str">
        <f t="shared" si="589"/>
        <v/>
      </c>
      <c r="Q12591" s="70" t="str">
        <f t="shared" si="590"/>
        <v/>
      </c>
      <c r="R12591" s="70" t="str">
        <f>IFERROR(IF(K12591="handling and wharfage",SUM(P12591:Q12591),IF(OR(K12591="tank",K12591="Boat",K12591="car"),INDEX(Rate!$B$4:$M$25,MATCH(Gilbert!N12591,Rate!$A$4:$A$25,0),MATCH(Gilbert!L12591,Rate!$B$3:$M$3,0))*O12591*0.8,INDEX(Rate!$B$4:$M$25,MATCH(Gilbert!N12591,Rate!$A$4:$A$25,0),MATCH(Gilbert!L12591,Rate!$B$3:$M$3,0))*O12591)),"")</f>
        <v/>
      </c>
      <c r="T12591" s="71" t="str">
        <f t="shared" si="591"/>
        <v/>
      </c>
    </row>
    <row r="12592" spans="16:20">
      <c r="P12592" s="70" t="str">
        <f t="shared" si="589"/>
        <v/>
      </c>
      <c r="Q12592" s="70" t="str">
        <f t="shared" si="590"/>
        <v/>
      </c>
      <c r="R12592" s="70" t="str">
        <f>IFERROR(IF(K12592="handling and wharfage",SUM(P12592:Q12592),IF(OR(K12592="tank",K12592="Boat",K12592="car"),INDEX(Rate!$B$4:$M$25,MATCH(Gilbert!N12592,Rate!$A$4:$A$25,0),MATCH(Gilbert!L12592,Rate!$B$3:$M$3,0))*O12592*0.8,INDEX(Rate!$B$4:$M$25,MATCH(Gilbert!N12592,Rate!$A$4:$A$25,0),MATCH(Gilbert!L12592,Rate!$B$3:$M$3,0))*O12592)),"")</f>
        <v/>
      </c>
      <c r="T12592" s="71" t="str">
        <f t="shared" si="591"/>
        <v/>
      </c>
    </row>
    <row r="12593" spans="16:20">
      <c r="P12593" s="70" t="str">
        <f t="shared" si="589"/>
        <v/>
      </c>
      <c r="Q12593" s="70" t="str">
        <f t="shared" si="590"/>
        <v/>
      </c>
      <c r="R12593" s="70" t="str">
        <f>IFERROR(IF(K12593="handling and wharfage",SUM(P12593:Q12593),IF(OR(K12593="tank",K12593="Boat",K12593="car"),INDEX(Rate!$B$4:$M$25,MATCH(Gilbert!N12593,Rate!$A$4:$A$25,0),MATCH(Gilbert!L12593,Rate!$B$3:$M$3,0))*O12593*0.8,INDEX(Rate!$B$4:$M$25,MATCH(Gilbert!N12593,Rate!$A$4:$A$25,0),MATCH(Gilbert!L12593,Rate!$B$3:$M$3,0))*O12593)),"")</f>
        <v/>
      </c>
      <c r="T12593" s="71" t="str">
        <f t="shared" si="591"/>
        <v/>
      </c>
    </row>
    <row r="12594" spans="16:20">
      <c r="P12594" s="70" t="str">
        <f t="shared" si="589"/>
        <v/>
      </c>
      <c r="Q12594" s="70" t="str">
        <f t="shared" si="590"/>
        <v/>
      </c>
      <c r="R12594" s="70" t="str">
        <f>IFERROR(IF(K12594="handling and wharfage",SUM(P12594:Q12594),IF(OR(K12594="tank",K12594="Boat",K12594="car"),INDEX(Rate!$B$4:$M$25,MATCH(Gilbert!N12594,Rate!$A$4:$A$25,0),MATCH(Gilbert!L12594,Rate!$B$3:$M$3,0))*O12594*0.8,INDEX(Rate!$B$4:$M$25,MATCH(Gilbert!N12594,Rate!$A$4:$A$25,0),MATCH(Gilbert!L12594,Rate!$B$3:$M$3,0))*O12594)),"")</f>
        <v/>
      </c>
      <c r="T12594" s="71" t="str">
        <f t="shared" si="591"/>
        <v/>
      </c>
    </row>
    <row r="12595" spans="16:20">
      <c r="P12595" s="70" t="str">
        <f t="shared" si="589"/>
        <v/>
      </c>
      <c r="Q12595" s="70" t="str">
        <f t="shared" si="590"/>
        <v/>
      </c>
      <c r="R12595" s="70" t="str">
        <f>IFERROR(IF(K12595="handling and wharfage",SUM(P12595:Q12595),IF(OR(K12595="tank",K12595="Boat",K12595="car"),INDEX(Rate!$B$4:$M$25,MATCH(Gilbert!N12595,Rate!$A$4:$A$25,0),MATCH(Gilbert!L12595,Rate!$B$3:$M$3,0))*O12595*0.8,INDEX(Rate!$B$4:$M$25,MATCH(Gilbert!N12595,Rate!$A$4:$A$25,0),MATCH(Gilbert!L12595,Rate!$B$3:$M$3,0))*O12595)),"")</f>
        <v/>
      </c>
      <c r="T12595" s="71" t="str">
        <f t="shared" si="591"/>
        <v/>
      </c>
    </row>
    <row r="12596" spans="16:20">
      <c r="P12596" s="70" t="str">
        <f t="shared" si="589"/>
        <v/>
      </c>
      <c r="Q12596" s="70" t="str">
        <f t="shared" si="590"/>
        <v/>
      </c>
      <c r="R12596" s="70" t="str">
        <f>IFERROR(IF(K12596="handling and wharfage",SUM(P12596:Q12596),IF(OR(K12596="tank",K12596="Boat",K12596="car"),INDEX(Rate!$B$4:$M$25,MATCH(Gilbert!N12596,Rate!$A$4:$A$25,0),MATCH(Gilbert!L12596,Rate!$B$3:$M$3,0))*O12596*0.8,INDEX(Rate!$B$4:$M$25,MATCH(Gilbert!N12596,Rate!$A$4:$A$25,0),MATCH(Gilbert!L12596,Rate!$B$3:$M$3,0))*O12596)),"")</f>
        <v/>
      </c>
      <c r="T12596" s="71" t="str">
        <f t="shared" si="591"/>
        <v/>
      </c>
    </row>
    <row r="12597" spans="16:20">
      <c r="P12597" s="70" t="str">
        <f t="shared" si="589"/>
        <v/>
      </c>
      <c r="Q12597" s="70" t="str">
        <f t="shared" si="590"/>
        <v/>
      </c>
      <c r="R12597" s="70" t="str">
        <f>IFERROR(IF(K12597="handling and wharfage",SUM(P12597:Q12597),IF(OR(K12597="tank",K12597="Boat",K12597="car"),INDEX(Rate!$B$4:$M$25,MATCH(Gilbert!N12597,Rate!$A$4:$A$25,0),MATCH(Gilbert!L12597,Rate!$B$3:$M$3,0))*O12597*0.8,INDEX(Rate!$B$4:$M$25,MATCH(Gilbert!N12597,Rate!$A$4:$A$25,0),MATCH(Gilbert!L12597,Rate!$B$3:$M$3,0))*O12597)),"")</f>
        <v/>
      </c>
      <c r="T12597" s="71" t="str">
        <f t="shared" si="591"/>
        <v/>
      </c>
    </row>
    <row r="12598" spans="16:20">
      <c r="P12598" s="70" t="str">
        <f t="shared" si="589"/>
        <v/>
      </c>
      <c r="Q12598" s="70" t="str">
        <f t="shared" si="590"/>
        <v/>
      </c>
      <c r="R12598" s="70" t="str">
        <f>IFERROR(IF(K12598="handling and wharfage",SUM(P12598:Q12598),IF(OR(K12598="tank",K12598="Boat",K12598="car"),INDEX(Rate!$B$4:$M$25,MATCH(Gilbert!N12598,Rate!$A$4:$A$25,0),MATCH(Gilbert!L12598,Rate!$B$3:$M$3,0))*O12598*0.8,INDEX(Rate!$B$4:$M$25,MATCH(Gilbert!N12598,Rate!$A$4:$A$25,0),MATCH(Gilbert!L12598,Rate!$B$3:$M$3,0))*O12598)),"")</f>
        <v/>
      </c>
      <c r="T12598" s="71" t="str">
        <f t="shared" si="591"/>
        <v/>
      </c>
    </row>
    <row r="12599" spans="16:20">
      <c r="P12599" s="70" t="str">
        <f t="shared" si="589"/>
        <v/>
      </c>
      <c r="Q12599" s="70" t="str">
        <f t="shared" si="590"/>
        <v/>
      </c>
      <c r="R12599" s="70" t="str">
        <f>IFERROR(IF(K12599="handling and wharfage",SUM(P12599:Q12599),IF(OR(K12599="tank",K12599="Boat",K12599="car"),INDEX(Rate!$B$4:$M$25,MATCH(Gilbert!N12599,Rate!$A$4:$A$25,0),MATCH(Gilbert!L12599,Rate!$B$3:$M$3,0))*O12599*0.8,INDEX(Rate!$B$4:$M$25,MATCH(Gilbert!N12599,Rate!$A$4:$A$25,0),MATCH(Gilbert!L12599,Rate!$B$3:$M$3,0))*O12599)),"")</f>
        <v/>
      </c>
      <c r="T12599" s="71" t="str">
        <f t="shared" si="591"/>
        <v/>
      </c>
    </row>
    <row r="12600" spans="16:20">
      <c r="P12600" s="70" t="str">
        <f t="shared" si="589"/>
        <v/>
      </c>
      <c r="Q12600" s="70" t="str">
        <f t="shared" si="590"/>
        <v/>
      </c>
      <c r="R12600" s="70" t="str">
        <f>IFERROR(IF(K12600="handling and wharfage",SUM(P12600:Q12600),IF(OR(K12600="tank",K12600="Boat",K12600="car"),INDEX(Rate!$B$4:$M$25,MATCH(Gilbert!N12600,Rate!$A$4:$A$25,0),MATCH(Gilbert!L12600,Rate!$B$3:$M$3,0))*O12600*0.8,INDEX(Rate!$B$4:$M$25,MATCH(Gilbert!N12600,Rate!$A$4:$A$25,0),MATCH(Gilbert!L12600,Rate!$B$3:$M$3,0))*O12600)),"")</f>
        <v/>
      </c>
      <c r="T12600" s="71" t="str">
        <f t="shared" si="591"/>
        <v/>
      </c>
    </row>
    <row r="12601" spans="16:20">
      <c r="P12601" s="70" t="str">
        <f t="shared" si="589"/>
        <v/>
      </c>
      <c r="Q12601" s="70" t="str">
        <f t="shared" si="590"/>
        <v/>
      </c>
      <c r="R12601" s="70" t="str">
        <f>IFERROR(IF(K12601="handling and wharfage",SUM(P12601:Q12601),IF(OR(K12601="tank",K12601="Boat",K12601="car"),INDEX(Rate!$B$4:$M$25,MATCH(Gilbert!N12601,Rate!$A$4:$A$25,0),MATCH(Gilbert!L12601,Rate!$B$3:$M$3,0))*O12601*0.8,INDEX(Rate!$B$4:$M$25,MATCH(Gilbert!N12601,Rate!$A$4:$A$25,0),MATCH(Gilbert!L12601,Rate!$B$3:$M$3,0))*O12601)),"")</f>
        <v/>
      </c>
      <c r="T12601" s="71" t="str">
        <f t="shared" si="591"/>
        <v/>
      </c>
    </row>
    <row r="12602" spans="16:20">
      <c r="P12602" s="70" t="str">
        <f t="shared" si="589"/>
        <v/>
      </c>
      <c r="Q12602" s="70" t="str">
        <f t="shared" si="590"/>
        <v/>
      </c>
      <c r="R12602" s="70" t="str">
        <f>IFERROR(IF(K12602="handling and wharfage",SUM(P12602:Q12602),IF(OR(K12602="tank",K12602="Boat",K12602="car"),INDEX(Rate!$B$4:$M$25,MATCH(Gilbert!N12602,Rate!$A$4:$A$25,0),MATCH(Gilbert!L12602,Rate!$B$3:$M$3,0))*O12602*0.8,INDEX(Rate!$B$4:$M$25,MATCH(Gilbert!N12602,Rate!$A$4:$A$25,0),MATCH(Gilbert!L12602,Rate!$B$3:$M$3,0))*O12602)),"")</f>
        <v/>
      </c>
      <c r="T12602" s="71" t="str">
        <f t="shared" si="591"/>
        <v/>
      </c>
    </row>
    <row r="12603" spans="16:20">
      <c r="P12603" s="70" t="str">
        <f t="shared" si="589"/>
        <v/>
      </c>
      <c r="Q12603" s="70" t="str">
        <f t="shared" si="590"/>
        <v/>
      </c>
      <c r="R12603" s="70" t="str">
        <f>IFERROR(IF(K12603="handling and wharfage",SUM(P12603:Q12603),IF(OR(K12603="tank",K12603="Boat",K12603="car"),INDEX(Rate!$B$4:$M$25,MATCH(Gilbert!N12603,Rate!$A$4:$A$25,0),MATCH(Gilbert!L12603,Rate!$B$3:$M$3,0))*O12603*0.8,INDEX(Rate!$B$4:$M$25,MATCH(Gilbert!N12603,Rate!$A$4:$A$25,0),MATCH(Gilbert!L12603,Rate!$B$3:$M$3,0))*O12603)),"")</f>
        <v/>
      </c>
      <c r="T12603" s="71" t="str">
        <f t="shared" si="591"/>
        <v/>
      </c>
    </row>
    <row r="12604" spans="16:20">
      <c r="P12604" s="70" t="str">
        <f t="shared" si="589"/>
        <v/>
      </c>
      <c r="Q12604" s="70" t="str">
        <f t="shared" si="590"/>
        <v/>
      </c>
      <c r="R12604" s="70" t="str">
        <f>IFERROR(IF(K12604="handling and wharfage",SUM(P12604:Q12604),IF(OR(K12604="tank",K12604="Boat",K12604="car"),INDEX(Rate!$B$4:$M$25,MATCH(Gilbert!N12604,Rate!$A$4:$A$25,0),MATCH(Gilbert!L12604,Rate!$B$3:$M$3,0))*O12604*0.8,INDEX(Rate!$B$4:$M$25,MATCH(Gilbert!N12604,Rate!$A$4:$A$25,0),MATCH(Gilbert!L12604,Rate!$B$3:$M$3,0))*O12604)),"")</f>
        <v/>
      </c>
      <c r="T12604" s="71" t="str">
        <f t="shared" si="591"/>
        <v/>
      </c>
    </row>
    <row r="12605" spans="16:20">
      <c r="P12605" s="70" t="str">
        <f t="shared" si="589"/>
        <v/>
      </c>
      <c r="Q12605" s="70" t="str">
        <f t="shared" si="590"/>
        <v/>
      </c>
      <c r="R12605" s="70" t="str">
        <f>IFERROR(IF(K12605="handling and wharfage",SUM(P12605:Q12605),IF(OR(K12605="tank",K12605="Boat",K12605="car"),INDEX(Rate!$B$4:$M$25,MATCH(Gilbert!N12605,Rate!$A$4:$A$25,0),MATCH(Gilbert!L12605,Rate!$B$3:$M$3,0))*O12605*0.8,INDEX(Rate!$B$4:$M$25,MATCH(Gilbert!N12605,Rate!$A$4:$A$25,0),MATCH(Gilbert!L12605,Rate!$B$3:$M$3,0))*O12605)),"")</f>
        <v/>
      </c>
      <c r="T12605" s="71" t="str">
        <f t="shared" si="591"/>
        <v/>
      </c>
    </row>
    <row r="12606" spans="16:20">
      <c r="P12606" s="70" t="str">
        <f t="shared" si="589"/>
        <v/>
      </c>
      <c r="Q12606" s="70" t="str">
        <f t="shared" si="590"/>
        <v/>
      </c>
      <c r="R12606" s="70" t="str">
        <f>IFERROR(IF(K12606="handling and wharfage",SUM(P12606:Q12606),IF(OR(K12606="tank",K12606="Boat",K12606="car"),INDEX(Rate!$B$4:$M$25,MATCH(Gilbert!N12606,Rate!$A$4:$A$25,0),MATCH(Gilbert!L12606,Rate!$B$3:$M$3,0))*O12606*0.8,INDEX(Rate!$B$4:$M$25,MATCH(Gilbert!N12606,Rate!$A$4:$A$25,0),MATCH(Gilbert!L12606,Rate!$B$3:$M$3,0))*O12606)),"")</f>
        <v/>
      </c>
      <c r="T12606" s="71" t="str">
        <f t="shared" si="591"/>
        <v/>
      </c>
    </row>
    <row r="12607" spans="16:20">
      <c r="P12607" s="70" t="str">
        <f t="shared" si="589"/>
        <v/>
      </c>
      <c r="Q12607" s="70" t="str">
        <f t="shared" si="590"/>
        <v/>
      </c>
      <c r="R12607" s="70" t="str">
        <f>IFERROR(IF(K12607="handling and wharfage",SUM(P12607:Q12607),IF(OR(K12607="tank",K12607="Boat",K12607="car"),INDEX(Rate!$B$4:$M$25,MATCH(Gilbert!N12607,Rate!$A$4:$A$25,0),MATCH(Gilbert!L12607,Rate!$B$3:$M$3,0))*O12607*0.8,INDEX(Rate!$B$4:$M$25,MATCH(Gilbert!N12607,Rate!$A$4:$A$25,0),MATCH(Gilbert!L12607,Rate!$B$3:$M$3,0))*O12607)),"")</f>
        <v/>
      </c>
      <c r="T12607" s="71" t="str">
        <f t="shared" si="591"/>
        <v/>
      </c>
    </row>
    <row r="12608" spans="16:20">
      <c r="P12608" s="70" t="str">
        <f t="shared" si="589"/>
        <v/>
      </c>
      <c r="Q12608" s="70" t="str">
        <f t="shared" si="590"/>
        <v/>
      </c>
      <c r="R12608" s="70" t="str">
        <f>IFERROR(IF(K12608="handling and wharfage",SUM(P12608:Q12608),IF(OR(K12608="tank",K12608="Boat",K12608="car"),INDEX(Rate!$B$4:$M$25,MATCH(Gilbert!N12608,Rate!$A$4:$A$25,0),MATCH(Gilbert!L12608,Rate!$B$3:$M$3,0))*O12608*0.8,INDEX(Rate!$B$4:$M$25,MATCH(Gilbert!N12608,Rate!$A$4:$A$25,0),MATCH(Gilbert!L12608,Rate!$B$3:$M$3,0))*O12608)),"")</f>
        <v/>
      </c>
      <c r="T12608" s="71" t="str">
        <f t="shared" si="591"/>
        <v/>
      </c>
    </row>
    <row r="12609" spans="16:20">
      <c r="P12609" s="70" t="str">
        <f t="shared" si="589"/>
        <v/>
      </c>
      <c r="Q12609" s="70" t="str">
        <f t="shared" si="590"/>
        <v/>
      </c>
      <c r="R12609" s="70" t="str">
        <f>IFERROR(IF(K12609="handling and wharfage",SUM(P12609:Q12609),IF(OR(K12609="tank",K12609="Boat",K12609="car"),INDEX(Rate!$B$4:$M$25,MATCH(Gilbert!N12609,Rate!$A$4:$A$25,0),MATCH(Gilbert!L12609,Rate!$B$3:$M$3,0))*O12609*0.8,INDEX(Rate!$B$4:$M$25,MATCH(Gilbert!N12609,Rate!$A$4:$A$25,0),MATCH(Gilbert!L12609,Rate!$B$3:$M$3,0))*O12609)),"")</f>
        <v/>
      </c>
      <c r="T12609" s="71" t="str">
        <f t="shared" si="591"/>
        <v/>
      </c>
    </row>
    <row r="12610" spans="16:20">
      <c r="P12610" s="70" t="str">
        <f t="shared" si="589"/>
        <v/>
      </c>
      <c r="Q12610" s="70" t="str">
        <f t="shared" si="590"/>
        <v/>
      </c>
      <c r="R12610" s="70" t="str">
        <f>IFERROR(IF(K12610="handling and wharfage",SUM(P12610:Q12610),IF(OR(K12610="tank",K12610="Boat",K12610="car"),INDEX(Rate!$B$4:$M$25,MATCH(Gilbert!N12610,Rate!$A$4:$A$25,0),MATCH(Gilbert!L12610,Rate!$B$3:$M$3,0))*O12610*0.8,INDEX(Rate!$B$4:$M$25,MATCH(Gilbert!N12610,Rate!$A$4:$A$25,0),MATCH(Gilbert!L12610,Rate!$B$3:$M$3,0))*O12610)),"")</f>
        <v/>
      </c>
      <c r="T12610" s="71" t="str">
        <f t="shared" si="591"/>
        <v/>
      </c>
    </row>
    <row r="12611" spans="16:20">
      <c r="P12611" s="70" t="str">
        <f t="shared" ref="P12611:P12674" si="592">IF(OR(K12611="handling and wharfage",K12611="rau handling and wharfage"),O12611*30,"")</f>
        <v/>
      </c>
      <c r="Q12611" s="70" t="str">
        <f t="shared" ref="Q12611:Q12674" si="593">IF(K12611&lt;&gt;"handling and wharfage","",O12611*3.5)</f>
        <v/>
      </c>
      <c r="R12611" s="70" t="str">
        <f>IFERROR(IF(K12611="handling and wharfage",SUM(P12611:Q12611),IF(OR(K12611="tank",K12611="Boat",K12611="car"),INDEX(Rate!$B$4:$M$25,MATCH(Gilbert!N12611,Rate!$A$4:$A$25,0),MATCH(Gilbert!L12611,Rate!$B$3:$M$3,0))*O12611*0.8,INDEX(Rate!$B$4:$M$25,MATCH(Gilbert!N12611,Rate!$A$4:$A$25,0),MATCH(Gilbert!L12611,Rate!$B$3:$M$3,0))*O12611)),"")</f>
        <v/>
      </c>
      <c r="T12611" s="71" t="str">
        <f t="shared" ref="T12611:T12674" si="594">IF(L12611="","",IF(L12611="General2","F0070000061A","E31250000331"))</f>
        <v/>
      </c>
    </row>
    <row r="12612" spans="16:20">
      <c r="P12612" s="70" t="str">
        <f t="shared" si="592"/>
        <v/>
      </c>
      <c r="Q12612" s="70" t="str">
        <f t="shared" si="593"/>
        <v/>
      </c>
      <c r="R12612" s="70" t="str">
        <f>IFERROR(IF(K12612="handling and wharfage",SUM(P12612:Q12612),IF(OR(K12612="tank",K12612="Boat",K12612="car"),INDEX(Rate!$B$4:$M$25,MATCH(Gilbert!N12612,Rate!$A$4:$A$25,0),MATCH(Gilbert!L12612,Rate!$B$3:$M$3,0))*O12612*0.8,INDEX(Rate!$B$4:$M$25,MATCH(Gilbert!N12612,Rate!$A$4:$A$25,0),MATCH(Gilbert!L12612,Rate!$B$3:$M$3,0))*O12612)),"")</f>
        <v/>
      </c>
      <c r="T12612" s="71" t="str">
        <f t="shared" si="594"/>
        <v/>
      </c>
    </row>
    <row r="12613" spans="16:20">
      <c r="P12613" s="70" t="str">
        <f t="shared" si="592"/>
        <v/>
      </c>
      <c r="Q12613" s="70" t="str">
        <f t="shared" si="593"/>
        <v/>
      </c>
      <c r="R12613" s="70" t="str">
        <f>IFERROR(IF(K12613="handling and wharfage",SUM(P12613:Q12613),IF(OR(K12613="tank",K12613="Boat",K12613="car"),INDEX(Rate!$B$4:$M$25,MATCH(Gilbert!N12613,Rate!$A$4:$A$25,0),MATCH(Gilbert!L12613,Rate!$B$3:$M$3,0))*O12613*0.8,INDEX(Rate!$B$4:$M$25,MATCH(Gilbert!N12613,Rate!$A$4:$A$25,0),MATCH(Gilbert!L12613,Rate!$B$3:$M$3,0))*O12613)),"")</f>
        <v/>
      </c>
      <c r="T12613" s="71" t="str">
        <f t="shared" si="594"/>
        <v/>
      </c>
    </row>
    <row r="12614" spans="16:20">
      <c r="P12614" s="70" t="str">
        <f t="shared" si="592"/>
        <v/>
      </c>
      <c r="Q12614" s="70" t="str">
        <f t="shared" si="593"/>
        <v/>
      </c>
      <c r="R12614" s="70" t="str">
        <f>IFERROR(IF(K12614="handling and wharfage",SUM(P12614:Q12614),IF(OR(K12614="tank",K12614="Boat",K12614="car"),INDEX(Rate!$B$4:$M$25,MATCH(Gilbert!N12614,Rate!$A$4:$A$25,0),MATCH(Gilbert!L12614,Rate!$B$3:$M$3,0))*O12614*0.8,INDEX(Rate!$B$4:$M$25,MATCH(Gilbert!N12614,Rate!$A$4:$A$25,0),MATCH(Gilbert!L12614,Rate!$B$3:$M$3,0))*O12614)),"")</f>
        <v/>
      </c>
      <c r="T12614" s="71" t="str">
        <f t="shared" si="594"/>
        <v/>
      </c>
    </row>
    <row r="12615" spans="16:20">
      <c r="P12615" s="70" t="str">
        <f t="shared" si="592"/>
        <v/>
      </c>
      <c r="Q12615" s="70" t="str">
        <f t="shared" si="593"/>
        <v/>
      </c>
      <c r="R12615" s="70" t="str">
        <f>IFERROR(IF(K12615="handling and wharfage",SUM(P12615:Q12615),IF(OR(K12615="tank",K12615="Boat",K12615="car"),INDEX(Rate!$B$4:$M$25,MATCH(Gilbert!N12615,Rate!$A$4:$A$25,0),MATCH(Gilbert!L12615,Rate!$B$3:$M$3,0))*O12615*0.8,INDEX(Rate!$B$4:$M$25,MATCH(Gilbert!N12615,Rate!$A$4:$A$25,0),MATCH(Gilbert!L12615,Rate!$B$3:$M$3,0))*O12615)),"")</f>
        <v/>
      </c>
      <c r="T12615" s="71" t="str">
        <f t="shared" si="594"/>
        <v/>
      </c>
    </row>
    <row r="12616" spans="16:20">
      <c r="P12616" s="70" t="str">
        <f t="shared" si="592"/>
        <v/>
      </c>
      <c r="Q12616" s="70" t="str">
        <f t="shared" si="593"/>
        <v/>
      </c>
      <c r="R12616" s="70" t="str">
        <f>IFERROR(IF(K12616="handling and wharfage",SUM(P12616:Q12616),IF(OR(K12616="tank",K12616="Boat",K12616="car"),INDEX(Rate!$B$4:$M$25,MATCH(Gilbert!N12616,Rate!$A$4:$A$25,0),MATCH(Gilbert!L12616,Rate!$B$3:$M$3,0))*O12616*0.8,INDEX(Rate!$B$4:$M$25,MATCH(Gilbert!N12616,Rate!$A$4:$A$25,0),MATCH(Gilbert!L12616,Rate!$B$3:$M$3,0))*O12616)),"")</f>
        <v/>
      </c>
      <c r="T12616" s="71" t="str">
        <f t="shared" si="594"/>
        <v/>
      </c>
    </row>
    <row r="12617" spans="16:20">
      <c r="P12617" s="70" t="str">
        <f t="shared" si="592"/>
        <v/>
      </c>
      <c r="Q12617" s="70" t="str">
        <f t="shared" si="593"/>
        <v/>
      </c>
      <c r="R12617" s="70" t="str">
        <f>IFERROR(IF(K12617="handling and wharfage",SUM(P12617:Q12617),IF(OR(K12617="tank",K12617="Boat",K12617="car"),INDEX(Rate!$B$4:$M$25,MATCH(Gilbert!N12617,Rate!$A$4:$A$25,0),MATCH(Gilbert!L12617,Rate!$B$3:$M$3,0))*O12617*0.8,INDEX(Rate!$B$4:$M$25,MATCH(Gilbert!N12617,Rate!$A$4:$A$25,0),MATCH(Gilbert!L12617,Rate!$B$3:$M$3,0))*O12617)),"")</f>
        <v/>
      </c>
      <c r="T12617" s="71" t="str">
        <f t="shared" si="594"/>
        <v/>
      </c>
    </row>
    <row r="12618" spans="16:20">
      <c r="P12618" s="70" t="str">
        <f t="shared" si="592"/>
        <v/>
      </c>
      <c r="Q12618" s="70" t="str">
        <f t="shared" si="593"/>
        <v/>
      </c>
      <c r="R12618" s="70" t="str">
        <f>IFERROR(IF(K12618="handling and wharfage",SUM(P12618:Q12618),IF(OR(K12618="tank",K12618="Boat",K12618="car"),INDEX(Rate!$B$4:$M$25,MATCH(Gilbert!N12618,Rate!$A$4:$A$25,0),MATCH(Gilbert!L12618,Rate!$B$3:$M$3,0))*O12618*0.8,INDEX(Rate!$B$4:$M$25,MATCH(Gilbert!N12618,Rate!$A$4:$A$25,0),MATCH(Gilbert!L12618,Rate!$B$3:$M$3,0))*O12618)),"")</f>
        <v/>
      </c>
      <c r="T12618" s="71" t="str">
        <f t="shared" si="594"/>
        <v/>
      </c>
    </row>
    <row r="12619" spans="16:20">
      <c r="P12619" s="70" t="str">
        <f t="shared" si="592"/>
        <v/>
      </c>
      <c r="Q12619" s="70" t="str">
        <f t="shared" si="593"/>
        <v/>
      </c>
      <c r="R12619" s="70" t="str">
        <f>IFERROR(IF(K12619="handling and wharfage",SUM(P12619:Q12619),IF(OR(K12619="tank",K12619="Boat",K12619="car"),INDEX(Rate!$B$4:$M$25,MATCH(Gilbert!N12619,Rate!$A$4:$A$25,0),MATCH(Gilbert!L12619,Rate!$B$3:$M$3,0))*O12619*0.8,INDEX(Rate!$B$4:$M$25,MATCH(Gilbert!N12619,Rate!$A$4:$A$25,0),MATCH(Gilbert!L12619,Rate!$B$3:$M$3,0))*O12619)),"")</f>
        <v/>
      </c>
      <c r="T12619" s="71" t="str">
        <f t="shared" si="594"/>
        <v/>
      </c>
    </row>
    <row r="12620" spans="16:20">
      <c r="P12620" s="70" t="str">
        <f t="shared" si="592"/>
        <v/>
      </c>
      <c r="Q12620" s="70" t="str">
        <f t="shared" si="593"/>
        <v/>
      </c>
      <c r="R12620" s="70" t="str">
        <f>IFERROR(IF(K12620="handling and wharfage",SUM(P12620:Q12620),IF(OR(K12620="tank",K12620="Boat",K12620="car"),INDEX(Rate!$B$4:$M$25,MATCH(Gilbert!N12620,Rate!$A$4:$A$25,0),MATCH(Gilbert!L12620,Rate!$B$3:$M$3,0))*O12620*0.8,INDEX(Rate!$B$4:$M$25,MATCH(Gilbert!N12620,Rate!$A$4:$A$25,0),MATCH(Gilbert!L12620,Rate!$B$3:$M$3,0))*O12620)),"")</f>
        <v/>
      </c>
      <c r="T12620" s="71" t="str">
        <f t="shared" si="594"/>
        <v/>
      </c>
    </row>
    <row r="12621" spans="16:20">
      <c r="P12621" s="70" t="str">
        <f t="shared" si="592"/>
        <v/>
      </c>
      <c r="Q12621" s="70" t="str">
        <f t="shared" si="593"/>
        <v/>
      </c>
      <c r="R12621" s="70" t="str">
        <f>IFERROR(IF(K12621="handling and wharfage",SUM(P12621:Q12621),IF(OR(K12621="tank",K12621="Boat",K12621="car"),INDEX(Rate!$B$4:$M$25,MATCH(Gilbert!N12621,Rate!$A$4:$A$25,0),MATCH(Gilbert!L12621,Rate!$B$3:$M$3,0))*O12621*0.8,INDEX(Rate!$B$4:$M$25,MATCH(Gilbert!N12621,Rate!$A$4:$A$25,0),MATCH(Gilbert!L12621,Rate!$B$3:$M$3,0))*O12621)),"")</f>
        <v/>
      </c>
      <c r="T12621" s="71" t="str">
        <f t="shared" si="594"/>
        <v/>
      </c>
    </row>
    <row r="12622" spans="16:20">
      <c r="P12622" s="70" t="str">
        <f t="shared" si="592"/>
        <v/>
      </c>
      <c r="Q12622" s="70" t="str">
        <f t="shared" si="593"/>
        <v/>
      </c>
      <c r="R12622" s="70" t="str">
        <f>IFERROR(IF(K12622="handling and wharfage",SUM(P12622:Q12622),IF(OR(K12622="tank",K12622="Boat",K12622="car"),INDEX(Rate!$B$4:$M$25,MATCH(Gilbert!N12622,Rate!$A$4:$A$25,0),MATCH(Gilbert!L12622,Rate!$B$3:$M$3,0))*O12622*0.8,INDEX(Rate!$B$4:$M$25,MATCH(Gilbert!N12622,Rate!$A$4:$A$25,0),MATCH(Gilbert!L12622,Rate!$B$3:$M$3,0))*O12622)),"")</f>
        <v/>
      </c>
      <c r="T12622" s="71" t="str">
        <f t="shared" si="594"/>
        <v/>
      </c>
    </row>
    <row r="12623" spans="16:20">
      <c r="P12623" s="70" t="str">
        <f t="shared" si="592"/>
        <v/>
      </c>
      <c r="Q12623" s="70" t="str">
        <f t="shared" si="593"/>
        <v/>
      </c>
      <c r="R12623" s="70" t="str">
        <f>IFERROR(IF(K12623="handling and wharfage",SUM(P12623:Q12623),IF(OR(K12623="tank",K12623="Boat",K12623="car"),INDEX(Rate!$B$4:$M$25,MATCH(Gilbert!N12623,Rate!$A$4:$A$25,0),MATCH(Gilbert!L12623,Rate!$B$3:$M$3,0))*O12623*0.8,INDEX(Rate!$B$4:$M$25,MATCH(Gilbert!N12623,Rate!$A$4:$A$25,0),MATCH(Gilbert!L12623,Rate!$B$3:$M$3,0))*O12623)),"")</f>
        <v/>
      </c>
      <c r="T12623" s="71" t="str">
        <f t="shared" si="594"/>
        <v/>
      </c>
    </row>
    <row r="12624" spans="16:20">
      <c r="P12624" s="70" t="str">
        <f t="shared" si="592"/>
        <v/>
      </c>
      <c r="Q12624" s="70" t="str">
        <f t="shared" si="593"/>
        <v/>
      </c>
      <c r="R12624" s="70" t="str">
        <f>IFERROR(IF(K12624="handling and wharfage",SUM(P12624:Q12624),IF(OR(K12624="tank",K12624="Boat",K12624="car"),INDEX(Rate!$B$4:$M$25,MATCH(Gilbert!N12624,Rate!$A$4:$A$25,0),MATCH(Gilbert!L12624,Rate!$B$3:$M$3,0))*O12624*0.8,INDEX(Rate!$B$4:$M$25,MATCH(Gilbert!N12624,Rate!$A$4:$A$25,0),MATCH(Gilbert!L12624,Rate!$B$3:$M$3,0))*O12624)),"")</f>
        <v/>
      </c>
      <c r="T12624" s="71" t="str">
        <f t="shared" si="594"/>
        <v/>
      </c>
    </row>
    <row r="12625" spans="16:20">
      <c r="P12625" s="70" t="str">
        <f t="shared" si="592"/>
        <v/>
      </c>
      <c r="Q12625" s="70" t="str">
        <f t="shared" si="593"/>
        <v/>
      </c>
      <c r="R12625" s="70" t="str">
        <f>IFERROR(IF(K12625="handling and wharfage",SUM(P12625:Q12625),IF(OR(K12625="tank",K12625="Boat",K12625="car"),INDEX(Rate!$B$4:$M$25,MATCH(Gilbert!N12625,Rate!$A$4:$A$25,0),MATCH(Gilbert!L12625,Rate!$B$3:$M$3,0))*O12625*0.8,INDEX(Rate!$B$4:$M$25,MATCH(Gilbert!N12625,Rate!$A$4:$A$25,0),MATCH(Gilbert!L12625,Rate!$B$3:$M$3,0))*O12625)),"")</f>
        <v/>
      </c>
      <c r="T12625" s="71" t="str">
        <f t="shared" si="594"/>
        <v/>
      </c>
    </row>
    <row r="12626" spans="16:20">
      <c r="P12626" s="70" t="str">
        <f t="shared" si="592"/>
        <v/>
      </c>
      <c r="Q12626" s="70" t="str">
        <f t="shared" si="593"/>
        <v/>
      </c>
      <c r="R12626" s="70" t="str">
        <f>IFERROR(IF(K12626="handling and wharfage",SUM(P12626:Q12626),IF(OR(K12626="tank",K12626="Boat",K12626="car"),INDEX(Rate!$B$4:$M$25,MATCH(Gilbert!N12626,Rate!$A$4:$A$25,0),MATCH(Gilbert!L12626,Rate!$B$3:$M$3,0))*O12626*0.8,INDEX(Rate!$B$4:$M$25,MATCH(Gilbert!N12626,Rate!$A$4:$A$25,0),MATCH(Gilbert!L12626,Rate!$B$3:$M$3,0))*O12626)),"")</f>
        <v/>
      </c>
      <c r="T12626" s="71" t="str">
        <f t="shared" si="594"/>
        <v/>
      </c>
    </row>
    <row r="12627" spans="16:20">
      <c r="P12627" s="70" t="str">
        <f t="shared" si="592"/>
        <v/>
      </c>
      <c r="Q12627" s="70" t="str">
        <f t="shared" si="593"/>
        <v/>
      </c>
      <c r="R12627" s="70" t="str">
        <f>IFERROR(IF(K12627="handling and wharfage",SUM(P12627:Q12627),IF(OR(K12627="tank",K12627="Boat",K12627="car"),INDEX(Rate!$B$4:$M$25,MATCH(Gilbert!N12627,Rate!$A$4:$A$25,0),MATCH(Gilbert!L12627,Rate!$B$3:$M$3,0))*O12627*0.8,INDEX(Rate!$B$4:$M$25,MATCH(Gilbert!N12627,Rate!$A$4:$A$25,0),MATCH(Gilbert!L12627,Rate!$B$3:$M$3,0))*O12627)),"")</f>
        <v/>
      </c>
      <c r="T12627" s="71" t="str">
        <f t="shared" si="594"/>
        <v/>
      </c>
    </row>
    <row r="12628" spans="16:20">
      <c r="P12628" s="70" t="str">
        <f t="shared" si="592"/>
        <v/>
      </c>
      <c r="Q12628" s="70" t="str">
        <f t="shared" si="593"/>
        <v/>
      </c>
      <c r="R12628" s="70" t="str">
        <f>IFERROR(IF(K12628="handling and wharfage",SUM(P12628:Q12628),IF(OR(K12628="tank",K12628="Boat",K12628="car"),INDEX(Rate!$B$4:$M$25,MATCH(Gilbert!N12628,Rate!$A$4:$A$25,0),MATCH(Gilbert!L12628,Rate!$B$3:$M$3,0))*O12628*0.8,INDEX(Rate!$B$4:$M$25,MATCH(Gilbert!N12628,Rate!$A$4:$A$25,0),MATCH(Gilbert!L12628,Rate!$B$3:$M$3,0))*O12628)),"")</f>
        <v/>
      </c>
      <c r="T12628" s="71" t="str">
        <f t="shared" si="594"/>
        <v/>
      </c>
    </row>
    <row r="12629" spans="16:20">
      <c r="P12629" s="70" t="str">
        <f t="shared" si="592"/>
        <v/>
      </c>
      <c r="Q12629" s="70" t="str">
        <f t="shared" si="593"/>
        <v/>
      </c>
      <c r="R12629" s="70" t="str">
        <f>IFERROR(IF(K12629="handling and wharfage",SUM(P12629:Q12629),IF(OR(K12629="tank",K12629="Boat",K12629="car"),INDEX(Rate!$B$4:$M$25,MATCH(Gilbert!N12629,Rate!$A$4:$A$25,0),MATCH(Gilbert!L12629,Rate!$B$3:$M$3,0))*O12629*0.8,INDEX(Rate!$B$4:$M$25,MATCH(Gilbert!N12629,Rate!$A$4:$A$25,0),MATCH(Gilbert!L12629,Rate!$B$3:$M$3,0))*O12629)),"")</f>
        <v/>
      </c>
      <c r="T12629" s="71" t="str">
        <f t="shared" si="594"/>
        <v/>
      </c>
    </row>
    <row r="12630" spans="16:20">
      <c r="P12630" s="70" t="str">
        <f t="shared" si="592"/>
        <v/>
      </c>
      <c r="Q12630" s="70" t="str">
        <f t="shared" si="593"/>
        <v/>
      </c>
      <c r="R12630" s="70" t="str">
        <f>IFERROR(IF(K12630="handling and wharfage",SUM(P12630:Q12630),IF(OR(K12630="tank",K12630="Boat",K12630="car"),INDEX(Rate!$B$4:$M$25,MATCH(Gilbert!N12630,Rate!$A$4:$A$25,0),MATCH(Gilbert!L12630,Rate!$B$3:$M$3,0))*O12630*0.8,INDEX(Rate!$B$4:$M$25,MATCH(Gilbert!N12630,Rate!$A$4:$A$25,0),MATCH(Gilbert!L12630,Rate!$B$3:$M$3,0))*O12630)),"")</f>
        <v/>
      </c>
      <c r="T12630" s="71" t="str">
        <f t="shared" si="594"/>
        <v/>
      </c>
    </row>
    <row r="12631" spans="16:20">
      <c r="P12631" s="70" t="str">
        <f t="shared" si="592"/>
        <v/>
      </c>
      <c r="Q12631" s="70" t="str">
        <f t="shared" si="593"/>
        <v/>
      </c>
      <c r="R12631" s="70" t="str">
        <f>IFERROR(IF(K12631="handling and wharfage",SUM(P12631:Q12631),IF(OR(K12631="tank",K12631="Boat",K12631="car"),INDEX(Rate!$B$4:$M$25,MATCH(Gilbert!N12631,Rate!$A$4:$A$25,0),MATCH(Gilbert!L12631,Rate!$B$3:$M$3,0))*O12631*0.8,INDEX(Rate!$B$4:$M$25,MATCH(Gilbert!N12631,Rate!$A$4:$A$25,0),MATCH(Gilbert!L12631,Rate!$B$3:$M$3,0))*O12631)),"")</f>
        <v/>
      </c>
      <c r="T12631" s="71" t="str">
        <f t="shared" si="594"/>
        <v/>
      </c>
    </row>
    <row r="12632" spans="16:20">
      <c r="P12632" s="70" t="str">
        <f t="shared" si="592"/>
        <v/>
      </c>
      <c r="Q12632" s="70" t="str">
        <f t="shared" si="593"/>
        <v/>
      </c>
      <c r="R12632" s="70" t="str">
        <f>IFERROR(IF(K12632="handling and wharfage",SUM(P12632:Q12632),IF(OR(K12632="tank",K12632="Boat",K12632="car"),INDEX(Rate!$B$4:$M$25,MATCH(Gilbert!N12632,Rate!$A$4:$A$25,0),MATCH(Gilbert!L12632,Rate!$B$3:$M$3,0))*O12632*0.8,INDEX(Rate!$B$4:$M$25,MATCH(Gilbert!N12632,Rate!$A$4:$A$25,0),MATCH(Gilbert!L12632,Rate!$B$3:$M$3,0))*O12632)),"")</f>
        <v/>
      </c>
      <c r="T12632" s="71" t="str">
        <f t="shared" si="594"/>
        <v/>
      </c>
    </row>
    <row r="12633" spans="16:20">
      <c r="P12633" s="70" t="str">
        <f t="shared" si="592"/>
        <v/>
      </c>
      <c r="Q12633" s="70" t="str">
        <f t="shared" si="593"/>
        <v/>
      </c>
      <c r="R12633" s="70" t="str">
        <f>IFERROR(IF(K12633="handling and wharfage",SUM(P12633:Q12633),IF(OR(K12633="tank",K12633="Boat",K12633="car"),INDEX(Rate!$B$4:$M$25,MATCH(Gilbert!N12633,Rate!$A$4:$A$25,0),MATCH(Gilbert!L12633,Rate!$B$3:$M$3,0))*O12633*0.8,INDEX(Rate!$B$4:$M$25,MATCH(Gilbert!N12633,Rate!$A$4:$A$25,0),MATCH(Gilbert!L12633,Rate!$B$3:$M$3,0))*O12633)),"")</f>
        <v/>
      </c>
      <c r="T12633" s="71" t="str">
        <f t="shared" si="594"/>
        <v/>
      </c>
    </row>
    <row r="12634" spans="16:20">
      <c r="P12634" s="70" t="str">
        <f t="shared" si="592"/>
        <v/>
      </c>
      <c r="Q12634" s="70" t="str">
        <f t="shared" si="593"/>
        <v/>
      </c>
      <c r="R12634" s="70" t="str">
        <f>IFERROR(IF(K12634="handling and wharfage",SUM(P12634:Q12634),IF(OR(K12634="tank",K12634="Boat",K12634="car"),INDEX(Rate!$B$4:$M$25,MATCH(Gilbert!N12634,Rate!$A$4:$A$25,0),MATCH(Gilbert!L12634,Rate!$B$3:$M$3,0))*O12634*0.8,INDEX(Rate!$B$4:$M$25,MATCH(Gilbert!N12634,Rate!$A$4:$A$25,0),MATCH(Gilbert!L12634,Rate!$B$3:$M$3,0))*O12634)),"")</f>
        <v/>
      </c>
      <c r="T12634" s="71" t="str">
        <f t="shared" si="594"/>
        <v/>
      </c>
    </row>
    <row r="12635" spans="16:20">
      <c r="P12635" s="70" t="str">
        <f t="shared" si="592"/>
        <v/>
      </c>
      <c r="Q12635" s="70" t="str">
        <f t="shared" si="593"/>
        <v/>
      </c>
      <c r="R12635" s="70" t="str">
        <f>IFERROR(IF(K12635="handling and wharfage",SUM(P12635:Q12635),IF(OR(K12635="tank",K12635="Boat",K12635="car"),INDEX(Rate!$B$4:$M$25,MATCH(Gilbert!N12635,Rate!$A$4:$A$25,0),MATCH(Gilbert!L12635,Rate!$B$3:$M$3,0))*O12635*0.8,INDEX(Rate!$B$4:$M$25,MATCH(Gilbert!N12635,Rate!$A$4:$A$25,0),MATCH(Gilbert!L12635,Rate!$B$3:$M$3,0))*O12635)),"")</f>
        <v/>
      </c>
      <c r="T12635" s="71" t="str">
        <f t="shared" si="594"/>
        <v/>
      </c>
    </row>
    <row r="12636" spans="16:20">
      <c r="P12636" s="70" t="str">
        <f t="shared" si="592"/>
        <v/>
      </c>
      <c r="Q12636" s="70" t="str">
        <f t="shared" si="593"/>
        <v/>
      </c>
      <c r="R12636" s="70" t="str">
        <f>IFERROR(IF(K12636="handling and wharfage",SUM(P12636:Q12636),IF(OR(K12636="tank",K12636="Boat",K12636="car"),INDEX(Rate!$B$4:$M$25,MATCH(Gilbert!N12636,Rate!$A$4:$A$25,0),MATCH(Gilbert!L12636,Rate!$B$3:$M$3,0))*O12636*0.8,INDEX(Rate!$B$4:$M$25,MATCH(Gilbert!N12636,Rate!$A$4:$A$25,0),MATCH(Gilbert!L12636,Rate!$B$3:$M$3,0))*O12636)),"")</f>
        <v/>
      </c>
      <c r="T12636" s="71" t="str">
        <f t="shared" si="594"/>
        <v/>
      </c>
    </row>
    <row r="12637" spans="16:20">
      <c r="P12637" s="70" t="str">
        <f t="shared" si="592"/>
        <v/>
      </c>
      <c r="Q12637" s="70" t="str">
        <f t="shared" si="593"/>
        <v/>
      </c>
      <c r="R12637" s="70" t="str">
        <f>IFERROR(IF(K12637="handling and wharfage",SUM(P12637:Q12637),IF(OR(K12637="tank",K12637="Boat",K12637="car"),INDEX(Rate!$B$4:$M$25,MATCH(Gilbert!N12637,Rate!$A$4:$A$25,0),MATCH(Gilbert!L12637,Rate!$B$3:$M$3,0))*O12637*0.8,INDEX(Rate!$B$4:$M$25,MATCH(Gilbert!N12637,Rate!$A$4:$A$25,0),MATCH(Gilbert!L12637,Rate!$B$3:$M$3,0))*O12637)),"")</f>
        <v/>
      </c>
      <c r="T12637" s="71" t="str">
        <f t="shared" si="594"/>
        <v/>
      </c>
    </row>
    <row r="12638" spans="16:20">
      <c r="P12638" s="70" t="str">
        <f t="shared" si="592"/>
        <v/>
      </c>
      <c r="Q12638" s="70" t="str">
        <f t="shared" si="593"/>
        <v/>
      </c>
      <c r="R12638" s="70" t="str">
        <f>IFERROR(IF(K12638="handling and wharfage",SUM(P12638:Q12638),IF(OR(K12638="tank",K12638="Boat",K12638="car"),INDEX(Rate!$B$4:$M$25,MATCH(Gilbert!N12638,Rate!$A$4:$A$25,0),MATCH(Gilbert!L12638,Rate!$B$3:$M$3,0))*O12638*0.8,INDEX(Rate!$B$4:$M$25,MATCH(Gilbert!N12638,Rate!$A$4:$A$25,0),MATCH(Gilbert!L12638,Rate!$B$3:$M$3,0))*O12638)),"")</f>
        <v/>
      </c>
      <c r="T12638" s="71" t="str">
        <f t="shared" si="594"/>
        <v/>
      </c>
    </row>
    <row r="12639" spans="16:20">
      <c r="P12639" s="70" t="str">
        <f t="shared" si="592"/>
        <v/>
      </c>
      <c r="Q12639" s="70" t="str">
        <f t="shared" si="593"/>
        <v/>
      </c>
      <c r="R12639" s="70" t="str">
        <f>IFERROR(IF(K12639="handling and wharfage",SUM(P12639:Q12639),IF(OR(K12639="tank",K12639="Boat",K12639="car"),INDEX(Rate!$B$4:$M$25,MATCH(Gilbert!N12639,Rate!$A$4:$A$25,0),MATCH(Gilbert!L12639,Rate!$B$3:$M$3,0))*O12639*0.8,INDEX(Rate!$B$4:$M$25,MATCH(Gilbert!N12639,Rate!$A$4:$A$25,0),MATCH(Gilbert!L12639,Rate!$B$3:$M$3,0))*O12639)),"")</f>
        <v/>
      </c>
      <c r="T12639" s="71" t="str">
        <f t="shared" si="594"/>
        <v/>
      </c>
    </row>
    <row r="12640" spans="16:20">
      <c r="P12640" s="70" t="str">
        <f t="shared" si="592"/>
        <v/>
      </c>
      <c r="Q12640" s="70" t="str">
        <f t="shared" si="593"/>
        <v/>
      </c>
      <c r="R12640" s="70" t="str">
        <f>IFERROR(IF(K12640="handling and wharfage",SUM(P12640:Q12640),IF(OR(K12640="tank",K12640="Boat",K12640="car"),INDEX(Rate!$B$4:$M$25,MATCH(Gilbert!N12640,Rate!$A$4:$A$25,0),MATCH(Gilbert!L12640,Rate!$B$3:$M$3,0))*O12640*0.8,INDEX(Rate!$B$4:$M$25,MATCH(Gilbert!N12640,Rate!$A$4:$A$25,0),MATCH(Gilbert!L12640,Rate!$B$3:$M$3,0))*O12640)),"")</f>
        <v/>
      </c>
      <c r="T12640" s="71" t="str">
        <f t="shared" si="594"/>
        <v/>
      </c>
    </row>
    <row r="12641" spans="16:20">
      <c r="P12641" s="70" t="str">
        <f t="shared" si="592"/>
        <v/>
      </c>
      <c r="Q12641" s="70" t="str">
        <f t="shared" si="593"/>
        <v/>
      </c>
      <c r="R12641" s="70" t="str">
        <f>IFERROR(IF(K12641="handling and wharfage",SUM(P12641:Q12641),IF(OR(K12641="tank",K12641="Boat",K12641="car"),INDEX(Rate!$B$4:$M$25,MATCH(Gilbert!N12641,Rate!$A$4:$A$25,0),MATCH(Gilbert!L12641,Rate!$B$3:$M$3,0))*O12641*0.8,INDEX(Rate!$B$4:$M$25,MATCH(Gilbert!N12641,Rate!$A$4:$A$25,0),MATCH(Gilbert!L12641,Rate!$B$3:$M$3,0))*O12641)),"")</f>
        <v/>
      </c>
      <c r="T12641" s="71" t="str">
        <f t="shared" si="594"/>
        <v/>
      </c>
    </row>
    <row r="12642" spans="16:20">
      <c r="P12642" s="70" t="str">
        <f t="shared" si="592"/>
        <v/>
      </c>
      <c r="Q12642" s="70" t="str">
        <f t="shared" si="593"/>
        <v/>
      </c>
      <c r="R12642" s="70" t="str">
        <f>IFERROR(IF(K12642="handling and wharfage",SUM(P12642:Q12642),IF(OR(K12642="tank",K12642="Boat",K12642="car"),INDEX(Rate!$B$4:$M$25,MATCH(Gilbert!N12642,Rate!$A$4:$A$25,0),MATCH(Gilbert!L12642,Rate!$B$3:$M$3,0))*O12642*0.8,INDEX(Rate!$B$4:$M$25,MATCH(Gilbert!N12642,Rate!$A$4:$A$25,0),MATCH(Gilbert!L12642,Rate!$B$3:$M$3,0))*O12642)),"")</f>
        <v/>
      </c>
      <c r="T12642" s="71" t="str">
        <f t="shared" si="594"/>
        <v/>
      </c>
    </row>
    <row r="12643" spans="16:20">
      <c r="P12643" s="70" t="str">
        <f t="shared" si="592"/>
        <v/>
      </c>
      <c r="Q12643" s="70" t="str">
        <f t="shared" si="593"/>
        <v/>
      </c>
      <c r="R12643" s="70" t="str">
        <f>IFERROR(IF(K12643="handling and wharfage",SUM(P12643:Q12643),IF(OR(K12643="tank",K12643="Boat",K12643="car"),INDEX(Rate!$B$4:$M$25,MATCH(Gilbert!N12643,Rate!$A$4:$A$25,0),MATCH(Gilbert!L12643,Rate!$B$3:$M$3,0))*O12643*0.8,INDEX(Rate!$B$4:$M$25,MATCH(Gilbert!N12643,Rate!$A$4:$A$25,0),MATCH(Gilbert!L12643,Rate!$B$3:$M$3,0))*O12643)),"")</f>
        <v/>
      </c>
      <c r="T12643" s="71" t="str">
        <f t="shared" si="594"/>
        <v/>
      </c>
    </row>
    <row r="12644" spans="16:20">
      <c r="P12644" s="70" t="str">
        <f t="shared" si="592"/>
        <v/>
      </c>
      <c r="Q12644" s="70" t="str">
        <f t="shared" si="593"/>
        <v/>
      </c>
      <c r="R12644" s="70" t="str">
        <f>IFERROR(IF(K12644="handling and wharfage",SUM(P12644:Q12644),IF(OR(K12644="tank",K12644="Boat",K12644="car"),INDEX(Rate!$B$4:$M$25,MATCH(Gilbert!N12644,Rate!$A$4:$A$25,0),MATCH(Gilbert!L12644,Rate!$B$3:$M$3,0))*O12644*0.8,INDEX(Rate!$B$4:$M$25,MATCH(Gilbert!N12644,Rate!$A$4:$A$25,0),MATCH(Gilbert!L12644,Rate!$B$3:$M$3,0))*O12644)),"")</f>
        <v/>
      </c>
      <c r="T12644" s="71" t="str">
        <f t="shared" si="594"/>
        <v/>
      </c>
    </row>
    <row r="12645" spans="16:20">
      <c r="P12645" s="70" t="str">
        <f t="shared" si="592"/>
        <v/>
      </c>
      <c r="Q12645" s="70" t="str">
        <f t="shared" si="593"/>
        <v/>
      </c>
      <c r="R12645" s="70" t="str">
        <f>IFERROR(IF(K12645="handling and wharfage",SUM(P12645:Q12645),IF(OR(K12645="tank",K12645="Boat",K12645="car"),INDEX(Rate!$B$4:$M$25,MATCH(Gilbert!N12645,Rate!$A$4:$A$25,0),MATCH(Gilbert!L12645,Rate!$B$3:$M$3,0))*O12645*0.8,INDEX(Rate!$B$4:$M$25,MATCH(Gilbert!N12645,Rate!$A$4:$A$25,0),MATCH(Gilbert!L12645,Rate!$B$3:$M$3,0))*O12645)),"")</f>
        <v/>
      </c>
      <c r="T12645" s="71" t="str">
        <f t="shared" si="594"/>
        <v/>
      </c>
    </row>
    <row r="12646" spans="16:20">
      <c r="P12646" s="70" t="str">
        <f t="shared" si="592"/>
        <v/>
      </c>
      <c r="Q12646" s="70" t="str">
        <f t="shared" si="593"/>
        <v/>
      </c>
      <c r="R12646" s="70" t="str">
        <f>IFERROR(IF(K12646="handling and wharfage",SUM(P12646:Q12646),IF(OR(K12646="tank",K12646="Boat",K12646="car"),INDEX(Rate!$B$4:$M$25,MATCH(Gilbert!N12646,Rate!$A$4:$A$25,0),MATCH(Gilbert!L12646,Rate!$B$3:$M$3,0))*O12646*0.8,INDEX(Rate!$B$4:$M$25,MATCH(Gilbert!N12646,Rate!$A$4:$A$25,0),MATCH(Gilbert!L12646,Rate!$B$3:$M$3,0))*O12646)),"")</f>
        <v/>
      </c>
      <c r="T12646" s="71" t="str">
        <f t="shared" si="594"/>
        <v/>
      </c>
    </row>
    <row r="12647" spans="16:20">
      <c r="P12647" s="70" t="str">
        <f t="shared" si="592"/>
        <v/>
      </c>
      <c r="Q12647" s="70" t="str">
        <f t="shared" si="593"/>
        <v/>
      </c>
      <c r="R12647" s="70" t="str">
        <f>IFERROR(IF(K12647="handling and wharfage",SUM(P12647:Q12647),IF(OR(K12647="tank",K12647="Boat",K12647="car"),INDEX(Rate!$B$4:$M$25,MATCH(Gilbert!N12647,Rate!$A$4:$A$25,0),MATCH(Gilbert!L12647,Rate!$B$3:$M$3,0))*O12647*0.8,INDEX(Rate!$B$4:$M$25,MATCH(Gilbert!N12647,Rate!$A$4:$A$25,0),MATCH(Gilbert!L12647,Rate!$B$3:$M$3,0))*O12647)),"")</f>
        <v/>
      </c>
      <c r="T12647" s="71" t="str">
        <f t="shared" si="594"/>
        <v/>
      </c>
    </row>
    <row r="12648" spans="16:20">
      <c r="P12648" s="70" t="str">
        <f t="shared" si="592"/>
        <v/>
      </c>
      <c r="Q12648" s="70" t="str">
        <f t="shared" si="593"/>
        <v/>
      </c>
      <c r="R12648" s="70" t="str">
        <f>IFERROR(IF(K12648="handling and wharfage",SUM(P12648:Q12648),IF(OR(K12648="tank",K12648="Boat",K12648="car"),INDEX(Rate!$B$4:$M$25,MATCH(Gilbert!N12648,Rate!$A$4:$A$25,0),MATCH(Gilbert!L12648,Rate!$B$3:$M$3,0))*O12648*0.8,INDEX(Rate!$B$4:$M$25,MATCH(Gilbert!N12648,Rate!$A$4:$A$25,0),MATCH(Gilbert!L12648,Rate!$B$3:$M$3,0))*O12648)),"")</f>
        <v/>
      </c>
      <c r="T12648" s="71" t="str">
        <f t="shared" si="594"/>
        <v/>
      </c>
    </row>
    <row r="12649" spans="16:20">
      <c r="P12649" s="70" t="str">
        <f t="shared" si="592"/>
        <v/>
      </c>
      <c r="Q12649" s="70" t="str">
        <f t="shared" si="593"/>
        <v/>
      </c>
      <c r="R12649" s="70" t="str">
        <f>IFERROR(IF(K12649="handling and wharfage",SUM(P12649:Q12649),IF(OR(K12649="tank",K12649="Boat",K12649="car"),INDEX(Rate!$B$4:$M$25,MATCH(Gilbert!N12649,Rate!$A$4:$A$25,0),MATCH(Gilbert!L12649,Rate!$B$3:$M$3,0))*O12649*0.8,INDEX(Rate!$B$4:$M$25,MATCH(Gilbert!N12649,Rate!$A$4:$A$25,0),MATCH(Gilbert!L12649,Rate!$B$3:$M$3,0))*O12649)),"")</f>
        <v/>
      </c>
      <c r="T12649" s="71" t="str">
        <f t="shared" si="594"/>
        <v/>
      </c>
    </row>
    <row r="12650" spans="16:20">
      <c r="P12650" s="70" t="str">
        <f t="shared" si="592"/>
        <v/>
      </c>
      <c r="Q12650" s="70" t="str">
        <f t="shared" si="593"/>
        <v/>
      </c>
      <c r="R12650" s="70" t="str">
        <f>IFERROR(IF(K12650="handling and wharfage",SUM(P12650:Q12650),IF(OR(K12650="tank",K12650="Boat",K12650="car"),INDEX(Rate!$B$4:$M$25,MATCH(Gilbert!N12650,Rate!$A$4:$A$25,0),MATCH(Gilbert!L12650,Rate!$B$3:$M$3,0))*O12650*0.8,INDEX(Rate!$B$4:$M$25,MATCH(Gilbert!N12650,Rate!$A$4:$A$25,0),MATCH(Gilbert!L12650,Rate!$B$3:$M$3,0))*O12650)),"")</f>
        <v/>
      </c>
      <c r="T12650" s="71" t="str">
        <f t="shared" si="594"/>
        <v/>
      </c>
    </row>
    <row r="12651" spans="16:20">
      <c r="P12651" s="70" t="str">
        <f t="shared" si="592"/>
        <v/>
      </c>
      <c r="Q12651" s="70" t="str">
        <f t="shared" si="593"/>
        <v/>
      </c>
      <c r="R12651" s="70" t="str">
        <f>IFERROR(IF(K12651="handling and wharfage",SUM(P12651:Q12651),IF(OR(K12651="tank",K12651="Boat",K12651="car"),INDEX(Rate!$B$4:$M$25,MATCH(Gilbert!N12651,Rate!$A$4:$A$25,0),MATCH(Gilbert!L12651,Rate!$B$3:$M$3,0))*O12651*0.8,INDEX(Rate!$B$4:$M$25,MATCH(Gilbert!N12651,Rate!$A$4:$A$25,0),MATCH(Gilbert!L12651,Rate!$B$3:$M$3,0))*O12651)),"")</f>
        <v/>
      </c>
      <c r="T12651" s="71" t="str">
        <f t="shared" si="594"/>
        <v/>
      </c>
    </row>
    <row r="12652" spans="16:20">
      <c r="P12652" s="70" t="str">
        <f t="shared" si="592"/>
        <v/>
      </c>
      <c r="Q12652" s="70" t="str">
        <f t="shared" si="593"/>
        <v/>
      </c>
      <c r="R12652" s="70" t="str">
        <f>IFERROR(IF(K12652="handling and wharfage",SUM(P12652:Q12652),IF(OR(K12652="tank",K12652="Boat",K12652="car"),INDEX(Rate!$B$4:$M$25,MATCH(Gilbert!N12652,Rate!$A$4:$A$25,0),MATCH(Gilbert!L12652,Rate!$B$3:$M$3,0))*O12652*0.8,INDEX(Rate!$B$4:$M$25,MATCH(Gilbert!N12652,Rate!$A$4:$A$25,0),MATCH(Gilbert!L12652,Rate!$B$3:$M$3,0))*O12652)),"")</f>
        <v/>
      </c>
      <c r="T12652" s="71" t="str">
        <f t="shared" si="594"/>
        <v/>
      </c>
    </row>
    <row r="12653" spans="16:20">
      <c r="P12653" s="70" t="str">
        <f t="shared" si="592"/>
        <v/>
      </c>
      <c r="Q12653" s="70" t="str">
        <f t="shared" si="593"/>
        <v/>
      </c>
      <c r="R12653" s="70" t="str">
        <f>IFERROR(IF(K12653="handling and wharfage",SUM(P12653:Q12653),IF(OR(K12653="tank",K12653="Boat",K12653="car"),INDEX(Rate!$B$4:$M$25,MATCH(Gilbert!N12653,Rate!$A$4:$A$25,0),MATCH(Gilbert!L12653,Rate!$B$3:$M$3,0))*O12653*0.8,INDEX(Rate!$B$4:$M$25,MATCH(Gilbert!N12653,Rate!$A$4:$A$25,0),MATCH(Gilbert!L12653,Rate!$B$3:$M$3,0))*O12653)),"")</f>
        <v/>
      </c>
      <c r="T12653" s="71" t="str">
        <f t="shared" si="594"/>
        <v/>
      </c>
    </row>
    <row r="12654" spans="16:20">
      <c r="P12654" s="70" t="str">
        <f t="shared" si="592"/>
        <v/>
      </c>
      <c r="Q12654" s="70" t="str">
        <f t="shared" si="593"/>
        <v/>
      </c>
      <c r="R12654" s="70" t="str">
        <f>IFERROR(IF(K12654="handling and wharfage",SUM(P12654:Q12654),IF(OR(K12654="tank",K12654="Boat",K12654="car"),INDEX(Rate!$B$4:$M$25,MATCH(Gilbert!N12654,Rate!$A$4:$A$25,0),MATCH(Gilbert!L12654,Rate!$B$3:$M$3,0))*O12654*0.8,INDEX(Rate!$B$4:$M$25,MATCH(Gilbert!N12654,Rate!$A$4:$A$25,0),MATCH(Gilbert!L12654,Rate!$B$3:$M$3,0))*O12654)),"")</f>
        <v/>
      </c>
      <c r="T12654" s="71" t="str">
        <f t="shared" si="594"/>
        <v/>
      </c>
    </row>
    <row r="12655" spans="16:20">
      <c r="P12655" s="70" t="str">
        <f t="shared" si="592"/>
        <v/>
      </c>
      <c r="Q12655" s="70" t="str">
        <f t="shared" si="593"/>
        <v/>
      </c>
      <c r="R12655" s="70" t="str">
        <f>IFERROR(IF(K12655="handling and wharfage",SUM(P12655:Q12655),IF(OR(K12655="tank",K12655="Boat",K12655="car"),INDEX(Rate!$B$4:$M$25,MATCH(Gilbert!N12655,Rate!$A$4:$A$25,0),MATCH(Gilbert!L12655,Rate!$B$3:$M$3,0))*O12655*0.8,INDEX(Rate!$B$4:$M$25,MATCH(Gilbert!N12655,Rate!$A$4:$A$25,0),MATCH(Gilbert!L12655,Rate!$B$3:$M$3,0))*O12655)),"")</f>
        <v/>
      </c>
      <c r="T12655" s="71" t="str">
        <f t="shared" si="594"/>
        <v/>
      </c>
    </row>
    <row r="12656" spans="16:20">
      <c r="P12656" s="70" t="str">
        <f t="shared" si="592"/>
        <v/>
      </c>
      <c r="Q12656" s="70" t="str">
        <f t="shared" si="593"/>
        <v/>
      </c>
      <c r="R12656" s="70" t="str">
        <f>IFERROR(IF(K12656="handling and wharfage",SUM(P12656:Q12656),IF(OR(K12656="tank",K12656="Boat",K12656="car"),INDEX(Rate!$B$4:$M$25,MATCH(Gilbert!N12656,Rate!$A$4:$A$25,0),MATCH(Gilbert!L12656,Rate!$B$3:$M$3,0))*O12656*0.8,INDEX(Rate!$B$4:$M$25,MATCH(Gilbert!N12656,Rate!$A$4:$A$25,0),MATCH(Gilbert!L12656,Rate!$B$3:$M$3,0))*O12656)),"")</f>
        <v/>
      </c>
      <c r="T12656" s="71" t="str">
        <f t="shared" si="594"/>
        <v/>
      </c>
    </row>
    <row r="12657" spans="16:20">
      <c r="P12657" s="70" t="str">
        <f t="shared" si="592"/>
        <v/>
      </c>
      <c r="Q12657" s="70" t="str">
        <f t="shared" si="593"/>
        <v/>
      </c>
      <c r="R12657" s="70" t="str">
        <f>IFERROR(IF(K12657="handling and wharfage",SUM(P12657:Q12657),IF(OR(K12657="tank",K12657="Boat",K12657="car"),INDEX(Rate!$B$4:$M$25,MATCH(Gilbert!N12657,Rate!$A$4:$A$25,0),MATCH(Gilbert!L12657,Rate!$B$3:$M$3,0))*O12657*0.8,INDEX(Rate!$B$4:$M$25,MATCH(Gilbert!N12657,Rate!$A$4:$A$25,0),MATCH(Gilbert!L12657,Rate!$B$3:$M$3,0))*O12657)),"")</f>
        <v/>
      </c>
      <c r="T12657" s="71" t="str">
        <f t="shared" si="594"/>
        <v/>
      </c>
    </row>
    <row r="12658" spans="16:20">
      <c r="P12658" s="70" t="str">
        <f t="shared" si="592"/>
        <v/>
      </c>
      <c r="Q12658" s="70" t="str">
        <f t="shared" si="593"/>
        <v/>
      </c>
      <c r="R12658" s="70" t="str">
        <f>IFERROR(IF(K12658="handling and wharfage",SUM(P12658:Q12658),IF(OR(K12658="tank",K12658="Boat",K12658="car"),INDEX(Rate!$B$4:$M$25,MATCH(Gilbert!N12658,Rate!$A$4:$A$25,0),MATCH(Gilbert!L12658,Rate!$B$3:$M$3,0))*O12658*0.8,INDEX(Rate!$B$4:$M$25,MATCH(Gilbert!N12658,Rate!$A$4:$A$25,0),MATCH(Gilbert!L12658,Rate!$B$3:$M$3,0))*O12658)),"")</f>
        <v/>
      </c>
      <c r="T12658" s="71" t="str">
        <f t="shared" si="594"/>
        <v/>
      </c>
    </row>
    <row r="12659" spans="16:20">
      <c r="P12659" s="70" t="str">
        <f t="shared" si="592"/>
        <v/>
      </c>
      <c r="Q12659" s="70" t="str">
        <f t="shared" si="593"/>
        <v/>
      </c>
      <c r="R12659" s="70" t="str">
        <f>IFERROR(IF(K12659="handling and wharfage",SUM(P12659:Q12659),IF(OR(K12659="tank",K12659="Boat",K12659="car"),INDEX(Rate!$B$4:$M$25,MATCH(Gilbert!N12659,Rate!$A$4:$A$25,0),MATCH(Gilbert!L12659,Rate!$B$3:$M$3,0))*O12659*0.8,INDEX(Rate!$B$4:$M$25,MATCH(Gilbert!N12659,Rate!$A$4:$A$25,0),MATCH(Gilbert!L12659,Rate!$B$3:$M$3,0))*O12659)),"")</f>
        <v/>
      </c>
      <c r="T12659" s="71" t="str">
        <f t="shared" si="594"/>
        <v/>
      </c>
    </row>
    <row r="12660" spans="16:20">
      <c r="P12660" s="70" t="str">
        <f t="shared" si="592"/>
        <v/>
      </c>
      <c r="Q12660" s="70" t="str">
        <f t="shared" si="593"/>
        <v/>
      </c>
      <c r="R12660" s="70" t="str">
        <f>IFERROR(IF(K12660="handling and wharfage",SUM(P12660:Q12660),IF(OR(K12660="tank",K12660="Boat",K12660="car"),INDEX(Rate!$B$4:$M$25,MATCH(Gilbert!N12660,Rate!$A$4:$A$25,0),MATCH(Gilbert!L12660,Rate!$B$3:$M$3,0))*O12660*0.8,INDEX(Rate!$B$4:$M$25,MATCH(Gilbert!N12660,Rate!$A$4:$A$25,0),MATCH(Gilbert!L12660,Rate!$B$3:$M$3,0))*O12660)),"")</f>
        <v/>
      </c>
      <c r="T12660" s="71" t="str">
        <f t="shared" si="594"/>
        <v/>
      </c>
    </row>
    <row r="12661" spans="16:20">
      <c r="P12661" s="70" t="str">
        <f t="shared" si="592"/>
        <v/>
      </c>
      <c r="Q12661" s="70" t="str">
        <f t="shared" si="593"/>
        <v/>
      </c>
      <c r="R12661" s="70" t="str">
        <f>IFERROR(IF(K12661="handling and wharfage",SUM(P12661:Q12661),IF(OR(K12661="tank",K12661="Boat",K12661="car"),INDEX(Rate!$B$4:$M$25,MATCH(Gilbert!N12661,Rate!$A$4:$A$25,0),MATCH(Gilbert!L12661,Rate!$B$3:$M$3,0))*O12661*0.8,INDEX(Rate!$B$4:$M$25,MATCH(Gilbert!N12661,Rate!$A$4:$A$25,0),MATCH(Gilbert!L12661,Rate!$B$3:$M$3,0))*O12661)),"")</f>
        <v/>
      </c>
      <c r="T12661" s="71" t="str">
        <f t="shared" si="594"/>
        <v/>
      </c>
    </row>
    <row r="12662" spans="16:20">
      <c r="P12662" s="70" t="str">
        <f t="shared" si="592"/>
        <v/>
      </c>
      <c r="Q12662" s="70" t="str">
        <f t="shared" si="593"/>
        <v/>
      </c>
      <c r="R12662" s="70" t="str">
        <f>IFERROR(IF(K12662="handling and wharfage",SUM(P12662:Q12662),IF(OR(K12662="tank",K12662="Boat",K12662="car"),INDEX(Rate!$B$4:$M$25,MATCH(Gilbert!N12662,Rate!$A$4:$A$25,0),MATCH(Gilbert!L12662,Rate!$B$3:$M$3,0))*O12662*0.8,INDEX(Rate!$B$4:$M$25,MATCH(Gilbert!N12662,Rate!$A$4:$A$25,0),MATCH(Gilbert!L12662,Rate!$B$3:$M$3,0))*O12662)),"")</f>
        <v/>
      </c>
      <c r="T12662" s="71" t="str">
        <f t="shared" si="594"/>
        <v/>
      </c>
    </row>
    <row r="12663" spans="16:20">
      <c r="P12663" s="70" t="str">
        <f t="shared" si="592"/>
        <v/>
      </c>
      <c r="Q12663" s="70" t="str">
        <f t="shared" si="593"/>
        <v/>
      </c>
      <c r="R12663" s="70" t="str">
        <f>IFERROR(IF(K12663="handling and wharfage",SUM(P12663:Q12663),IF(OR(K12663="tank",K12663="Boat",K12663="car"),INDEX(Rate!$B$4:$M$25,MATCH(Gilbert!N12663,Rate!$A$4:$A$25,0),MATCH(Gilbert!L12663,Rate!$B$3:$M$3,0))*O12663*0.8,INDEX(Rate!$B$4:$M$25,MATCH(Gilbert!N12663,Rate!$A$4:$A$25,0),MATCH(Gilbert!L12663,Rate!$B$3:$M$3,0))*O12663)),"")</f>
        <v/>
      </c>
      <c r="T12663" s="71" t="str">
        <f t="shared" si="594"/>
        <v/>
      </c>
    </row>
    <row r="12664" spans="16:20">
      <c r="P12664" s="70" t="str">
        <f t="shared" si="592"/>
        <v/>
      </c>
      <c r="Q12664" s="70" t="str">
        <f t="shared" si="593"/>
        <v/>
      </c>
      <c r="R12664" s="70" t="str">
        <f>IFERROR(IF(K12664="handling and wharfage",SUM(P12664:Q12664),IF(OR(K12664="tank",K12664="Boat",K12664="car"),INDEX(Rate!$B$4:$M$25,MATCH(Gilbert!N12664,Rate!$A$4:$A$25,0),MATCH(Gilbert!L12664,Rate!$B$3:$M$3,0))*O12664*0.8,INDEX(Rate!$B$4:$M$25,MATCH(Gilbert!N12664,Rate!$A$4:$A$25,0),MATCH(Gilbert!L12664,Rate!$B$3:$M$3,0))*O12664)),"")</f>
        <v/>
      </c>
      <c r="T12664" s="71" t="str">
        <f t="shared" si="594"/>
        <v/>
      </c>
    </row>
    <row r="12665" spans="16:20">
      <c r="P12665" s="70" t="str">
        <f t="shared" si="592"/>
        <v/>
      </c>
      <c r="Q12665" s="70" t="str">
        <f t="shared" si="593"/>
        <v/>
      </c>
      <c r="R12665" s="70" t="str">
        <f>IFERROR(IF(K12665="handling and wharfage",SUM(P12665:Q12665),IF(OR(K12665="tank",K12665="Boat",K12665="car"),INDEX(Rate!$B$4:$M$25,MATCH(Gilbert!N12665,Rate!$A$4:$A$25,0),MATCH(Gilbert!L12665,Rate!$B$3:$M$3,0))*O12665*0.8,INDEX(Rate!$B$4:$M$25,MATCH(Gilbert!N12665,Rate!$A$4:$A$25,0),MATCH(Gilbert!L12665,Rate!$B$3:$M$3,0))*O12665)),"")</f>
        <v/>
      </c>
      <c r="T12665" s="71" t="str">
        <f t="shared" si="594"/>
        <v/>
      </c>
    </row>
    <row r="12666" spans="16:20">
      <c r="P12666" s="70" t="str">
        <f t="shared" si="592"/>
        <v/>
      </c>
      <c r="Q12666" s="70" t="str">
        <f t="shared" si="593"/>
        <v/>
      </c>
      <c r="R12666" s="70" t="str">
        <f>IFERROR(IF(K12666="handling and wharfage",SUM(P12666:Q12666),IF(OR(K12666="tank",K12666="Boat",K12666="car"),INDEX(Rate!$B$4:$M$25,MATCH(Gilbert!N12666,Rate!$A$4:$A$25,0),MATCH(Gilbert!L12666,Rate!$B$3:$M$3,0))*O12666*0.8,INDEX(Rate!$B$4:$M$25,MATCH(Gilbert!N12666,Rate!$A$4:$A$25,0),MATCH(Gilbert!L12666,Rate!$B$3:$M$3,0))*O12666)),"")</f>
        <v/>
      </c>
      <c r="T12666" s="71" t="str">
        <f t="shared" si="594"/>
        <v/>
      </c>
    </row>
    <row r="12667" spans="16:20">
      <c r="P12667" s="70" t="str">
        <f t="shared" si="592"/>
        <v/>
      </c>
      <c r="Q12667" s="70" t="str">
        <f t="shared" si="593"/>
        <v/>
      </c>
      <c r="R12667" s="70" t="str">
        <f>IFERROR(IF(K12667="handling and wharfage",SUM(P12667:Q12667),IF(OR(K12667="tank",K12667="Boat",K12667="car"),INDEX(Rate!$B$4:$M$25,MATCH(Gilbert!N12667,Rate!$A$4:$A$25,0),MATCH(Gilbert!L12667,Rate!$B$3:$M$3,0))*O12667*0.8,INDEX(Rate!$B$4:$M$25,MATCH(Gilbert!N12667,Rate!$A$4:$A$25,0),MATCH(Gilbert!L12667,Rate!$B$3:$M$3,0))*O12667)),"")</f>
        <v/>
      </c>
      <c r="T12667" s="71" t="str">
        <f t="shared" si="594"/>
        <v/>
      </c>
    </row>
    <row r="12668" spans="16:20">
      <c r="P12668" s="70" t="str">
        <f t="shared" si="592"/>
        <v/>
      </c>
      <c r="Q12668" s="70" t="str">
        <f t="shared" si="593"/>
        <v/>
      </c>
      <c r="R12668" s="70" t="str">
        <f>IFERROR(IF(K12668="handling and wharfage",SUM(P12668:Q12668),IF(OR(K12668="tank",K12668="Boat",K12668="car"),INDEX(Rate!$B$4:$M$25,MATCH(Gilbert!N12668,Rate!$A$4:$A$25,0),MATCH(Gilbert!L12668,Rate!$B$3:$M$3,0))*O12668*0.8,INDEX(Rate!$B$4:$M$25,MATCH(Gilbert!N12668,Rate!$A$4:$A$25,0),MATCH(Gilbert!L12668,Rate!$B$3:$M$3,0))*O12668)),"")</f>
        <v/>
      </c>
      <c r="T12668" s="71" t="str">
        <f t="shared" si="594"/>
        <v/>
      </c>
    </row>
    <row r="12669" spans="16:20">
      <c r="P12669" s="70" t="str">
        <f t="shared" si="592"/>
        <v/>
      </c>
      <c r="Q12669" s="70" t="str">
        <f t="shared" si="593"/>
        <v/>
      </c>
      <c r="R12669" s="70" t="str">
        <f>IFERROR(IF(K12669="handling and wharfage",SUM(P12669:Q12669),IF(OR(K12669="tank",K12669="Boat",K12669="car"),INDEX(Rate!$B$4:$M$25,MATCH(Gilbert!N12669,Rate!$A$4:$A$25,0),MATCH(Gilbert!L12669,Rate!$B$3:$M$3,0))*O12669*0.8,INDEX(Rate!$B$4:$M$25,MATCH(Gilbert!N12669,Rate!$A$4:$A$25,0),MATCH(Gilbert!L12669,Rate!$B$3:$M$3,0))*O12669)),"")</f>
        <v/>
      </c>
      <c r="T12669" s="71" t="str">
        <f t="shared" si="594"/>
        <v/>
      </c>
    </row>
    <row r="12670" spans="16:20">
      <c r="P12670" s="70" t="str">
        <f t="shared" si="592"/>
        <v/>
      </c>
      <c r="Q12670" s="70" t="str">
        <f t="shared" si="593"/>
        <v/>
      </c>
      <c r="R12670" s="70" t="str">
        <f>IFERROR(IF(K12670="handling and wharfage",SUM(P12670:Q12670),IF(OR(K12670="tank",K12670="Boat",K12670="car"),INDEX(Rate!$B$4:$M$25,MATCH(Gilbert!N12670,Rate!$A$4:$A$25,0),MATCH(Gilbert!L12670,Rate!$B$3:$M$3,0))*O12670*0.8,INDEX(Rate!$B$4:$M$25,MATCH(Gilbert!N12670,Rate!$A$4:$A$25,0),MATCH(Gilbert!L12670,Rate!$B$3:$M$3,0))*O12670)),"")</f>
        <v/>
      </c>
      <c r="T12670" s="71" t="str">
        <f t="shared" si="594"/>
        <v/>
      </c>
    </row>
    <row r="12671" spans="16:20">
      <c r="P12671" s="70" t="str">
        <f t="shared" si="592"/>
        <v/>
      </c>
      <c r="Q12671" s="70" t="str">
        <f t="shared" si="593"/>
        <v/>
      </c>
      <c r="R12671" s="70" t="str">
        <f>IFERROR(IF(K12671="handling and wharfage",SUM(P12671:Q12671),IF(OR(K12671="tank",K12671="Boat",K12671="car"),INDEX(Rate!$B$4:$M$25,MATCH(Gilbert!N12671,Rate!$A$4:$A$25,0),MATCH(Gilbert!L12671,Rate!$B$3:$M$3,0))*O12671*0.8,INDEX(Rate!$B$4:$M$25,MATCH(Gilbert!N12671,Rate!$A$4:$A$25,0),MATCH(Gilbert!L12671,Rate!$B$3:$M$3,0))*O12671)),"")</f>
        <v/>
      </c>
      <c r="T12671" s="71" t="str">
        <f t="shared" si="594"/>
        <v/>
      </c>
    </row>
    <row r="12672" spans="16:20">
      <c r="P12672" s="70" t="str">
        <f t="shared" si="592"/>
        <v/>
      </c>
      <c r="Q12672" s="70" t="str">
        <f t="shared" si="593"/>
        <v/>
      </c>
      <c r="R12672" s="70" t="str">
        <f>IFERROR(IF(K12672="handling and wharfage",SUM(P12672:Q12672),IF(OR(K12672="tank",K12672="Boat",K12672="car"),INDEX(Rate!$B$4:$M$25,MATCH(Gilbert!N12672,Rate!$A$4:$A$25,0),MATCH(Gilbert!L12672,Rate!$B$3:$M$3,0))*O12672*0.8,INDEX(Rate!$B$4:$M$25,MATCH(Gilbert!N12672,Rate!$A$4:$A$25,0),MATCH(Gilbert!L12672,Rate!$B$3:$M$3,0))*O12672)),"")</f>
        <v/>
      </c>
      <c r="T12672" s="71" t="str">
        <f t="shared" si="594"/>
        <v/>
      </c>
    </row>
    <row r="12673" spans="16:20">
      <c r="P12673" s="70" t="str">
        <f t="shared" si="592"/>
        <v/>
      </c>
      <c r="Q12673" s="70" t="str">
        <f t="shared" si="593"/>
        <v/>
      </c>
      <c r="R12673" s="70" t="str">
        <f>IFERROR(IF(K12673="handling and wharfage",SUM(P12673:Q12673),IF(OR(K12673="tank",K12673="Boat",K12673="car"),INDEX(Rate!$B$4:$M$25,MATCH(Gilbert!N12673,Rate!$A$4:$A$25,0),MATCH(Gilbert!L12673,Rate!$B$3:$M$3,0))*O12673*0.8,INDEX(Rate!$B$4:$M$25,MATCH(Gilbert!N12673,Rate!$A$4:$A$25,0),MATCH(Gilbert!L12673,Rate!$B$3:$M$3,0))*O12673)),"")</f>
        <v/>
      </c>
      <c r="T12673" s="71" t="str">
        <f t="shared" si="594"/>
        <v/>
      </c>
    </row>
    <row r="12674" spans="16:20">
      <c r="P12674" s="70" t="str">
        <f t="shared" si="592"/>
        <v/>
      </c>
      <c r="Q12674" s="70" t="str">
        <f t="shared" si="593"/>
        <v/>
      </c>
      <c r="R12674" s="70" t="str">
        <f>IFERROR(IF(K12674="handling and wharfage",SUM(P12674:Q12674),IF(OR(K12674="tank",K12674="Boat",K12674="car"),INDEX(Rate!$B$4:$M$25,MATCH(Gilbert!N12674,Rate!$A$4:$A$25,0),MATCH(Gilbert!L12674,Rate!$B$3:$M$3,0))*O12674*0.8,INDEX(Rate!$B$4:$M$25,MATCH(Gilbert!N12674,Rate!$A$4:$A$25,0),MATCH(Gilbert!L12674,Rate!$B$3:$M$3,0))*O12674)),"")</f>
        <v/>
      </c>
      <c r="T12674" s="71" t="str">
        <f t="shared" si="594"/>
        <v/>
      </c>
    </row>
    <row r="12675" spans="16:20">
      <c r="P12675" s="70" t="str">
        <f t="shared" ref="P12675:P12738" si="595">IF(OR(K12675="handling and wharfage",K12675="rau handling and wharfage"),O12675*30,"")</f>
        <v/>
      </c>
      <c r="Q12675" s="70" t="str">
        <f t="shared" ref="Q12675:Q12738" si="596">IF(K12675&lt;&gt;"handling and wharfage","",O12675*3.5)</f>
        <v/>
      </c>
      <c r="R12675" s="70" t="str">
        <f>IFERROR(IF(K12675="handling and wharfage",SUM(P12675:Q12675),IF(OR(K12675="tank",K12675="Boat",K12675="car"),INDEX(Rate!$B$4:$M$25,MATCH(Gilbert!N12675,Rate!$A$4:$A$25,0),MATCH(Gilbert!L12675,Rate!$B$3:$M$3,0))*O12675*0.8,INDEX(Rate!$B$4:$M$25,MATCH(Gilbert!N12675,Rate!$A$4:$A$25,0),MATCH(Gilbert!L12675,Rate!$B$3:$M$3,0))*O12675)),"")</f>
        <v/>
      </c>
      <c r="T12675" s="71" t="str">
        <f t="shared" ref="T12675:T12738" si="597">IF(L12675="","",IF(L12675="General2","F0070000061A","E31250000331"))</f>
        <v/>
      </c>
    </row>
    <row r="12676" spans="16:20">
      <c r="P12676" s="70" t="str">
        <f t="shared" si="595"/>
        <v/>
      </c>
      <c r="Q12676" s="70" t="str">
        <f t="shared" si="596"/>
        <v/>
      </c>
      <c r="R12676" s="70" t="str">
        <f>IFERROR(IF(K12676="handling and wharfage",SUM(P12676:Q12676),IF(OR(K12676="tank",K12676="Boat",K12676="car"),INDEX(Rate!$B$4:$M$25,MATCH(Gilbert!N12676,Rate!$A$4:$A$25,0),MATCH(Gilbert!L12676,Rate!$B$3:$M$3,0))*O12676*0.8,INDEX(Rate!$B$4:$M$25,MATCH(Gilbert!N12676,Rate!$A$4:$A$25,0),MATCH(Gilbert!L12676,Rate!$B$3:$M$3,0))*O12676)),"")</f>
        <v/>
      </c>
      <c r="T12676" s="71" t="str">
        <f t="shared" si="597"/>
        <v/>
      </c>
    </row>
    <row r="12677" spans="16:20">
      <c r="P12677" s="70" t="str">
        <f t="shared" si="595"/>
        <v/>
      </c>
      <c r="Q12677" s="70" t="str">
        <f t="shared" si="596"/>
        <v/>
      </c>
      <c r="R12677" s="70" t="str">
        <f>IFERROR(IF(K12677="handling and wharfage",SUM(P12677:Q12677),IF(OR(K12677="tank",K12677="Boat",K12677="car"),INDEX(Rate!$B$4:$M$25,MATCH(Gilbert!N12677,Rate!$A$4:$A$25,0),MATCH(Gilbert!L12677,Rate!$B$3:$M$3,0))*O12677*0.8,INDEX(Rate!$B$4:$M$25,MATCH(Gilbert!N12677,Rate!$A$4:$A$25,0),MATCH(Gilbert!L12677,Rate!$B$3:$M$3,0))*O12677)),"")</f>
        <v/>
      </c>
      <c r="T12677" s="71" t="str">
        <f t="shared" si="597"/>
        <v/>
      </c>
    </row>
    <row r="12678" spans="16:20">
      <c r="P12678" s="70" t="str">
        <f t="shared" si="595"/>
        <v/>
      </c>
      <c r="Q12678" s="70" t="str">
        <f t="shared" si="596"/>
        <v/>
      </c>
      <c r="R12678" s="70" t="str">
        <f>IFERROR(IF(K12678="handling and wharfage",SUM(P12678:Q12678),IF(OR(K12678="tank",K12678="Boat",K12678="car"),INDEX(Rate!$B$4:$M$25,MATCH(Gilbert!N12678,Rate!$A$4:$A$25,0),MATCH(Gilbert!L12678,Rate!$B$3:$M$3,0))*O12678*0.8,INDEX(Rate!$B$4:$M$25,MATCH(Gilbert!N12678,Rate!$A$4:$A$25,0),MATCH(Gilbert!L12678,Rate!$B$3:$M$3,0))*O12678)),"")</f>
        <v/>
      </c>
      <c r="T12678" s="71" t="str">
        <f t="shared" si="597"/>
        <v/>
      </c>
    </row>
    <row r="12679" spans="16:20">
      <c r="P12679" s="70" t="str">
        <f t="shared" si="595"/>
        <v/>
      </c>
      <c r="Q12679" s="70" t="str">
        <f t="shared" si="596"/>
        <v/>
      </c>
      <c r="R12679" s="70" t="str">
        <f>IFERROR(IF(K12679="handling and wharfage",SUM(P12679:Q12679),IF(OR(K12679="tank",K12679="Boat",K12679="car"),INDEX(Rate!$B$4:$M$25,MATCH(Gilbert!N12679,Rate!$A$4:$A$25,0),MATCH(Gilbert!L12679,Rate!$B$3:$M$3,0))*O12679*0.8,INDEX(Rate!$B$4:$M$25,MATCH(Gilbert!N12679,Rate!$A$4:$A$25,0),MATCH(Gilbert!L12679,Rate!$B$3:$M$3,0))*O12679)),"")</f>
        <v/>
      </c>
      <c r="T12679" s="71" t="str">
        <f t="shared" si="597"/>
        <v/>
      </c>
    </row>
    <row r="12680" spans="16:20">
      <c r="P12680" s="70" t="str">
        <f t="shared" si="595"/>
        <v/>
      </c>
      <c r="Q12680" s="70" t="str">
        <f t="shared" si="596"/>
        <v/>
      </c>
      <c r="R12680" s="70" t="str">
        <f>IFERROR(IF(K12680="handling and wharfage",SUM(P12680:Q12680),IF(OR(K12680="tank",K12680="Boat",K12680="car"),INDEX(Rate!$B$4:$M$25,MATCH(Gilbert!N12680,Rate!$A$4:$A$25,0),MATCH(Gilbert!L12680,Rate!$B$3:$M$3,0))*O12680*0.8,INDEX(Rate!$B$4:$M$25,MATCH(Gilbert!N12680,Rate!$A$4:$A$25,0),MATCH(Gilbert!L12680,Rate!$B$3:$M$3,0))*O12680)),"")</f>
        <v/>
      </c>
      <c r="T12680" s="71" t="str">
        <f t="shared" si="597"/>
        <v/>
      </c>
    </row>
    <row r="12681" spans="16:20">
      <c r="P12681" s="70" t="str">
        <f t="shared" si="595"/>
        <v/>
      </c>
      <c r="Q12681" s="70" t="str">
        <f t="shared" si="596"/>
        <v/>
      </c>
      <c r="R12681" s="70" t="str">
        <f>IFERROR(IF(K12681="handling and wharfage",SUM(P12681:Q12681),IF(OR(K12681="tank",K12681="Boat",K12681="car"),INDEX(Rate!$B$4:$M$25,MATCH(Gilbert!N12681,Rate!$A$4:$A$25,0),MATCH(Gilbert!L12681,Rate!$B$3:$M$3,0))*O12681*0.8,INDEX(Rate!$B$4:$M$25,MATCH(Gilbert!N12681,Rate!$A$4:$A$25,0),MATCH(Gilbert!L12681,Rate!$B$3:$M$3,0))*O12681)),"")</f>
        <v/>
      </c>
      <c r="T12681" s="71" t="str">
        <f t="shared" si="597"/>
        <v/>
      </c>
    </row>
    <row r="12682" spans="16:20">
      <c r="P12682" s="70" t="str">
        <f t="shared" si="595"/>
        <v/>
      </c>
      <c r="Q12682" s="70" t="str">
        <f t="shared" si="596"/>
        <v/>
      </c>
      <c r="R12682" s="70" t="str">
        <f>IFERROR(IF(K12682="handling and wharfage",SUM(P12682:Q12682),IF(OR(K12682="tank",K12682="Boat",K12682="car"),INDEX(Rate!$B$4:$M$25,MATCH(Gilbert!N12682,Rate!$A$4:$A$25,0),MATCH(Gilbert!L12682,Rate!$B$3:$M$3,0))*O12682*0.8,INDEX(Rate!$B$4:$M$25,MATCH(Gilbert!N12682,Rate!$A$4:$A$25,0),MATCH(Gilbert!L12682,Rate!$B$3:$M$3,0))*O12682)),"")</f>
        <v/>
      </c>
      <c r="T12682" s="71" t="str">
        <f t="shared" si="597"/>
        <v/>
      </c>
    </row>
    <row r="12683" spans="16:20">
      <c r="P12683" s="70" t="str">
        <f t="shared" si="595"/>
        <v/>
      </c>
      <c r="Q12683" s="70" t="str">
        <f t="shared" si="596"/>
        <v/>
      </c>
      <c r="R12683" s="70" t="str">
        <f>IFERROR(IF(K12683="handling and wharfage",SUM(P12683:Q12683),IF(OR(K12683="tank",K12683="Boat",K12683="car"),INDEX(Rate!$B$4:$M$25,MATCH(Gilbert!N12683,Rate!$A$4:$A$25,0),MATCH(Gilbert!L12683,Rate!$B$3:$M$3,0))*O12683*0.8,INDEX(Rate!$B$4:$M$25,MATCH(Gilbert!N12683,Rate!$A$4:$A$25,0),MATCH(Gilbert!L12683,Rate!$B$3:$M$3,0))*O12683)),"")</f>
        <v/>
      </c>
      <c r="T12683" s="71" t="str">
        <f t="shared" si="597"/>
        <v/>
      </c>
    </row>
    <row r="12684" spans="16:20">
      <c r="P12684" s="70" t="str">
        <f t="shared" si="595"/>
        <v/>
      </c>
      <c r="Q12684" s="70" t="str">
        <f t="shared" si="596"/>
        <v/>
      </c>
      <c r="R12684" s="70" t="str">
        <f>IFERROR(IF(K12684="handling and wharfage",SUM(P12684:Q12684),IF(OR(K12684="tank",K12684="Boat",K12684="car"),INDEX(Rate!$B$4:$M$25,MATCH(Gilbert!N12684,Rate!$A$4:$A$25,0),MATCH(Gilbert!L12684,Rate!$B$3:$M$3,0))*O12684*0.8,INDEX(Rate!$B$4:$M$25,MATCH(Gilbert!N12684,Rate!$A$4:$A$25,0),MATCH(Gilbert!L12684,Rate!$B$3:$M$3,0))*O12684)),"")</f>
        <v/>
      </c>
      <c r="T12684" s="71" t="str">
        <f t="shared" si="597"/>
        <v/>
      </c>
    </row>
    <row r="12685" spans="16:20">
      <c r="P12685" s="70" t="str">
        <f t="shared" si="595"/>
        <v/>
      </c>
      <c r="Q12685" s="70" t="str">
        <f t="shared" si="596"/>
        <v/>
      </c>
      <c r="R12685" s="70" t="str">
        <f>IFERROR(IF(K12685="handling and wharfage",SUM(P12685:Q12685),IF(OR(K12685="tank",K12685="Boat",K12685="car"),INDEX(Rate!$B$4:$M$25,MATCH(Gilbert!N12685,Rate!$A$4:$A$25,0),MATCH(Gilbert!L12685,Rate!$B$3:$M$3,0))*O12685*0.8,INDEX(Rate!$B$4:$M$25,MATCH(Gilbert!N12685,Rate!$A$4:$A$25,0),MATCH(Gilbert!L12685,Rate!$B$3:$M$3,0))*O12685)),"")</f>
        <v/>
      </c>
      <c r="T12685" s="71" t="str">
        <f t="shared" si="597"/>
        <v/>
      </c>
    </row>
    <row r="12686" spans="16:20">
      <c r="P12686" s="70" t="str">
        <f t="shared" si="595"/>
        <v/>
      </c>
      <c r="Q12686" s="70" t="str">
        <f t="shared" si="596"/>
        <v/>
      </c>
      <c r="R12686" s="70" t="str">
        <f>IFERROR(IF(K12686="handling and wharfage",SUM(P12686:Q12686),IF(OR(K12686="tank",K12686="Boat",K12686="car"),INDEX(Rate!$B$4:$M$25,MATCH(Gilbert!N12686,Rate!$A$4:$A$25,0),MATCH(Gilbert!L12686,Rate!$B$3:$M$3,0))*O12686*0.8,INDEX(Rate!$B$4:$M$25,MATCH(Gilbert!N12686,Rate!$A$4:$A$25,0),MATCH(Gilbert!L12686,Rate!$B$3:$M$3,0))*O12686)),"")</f>
        <v/>
      </c>
      <c r="T12686" s="71" t="str">
        <f t="shared" si="597"/>
        <v/>
      </c>
    </row>
    <row r="12687" spans="16:20">
      <c r="P12687" s="70" t="str">
        <f t="shared" si="595"/>
        <v/>
      </c>
      <c r="Q12687" s="70" t="str">
        <f t="shared" si="596"/>
        <v/>
      </c>
      <c r="R12687" s="70" t="str">
        <f>IFERROR(IF(K12687="handling and wharfage",SUM(P12687:Q12687),IF(OR(K12687="tank",K12687="Boat",K12687="car"),INDEX(Rate!$B$4:$M$25,MATCH(Gilbert!N12687,Rate!$A$4:$A$25,0),MATCH(Gilbert!L12687,Rate!$B$3:$M$3,0))*O12687*0.8,INDEX(Rate!$B$4:$M$25,MATCH(Gilbert!N12687,Rate!$A$4:$A$25,0),MATCH(Gilbert!L12687,Rate!$B$3:$M$3,0))*O12687)),"")</f>
        <v/>
      </c>
      <c r="T12687" s="71" t="str">
        <f t="shared" si="597"/>
        <v/>
      </c>
    </row>
    <row r="12688" spans="16:20">
      <c r="P12688" s="70" t="str">
        <f t="shared" si="595"/>
        <v/>
      </c>
      <c r="Q12688" s="70" t="str">
        <f t="shared" si="596"/>
        <v/>
      </c>
      <c r="R12688" s="70" t="str">
        <f>IFERROR(IF(K12688="handling and wharfage",SUM(P12688:Q12688),IF(OR(K12688="tank",K12688="Boat",K12688="car"),INDEX(Rate!$B$4:$M$25,MATCH(Gilbert!N12688,Rate!$A$4:$A$25,0),MATCH(Gilbert!L12688,Rate!$B$3:$M$3,0))*O12688*0.8,INDEX(Rate!$B$4:$M$25,MATCH(Gilbert!N12688,Rate!$A$4:$A$25,0),MATCH(Gilbert!L12688,Rate!$B$3:$M$3,0))*O12688)),"")</f>
        <v/>
      </c>
      <c r="T12688" s="71" t="str">
        <f t="shared" si="597"/>
        <v/>
      </c>
    </row>
    <row r="12689" spans="16:20">
      <c r="P12689" s="70" t="str">
        <f t="shared" si="595"/>
        <v/>
      </c>
      <c r="Q12689" s="70" t="str">
        <f t="shared" si="596"/>
        <v/>
      </c>
      <c r="R12689" s="70" t="str">
        <f>IFERROR(IF(K12689="handling and wharfage",SUM(P12689:Q12689),IF(OR(K12689="tank",K12689="Boat",K12689="car"),INDEX(Rate!$B$4:$M$25,MATCH(Gilbert!N12689,Rate!$A$4:$A$25,0),MATCH(Gilbert!L12689,Rate!$B$3:$M$3,0))*O12689*0.8,INDEX(Rate!$B$4:$M$25,MATCH(Gilbert!N12689,Rate!$A$4:$A$25,0),MATCH(Gilbert!L12689,Rate!$B$3:$M$3,0))*O12689)),"")</f>
        <v/>
      </c>
      <c r="T12689" s="71" t="str">
        <f t="shared" si="597"/>
        <v/>
      </c>
    </row>
    <row r="12690" spans="16:20">
      <c r="P12690" s="70" t="str">
        <f t="shared" si="595"/>
        <v/>
      </c>
      <c r="Q12690" s="70" t="str">
        <f t="shared" si="596"/>
        <v/>
      </c>
      <c r="R12690" s="70" t="str">
        <f>IFERROR(IF(K12690="handling and wharfage",SUM(P12690:Q12690),IF(OR(K12690="tank",K12690="Boat",K12690="car"),INDEX(Rate!$B$4:$M$25,MATCH(Gilbert!N12690,Rate!$A$4:$A$25,0),MATCH(Gilbert!L12690,Rate!$B$3:$M$3,0))*O12690*0.8,INDEX(Rate!$B$4:$M$25,MATCH(Gilbert!N12690,Rate!$A$4:$A$25,0),MATCH(Gilbert!L12690,Rate!$B$3:$M$3,0))*O12690)),"")</f>
        <v/>
      </c>
      <c r="T12690" s="71" t="str">
        <f t="shared" si="597"/>
        <v/>
      </c>
    </row>
    <row r="12691" spans="16:20">
      <c r="P12691" s="70" t="str">
        <f t="shared" si="595"/>
        <v/>
      </c>
      <c r="Q12691" s="70" t="str">
        <f t="shared" si="596"/>
        <v/>
      </c>
      <c r="R12691" s="70" t="str">
        <f>IFERROR(IF(K12691="handling and wharfage",SUM(P12691:Q12691),IF(OR(K12691="tank",K12691="Boat",K12691="car"),INDEX(Rate!$B$4:$M$25,MATCH(Gilbert!N12691,Rate!$A$4:$A$25,0),MATCH(Gilbert!L12691,Rate!$B$3:$M$3,0))*O12691*0.8,INDEX(Rate!$B$4:$M$25,MATCH(Gilbert!N12691,Rate!$A$4:$A$25,0),MATCH(Gilbert!L12691,Rate!$B$3:$M$3,0))*O12691)),"")</f>
        <v/>
      </c>
      <c r="T12691" s="71" t="str">
        <f t="shared" si="597"/>
        <v/>
      </c>
    </row>
    <row r="12692" spans="16:20">
      <c r="P12692" s="70" t="str">
        <f t="shared" si="595"/>
        <v/>
      </c>
      <c r="Q12692" s="70" t="str">
        <f t="shared" si="596"/>
        <v/>
      </c>
      <c r="R12692" s="70" t="str">
        <f>IFERROR(IF(K12692="handling and wharfage",SUM(P12692:Q12692),IF(OR(K12692="tank",K12692="Boat",K12692="car"),INDEX(Rate!$B$4:$M$25,MATCH(Gilbert!N12692,Rate!$A$4:$A$25,0),MATCH(Gilbert!L12692,Rate!$B$3:$M$3,0))*O12692*0.8,INDEX(Rate!$B$4:$M$25,MATCH(Gilbert!N12692,Rate!$A$4:$A$25,0),MATCH(Gilbert!L12692,Rate!$B$3:$M$3,0))*O12692)),"")</f>
        <v/>
      </c>
      <c r="T12692" s="71" t="str">
        <f t="shared" si="597"/>
        <v/>
      </c>
    </row>
    <row r="12693" spans="16:20">
      <c r="P12693" s="70" t="str">
        <f t="shared" si="595"/>
        <v/>
      </c>
      <c r="Q12693" s="70" t="str">
        <f t="shared" si="596"/>
        <v/>
      </c>
      <c r="R12693" s="70" t="str">
        <f>IFERROR(IF(K12693="handling and wharfage",SUM(P12693:Q12693),IF(OR(K12693="tank",K12693="Boat",K12693="car"),INDEX(Rate!$B$4:$M$25,MATCH(Gilbert!N12693,Rate!$A$4:$A$25,0),MATCH(Gilbert!L12693,Rate!$B$3:$M$3,0))*O12693*0.8,INDEX(Rate!$B$4:$M$25,MATCH(Gilbert!N12693,Rate!$A$4:$A$25,0),MATCH(Gilbert!L12693,Rate!$B$3:$M$3,0))*O12693)),"")</f>
        <v/>
      </c>
      <c r="T12693" s="71" t="str">
        <f t="shared" si="597"/>
        <v/>
      </c>
    </row>
    <row r="12694" spans="16:20">
      <c r="P12694" s="70" t="str">
        <f t="shared" si="595"/>
        <v/>
      </c>
      <c r="Q12694" s="70" t="str">
        <f t="shared" si="596"/>
        <v/>
      </c>
      <c r="R12694" s="70" t="str">
        <f>IFERROR(IF(K12694="handling and wharfage",SUM(P12694:Q12694),IF(OR(K12694="tank",K12694="Boat",K12694="car"),INDEX(Rate!$B$4:$M$25,MATCH(Gilbert!N12694,Rate!$A$4:$A$25,0),MATCH(Gilbert!L12694,Rate!$B$3:$M$3,0))*O12694*0.8,INDEX(Rate!$B$4:$M$25,MATCH(Gilbert!N12694,Rate!$A$4:$A$25,0),MATCH(Gilbert!L12694,Rate!$B$3:$M$3,0))*O12694)),"")</f>
        <v/>
      </c>
      <c r="T12694" s="71" t="str">
        <f t="shared" si="597"/>
        <v/>
      </c>
    </row>
    <row r="12695" spans="16:20">
      <c r="P12695" s="70" t="str">
        <f t="shared" si="595"/>
        <v/>
      </c>
      <c r="Q12695" s="70" t="str">
        <f t="shared" si="596"/>
        <v/>
      </c>
      <c r="R12695" s="70" t="str">
        <f>IFERROR(IF(K12695="handling and wharfage",SUM(P12695:Q12695),IF(OR(K12695="tank",K12695="Boat",K12695="car"),INDEX(Rate!$B$4:$M$25,MATCH(Gilbert!N12695,Rate!$A$4:$A$25,0),MATCH(Gilbert!L12695,Rate!$B$3:$M$3,0))*O12695*0.8,INDEX(Rate!$B$4:$M$25,MATCH(Gilbert!N12695,Rate!$A$4:$A$25,0),MATCH(Gilbert!L12695,Rate!$B$3:$M$3,0))*O12695)),"")</f>
        <v/>
      </c>
      <c r="T12695" s="71" t="str">
        <f t="shared" si="597"/>
        <v/>
      </c>
    </row>
    <row r="12696" spans="16:20">
      <c r="P12696" s="70" t="str">
        <f t="shared" si="595"/>
        <v/>
      </c>
      <c r="Q12696" s="70" t="str">
        <f t="shared" si="596"/>
        <v/>
      </c>
      <c r="R12696" s="70" t="str">
        <f>IFERROR(IF(K12696="handling and wharfage",SUM(P12696:Q12696),IF(OR(K12696="tank",K12696="Boat",K12696="car"),INDEX(Rate!$B$4:$M$25,MATCH(Gilbert!N12696,Rate!$A$4:$A$25,0),MATCH(Gilbert!L12696,Rate!$B$3:$M$3,0))*O12696*0.8,INDEX(Rate!$B$4:$M$25,MATCH(Gilbert!N12696,Rate!$A$4:$A$25,0),MATCH(Gilbert!L12696,Rate!$B$3:$M$3,0))*O12696)),"")</f>
        <v/>
      </c>
      <c r="T12696" s="71" t="str">
        <f t="shared" si="597"/>
        <v/>
      </c>
    </row>
    <row r="12697" spans="16:20">
      <c r="P12697" s="70" t="str">
        <f t="shared" si="595"/>
        <v/>
      </c>
      <c r="Q12697" s="70" t="str">
        <f t="shared" si="596"/>
        <v/>
      </c>
      <c r="R12697" s="70" t="str">
        <f>IFERROR(IF(K12697="handling and wharfage",SUM(P12697:Q12697),IF(OR(K12697="tank",K12697="Boat",K12697="car"),INDEX(Rate!$B$4:$M$25,MATCH(Gilbert!N12697,Rate!$A$4:$A$25,0),MATCH(Gilbert!L12697,Rate!$B$3:$M$3,0))*O12697*0.8,INDEX(Rate!$B$4:$M$25,MATCH(Gilbert!N12697,Rate!$A$4:$A$25,0),MATCH(Gilbert!L12697,Rate!$B$3:$M$3,0))*O12697)),"")</f>
        <v/>
      </c>
      <c r="T12697" s="71" t="str">
        <f t="shared" si="597"/>
        <v/>
      </c>
    </row>
    <row r="12698" spans="16:20">
      <c r="P12698" s="70" t="str">
        <f t="shared" si="595"/>
        <v/>
      </c>
      <c r="Q12698" s="70" t="str">
        <f t="shared" si="596"/>
        <v/>
      </c>
      <c r="R12698" s="70" t="str">
        <f>IFERROR(IF(K12698="handling and wharfage",SUM(P12698:Q12698),IF(OR(K12698="tank",K12698="Boat",K12698="car"),INDEX(Rate!$B$4:$M$25,MATCH(Gilbert!N12698,Rate!$A$4:$A$25,0),MATCH(Gilbert!L12698,Rate!$B$3:$M$3,0))*O12698*0.8,INDEX(Rate!$B$4:$M$25,MATCH(Gilbert!N12698,Rate!$A$4:$A$25,0),MATCH(Gilbert!L12698,Rate!$B$3:$M$3,0))*O12698)),"")</f>
        <v/>
      </c>
      <c r="T12698" s="71" t="str">
        <f t="shared" si="597"/>
        <v/>
      </c>
    </row>
    <row r="12699" spans="16:20">
      <c r="P12699" s="70" t="str">
        <f t="shared" si="595"/>
        <v/>
      </c>
      <c r="Q12699" s="70" t="str">
        <f t="shared" si="596"/>
        <v/>
      </c>
      <c r="R12699" s="70" t="str">
        <f>IFERROR(IF(K12699="handling and wharfage",SUM(P12699:Q12699),IF(OR(K12699="tank",K12699="Boat",K12699="car"),INDEX(Rate!$B$4:$M$25,MATCH(Gilbert!N12699,Rate!$A$4:$A$25,0),MATCH(Gilbert!L12699,Rate!$B$3:$M$3,0))*O12699*0.8,INDEX(Rate!$B$4:$M$25,MATCH(Gilbert!N12699,Rate!$A$4:$A$25,0),MATCH(Gilbert!L12699,Rate!$B$3:$M$3,0))*O12699)),"")</f>
        <v/>
      </c>
      <c r="T12699" s="71" t="str">
        <f t="shared" si="597"/>
        <v/>
      </c>
    </row>
    <row r="12700" spans="16:20">
      <c r="P12700" s="70" t="str">
        <f t="shared" si="595"/>
        <v/>
      </c>
      <c r="Q12700" s="70" t="str">
        <f t="shared" si="596"/>
        <v/>
      </c>
      <c r="R12700" s="70" t="str">
        <f>IFERROR(IF(K12700="handling and wharfage",SUM(P12700:Q12700),IF(OR(K12700="tank",K12700="Boat",K12700="car"),INDEX(Rate!$B$4:$M$25,MATCH(Gilbert!N12700,Rate!$A$4:$A$25,0),MATCH(Gilbert!L12700,Rate!$B$3:$M$3,0))*O12700*0.8,INDEX(Rate!$B$4:$M$25,MATCH(Gilbert!N12700,Rate!$A$4:$A$25,0),MATCH(Gilbert!L12700,Rate!$B$3:$M$3,0))*O12700)),"")</f>
        <v/>
      </c>
      <c r="T12700" s="71" t="str">
        <f t="shared" si="597"/>
        <v/>
      </c>
    </row>
    <row r="12701" spans="16:20">
      <c r="P12701" s="70" t="str">
        <f t="shared" si="595"/>
        <v/>
      </c>
      <c r="Q12701" s="70" t="str">
        <f t="shared" si="596"/>
        <v/>
      </c>
      <c r="R12701" s="70" t="str">
        <f>IFERROR(IF(K12701="handling and wharfage",SUM(P12701:Q12701),IF(OR(K12701="tank",K12701="Boat",K12701="car"),INDEX(Rate!$B$4:$M$25,MATCH(Gilbert!N12701,Rate!$A$4:$A$25,0),MATCH(Gilbert!L12701,Rate!$B$3:$M$3,0))*O12701*0.8,INDEX(Rate!$B$4:$M$25,MATCH(Gilbert!N12701,Rate!$A$4:$A$25,0),MATCH(Gilbert!L12701,Rate!$B$3:$M$3,0))*O12701)),"")</f>
        <v/>
      </c>
      <c r="T12701" s="71" t="str">
        <f t="shared" si="597"/>
        <v/>
      </c>
    </row>
    <row r="12702" spans="16:20">
      <c r="P12702" s="70" t="str">
        <f t="shared" si="595"/>
        <v/>
      </c>
      <c r="Q12702" s="70" t="str">
        <f t="shared" si="596"/>
        <v/>
      </c>
      <c r="R12702" s="70" t="str">
        <f>IFERROR(IF(K12702="handling and wharfage",SUM(P12702:Q12702),IF(OR(K12702="tank",K12702="Boat",K12702="car"),INDEX(Rate!$B$4:$M$25,MATCH(Gilbert!N12702,Rate!$A$4:$A$25,0),MATCH(Gilbert!L12702,Rate!$B$3:$M$3,0))*O12702*0.8,INDEX(Rate!$B$4:$M$25,MATCH(Gilbert!N12702,Rate!$A$4:$A$25,0),MATCH(Gilbert!L12702,Rate!$B$3:$M$3,0))*O12702)),"")</f>
        <v/>
      </c>
      <c r="T12702" s="71" t="str">
        <f t="shared" si="597"/>
        <v/>
      </c>
    </row>
    <row r="12703" spans="16:20">
      <c r="P12703" s="70" t="str">
        <f t="shared" si="595"/>
        <v/>
      </c>
      <c r="Q12703" s="70" t="str">
        <f t="shared" si="596"/>
        <v/>
      </c>
      <c r="R12703" s="70" t="str">
        <f>IFERROR(IF(K12703="handling and wharfage",SUM(P12703:Q12703),IF(OR(K12703="tank",K12703="Boat",K12703="car"),INDEX(Rate!$B$4:$M$25,MATCH(Gilbert!N12703,Rate!$A$4:$A$25,0),MATCH(Gilbert!L12703,Rate!$B$3:$M$3,0))*O12703*0.8,INDEX(Rate!$B$4:$M$25,MATCH(Gilbert!N12703,Rate!$A$4:$A$25,0),MATCH(Gilbert!L12703,Rate!$B$3:$M$3,0))*O12703)),"")</f>
        <v/>
      </c>
      <c r="T12703" s="71" t="str">
        <f t="shared" si="597"/>
        <v/>
      </c>
    </row>
    <row r="12704" spans="16:20">
      <c r="P12704" s="70" t="str">
        <f t="shared" si="595"/>
        <v/>
      </c>
      <c r="Q12704" s="70" t="str">
        <f t="shared" si="596"/>
        <v/>
      </c>
      <c r="R12704" s="70" t="str">
        <f>IFERROR(IF(K12704="handling and wharfage",SUM(P12704:Q12704),IF(OR(K12704="tank",K12704="Boat",K12704="car"),INDEX(Rate!$B$4:$M$25,MATCH(Gilbert!N12704,Rate!$A$4:$A$25,0),MATCH(Gilbert!L12704,Rate!$B$3:$M$3,0))*O12704*0.8,INDEX(Rate!$B$4:$M$25,MATCH(Gilbert!N12704,Rate!$A$4:$A$25,0),MATCH(Gilbert!L12704,Rate!$B$3:$M$3,0))*O12704)),"")</f>
        <v/>
      </c>
      <c r="T12704" s="71" t="str">
        <f t="shared" si="597"/>
        <v/>
      </c>
    </row>
    <row r="12705" spans="16:20">
      <c r="P12705" s="70" t="str">
        <f t="shared" si="595"/>
        <v/>
      </c>
      <c r="Q12705" s="70" t="str">
        <f t="shared" si="596"/>
        <v/>
      </c>
      <c r="R12705" s="70" t="str">
        <f>IFERROR(IF(K12705="handling and wharfage",SUM(P12705:Q12705),IF(OR(K12705="tank",K12705="Boat",K12705="car"),INDEX(Rate!$B$4:$M$25,MATCH(Gilbert!N12705,Rate!$A$4:$A$25,0),MATCH(Gilbert!L12705,Rate!$B$3:$M$3,0))*O12705*0.8,INDEX(Rate!$B$4:$M$25,MATCH(Gilbert!N12705,Rate!$A$4:$A$25,0),MATCH(Gilbert!L12705,Rate!$B$3:$M$3,0))*O12705)),"")</f>
        <v/>
      </c>
      <c r="T12705" s="71" t="str">
        <f t="shared" si="597"/>
        <v/>
      </c>
    </row>
    <row r="12706" spans="16:20">
      <c r="P12706" s="70" t="str">
        <f t="shared" si="595"/>
        <v/>
      </c>
      <c r="Q12706" s="70" t="str">
        <f t="shared" si="596"/>
        <v/>
      </c>
      <c r="R12706" s="70" t="str">
        <f>IFERROR(IF(K12706="handling and wharfage",SUM(P12706:Q12706),IF(OR(K12706="tank",K12706="Boat",K12706="car"),INDEX(Rate!$B$4:$M$25,MATCH(Gilbert!N12706,Rate!$A$4:$A$25,0),MATCH(Gilbert!L12706,Rate!$B$3:$M$3,0))*O12706*0.8,INDEX(Rate!$B$4:$M$25,MATCH(Gilbert!N12706,Rate!$A$4:$A$25,0),MATCH(Gilbert!L12706,Rate!$B$3:$M$3,0))*O12706)),"")</f>
        <v/>
      </c>
      <c r="T12706" s="71" t="str">
        <f t="shared" si="597"/>
        <v/>
      </c>
    </row>
    <row r="12707" spans="16:20">
      <c r="P12707" s="70" t="str">
        <f t="shared" si="595"/>
        <v/>
      </c>
      <c r="Q12707" s="70" t="str">
        <f t="shared" si="596"/>
        <v/>
      </c>
      <c r="R12707" s="70" t="str">
        <f>IFERROR(IF(K12707="handling and wharfage",SUM(P12707:Q12707),IF(OR(K12707="tank",K12707="Boat",K12707="car"),INDEX(Rate!$B$4:$M$25,MATCH(Gilbert!N12707,Rate!$A$4:$A$25,0),MATCH(Gilbert!L12707,Rate!$B$3:$M$3,0))*O12707*0.8,INDEX(Rate!$B$4:$M$25,MATCH(Gilbert!N12707,Rate!$A$4:$A$25,0),MATCH(Gilbert!L12707,Rate!$B$3:$M$3,0))*O12707)),"")</f>
        <v/>
      </c>
      <c r="T12707" s="71" t="str">
        <f t="shared" si="597"/>
        <v/>
      </c>
    </row>
    <row r="12708" spans="16:20">
      <c r="P12708" s="70" t="str">
        <f t="shared" si="595"/>
        <v/>
      </c>
      <c r="Q12708" s="70" t="str">
        <f t="shared" si="596"/>
        <v/>
      </c>
      <c r="R12708" s="70" t="str">
        <f>IFERROR(IF(K12708="handling and wharfage",SUM(P12708:Q12708),IF(OR(K12708="tank",K12708="Boat",K12708="car"),INDEX(Rate!$B$4:$M$25,MATCH(Gilbert!N12708,Rate!$A$4:$A$25,0),MATCH(Gilbert!L12708,Rate!$B$3:$M$3,0))*O12708*0.8,INDEX(Rate!$B$4:$M$25,MATCH(Gilbert!N12708,Rate!$A$4:$A$25,0),MATCH(Gilbert!L12708,Rate!$B$3:$M$3,0))*O12708)),"")</f>
        <v/>
      </c>
      <c r="T12708" s="71" t="str">
        <f t="shared" si="597"/>
        <v/>
      </c>
    </row>
    <row r="12709" spans="16:20">
      <c r="P12709" s="70" t="str">
        <f t="shared" si="595"/>
        <v/>
      </c>
      <c r="Q12709" s="70" t="str">
        <f t="shared" si="596"/>
        <v/>
      </c>
      <c r="R12709" s="70" t="str">
        <f>IFERROR(IF(K12709="handling and wharfage",SUM(P12709:Q12709),IF(OR(K12709="tank",K12709="Boat",K12709="car"),INDEX(Rate!$B$4:$M$25,MATCH(Gilbert!N12709,Rate!$A$4:$A$25,0),MATCH(Gilbert!L12709,Rate!$B$3:$M$3,0))*O12709*0.8,INDEX(Rate!$B$4:$M$25,MATCH(Gilbert!N12709,Rate!$A$4:$A$25,0),MATCH(Gilbert!L12709,Rate!$B$3:$M$3,0))*O12709)),"")</f>
        <v/>
      </c>
      <c r="T12709" s="71" t="str">
        <f t="shared" si="597"/>
        <v/>
      </c>
    </row>
    <row r="12710" spans="16:20">
      <c r="P12710" s="70" t="str">
        <f t="shared" si="595"/>
        <v/>
      </c>
      <c r="Q12710" s="70" t="str">
        <f t="shared" si="596"/>
        <v/>
      </c>
      <c r="R12710" s="70" t="str">
        <f>IFERROR(IF(K12710="handling and wharfage",SUM(P12710:Q12710),IF(OR(K12710="tank",K12710="Boat",K12710="car"),INDEX(Rate!$B$4:$M$25,MATCH(Gilbert!N12710,Rate!$A$4:$A$25,0),MATCH(Gilbert!L12710,Rate!$B$3:$M$3,0))*O12710*0.8,INDEX(Rate!$B$4:$M$25,MATCH(Gilbert!N12710,Rate!$A$4:$A$25,0),MATCH(Gilbert!L12710,Rate!$B$3:$M$3,0))*O12710)),"")</f>
        <v/>
      </c>
      <c r="T12710" s="71" t="str">
        <f t="shared" si="597"/>
        <v/>
      </c>
    </row>
    <row r="12711" spans="16:20">
      <c r="P12711" s="70" t="str">
        <f t="shared" si="595"/>
        <v/>
      </c>
      <c r="Q12711" s="70" t="str">
        <f t="shared" si="596"/>
        <v/>
      </c>
      <c r="R12711" s="70" t="str">
        <f>IFERROR(IF(K12711="handling and wharfage",SUM(P12711:Q12711),IF(OR(K12711="tank",K12711="Boat",K12711="car"),INDEX(Rate!$B$4:$M$25,MATCH(Gilbert!N12711,Rate!$A$4:$A$25,0),MATCH(Gilbert!L12711,Rate!$B$3:$M$3,0))*O12711*0.8,INDEX(Rate!$B$4:$M$25,MATCH(Gilbert!N12711,Rate!$A$4:$A$25,0),MATCH(Gilbert!L12711,Rate!$B$3:$M$3,0))*O12711)),"")</f>
        <v/>
      </c>
      <c r="T12711" s="71" t="str">
        <f t="shared" si="597"/>
        <v/>
      </c>
    </row>
    <row r="12712" spans="16:20">
      <c r="P12712" s="70" t="str">
        <f t="shared" si="595"/>
        <v/>
      </c>
      <c r="Q12712" s="70" t="str">
        <f t="shared" si="596"/>
        <v/>
      </c>
      <c r="R12712" s="70" t="str">
        <f>IFERROR(IF(K12712="handling and wharfage",SUM(P12712:Q12712),IF(OR(K12712="tank",K12712="Boat",K12712="car"),INDEX(Rate!$B$4:$M$25,MATCH(Gilbert!N12712,Rate!$A$4:$A$25,0),MATCH(Gilbert!L12712,Rate!$B$3:$M$3,0))*O12712*0.8,INDEX(Rate!$B$4:$M$25,MATCH(Gilbert!N12712,Rate!$A$4:$A$25,0),MATCH(Gilbert!L12712,Rate!$B$3:$M$3,0))*O12712)),"")</f>
        <v/>
      </c>
      <c r="T12712" s="71" t="str">
        <f t="shared" si="597"/>
        <v/>
      </c>
    </row>
    <row r="12713" spans="16:20">
      <c r="P12713" s="70" t="str">
        <f t="shared" si="595"/>
        <v/>
      </c>
      <c r="Q12713" s="70" t="str">
        <f t="shared" si="596"/>
        <v/>
      </c>
      <c r="R12713" s="70" t="str">
        <f>IFERROR(IF(K12713="handling and wharfage",SUM(P12713:Q12713),IF(OR(K12713="tank",K12713="Boat",K12713="car"),INDEX(Rate!$B$4:$M$25,MATCH(Gilbert!N12713,Rate!$A$4:$A$25,0),MATCH(Gilbert!L12713,Rate!$B$3:$M$3,0))*O12713*0.8,INDEX(Rate!$B$4:$M$25,MATCH(Gilbert!N12713,Rate!$A$4:$A$25,0),MATCH(Gilbert!L12713,Rate!$B$3:$M$3,0))*O12713)),"")</f>
        <v/>
      </c>
      <c r="T12713" s="71" t="str">
        <f t="shared" si="597"/>
        <v/>
      </c>
    </row>
    <row r="12714" spans="16:20">
      <c r="P12714" s="70" t="str">
        <f t="shared" si="595"/>
        <v/>
      </c>
      <c r="Q12714" s="70" t="str">
        <f t="shared" si="596"/>
        <v/>
      </c>
      <c r="R12714" s="70" t="str">
        <f>IFERROR(IF(K12714="handling and wharfage",SUM(P12714:Q12714),IF(OR(K12714="tank",K12714="Boat",K12714="car"),INDEX(Rate!$B$4:$M$25,MATCH(Gilbert!N12714,Rate!$A$4:$A$25,0),MATCH(Gilbert!L12714,Rate!$B$3:$M$3,0))*O12714*0.8,INDEX(Rate!$B$4:$M$25,MATCH(Gilbert!N12714,Rate!$A$4:$A$25,0),MATCH(Gilbert!L12714,Rate!$B$3:$M$3,0))*O12714)),"")</f>
        <v/>
      </c>
      <c r="T12714" s="71" t="str">
        <f t="shared" si="597"/>
        <v/>
      </c>
    </row>
    <row r="12715" spans="16:20">
      <c r="P12715" s="70" t="str">
        <f t="shared" si="595"/>
        <v/>
      </c>
      <c r="Q12715" s="70" t="str">
        <f t="shared" si="596"/>
        <v/>
      </c>
      <c r="R12715" s="70" t="str">
        <f>IFERROR(IF(K12715="handling and wharfage",SUM(P12715:Q12715),IF(OR(K12715="tank",K12715="Boat",K12715="car"),INDEX(Rate!$B$4:$M$25,MATCH(Gilbert!N12715,Rate!$A$4:$A$25,0),MATCH(Gilbert!L12715,Rate!$B$3:$M$3,0))*O12715*0.8,INDEX(Rate!$B$4:$M$25,MATCH(Gilbert!N12715,Rate!$A$4:$A$25,0),MATCH(Gilbert!L12715,Rate!$B$3:$M$3,0))*O12715)),"")</f>
        <v/>
      </c>
      <c r="T12715" s="71" t="str">
        <f t="shared" si="597"/>
        <v/>
      </c>
    </row>
    <row r="12716" spans="16:20">
      <c r="P12716" s="70" t="str">
        <f t="shared" si="595"/>
        <v/>
      </c>
      <c r="Q12716" s="70" t="str">
        <f t="shared" si="596"/>
        <v/>
      </c>
      <c r="R12716" s="70" t="str">
        <f>IFERROR(IF(K12716="handling and wharfage",SUM(P12716:Q12716),IF(OR(K12716="tank",K12716="Boat",K12716="car"),INDEX(Rate!$B$4:$M$25,MATCH(Gilbert!N12716,Rate!$A$4:$A$25,0),MATCH(Gilbert!L12716,Rate!$B$3:$M$3,0))*O12716*0.8,INDEX(Rate!$B$4:$M$25,MATCH(Gilbert!N12716,Rate!$A$4:$A$25,0),MATCH(Gilbert!L12716,Rate!$B$3:$M$3,0))*O12716)),"")</f>
        <v/>
      </c>
      <c r="T12716" s="71" t="str">
        <f t="shared" si="597"/>
        <v/>
      </c>
    </row>
    <row r="12717" spans="16:20">
      <c r="P12717" s="70" t="str">
        <f t="shared" si="595"/>
        <v/>
      </c>
      <c r="Q12717" s="70" t="str">
        <f t="shared" si="596"/>
        <v/>
      </c>
      <c r="R12717" s="70" t="str">
        <f>IFERROR(IF(K12717="handling and wharfage",SUM(P12717:Q12717),IF(OR(K12717="tank",K12717="Boat",K12717="car"),INDEX(Rate!$B$4:$M$25,MATCH(Gilbert!N12717,Rate!$A$4:$A$25,0),MATCH(Gilbert!L12717,Rate!$B$3:$M$3,0))*O12717*0.8,INDEX(Rate!$B$4:$M$25,MATCH(Gilbert!N12717,Rate!$A$4:$A$25,0),MATCH(Gilbert!L12717,Rate!$B$3:$M$3,0))*O12717)),"")</f>
        <v/>
      </c>
      <c r="T12717" s="71" t="str">
        <f t="shared" si="597"/>
        <v/>
      </c>
    </row>
    <row r="12718" spans="16:20">
      <c r="P12718" s="70" t="str">
        <f t="shared" si="595"/>
        <v/>
      </c>
      <c r="Q12718" s="70" t="str">
        <f t="shared" si="596"/>
        <v/>
      </c>
      <c r="R12718" s="70" t="str">
        <f>IFERROR(IF(K12718="handling and wharfage",SUM(P12718:Q12718),IF(OR(K12718="tank",K12718="Boat",K12718="car"),INDEX(Rate!$B$4:$M$25,MATCH(Gilbert!N12718,Rate!$A$4:$A$25,0),MATCH(Gilbert!L12718,Rate!$B$3:$M$3,0))*O12718*0.8,INDEX(Rate!$B$4:$M$25,MATCH(Gilbert!N12718,Rate!$A$4:$A$25,0),MATCH(Gilbert!L12718,Rate!$B$3:$M$3,0))*O12718)),"")</f>
        <v/>
      </c>
      <c r="T12718" s="71" t="str">
        <f t="shared" si="597"/>
        <v/>
      </c>
    </row>
    <row r="12719" spans="16:20">
      <c r="P12719" s="70" t="str">
        <f t="shared" si="595"/>
        <v/>
      </c>
      <c r="Q12719" s="70" t="str">
        <f t="shared" si="596"/>
        <v/>
      </c>
      <c r="R12719" s="70" t="str">
        <f>IFERROR(IF(K12719="handling and wharfage",SUM(P12719:Q12719),IF(OR(K12719="tank",K12719="Boat",K12719="car"),INDEX(Rate!$B$4:$M$25,MATCH(Gilbert!N12719,Rate!$A$4:$A$25,0),MATCH(Gilbert!L12719,Rate!$B$3:$M$3,0))*O12719*0.8,INDEX(Rate!$B$4:$M$25,MATCH(Gilbert!N12719,Rate!$A$4:$A$25,0),MATCH(Gilbert!L12719,Rate!$B$3:$M$3,0))*O12719)),"")</f>
        <v/>
      </c>
      <c r="T12719" s="71" t="str">
        <f t="shared" si="597"/>
        <v/>
      </c>
    </row>
    <row r="12720" spans="16:20">
      <c r="P12720" s="70" t="str">
        <f t="shared" si="595"/>
        <v/>
      </c>
      <c r="Q12720" s="70" t="str">
        <f t="shared" si="596"/>
        <v/>
      </c>
      <c r="R12720" s="70" t="str">
        <f>IFERROR(IF(K12720="handling and wharfage",SUM(P12720:Q12720),IF(OR(K12720="tank",K12720="Boat",K12720="car"),INDEX(Rate!$B$4:$M$25,MATCH(Gilbert!N12720,Rate!$A$4:$A$25,0),MATCH(Gilbert!L12720,Rate!$B$3:$M$3,0))*O12720*0.8,INDEX(Rate!$B$4:$M$25,MATCH(Gilbert!N12720,Rate!$A$4:$A$25,0),MATCH(Gilbert!L12720,Rate!$B$3:$M$3,0))*O12720)),"")</f>
        <v/>
      </c>
      <c r="T12720" s="71" t="str">
        <f t="shared" si="597"/>
        <v/>
      </c>
    </row>
    <row r="12721" spans="16:20">
      <c r="P12721" s="70" t="str">
        <f t="shared" si="595"/>
        <v/>
      </c>
      <c r="Q12721" s="70" t="str">
        <f t="shared" si="596"/>
        <v/>
      </c>
      <c r="R12721" s="70" t="str">
        <f>IFERROR(IF(K12721="handling and wharfage",SUM(P12721:Q12721),IF(OR(K12721="tank",K12721="Boat",K12721="car"),INDEX(Rate!$B$4:$M$25,MATCH(Gilbert!N12721,Rate!$A$4:$A$25,0),MATCH(Gilbert!L12721,Rate!$B$3:$M$3,0))*O12721*0.8,INDEX(Rate!$B$4:$M$25,MATCH(Gilbert!N12721,Rate!$A$4:$A$25,0),MATCH(Gilbert!L12721,Rate!$B$3:$M$3,0))*O12721)),"")</f>
        <v/>
      </c>
      <c r="T12721" s="71" t="str">
        <f t="shared" si="597"/>
        <v/>
      </c>
    </row>
    <row r="12722" spans="16:20">
      <c r="P12722" s="70" t="str">
        <f t="shared" si="595"/>
        <v/>
      </c>
      <c r="Q12722" s="70" t="str">
        <f t="shared" si="596"/>
        <v/>
      </c>
      <c r="R12722" s="70" t="str">
        <f>IFERROR(IF(K12722="handling and wharfage",SUM(P12722:Q12722),IF(OR(K12722="tank",K12722="Boat",K12722="car"),INDEX(Rate!$B$4:$M$25,MATCH(Gilbert!N12722,Rate!$A$4:$A$25,0),MATCH(Gilbert!L12722,Rate!$B$3:$M$3,0))*O12722*0.8,INDEX(Rate!$B$4:$M$25,MATCH(Gilbert!N12722,Rate!$A$4:$A$25,0),MATCH(Gilbert!L12722,Rate!$B$3:$M$3,0))*O12722)),"")</f>
        <v/>
      </c>
      <c r="T12722" s="71" t="str">
        <f t="shared" si="597"/>
        <v/>
      </c>
    </row>
    <row r="12723" spans="16:20">
      <c r="P12723" s="70" t="str">
        <f t="shared" si="595"/>
        <v/>
      </c>
      <c r="Q12723" s="70" t="str">
        <f t="shared" si="596"/>
        <v/>
      </c>
      <c r="R12723" s="70" t="str">
        <f>IFERROR(IF(K12723="handling and wharfage",SUM(P12723:Q12723),IF(OR(K12723="tank",K12723="Boat",K12723="car"),INDEX(Rate!$B$4:$M$25,MATCH(Gilbert!N12723,Rate!$A$4:$A$25,0),MATCH(Gilbert!L12723,Rate!$B$3:$M$3,0))*O12723*0.8,INDEX(Rate!$B$4:$M$25,MATCH(Gilbert!N12723,Rate!$A$4:$A$25,0),MATCH(Gilbert!L12723,Rate!$B$3:$M$3,0))*O12723)),"")</f>
        <v/>
      </c>
      <c r="T12723" s="71" t="str">
        <f t="shared" si="597"/>
        <v/>
      </c>
    </row>
    <row r="12724" spans="16:20">
      <c r="P12724" s="70" t="str">
        <f t="shared" si="595"/>
        <v/>
      </c>
      <c r="Q12724" s="70" t="str">
        <f t="shared" si="596"/>
        <v/>
      </c>
      <c r="R12724" s="70" t="str">
        <f>IFERROR(IF(K12724="handling and wharfage",SUM(P12724:Q12724),IF(OR(K12724="tank",K12724="Boat",K12724="car"),INDEX(Rate!$B$4:$M$25,MATCH(Gilbert!N12724,Rate!$A$4:$A$25,0),MATCH(Gilbert!L12724,Rate!$B$3:$M$3,0))*O12724*0.8,INDEX(Rate!$B$4:$M$25,MATCH(Gilbert!N12724,Rate!$A$4:$A$25,0),MATCH(Gilbert!L12724,Rate!$B$3:$M$3,0))*O12724)),"")</f>
        <v/>
      </c>
      <c r="T12724" s="71" t="str">
        <f t="shared" si="597"/>
        <v/>
      </c>
    </row>
    <row r="12725" spans="16:20">
      <c r="P12725" s="70" t="str">
        <f t="shared" si="595"/>
        <v/>
      </c>
      <c r="Q12725" s="70" t="str">
        <f t="shared" si="596"/>
        <v/>
      </c>
      <c r="R12725" s="70" t="str">
        <f>IFERROR(IF(K12725="handling and wharfage",SUM(P12725:Q12725),IF(OR(K12725="tank",K12725="Boat",K12725="car"),INDEX(Rate!$B$4:$M$25,MATCH(Gilbert!N12725,Rate!$A$4:$A$25,0),MATCH(Gilbert!L12725,Rate!$B$3:$M$3,0))*O12725*0.8,INDEX(Rate!$B$4:$M$25,MATCH(Gilbert!N12725,Rate!$A$4:$A$25,0),MATCH(Gilbert!L12725,Rate!$B$3:$M$3,0))*O12725)),"")</f>
        <v/>
      </c>
      <c r="T12725" s="71" t="str">
        <f t="shared" si="597"/>
        <v/>
      </c>
    </row>
    <row r="12726" spans="16:20">
      <c r="P12726" s="70" t="str">
        <f t="shared" si="595"/>
        <v/>
      </c>
      <c r="Q12726" s="70" t="str">
        <f t="shared" si="596"/>
        <v/>
      </c>
      <c r="R12726" s="70" t="str">
        <f>IFERROR(IF(K12726="handling and wharfage",SUM(P12726:Q12726),IF(OR(K12726="tank",K12726="Boat",K12726="car"),INDEX(Rate!$B$4:$M$25,MATCH(Gilbert!N12726,Rate!$A$4:$A$25,0),MATCH(Gilbert!L12726,Rate!$B$3:$M$3,0))*O12726*0.8,INDEX(Rate!$B$4:$M$25,MATCH(Gilbert!N12726,Rate!$A$4:$A$25,0),MATCH(Gilbert!L12726,Rate!$B$3:$M$3,0))*O12726)),"")</f>
        <v/>
      </c>
      <c r="T12726" s="71" t="str">
        <f t="shared" si="597"/>
        <v/>
      </c>
    </row>
    <row r="12727" spans="16:20">
      <c r="P12727" s="70" t="str">
        <f t="shared" si="595"/>
        <v/>
      </c>
      <c r="Q12727" s="70" t="str">
        <f t="shared" si="596"/>
        <v/>
      </c>
      <c r="R12727" s="70" t="str">
        <f>IFERROR(IF(K12727="handling and wharfage",SUM(P12727:Q12727),IF(OR(K12727="tank",K12727="Boat",K12727="car"),INDEX(Rate!$B$4:$M$25,MATCH(Gilbert!N12727,Rate!$A$4:$A$25,0),MATCH(Gilbert!L12727,Rate!$B$3:$M$3,0))*O12727*0.8,INDEX(Rate!$B$4:$M$25,MATCH(Gilbert!N12727,Rate!$A$4:$A$25,0),MATCH(Gilbert!L12727,Rate!$B$3:$M$3,0))*O12727)),"")</f>
        <v/>
      </c>
      <c r="T12727" s="71" t="str">
        <f t="shared" si="597"/>
        <v/>
      </c>
    </row>
    <row r="12728" spans="16:20">
      <c r="P12728" s="70" t="str">
        <f t="shared" si="595"/>
        <v/>
      </c>
      <c r="Q12728" s="70" t="str">
        <f t="shared" si="596"/>
        <v/>
      </c>
      <c r="R12728" s="70" t="str">
        <f>IFERROR(IF(K12728="handling and wharfage",SUM(P12728:Q12728),IF(OR(K12728="tank",K12728="Boat",K12728="car"),INDEX(Rate!$B$4:$M$25,MATCH(Gilbert!N12728,Rate!$A$4:$A$25,0),MATCH(Gilbert!L12728,Rate!$B$3:$M$3,0))*O12728*0.8,INDEX(Rate!$B$4:$M$25,MATCH(Gilbert!N12728,Rate!$A$4:$A$25,0),MATCH(Gilbert!L12728,Rate!$B$3:$M$3,0))*O12728)),"")</f>
        <v/>
      </c>
      <c r="T12728" s="71" t="str">
        <f t="shared" si="597"/>
        <v/>
      </c>
    </row>
    <row r="12729" spans="16:20">
      <c r="P12729" s="70" t="str">
        <f t="shared" si="595"/>
        <v/>
      </c>
      <c r="Q12729" s="70" t="str">
        <f t="shared" si="596"/>
        <v/>
      </c>
      <c r="R12729" s="70" t="str">
        <f>IFERROR(IF(K12729="handling and wharfage",SUM(P12729:Q12729),IF(OR(K12729="tank",K12729="Boat",K12729="car"),INDEX(Rate!$B$4:$M$25,MATCH(Gilbert!N12729,Rate!$A$4:$A$25,0),MATCH(Gilbert!L12729,Rate!$B$3:$M$3,0))*O12729*0.8,INDEX(Rate!$B$4:$M$25,MATCH(Gilbert!N12729,Rate!$A$4:$A$25,0),MATCH(Gilbert!L12729,Rate!$B$3:$M$3,0))*O12729)),"")</f>
        <v/>
      </c>
      <c r="T12729" s="71" t="str">
        <f t="shared" si="597"/>
        <v/>
      </c>
    </row>
    <row r="12730" spans="16:20">
      <c r="P12730" s="70" t="str">
        <f t="shared" si="595"/>
        <v/>
      </c>
      <c r="Q12730" s="70" t="str">
        <f t="shared" si="596"/>
        <v/>
      </c>
      <c r="R12730" s="70" t="str">
        <f>IFERROR(IF(K12730="handling and wharfage",SUM(P12730:Q12730),IF(OR(K12730="tank",K12730="Boat",K12730="car"),INDEX(Rate!$B$4:$M$25,MATCH(Gilbert!N12730,Rate!$A$4:$A$25,0),MATCH(Gilbert!L12730,Rate!$B$3:$M$3,0))*O12730*0.8,INDEX(Rate!$B$4:$M$25,MATCH(Gilbert!N12730,Rate!$A$4:$A$25,0),MATCH(Gilbert!L12730,Rate!$B$3:$M$3,0))*O12730)),"")</f>
        <v/>
      </c>
      <c r="T12730" s="71" t="str">
        <f t="shared" si="597"/>
        <v/>
      </c>
    </row>
    <row r="12731" spans="16:20">
      <c r="P12731" s="70" t="str">
        <f t="shared" si="595"/>
        <v/>
      </c>
      <c r="Q12731" s="70" t="str">
        <f t="shared" si="596"/>
        <v/>
      </c>
      <c r="R12731" s="70" t="str">
        <f>IFERROR(IF(K12731="handling and wharfage",SUM(P12731:Q12731),IF(OR(K12731="tank",K12731="Boat",K12731="car"),INDEX(Rate!$B$4:$M$25,MATCH(Gilbert!N12731,Rate!$A$4:$A$25,0),MATCH(Gilbert!L12731,Rate!$B$3:$M$3,0))*O12731*0.8,INDEX(Rate!$B$4:$M$25,MATCH(Gilbert!N12731,Rate!$A$4:$A$25,0),MATCH(Gilbert!L12731,Rate!$B$3:$M$3,0))*O12731)),"")</f>
        <v/>
      </c>
      <c r="T12731" s="71" t="str">
        <f t="shared" si="597"/>
        <v/>
      </c>
    </row>
    <row r="12732" spans="16:20">
      <c r="P12732" s="70" t="str">
        <f t="shared" si="595"/>
        <v/>
      </c>
      <c r="Q12732" s="70" t="str">
        <f t="shared" si="596"/>
        <v/>
      </c>
      <c r="R12732" s="70" t="str">
        <f>IFERROR(IF(K12732="handling and wharfage",SUM(P12732:Q12732),IF(OR(K12732="tank",K12732="Boat",K12732="car"),INDEX(Rate!$B$4:$M$25,MATCH(Gilbert!N12732,Rate!$A$4:$A$25,0),MATCH(Gilbert!L12732,Rate!$B$3:$M$3,0))*O12732*0.8,INDEX(Rate!$B$4:$M$25,MATCH(Gilbert!N12732,Rate!$A$4:$A$25,0),MATCH(Gilbert!L12732,Rate!$B$3:$M$3,0))*O12732)),"")</f>
        <v/>
      </c>
      <c r="T12732" s="71" t="str">
        <f t="shared" si="597"/>
        <v/>
      </c>
    </row>
    <row r="12733" spans="16:20">
      <c r="P12733" s="70" t="str">
        <f t="shared" si="595"/>
        <v/>
      </c>
      <c r="Q12733" s="70" t="str">
        <f t="shared" si="596"/>
        <v/>
      </c>
      <c r="R12733" s="70" t="str">
        <f>IFERROR(IF(K12733="handling and wharfage",SUM(P12733:Q12733),IF(OR(K12733="tank",K12733="Boat",K12733="car"),INDEX(Rate!$B$4:$M$25,MATCH(Gilbert!N12733,Rate!$A$4:$A$25,0),MATCH(Gilbert!L12733,Rate!$B$3:$M$3,0))*O12733*0.8,INDEX(Rate!$B$4:$M$25,MATCH(Gilbert!N12733,Rate!$A$4:$A$25,0),MATCH(Gilbert!L12733,Rate!$B$3:$M$3,0))*O12733)),"")</f>
        <v/>
      </c>
      <c r="T12733" s="71" t="str">
        <f t="shared" si="597"/>
        <v/>
      </c>
    </row>
    <row r="12734" spans="16:20">
      <c r="P12734" s="70" t="str">
        <f t="shared" si="595"/>
        <v/>
      </c>
      <c r="Q12734" s="70" t="str">
        <f t="shared" si="596"/>
        <v/>
      </c>
      <c r="R12734" s="70" t="str">
        <f>IFERROR(IF(K12734="handling and wharfage",SUM(P12734:Q12734),IF(OR(K12734="tank",K12734="Boat",K12734="car"),INDEX(Rate!$B$4:$M$25,MATCH(Gilbert!N12734,Rate!$A$4:$A$25,0),MATCH(Gilbert!L12734,Rate!$B$3:$M$3,0))*O12734*0.8,INDEX(Rate!$B$4:$M$25,MATCH(Gilbert!N12734,Rate!$A$4:$A$25,0),MATCH(Gilbert!L12734,Rate!$B$3:$M$3,0))*O12734)),"")</f>
        <v/>
      </c>
      <c r="T12734" s="71" t="str">
        <f t="shared" si="597"/>
        <v/>
      </c>
    </row>
    <row r="12735" spans="16:20">
      <c r="P12735" s="70" t="str">
        <f t="shared" si="595"/>
        <v/>
      </c>
      <c r="Q12735" s="70" t="str">
        <f t="shared" si="596"/>
        <v/>
      </c>
      <c r="R12735" s="70" t="str">
        <f>IFERROR(IF(K12735="handling and wharfage",SUM(P12735:Q12735),IF(OR(K12735="tank",K12735="Boat",K12735="car"),INDEX(Rate!$B$4:$M$25,MATCH(Gilbert!N12735,Rate!$A$4:$A$25,0),MATCH(Gilbert!L12735,Rate!$B$3:$M$3,0))*O12735*0.8,INDEX(Rate!$B$4:$M$25,MATCH(Gilbert!N12735,Rate!$A$4:$A$25,0),MATCH(Gilbert!L12735,Rate!$B$3:$M$3,0))*O12735)),"")</f>
        <v/>
      </c>
      <c r="T12735" s="71" t="str">
        <f t="shared" si="597"/>
        <v/>
      </c>
    </row>
    <row r="12736" spans="16:20">
      <c r="P12736" s="70" t="str">
        <f t="shared" si="595"/>
        <v/>
      </c>
      <c r="Q12736" s="70" t="str">
        <f t="shared" si="596"/>
        <v/>
      </c>
      <c r="R12736" s="70" t="str">
        <f>IFERROR(IF(K12736="handling and wharfage",SUM(P12736:Q12736),IF(OR(K12736="tank",K12736="Boat",K12736="car"),INDEX(Rate!$B$4:$M$25,MATCH(Gilbert!N12736,Rate!$A$4:$A$25,0),MATCH(Gilbert!L12736,Rate!$B$3:$M$3,0))*O12736*0.8,INDEX(Rate!$B$4:$M$25,MATCH(Gilbert!N12736,Rate!$A$4:$A$25,0),MATCH(Gilbert!L12736,Rate!$B$3:$M$3,0))*O12736)),"")</f>
        <v/>
      </c>
      <c r="T12736" s="71" t="str">
        <f t="shared" si="597"/>
        <v/>
      </c>
    </row>
    <row r="12737" spans="16:20">
      <c r="P12737" s="70" t="str">
        <f t="shared" si="595"/>
        <v/>
      </c>
      <c r="Q12737" s="70" t="str">
        <f t="shared" si="596"/>
        <v/>
      </c>
      <c r="R12737" s="70" t="str">
        <f>IFERROR(IF(K12737="handling and wharfage",SUM(P12737:Q12737),IF(OR(K12737="tank",K12737="Boat",K12737="car"),INDEX(Rate!$B$4:$M$25,MATCH(Gilbert!N12737,Rate!$A$4:$A$25,0),MATCH(Gilbert!L12737,Rate!$B$3:$M$3,0))*O12737*0.8,INDEX(Rate!$B$4:$M$25,MATCH(Gilbert!N12737,Rate!$A$4:$A$25,0),MATCH(Gilbert!L12737,Rate!$B$3:$M$3,0))*O12737)),"")</f>
        <v/>
      </c>
      <c r="T12737" s="71" t="str">
        <f t="shared" si="597"/>
        <v/>
      </c>
    </row>
    <row r="12738" spans="16:20">
      <c r="P12738" s="70" t="str">
        <f t="shared" si="595"/>
        <v/>
      </c>
      <c r="Q12738" s="70" t="str">
        <f t="shared" si="596"/>
        <v/>
      </c>
      <c r="R12738" s="70" t="str">
        <f>IFERROR(IF(K12738="handling and wharfage",SUM(P12738:Q12738),IF(OR(K12738="tank",K12738="Boat",K12738="car"),INDEX(Rate!$B$4:$M$25,MATCH(Gilbert!N12738,Rate!$A$4:$A$25,0),MATCH(Gilbert!L12738,Rate!$B$3:$M$3,0))*O12738*0.8,INDEX(Rate!$B$4:$M$25,MATCH(Gilbert!N12738,Rate!$A$4:$A$25,0),MATCH(Gilbert!L12738,Rate!$B$3:$M$3,0))*O12738)),"")</f>
        <v/>
      </c>
      <c r="T12738" s="71" t="str">
        <f t="shared" si="597"/>
        <v/>
      </c>
    </row>
    <row r="12739" spans="16:20">
      <c r="P12739" s="70" t="str">
        <f t="shared" ref="P12739:P12802" si="598">IF(OR(K12739="handling and wharfage",K12739="rau handling and wharfage"),O12739*30,"")</f>
        <v/>
      </c>
      <c r="Q12739" s="70" t="str">
        <f t="shared" ref="Q12739:Q12802" si="599">IF(K12739&lt;&gt;"handling and wharfage","",O12739*3.5)</f>
        <v/>
      </c>
      <c r="R12739" s="70" t="str">
        <f>IFERROR(IF(K12739="handling and wharfage",SUM(P12739:Q12739),IF(OR(K12739="tank",K12739="Boat",K12739="car"),INDEX(Rate!$B$4:$M$25,MATCH(Gilbert!N12739,Rate!$A$4:$A$25,0),MATCH(Gilbert!L12739,Rate!$B$3:$M$3,0))*O12739*0.8,INDEX(Rate!$B$4:$M$25,MATCH(Gilbert!N12739,Rate!$A$4:$A$25,0),MATCH(Gilbert!L12739,Rate!$B$3:$M$3,0))*O12739)),"")</f>
        <v/>
      </c>
      <c r="T12739" s="71" t="str">
        <f t="shared" ref="T12739:T12802" si="600">IF(L12739="","",IF(L12739="General2","F0070000061A","E31250000331"))</f>
        <v/>
      </c>
    </row>
    <row r="12740" spans="16:20">
      <c r="P12740" s="70" t="str">
        <f t="shared" si="598"/>
        <v/>
      </c>
      <c r="Q12740" s="70" t="str">
        <f t="shared" si="599"/>
        <v/>
      </c>
      <c r="R12740" s="70" t="str">
        <f>IFERROR(IF(K12740="handling and wharfage",SUM(P12740:Q12740),IF(OR(K12740="tank",K12740="Boat",K12740="car"),INDEX(Rate!$B$4:$M$25,MATCH(Gilbert!N12740,Rate!$A$4:$A$25,0),MATCH(Gilbert!L12740,Rate!$B$3:$M$3,0))*O12740*0.8,INDEX(Rate!$B$4:$M$25,MATCH(Gilbert!N12740,Rate!$A$4:$A$25,0),MATCH(Gilbert!L12740,Rate!$B$3:$M$3,0))*O12740)),"")</f>
        <v/>
      </c>
      <c r="T12740" s="71" t="str">
        <f t="shared" si="600"/>
        <v/>
      </c>
    </row>
    <row r="12741" spans="16:20">
      <c r="P12741" s="70" t="str">
        <f t="shared" si="598"/>
        <v/>
      </c>
      <c r="Q12741" s="70" t="str">
        <f t="shared" si="599"/>
        <v/>
      </c>
      <c r="R12741" s="70" t="str">
        <f>IFERROR(IF(K12741="handling and wharfage",SUM(P12741:Q12741),IF(OR(K12741="tank",K12741="Boat",K12741="car"),INDEX(Rate!$B$4:$M$25,MATCH(Gilbert!N12741,Rate!$A$4:$A$25,0),MATCH(Gilbert!L12741,Rate!$B$3:$M$3,0))*O12741*0.8,INDEX(Rate!$B$4:$M$25,MATCH(Gilbert!N12741,Rate!$A$4:$A$25,0),MATCH(Gilbert!L12741,Rate!$B$3:$M$3,0))*O12741)),"")</f>
        <v/>
      </c>
      <c r="T12741" s="71" t="str">
        <f t="shared" si="600"/>
        <v/>
      </c>
    </row>
    <row r="12742" spans="16:20">
      <c r="P12742" s="70" t="str">
        <f t="shared" si="598"/>
        <v/>
      </c>
      <c r="Q12742" s="70" t="str">
        <f t="shared" si="599"/>
        <v/>
      </c>
      <c r="R12742" s="70" t="str">
        <f>IFERROR(IF(K12742="handling and wharfage",SUM(P12742:Q12742),IF(OR(K12742="tank",K12742="Boat",K12742="car"),INDEX(Rate!$B$4:$M$25,MATCH(Gilbert!N12742,Rate!$A$4:$A$25,0),MATCH(Gilbert!L12742,Rate!$B$3:$M$3,0))*O12742*0.8,INDEX(Rate!$B$4:$M$25,MATCH(Gilbert!N12742,Rate!$A$4:$A$25,0),MATCH(Gilbert!L12742,Rate!$B$3:$M$3,0))*O12742)),"")</f>
        <v/>
      </c>
      <c r="T12742" s="71" t="str">
        <f t="shared" si="600"/>
        <v/>
      </c>
    </row>
    <row r="12743" spans="16:20">
      <c r="P12743" s="70" t="str">
        <f t="shared" si="598"/>
        <v/>
      </c>
      <c r="Q12743" s="70" t="str">
        <f t="shared" si="599"/>
        <v/>
      </c>
      <c r="R12743" s="70" t="str">
        <f>IFERROR(IF(K12743="handling and wharfage",SUM(P12743:Q12743),IF(OR(K12743="tank",K12743="Boat",K12743="car"),INDEX(Rate!$B$4:$M$25,MATCH(Gilbert!N12743,Rate!$A$4:$A$25,0),MATCH(Gilbert!L12743,Rate!$B$3:$M$3,0))*O12743*0.8,INDEX(Rate!$B$4:$M$25,MATCH(Gilbert!N12743,Rate!$A$4:$A$25,0),MATCH(Gilbert!L12743,Rate!$B$3:$M$3,0))*O12743)),"")</f>
        <v/>
      </c>
      <c r="T12743" s="71" t="str">
        <f t="shared" si="600"/>
        <v/>
      </c>
    </row>
    <row r="12744" spans="16:20">
      <c r="P12744" s="70" t="str">
        <f t="shared" si="598"/>
        <v/>
      </c>
      <c r="Q12744" s="70" t="str">
        <f t="shared" si="599"/>
        <v/>
      </c>
      <c r="R12744" s="70" t="str">
        <f>IFERROR(IF(K12744="handling and wharfage",SUM(P12744:Q12744),IF(OR(K12744="tank",K12744="Boat",K12744="car"),INDEX(Rate!$B$4:$M$25,MATCH(Gilbert!N12744,Rate!$A$4:$A$25,0),MATCH(Gilbert!L12744,Rate!$B$3:$M$3,0))*O12744*0.8,INDEX(Rate!$B$4:$M$25,MATCH(Gilbert!N12744,Rate!$A$4:$A$25,0),MATCH(Gilbert!L12744,Rate!$B$3:$M$3,0))*O12744)),"")</f>
        <v/>
      </c>
      <c r="T12744" s="71" t="str">
        <f t="shared" si="600"/>
        <v/>
      </c>
    </row>
    <row r="12745" spans="16:20">
      <c r="P12745" s="70" t="str">
        <f t="shared" si="598"/>
        <v/>
      </c>
      <c r="Q12745" s="70" t="str">
        <f t="shared" si="599"/>
        <v/>
      </c>
      <c r="R12745" s="70" t="str">
        <f>IFERROR(IF(K12745="handling and wharfage",SUM(P12745:Q12745),IF(OR(K12745="tank",K12745="Boat",K12745="car"),INDEX(Rate!$B$4:$M$25,MATCH(Gilbert!N12745,Rate!$A$4:$A$25,0),MATCH(Gilbert!L12745,Rate!$B$3:$M$3,0))*O12745*0.8,INDEX(Rate!$B$4:$M$25,MATCH(Gilbert!N12745,Rate!$A$4:$A$25,0),MATCH(Gilbert!L12745,Rate!$B$3:$M$3,0))*O12745)),"")</f>
        <v/>
      </c>
      <c r="T12745" s="71" t="str">
        <f t="shared" si="600"/>
        <v/>
      </c>
    </row>
    <row r="12746" spans="16:20">
      <c r="P12746" s="70" t="str">
        <f t="shared" si="598"/>
        <v/>
      </c>
      <c r="Q12746" s="70" t="str">
        <f t="shared" si="599"/>
        <v/>
      </c>
      <c r="R12746" s="70" t="str">
        <f>IFERROR(IF(K12746="handling and wharfage",SUM(P12746:Q12746),IF(OR(K12746="tank",K12746="Boat",K12746="car"),INDEX(Rate!$B$4:$M$25,MATCH(Gilbert!N12746,Rate!$A$4:$A$25,0),MATCH(Gilbert!L12746,Rate!$B$3:$M$3,0))*O12746*0.8,INDEX(Rate!$B$4:$M$25,MATCH(Gilbert!N12746,Rate!$A$4:$A$25,0),MATCH(Gilbert!L12746,Rate!$B$3:$M$3,0))*O12746)),"")</f>
        <v/>
      </c>
      <c r="T12746" s="71" t="str">
        <f t="shared" si="600"/>
        <v/>
      </c>
    </row>
    <row r="12747" spans="16:20">
      <c r="P12747" s="70" t="str">
        <f t="shared" si="598"/>
        <v/>
      </c>
      <c r="Q12747" s="70" t="str">
        <f t="shared" si="599"/>
        <v/>
      </c>
      <c r="R12747" s="70" t="str">
        <f>IFERROR(IF(K12747="handling and wharfage",SUM(P12747:Q12747),IF(OR(K12747="tank",K12747="Boat",K12747="car"),INDEX(Rate!$B$4:$M$25,MATCH(Gilbert!N12747,Rate!$A$4:$A$25,0),MATCH(Gilbert!L12747,Rate!$B$3:$M$3,0))*O12747*0.8,INDEX(Rate!$B$4:$M$25,MATCH(Gilbert!N12747,Rate!$A$4:$A$25,0),MATCH(Gilbert!L12747,Rate!$B$3:$M$3,0))*O12747)),"")</f>
        <v/>
      </c>
      <c r="T12747" s="71" t="str">
        <f t="shared" si="600"/>
        <v/>
      </c>
    </row>
    <row r="12748" spans="16:20">
      <c r="P12748" s="70" t="str">
        <f t="shared" si="598"/>
        <v/>
      </c>
      <c r="Q12748" s="70" t="str">
        <f t="shared" si="599"/>
        <v/>
      </c>
      <c r="R12748" s="70" t="str">
        <f>IFERROR(IF(K12748="handling and wharfage",SUM(P12748:Q12748),IF(OR(K12748="tank",K12748="Boat",K12748="car"),INDEX(Rate!$B$4:$M$25,MATCH(Gilbert!N12748,Rate!$A$4:$A$25,0),MATCH(Gilbert!L12748,Rate!$B$3:$M$3,0))*O12748*0.8,INDEX(Rate!$B$4:$M$25,MATCH(Gilbert!N12748,Rate!$A$4:$A$25,0),MATCH(Gilbert!L12748,Rate!$B$3:$M$3,0))*O12748)),"")</f>
        <v/>
      </c>
      <c r="T12748" s="71" t="str">
        <f t="shared" si="600"/>
        <v/>
      </c>
    </row>
    <row r="12749" spans="16:20">
      <c r="P12749" s="70" t="str">
        <f t="shared" si="598"/>
        <v/>
      </c>
      <c r="Q12749" s="70" t="str">
        <f t="shared" si="599"/>
        <v/>
      </c>
      <c r="R12749" s="70" t="str">
        <f>IFERROR(IF(K12749="handling and wharfage",SUM(P12749:Q12749),IF(OR(K12749="tank",K12749="Boat",K12749="car"),INDEX(Rate!$B$4:$M$25,MATCH(Gilbert!N12749,Rate!$A$4:$A$25,0),MATCH(Gilbert!L12749,Rate!$B$3:$M$3,0))*O12749*0.8,INDEX(Rate!$B$4:$M$25,MATCH(Gilbert!N12749,Rate!$A$4:$A$25,0),MATCH(Gilbert!L12749,Rate!$B$3:$M$3,0))*O12749)),"")</f>
        <v/>
      </c>
      <c r="T12749" s="71" t="str">
        <f t="shared" si="600"/>
        <v/>
      </c>
    </row>
    <row r="12750" spans="16:20">
      <c r="P12750" s="70" t="str">
        <f t="shared" si="598"/>
        <v/>
      </c>
      <c r="Q12750" s="70" t="str">
        <f t="shared" si="599"/>
        <v/>
      </c>
      <c r="R12750" s="70" t="str">
        <f>IFERROR(IF(K12750="handling and wharfage",SUM(P12750:Q12750),IF(OR(K12750="tank",K12750="Boat",K12750="car"),INDEX(Rate!$B$4:$M$25,MATCH(Gilbert!N12750,Rate!$A$4:$A$25,0),MATCH(Gilbert!L12750,Rate!$B$3:$M$3,0))*O12750*0.8,INDEX(Rate!$B$4:$M$25,MATCH(Gilbert!N12750,Rate!$A$4:$A$25,0),MATCH(Gilbert!L12750,Rate!$B$3:$M$3,0))*O12750)),"")</f>
        <v/>
      </c>
      <c r="T12750" s="71" t="str">
        <f t="shared" si="600"/>
        <v/>
      </c>
    </row>
    <row r="12751" spans="16:20">
      <c r="P12751" s="70" t="str">
        <f t="shared" si="598"/>
        <v/>
      </c>
      <c r="Q12751" s="70" t="str">
        <f t="shared" si="599"/>
        <v/>
      </c>
      <c r="R12751" s="70" t="str">
        <f>IFERROR(IF(K12751="handling and wharfage",SUM(P12751:Q12751),IF(OR(K12751="tank",K12751="Boat",K12751="car"),INDEX(Rate!$B$4:$M$25,MATCH(Gilbert!N12751,Rate!$A$4:$A$25,0),MATCH(Gilbert!L12751,Rate!$B$3:$M$3,0))*O12751*0.8,INDEX(Rate!$B$4:$M$25,MATCH(Gilbert!N12751,Rate!$A$4:$A$25,0),MATCH(Gilbert!L12751,Rate!$B$3:$M$3,0))*O12751)),"")</f>
        <v/>
      </c>
      <c r="T12751" s="71" t="str">
        <f t="shared" si="600"/>
        <v/>
      </c>
    </row>
    <row r="12752" spans="16:20">
      <c r="P12752" s="70" t="str">
        <f t="shared" si="598"/>
        <v/>
      </c>
      <c r="Q12752" s="70" t="str">
        <f t="shared" si="599"/>
        <v/>
      </c>
      <c r="R12752" s="70" t="str">
        <f>IFERROR(IF(K12752="handling and wharfage",SUM(P12752:Q12752),IF(OR(K12752="tank",K12752="Boat",K12752="car"),INDEX(Rate!$B$4:$M$25,MATCH(Gilbert!N12752,Rate!$A$4:$A$25,0),MATCH(Gilbert!L12752,Rate!$B$3:$M$3,0))*O12752*0.8,INDEX(Rate!$B$4:$M$25,MATCH(Gilbert!N12752,Rate!$A$4:$A$25,0),MATCH(Gilbert!L12752,Rate!$B$3:$M$3,0))*O12752)),"")</f>
        <v/>
      </c>
      <c r="T12752" s="71" t="str">
        <f t="shared" si="600"/>
        <v/>
      </c>
    </row>
    <row r="12753" spans="16:20">
      <c r="P12753" s="70" t="str">
        <f t="shared" si="598"/>
        <v/>
      </c>
      <c r="Q12753" s="70" t="str">
        <f t="shared" si="599"/>
        <v/>
      </c>
      <c r="R12753" s="70" t="str">
        <f>IFERROR(IF(K12753="handling and wharfage",SUM(P12753:Q12753),IF(OR(K12753="tank",K12753="Boat",K12753="car"),INDEX(Rate!$B$4:$M$25,MATCH(Gilbert!N12753,Rate!$A$4:$A$25,0),MATCH(Gilbert!L12753,Rate!$B$3:$M$3,0))*O12753*0.8,INDEX(Rate!$B$4:$M$25,MATCH(Gilbert!N12753,Rate!$A$4:$A$25,0),MATCH(Gilbert!L12753,Rate!$B$3:$M$3,0))*O12753)),"")</f>
        <v/>
      </c>
      <c r="T12753" s="71" t="str">
        <f t="shared" si="600"/>
        <v/>
      </c>
    </row>
    <row r="12754" spans="16:20">
      <c r="P12754" s="70" t="str">
        <f t="shared" si="598"/>
        <v/>
      </c>
      <c r="Q12754" s="70" t="str">
        <f t="shared" si="599"/>
        <v/>
      </c>
      <c r="R12754" s="70" t="str">
        <f>IFERROR(IF(K12754="handling and wharfage",SUM(P12754:Q12754),IF(OR(K12754="tank",K12754="Boat",K12754="car"),INDEX(Rate!$B$4:$M$25,MATCH(Gilbert!N12754,Rate!$A$4:$A$25,0),MATCH(Gilbert!L12754,Rate!$B$3:$M$3,0))*O12754*0.8,INDEX(Rate!$B$4:$M$25,MATCH(Gilbert!N12754,Rate!$A$4:$A$25,0),MATCH(Gilbert!L12754,Rate!$B$3:$M$3,0))*O12754)),"")</f>
        <v/>
      </c>
      <c r="T12754" s="71" t="str">
        <f t="shared" si="600"/>
        <v/>
      </c>
    </row>
    <row r="12755" spans="16:20">
      <c r="P12755" s="70" t="str">
        <f t="shared" si="598"/>
        <v/>
      </c>
      <c r="Q12755" s="70" t="str">
        <f t="shared" si="599"/>
        <v/>
      </c>
      <c r="R12755" s="70" t="str">
        <f>IFERROR(IF(K12755="handling and wharfage",SUM(P12755:Q12755),IF(OR(K12755="tank",K12755="Boat",K12755="car"),INDEX(Rate!$B$4:$M$25,MATCH(Gilbert!N12755,Rate!$A$4:$A$25,0),MATCH(Gilbert!L12755,Rate!$B$3:$M$3,0))*O12755*0.8,INDEX(Rate!$B$4:$M$25,MATCH(Gilbert!N12755,Rate!$A$4:$A$25,0),MATCH(Gilbert!L12755,Rate!$B$3:$M$3,0))*O12755)),"")</f>
        <v/>
      </c>
      <c r="T12755" s="71" t="str">
        <f t="shared" si="600"/>
        <v/>
      </c>
    </row>
    <row r="12756" spans="16:20">
      <c r="P12756" s="70" t="str">
        <f t="shared" si="598"/>
        <v/>
      </c>
      <c r="Q12756" s="70" t="str">
        <f t="shared" si="599"/>
        <v/>
      </c>
      <c r="R12756" s="70" t="str">
        <f>IFERROR(IF(K12756="handling and wharfage",SUM(P12756:Q12756),IF(OR(K12756="tank",K12756="Boat",K12756="car"),INDEX(Rate!$B$4:$M$25,MATCH(Gilbert!N12756,Rate!$A$4:$A$25,0),MATCH(Gilbert!L12756,Rate!$B$3:$M$3,0))*O12756*0.8,INDEX(Rate!$B$4:$M$25,MATCH(Gilbert!N12756,Rate!$A$4:$A$25,0),MATCH(Gilbert!L12756,Rate!$B$3:$M$3,0))*O12756)),"")</f>
        <v/>
      </c>
      <c r="T12756" s="71" t="str">
        <f t="shared" si="600"/>
        <v/>
      </c>
    </row>
    <row r="12757" spans="16:20">
      <c r="P12757" s="70" t="str">
        <f t="shared" si="598"/>
        <v/>
      </c>
      <c r="Q12757" s="70" t="str">
        <f t="shared" si="599"/>
        <v/>
      </c>
      <c r="R12757" s="70" t="str">
        <f>IFERROR(IF(K12757="handling and wharfage",SUM(P12757:Q12757),IF(OR(K12757="tank",K12757="Boat",K12757="car"),INDEX(Rate!$B$4:$M$25,MATCH(Gilbert!N12757,Rate!$A$4:$A$25,0),MATCH(Gilbert!L12757,Rate!$B$3:$M$3,0))*O12757*0.8,INDEX(Rate!$B$4:$M$25,MATCH(Gilbert!N12757,Rate!$A$4:$A$25,0),MATCH(Gilbert!L12757,Rate!$B$3:$M$3,0))*O12757)),"")</f>
        <v/>
      </c>
      <c r="T12757" s="71" t="str">
        <f t="shared" si="600"/>
        <v/>
      </c>
    </row>
    <row r="12758" spans="16:20">
      <c r="P12758" s="70" t="str">
        <f t="shared" si="598"/>
        <v/>
      </c>
      <c r="Q12758" s="70" t="str">
        <f t="shared" si="599"/>
        <v/>
      </c>
      <c r="R12758" s="70" t="str">
        <f>IFERROR(IF(K12758="handling and wharfage",SUM(P12758:Q12758),IF(OR(K12758="tank",K12758="Boat",K12758="car"),INDEX(Rate!$B$4:$M$25,MATCH(Gilbert!N12758,Rate!$A$4:$A$25,0),MATCH(Gilbert!L12758,Rate!$B$3:$M$3,0))*O12758*0.8,INDEX(Rate!$B$4:$M$25,MATCH(Gilbert!N12758,Rate!$A$4:$A$25,0),MATCH(Gilbert!L12758,Rate!$B$3:$M$3,0))*O12758)),"")</f>
        <v/>
      </c>
      <c r="T12758" s="71" t="str">
        <f t="shared" si="600"/>
        <v/>
      </c>
    </row>
    <row r="12759" spans="16:20">
      <c r="P12759" s="70" t="str">
        <f t="shared" si="598"/>
        <v/>
      </c>
      <c r="Q12759" s="70" t="str">
        <f t="shared" si="599"/>
        <v/>
      </c>
      <c r="R12759" s="70" t="str">
        <f>IFERROR(IF(K12759="handling and wharfage",SUM(P12759:Q12759),IF(OR(K12759="tank",K12759="Boat",K12759="car"),INDEX(Rate!$B$4:$M$25,MATCH(Gilbert!N12759,Rate!$A$4:$A$25,0),MATCH(Gilbert!L12759,Rate!$B$3:$M$3,0))*O12759*0.8,INDEX(Rate!$B$4:$M$25,MATCH(Gilbert!N12759,Rate!$A$4:$A$25,0),MATCH(Gilbert!L12759,Rate!$B$3:$M$3,0))*O12759)),"")</f>
        <v/>
      </c>
      <c r="T12759" s="71" t="str">
        <f t="shared" si="600"/>
        <v/>
      </c>
    </row>
    <row r="12760" spans="16:20">
      <c r="P12760" s="70" t="str">
        <f t="shared" si="598"/>
        <v/>
      </c>
      <c r="Q12760" s="70" t="str">
        <f t="shared" si="599"/>
        <v/>
      </c>
      <c r="R12760" s="70" t="str">
        <f>IFERROR(IF(K12760="handling and wharfage",SUM(P12760:Q12760),IF(OR(K12760="tank",K12760="Boat",K12760="car"),INDEX(Rate!$B$4:$M$25,MATCH(Gilbert!N12760,Rate!$A$4:$A$25,0),MATCH(Gilbert!L12760,Rate!$B$3:$M$3,0))*O12760*0.8,INDEX(Rate!$B$4:$M$25,MATCH(Gilbert!N12760,Rate!$A$4:$A$25,0),MATCH(Gilbert!L12760,Rate!$B$3:$M$3,0))*O12760)),"")</f>
        <v/>
      </c>
      <c r="T12760" s="71" t="str">
        <f t="shared" si="600"/>
        <v/>
      </c>
    </row>
    <row r="12761" spans="16:20">
      <c r="P12761" s="70" t="str">
        <f t="shared" si="598"/>
        <v/>
      </c>
      <c r="Q12761" s="70" t="str">
        <f t="shared" si="599"/>
        <v/>
      </c>
      <c r="R12761" s="70" t="str">
        <f>IFERROR(IF(K12761="handling and wharfage",SUM(P12761:Q12761),IF(OR(K12761="tank",K12761="Boat",K12761="car"),INDEX(Rate!$B$4:$M$25,MATCH(Gilbert!N12761,Rate!$A$4:$A$25,0),MATCH(Gilbert!L12761,Rate!$B$3:$M$3,0))*O12761*0.8,INDEX(Rate!$B$4:$M$25,MATCH(Gilbert!N12761,Rate!$A$4:$A$25,0),MATCH(Gilbert!L12761,Rate!$B$3:$M$3,0))*O12761)),"")</f>
        <v/>
      </c>
      <c r="T12761" s="71" t="str">
        <f t="shared" si="600"/>
        <v/>
      </c>
    </row>
    <row r="12762" spans="16:20">
      <c r="P12762" s="70" t="str">
        <f t="shared" si="598"/>
        <v/>
      </c>
      <c r="Q12762" s="70" t="str">
        <f t="shared" si="599"/>
        <v/>
      </c>
      <c r="R12762" s="70" t="str">
        <f>IFERROR(IF(K12762="handling and wharfage",SUM(P12762:Q12762),IF(OR(K12762="tank",K12762="Boat",K12762="car"),INDEX(Rate!$B$4:$M$25,MATCH(Gilbert!N12762,Rate!$A$4:$A$25,0),MATCH(Gilbert!L12762,Rate!$B$3:$M$3,0))*O12762*0.8,INDEX(Rate!$B$4:$M$25,MATCH(Gilbert!N12762,Rate!$A$4:$A$25,0),MATCH(Gilbert!L12762,Rate!$B$3:$M$3,0))*O12762)),"")</f>
        <v/>
      </c>
      <c r="T12762" s="71" t="str">
        <f t="shared" si="600"/>
        <v/>
      </c>
    </row>
    <row r="12763" spans="16:20">
      <c r="P12763" s="70" t="str">
        <f t="shared" si="598"/>
        <v/>
      </c>
      <c r="Q12763" s="70" t="str">
        <f t="shared" si="599"/>
        <v/>
      </c>
      <c r="R12763" s="70" t="str">
        <f>IFERROR(IF(K12763="handling and wharfage",SUM(P12763:Q12763),IF(OR(K12763="tank",K12763="Boat",K12763="car"),INDEX(Rate!$B$4:$M$25,MATCH(Gilbert!N12763,Rate!$A$4:$A$25,0),MATCH(Gilbert!L12763,Rate!$B$3:$M$3,0))*O12763*0.8,INDEX(Rate!$B$4:$M$25,MATCH(Gilbert!N12763,Rate!$A$4:$A$25,0),MATCH(Gilbert!L12763,Rate!$B$3:$M$3,0))*O12763)),"")</f>
        <v/>
      </c>
      <c r="T12763" s="71" t="str">
        <f t="shared" si="600"/>
        <v/>
      </c>
    </row>
    <row r="12764" spans="16:20">
      <c r="P12764" s="70" t="str">
        <f t="shared" si="598"/>
        <v/>
      </c>
      <c r="Q12764" s="70" t="str">
        <f t="shared" si="599"/>
        <v/>
      </c>
      <c r="R12764" s="70" t="str">
        <f>IFERROR(IF(K12764="handling and wharfage",SUM(P12764:Q12764),IF(OR(K12764="tank",K12764="Boat",K12764="car"),INDEX(Rate!$B$4:$M$25,MATCH(Gilbert!N12764,Rate!$A$4:$A$25,0),MATCH(Gilbert!L12764,Rate!$B$3:$M$3,0))*O12764*0.8,INDEX(Rate!$B$4:$M$25,MATCH(Gilbert!N12764,Rate!$A$4:$A$25,0),MATCH(Gilbert!L12764,Rate!$B$3:$M$3,0))*O12764)),"")</f>
        <v/>
      </c>
      <c r="T12764" s="71" t="str">
        <f t="shared" si="600"/>
        <v/>
      </c>
    </row>
    <row r="12765" spans="16:20">
      <c r="P12765" s="70" t="str">
        <f t="shared" si="598"/>
        <v/>
      </c>
      <c r="Q12765" s="70" t="str">
        <f t="shared" si="599"/>
        <v/>
      </c>
      <c r="R12765" s="70" t="str">
        <f>IFERROR(IF(K12765="handling and wharfage",SUM(P12765:Q12765),IF(OR(K12765="tank",K12765="Boat",K12765="car"),INDEX(Rate!$B$4:$M$25,MATCH(Gilbert!N12765,Rate!$A$4:$A$25,0),MATCH(Gilbert!L12765,Rate!$B$3:$M$3,0))*O12765*0.8,INDEX(Rate!$B$4:$M$25,MATCH(Gilbert!N12765,Rate!$A$4:$A$25,0),MATCH(Gilbert!L12765,Rate!$B$3:$M$3,0))*O12765)),"")</f>
        <v/>
      </c>
      <c r="T12765" s="71" t="str">
        <f t="shared" si="600"/>
        <v/>
      </c>
    </row>
    <row r="12766" spans="16:20">
      <c r="P12766" s="70" t="str">
        <f t="shared" si="598"/>
        <v/>
      </c>
      <c r="Q12766" s="70" t="str">
        <f t="shared" si="599"/>
        <v/>
      </c>
      <c r="R12766" s="70" t="str">
        <f>IFERROR(IF(K12766="handling and wharfage",SUM(P12766:Q12766),IF(OR(K12766="tank",K12766="Boat",K12766="car"),INDEX(Rate!$B$4:$M$25,MATCH(Gilbert!N12766,Rate!$A$4:$A$25,0),MATCH(Gilbert!L12766,Rate!$B$3:$M$3,0))*O12766*0.8,INDEX(Rate!$B$4:$M$25,MATCH(Gilbert!N12766,Rate!$A$4:$A$25,0),MATCH(Gilbert!L12766,Rate!$B$3:$M$3,0))*O12766)),"")</f>
        <v/>
      </c>
      <c r="T12766" s="71" t="str">
        <f t="shared" si="600"/>
        <v/>
      </c>
    </row>
    <row r="12767" spans="16:20">
      <c r="P12767" s="70" t="str">
        <f t="shared" si="598"/>
        <v/>
      </c>
      <c r="Q12767" s="70" t="str">
        <f t="shared" si="599"/>
        <v/>
      </c>
      <c r="R12767" s="70" t="str">
        <f>IFERROR(IF(K12767="handling and wharfage",SUM(P12767:Q12767),IF(OR(K12767="tank",K12767="Boat",K12767="car"),INDEX(Rate!$B$4:$M$25,MATCH(Gilbert!N12767,Rate!$A$4:$A$25,0),MATCH(Gilbert!L12767,Rate!$B$3:$M$3,0))*O12767*0.8,INDEX(Rate!$B$4:$M$25,MATCH(Gilbert!N12767,Rate!$A$4:$A$25,0),MATCH(Gilbert!L12767,Rate!$B$3:$M$3,0))*O12767)),"")</f>
        <v/>
      </c>
      <c r="T12767" s="71" t="str">
        <f t="shared" si="600"/>
        <v/>
      </c>
    </row>
    <row r="12768" spans="16:20">
      <c r="P12768" s="70" t="str">
        <f t="shared" si="598"/>
        <v/>
      </c>
      <c r="Q12768" s="70" t="str">
        <f t="shared" si="599"/>
        <v/>
      </c>
      <c r="R12768" s="70" t="str">
        <f>IFERROR(IF(K12768="handling and wharfage",SUM(P12768:Q12768),IF(OR(K12768="tank",K12768="Boat",K12768="car"),INDEX(Rate!$B$4:$M$25,MATCH(Gilbert!N12768,Rate!$A$4:$A$25,0),MATCH(Gilbert!L12768,Rate!$B$3:$M$3,0))*O12768*0.8,INDEX(Rate!$B$4:$M$25,MATCH(Gilbert!N12768,Rate!$A$4:$A$25,0),MATCH(Gilbert!L12768,Rate!$B$3:$M$3,0))*O12768)),"")</f>
        <v/>
      </c>
      <c r="T12768" s="71" t="str">
        <f t="shared" si="600"/>
        <v/>
      </c>
    </row>
    <row r="12769" spans="16:20">
      <c r="P12769" s="70" t="str">
        <f t="shared" si="598"/>
        <v/>
      </c>
      <c r="Q12769" s="70" t="str">
        <f t="shared" si="599"/>
        <v/>
      </c>
      <c r="R12769" s="70" t="str">
        <f>IFERROR(IF(K12769="handling and wharfage",SUM(P12769:Q12769),IF(OR(K12769="tank",K12769="Boat",K12769="car"),INDEX(Rate!$B$4:$M$25,MATCH(Gilbert!N12769,Rate!$A$4:$A$25,0),MATCH(Gilbert!L12769,Rate!$B$3:$M$3,0))*O12769*0.8,INDEX(Rate!$B$4:$M$25,MATCH(Gilbert!N12769,Rate!$A$4:$A$25,0),MATCH(Gilbert!L12769,Rate!$B$3:$M$3,0))*O12769)),"")</f>
        <v/>
      </c>
      <c r="T12769" s="71" t="str">
        <f t="shared" si="600"/>
        <v/>
      </c>
    </row>
    <row r="12770" spans="16:20">
      <c r="P12770" s="70" t="str">
        <f t="shared" si="598"/>
        <v/>
      </c>
      <c r="Q12770" s="70" t="str">
        <f t="shared" si="599"/>
        <v/>
      </c>
      <c r="R12770" s="70" t="str">
        <f>IFERROR(IF(K12770="handling and wharfage",SUM(P12770:Q12770),IF(OR(K12770="tank",K12770="Boat",K12770="car"),INDEX(Rate!$B$4:$M$25,MATCH(Gilbert!N12770,Rate!$A$4:$A$25,0),MATCH(Gilbert!L12770,Rate!$B$3:$M$3,0))*O12770*0.8,INDEX(Rate!$B$4:$M$25,MATCH(Gilbert!N12770,Rate!$A$4:$A$25,0),MATCH(Gilbert!L12770,Rate!$B$3:$M$3,0))*O12770)),"")</f>
        <v/>
      </c>
      <c r="T12770" s="71" t="str">
        <f t="shared" si="600"/>
        <v/>
      </c>
    </row>
    <row r="12771" spans="16:20">
      <c r="P12771" s="70" t="str">
        <f t="shared" si="598"/>
        <v/>
      </c>
      <c r="Q12771" s="70" t="str">
        <f t="shared" si="599"/>
        <v/>
      </c>
      <c r="R12771" s="70" t="str">
        <f>IFERROR(IF(K12771="handling and wharfage",SUM(P12771:Q12771),IF(OR(K12771="tank",K12771="Boat",K12771="car"),INDEX(Rate!$B$4:$M$25,MATCH(Gilbert!N12771,Rate!$A$4:$A$25,0),MATCH(Gilbert!L12771,Rate!$B$3:$M$3,0))*O12771*0.8,INDEX(Rate!$B$4:$M$25,MATCH(Gilbert!N12771,Rate!$A$4:$A$25,0),MATCH(Gilbert!L12771,Rate!$B$3:$M$3,0))*O12771)),"")</f>
        <v/>
      </c>
      <c r="T12771" s="71" t="str">
        <f t="shared" si="600"/>
        <v/>
      </c>
    </row>
    <row r="12772" spans="16:20">
      <c r="P12772" s="70" t="str">
        <f t="shared" si="598"/>
        <v/>
      </c>
      <c r="Q12772" s="70" t="str">
        <f t="shared" si="599"/>
        <v/>
      </c>
      <c r="R12772" s="70" t="str">
        <f>IFERROR(IF(K12772="handling and wharfage",SUM(P12772:Q12772),IF(OR(K12772="tank",K12772="Boat",K12772="car"),INDEX(Rate!$B$4:$M$25,MATCH(Gilbert!N12772,Rate!$A$4:$A$25,0),MATCH(Gilbert!L12772,Rate!$B$3:$M$3,0))*O12772*0.8,INDEX(Rate!$B$4:$M$25,MATCH(Gilbert!N12772,Rate!$A$4:$A$25,0),MATCH(Gilbert!L12772,Rate!$B$3:$M$3,0))*O12772)),"")</f>
        <v/>
      </c>
      <c r="T12772" s="71" t="str">
        <f t="shared" si="600"/>
        <v/>
      </c>
    </row>
    <row r="12773" spans="16:20">
      <c r="P12773" s="70" t="str">
        <f t="shared" si="598"/>
        <v/>
      </c>
      <c r="Q12773" s="70" t="str">
        <f t="shared" si="599"/>
        <v/>
      </c>
      <c r="R12773" s="70" t="str">
        <f>IFERROR(IF(K12773="handling and wharfage",SUM(P12773:Q12773),IF(OR(K12773="tank",K12773="Boat",K12773="car"),INDEX(Rate!$B$4:$M$25,MATCH(Gilbert!N12773,Rate!$A$4:$A$25,0),MATCH(Gilbert!L12773,Rate!$B$3:$M$3,0))*O12773*0.8,INDEX(Rate!$B$4:$M$25,MATCH(Gilbert!N12773,Rate!$A$4:$A$25,0),MATCH(Gilbert!L12773,Rate!$B$3:$M$3,0))*O12773)),"")</f>
        <v/>
      </c>
      <c r="T12773" s="71" t="str">
        <f t="shared" si="600"/>
        <v/>
      </c>
    </row>
    <row r="12774" spans="16:20">
      <c r="P12774" s="70" t="str">
        <f t="shared" si="598"/>
        <v/>
      </c>
      <c r="Q12774" s="70" t="str">
        <f t="shared" si="599"/>
        <v/>
      </c>
      <c r="R12774" s="70" t="str">
        <f>IFERROR(IF(K12774="handling and wharfage",SUM(P12774:Q12774),IF(OR(K12774="tank",K12774="Boat",K12774="car"),INDEX(Rate!$B$4:$M$25,MATCH(Gilbert!N12774,Rate!$A$4:$A$25,0),MATCH(Gilbert!L12774,Rate!$B$3:$M$3,0))*O12774*0.8,INDEX(Rate!$B$4:$M$25,MATCH(Gilbert!N12774,Rate!$A$4:$A$25,0),MATCH(Gilbert!L12774,Rate!$B$3:$M$3,0))*O12774)),"")</f>
        <v/>
      </c>
      <c r="T12774" s="71" t="str">
        <f t="shared" si="600"/>
        <v/>
      </c>
    </row>
    <row r="12775" spans="16:20">
      <c r="P12775" s="70" t="str">
        <f t="shared" si="598"/>
        <v/>
      </c>
      <c r="Q12775" s="70" t="str">
        <f t="shared" si="599"/>
        <v/>
      </c>
      <c r="R12775" s="70" t="str">
        <f>IFERROR(IF(K12775="handling and wharfage",SUM(P12775:Q12775),IF(OR(K12775="tank",K12775="Boat",K12775="car"),INDEX(Rate!$B$4:$M$25,MATCH(Gilbert!N12775,Rate!$A$4:$A$25,0),MATCH(Gilbert!L12775,Rate!$B$3:$M$3,0))*O12775*0.8,INDEX(Rate!$B$4:$M$25,MATCH(Gilbert!N12775,Rate!$A$4:$A$25,0),MATCH(Gilbert!L12775,Rate!$B$3:$M$3,0))*O12775)),"")</f>
        <v/>
      </c>
      <c r="T12775" s="71" t="str">
        <f t="shared" si="600"/>
        <v/>
      </c>
    </row>
    <row r="12776" spans="16:20">
      <c r="P12776" s="70" t="str">
        <f t="shared" si="598"/>
        <v/>
      </c>
      <c r="Q12776" s="70" t="str">
        <f t="shared" si="599"/>
        <v/>
      </c>
      <c r="R12776" s="70" t="str">
        <f>IFERROR(IF(K12776="handling and wharfage",SUM(P12776:Q12776),IF(OR(K12776="tank",K12776="Boat",K12776="car"),INDEX(Rate!$B$4:$M$25,MATCH(Gilbert!N12776,Rate!$A$4:$A$25,0),MATCH(Gilbert!L12776,Rate!$B$3:$M$3,0))*O12776*0.8,INDEX(Rate!$B$4:$M$25,MATCH(Gilbert!N12776,Rate!$A$4:$A$25,0),MATCH(Gilbert!L12776,Rate!$B$3:$M$3,0))*O12776)),"")</f>
        <v/>
      </c>
      <c r="T12776" s="71" t="str">
        <f t="shared" si="600"/>
        <v/>
      </c>
    </row>
    <row r="12777" spans="16:20">
      <c r="P12777" s="70" t="str">
        <f t="shared" si="598"/>
        <v/>
      </c>
      <c r="Q12777" s="70" t="str">
        <f t="shared" si="599"/>
        <v/>
      </c>
      <c r="R12777" s="70" t="str">
        <f>IFERROR(IF(K12777="handling and wharfage",SUM(P12777:Q12777),IF(OR(K12777="tank",K12777="Boat",K12777="car"),INDEX(Rate!$B$4:$M$25,MATCH(Gilbert!N12777,Rate!$A$4:$A$25,0),MATCH(Gilbert!L12777,Rate!$B$3:$M$3,0))*O12777*0.8,INDEX(Rate!$B$4:$M$25,MATCH(Gilbert!N12777,Rate!$A$4:$A$25,0),MATCH(Gilbert!L12777,Rate!$B$3:$M$3,0))*O12777)),"")</f>
        <v/>
      </c>
      <c r="T12777" s="71" t="str">
        <f t="shared" si="600"/>
        <v/>
      </c>
    </row>
    <row r="12778" spans="16:20">
      <c r="P12778" s="70" t="str">
        <f t="shared" si="598"/>
        <v/>
      </c>
      <c r="Q12778" s="70" t="str">
        <f t="shared" si="599"/>
        <v/>
      </c>
      <c r="R12778" s="70" t="str">
        <f>IFERROR(IF(K12778="handling and wharfage",SUM(P12778:Q12778),IF(OR(K12778="tank",K12778="Boat",K12778="car"),INDEX(Rate!$B$4:$M$25,MATCH(Gilbert!N12778,Rate!$A$4:$A$25,0),MATCH(Gilbert!L12778,Rate!$B$3:$M$3,0))*O12778*0.8,INDEX(Rate!$B$4:$M$25,MATCH(Gilbert!N12778,Rate!$A$4:$A$25,0),MATCH(Gilbert!L12778,Rate!$B$3:$M$3,0))*O12778)),"")</f>
        <v/>
      </c>
      <c r="T12778" s="71" t="str">
        <f t="shared" si="600"/>
        <v/>
      </c>
    </row>
    <row r="12779" spans="16:20">
      <c r="P12779" s="70" t="str">
        <f t="shared" si="598"/>
        <v/>
      </c>
      <c r="Q12779" s="70" t="str">
        <f t="shared" si="599"/>
        <v/>
      </c>
      <c r="R12779" s="70" t="str">
        <f>IFERROR(IF(K12779="handling and wharfage",SUM(P12779:Q12779),IF(OR(K12779="tank",K12779="Boat",K12779="car"),INDEX(Rate!$B$4:$M$25,MATCH(Gilbert!N12779,Rate!$A$4:$A$25,0),MATCH(Gilbert!L12779,Rate!$B$3:$M$3,0))*O12779*0.8,INDEX(Rate!$B$4:$M$25,MATCH(Gilbert!N12779,Rate!$A$4:$A$25,0),MATCH(Gilbert!L12779,Rate!$B$3:$M$3,0))*O12779)),"")</f>
        <v/>
      </c>
      <c r="T12779" s="71" t="str">
        <f t="shared" si="600"/>
        <v/>
      </c>
    </row>
    <row r="12780" spans="16:20">
      <c r="P12780" s="70" t="str">
        <f t="shared" si="598"/>
        <v/>
      </c>
      <c r="Q12780" s="70" t="str">
        <f t="shared" si="599"/>
        <v/>
      </c>
      <c r="R12780" s="70" t="str">
        <f>IFERROR(IF(K12780="handling and wharfage",SUM(P12780:Q12780),IF(OR(K12780="tank",K12780="Boat",K12780="car"),INDEX(Rate!$B$4:$M$25,MATCH(Gilbert!N12780,Rate!$A$4:$A$25,0),MATCH(Gilbert!L12780,Rate!$B$3:$M$3,0))*O12780*0.8,INDEX(Rate!$B$4:$M$25,MATCH(Gilbert!N12780,Rate!$A$4:$A$25,0),MATCH(Gilbert!L12780,Rate!$B$3:$M$3,0))*O12780)),"")</f>
        <v/>
      </c>
      <c r="T12780" s="71" t="str">
        <f t="shared" si="600"/>
        <v/>
      </c>
    </row>
    <row r="12781" spans="16:20">
      <c r="P12781" s="70" t="str">
        <f t="shared" si="598"/>
        <v/>
      </c>
      <c r="Q12781" s="70" t="str">
        <f t="shared" si="599"/>
        <v/>
      </c>
      <c r="R12781" s="70" t="str">
        <f>IFERROR(IF(K12781="handling and wharfage",SUM(P12781:Q12781),IF(OR(K12781="tank",K12781="Boat",K12781="car"),INDEX(Rate!$B$4:$M$25,MATCH(Gilbert!N12781,Rate!$A$4:$A$25,0),MATCH(Gilbert!L12781,Rate!$B$3:$M$3,0))*O12781*0.8,INDEX(Rate!$B$4:$M$25,MATCH(Gilbert!N12781,Rate!$A$4:$A$25,0),MATCH(Gilbert!L12781,Rate!$B$3:$M$3,0))*O12781)),"")</f>
        <v/>
      </c>
      <c r="T12781" s="71" t="str">
        <f t="shared" si="600"/>
        <v/>
      </c>
    </row>
    <row r="12782" spans="16:20">
      <c r="P12782" s="70" t="str">
        <f t="shared" si="598"/>
        <v/>
      </c>
      <c r="Q12782" s="70" t="str">
        <f t="shared" si="599"/>
        <v/>
      </c>
      <c r="R12782" s="70" t="str">
        <f>IFERROR(IF(K12782="handling and wharfage",SUM(P12782:Q12782),IF(OR(K12782="tank",K12782="Boat",K12782="car"),INDEX(Rate!$B$4:$M$25,MATCH(Gilbert!N12782,Rate!$A$4:$A$25,0),MATCH(Gilbert!L12782,Rate!$B$3:$M$3,0))*O12782*0.8,INDEX(Rate!$B$4:$M$25,MATCH(Gilbert!N12782,Rate!$A$4:$A$25,0),MATCH(Gilbert!L12782,Rate!$B$3:$M$3,0))*O12782)),"")</f>
        <v/>
      </c>
      <c r="T12782" s="71" t="str">
        <f t="shared" si="600"/>
        <v/>
      </c>
    </row>
    <row r="12783" spans="16:20">
      <c r="P12783" s="70" t="str">
        <f t="shared" si="598"/>
        <v/>
      </c>
      <c r="Q12783" s="70" t="str">
        <f t="shared" si="599"/>
        <v/>
      </c>
      <c r="R12783" s="70" t="str">
        <f>IFERROR(IF(K12783="handling and wharfage",SUM(P12783:Q12783),IF(OR(K12783="tank",K12783="Boat",K12783="car"),INDEX(Rate!$B$4:$M$25,MATCH(Gilbert!N12783,Rate!$A$4:$A$25,0),MATCH(Gilbert!L12783,Rate!$B$3:$M$3,0))*O12783*0.8,INDEX(Rate!$B$4:$M$25,MATCH(Gilbert!N12783,Rate!$A$4:$A$25,0),MATCH(Gilbert!L12783,Rate!$B$3:$M$3,0))*O12783)),"")</f>
        <v/>
      </c>
      <c r="T12783" s="71" t="str">
        <f t="shared" si="600"/>
        <v/>
      </c>
    </row>
    <row r="12784" spans="16:20">
      <c r="P12784" s="70" t="str">
        <f t="shared" si="598"/>
        <v/>
      </c>
      <c r="Q12784" s="70" t="str">
        <f t="shared" si="599"/>
        <v/>
      </c>
      <c r="R12784" s="70" t="str">
        <f>IFERROR(IF(K12784="handling and wharfage",SUM(P12784:Q12784),IF(OR(K12784="tank",K12784="Boat",K12784="car"),INDEX(Rate!$B$4:$M$25,MATCH(Gilbert!N12784,Rate!$A$4:$A$25,0),MATCH(Gilbert!L12784,Rate!$B$3:$M$3,0))*O12784*0.8,INDEX(Rate!$B$4:$M$25,MATCH(Gilbert!N12784,Rate!$A$4:$A$25,0),MATCH(Gilbert!L12784,Rate!$B$3:$M$3,0))*O12784)),"")</f>
        <v/>
      </c>
      <c r="T12784" s="71" t="str">
        <f t="shared" si="600"/>
        <v/>
      </c>
    </row>
    <row r="12785" spans="16:20">
      <c r="P12785" s="70" t="str">
        <f t="shared" si="598"/>
        <v/>
      </c>
      <c r="Q12785" s="70" t="str">
        <f t="shared" si="599"/>
        <v/>
      </c>
      <c r="R12785" s="70" t="str">
        <f>IFERROR(IF(K12785="handling and wharfage",SUM(P12785:Q12785),IF(OR(K12785="tank",K12785="Boat",K12785="car"),INDEX(Rate!$B$4:$M$25,MATCH(Gilbert!N12785,Rate!$A$4:$A$25,0),MATCH(Gilbert!L12785,Rate!$B$3:$M$3,0))*O12785*0.8,INDEX(Rate!$B$4:$M$25,MATCH(Gilbert!N12785,Rate!$A$4:$A$25,0),MATCH(Gilbert!L12785,Rate!$B$3:$M$3,0))*O12785)),"")</f>
        <v/>
      </c>
      <c r="T12785" s="71" t="str">
        <f t="shared" si="600"/>
        <v/>
      </c>
    </row>
    <row r="12786" spans="16:20">
      <c r="P12786" s="70" t="str">
        <f t="shared" si="598"/>
        <v/>
      </c>
      <c r="Q12786" s="70" t="str">
        <f t="shared" si="599"/>
        <v/>
      </c>
      <c r="R12786" s="70" t="str">
        <f>IFERROR(IF(K12786="handling and wharfage",SUM(P12786:Q12786),IF(OR(K12786="tank",K12786="Boat",K12786="car"),INDEX(Rate!$B$4:$M$25,MATCH(Gilbert!N12786,Rate!$A$4:$A$25,0),MATCH(Gilbert!L12786,Rate!$B$3:$M$3,0))*O12786*0.8,INDEX(Rate!$B$4:$M$25,MATCH(Gilbert!N12786,Rate!$A$4:$A$25,0),MATCH(Gilbert!L12786,Rate!$B$3:$M$3,0))*O12786)),"")</f>
        <v/>
      </c>
      <c r="T12786" s="71" t="str">
        <f t="shared" si="600"/>
        <v/>
      </c>
    </row>
    <row r="12787" spans="16:20">
      <c r="P12787" s="70" t="str">
        <f t="shared" si="598"/>
        <v/>
      </c>
      <c r="Q12787" s="70" t="str">
        <f t="shared" si="599"/>
        <v/>
      </c>
      <c r="R12787" s="70" t="str">
        <f>IFERROR(IF(K12787="handling and wharfage",SUM(P12787:Q12787),IF(OR(K12787="tank",K12787="Boat",K12787="car"),INDEX(Rate!$B$4:$M$25,MATCH(Gilbert!N12787,Rate!$A$4:$A$25,0),MATCH(Gilbert!L12787,Rate!$B$3:$M$3,0))*O12787*0.8,INDEX(Rate!$B$4:$M$25,MATCH(Gilbert!N12787,Rate!$A$4:$A$25,0),MATCH(Gilbert!L12787,Rate!$B$3:$M$3,0))*O12787)),"")</f>
        <v/>
      </c>
      <c r="T12787" s="71" t="str">
        <f t="shared" si="600"/>
        <v/>
      </c>
    </row>
    <row r="12788" spans="16:20">
      <c r="P12788" s="70" t="str">
        <f t="shared" si="598"/>
        <v/>
      </c>
      <c r="Q12788" s="70" t="str">
        <f t="shared" si="599"/>
        <v/>
      </c>
      <c r="R12788" s="70" t="str">
        <f>IFERROR(IF(K12788="handling and wharfage",SUM(P12788:Q12788),IF(OR(K12788="tank",K12788="Boat",K12788="car"),INDEX(Rate!$B$4:$M$25,MATCH(Gilbert!N12788,Rate!$A$4:$A$25,0),MATCH(Gilbert!L12788,Rate!$B$3:$M$3,0))*O12788*0.8,INDEX(Rate!$B$4:$M$25,MATCH(Gilbert!N12788,Rate!$A$4:$A$25,0),MATCH(Gilbert!L12788,Rate!$B$3:$M$3,0))*O12788)),"")</f>
        <v/>
      </c>
      <c r="T12788" s="71" t="str">
        <f t="shared" si="600"/>
        <v/>
      </c>
    </row>
    <row r="12789" spans="16:20">
      <c r="P12789" s="70" t="str">
        <f t="shared" si="598"/>
        <v/>
      </c>
      <c r="Q12789" s="70" t="str">
        <f t="shared" si="599"/>
        <v/>
      </c>
      <c r="R12789" s="70" t="str">
        <f>IFERROR(IF(K12789="handling and wharfage",SUM(P12789:Q12789),IF(OR(K12789="tank",K12789="Boat",K12789="car"),INDEX(Rate!$B$4:$M$25,MATCH(Gilbert!N12789,Rate!$A$4:$A$25,0),MATCH(Gilbert!L12789,Rate!$B$3:$M$3,0))*O12789*0.8,INDEX(Rate!$B$4:$M$25,MATCH(Gilbert!N12789,Rate!$A$4:$A$25,0),MATCH(Gilbert!L12789,Rate!$B$3:$M$3,0))*O12789)),"")</f>
        <v/>
      </c>
      <c r="T12789" s="71" t="str">
        <f t="shared" si="600"/>
        <v/>
      </c>
    </row>
    <row r="12790" spans="16:20">
      <c r="P12790" s="70" t="str">
        <f t="shared" si="598"/>
        <v/>
      </c>
      <c r="Q12790" s="70" t="str">
        <f t="shared" si="599"/>
        <v/>
      </c>
      <c r="R12790" s="70" t="str">
        <f>IFERROR(IF(K12790="handling and wharfage",SUM(P12790:Q12790),IF(OR(K12790="tank",K12790="Boat",K12790="car"),INDEX(Rate!$B$4:$M$25,MATCH(Gilbert!N12790,Rate!$A$4:$A$25,0),MATCH(Gilbert!L12790,Rate!$B$3:$M$3,0))*O12790*0.8,INDEX(Rate!$B$4:$M$25,MATCH(Gilbert!N12790,Rate!$A$4:$A$25,0),MATCH(Gilbert!L12790,Rate!$B$3:$M$3,0))*O12790)),"")</f>
        <v/>
      </c>
      <c r="T12790" s="71" t="str">
        <f t="shared" si="600"/>
        <v/>
      </c>
    </row>
    <row r="12791" spans="16:20">
      <c r="P12791" s="70" t="str">
        <f t="shared" si="598"/>
        <v/>
      </c>
      <c r="Q12791" s="70" t="str">
        <f t="shared" si="599"/>
        <v/>
      </c>
      <c r="R12791" s="70" t="str">
        <f>IFERROR(IF(K12791="handling and wharfage",SUM(P12791:Q12791),IF(OR(K12791="tank",K12791="Boat",K12791="car"),INDEX(Rate!$B$4:$M$25,MATCH(Gilbert!N12791,Rate!$A$4:$A$25,0),MATCH(Gilbert!L12791,Rate!$B$3:$M$3,0))*O12791*0.8,INDEX(Rate!$B$4:$M$25,MATCH(Gilbert!N12791,Rate!$A$4:$A$25,0),MATCH(Gilbert!L12791,Rate!$B$3:$M$3,0))*O12791)),"")</f>
        <v/>
      </c>
      <c r="T12791" s="71" t="str">
        <f t="shared" si="600"/>
        <v/>
      </c>
    </row>
    <row r="12792" spans="16:20">
      <c r="P12792" s="70" t="str">
        <f t="shared" si="598"/>
        <v/>
      </c>
      <c r="Q12792" s="70" t="str">
        <f t="shared" si="599"/>
        <v/>
      </c>
      <c r="R12792" s="70" t="str">
        <f>IFERROR(IF(K12792="handling and wharfage",SUM(P12792:Q12792),IF(OR(K12792="tank",K12792="Boat",K12792="car"),INDEX(Rate!$B$4:$M$25,MATCH(Gilbert!N12792,Rate!$A$4:$A$25,0),MATCH(Gilbert!L12792,Rate!$B$3:$M$3,0))*O12792*0.8,INDEX(Rate!$B$4:$M$25,MATCH(Gilbert!N12792,Rate!$A$4:$A$25,0),MATCH(Gilbert!L12792,Rate!$B$3:$M$3,0))*O12792)),"")</f>
        <v/>
      </c>
      <c r="T12792" s="71" t="str">
        <f t="shared" si="600"/>
        <v/>
      </c>
    </row>
    <row r="12793" spans="16:20">
      <c r="P12793" s="70" t="str">
        <f t="shared" si="598"/>
        <v/>
      </c>
      <c r="Q12793" s="70" t="str">
        <f t="shared" si="599"/>
        <v/>
      </c>
      <c r="R12793" s="70" t="str">
        <f>IFERROR(IF(K12793="handling and wharfage",SUM(P12793:Q12793),IF(OR(K12793="tank",K12793="Boat",K12793="car"),INDEX(Rate!$B$4:$M$25,MATCH(Gilbert!N12793,Rate!$A$4:$A$25,0),MATCH(Gilbert!L12793,Rate!$B$3:$M$3,0))*O12793*0.8,INDEX(Rate!$B$4:$M$25,MATCH(Gilbert!N12793,Rate!$A$4:$A$25,0),MATCH(Gilbert!L12793,Rate!$B$3:$M$3,0))*O12793)),"")</f>
        <v/>
      </c>
      <c r="T12793" s="71" t="str">
        <f t="shared" si="600"/>
        <v/>
      </c>
    </row>
    <row r="12794" spans="16:20">
      <c r="P12794" s="70" t="str">
        <f t="shared" si="598"/>
        <v/>
      </c>
      <c r="Q12794" s="70" t="str">
        <f t="shared" si="599"/>
        <v/>
      </c>
      <c r="R12794" s="70" t="str">
        <f>IFERROR(IF(K12794="handling and wharfage",SUM(P12794:Q12794),IF(OR(K12794="tank",K12794="Boat",K12794="car"),INDEX(Rate!$B$4:$M$25,MATCH(Gilbert!N12794,Rate!$A$4:$A$25,0),MATCH(Gilbert!L12794,Rate!$B$3:$M$3,0))*O12794*0.8,INDEX(Rate!$B$4:$M$25,MATCH(Gilbert!N12794,Rate!$A$4:$A$25,0),MATCH(Gilbert!L12794,Rate!$B$3:$M$3,0))*O12794)),"")</f>
        <v/>
      </c>
      <c r="T12794" s="71" t="str">
        <f t="shared" si="600"/>
        <v/>
      </c>
    </row>
    <row r="12795" spans="16:20">
      <c r="P12795" s="70" t="str">
        <f t="shared" si="598"/>
        <v/>
      </c>
      <c r="Q12795" s="70" t="str">
        <f t="shared" si="599"/>
        <v/>
      </c>
      <c r="R12795" s="70" t="str">
        <f>IFERROR(IF(K12795="handling and wharfage",SUM(P12795:Q12795),IF(OR(K12795="tank",K12795="Boat",K12795="car"),INDEX(Rate!$B$4:$M$25,MATCH(Gilbert!N12795,Rate!$A$4:$A$25,0),MATCH(Gilbert!L12795,Rate!$B$3:$M$3,0))*O12795*0.8,INDEX(Rate!$B$4:$M$25,MATCH(Gilbert!N12795,Rate!$A$4:$A$25,0),MATCH(Gilbert!L12795,Rate!$B$3:$M$3,0))*O12795)),"")</f>
        <v/>
      </c>
      <c r="T12795" s="71" t="str">
        <f t="shared" si="600"/>
        <v/>
      </c>
    </row>
    <row r="12796" spans="16:20">
      <c r="P12796" s="70" t="str">
        <f t="shared" si="598"/>
        <v/>
      </c>
      <c r="Q12796" s="70" t="str">
        <f t="shared" si="599"/>
        <v/>
      </c>
      <c r="R12796" s="70" t="str">
        <f>IFERROR(IF(K12796="handling and wharfage",SUM(P12796:Q12796),IF(OR(K12796="tank",K12796="Boat",K12796="car"),INDEX(Rate!$B$4:$M$25,MATCH(Gilbert!N12796,Rate!$A$4:$A$25,0),MATCH(Gilbert!L12796,Rate!$B$3:$M$3,0))*O12796*0.8,INDEX(Rate!$B$4:$M$25,MATCH(Gilbert!N12796,Rate!$A$4:$A$25,0),MATCH(Gilbert!L12796,Rate!$B$3:$M$3,0))*O12796)),"")</f>
        <v/>
      </c>
      <c r="T12796" s="71" t="str">
        <f t="shared" si="600"/>
        <v/>
      </c>
    </row>
    <row r="12797" spans="16:20">
      <c r="P12797" s="70" t="str">
        <f t="shared" si="598"/>
        <v/>
      </c>
      <c r="Q12797" s="70" t="str">
        <f t="shared" si="599"/>
        <v/>
      </c>
      <c r="R12797" s="70" t="str">
        <f>IFERROR(IF(K12797="handling and wharfage",SUM(P12797:Q12797),IF(OR(K12797="tank",K12797="Boat",K12797="car"),INDEX(Rate!$B$4:$M$25,MATCH(Gilbert!N12797,Rate!$A$4:$A$25,0),MATCH(Gilbert!L12797,Rate!$B$3:$M$3,0))*O12797*0.8,INDEX(Rate!$B$4:$M$25,MATCH(Gilbert!N12797,Rate!$A$4:$A$25,0),MATCH(Gilbert!L12797,Rate!$B$3:$M$3,0))*O12797)),"")</f>
        <v/>
      </c>
      <c r="T12797" s="71" t="str">
        <f t="shared" si="600"/>
        <v/>
      </c>
    </row>
    <row r="12798" spans="16:20">
      <c r="P12798" s="70" t="str">
        <f t="shared" si="598"/>
        <v/>
      </c>
      <c r="Q12798" s="70" t="str">
        <f t="shared" si="599"/>
        <v/>
      </c>
      <c r="R12798" s="70" t="str">
        <f>IFERROR(IF(K12798="handling and wharfage",SUM(P12798:Q12798),IF(OR(K12798="tank",K12798="Boat",K12798="car"),INDEX(Rate!$B$4:$M$25,MATCH(Gilbert!N12798,Rate!$A$4:$A$25,0),MATCH(Gilbert!L12798,Rate!$B$3:$M$3,0))*O12798*0.8,INDEX(Rate!$B$4:$M$25,MATCH(Gilbert!N12798,Rate!$A$4:$A$25,0),MATCH(Gilbert!L12798,Rate!$B$3:$M$3,0))*O12798)),"")</f>
        <v/>
      </c>
      <c r="T12798" s="71" t="str">
        <f t="shared" si="600"/>
        <v/>
      </c>
    </row>
    <row r="12799" spans="16:20">
      <c r="P12799" s="70" t="str">
        <f t="shared" si="598"/>
        <v/>
      </c>
      <c r="Q12799" s="70" t="str">
        <f t="shared" si="599"/>
        <v/>
      </c>
      <c r="R12799" s="70" t="str">
        <f>IFERROR(IF(K12799="handling and wharfage",SUM(P12799:Q12799),IF(OR(K12799="tank",K12799="Boat",K12799="car"),INDEX(Rate!$B$4:$M$25,MATCH(Gilbert!N12799,Rate!$A$4:$A$25,0),MATCH(Gilbert!L12799,Rate!$B$3:$M$3,0))*O12799*0.8,INDEX(Rate!$B$4:$M$25,MATCH(Gilbert!N12799,Rate!$A$4:$A$25,0),MATCH(Gilbert!L12799,Rate!$B$3:$M$3,0))*O12799)),"")</f>
        <v/>
      </c>
      <c r="T12799" s="71" t="str">
        <f t="shared" si="600"/>
        <v/>
      </c>
    </row>
    <row r="12800" spans="16:20">
      <c r="P12800" s="70" t="str">
        <f t="shared" si="598"/>
        <v/>
      </c>
      <c r="Q12800" s="70" t="str">
        <f t="shared" si="599"/>
        <v/>
      </c>
      <c r="R12800" s="70" t="str">
        <f>IFERROR(IF(K12800="handling and wharfage",SUM(P12800:Q12800),IF(OR(K12800="tank",K12800="Boat",K12800="car"),INDEX(Rate!$B$4:$M$25,MATCH(Gilbert!N12800,Rate!$A$4:$A$25,0),MATCH(Gilbert!L12800,Rate!$B$3:$M$3,0))*O12800*0.8,INDEX(Rate!$B$4:$M$25,MATCH(Gilbert!N12800,Rate!$A$4:$A$25,0),MATCH(Gilbert!L12800,Rate!$B$3:$M$3,0))*O12800)),"")</f>
        <v/>
      </c>
      <c r="T12800" s="71" t="str">
        <f t="shared" si="600"/>
        <v/>
      </c>
    </row>
    <row r="12801" spans="16:20">
      <c r="P12801" s="70" t="str">
        <f t="shared" si="598"/>
        <v/>
      </c>
      <c r="Q12801" s="70" t="str">
        <f t="shared" si="599"/>
        <v/>
      </c>
      <c r="R12801" s="70" t="str">
        <f>IFERROR(IF(K12801="handling and wharfage",SUM(P12801:Q12801),IF(OR(K12801="tank",K12801="Boat",K12801="car"),INDEX(Rate!$B$4:$M$25,MATCH(Gilbert!N12801,Rate!$A$4:$A$25,0),MATCH(Gilbert!L12801,Rate!$B$3:$M$3,0))*O12801*0.8,INDEX(Rate!$B$4:$M$25,MATCH(Gilbert!N12801,Rate!$A$4:$A$25,0),MATCH(Gilbert!L12801,Rate!$B$3:$M$3,0))*O12801)),"")</f>
        <v/>
      </c>
      <c r="T12801" s="71" t="str">
        <f t="shared" si="600"/>
        <v/>
      </c>
    </row>
    <row r="12802" spans="16:20">
      <c r="P12802" s="70" t="str">
        <f t="shared" si="598"/>
        <v/>
      </c>
      <c r="Q12802" s="70" t="str">
        <f t="shared" si="599"/>
        <v/>
      </c>
      <c r="R12802" s="70" t="str">
        <f>IFERROR(IF(K12802="handling and wharfage",SUM(P12802:Q12802),IF(OR(K12802="tank",K12802="Boat",K12802="car"),INDEX(Rate!$B$4:$M$25,MATCH(Gilbert!N12802,Rate!$A$4:$A$25,0),MATCH(Gilbert!L12802,Rate!$B$3:$M$3,0))*O12802*0.8,INDEX(Rate!$B$4:$M$25,MATCH(Gilbert!N12802,Rate!$A$4:$A$25,0),MATCH(Gilbert!L12802,Rate!$B$3:$M$3,0))*O12802)),"")</f>
        <v/>
      </c>
      <c r="T12802" s="71" t="str">
        <f t="shared" si="600"/>
        <v/>
      </c>
    </row>
    <row r="12803" spans="16:20">
      <c r="P12803" s="70" t="str">
        <f t="shared" ref="P12803:P12866" si="601">IF(OR(K12803="handling and wharfage",K12803="rau handling and wharfage"),O12803*30,"")</f>
        <v/>
      </c>
      <c r="Q12803" s="70" t="str">
        <f t="shared" ref="Q12803:Q12866" si="602">IF(K12803&lt;&gt;"handling and wharfage","",O12803*3.5)</f>
        <v/>
      </c>
      <c r="R12803" s="70" t="str">
        <f>IFERROR(IF(K12803="handling and wharfage",SUM(P12803:Q12803),IF(OR(K12803="tank",K12803="Boat",K12803="car"),INDEX(Rate!$B$4:$M$25,MATCH(Gilbert!N12803,Rate!$A$4:$A$25,0),MATCH(Gilbert!L12803,Rate!$B$3:$M$3,0))*O12803*0.8,INDEX(Rate!$B$4:$M$25,MATCH(Gilbert!N12803,Rate!$A$4:$A$25,0),MATCH(Gilbert!L12803,Rate!$B$3:$M$3,0))*O12803)),"")</f>
        <v/>
      </c>
      <c r="T12803" s="71" t="str">
        <f t="shared" ref="T12803:T12866" si="603">IF(L12803="","",IF(L12803="General2","F0070000061A","E31250000331"))</f>
        <v/>
      </c>
    </row>
    <row r="12804" spans="16:20">
      <c r="P12804" s="70" t="str">
        <f t="shared" si="601"/>
        <v/>
      </c>
      <c r="Q12804" s="70" t="str">
        <f t="shared" si="602"/>
        <v/>
      </c>
      <c r="R12804" s="70" t="str">
        <f>IFERROR(IF(K12804="handling and wharfage",SUM(P12804:Q12804),IF(OR(K12804="tank",K12804="Boat",K12804="car"),INDEX(Rate!$B$4:$M$25,MATCH(Gilbert!N12804,Rate!$A$4:$A$25,0),MATCH(Gilbert!L12804,Rate!$B$3:$M$3,0))*O12804*0.8,INDEX(Rate!$B$4:$M$25,MATCH(Gilbert!N12804,Rate!$A$4:$A$25,0),MATCH(Gilbert!L12804,Rate!$B$3:$M$3,0))*O12804)),"")</f>
        <v/>
      </c>
      <c r="T12804" s="71" t="str">
        <f t="shared" si="603"/>
        <v/>
      </c>
    </row>
    <row r="12805" spans="16:20">
      <c r="P12805" s="70" t="str">
        <f t="shared" si="601"/>
        <v/>
      </c>
      <c r="Q12805" s="70" t="str">
        <f t="shared" si="602"/>
        <v/>
      </c>
      <c r="R12805" s="70" t="str">
        <f>IFERROR(IF(K12805="handling and wharfage",SUM(P12805:Q12805),IF(OR(K12805="tank",K12805="Boat",K12805="car"),INDEX(Rate!$B$4:$M$25,MATCH(Gilbert!N12805,Rate!$A$4:$A$25,0),MATCH(Gilbert!L12805,Rate!$B$3:$M$3,0))*O12805*0.8,INDEX(Rate!$B$4:$M$25,MATCH(Gilbert!N12805,Rate!$A$4:$A$25,0),MATCH(Gilbert!L12805,Rate!$B$3:$M$3,0))*O12805)),"")</f>
        <v/>
      </c>
      <c r="T12805" s="71" t="str">
        <f t="shared" si="603"/>
        <v/>
      </c>
    </row>
    <row r="12806" spans="16:20">
      <c r="P12806" s="70" t="str">
        <f t="shared" si="601"/>
        <v/>
      </c>
      <c r="Q12806" s="70" t="str">
        <f t="shared" si="602"/>
        <v/>
      </c>
      <c r="R12806" s="70" t="str">
        <f>IFERROR(IF(K12806="handling and wharfage",SUM(P12806:Q12806),IF(OR(K12806="tank",K12806="Boat",K12806="car"),INDEX(Rate!$B$4:$M$25,MATCH(Gilbert!N12806,Rate!$A$4:$A$25,0),MATCH(Gilbert!L12806,Rate!$B$3:$M$3,0))*O12806*0.8,INDEX(Rate!$B$4:$M$25,MATCH(Gilbert!N12806,Rate!$A$4:$A$25,0),MATCH(Gilbert!L12806,Rate!$B$3:$M$3,0))*O12806)),"")</f>
        <v/>
      </c>
      <c r="T12806" s="71" t="str">
        <f t="shared" si="603"/>
        <v/>
      </c>
    </row>
    <row r="12807" spans="16:20">
      <c r="P12807" s="70" t="str">
        <f t="shared" si="601"/>
        <v/>
      </c>
      <c r="Q12807" s="70" t="str">
        <f t="shared" si="602"/>
        <v/>
      </c>
      <c r="R12807" s="70" t="str">
        <f>IFERROR(IF(K12807="handling and wharfage",SUM(P12807:Q12807),IF(OR(K12807="tank",K12807="Boat",K12807="car"),INDEX(Rate!$B$4:$M$25,MATCH(Gilbert!N12807,Rate!$A$4:$A$25,0),MATCH(Gilbert!L12807,Rate!$B$3:$M$3,0))*O12807*0.8,INDEX(Rate!$B$4:$M$25,MATCH(Gilbert!N12807,Rate!$A$4:$A$25,0),MATCH(Gilbert!L12807,Rate!$B$3:$M$3,0))*O12807)),"")</f>
        <v/>
      </c>
      <c r="T12807" s="71" t="str">
        <f t="shared" si="603"/>
        <v/>
      </c>
    </row>
    <row r="12808" spans="16:20">
      <c r="P12808" s="70" t="str">
        <f t="shared" si="601"/>
        <v/>
      </c>
      <c r="Q12808" s="70" t="str">
        <f t="shared" si="602"/>
        <v/>
      </c>
      <c r="R12808" s="70" t="str">
        <f>IFERROR(IF(K12808="handling and wharfage",SUM(P12808:Q12808),IF(OR(K12808="tank",K12808="Boat",K12808="car"),INDEX(Rate!$B$4:$M$25,MATCH(Gilbert!N12808,Rate!$A$4:$A$25,0),MATCH(Gilbert!L12808,Rate!$B$3:$M$3,0))*O12808*0.8,INDEX(Rate!$B$4:$M$25,MATCH(Gilbert!N12808,Rate!$A$4:$A$25,0),MATCH(Gilbert!L12808,Rate!$B$3:$M$3,0))*O12808)),"")</f>
        <v/>
      </c>
      <c r="T12808" s="71" t="str">
        <f t="shared" si="603"/>
        <v/>
      </c>
    </row>
    <row r="12809" spans="16:20">
      <c r="P12809" s="70" t="str">
        <f t="shared" si="601"/>
        <v/>
      </c>
      <c r="Q12809" s="70" t="str">
        <f t="shared" si="602"/>
        <v/>
      </c>
      <c r="R12809" s="70" t="str">
        <f>IFERROR(IF(K12809="handling and wharfage",SUM(P12809:Q12809),IF(OR(K12809="tank",K12809="Boat",K12809="car"),INDEX(Rate!$B$4:$M$25,MATCH(Gilbert!N12809,Rate!$A$4:$A$25,0),MATCH(Gilbert!L12809,Rate!$B$3:$M$3,0))*O12809*0.8,INDEX(Rate!$B$4:$M$25,MATCH(Gilbert!N12809,Rate!$A$4:$A$25,0),MATCH(Gilbert!L12809,Rate!$B$3:$M$3,0))*O12809)),"")</f>
        <v/>
      </c>
      <c r="T12809" s="71" t="str">
        <f t="shared" si="603"/>
        <v/>
      </c>
    </row>
    <row r="12810" spans="16:20">
      <c r="P12810" s="70" t="str">
        <f t="shared" si="601"/>
        <v/>
      </c>
      <c r="Q12810" s="70" t="str">
        <f t="shared" si="602"/>
        <v/>
      </c>
      <c r="R12810" s="70" t="str">
        <f>IFERROR(IF(K12810="handling and wharfage",SUM(P12810:Q12810),IF(OR(K12810="tank",K12810="Boat",K12810="car"),INDEX(Rate!$B$4:$M$25,MATCH(Gilbert!N12810,Rate!$A$4:$A$25,0),MATCH(Gilbert!L12810,Rate!$B$3:$M$3,0))*O12810*0.8,INDEX(Rate!$B$4:$M$25,MATCH(Gilbert!N12810,Rate!$A$4:$A$25,0),MATCH(Gilbert!L12810,Rate!$B$3:$M$3,0))*O12810)),"")</f>
        <v/>
      </c>
      <c r="T12810" s="71" t="str">
        <f t="shared" si="603"/>
        <v/>
      </c>
    </row>
    <row r="12811" spans="16:20">
      <c r="P12811" s="70" t="str">
        <f t="shared" si="601"/>
        <v/>
      </c>
      <c r="Q12811" s="70" t="str">
        <f t="shared" si="602"/>
        <v/>
      </c>
      <c r="R12811" s="70" t="str">
        <f>IFERROR(IF(K12811="handling and wharfage",SUM(P12811:Q12811),IF(OR(K12811="tank",K12811="Boat",K12811="car"),INDEX(Rate!$B$4:$M$25,MATCH(Gilbert!N12811,Rate!$A$4:$A$25,0),MATCH(Gilbert!L12811,Rate!$B$3:$M$3,0))*O12811*0.8,INDEX(Rate!$B$4:$M$25,MATCH(Gilbert!N12811,Rate!$A$4:$A$25,0),MATCH(Gilbert!L12811,Rate!$B$3:$M$3,0))*O12811)),"")</f>
        <v/>
      </c>
      <c r="T12811" s="71" t="str">
        <f t="shared" si="603"/>
        <v/>
      </c>
    </row>
    <row r="12812" spans="16:20">
      <c r="P12812" s="70" t="str">
        <f t="shared" si="601"/>
        <v/>
      </c>
      <c r="Q12812" s="70" t="str">
        <f t="shared" si="602"/>
        <v/>
      </c>
      <c r="R12812" s="70" t="str">
        <f>IFERROR(IF(K12812="handling and wharfage",SUM(P12812:Q12812),IF(OR(K12812="tank",K12812="Boat",K12812="car"),INDEX(Rate!$B$4:$M$25,MATCH(Gilbert!N12812,Rate!$A$4:$A$25,0),MATCH(Gilbert!L12812,Rate!$B$3:$M$3,0))*O12812*0.8,INDEX(Rate!$B$4:$M$25,MATCH(Gilbert!N12812,Rate!$A$4:$A$25,0),MATCH(Gilbert!L12812,Rate!$B$3:$M$3,0))*O12812)),"")</f>
        <v/>
      </c>
      <c r="T12812" s="71" t="str">
        <f t="shared" si="603"/>
        <v/>
      </c>
    </row>
    <row r="12813" spans="16:20">
      <c r="P12813" s="70" t="str">
        <f t="shared" si="601"/>
        <v/>
      </c>
      <c r="Q12813" s="70" t="str">
        <f t="shared" si="602"/>
        <v/>
      </c>
      <c r="R12813" s="70" t="str">
        <f>IFERROR(IF(K12813="handling and wharfage",SUM(P12813:Q12813),IF(OR(K12813="tank",K12813="Boat",K12813="car"),INDEX(Rate!$B$4:$M$25,MATCH(Gilbert!N12813,Rate!$A$4:$A$25,0),MATCH(Gilbert!L12813,Rate!$B$3:$M$3,0))*O12813*0.8,INDEX(Rate!$B$4:$M$25,MATCH(Gilbert!N12813,Rate!$A$4:$A$25,0),MATCH(Gilbert!L12813,Rate!$B$3:$M$3,0))*O12813)),"")</f>
        <v/>
      </c>
      <c r="T12813" s="71" t="str">
        <f t="shared" si="603"/>
        <v/>
      </c>
    </row>
    <row r="12814" spans="16:20">
      <c r="P12814" s="70" t="str">
        <f t="shared" si="601"/>
        <v/>
      </c>
      <c r="Q12814" s="70" t="str">
        <f t="shared" si="602"/>
        <v/>
      </c>
      <c r="R12814" s="70" t="str">
        <f>IFERROR(IF(K12814="handling and wharfage",SUM(P12814:Q12814),IF(OR(K12814="tank",K12814="Boat",K12814="car"),INDEX(Rate!$B$4:$M$25,MATCH(Gilbert!N12814,Rate!$A$4:$A$25,0),MATCH(Gilbert!L12814,Rate!$B$3:$M$3,0))*O12814*0.8,INDEX(Rate!$B$4:$M$25,MATCH(Gilbert!N12814,Rate!$A$4:$A$25,0),MATCH(Gilbert!L12814,Rate!$B$3:$M$3,0))*O12814)),"")</f>
        <v/>
      </c>
      <c r="T12814" s="71" t="str">
        <f t="shared" si="603"/>
        <v/>
      </c>
    </row>
    <row r="12815" spans="16:20">
      <c r="P12815" s="70" t="str">
        <f t="shared" si="601"/>
        <v/>
      </c>
      <c r="Q12815" s="70" t="str">
        <f t="shared" si="602"/>
        <v/>
      </c>
      <c r="R12815" s="70" t="str">
        <f>IFERROR(IF(K12815="handling and wharfage",SUM(P12815:Q12815),IF(OR(K12815="tank",K12815="Boat",K12815="car"),INDEX(Rate!$B$4:$M$25,MATCH(Gilbert!N12815,Rate!$A$4:$A$25,0),MATCH(Gilbert!L12815,Rate!$B$3:$M$3,0))*O12815*0.8,INDEX(Rate!$B$4:$M$25,MATCH(Gilbert!N12815,Rate!$A$4:$A$25,0),MATCH(Gilbert!L12815,Rate!$B$3:$M$3,0))*O12815)),"")</f>
        <v/>
      </c>
      <c r="T12815" s="71" t="str">
        <f t="shared" si="603"/>
        <v/>
      </c>
    </row>
    <row r="12816" spans="16:20">
      <c r="P12816" s="70" t="str">
        <f t="shared" si="601"/>
        <v/>
      </c>
      <c r="Q12816" s="70" t="str">
        <f t="shared" si="602"/>
        <v/>
      </c>
      <c r="R12816" s="70" t="str">
        <f>IFERROR(IF(K12816="handling and wharfage",SUM(P12816:Q12816),IF(OR(K12816="tank",K12816="Boat",K12816="car"),INDEX(Rate!$B$4:$M$25,MATCH(Gilbert!N12816,Rate!$A$4:$A$25,0),MATCH(Gilbert!L12816,Rate!$B$3:$M$3,0))*O12816*0.8,INDEX(Rate!$B$4:$M$25,MATCH(Gilbert!N12816,Rate!$A$4:$A$25,0),MATCH(Gilbert!L12816,Rate!$B$3:$M$3,0))*O12816)),"")</f>
        <v/>
      </c>
      <c r="T12816" s="71" t="str">
        <f t="shared" si="603"/>
        <v/>
      </c>
    </row>
    <row r="12817" spans="16:20">
      <c r="P12817" s="70" t="str">
        <f t="shared" si="601"/>
        <v/>
      </c>
      <c r="Q12817" s="70" t="str">
        <f t="shared" si="602"/>
        <v/>
      </c>
      <c r="R12817" s="70" t="str">
        <f>IFERROR(IF(K12817="handling and wharfage",SUM(P12817:Q12817),IF(OR(K12817="tank",K12817="Boat",K12817="car"),INDEX(Rate!$B$4:$M$25,MATCH(Gilbert!N12817,Rate!$A$4:$A$25,0),MATCH(Gilbert!L12817,Rate!$B$3:$M$3,0))*O12817*0.8,INDEX(Rate!$B$4:$M$25,MATCH(Gilbert!N12817,Rate!$A$4:$A$25,0),MATCH(Gilbert!L12817,Rate!$B$3:$M$3,0))*O12817)),"")</f>
        <v/>
      </c>
      <c r="T12817" s="71" t="str">
        <f t="shared" si="603"/>
        <v/>
      </c>
    </row>
    <row r="12818" spans="16:20">
      <c r="P12818" s="70" t="str">
        <f t="shared" si="601"/>
        <v/>
      </c>
      <c r="Q12818" s="70" t="str">
        <f t="shared" si="602"/>
        <v/>
      </c>
      <c r="R12818" s="70" t="str">
        <f>IFERROR(IF(K12818="handling and wharfage",SUM(P12818:Q12818),IF(OR(K12818="tank",K12818="Boat",K12818="car"),INDEX(Rate!$B$4:$M$25,MATCH(Gilbert!N12818,Rate!$A$4:$A$25,0),MATCH(Gilbert!L12818,Rate!$B$3:$M$3,0))*O12818*0.8,INDEX(Rate!$B$4:$M$25,MATCH(Gilbert!N12818,Rate!$A$4:$A$25,0),MATCH(Gilbert!L12818,Rate!$B$3:$M$3,0))*O12818)),"")</f>
        <v/>
      </c>
      <c r="T12818" s="71" t="str">
        <f t="shared" si="603"/>
        <v/>
      </c>
    </row>
    <row r="12819" spans="16:20">
      <c r="P12819" s="70" t="str">
        <f t="shared" si="601"/>
        <v/>
      </c>
      <c r="Q12819" s="70" t="str">
        <f t="shared" si="602"/>
        <v/>
      </c>
      <c r="R12819" s="70" t="str">
        <f>IFERROR(IF(K12819="handling and wharfage",SUM(P12819:Q12819),IF(OR(K12819="tank",K12819="Boat",K12819="car"),INDEX(Rate!$B$4:$M$25,MATCH(Gilbert!N12819,Rate!$A$4:$A$25,0),MATCH(Gilbert!L12819,Rate!$B$3:$M$3,0))*O12819*0.8,INDEX(Rate!$B$4:$M$25,MATCH(Gilbert!N12819,Rate!$A$4:$A$25,0),MATCH(Gilbert!L12819,Rate!$B$3:$M$3,0))*O12819)),"")</f>
        <v/>
      </c>
      <c r="T12819" s="71" t="str">
        <f t="shared" si="603"/>
        <v/>
      </c>
    </row>
    <row r="12820" spans="16:20">
      <c r="P12820" s="70" t="str">
        <f t="shared" si="601"/>
        <v/>
      </c>
      <c r="Q12820" s="70" t="str">
        <f t="shared" si="602"/>
        <v/>
      </c>
      <c r="R12820" s="70" t="str">
        <f>IFERROR(IF(K12820="handling and wharfage",SUM(P12820:Q12820),IF(OR(K12820="tank",K12820="Boat",K12820="car"),INDEX(Rate!$B$4:$M$25,MATCH(Gilbert!N12820,Rate!$A$4:$A$25,0),MATCH(Gilbert!L12820,Rate!$B$3:$M$3,0))*O12820*0.8,INDEX(Rate!$B$4:$M$25,MATCH(Gilbert!N12820,Rate!$A$4:$A$25,0),MATCH(Gilbert!L12820,Rate!$B$3:$M$3,0))*O12820)),"")</f>
        <v/>
      </c>
      <c r="T12820" s="71" t="str">
        <f t="shared" si="603"/>
        <v/>
      </c>
    </row>
    <row r="12821" spans="16:20">
      <c r="P12821" s="70" t="str">
        <f t="shared" si="601"/>
        <v/>
      </c>
      <c r="Q12821" s="70" t="str">
        <f t="shared" si="602"/>
        <v/>
      </c>
      <c r="R12821" s="70" t="str">
        <f>IFERROR(IF(K12821="handling and wharfage",SUM(P12821:Q12821),IF(OR(K12821="tank",K12821="Boat",K12821="car"),INDEX(Rate!$B$4:$M$25,MATCH(Gilbert!N12821,Rate!$A$4:$A$25,0),MATCH(Gilbert!L12821,Rate!$B$3:$M$3,0))*O12821*0.8,INDEX(Rate!$B$4:$M$25,MATCH(Gilbert!N12821,Rate!$A$4:$A$25,0),MATCH(Gilbert!L12821,Rate!$B$3:$M$3,0))*O12821)),"")</f>
        <v/>
      </c>
      <c r="T12821" s="71" t="str">
        <f t="shared" si="603"/>
        <v/>
      </c>
    </row>
    <row r="12822" spans="16:20">
      <c r="P12822" s="70" t="str">
        <f t="shared" si="601"/>
        <v/>
      </c>
      <c r="Q12822" s="70" t="str">
        <f t="shared" si="602"/>
        <v/>
      </c>
      <c r="R12822" s="70" t="str">
        <f>IFERROR(IF(K12822="handling and wharfage",SUM(P12822:Q12822),IF(OR(K12822="tank",K12822="Boat",K12822="car"),INDEX(Rate!$B$4:$M$25,MATCH(Gilbert!N12822,Rate!$A$4:$A$25,0),MATCH(Gilbert!L12822,Rate!$B$3:$M$3,0))*O12822*0.8,INDEX(Rate!$B$4:$M$25,MATCH(Gilbert!N12822,Rate!$A$4:$A$25,0),MATCH(Gilbert!L12822,Rate!$B$3:$M$3,0))*O12822)),"")</f>
        <v/>
      </c>
      <c r="T12822" s="71" t="str">
        <f t="shared" si="603"/>
        <v/>
      </c>
    </row>
    <row r="12823" spans="16:20">
      <c r="P12823" s="70" t="str">
        <f t="shared" si="601"/>
        <v/>
      </c>
      <c r="Q12823" s="70" t="str">
        <f t="shared" si="602"/>
        <v/>
      </c>
      <c r="R12823" s="70" t="str">
        <f>IFERROR(IF(K12823="handling and wharfage",SUM(P12823:Q12823),IF(OR(K12823="tank",K12823="Boat",K12823="car"),INDEX(Rate!$B$4:$M$25,MATCH(Gilbert!N12823,Rate!$A$4:$A$25,0),MATCH(Gilbert!L12823,Rate!$B$3:$M$3,0))*O12823*0.8,INDEX(Rate!$B$4:$M$25,MATCH(Gilbert!N12823,Rate!$A$4:$A$25,0),MATCH(Gilbert!L12823,Rate!$B$3:$M$3,0))*O12823)),"")</f>
        <v/>
      </c>
      <c r="T12823" s="71" t="str">
        <f t="shared" si="603"/>
        <v/>
      </c>
    </row>
    <row r="12824" spans="16:20">
      <c r="P12824" s="70" t="str">
        <f t="shared" si="601"/>
        <v/>
      </c>
      <c r="Q12824" s="70" t="str">
        <f t="shared" si="602"/>
        <v/>
      </c>
      <c r="R12824" s="70" t="str">
        <f>IFERROR(IF(K12824="handling and wharfage",SUM(P12824:Q12824),IF(OR(K12824="tank",K12824="Boat",K12824="car"),INDEX(Rate!$B$4:$M$25,MATCH(Gilbert!N12824,Rate!$A$4:$A$25,0),MATCH(Gilbert!L12824,Rate!$B$3:$M$3,0))*O12824*0.8,INDEX(Rate!$B$4:$M$25,MATCH(Gilbert!N12824,Rate!$A$4:$A$25,0),MATCH(Gilbert!L12824,Rate!$B$3:$M$3,0))*O12824)),"")</f>
        <v/>
      </c>
      <c r="T12824" s="71" t="str">
        <f t="shared" si="603"/>
        <v/>
      </c>
    </row>
    <row r="12825" spans="16:20">
      <c r="P12825" s="70" t="str">
        <f t="shared" si="601"/>
        <v/>
      </c>
      <c r="Q12825" s="70" t="str">
        <f t="shared" si="602"/>
        <v/>
      </c>
      <c r="R12825" s="70" t="str">
        <f>IFERROR(IF(K12825="handling and wharfage",SUM(P12825:Q12825),IF(OR(K12825="tank",K12825="Boat",K12825="car"),INDEX(Rate!$B$4:$M$25,MATCH(Gilbert!N12825,Rate!$A$4:$A$25,0),MATCH(Gilbert!L12825,Rate!$B$3:$M$3,0))*O12825*0.8,INDEX(Rate!$B$4:$M$25,MATCH(Gilbert!N12825,Rate!$A$4:$A$25,0),MATCH(Gilbert!L12825,Rate!$B$3:$M$3,0))*O12825)),"")</f>
        <v/>
      </c>
      <c r="T12825" s="71" t="str">
        <f t="shared" si="603"/>
        <v/>
      </c>
    </row>
    <row r="12826" spans="16:20">
      <c r="P12826" s="70" t="str">
        <f t="shared" si="601"/>
        <v/>
      </c>
      <c r="Q12826" s="70" t="str">
        <f t="shared" si="602"/>
        <v/>
      </c>
      <c r="R12826" s="70" t="str">
        <f>IFERROR(IF(K12826="handling and wharfage",SUM(P12826:Q12826),IF(OR(K12826="tank",K12826="Boat",K12826="car"),INDEX(Rate!$B$4:$M$25,MATCH(Gilbert!N12826,Rate!$A$4:$A$25,0),MATCH(Gilbert!L12826,Rate!$B$3:$M$3,0))*O12826*0.8,INDEX(Rate!$B$4:$M$25,MATCH(Gilbert!N12826,Rate!$A$4:$A$25,0),MATCH(Gilbert!L12826,Rate!$B$3:$M$3,0))*O12826)),"")</f>
        <v/>
      </c>
      <c r="T12826" s="71" t="str">
        <f t="shared" si="603"/>
        <v/>
      </c>
    </row>
    <row r="12827" spans="16:20">
      <c r="P12827" s="70" t="str">
        <f t="shared" si="601"/>
        <v/>
      </c>
      <c r="Q12827" s="70" t="str">
        <f t="shared" si="602"/>
        <v/>
      </c>
      <c r="R12827" s="70" t="str">
        <f>IFERROR(IF(K12827="handling and wharfage",SUM(P12827:Q12827),IF(OR(K12827="tank",K12827="Boat",K12827="car"),INDEX(Rate!$B$4:$M$25,MATCH(Gilbert!N12827,Rate!$A$4:$A$25,0),MATCH(Gilbert!L12827,Rate!$B$3:$M$3,0))*O12827*0.8,INDEX(Rate!$B$4:$M$25,MATCH(Gilbert!N12827,Rate!$A$4:$A$25,0),MATCH(Gilbert!L12827,Rate!$B$3:$M$3,0))*O12827)),"")</f>
        <v/>
      </c>
      <c r="T12827" s="71" t="str">
        <f t="shared" si="603"/>
        <v/>
      </c>
    </row>
    <row r="12828" spans="16:20">
      <c r="P12828" s="70" t="str">
        <f t="shared" si="601"/>
        <v/>
      </c>
      <c r="Q12828" s="70" t="str">
        <f t="shared" si="602"/>
        <v/>
      </c>
      <c r="R12828" s="70" t="str">
        <f>IFERROR(IF(K12828="handling and wharfage",SUM(P12828:Q12828),IF(OR(K12828="tank",K12828="Boat",K12828="car"),INDEX(Rate!$B$4:$M$25,MATCH(Gilbert!N12828,Rate!$A$4:$A$25,0),MATCH(Gilbert!L12828,Rate!$B$3:$M$3,0))*O12828*0.8,INDEX(Rate!$B$4:$M$25,MATCH(Gilbert!N12828,Rate!$A$4:$A$25,0),MATCH(Gilbert!L12828,Rate!$B$3:$M$3,0))*O12828)),"")</f>
        <v/>
      </c>
      <c r="T12828" s="71" t="str">
        <f t="shared" si="603"/>
        <v/>
      </c>
    </row>
    <row r="12829" spans="16:20">
      <c r="P12829" s="70" t="str">
        <f t="shared" si="601"/>
        <v/>
      </c>
      <c r="Q12829" s="70" t="str">
        <f t="shared" si="602"/>
        <v/>
      </c>
      <c r="R12829" s="70" t="str">
        <f>IFERROR(IF(K12829="handling and wharfage",SUM(P12829:Q12829),IF(OR(K12829="tank",K12829="Boat",K12829="car"),INDEX(Rate!$B$4:$M$25,MATCH(Gilbert!N12829,Rate!$A$4:$A$25,0),MATCH(Gilbert!L12829,Rate!$B$3:$M$3,0))*O12829*0.8,INDEX(Rate!$B$4:$M$25,MATCH(Gilbert!N12829,Rate!$A$4:$A$25,0),MATCH(Gilbert!L12829,Rate!$B$3:$M$3,0))*O12829)),"")</f>
        <v/>
      </c>
      <c r="T12829" s="71" t="str">
        <f t="shared" si="603"/>
        <v/>
      </c>
    </row>
    <row r="12830" spans="16:20">
      <c r="P12830" s="70" t="str">
        <f t="shared" si="601"/>
        <v/>
      </c>
      <c r="Q12830" s="70" t="str">
        <f t="shared" si="602"/>
        <v/>
      </c>
      <c r="R12830" s="70" t="str">
        <f>IFERROR(IF(K12830="handling and wharfage",SUM(P12830:Q12830),IF(OR(K12830="tank",K12830="Boat",K12830="car"),INDEX(Rate!$B$4:$M$25,MATCH(Gilbert!N12830,Rate!$A$4:$A$25,0),MATCH(Gilbert!L12830,Rate!$B$3:$M$3,0))*O12830*0.8,INDEX(Rate!$B$4:$M$25,MATCH(Gilbert!N12830,Rate!$A$4:$A$25,0),MATCH(Gilbert!L12830,Rate!$B$3:$M$3,0))*O12830)),"")</f>
        <v/>
      </c>
      <c r="T12830" s="71" t="str">
        <f t="shared" si="603"/>
        <v/>
      </c>
    </row>
    <row r="12831" spans="16:20">
      <c r="P12831" s="70" t="str">
        <f t="shared" si="601"/>
        <v/>
      </c>
      <c r="Q12831" s="70" t="str">
        <f t="shared" si="602"/>
        <v/>
      </c>
      <c r="R12831" s="70" t="str">
        <f>IFERROR(IF(K12831="handling and wharfage",SUM(P12831:Q12831),IF(OR(K12831="tank",K12831="Boat",K12831="car"),INDEX(Rate!$B$4:$M$25,MATCH(Gilbert!N12831,Rate!$A$4:$A$25,0),MATCH(Gilbert!L12831,Rate!$B$3:$M$3,0))*O12831*0.8,INDEX(Rate!$B$4:$M$25,MATCH(Gilbert!N12831,Rate!$A$4:$A$25,0),MATCH(Gilbert!L12831,Rate!$B$3:$M$3,0))*O12831)),"")</f>
        <v/>
      </c>
      <c r="T12831" s="71" t="str">
        <f t="shared" si="603"/>
        <v/>
      </c>
    </row>
    <row r="12832" spans="16:20">
      <c r="P12832" s="70" t="str">
        <f t="shared" si="601"/>
        <v/>
      </c>
      <c r="Q12832" s="70" t="str">
        <f t="shared" si="602"/>
        <v/>
      </c>
      <c r="R12832" s="70" t="str">
        <f>IFERROR(IF(K12832="handling and wharfage",SUM(P12832:Q12832),IF(OR(K12832="tank",K12832="Boat",K12832="car"),INDEX(Rate!$B$4:$M$25,MATCH(Gilbert!N12832,Rate!$A$4:$A$25,0),MATCH(Gilbert!L12832,Rate!$B$3:$M$3,0))*O12832*0.8,INDEX(Rate!$B$4:$M$25,MATCH(Gilbert!N12832,Rate!$A$4:$A$25,0),MATCH(Gilbert!L12832,Rate!$B$3:$M$3,0))*O12832)),"")</f>
        <v/>
      </c>
      <c r="T12832" s="71" t="str">
        <f t="shared" si="603"/>
        <v/>
      </c>
    </row>
    <row r="12833" spans="16:20">
      <c r="P12833" s="70" t="str">
        <f t="shared" si="601"/>
        <v/>
      </c>
      <c r="Q12833" s="70" t="str">
        <f t="shared" si="602"/>
        <v/>
      </c>
      <c r="R12833" s="70" t="str">
        <f>IFERROR(IF(K12833="handling and wharfage",SUM(P12833:Q12833),IF(OR(K12833="tank",K12833="Boat",K12833="car"),INDEX(Rate!$B$4:$M$25,MATCH(Gilbert!N12833,Rate!$A$4:$A$25,0),MATCH(Gilbert!L12833,Rate!$B$3:$M$3,0))*O12833*0.8,INDEX(Rate!$B$4:$M$25,MATCH(Gilbert!N12833,Rate!$A$4:$A$25,0),MATCH(Gilbert!L12833,Rate!$B$3:$M$3,0))*O12833)),"")</f>
        <v/>
      </c>
      <c r="T12833" s="71" t="str">
        <f t="shared" si="603"/>
        <v/>
      </c>
    </row>
    <row r="12834" spans="16:20">
      <c r="P12834" s="70" t="str">
        <f t="shared" si="601"/>
        <v/>
      </c>
      <c r="Q12834" s="70" t="str">
        <f t="shared" si="602"/>
        <v/>
      </c>
      <c r="R12834" s="70" t="str">
        <f>IFERROR(IF(K12834="handling and wharfage",SUM(P12834:Q12834),IF(OR(K12834="tank",K12834="Boat",K12834="car"),INDEX(Rate!$B$4:$M$25,MATCH(Gilbert!N12834,Rate!$A$4:$A$25,0),MATCH(Gilbert!L12834,Rate!$B$3:$M$3,0))*O12834*0.8,INDEX(Rate!$B$4:$M$25,MATCH(Gilbert!N12834,Rate!$A$4:$A$25,0),MATCH(Gilbert!L12834,Rate!$B$3:$M$3,0))*O12834)),"")</f>
        <v/>
      </c>
      <c r="T12834" s="71" t="str">
        <f t="shared" si="603"/>
        <v/>
      </c>
    </row>
    <row r="12835" spans="16:20">
      <c r="P12835" s="70" t="str">
        <f t="shared" si="601"/>
        <v/>
      </c>
      <c r="Q12835" s="70" t="str">
        <f t="shared" si="602"/>
        <v/>
      </c>
      <c r="R12835" s="70" t="str">
        <f>IFERROR(IF(K12835="handling and wharfage",SUM(P12835:Q12835),IF(OR(K12835="tank",K12835="Boat",K12835="car"),INDEX(Rate!$B$4:$M$25,MATCH(Gilbert!N12835,Rate!$A$4:$A$25,0),MATCH(Gilbert!L12835,Rate!$B$3:$M$3,0))*O12835*0.8,INDEX(Rate!$B$4:$M$25,MATCH(Gilbert!N12835,Rate!$A$4:$A$25,0),MATCH(Gilbert!L12835,Rate!$B$3:$M$3,0))*O12835)),"")</f>
        <v/>
      </c>
      <c r="T12835" s="71" t="str">
        <f t="shared" si="603"/>
        <v/>
      </c>
    </row>
    <row r="12836" spans="16:20">
      <c r="P12836" s="70" t="str">
        <f t="shared" si="601"/>
        <v/>
      </c>
      <c r="Q12836" s="70" t="str">
        <f t="shared" si="602"/>
        <v/>
      </c>
      <c r="R12836" s="70" t="str">
        <f>IFERROR(IF(K12836="handling and wharfage",SUM(P12836:Q12836),IF(OR(K12836="tank",K12836="Boat",K12836="car"),INDEX(Rate!$B$4:$M$25,MATCH(Gilbert!N12836,Rate!$A$4:$A$25,0),MATCH(Gilbert!L12836,Rate!$B$3:$M$3,0))*O12836*0.8,INDEX(Rate!$B$4:$M$25,MATCH(Gilbert!N12836,Rate!$A$4:$A$25,0),MATCH(Gilbert!L12836,Rate!$B$3:$M$3,0))*O12836)),"")</f>
        <v/>
      </c>
      <c r="T12836" s="71" t="str">
        <f t="shared" si="603"/>
        <v/>
      </c>
    </row>
    <row r="12837" spans="16:20">
      <c r="P12837" s="70" t="str">
        <f t="shared" si="601"/>
        <v/>
      </c>
      <c r="Q12837" s="70" t="str">
        <f t="shared" si="602"/>
        <v/>
      </c>
      <c r="R12837" s="70" t="str">
        <f>IFERROR(IF(K12837="handling and wharfage",SUM(P12837:Q12837),IF(OR(K12837="tank",K12837="Boat",K12837="car"),INDEX(Rate!$B$4:$M$25,MATCH(Gilbert!N12837,Rate!$A$4:$A$25,0),MATCH(Gilbert!L12837,Rate!$B$3:$M$3,0))*O12837*0.8,INDEX(Rate!$B$4:$M$25,MATCH(Gilbert!N12837,Rate!$A$4:$A$25,0),MATCH(Gilbert!L12837,Rate!$B$3:$M$3,0))*O12837)),"")</f>
        <v/>
      </c>
      <c r="T12837" s="71" t="str">
        <f t="shared" si="603"/>
        <v/>
      </c>
    </row>
    <row r="12838" spans="16:20">
      <c r="P12838" s="70" t="str">
        <f t="shared" si="601"/>
        <v/>
      </c>
      <c r="Q12838" s="70" t="str">
        <f t="shared" si="602"/>
        <v/>
      </c>
      <c r="R12838" s="70" t="str">
        <f>IFERROR(IF(K12838="handling and wharfage",SUM(P12838:Q12838),IF(OR(K12838="tank",K12838="Boat",K12838="car"),INDEX(Rate!$B$4:$M$25,MATCH(Gilbert!N12838,Rate!$A$4:$A$25,0),MATCH(Gilbert!L12838,Rate!$B$3:$M$3,0))*O12838*0.8,INDEX(Rate!$B$4:$M$25,MATCH(Gilbert!N12838,Rate!$A$4:$A$25,0),MATCH(Gilbert!L12838,Rate!$B$3:$M$3,0))*O12838)),"")</f>
        <v/>
      </c>
      <c r="T12838" s="71" t="str">
        <f t="shared" si="603"/>
        <v/>
      </c>
    </row>
    <row r="12839" spans="16:20">
      <c r="P12839" s="70" t="str">
        <f t="shared" si="601"/>
        <v/>
      </c>
      <c r="Q12839" s="70" t="str">
        <f t="shared" si="602"/>
        <v/>
      </c>
      <c r="R12839" s="70" t="str">
        <f>IFERROR(IF(K12839="handling and wharfage",SUM(P12839:Q12839),IF(OR(K12839="tank",K12839="Boat",K12839="car"),INDEX(Rate!$B$4:$M$25,MATCH(Gilbert!N12839,Rate!$A$4:$A$25,0),MATCH(Gilbert!L12839,Rate!$B$3:$M$3,0))*O12839*0.8,INDEX(Rate!$B$4:$M$25,MATCH(Gilbert!N12839,Rate!$A$4:$A$25,0),MATCH(Gilbert!L12839,Rate!$B$3:$M$3,0))*O12839)),"")</f>
        <v/>
      </c>
      <c r="T12839" s="71" t="str">
        <f t="shared" si="603"/>
        <v/>
      </c>
    </row>
    <row r="12840" spans="16:20">
      <c r="P12840" s="70" t="str">
        <f t="shared" si="601"/>
        <v/>
      </c>
      <c r="Q12840" s="70" t="str">
        <f t="shared" si="602"/>
        <v/>
      </c>
      <c r="R12840" s="70" t="str">
        <f>IFERROR(IF(K12840="handling and wharfage",SUM(P12840:Q12840),IF(OR(K12840="tank",K12840="Boat",K12840="car"),INDEX(Rate!$B$4:$M$25,MATCH(Gilbert!N12840,Rate!$A$4:$A$25,0),MATCH(Gilbert!L12840,Rate!$B$3:$M$3,0))*O12840*0.8,INDEX(Rate!$B$4:$M$25,MATCH(Gilbert!N12840,Rate!$A$4:$A$25,0),MATCH(Gilbert!L12840,Rate!$B$3:$M$3,0))*O12840)),"")</f>
        <v/>
      </c>
      <c r="T12840" s="71" t="str">
        <f t="shared" si="603"/>
        <v/>
      </c>
    </row>
    <row r="12841" spans="16:20">
      <c r="P12841" s="70" t="str">
        <f t="shared" si="601"/>
        <v/>
      </c>
      <c r="Q12841" s="70" t="str">
        <f t="shared" si="602"/>
        <v/>
      </c>
      <c r="R12841" s="70" t="str">
        <f>IFERROR(IF(K12841="handling and wharfage",SUM(P12841:Q12841),IF(OR(K12841="tank",K12841="Boat",K12841="car"),INDEX(Rate!$B$4:$M$25,MATCH(Gilbert!N12841,Rate!$A$4:$A$25,0),MATCH(Gilbert!L12841,Rate!$B$3:$M$3,0))*O12841*0.8,INDEX(Rate!$B$4:$M$25,MATCH(Gilbert!N12841,Rate!$A$4:$A$25,0),MATCH(Gilbert!L12841,Rate!$B$3:$M$3,0))*O12841)),"")</f>
        <v/>
      </c>
      <c r="T12841" s="71" t="str">
        <f t="shared" si="603"/>
        <v/>
      </c>
    </row>
    <row r="12842" spans="16:20">
      <c r="P12842" s="70" t="str">
        <f t="shared" si="601"/>
        <v/>
      </c>
      <c r="Q12842" s="70" t="str">
        <f t="shared" si="602"/>
        <v/>
      </c>
      <c r="R12842" s="70" t="str">
        <f>IFERROR(IF(K12842="handling and wharfage",SUM(P12842:Q12842),IF(OR(K12842="tank",K12842="Boat",K12842="car"),INDEX(Rate!$B$4:$M$25,MATCH(Gilbert!N12842,Rate!$A$4:$A$25,0),MATCH(Gilbert!L12842,Rate!$B$3:$M$3,0))*O12842*0.8,INDEX(Rate!$B$4:$M$25,MATCH(Gilbert!N12842,Rate!$A$4:$A$25,0),MATCH(Gilbert!L12842,Rate!$B$3:$M$3,0))*O12842)),"")</f>
        <v/>
      </c>
      <c r="T12842" s="71" t="str">
        <f t="shared" si="603"/>
        <v/>
      </c>
    </row>
    <row r="12843" spans="16:20">
      <c r="P12843" s="70" t="str">
        <f t="shared" si="601"/>
        <v/>
      </c>
      <c r="Q12843" s="70" t="str">
        <f t="shared" si="602"/>
        <v/>
      </c>
      <c r="R12843" s="70" t="str">
        <f>IFERROR(IF(K12843="handling and wharfage",SUM(P12843:Q12843),IF(OR(K12843="tank",K12843="Boat",K12843="car"),INDEX(Rate!$B$4:$M$25,MATCH(Gilbert!N12843,Rate!$A$4:$A$25,0),MATCH(Gilbert!L12843,Rate!$B$3:$M$3,0))*O12843*0.8,INDEX(Rate!$B$4:$M$25,MATCH(Gilbert!N12843,Rate!$A$4:$A$25,0),MATCH(Gilbert!L12843,Rate!$B$3:$M$3,0))*O12843)),"")</f>
        <v/>
      </c>
      <c r="T12843" s="71" t="str">
        <f t="shared" si="603"/>
        <v/>
      </c>
    </row>
    <row r="12844" spans="16:20">
      <c r="P12844" s="70" t="str">
        <f t="shared" si="601"/>
        <v/>
      </c>
      <c r="Q12844" s="70" t="str">
        <f t="shared" si="602"/>
        <v/>
      </c>
      <c r="R12844" s="70" t="str">
        <f>IFERROR(IF(K12844="handling and wharfage",SUM(P12844:Q12844),IF(OR(K12844="tank",K12844="Boat",K12844="car"),INDEX(Rate!$B$4:$M$25,MATCH(Gilbert!N12844,Rate!$A$4:$A$25,0),MATCH(Gilbert!L12844,Rate!$B$3:$M$3,0))*O12844*0.8,INDEX(Rate!$B$4:$M$25,MATCH(Gilbert!N12844,Rate!$A$4:$A$25,0),MATCH(Gilbert!L12844,Rate!$B$3:$M$3,0))*O12844)),"")</f>
        <v/>
      </c>
      <c r="T12844" s="71" t="str">
        <f t="shared" si="603"/>
        <v/>
      </c>
    </row>
    <row r="12845" spans="16:20">
      <c r="P12845" s="70" t="str">
        <f t="shared" si="601"/>
        <v/>
      </c>
      <c r="Q12845" s="70" t="str">
        <f t="shared" si="602"/>
        <v/>
      </c>
      <c r="R12845" s="70" t="str">
        <f>IFERROR(IF(K12845="handling and wharfage",SUM(P12845:Q12845),IF(OR(K12845="tank",K12845="Boat",K12845="car"),INDEX(Rate!$B$4:$M$25,MATCH(Gilbert!N12845,Rate!$A$4:$A$25,0),MATCH(Gilbert!L12845,Rate!$B$3:$M$3,0))*O12845*0.8,INDEX(Rate!$B$4:$M$25,MATCH(Gilbert!N12845,Rate!$A$4:$A$25,0),MATCH(Gilbert!L12845,Rate!$B$3:$M$3,0))*O12845)),"")</f>
        <v/>
      </c>
      <c r="T12845" s="71" t="str">
        <f t="shared" si="603"/>
        <v/>
      </c>
    </row>
    <row r="12846" spans="16:20">
      <c r="P12846" s="70" t="str">
        <f t="shared" si="601"/>
        <v/>
      </c>
      <c r="Q12846" s="70" t="str">
        <f t="shared" si="602"/>
        <v/>
      </c>
      <c r="R12846" s="70" t="str">
        <f>IFERROR(IF(K12846="handling and wharfage",SUM(P12846:Q12846),IF(OR(K12846="tank",K12846="Boat",K12846="car"),INDEX(Rate!$B$4:$M$25,MATCH(Gilbert!N12846,Rate!$A$4:$A$25,0),MATCH(Gilbert!L12846,Rate!$B$3:$M$3,0))*O12846*0.8,INDEX(Rate!$B$4:$M$25,MATCH(Gilbert!N12846,Rate!$A$4:$A$25,0),MATCH(Gilbert!L12846,Rate!$B$3:$M$3,0))*O12846)),"")</f>
        <v/>
      </c>
      <c r="T12846" s="71" t="str">
        <f t="shared" si="603"/>
        <v/>
      </c>
    </row>
    <row r="12847" spans="16:20">
      <c r="P12847" s="70" t="str">
        <f t="shared" si="601"/>
        <v/>
      </c>
      <c r="Q12847" s="70" t="str">
        <f t="shared" si="602"/>
        <v/>
      </c>
      <c r="R12847" s="70" t="str">
        <f>IFERROR(IF(K12847="handling and wharfage",SUM(P12847:Q12847),IF(OR(K12847="tank",K12847="Boat",K12847="car"),INDEX(Rate!$B$4:$M$25,MATCH(Gilbert!N12847,Rate!$A$4:$A$25,0),MATCH(Gilbert!L12847,Rate!$B$3:$M$3,0))*O12847*0.8,INDEX(Rate!$B$4:$M$25,MATCH(Gilbert!N12847,Rate!$A$4:$A$25,0),MATCH(Gilbert!L12847,Rate!$B$3:$M$3,0))*O12847)),"")</f>
        <v/>
      </c>
      <c r="T12847" s="71" t="str">
        <f t="shared" si="603"/>
        <v/>
      </c>
    </row>
    <row r="12848" spans="16:20">
      <c r="P12848" s="70" t="str">
        <f t="shared" si="601"/>
        <v/>
      </c>
      <c r="Q12848" s="70" t="str">
        <f t="shared" si="602"/>
        <v/>
      </c>
      <c r="R12848" s="70" t="str">
        <f>IFERROR(IF(K12848="handling and wharfage",SUM(P12848:Q12848),IF(OR(K12848="tank",K12848="Boat",K12848="car"),INDEX(Rate!$B$4:$M$25,MATCH(Gilbert!N12848,Rate!$A$4:$A$25,0),MATCH(Gilbert!L12848,Rate!$B$3:$M$3,0))*O12848*0.8,INDEX(Rate!$B$4:$M$25,MATCH(Gilbert!N12848,Rate!$A$4:$A$25,0),MATCH(Gilbert!L12848,Rate!$B$3:$M$3,0))*O12848)),"")</f>
        <v/>
      </c>
      <c r="T12848" s="71" t="str">
        <f t="shared" si="603"/>
        <v/>
      </c>
    </row>
    <row r="12849" spans="16:20">
      <c r="P12849" s="70" t="str">
        <f t="shared" si="601"/>
        <v/>
      </c>
      <c r="Q12849" s="70" t="str">
        <f t="shared" si="602"/>
        <v/>
      </c>
      <c r="R12849" s="70" t="str">
        <f>IFERROR(IF(K12849="handling and wharfage",SUM(P12849:Q12849),IF(OR(K12849="tank",K12849="Boat",K12849="car"),INDEX(Rate!$B$4:$M$25,MATCH(Gilbert!N12849,Rate!$A$4:$A$25,0),MATCH(Gilbert!L12849,Rate!$B$3:$M$3,0))*O12849*0.8,INDEX(Rate!$B$4:$M$25,MATCH(Gilbert!N12849,Rate!$A$4:$A$25,0),MATCH(Gilbert!L12849,Rate!$B$3:$M$3,0))*O12849)),"")</f>
        <v/>
      </c>
      <c r="T12849" s="71" t="str">
        <f t="shared" si="603"/>
        <v/>
      </c>
    </row>
    <row r="12850" spans="16:20">
      <c r="P12850" s="70" t="str">
        <f t="shared" si="601"/>
        <v/>
      </c>
      <c r="Q12850" s="70" t="str">
        <f t="shared" si="602"/>
        <v/>
      </c>
      <c r="R12850" s="70" t="str">
        <f>IFERROR(IF(K12850="handling and wharfage",SUM(P12850:Q12850),IF(OR(K12850="tank",K12850="Boat",K12850="car"),INDEX(Rate!$B$4:$M$25,MATCH(Gilbert!N12850,Rate!$A$4:$A$25,0),MATCH(Gilbert!L12850,Rate!$B$3:$M$3,0))*O12850*0.8,INDEX(Rate!$B$4:$M$25,MATCH(Gilbert!N12850,Rate!$A$4:$A$25,0),MATCH(Gilbert!L12850,Rate!$B$3:$M$3,0))*O12850)),"")</f>
        <v/>
      </c>
      <c r="T12850" s="71" t="str">
        <f t="shared" si="603"/>
        <v/>
      </c>
    </row>
    <row r="12851" spans="16:20">
      <c r="P12851" s="70" t="str">
        <f t="shared" si="601"/>
        <v/>
      </c>
      <c r="Q12851" s="70" t="str">
        <f t="shared" si="602"/>
        <v/>
      </c>
      <c r="R12851" s="70" t="str">
        <f>IFERROR(IF(K12851="handling and wharfage",SUM(P12851:Q12851),IF(OR(K12851="tank",K12851="Boat",K12851="car"),INDEX(Rate!$B$4:$M$25,MATCH(Gilbert!N12851,Rate!$A$4:$A$25,0),MATCH(Gilbert!L12851,Rate!$B$3:$M$3,0))*O12851*0.8,INDEX(Rate!$B$4:$M$25,MATCH(Gilbert!N12851,Rate!$A$4:$A$25,0),MATCH(Gilbert!L12851,Rate!$B$3:$M$3,0))*O12851)),"")</f>
        <v/>
      </c>
      <c r="T12851" s="71" t="str">
        <f t="shared" si="603"/>
        <v/>
      </c>
    </row>
    <row r="12852" spans="16:20">
      <c r="P12852" s="70" t="str">
        <f t="shared" si="601"/>
        <v/>
      </c>
      <c r="Q12852" s="70" t="str">
        <f t="shared" si="602"/>
        <v/>
      </c>
      <c r="R12852" s="70" t="str">
        <f>IFERROR(IF(K12852="handling and wharfage",SUM(P12852:Q12852),IF(OR(K12852="tank",K12852="Boat",K12852="car"),INDEX(Rate!$B$4:$M$25,MATCH(Gilbert!N12852,Rate!$A$4:$A$25,0),MATCH(Gilbert!L12852,Rate!$B$3:$M$3,0))*O12852*0.8,INDEX(Rate!$B$4:$M$25,MATCH(Gilbert!N12852,Rate!$A$4:$A$25,0),MATCH(Gilbert!L12852,Rate!$B$3:$M$3,0))*O12852)),"")</f>
        <v/>
      </c>
      <c r="T12852" s="71" t="str">
        <f t="shared" si="603"/>
        <v/>
      </c>
    </row>
    <row r="12853" spans="16:20">
      <c r="P12853" s="70" t="str">
        <f t="shared" si="601"/>
        <v/>
      </c>
      <c r="Q12853" s="70" t="str">
        <f t="shared" si="602"/>
        <v/>
      </c>
      <c r="R12853" s="70" t="str">
        <f>IFERROR(IF(K12853="handling and wharfage",SUM(P12853:Q12853),IF(OR(K12853="tank",K12853="Boat",K12853="car"),INDEX(Rate!$B$4:$M$25,MATCH(Gilbert!N12853,Rate!$A$4:$A$25,0),MATCH(Gilbert!L12853,Rate!$B$3:$M$3,0))*O12853*0.8,INDEX(Rate!$B$4:$M$25,MATCH(Gilbert!N12853,Rate!$A$4:$A$25,0),MATCH(Gilbert!L12853,Rate!$B$3:$M$3,0))*O12853)),"")</f>
        <v/>
      </c>
      <c r="T12853" s="71" t="str">
        <f t="shared" si="603"/>
        <v/>
      </c>
    </row>
    <row r="12854" spans="16:20">
      <c r="P12854" s="70" t="str">
        <f t="shared" si="601"/>
        <v/>
      </c>
      <c r="Q12854" s="70" t="str">
        <f t="shared" si="602"/>
        <v/>
      </c>
      <c r="R12854" s="70" t="str">
        <f>IFERROR(IF(K12854="handling and wharfage",SUM(P12854:Q12854),IF(OR(K12854="tank",K12854="Boat",K12854="car"),INDEX(Rate!$B$4:$M$25,MATCH(Gilbert!N12854,Rate!$A$4:$A$25,0),MATCH(Gilbert!L12854,Rate!$B$3:$M$3,0))*O12854*0.8,INDEX(Rate!$B$4:$M$25,MATCH(Gilbert!N12854,Rate!$A$4:$A$25,0),MATCH(Gilbert!L12854,Rate!$B$3:$M$3,0))*O12854)),"")</f>
        <v/>
      </c>
      <c r="T12854" s="71" t="str">
        <f t="shared" si="603"/>
        <v/>
      </c>
    </row>
    <row r="12855" spans="16:20">
      <c r="P12855" s="70" t="str">
        <f t="shared" si="601"/>
        <v/>
      </c>
      <c r="Q12855" s="70" t="str">
        <f t="shared" si="602"/>
        <v/>
      </c>
      <c r="R12855" s="70" t="str">
        <f>IFERROR(IF(K12855="handling and wharfage",SUM(P12855:Q12855),IF(OR(K12855="tank",K12855="Boat",K12855="car"),INDEX(Rate!$B$4:$M$25,MATCH(Gilbert!N12855,Rate!$A$4:$A$25,0),MATCH(Gilbert!L12855,Rate!$B$3:$M$3,0))*O12855*0.8,INDEX(Rate!$B$4:$M$25,MATCH(Gilbert!N12855,Rate!$A$4:$A$25,0),MATCH(Gilbert!L12855,Rate!$B$3:$M$3,0))*O12855)),"")</f>
        <v/>
      </c>
      <c r="T12855" s="71" t="str">
        <f t="shared" si="603"/>
        <v/>
      </c>
    </row>
    <row r="12856" spans="16:20">
      <c r="P12856" s="70" t="str">
        <f t="shared" si="601"/>
        <v/>
      </c>
      <c r="Q12856" s="70" t="str">
        <f t="shared" si="602"/>
        <v/>
      </c>
      <c r="R12856" s="70" t="str">
        <f>IFERROR(IF(K12856="handling and wharfage",SUM(P12856:Q12856),IF(OR(K12856="tank",K12856="Boat",K12856="car"),INDEX(Rate!$B$4:$M$25,MATCH(Gilbert!N12856,Rate!$A$4:$A$25,0),MATCH(Gilbert!L12856,Rate!$B$3:$M$3,0))*O12856*0.8,INDEX(Rate!$B$4:$M$25,MATCH(Gilbert!N12856,Rate!$A$4:$A$25,0),MATCH(Gilbert!L12856,Rate!$B$3:$M$3,0))*O12856)),"")</f>
        <v/>
      </c>
      <c r="T12856" s="71" t="str">
        <f t="shared" si="603"/>
        <v/>
      </c>
    </row>
    <row r="12857" spans="16:20">
      <c r="P12857" s="70" t="str">
        <f t="shared" si="601"/>
        <v/>
      </c>
      <c r="Q12857" s="70" t="str">
        <f t="shared" si="602"/>
        <v/>
      </c>
      <c r="R12857" s="70" t="str">
        <f>IFERROR(IF(K12857="handling and wharfage",SUM(P12857:Q12857),IF(OR(K12857="tank",K12857="Boat",K12857="car"),INDEX(Rate!$B$4:$M$25,MATCH(Gilbert!N12857,Rate!$A$4:$A$25,0),MATCH(Gilbert!L12857,Rate!$B$3:$M$3,0))*O12857*0.8,INDEX(Rate!$B$4:$M$25,MATCH(Gilbert!N12857,Rate!$A$4:$A$25,0),MATCH(Gilbert!L12857,Rate!$B$3:$M$3,0))*O12857)),"")</f>
        <v/>
      </c>
      <c r="T12857" s="71" t="str">
        <f t="shared" si="603"/>
        <v/>
      </c>
    </row>
    <row r="12858" spans="16:20">
      <c r="P12858" s="70" t="str">
        <f t="shared" si="601"/>
        <v/>
      </c>
      <c r="Q12858" s="70" t="str">
        <f t="shared" si="602"/>
        <v/>
      </c>
      <c r="R12858" s="70" t="str">
        <f>IFERROR(IF(K12858="handling and wharfage",SUM(P12858:Q12858),IF(OR(K12858="tank",K12858="Boat",K12858="car"),INDEX(Rate!$B$4:$M$25,MATCH(Gilbert!N12858,Rate!$A$4:$A$25,0),MATCH(Gilbert!L12858,Rate!$B$3:$M$3,0))*O12858*0.8,INDEX(Rate!$B$4:$M$25,MATCH(Gilbert!N12858,Rate!$A$4:$A$25,0),MATCH(Gilbert!L12858,Rate!$B$3:$M$3,0))*O12858)),"")</f>
        <v/>
      </c>
      <c r="T12858" s="71" t="str">
        <f t="shared" si="603"/>
        <v/>
      </c>
    </row>
    <row r="12859" spans="16:20">
      <c r="P12859" s="70" t="str">
        <f t="shared" si="601"/>
        <v/>
      </c>
      <c r="Q12859" s="70" t="str">
        <f t="shared" si="602"/>
        <v/>
      </c>
      <c r="R12859" s="70" t="str">
        <f>IFERROR(IF(K12859="handling and wharfage",SUM(P12859:Q12859),IF(OR(K12859="tank",K12859="Boat",K12859="car"),INDEX(Rate!$B$4:$M$25,MATCH(Gilbert!N12859,Rate!$A$4:$A$25,0),MATCH(Gilbert!L12859,Rate!$B$3:$M$3,0))*O12859*0.8,INDEX(Rate!$B$4:$M$25,MATCH(Gilbert!N12859,Rate!$A$4:$A$25,0),MATCH(Gilbert!L12859,Rate!$B$3:$M$3,0))*O12859)),"")</f>
        <v/>
      </c>
      <c r="T12859" s="71" t="str">
        <f t="shared" si="603"/>
        <v/>
      </c>
    </row>
    <row r="12860" spans="16:20">
      <c r="P12860" s="70" t="str">
        <f t="shared" si="601"/>
        <v/>
      </c>
      <c r="Q12860" s="70" t="str">
        <f t="shared" si="602"/>
        <v/>
      </c>
      <c r="R12860" s="70" t="str">
        <f>IFERROR(IF(K12860="handling and wharfage",SUM(P12860:Q12860),IF(OR(K12860="tank",K12860="Boat",K12860="car"),INDEX(Rate!$B$4:$M$25,MATCH(Gilbert!N12860,Rate!$A$4:$A$25,0),MATCH(Gilbert!L12860,Rate!$B$3:$M$3,0))*O12860*0.8,INDEX(Rate!$B$4:$M$25,MATCH(Gilbert!N12860,Rate!$A$4:$A$25,0),MATCH(Gilbert!L12860,Rate!$B$3:$M$3,0))*O12860)),"")</f>
        <v/>
      </c>
      <c r="T12860" s="71" t="str">
        <f t="shared" si="603"/>
        <v/>
      </c>
    </row>
    <row r="12861" spans="16:20">
      <c r="P12861" s="70" t="str">
        <f t="shared" si="601"/>
        <v/>
      </c>
      <c r="Q12861" s="70" t="str">
        <f t="shared" si="602"/>
        <v/>
      </c>
      <c r="R12861" s="70" t="str">
        <f>IFERROR(IF(K12861="handling and wharfage",SUM(P12861:Q12861),IF(OR(K12861="tank",K12861="Boat",K12861="car"),INDEX(Rate!$B$4:$M$25,MATCH(Gilbert!N12861,Rate!$A$4:$A$25,0),MATCH(Gilbert!L12861,Rate!$B$3:$M$3,0))*O12861*0.8,INDEX(Rate!$B$4:$M$25,MATCH(Gilbert!N12861,Rate!$A$4:$A$25,0),MATCH(Gilbert!L12861,Rate!$B$3:$M$3,0))*O12861)),"")</f>
        <v/>
      </c>
      <c r="T12861" s="71" t="str">
        <f t="shared" si="603"/>
        <v/>
      </c>
    </row>
    <row r="12862" spans="16:20">
      <c r="P12862" s="70" t="str">
        <f t="shared" si="601"/>
        <v/>
      </c>
      <c r="Q12862" s="70" t="str">
        <f t="shared" si="602"/>
        <v/>
      </c>
      <c r="R12862" s="70" t="str">
        <f>IFERROR(IF(K12862="handling and wharfage",SUM(P12862:Q12862),IF(OR(K12862="tank",K12862="Boat",K12862="car"),INDEX(Rate!$B$4:$M$25,MATCH(Gilbert!N12862,Rate!$A$4:$A$25,0),MATCH(Gilbert!L12862,Rate!$B$3:$M$3,0))*O12862*0.8,INDEX(Rate!$B$4:$M$25,MATCH(Gilbert!N12862,Rate!$A$4:$A$25,0),MATCH(Gilbert!L12862,Rate!$B$3:$M$3,0))*O12862)),"")</f>
        <v/>
      </c>
      <c r="T12862" s="71" t="str">
        <f t="shared" si="603"/>
        <v/>
      </c>
    </row>
    <row r="12863" spans="16:20">
      <c r="P12863" s="70" t="str">
        <f t="shared" si="601"/>
        <v/>
      </c>
      <c r="Q12863" s="70" t="str">
        <f t="shared" si="602"/>
        <v/>
      </c>
      <c r="R12863" s="70" t="str">
        <f>IFERROR(IF(K12863="handling and wharfage",SUM(P12863:Q12863),IF(OR(K12863="tank",K12863="Boat",K12863="car"),INDEX(Rate!$B$4:$M$25,MATCH(Gilbert!N12863,Rate!$A$4:$A$25,0),MATCH(Gilbert!L12863,Rate!$B$3:$M$3,0))*O12863*0.8,INDEX(Rate!$B$4:$M$25,MATCH(Gilbert!N12863,Rate!$A$4:$A$25,0),MATCH(Gilbert!L12863,Rate!$B$3:$M$3,0))*O12863)),"")</f>
        <v/>
      </c>
      <c r="T12863" s="71" t="str">
        <f t="shared" si="603"/>
        <v/>
      </c>
    </row>
    <row r="12864" spans="16:20">
      <c r="P12864" s="70" t="str">
        <f t="shared" si="601"/>
        <v/>
      </c>
      <c r="Q12864" s="70" t="str">
        <f t="shared" si="602"/>
        <v/>
      </c>
      <c r="R12864" s="70" t="str">
        <f>IFERROR(IF(K12864="handling and wharfage",SUM(P12864:Q12864),IF(OR(K12864="tank",K12864="Boat",K12864="car"),INDEX(Rate!$B$4:$M$25,MATCH(Gilbert!N12864,Rate!$A$4:$A$25,0),MATCH(Gilbert!L12864,Rate!$B$3:$M$3,0))*O12864*0.8,INDEX(Rate!$B$4:$M$25,MATCH(Gilbert!N12864,Rate!$A$4:$A$25,0),MATCH(Gilbert!L12864,Rate!$B$3:$M$3,0))*O12864)),"")</f>
        <v/>
      </c>
      <c r="T12864" s="71" t="str">
        <f t="shared" si="603"/>
        <v/>
      </c>
    </row>
    <row r="12865" spans="16:20">
      <c r="P12865" s="70" t="str">
        <f t="shared" si="601"/>
        <v/>
      </c>
      <c r="Q12865" s="70" t="str">
        <f t="shared" si="602"/>
        <v/>
      </c>
      <c r="R12865" s="70" t="str">
        <f>IFERROR(IF(K12865="handling and wharfage",SUM(P12865:Q12865),IF(OR(K12865="tank",K12865="Boat",K12865="car"),INDEX(Rate!$B$4:$M$25,MATCH(Gilbert!N12865,Rate!$A$4:$A$25,0),MATCH(Gilbert!L12865,Rate!$B$3:$M$3,0))*O12865*0.8,INDEX(Rate!$B$4:$M$25,MATCH(Gilbert!N12865,Rate!$A$4:$A$25,0),MATCH(Gilbert!L12865,Rate!$B$3:$M$3,0))*O12865)),"")</f>
        <v/>
      </c>
      <c r="T12865" s="71" t="str">
        <f t="shared" si="603"/>
        <v/>
      </c>
    </row>
    <row r="12866" spans="16:20">
      <c r="P12866" s="70" t="str">
        <f t="shared" si="601"/>
        <v/>
      </c>
      <c r="Q12866" s="70" t="str">
        <f t="shared" si="602"/>
        <v/>
      </c>
      <c r="R12866" s="70" t="str">
        <f>IFERROR(IF(K12866="handling and wharfage",SUM(P12866:Q12866),IF(OR(K12866="tank",K12866="Boat",K12866="car"),INDEX(Rate!$B$4:$M$25,MATCH(Gilbert!N12866,Rate!$A$4:$A$25,0),MATCH(Gilbert!L12866,Rate!$B$3:$M$3,0))*O12866*0.8,INDEX(Rate!$B$4:$M$25,MATCH(Gilbert!N12866,Rate!$A$4:$A$25,0),MATCH(Gilbert!L12866,Rate!$B$3:$M$3,0))*O12866)),"")</f>
        <v/>
      </c>
      <c r="T12866" s="71" t="str">
        <f t="shared" si="603"/>
        <v/>
      </c>
    </row>
    <row r="12867" spans="16:20">
      <c r="P12867" s="70" t="str">
        <f t="shared" ref="P12867:P12930" si="604">IF(OR(K12867="handling and wharfage",K12867="rau handling and wharfage"),O12867*30,"")</f>
        <v/>
      </c>
      <c r="Q12867" s="70" t="str">
        <f t="shared" ref="Q12867:Q12930" si="605">IF(K12867&lt;&gt;"handling and wharfage","",O12867*3.5)</f>
        <v/>
      </c>
      <c r="R12867" s="70" t="str">
        <f>IFERROR(IF(K12867="handling and wharfage",SUM(P12867:Q12867),IF(OR(K12867="tank",K12867="Boat",K12867="car"),INDEX(Rate!$B$4:$M$25,MATCH(Gilbert!N12867,Rate!$A$4:$A$25,0),MATCH(Gilbert!L12867,Rate!$B$3:$M$3,0))*O12867*0.8,INDEX(Rate!$B$4:$M$25,MATCH(Gilbert!N12867,Rate!$A$4:$A$25,0),MATCH(Gilbert!L12867,Rate!$B$3:$M$3,0))*O12867)),"")</f>
        <v/>
      </c>
      <c r="T12867" s="71" t="str">
        <f t="shared" ref="T12867:T12930" si="606">IF(L12867="","",IF(L12867="General2","F0070000061A","E31250000331"))</f>
        <v/>
      </c>
    </row>
    <row r="12868" spans="16:20">
      <c r="P12868" s="70" t="str">
        <f t="shared" si="604"/>
        <v/>
      </c>
      <c r="Q12868" s="70" t="str">
        <f t="shared" si="605"/>
        <v/>
      </c>
      <c r="R12868" s="70" t="str">
        <f>IFERROR(IF(K12868="handling and wharfage",SUM(P12868:Q12868),IF(OR(K12868="tank",K12868="Boat",K12868="car"),INDEX(Rate!$B$4:$M$25,MATCH(Gilbert!N12868,Rate!$A$4:$A$25,0),MATCH(Gilbert!L12868,Rate!$B$3:$M$3,0))*O12868*0.8,INDEX(Rate!$B$4:$M$25,MATCH(Gilbert!N12868,Rate!$A$4:$A$25,0),MATCH(Gilbert!L12868,Rate!$B$3:$M$3,0))*O12868)),"")</f>
        <v/>
      </c>
      <c r="T12868" s="71" t="str">
        <f t="shared" si="606"/>
        <v/>
      </c>
    </row>
    <row r="12869" spans="16:20">
      <c r="P12869" s="70" t="str">
        <f t="shared" si="604"/>
        <v/>
      </c>
      <c r="Q12869" s="70" t="str">
        <f t="shared" si="605"/>
        <v/>
      </c>
      <c r="R12869" s="70" t="str">
        <f>IFERROR(IF(K12869="handling and wharfage",SUM(P12869:Q12869),IF(OR(K12869="tank",K12869="Boat",K12869="car"),INDEX(Rate!$B$4:$M$25,MATCH(Gilbert!N12869,Rate!$A$4:$A$25,0),MATCH(Gilbert!L12869,Rate!$B$3:$M$3,0))*O12869*0.8,INDEX(Rate!$B$4:$M$25,MATCH(Gilbert!N12869,Rate!$A$4:$A$25,0),MATCH(Gilbert!L12869,Rate!$B$3:$M$3,0))*O12869)),"")</f>
        <v/>
      </c>
      <c r="T12869" s="71" t="str">
        <f t="shared" si="606"/>
        <v/>
      </c>
    </row>
    <row r="12870" spans="16:20">
      <c r="P12870" s="70" t="str">
        <f t="shared" si="604"/>
        <v/>
      </c>
      <c r="Q12870" s="70" t="str">
        <f t="shared" si="605"/>
        <v/>
      </c>
      <c r="R12870" s="70" t="str">
        <f>IFERROR(IF(K12870="handling and wharfage",SUM(P12870:Q12870),IF(OR(K12870="tank",K12870="Boat",K12870="car"),INDEX(Rate!$B$4:$M$25,MATCH(Gilbert!N12870,Rate!$A$4:$A$25,0),MATCH(Gilbert!L12870,Rate!$B$3:$M$3,0))*O12870*0.8,INDEX(Rate!$B$4:$M$25,MATCH(Gilbert!N12870,Rate!$A$4:$A$25,0),MATCH(Gilbert!L12870,Rate!$B$3:$M$3,0))*O12870)),"")</f>
        <v/>
      </c>
      <c r="T12870" s="71" t="str">
        <f t="shared" si="606"/>
        <v/>
      </c>
    </row>
    <row r="12871" spans="16:20">
      <c r="P12871" s="70" t="str">
        <f t="shared" si="604"/>
        <v/>
      </c>
      <c r="Q12871" s="70" t="str">
        <f t="shared" si="605"/>
        <v/>
      </c>
      <c r="R12871" s="70" t="str">
        <f>IFERROR(IF(K12871="handling and wharfage",SUM(P12871:Q12871),IF(OR(K12871="tank",K12871="Boat",K12871="car"),INDEX(Rate!$B$4:$M$25,MATCH(Gilbert!N12871,Rate!$A$4:$A$25,0),MATCH(Gilbert!L12871,Rate!$B$3:$M$3,0))*O12871*0.8,INDEX(Rate!$B$4:$M$25,MATCH(Gilbert!N12871,Rate!$A$4:$A$25,0),MATCH(Gilbert!L12871,Rate!$B$3:$M$3,0))*O12871)),"")</f>
        <v/>
      </c>
      <c r="T12871" s="71" t="str">
        <f t="shared" si="606"/>
        <v/>
      </c>
    </row>
    <row r="12872" spans="16:20">
      <c r="P12872" s="70" t="str">
        <f t="shared" si="604"/>
        <v/>
      </c>
      <c r="Q12872" s="70" t="str">
        <f t="shared" si="605"/>
        <v/>
      </c>
      <c r="R12872" s="70" t="str">
        <f>IFERROR(IF(K12872="handling and wharfage",SUM(P12872:Q12872),IF(OR(K12872="tank",K12872="Boat",K12872="car"),INDEX(Rate!$B$4:$M$25,MATCH(Gilbert!N12872,Rate!$A$4:$A$25,0),MATCH(Gilbert!L12872,Rate!$B$3:$M$3,0))*O12872*0.8,INDEX(Rate!$B$4:$M$25,MATCH(Gilbert!N12872,Rate!$A$4:$A$25,0),MATCH(Gilbert!L12872,Rate!$B$3:$M$3,0))*O12872)),"")</f>
        <v/>
      </c>
      <c r="T12872" s="71" t="str">
        <f t="shared" si="606"/>
        <v/>
      </c>
    </row>
    <row r="12873" spans="16:20">
      <c r="P12873" s="70" t="str">
        <f t="shared" si="604"/>
        <v/>
      </c>
      <c r="Q12873" s="70" t="str">
        <f t="shared" si="605"/>
        <v/>
      </c>
      <c r="R12873" s="70" t="str">
        <f>IFERROR(IF(K12873="handling and wharfage",SUM(P12873:Q12873),IF(OR(K12873="tank",K12873="Boat",K12873="car"),INDEX(Rate!$B$4:$M$25,MATCH(Gilbert!N12873,Rate!$A$4:$A$25,0),MATCH(Gilbert!L12873,Rate!$B$3:$M$3,0))*O12873*0.8,INDEX(Rate!$B$4:$M$25,MATCH(Gilbert!N12873,Rate!$A$4:$A$25,0),MATCH(Gilbert!L12873,Rate!$B$3:$M$3,0))*O12873)),"")</f>
        <v/>
      </c>
      <c r="T12873" s="71" t="str">
        <f t="shared" si="606"/>
        <v/>
      </c>
    </row>
    <row r="12874" spans="16:20">
      <c r="P12874" s="70" t="str">
        <f t="shared" si="604"/>
        <v/>
      </c>
      <c r="Q12874" s="70" t="str">
        <f t="shared" si="605"/>
        <v/>
      </c>
      <c r="R12874" s="70" t="str">
        <f>IFERROR(IF(K12874="handling and wharfage",SUM(P12874:Q12874),IF(OR(K12874="tank",K12874="Boat",K12874="car"),INDEX(Rate!$B$4:$M$25,MATCH(Gilbert!N12874,Rate!$A$4:$A$25,0),MATCH(Gilbert!L12874,Rate!$B$3:$M$3,0))*O12874*0.8,INDEX(Rate!$B$4:$M$25,MATCH(Gilbert!N12874,Rate!$A$4:$A$25,0),MATCH(Gilbert!L12874,Rate!$B$3:$M$3,0))*O12874)),"")</f>
        <v/>
      </c>
      <c r="T12874" s="71" t="str">
        <f t="shared" si="606"/>
        <v/>
      </c>
    </row>
    <row r="12875" spans="16:20">
      <c r="P12875" s="70" t="str">
        <f t="shared" si="604"/>
        <v/>
      </c>
      <c r="Q12875" s="70" t="str">
        <f t="shared" si="605"/>
        <v/>
      </c>
      <c r="R12875" s="70" t="str">
        <f>IFERROR(IF(K12875="handling and wharfage",SUM(P12875:Q12875),IF(OR(K12875="tank",K12875="Boat",K12875="car"),INDEX(Rate!$B$4:$M$25,MATCH(Gilbert!N12875,Rate!$A$4:$A$25,0),MATCH(Gilbert!L12875,Rate!$B$3:$M$3,0))*O12875*0.8,INDEX(Rate!$B$4:$M$25,MATCH(Gilbert!N12875,Rate!$A$4:$A$25,0),MATCH(Gilbert!L12875,Rate!$B$3:$M$3,0))*O12875)),"")</f>
        <v/>
      </c>
      <c r="T12875" s="71" t="str">
        <f t="shared" si="606"/>
        <v/>
      </c>
    </row>
    <row r="12876" spans="16:20">
      <c r="P12876" s="70" t="str">
        <f t="shared" si="604"/>
        <v/>
      </c>
      <c r="Q12876" s="70" t="str">
        <f t="shared" si="605"/>
        <v/>
      </c>
      <c r="R12876" s="70" t="str">
        <f>IFERROR(IF(K12876="handling and wharfage",SUM(P12876:Q12876),IF(OR(K12876="tank",K12876="Boat",K12876="car"),INDEX(Rate!$B$4:$M$25,MATCH(Gilbert!N12876,Rate!$A$4:$A$25,0),MATCH(Gilbert!L12876,Rate!$B$3:$M$3,0))*O12876*0.8,INDEX(Rate!$B$4:$M$25,MATCH(Gilbert!N12876,Rate!$A$4:$A$25,0),MATCH(Gilbert!L12876,Rate!$B$3:$M$3,0))*O12876)),"")</f>
        <v/>
      </c>
      <c r="T12876" s="71" t="str">
        <f t="shared" si="606"/>
        <v/>
      </c>
    </row>
    <row r="12877" spans="16:20">
      <c r="P12877" s="70" t="str">
        <f t="shared" si="604"/>
        <v/>
      </c>
      <c r="Q12877" s="70" t="str">
        <f t="shared" si="605"/>
        <v/>
      </c>
      <c r="R12877" s="70" t="str">
        <f>IFERROR(IF(K12877="handling and wharfage",SUM(P12877:Q12877),IF(OR(K12877="tank",K12877="Boat",K12877="car"),INDEX(Rate!$B$4:$M$25,MATCH(Gilbert!N12877,Rate!$A$4:$A$25,0),MATCH(Gilbert!L12877,Rate!$B$3:$M$3,0))*O12877*0.8,INDEX(Rate!$B$4:$M$25,MATCH(Gilbert!N12877,Rate!$A$4:$A$25,0),MATCH(Gilbert!L12877,Rate!$B$3:$M$3,0))*O12877)),"")</f>
        <v/>
      </c>
      <c r="T12877" s="71" t="str">
        <f t="shared" si="606"/>
        <v/>
      </c>
    </row>
    <row r="12878" spans="16:20">
      <c r="P12878" s="70" t="str">
        <f t="shared" si="604"/>
        <v/>
      </c>
      <c r="Q12878" s="70" t="str">
        <f t="shared" si="605"/>
        <v/>
      </c>
      <c r="R12878" s="70" t="str">
        <f>IFERROR(IF(K12878="handling and wharfage",SUM(P12878:Q12878),IF(OR(K12878="tank",K12878="Boat",K12878="car"),INDEX(Rate!$B$4:$M$25,MATCH(Gilbert!N12878,Rate!$A$4:$A$25,0),MATCH(Gilbert!L12878,Rate!$B$3:$M$3,0))*O12878*0.8,INDEX(Rate!$B$4:$M$25,MATCH(Gilbert!N12878,Rate!$A$4:$A$25,0),MATCH(Gilbert!L12878,Rate!$B$3:$M$3,0))*O12878)),"")</f>
        <v/>
      </c>
      <c r="T12878" s="71" t="str">
        <f t="shared" si="606"/>
        <v/>
      </c>
    </row>
    <row r="12879" spans="16:20">
      <c r="P12879" s="70" t="str">
        <f t="shared" si="604"/>
        <v/>
      </c>
      <c r="Q12879" s="70" t="str">
        <f t="shared" si="605"/>
        <v/>
      </c>
      <c r="R12879" s="70" t="str">
        <f>IFERROR(IF(K12879="handling and wharfage",SUM(P12879:Q12879),IF(OR(K12879="tank",K12879="Boat",K12879="car"),INDEX(Rate!$B$4:$M$25,MATCH(Gilbert!N12879,Rate!$A$4:$A$25,0),MATCH(Gilbert!L12879,Rate!$B$3:$M$3,0))*O12879*0.8,INDEX(Rate!$B$4:$M$25,MATCH(Gilbert!N12879,Rate!$A$4:$A$25,0),MATCH(Gilbert!L12879,Rate!$B$3:$M$3,0))*O12879)),"")</f>
        <v/>
      </c>
      <c r="T12879" s="71" t="str">
        <f t="shared" si="606"/>
        <v/>
      </c>
    </row>
    <row r="12880" spans="16:20">
      <c r="P12880" s="70" t="str">
        <f t="shared" si="604"/>
        <v/>
      </c>
      <c r="Q12880" s="70" t="str">
        <f t="shared" si="605"/>
        <v/>
      </c>
      <c r="R12880" s="70" t="str">
        <f>IFERROR(IF(K12880="handling and wharfage",SUM(P12880:Q12880),IF(OR(K12880="tank",K12880="Boat",K12880="car"),INDEX(Rate!$B$4:$M$25,MATCH(Gilbert!N12880,Rate!$A$4:$A$25,0),MATCH(Gilbert!L12880,Rate!$B$3:$M$3,0))*O12880*0.8,INDEX(Rate!$B$4:$M$25,MATCH(Gilbert!N12880,Rate!$A$4:$A$25,0),MATCH(Gilbert!L12880,Rate!$B$3:$M$3,0))*O12880)),"")</f>
        <v/>
      </c>
      <c r="T12880" s="71" t="str">
        <f t="shared" si="606"/>
        <v/>
      </c>
    </row>
    <row r="12881" spans="16:20">
      <c r="P12881" s="70" t="str">
        <f t="shared" si="604"/>
        <v/>
      </c>
      <c r="Q12881" s="70" t="str">
        <f t="shared" si="605"/>
        <v/>
      </c>
      <c r="R12881" s="70" t="str">
        <f>IFERROR(IF(K12881="handling and wharfage",SUM(P12881:Q12881),IF(OR(K12881="tank",K12881="Boat",K12881="car"),INDEX(Rate!$B$4:$M$25,MATCH(Gilbert!N12881,Rate!$A$4:$A$25,0),MATCH(Gilbert!L12881,Rate!$B$3:$M$3,0))*O12881*0.8,INDEX(Rate!$B$4:$M$25,MATCH(Gilbert!N12881,Rate!$A$4:$A$25,0),MATCH(Gilbert!L12881,Rate!$B$3:$M$3,0))*O12881)),"")</f>
        <v/>
      </c>
      <c r="T12881" s="71" t="str">
        <f t="shared" si="606"/>
        <v/>
      </c>
    </row>
    <row r="12882" spans="16:20">
      <c r="P12882" s="70" t="str">
        <f t="shared" si="604"/>
        <v/>
      </c>
      <c r="Q12882" s="70" t="str">
        <f t="shared" si="605"/>
        <v/>
      </c>
      <c r="R12882" s="70" t="str">
        <f>IFERROR(IF(K12882="handling and wharfage",SUM(P12882:Q12882),IF(OR(K12882="tank",K12882="Boat",K12882="car"),INDEX(Rate!$B$4:$M$25,MATCH(Gilbert!N12882,Rate!$A$4:$A$25,0),MATCH(Gilbert!L12882,Rate!$B$3:$M$3,0))*O12882*0.8,INDEX(Rate!$B$4:$M$25,MATCH(Gilbert!N12882,Rate!$A$4:$A$25,0),MATCH(Gilbert!L12882,Rate!$B$3:$M$3,0))*O12882)),"")</f>
        <v/>
      </c>
      <c r="T12882" s="71" t="str">
        <f t="shared" si="606"/>
        <v/>
      </c>
    </row>
    <row r="12883" spans="16:20">
      <c r="P12883" s="70" t="str">
        <f t="shared" si="604"/>
        <v/>
      </c>
      <c r="Q12883" s="70" t="str">
        <f t="shared" si="605"/>
        <v/>
      </c>
      <c r="R12883" s="70" t="str">
        <f>IFERROR(IF(K12883="handling and wharfage",SUM(P12883:Q12883),IF(OR(K12883="tank",K12883="Boat",K12883="car"),INDEX(Rate!$B$4:$M$25,MATCH(Gilbert!N12883,Rate!$A$4:$A$25,0),MATCH(Gilbert!L12883,Rate!$B$3:$M$3,0))*O12883*0.8,INDEX(Rate!$B$4:$M$25,MATCH(Gilbert!N12883,Rate!$A$4:$A$25,0),MATCH(Gilbert!L12883,Rate!$B$3:$M$3,0))*O12883)),"")</f>
        <v/>
      </c>
      <c r="T12883" s="71" t="str">
        <f t="shared" si="606"/>
        <v/>
      </c>
    </row>
    <row r="12884" spans="16:20">
      <c r="P12884" s="70" t="str">
        <f t="shared" si="604"/>
        <v/>
      </c>
      <c r="Q12884" s="70" t="str">
        <f t="shared" si="605"/>
        <v/>
      </c>
      <c r="R12884" s="70" t="str">
        <f>IFERROR(IF(K12884="handling and wharfage",SUM(P12884:Q12884),IF(OR(K12884="tank",K12884="Boat",K12884="car"),INDEX(Rate!$B$4:$M$25,MATCH(Gilbert!N12884,Rate!$A$4:$A$25,0),MATCH(Gilbert!L12884,Rate!$B$3:$M$3,0))*O12884*0.8,INDEX(Rate!$B$4:$M$25,MATCH(Gilbert!N12884,Rate!$A$4:$A$25,0),MATCH(Gilbert!L12884,Rate!$B$3:$M$3,0))*O12884)),"")</f>
        <v/>
      </c>
      <c r="T12884" s="71" t="str">
        <f t="shared" si="606"/>
        <v/>
      </c>
    </row>
    <row r="12885" spans="16:20">
      <c r="P12885" s="70" t="str">
        <f t="shared" si="604"/>
        <v/>
      </c>
      <c r="Q12885" s="70" t="str">
        <f t="shared" si="605"/>
        <v/>
      </c>
      <c r="R12885" s="70" t="str">
        <f>IFERROR(IF(K12885="handling and wharfage",SUM(P12885:Q12885),IF(OR(K12885="tank",K12885="Boat",K12885="car"),INDEX(Rate!$B$4:$M$25,MATCH(Gilbert!N12885,Rate!$A$4:$A$25,0),MATCH(Gilbert!L12885,Rate!$B$3:$M$3,0))*O12885*0.8,INDEX(Rate!$B$4:$M$25,MATCH(Gilbert!N12885,Rate!$A$4:$A$25,0),MATCH(Gilbert!L12885,Rate!$B$3:$M$3,0))*O12885)),"")</f>
        <v/>
      </c>
      <c r="T12885" s="71" t="str">
        <f t="shared" si="606"/>
        <v/>
      </c>
    </row>
    <row r="12886" spans="16:20">
      <c r="P12886" s="70" t="str">
        <f t="shared" si="604"/>
        <v/>
      </c>
      <c r="Q12886" s="70" t="str">
        <f t="shared" si="605"/>
        <v/>
      </c>
      <c r="R12886" s="70" t="str">
        <f>IFERROR(IF(K12886="handling and wharfage",SUM(P12886:Q12886),IF(OR(K12886="tank",K12886="Boat",K12886="car"),INDEX(Rate!$B$4:$M$25,MATCH(Gilbert!N12886,Rate!$A$4:$A$25,0),MATCH(Gilbert!L12886,Rate!$B$3:$M$3,0))*O12886*0.8,INDEX(Rate!$B$4:$M$25,MATCH(Gilbert!N12886,Rate!$A$4:$A$25,0),MATCH(Gilbert!L12886,Rate!$B$3:$M$3,0))*O12886)),"")</f>
        <v/>
      </c>
      <c r="T12886" s="71" t="str">
        <f t="shared" si="606"/>
        <v/>
      </c>
    </row>
    <row r="12887" spans="16:20">
      <c r="P12887" s="70" t="str">
        <f t="shared" si="604"/>
        <v/>
      </c>
      <c r="Q12887" s="70" t="str">
        <f t="shared" si="605"/>
        <v/>
      </c>
      <c r="R12887" s="70" t="str">
        <f>IFERROR(IF(K12887="handling and wharfage",SUM(P12887:Q12887),IF(OR(K12887="tank",K12887="Boat",K12887="car"),INDEX(Rate!$B$4:$M$25,MATCH(Gilbert!N12887,Rate!$A$4:$A$25,0),MATCH(Gilbert!L12887,Rate!$B$3:$M$3,0))*O12887*0.8,INDEX(Rate!$B$4:$M$25,MATCH(Gilbert!N12887,Rate!$A$4:$A$25,0),MATCH(Gilbert!L12887,Rate!$B$3:$M$3,0))*O12887)),"")</f>
        <v/>
      </c>
      <c r="T12887" s="71" t="str">
        <f t="shared" si="606"/>
        <v/>
      </c>
    </row>
    <row r="12888" spans="16:20">
      <c r="P12888" s="70" t="str">
        <f t="shared" si="604"/>
        <v/>
      </c>
      <c r="Q12888" s="70" t="str">
        <f t="shared" si="605"/>
        <v/>
      </c>
      <c r="R12888" s="70" t="str">
        <f>IFERROR(IF(K12888="handling and wharfage",SUM(P12888:Q12888),IF(OR(K12888="tank",K12888="Boat",K12888="car"),INDEX(Rate!$B$4:$M$25,MATCH(Gilbert!N12888,Rate!$A$4:$A$25,0),MATCH(Gilbert!L12888,Rate!$B$3:$M$3,0))*O12888*0.8,INDEX(Rate!$B$4:$M$25,MATCH(Gilbert!N12888,Rate!$A$4:$A$25,0),MATCH(Gilbert!L12888,Rate!$B$3:$M$3,0))*O12888)),"")</f>
        <v/>
      </c>
      <c r="T12888" s="71" t="str">
        <f t="shared" si="606"/>
        <v/>
      </c>
    </row>
    <row r="12889" spans="16:20">
      <c r="P12889" s="70" t="str">
        <f t="shared" si="604"/>
        <v/>
      </c>
      <c r="Q12889" s="70" t="str">
        <f t="shared" si="605"/>
        <v/>
      </c>
      <c r="R12889" s="70" t="str">
        <f>IFERROR(IF(K12889="handling and wharfage",SUM(P12889:Q12889),IF(OR(K12889="tank",K12889="Boat",K12889="car"),INDEX(Rate!$B$4:$M$25,MATCH(Gilbert!N12889,Rate!$A$4:$A$25,0),MATCH(Gilbert!L12889,Rate!$B$3:$M$3,0))*O12889*0.8,INDEX(Rate!$B$4:$M$25,MATCH(Gilbert!N12889,Rate!$A$4:$A$25,0),MATCH(Gilbert!L12889,Rate!$B$3:$M$3,0))*O12889)),"")</f>
        <v/>
      </c>
      <c r="T12889" s="71" t="str">
        <f t="shared" si="606"/>
        <v/>
      </c>
    </row>
    <row r="12890" spans="16:20">
      <c r="P12890" s="70" t="str">
        <f t="shared" si="604"/>
        <v/>
      </c>
      <c r="Q12890" s="70" t="str">
        <f t="shared" si="605"/>
        <v/>
      </c>
      <c r="R12890" s="70" t="str">
        <f>IFERROR(IF(K12890="handling and wharfage",SUM(P12890:Q12890),IF(OR(K12890="tank",K12890="Boat",K12890="car"),INDEX(Rate!$B$4:$M$25,MATCH(Gilbert!N12890,Rate!$A$4:$A$25,0),MATCH(Gilbert!L12890,Rate!$B$3:$M$3,0))*O12890*0.8,INDEX(Rate!$B$4:$M$25,MATCH(Gilbert!N12890,Rate!$A$4:$A$25,0),MATCH(Gilbert!L12890,Rate!$B$3:$M$3,0))*O12890)),"")</f>
        <v/>
      </c>
      <c r="T12890" s="71" t="str">
        <f t="shared" si="606"/>
        <v/>
      </c>
    </row>
    <row r="12891" spans="16:20">
      <c r="P12891" s="70" t="str">
        <f t="shared" si="604"/>
        <v/>
      </c>
      <c r="Q12891" s="70" t="str">
        <f t="shared" si="605"/>
        <v/>
      </c>
      <c r="R12891" s="70" t="str">
        <f>IFERROR(IF(K12891="handling and wharfage",SUM(P12891:Q12891),IF(OR(K12891="tank",K12891="Boat",K12891="car"),INDEX(Rate!$B$4:$M$25,MATCH(Gilbert!N12891,Rate!$A$4:$A$25,0),MATCH(Gilbert!L12891,Rate!$B$3:$M$3,0))*O12891*0.8,INDEX(Rate!$B$4:$M$25,MATCH(Gilbert!N12891,Rate!$A$4:$A$25,0),MATCH(Gilbert!L12891,Rate!$B$3:$M$3,0))*O12891)),"")</f>
        <v/>
      </c>
      <c r="T12891" s="71" t="str">
        <f t="shared" si="606"/>
        <v/>
      </c>
    </row>
    <row r="12892" spans="16:20">
      <c r="P12892" s="70" t="str">
        <f t="shared" si="604"/>
        <v/>
      </c>
      <c r="Q12892" s="70" t="str">
        <f t="shared" si="605"/>
        <v/>
      </c>
      <c r="R12892" s="70" t="str">
        <f>IFERROR(IF(K12892="handling and wharfage",SUM(P12892:Q12892),IF(OR(K12892="tank",K12892="Boat",K12892="car"),INDEX(Rate!$B$4:$M$25,MATCH(Gilbert!N12892,Rate!$A$4:$A$25,0),MATCH(Gilbert!L12892,Rate!$B$3:$M$3,0))*O12892*0.8,INDEX(Rate!$B$4:$M$25,MATCH(Gilbert!N12892,Rate!$A$4:$A$25,0),MATCH(Gilbert!L12892,Rate!$B$3:$M$3,0))*O12892)),"")</f>
        <v/>
      </c>
      <c r="T12892" s="71" t="str">
        <f t="shared" si="606"/>
        <v/>
      </c>
    </row>
    <row r="12893" spans="16:20">
      <c r="P12893" s="70" t="str">
        <f t="shared" si="604"/>
        <v/>
      </c>
      <c r="Q12893" s="70" t="str">
        <f t="shared" si="605"/>
        <v/>
      </c>
      <c r="R12893" s="70" t="str">
        <f>IFERROR(IF(K12893="handling and wharfage",SUM(P12893:Q12893),IF(OR(K12893="tank",K12893="Boat",K12893="car"),INDEX(Rate!$B$4:$M$25,MATCH(Gilbert!N12893,Rate!$A$4:$A$25,0),MATCH(Gilbert!L12893,Rate!$B$3:$M$3,0))*O12893*0.8,INDEX(Rate!$B$4:$M$25,MATCH(Gilbert!N12893,Rate!$A$4:$A$25,0),MATCH(Gilbert!L12893,Rate!$B$3:$M$3,0))*O12893)),"")</f>
        <v/>
      </c>
      <c r="T12893" s="71" t="str">
        <f t="shared" si="606"/>
        <v/>
      </c>
    </row>
    <row r="12894" spans="16:20">
      <c r="P12894" s="70" t="str">
        <f t="shared" si="604"/>
        <v/>
      </c>
      <c r="Q12894" s="70" t="str">
        <f t="shared" si="605"/>
        <v/>
      </c>
      <c r="R12894" s="70" t="str">
        <f>IFERROR(IF(K12894="handling and wharfage",SUM(P12894:Q12894),IF(OR(K12894="tank",K12894="Boat",K12894="car"),INDEX(Rate!$B$4:$M$25,MATCH(Gilbert!N12894,Rate!$A$4:$A$25,0),MATCH(Gilbert!L12894,Rate!$B$3:$M$3,0))*O12894*0.8,INDEX(Rate!$B$4:$M$25,MATCH(Gilbert!N12894,Rate!$A$4:$A$25,0),MATCH(Gilbert!L12894,Rate!$B$3:$M$3,0))*O12894)),"")</f>
        <v/>
      </c>
      <c r="T12894" s="71" t="str">
        <f t="shared" si="606"/>
        <v/>
      </c>
    </row>
    <row r="12895" spans="16:20">
      <c r="P12895" s="70" t="str">
        <f t="shared" si="604"/>
        <v/>
      </c>
      <c r="Q12895" s="70" t="str">
        <f t="shared" si="605"/>
        <v/>
      </c>
      <c r="R12895" s="70" t="str">
        <f>IFERROR(IF(K12895="handling and wharfage",SUM(P12895:Q12895),IF(OR(K12895="tank",K12895="Boat",K12895="car"),INDEX(Rate!$B$4:$M$25,MATCH(Gilbert!N12895,Rate!$A$4:$A$25,0),MATCH(Gilbert!L12895,Rate!$B$3:$M$3,0))*O12895*0.8,INDEX(Rate!$B$4:$M$25,MATCH(Gilbert!N12895,Rate!$A$4:$A$25,0),MATCH(Gilbert!L12895,Rate!$B$3:$M$3,0))*O12895)),"")</f>
        <v/>
      </c>
      <c r="T12895" s="71" t="str">
        <f t="shared" si="606"/>
        <v/>
      </c>
    </row>
    <row r="12896" spans="16:20">
      <c r="P12896" s="70" t="str">
        <f t="shared" si="604"/>
        <v/>
      </c>
      <c r="Q12896" s="70" t="str">
        <f t="shared" si="605"/>
        <v/>
      </c>
      <c r="R12896" s="70" t="str">
        <f>IFERROR(IF(K12896="handling and wharfage",SUM(P12896:Q12896),IF(OR(K12896="tank",K12896="Boat",K12896="car"),INDEX(Rate!$B$4:$M$25,MATCH(Gilbert!N12896,Rate!$A$4:$A$25,0),MATCH(Gilbert!L12896,Rate!$B$3:$M$3,0))*O12896*0.8,INDEX(Rate!$B$4:$M$25,MATCH(Gilbert!N12896,Rate!$A$4:$A$25,0),MATCH(Gilbert!L12896,Rate!$B$3:$M$3,0))*O12896)),"")</f>
        <v/>
      </c>
      <c r="T12896" s="71" t="str">
        <f t="shared" si="606"/>
        <v/>
      </c>
    </row>
    <row r="12897" spans="16:20">
      <c r="P12897" s="70" t="str">
        <f t="shared" si="604"/>
        <v/>
      </c>
      <c r="Q12897" s="70" t="str">
        <f t="shared" si="605"/>
        <v/>
      </c>
      <c r="R12897" s="70" t="str">
        <f>IFERROR(IF(K12897="handling and wharfage",SUM(P12897:Q12897),IF(OR(K12897="tank",K12897="Boat",K12897="car"),INDEX(Rate!$B$4:$M$25,MATCH(Gilbert!N12897,Rate!$A$4:$A$25,0),MATCH(Gilbert!L12897,Rate!$B$3:$M$3,0))*O12897*0.8,INDEX(Rate!$B$4:$M$25,MATCH(Gilbert!N12897,Rate!$A$4:$A$25,0),MATCH(Gilbert!L12897,Rate!$B$3:$M$3,0))*O12897)),"")</f>
        <v/>
      </c>
      <c r="T12897" s="71" t="str">
        <f t="shared" si="606"/>
        <v/>
      </c>
    </row>
    <row r="12898" spans="16:20">
      <c r="P12898" s="70" t="str">
        <f t="shared" si="604"/>
        <v/>
      </c>
      <c r="Q12898" s="70" t="str">
        <f t="shared" si="605"/>
        <v/>
      </c>
      <c r="R12898" s="70" t="str">
        <f>IFERROR(IF(K12898="handling and wharfage",SUM(P12898:Q12898),IF(OR(K12898="tank",K12898="Boat",K12898="car"),INDEX(Rate!$B$4:$M$25,MATCH(Gilbert!N12898,Rate!$A$4:$A$25,0),MATCH(Gilbert!L12898,Rate!$B$3:$M$3,0))*O12898*0.8,INDEX(Rate!$B$4:$M$25,MATCH(Gilbert!N12898,Rate!$A$4:$A$25,0),MATCH(Gilbert!L12898,Rate!$B$3:$M$3,0))*O12898)),"")</f>
        <v/>
      </c>
      <c r="T12898" s="71" t="str">
        <f t="shared" si="606"/>
        <v/>
      </c>
    </row>
    <row r="12899" spans="16:20">
      <c r="P12899" s="70" t="str">
        <f t="shared" si="604"/>
        <v/>
      </c>
      <c r="Q12899" s="70" t="str">
        <f t="shared" si="605"/>
        <v/>
      </c>
      <c r="R12899" s="70" t="str">
        <f>IFERROR(IF(K12899="handling and wharfage",SUM(P12899:Q12899),IF(OR(K12899="tank",K12899="Boat",K12899="car"),INDEX(Rate!$B$4:$M$25,MATCH(Gilbert!N12899,Rate!$A$4:$A$25,0),MATCH(Gilbert!L12899,Rate!$B$3:$M$3,0))*O12899*0.8,INDEX(Rate!$B$4:$M$25,MATCH(Gilbert!N12899,Rate!$A$4:$A$25,0),MATCH(Gilbert!L12899,Rate!$B$3:$M$3,0))*O12899)),"")</f>
        <v/>
      </c>
      <c r="T12899" s="71" t="str">
        <f t="shared" si="606"/>
        <v/>
      </c>
    </row>
    <row r="12900" spans="16:20">
      <c r="P12900" s="70" t="str">
        <f t="shared" si="604"/>
        <v/>
      </c>
      <c r="Q12900" s="70" t="str">
        <f t="shared" si="605"/>
        <v/>
      </c>
      <c r="R12900" s="70" t="str">
        <f>IFERROR(IF(K12900="handling and wharfage",SUM(P12900:Q12900),IF(OR(K12900="tank",K12900="Boat",K12900="car"),INDEX(Rate!$B$4:$M$25,MATCH(Gilbert!N12900,Rate!$A$4:$A$25,0),MATCH(Gilbert!L12900,Rate!$B$3:$M$3,0))*O12900*0.8,INDEX(Rate!$B$4:$M$25,MATCH(Gilbert!N12900,Rate!$A$4:$A$25,0),MATCH(Gilbert!L12900,Rate!$B$3:$M$3,0))*O12900)),"")</f>
        <v/>
      </c>
      <c r="T12900" s="71" t="str">
        <f t="shared" si="606"/>
        <v/>
      </c>
    </row>
    <row r="12901" spans="16:20">
      <c r="P12901" s="70" t="str">
        <f t="shared" si="604"/>
        <v/>
      </c>
      <c r="Q12901" s="70" t="str">
        <f t="shared" si="605"/>
        <v/>
      </c>
      <c r="R12901" s="70" t="str">
        <f>IFERROR(IF(K12901="handling and wharfage",SUM(P12901:Q12901),IF(OR(K12901="tank",K12901="Boat",K12901="car"),INDEX(Rate!$B$4:$M$25,MATCH(Gilbert!N12901,Rate!$A$4:$A$25,0),MATCH(Gilbert!L12901,Rate!$B$3:$M$3,0))*O12901*0.8,INDEX(Rate!$B$4:$M$25,MATCH(Gilbert!N12901,Rate!$A$4:$A$25,0),MATCH(Gilbert!L12901,Rate!$B$3:$M$3,0))*O12901)),"")</f>
        <v/>
      </c>
      <c r="T12901" s="71" t="str">
        <f t="shared" si="606"/>
        <v/>
      </c>
    </row>
    <row r="12902" spans="16:20">
      <c r="P12902" s="70" t="str">
        <f t="shared" si="604"/>
        <v/>
      </c>
      <c r="Q12902" s="70" t="str">
        <f t="shared" si="605"/>
        <v/>
      </c>
      <c r="R12902" s="70" t="str">
        <f>IFERROR(IF(K12902="handling and wharfage",SUM(P12902:Q12902),IF(OR(K12902="tank",K12902="Boat",K12902="car"),INDEX(Rate!$B$4:$M$25,MATCH(Gilbert!N12902,Rate!$A$4:$A$25,0),MATCH(Gilbert!L12902,Rate!$B$3:$M$3,0))*O12902*0.8,INDEX(Rate!$B$4:$M$25,MATCH(Gilbert!N12902,Rate!$A$4:$A$25,0),MATCH(Gilbert!L12902,Rate!$B$3:$M$3,0))*O12902)),"")</f>
        <v/>
      </c>
      <c r="T12902" s="71" t="str">
        <f t="shared" si="606"/>
        <v/>
      </c>
    </row>
    <row r="12903" spans="16:20">
      <c r="P12903" s="70" t="str">
        <f t="shared" si="604"/>
        <v/>
      </c>
      <c r="Q12903" s="70" t="str">
        <f t="shared" si="605"/>
        <v/>
      </c>
      <c r="R12903" s="70" t="str">
        <f>IFERROR(IF(K12903="handling and wharfage",SUM(P12903:Q12903),IF(OR(K12903="tank",K12903="Boat",K12903="car"),INDEX(Rate!$B$4:$M$25,MATCH(Gilbert!N12903,Rate!$A$4:$A$25,0),MATCH(Gilbert!L12903,Rate!$B$3:$M$3,0))*O12903*0.8,INDEX(Rate!$B$4:$M$25,MATCH(Gilbert!N12903,Rate!$A$4:$A$25,0),MATCH(Gilbert!L12903,Rate!$B$3:$M$3,0))*O12903)),"")</f>
        <v/>
      </c>
      <c r="T12903" s="71" t="str">
        <f t="shared" si="606"/>
        <v/>
      </c>
    </row>
    <row r="12904" spans="16:20">
      <c r="P12904" s="70" t="str">
        <f t="shared" si="604"/>
        <v/>
      </c>
      <c r="Q12904" s="70" t="str">
        <f t="shared" si="605"/>
        <v/>
      </c>
      <c r="R12904" s="70" t="str">
        <f>IFERROR(IF(K12904="handling and wharfage",SUM(P12904:Q12904),IF(OR(K12904="tank",K12904="Boat",K12904="car"),INDEX(Rate!$B$4:$M$25,MATCH(Gilbert!N12904,Rate!$A$4:$A$25,0),MATCH(Gilbert!L12904,Rate!$B$3:$M$3,0))*O12904*0.8,INDEX(Rate!$B$4:$M$25,MATCH(Gilbert!N12904,Rate!$A$4:$A$25,0),MATCH(Gilbert!L12904,Rate!$B$3:$M$3,0))*O12904)),"")</f>
        <v/>
      </c>
      <c r="T12904" s="71" t="str">
        <f t="shared" si="606"/>
        <v/>
      </c>
    </row>
    <row r="12905" spans="16:20">
      <c r="P12905" s="70" t="str">
        <f t="shared" si="604"/>
        <v/>
      </c>
      <c r="Q12905" s="70" t="str">
        <f t="shared" si="605"/>
        <v/>
      </c>
      <c r="R12905" s="70" t="str">
        <f>IFERROR(IF(K12905="handling and wharfage",SUM(P12905:Q12905),IF(OR(K12905="tank",K12905="Boat",K12905="car"),INDEX(Rate!$B$4:$M$25,MATCH(Gilbert!N12905,Rate!$A$4:$A$25,0),MATCH(Gilbert!L12905,Rate!$B$3:$M$3,0))*O12905*0.8,INDEX(Rate!$B$4:$M$25,MATCH(Gilbert!N12905,Rate!$A$4:$A$25,0),MATCH(Gilbert!L12905,Rate!$B$3:$M$3,0))*O12905)),"")</f>
        <v/>
      </c>
      <c r="T12905" s="71" t="str">
        <f t="shared" si="606"/>
        <v/>
      </c>
    </row>
    <row r="12906" spans="16:20">
      <c r="P12906" s="70" t="str">
        <f t="shared" si="604"/>
        <v/>
      </c>
      <c r="Q12906" s="70" t="str">
        <f t="shared" si="605"/>
        <v/>
      </c>
      <c r="R12906" s="70" t="str">
        <f>IFERROR(IF(K12906="handling and wharfage",SUM(P12906:Q12906),IF(OR(K12906="tank",K12906="Boat",K12906="car"),INDEX(Rate!$B$4:$M$25,MATCH(Gilbert!N12906,Rate!$A$4:$A$25,0),MATCH(Gilbert!L12906,Rate!$B$3:$M$3,0))*O12906*0.8,INDEX(Rate!$B$4:$M$25,MATCH(Gilbert!N12906,Rate!$A$4:$A$25,0),MATCH(Gilbert!L12906,Rate!$B$3:$M$3,0))*O12906)),"")</f>
        <v/>
      </c>
      <c r="T12906" s="71" t="str">
        <f t="shared" si="606"/>
        <v/>
      </c>
    </row>
    <row r="12907" spans="16:20">
      <c r="P12907" s="70" t="str">
        <f t="shared" si="604"/>
        <v/>
      </c>
      <c r="Q12907" s="70" t="str">
        <f t="shared" si="605"/>
        <v/>
      </c>
      <c r="R12907" s="70" t="str">
        <f>IFERROR(IF(K12907="handling and wharfage",SUM(P12907:Q12907),IF(OR(K12907="tank",K12907="Boat",K12907="car"),INDEX(Rate!$B$4:$M$25,MATCH(Gilbert!N12907,Rate!$A$4:$A$25,0),MATCH(Gilbert!L12907,Rate!$B$3:$M$3,0))*O12907*0.8,INDEX(Rate!$B$4:$M$25,MATCH(Gilbert!N12907,Rate!$A$4:$A$25,0),MATCH(Gilbert!L12907,Rate!$B$3:$M$3,0))*O12907)),"")</f>
        <v/>
      </c>
      <c r="T12907" s="71" t="str">
        <f t="shared" si="606"/>
        <v/>
      </c>
    </row>
    <row r="12908" spans="16:20">
      <c r="P12908" s="70" t="str">
        <f t="shared" si="604"/>
        <v/>
      </c>
      <c r="Q12908" s="70" t="str">
        <f t="shared" si="605"/>
        <v/>
      </c>
      <c r="R12908" s="70" t="str">
        <f>IFERROR(IF(K12908="handling and wharfage",SUM(P12908:Q12908),IF(OR(K12908="tank",K12908="Boat",K12908="car"),INDEX(Rate!$B$4:$M$25,MATCH(Gilbert!N12908,Rate!$A$4:$A$25,0),MATCH(Gilbert!L12908,Rate!$B$3:$M$3,0))*O12908*0.8,INDEX(Rate!$B$4:$M$25,MATCH(Gilbert!N12908,Rate!$A$4:$A$25,0),MATCH(Gilbert!L12908,Rate!$B$3:$M$3,0))*O12908)),"")</f>
        <v/>
      </c>
      <c r="T12908" s="71" t="str">
        <f t="shared" si="606"/>
        <v/>
      </c>
    </row>
    <row r="12909" spans="16:20">
      <c r="P12909" s="70" t="str">
        <f t="shared" si="604"/>
        <v/>
      </c>
      <c r="Q12909" s="70" t="str">
        <f t="shared" si="605"/>
        <v/>
      </c>
      <c r="R12909" s="70" t="str">
        <f>IFERROR(IF(K12909="handling and wharfage",SUM(P12909:Q12909),IF(OR(K12909="tank",K12909="Boat",K12909="car"),INDEX(Rate!$B$4:$M$25,MATCH(Gilbert!N12909,Rate!$A$4:$A$25,0),MATCH(Gilbert!L12909,Rate!$B$3:$M$3,0))*O12909*0.8,INDEX(Rate!$B$4:$M$25,MATCH(Gilbert!N12909,Rate!$A$4:$A$25,0),MATCH(Gilbert!L12909,Rate!$B$3:$M$3,0))*O12909)),"")</f>
        <v/>
      </c>
      <c r="T12909" s="71" t="str">
        <f t="shared" si="606"/>
        <v/>
      </c>
    </row>
    <row r="12910" spans="16:20">
      <c r="P12910" s="70" t="str">
        <f t="shared" si="604"/>
        <v/>
      </c>
      <c r="Q12910" s="70" t="str">
        <f t="shared" si="605"/>
        <v/>
      </c>
      <c r="R12910" s="70" t="str">
        <f>IFERROR(IF(K12910="handling and wharfage",SUM(P12910:Q12910),IF(OR(K12910="tank",K12910="Boat",K12910="car"),INDEX(Rate!$B$4:$M$25,MATCH(Gilbert!N12910,Rate!$A$4:$A$25,0),MATCH(Gilbert!L12910,Rate!$B$3:$M$3,0))*O12910*0.8,INDEX(Rate!$B$4:$M$25,MATCH(Gilbert!N12910,Rate!$A$4:$A$25,0),MATCH(Gilbert!L12910,Rate!$B$3:$M$3,0))*O12910)),"")</f>
        <v/>
      </c>
      <c r="T12910" s="71" t="str">
        <f t="shared" si="606"/>
        <v/>
      </c>
    </row>
    <row r="12911" spans="16:20">
      <c r="P12911" s="70" t="str">
        <f t="shared" si="604"/>
        <v/>
      </c>
      <c r="Q12911" s="70" t="str">
        <f t="shared" si="605"/>
        <v/>
      </c>
      <c r="R12911" s="70" t="str">
        <f>IFERROR(IF(K12911="handling and wharfage",SUM(P12911:Q12911),IF(OR(K12911="tank",K12911="Boat",K12911="car"),INDEX(Rate!$B$4:$M$25,MATCH(Gilbert!N12911,Rate!$A$4:$A$25,0),MATCH(Gilbert!L12911,Rate!$B$3:$M$3,0))*O12911*0.8,INDEX(Rate!$B$4:$M$25,MATCH(Gilbert!N12911,Rate!$A$4:$A$25,0),MATCH(Gilbert!L12911,Rate!$B$3:$M$3,0))*O12911)),"")</f>
        <v/>
      </c>
      <c r="T12911" s="71" t="str">
        <f t="shared" si="606"/>
        <v/>
      </c>
    </row>
    <row r="12912" spans="16:20">
      <c r="P12912" s="70" t="str">
        <f t="shared" si="604"/>
        <v/>
      </c>
      <c r="Q12912" s="70" t="str">
        <f t="shared" si="605"/>
        <v/>
      </c>
      <c r="R12912" s="70" t="str">
        <f>IFERROR(IF(K12912="handling and wharfage",SUM(P12912:Q12912),IF(OR(K12912="tank",K12912="Boat",K12912="car"),INDEX(Rate!$B$4:$M$25,MATCH(Gilbert!N12912,Rate!$A$4:$A$25,0),MATCH(Gilbert!L12912,Rate!$B$3:$M$3,0))*O12912*0.8,INDEX(Rate!$B$4:$M$25,MATCH(Gilbert!N12912,Rate!$A$4:$A$25,0),MATCH(Gilbert!L12912,Rate!$B$3:$M$3,0))*O12912)),"")</f>
        <v/>
      </c>
      <c r="T12912" s="71" t="str">
        <f t="shared" si="606"/>
        <v/>
      </c>
    </row>
    <row r="12913" spans="16:20">
      <c r="P12913" s="70" t="str">
        <f t="shared" si="604"/>
        <v/>
      </c>
      <c r="Q12913" s="70" t="str">
        <f t="shared" si="605"/>
        <v/>
      </c>
      <c r="R12913" s="70" t="str">
        <f>IFERROR(IF(K12913="handling and wharfage",SUM(P12913:Q12913),IF(OR(K12913="tank",K12913="Boat",K12913="car"),INDEX(Rate!$B$4:$M$25,MATCH(Gilbert!N12913,Rate!$A$4:$A$25,0),MATCH(Gilbert!L12913,Rate!$B$3:$M$3,0))*O12913*0.8,INDEX(Rate!$B$4:$M$25,MATCH(Gilbert!N12913,Rate!$A$4:$A$25,0),MATCH(Gilbert!L12913,Rate!$B$3:$M$3,0))*O12913)),"")</f>
        <v/>
      </c>
      <c r="T12913" s="71" t="str">
        <f t="shared" si="606"/>
        <v/>
      </c>
    </row>
    <row r="12914" spans="16:20">
      <c r="P12914" s="70" t="str">
        <f t="shared" si="604"/>
        <v/>
      </c>
      <c r="Q12914" s="70" t="str">
        <f t="shared" si="605"/>
        <v/>
      </c>
      <c r="R12914" s="70" t="str">
        <f>IFERROR(IF(K12914="handling and wharfage",SUM(P12914:Q12914),IF(OR(K12914="tank",K12914="Boat",K12914="car"),INDEX(Rate!$B$4:$M$25,MATCH(Gilbert!N12914,Rate!$A$4:$A$25,0),MATCH(Gilbert!L12914,Rate!$B$3:$M$3,0))*O12914*0.8,INDEX(Rate!$B$4:$M$25,MATCH(Gilbert!N12914,Rate!$A$4:$A$25,0),MATCH(Gilbert!L12914,Rate!$B$3:$M$3,0))*O12914)),"")</f>
        <v/>
      </c>
      <c r="T12914" s="71" t="str">
        <f t="shared" si="606"/>
        <v/>
      </c>
    </row>
    <row r="12915" spans="16:20">
      <c r="P12915" s="70" t="str">
        <f t="shared" si="604"/>
        <v/>
      </c>
      <c r="Q12915" s="70" t="str">
        <f t="shared" si="605"/>
        <v/>
      </c>
      <c r="R12915" s="70" t="str">
        <f>IFERROR(IF(K12915="handling and wharfage",SUM(P12915:Q12915),IF(OR(K12915="tank",K12915="Boat",K12915="car"),INDEX(Rate!$B$4:$M$25,MATCH(Gilbert!N12915,Rate!$A$4:$A$25,0),MATCH(Gilbert!L12915,Rate!$B$3:$M$3,0))*O12915*0.8,INDEX(Rate!$B$4:$M$25,MATCH(Gilbert!N12915,Rate!$A$4:$A$25,0),MATCH(Gilbert!L12915,Rate!$B$3:$M$3,0))*O12915)),"")</f>
        <v/>
      </c>
      <c r="T12915" s="71" t="str">
        <f t="shared" si="606"/>
        <v/>
      </c>
    </row>
    <row r="12916" spans="16:20">
      <c r="P12916" s="70" t="str">
        <f t="shared" si="604"/>
        <v/>
      </c>
      <c r="Q12916" s="70" t="str">
        <f t="shared" si="605"/>
        <v/>
      </c>
      <c r="R12916" s="70" t="str">
        <f>IFERROR(IF(K12916="handling and wharfage",SUM(P12916:Q12916),IF(OR(K12916="tank",K12916="Boat",K12916="car"),INDEX(Rate!$B$4:$M$25,MATCH(Gilbert!N12916,Rate!$A$4:$A$25,0),MATCH(Gilbert!L12916,Rate!$B$3:$M$3,0))*O12916*0.8,INDEX(Rate!$B$4:$M$25,MATCH(Gilbert!N12916,Rate!$A$4:$A$25,0),MATCH(Gilbert!L12916,Rate!$B$3:$M$3,0))*O12916)),"")</f>
        <v/>
      </c>
      <c r="T12916" s="71" t="str">
        <f t="shared" si="606"/>
        <v/>
      </c>
    </row>
    <row r="12917" spans="16:20">
      <c r="P12917" s="70" t="str">
        <f t="shared" si="604"/>
        <v/>
      </c>
      <c r="Q12917" s="70" t="str">
        <f t="shared" si="605"/>
        <v/>
      </c>
      <c r="R12917" s="70" t="str">
        <f>IFERROR(IF(K12917="handling and wharfage",SUM(P12917:Q12917),IF(OR(K12917="tank",K12917="Boat",K12917="car"),INDEX(Rate!$B$4:$M$25,MATCH(Gilbert!N12917,Rate!$A$4:$A$25,0),MATCH(Gilbert!L12917,Rate!$B$3:$M$3,0))*O12917*0.8,INDEX(Rate!$B$4:$M$25,MATCH(Gilbert!N12917,Rate!$A$4:$A$25,0),MATCH(Gilbert!L12917,Rate!$B$3:$M$3,0))*O12917)),"")</f>
        <v/>
      </c>
      <c r="T12917" s="71" t="str">
        <f t="shared" si="606"/>
        <v/>
      </c>
    </row>
    <row r="12918" spans="16:20">
      <c r="P12918" s="70" t="str">
        <f t="shared" si="604"/>
        <v/>
      </c>
      <c r="Q12918" s="70" t="str">
        <f t="shared" si="605"/>
        <v/>
      </c>
      <c r="R12918" s="70" t="str">
        <f>IFERROR(IF(K12918="handling and wharfage",SUM(P12918:Q12918),IF(OR(K12918="tank",K12918="Boat",K12918="car"),INDEX(Rate!$B$4:$M$25,MATCH(Gilbert!N12918,Rate!$A$4:$A$25,0),MATCH(Gilbert!L12918,Rate!$B$3:$M$3,0))*O12918*0.8,INDEX(Rate!$B$4:$M$25,MATCH(Gilbert!N12918,Rate!$A$4:$A$25,0),MATCH(Gilbert!L12918,Rate!$B$3:$M$3,0))*O12918)),"")</f>
        <v/>
      </c>
      <c r="T12918" s="71" t="str">
        <f t="shared" si="606"/>
        <v/>
      </c>
    </row>
    <row r="12919" spans="16:20">
      <c r="P12919" s="70" t="str">
        <f t="shared" si="604"/>
        <v/>
      </c>
      <c r="Q12919" s="70" t="str">
        <f t="shared" si="605"/>
        <v/>
      </c>
      <c r="R12919" s="70" t="str">
        <f>IFERROR(IF(K12919="handling and wharfage",SUM(P12919:Q12919),IF(OR(K12919="tank",K12919="Boat",K12919="car"),INDEX(Rate!$B$4:$M$25,MATCH(Gilbert!N12919,Rate!$A$4:$A$25,0),MATCH(Gilbert!L12919,Rate!$B$3:$M$3,0))*O12919*0.8,INDEX(Rate!$B$4:$M$25,MATCH(Gilbert!N12919,Rate!$A$4:$A$25,0),MATCH(Gilbert!L12919,Rate!$B$3:$M$3,0))*O12919)),"")</f>
        <v/>
      </c>
      <c r="T12919" s="71" t="str">
        <f t="shared" si="606"/>
        <v/>
      </c>
    </row>
    <row r="12920" spans="16:20">
      <c r="P12920" s="70" t="str">
        <f t="shared" si="604"/>
        <v/>
      </c>
      <c r="Q12920" s="70" t="str">
        <f t="shared" si="605"/>
        <v/>
      </c>
      <c r="R12920" s="70" t="str">
        <f>IFERROR(IF(K12920="handling and wharfage",SUM(P12920:Q12920),IF(OR(K12920="tank",K12920="Boat",K12920="car"),INDEX(Rate!$B$4:$M$25,MATCH(Gilbert!N12920,Rate!$A$4:$A$25,0),MATCH(Gilbert!L12920,Rate!$B$3:$M$3,0))*O12920*0.8,INDEX(Rate!$B$4:$M$25,MATCH(Gilbert!N12920,Rate!$A$4:$A$25,0),MATCH(Gilbert!L12920,Rate!$B$3:$M$3,0))*O12920)),"")</f>
        <v/>
      </c>
      <c r="T12920" s="71" t="str">
        <f t="shared" si="606"/>
        <v/>
      </c>
    </row>
    <row r="12921" spans="16:20">
      <c r="P12921" s="70" t="str">
        <f t="shared" si="604"/>
        <v/>
      </c>
      <c r="Q12921" s="70" t="str">
        <f t="shared" si="605"/>
        <v/>
      </c>
      <c r="R12921" s="70" t="str">
        <f>IFERROR(IF(K12921="handling and wharfage",SUM(P12921:Q12921),IF(OR(K12921="tank",K12921="Boat",K12921="car"),INDEX(Rate!$B$4:$M$25,MATCH(Gilbert!N12921,Rate!$A$4:$A$25,0),MATCH(Gilbert!L12921,Rate!$B$3:$M$3,0))*O12921*0.8,INDEX(Rate!$B$4:$M$25,MATCH(Gilbert!N12921,Rate!$A$4:$A$25,0),MATCH(Gilbert!L12921,Rate!$B$3:$M$3,0))*O12921)),"")</f>
        <v/>
      </c>
      <c r="T12921" s="71" t="str">
        <f t="shared" si="606"/>
        <v/>
      </c>
    </row>
    <row r="12922" spans="16:20">
      <c r="P12922" s="70" t="str">
        <f t="shared" si="604"/>
        <v/>
      </c>
      <c r="Q12922" s="70" t="str">
        <f t="shared" si="605"/>
        <v/>
      </c>
      <c r="R12922" s="70" t="str">
        <f>IFERROR(IF(K12922="handling and wharfage",SUM(P12922:Q12922),IF(OR(K12922="tank",K12922="Boat",K12922="car"),INDEX(Rate!$B$4:$M$25,MATCH(Gilbert!N12922,Rate!$A$4:$A$25,0),MATCH(Gilbert!L12922,Rate!$B$3:$M$3,0))*O12922*0.8,INDEX(Rate!$B$4:$M$25,MATCH(Gilbert!N12922,Rate!$A$4:$A$25,0),MATCH(Gilbert!L12922,Rate!$B$3:$M$3,0))*O12922)),"")</f>
        <v/>
      </c>
      <c r="T12922" s="71" t="str">
        <f t="shared" si="606"/>
        <v/>
      </c>
    </row>
    <row r="12923" spans="16:20">
      <c r="P12923" s="70" t="str">
        <f t="shared" si="604"/>
        <v/>
      </c>
      <c r="Q12923" s="70" t="str">
        <f t="shared" si="605"/>
        <v/>
      </c>
      <c r="R12923" s="70" t="str">
        <f>IFERROR(IF(K12923="handling and wharfage",SUM(P12923:Q12923),IF(OR(K12923="tank",K12923="Boat",K12923="car"),INDEX(Rate!$B$4:$M$25,MATCH(Gilbert!N12923,Rate!$A$4:$A$25,0),MATCH(Gilbert!L12923,Rate!$B$3:$M$3,0))*O12923*0.8,INDEX(Rate!$B$4:$M$25,MATCH(Gilbert!N12923,Rate!$A$4:$A$25,0),MATCH(Gilbert!L12923,Rate!$B$3:$M$3,0))*O12923)),"")</f>
        <v/>
      </c>
      <c r="T12923" s="71" t="str">
        <f t="shared" si="606"/>
        <v/>
      </c>
    </row>
    <row r="12924" spans="16:20">
      <c r="P12924" s="70" t="str">
        <f t="shared" si="604"/>
        <v/>
      </c>
      <c r="Q12924" s="70" t="str">
        <f t="shared" si="605"/>
        <v/>
      </c>
      <c r="R12924" s="70" t="str">
        <f>IFERROR(IF(K12924="handling and wharfage",SUM(P12924:Q12924),IF(OR(K12924="tank",K12924="Boat",K12924="car"),INDEX(Rate!$B$4:$M$25,MATCH(Gilbert!N12924,Rate!$A$4:$A$25,0),MATCH(Gilbert!L12924,Rate!$B$3:$M$3,0))*O12924*0.8,INDEX(Rate!$B$4:$M$25,MATCH(Gilbert!N12924,Rate!$A$4:$A$25,0),MATCH(Gilbert!L12924,Rate!$B$3:$M$3,0))*O12924)),"")</f>
        <v/>
      </c>
      <c r="T12924" s="71" t="str">
        <f t="shared" si="606"/>
        <v/>
      </c>
    </row>
    <row r="12925" spans="16:20">
      <c r="P12925" s="70" t="str">
        <f t="shared" si="604"/>
        <v/>
      </c>
      <c r="Q12925" s="70" t="str">
        <f t="shared" si="605"/>
        <v/>
      </c>
      <c r="R12925" s="70" t="str">
        <f>IFERROR(IF(K12925="handling and wharfage",SUM(P12925:Q12925),IF(OR(K12925="tank",K12925="Boat",K12925="car"),INDEX(Rate!$B$4:$M$25,MATCH(Gilbert!N12925,Rate!$A$4:$A$25,0),MATCH(Gilbert!L12925,Rate!$B$3:$M$3,0))*O12925*0.8,INDEX(Rate!$B$4:$M$25,MATCH(Gilbert!N12925,Rate!$A$4:$A$25,0),MATCH(Gilbert!L12925,Rate!$B$3:$M$3,0))*O12925)),"")</f>
        <v/>
      </c>
      <c r="T12925" s="71" t="str">
        <f t="shared" si="606"/>
        <v/>
      </c>
    </row>
    <row r="12926" spans="16:20">
      <c r="P12926" s="70" t="str">
        <f t="shared" si="604"/>
        <v/>
      </c>
      <c r="Q12926" s="70" t="str">
        <f t="shared" si="605"/>
        <v/>
      </c>
      <c r="R12926" s="70" t="str">
        <f>IFERROR(IF(K12926="handling and wharfage",SUM(P12926:Q12926),IF(OR(K12926="tank",K12926="Boat",K12926="car"),INDEX(Rate!$B$4:$M$25,MATCH(Gilbert!N12926,Rate!$A$4:$A$25,0),MATCH(Gilbert!L12926,Rate!$B$3:$M$3,0))*O12926*0.8,INDEX(Rate!$B$4:$M$25,MATCH(Gilbert!N12926,Rate!$A$4:$A$25,0),MATCH(Gilbert!L12926,Rate!$B$3:$M$3,0))*O12926)),"")</f>
        <v/>
      </c>
      <c r="T12926" s="71" t="str">
        <f t="shared" si="606"/>
        <v/>
      </c>
    </row>
    <row r="12927" spans="16:20">
      <c r="P12927" s="70" t="str">
        <f t="shared" si="604"/>
        <v/>
      </c>
      <c r="Q12927" s="70" t="str">
        <f t="shared" si="605"/>
        <v/>
      </c>
      <c r="R12927" s="70" t="str">
        <f>IFERROR(IF(K12927="handling and wharfage",SUM(P12927:Q12927),IF(OR(K12927="tank",K12927="Boat",K12927="car"),INDEX(Rate!$B$4:$M$25,MATCH(Gilbert!N12927,Rate!$A$4:$A$25,0),MATCH(Gilbert!L12927,Rate!$B$3:$M$3,0))*O12927*0.8,INDEX(Rate!$B$4:$M$25,MATCH(Gilbert!N12927,Rate!$A$4:$A$25,0),MATCH(Gilbert!L12927,Rate!$B$3:$M$3,0))*O12927)),"")</f>
        <v/>
      </c>
      <c r="T12927" s="71" t="str">
        <f t="shared" si="606"/>
        <v/>
      </c>
    </row>
    <row r="12928" spans="16:20">
      <c r="P12928" s="70" t="str">
        <f t="shared" si="604"/>
        <v/>
      </c>
      <c r="Q12928" s="70" t="str">
        <f t="shared" si="605"/>
        <v/>
      </c>
      <c r="R12928" s="70" t="str">
        <f>IFERROR(IF(K12928="handling and wharfage",SUM(P12928:Q12928),IF(OR(K12928="tank",K12928="Boat",K12928="car"),INDEX(Rate!$B$4:$M$25,MATCH(Gilbert!N12928,Rate!$A$4:$A$25,0),MATCH(Gilbert!L12928,Rate!$B$3:$M$3,0))*O12928*0.8,INDEX(Rate!$B$4:$M$25,MATCH(Gilbert!N12928,Rate!$A$4:$A$25,0),MATCH(Gilbert!L12928,Rate!$B$3:$M$3,0))*O12928)),"")</f>
        <v/>
      </c>
      <c r="T12928" s="71" t="str">
        <f t="shared" si="606"/>
        <v/>
      </c>
    </row>
    <row r="12929" spans="16:20">
      <c r="P12929" s="70" t="str">
        <f t="shared" si="604"/>
        <v/>
      </c>
      <c r="Q12929" s="70" t="str">
        <f t="shared" si="605"/>
        <v/>
      </c>
      <c r="R12929" s="70" t="str">
        <f>IFERROR(IF(K12929="handling and wharfage",SUM(P12929:Q12929),IF(OR(K12929="tank",K12929="Boat",K12929="car"),INDEX(Rate!$B$4:$M$25,MATCH(Gilbert!N12929,Rate!$A$4:$A$25,0),MATCH(Gilbert!L12929,Rate!$B$3:$M$3,0))*O12929*0.8,INDEX(Rate!$B$4:$M$25,MATCH(Gilbert!N12929,Rate!$A$4:$A$25,0),MATCH(Gilbert!L12929,Rate!$B$3:$M$3,0))*O12929)),"")</f>
        <v/>
      </c>
      <c r="T12929" s="71" t="str">
        <f t="shared" si="606"/>
        <v/>
      </c>
    </row>
    <row r="12930" spans="16:20">
      <c r="P12930" s="70" t="str">
        <f t="shared" si="604"/>
        <v/>
      </c>
      <c r="Q12930" s="70" t="str">
        <f t="shared" si="605"/>
        <v/>
      </c>
      <c r="R12930" s="70" t="str">
        <f>IFERROR(IF(K12930="handling and wharfage",SUM(P12930:Q12930),IF(OR(K12930="tank",K12930="Boat",K12930="car"),INDEX(Rate!$B$4:$M$25,MATCH(Gilbert!N12930,Rate!$A$4:$A$25,0),MATCH(Gilbert!L12930,Rate!$B$3:$M$3,0))*O12930*0.8,INDEX(Rate!$B$4:$M$25,MATCH(Gilbert!N12930,Rate!$A$4:$A$25,0),MATCH(Gilbert!L12930,Rate!$B$3:$M$3,0))*O12930)),"")</f>
        <v/>
      </c>
      <c r="T12930" s="71" t="str">
        <f t="shared" si="606"/>
        <v/>
      </c>
    </row>
    <row r="12931" spans="16:20">
      <c r="P12931" s="70" t="str">
        <f t="shared" ref="P12931:P12994" si="607">IF(OR(K12931="handling and wharfage",K12931="rau handling and wharfage"),O12931*30,"")</f>
        <v/>
      </c>
      <c r="Q12931" s="70" t="str">
        <f t="shared" ref="Q12931:Q12994" si="608">IF(K12931&lt;&gt;"handling and wharfage","",O12931*3.5)</f>
        <v/>
      </c>
      <c r="R12931" s="70" t="str">
        <f>IFERROR(IF(K12931="handling and wharfage",SUM(P12931:Q12931),IF(OR(K12931="tank",K12931="Boat",K12931="car"),INDEX(Rate!$B$4:$M$25,MATCH(Gilbert!N12931,Rate!$A$4:$A$25,0),MATCH(Gilbert!L12931,Rate!$B$3:$M$3,0))*O12931*0.8,INDEX(Rate!$B$4:$M$25,MATCH(Gilbert!N12931,Rate!$A$4:$A$25,0),MATCH(Gilbert!L12931,Rate!$B$3:$M$3,0))*O12931)),"")</f>
        <v/>
      </c>
      <c r="T12931" s="71" t="str">
        <f t="shared" ref="T12931:T12994" si="609">IF(L12931="","",IF(L12931="General2","F0070000061A","E31250000331"))</f>
        <v/>
      </c>
    </row>
    <row r="12932" spans="16:20">
      <c r="P12932" s="70" t="str">
        <f t="shared" si="607"/>
        <v/>
      </c>
      <c r="Q12932" s="70" t="str">
        <f t="shared" si="608"/>
        <v/>
      </c>
      <c r="R12932" s="70" t="str">
        <f>IFERROR(IF(K12932="handling and wharfage",SUM(P12932:Q12932),IF(OR(K12932="tank",K12932="Boat",K12932="car"),INDEX(Rate!$B$4:$M$25,MATCH(Gilbert!N12932,Rate!$A$4:$A$25,0),MATCH(Gilbert!L12932,Rate!$B$3:$M$3,0))*O12932*0.8,INDEX(Rate!$B$4:$M$25,MATCH(Gilbert!N12932,Rate!$A$4:$A$25,0),MATCH(Gilbert!L12932,Rate!$B$3:$M$3,0))*O12932)),"")</f>
        <v/>
      </c>
      <c r="T12932" s="71" t="str">
        <f t="shared" si="609"/>
        <v/>
      </c>
    </row>
    <row r="12933" spans="16:20">
      <c r="P12933" s="70" t="str">
        <f t="shared" si="607"/>
        <v/>
      </c>
      <c r="Q12933" s="70" t="str">
        <f t="shared" si="608"/>
        <v/>
      </c>
      <c r="R12933" s="70" t="str">
        <f>IFERROR(IF(K12933="handling and wharfage",SUM(P12933:Q12933),IF(OR(K12933="tank",K12933="Boat",K12933="car"),INDEX(Rate!$B$4:$M$25,MATCH(Gilbert!N12933,Rate!$A$4:$A$25,0),MATCH(Gilbert!L12933,Rate!$B$3:$M$3,0))*O12933*0.8,INDEX(Rate!$B$4:$M$25,MATCH(Gilbert!N12933,Rate!$A$4:$A$25,0),MATCH(Gilbert!L12933,Rate!$B$3:$M$3,0))*O12933)),"")</f>
        <v/>
      </c>
      <c r="T12933" s="71" t="str">
        <f t="shared" si="609"/>
        <v/>
      </c>
    </row>
    <row r="12934" spans="16:20">
      <c r="P12934" s="70" t="str">
        <f t="shared" si="607"/>
        <v/>
      </c>
      <c r="Q12934" s="70" t="str">
        <f t="shared" si="608"/>
        <v/>
      </c>
      <c r="R12934" s="70" t="str">
        <f>IFERROR(IF(K12934="handling and wharfage",SUM(P12934:Q12934),IF(OR(K12934="tank",K12934="Boat",K12934="car"),INDEX(Rate!$B$4:$M$25,MATCH(Gilbert!N12934,Rate!$A$4:$A$25,0),MATCH(Gilbert!L12934,Rate!$B$3:$M$3,0))*O12934*0.8,INDEX(Rate!$B$4:$M$25,MATCH(Gilbert!N12934,Rate!$A$4:$A$25,0),MATCH(Gilbert!L12934,Rate!$B$3:$M$3,0))*O12934)),"")</f>
        <v/>
      </c>
      <c r="T12934" s="71" t="str">
        <f t="shared" si="609"/>
        <v/>
      </c>
    </row>
    <row r="12935" spans="16:20">
      <c r="P12935" s="70" t="str">
        <f t="shared" si="607"/>
        <v/>
      </c>
      <c r="Q12935" s="70" t="str">
        <f t="shared" si="608"/>
        <v/>
      </c>
      <c r="R12935" s="70" t="str">
        <f>IFERROR(IF(K12935="handling and wharfage",SUM(P12935:Q12935),IF(OR(K12935="tank",K12935="Boat",K12935="car"),INDEX(Rate!$B$4:$M$25,MATCH(Gilbert!N12935,Rate!$A$4:$A$25,0),MATCH(Gilbert!L12935,Rate!$B$3:$M$3,0))*O12935*0.8,INDEX(Rate!$B$4:$M$25,MATCH(Gilbert!N12935,Rate!$A$4:$A$25,0),MATCH(Gilbert!L12935,Rate!$B$3:$M$3,0))*O12935)),"")</f>
        <v/>
      </c>
      <c r="T12935" s="71" t="str">
        <f t="shared" si="609"/>
        <v/>
      </c>
    </row>
    <row r="12936" spans="16:20">
      <c r="P12936" s="70" t="str">
        <f t="shared" si="607"/>
        <v/>
      </c>
      <c r="Q12936" s="70" t="str">
        <f t="shared" si="608"/>
        <v/>
      </c>
      <c r="R12936" s="70" t="str">
        <f>IFERROR(IF(K12936="handling and wharfage",SUM(P12936:Q12936),IF(OR(K12936="tank",K12936="Boat",K12936="car"),INDEX(Rate!$B$4:$M$25,MATCH(Gilbert!N12936,Rate!$A$4:$A$25,0),MATCH(Gilbert!L12936,Rate!$B$3:$M$3,0))*O12936*0.8,INDEX(Rate!$B$4:$M$25,MATCH(Gilbert!N12936,Rate!$A$4:$A$25,0),MATCH(Gilbert!L12936,Rate!$B$3:$M$3,0))*O12936)),"")</f>
        <v/>
      </c>
      <c r="T12936" s="71" t="str">
        <f t="shared" si="609"/>
        <v/>
      </c>
    </row>
    <row r="12937" spans="16:20">
      <c r="P12937" s="70" t="str">
        <f t="shared" si="607"/>
        <v/>
      </c>
      <c r="Q12937" s="70" t="str">
        <f t="shared" si="608"/>
        <v/>
      </c>
      <c r="R12937" s="70" t="str">
        <f>IFERROR(IF(K12937="handling and wharfage",SUM(P12937:Q12937),IF(OR(K12937="tank",K12937="Boat",K12937="car"),INDEX(Rate!$B$4:$M$25,MATCH(Gilbert!N12937,Rate!$A$4:$A$25,0),MATCH(Gilbert!L12937,Rate!$B$3:$M$3,0))*O12937*0.8,INDEX(Rate!$B$4:$M$25,MATCH(Gilbert!N12937,Rate!$A$4:$A$25,0),MATCH(Gilbert!L12937,Rate!$B$3:$M$3,0))*O12937)),"")</f>
        <v/>
      </c>
      <c r="T12937" s="71" t="str">
        <f t="shared" si="609"/>
        <v/>
      </c>
    </row>
    <row r="12938" spans="16:20">
      <c r="P12938" s="70" t="str">
        <f t="shared" si="607"/>
        <v/>
      </c>
      <c r="Q12938" s="70" t="str">
        <f t="shared" si="608"/>
        <v/>
      </c>
      <c r="R12938" s="70" t="str">
        <f>IFERROR(IF(K12938="handling and wharfage",SUM(P12938:Q12938),IF(OR(K12938="tank",K12938="Boat",K12938="car"),INDEX(Rate!$B$4:$M$25,MATCH(Gilbert!N12938,Rate!$A$4:$A$25,0),MATCH(Gilbert!L12938,Rate!$B$3:$M$3,0))*O12938*0.8,INDEX(Rate!$B$4:$M$25,MATCH(Gilbert!N12938,Rate!$A$4:$A$25,0),MATCH(Gilbert!L12938,Rate!$B$3:$M$3,0))*O12938)),"")</f>
        <v/>
      </c>
      <c r="T12938" s="71" t="str">
        <f t="shared" si="609"/>
        <v/>
      </c>
    </row>
    <row r="12939" spans="16:20">
      <c r="P12939" s="70" t="str">
        <f t="shared" si="607"/>
        <v/>
      </c>
      <c r="Q12939" s="70" t="str">
        <f t="shared" si="608"/>
        <v/>
      </c>
      <c r="R12939" s="70" t="str">
        <f>IFERROR(IF(K12939="handling and wharfage",SUM(P12939:Q12939),IF(OR(K12939="tank",K12939="Boat",K12939="car"),INDEX(Rate!$B$4:$M$25,MATCH(Gilbert!N12939,Rate!$A$4:$A$25,0),MATCH(Gilbert!L12939,Rate!$B$3:$M$3,0))*O12939*0.8,INDEX(Rate!$B$4:$M$25,MATCH(Gilbert!N12939,Rate!$A$4:$A$25,0),MATCH(Gilbert!L12939,Rate!$B$3:$M$3,0))*O12939)),"")</f>
        <v/>
      </c>
      <c r="T12939" s="71" t="str">
        <f t="shared" si="609"/>
        <v/>
      </c>
    </row>
    <row r="12940" spans="16:20">
      <c r="P12940" s="70" t="str">
        <f t="shared" si="607"/>
        <v/>
      </c>
      <c r="Q12940" s="70" t="str">
        <f t="shared" si="608"/>
        <v/>
      </c>
      <c r="R12940" s="70" t="str">
        <f>IFERROR(IF(K12940="handling and wharfage",SUM(P12940:Q12940),IF(OR(K12940="tank",K12940="Boat",K12940="car"),INDEX(Rate!$B$4:$M$25,MATCH(Gilbert!N12940,Rate!$A$4:$A$25,0),MATCH(Gilbert!L12940,Rate!$B$3:$M$3,0))*O12940*0.8,INDEX(Rate!$B$4:$M$25,MATCH(Gilbert!N12940,Rate!$A$4:$A$25,0),MATCH(Gilbert!L12940,Rate!$B$3:$M$3,0))*O12940)),"")</f>
        <v/>
      </c>
      <c r="T12940" s="71" t="str">
        <f t="shared" si="609"/>
        <v/>
      </c>
    </row>
    <row r="12941" spans="16:20">
      <c r="P12941" s="70" t="str">
        <f t="shared" si="607"/>
        <v/>
      </c>
      <c r="Q12941" s="70" t="str">
        <f t="shared" si="608"/>
        <v/>
      </c>
      <c r="R12941" s="70" t="str">
        <f>IFERROR(IF(K12941="handling and wharfage",SUM(P12941:Q12941),IF(OR(K12941="tank",K12941="Boat",K12941="car"),INDEX(Rate!$B$4:$M$25,MATCH(Gilbert!N12941,Rate!$A$4:$A$25,0),MATCH(Gilbert!L12941,Rate!$B$3:$M$3,0))*O12941*0.8,INDEX(Rate!$B$4:$M$25,MATCH(Gilbert!N12941,Rate!$A$4:$A$25,0),MATCH(Gilbert!L12941,Rate!$B$3:$M$3,0))*O12941)),"")</f>
        <v/>
      </c>
      <c r="T12941" s="71" t="str">
        <f t="shared" si="609"/>
        <v/>
      </c>
    </row>
    <row r="12942" spans="16:20">
      <c r="P12942" s="70" t="str">
        <f t="shared" si="607"/>
        <v/>
      </c>
      <c r="Q12942" s="70" t="str">
        <f t="shared" si="608"/>
        <v/>
      </c>
      <c r="R12942" s="70" t="str">
        <f>IFERROR(IF(K12942="handling and wharfage",SUM(P12942:Q12942),IF(OR(K12942="tank",K12942="Boat",K12942="car"),INDEX(Rate!$B$4:$M$25,MATCH(Gilbert!N12942,Rate!$A$4:$A$25,0),MATCH(Gilbert!L12942,Rate!$B$3:$M$3,0))*O12942*0.8,INDEX(Rate!$B$4:$M$25,MATCH(Gilbert!N12942,Rate!$A$4:$A$25,0),MATCH(Gilbert!L12942,Rate!$B$3:$M$3,0))*O12942)),"")</f>
        <v/>
      </c>
      <c r="T12942" s="71" t="str">
        <f t="shared" si="609"/>
        <v/>
      </c>
    </row>
    <row r="12943" spans="16:20">
      <c r="P12943" s="70" t="str">
        <f t="shared" si="607"/>
        <v/>
      </c>
      <c r="Q12943" s="70" t="str">
        <f t="shared" si="608"/>
        <v/>
      </c>
      <c r="R12943" s="70" t="str">
        <f>IFERROR(IF(K12943="handling and wharfage",SUM(P12943:Q12943),IF(OR(K12943="tank",K12943="Boat",K12943="car"),INDEX(Rate!$B$4:$M$25,MATCH(Gilbert!N12943,Rate!$A$4:$A$25,0),MATCH(Gilbert!L12943,Rate!$B$3:$M$3,0))*O12943*0.8,INDEX(Rate!$B$4:$M$25,MATCH(Gilbert!N12943,Rate!$A$4:$A$25,0),MATCH(Gilbert!L12943,Rate!$B$3:$M$3,0))*O12943)),"")</f>
        <v/>
      </c>
      <c r="T12943" s="71" t="str">
        <f t="shared" si="609"/>
        <v/>
      </c>
    </row>
    <row r="12944" spans="16:20">
      <c r="P12944" s="70" t="str">
        <f t="shared" si="607"/>
        <v/>
      </c>
      <c r="Q12944" s="70" t="str">
        <f t="shared" si="608"/>
        <v/>
      </c>
      <c r="R12944" s="70" t="str">
        <f>IFERROR(IF(K12944="handling and wharfage",SUM(P12944:Q12944),IF(OR(K12944="tank",K12944="Boat",K12944="car"),INDEX(Rate!$B$4:$M$25,MATCH(Gilbert!N12944,Rate!$A$4:$A$25,0),MATCH(Gilbert!L12944,Rate!$B$3:$M$3,0))*O12944*0.8,INDEX(Rate!$B$4:$M$25,MATCH(Gilbert!N12944,Rate!$A$4:$A$25,0),MATCH(Gilbert!L12944,Rate!$B$3:$M$3,0))*O12944)),"")</f>
        <v/>
      </c>
      <c r="T12944" s="71" t="str">
        <f t="shared" si="609"/>
        <v/>
      </c>
    </row>
    <row r="12945" spans="16:20">
      <c r="P12945" s="70" t="str">
        <f t="shared" si="607"/>
        <v/>
      </c>
      <c r="Q12945" s="70" t="str">
        <f t="shared" si="608"/>
        <v/>
      </c>
      <c r="R12945" s="70" t="str">
        <f>IFERROR(IF(K12945="handling and wharfage",SUM(P12945:Q12945),IF(OR(K12945="tank",K12945="Boat",K12945="car"),INDEX(Rate!$B$4:$M$25,MATCH(Gilbert!N12945,Rate!$A$4:$A$25,0),MATCH(Gilbert!L12945,Rate!$B$3:$M$3,0))*O12945*0.8,INDEX(Rate!$B$4:$M$25,MATCH(Gilbert!N12945,Rate!$A$4:$A$25,0),MATCH(Gilbert!L12945,Rate!$B$3:$M$3,0))*O12945)),"")</f>
        <v/>
      </c>
      <c r="T12945" s="71" t="str">
        <f t="shared" si="609"/>
        <v/>
      </c>
    </row>
    <row r="12946" spans="16:20">
      <c r="P12946" s="70" t="str">
        <f t="shared" si="607"/>
        <v/>
      </c>
      <c r="Q12946" s="70" t="str">
        <f t="shared" si="608"/>
        <v/>
      </c>
      <c r="R12946" s="70" t="str">
        <f>IFERROR(IF(K12946="handling and wharfage",SUM(P12946:Q12946),IF(OR(K12946="tank",K12946="Boat",K12946="car"),INDEX(Rate!$B$4:$M$25,MATCH(Gilbert!N12946,Rate!$A$4:$A$25,0),MATCH(Gilbert!L12946,Rate!$B$3:$M$3,0))*O12946*0.8,INDEX(Rate!$B$4:$M$25,MATCH(Gilbert!N12946,Rate!$A$4:$A$25,0),MATCH(Gilbert!L12946,Rate!$B$3:$M$3,0))*O12946)),"")</f>
        <v/>
      </c>
      <c r="T12946" s="71" t="str">
        <f t="shared" si="609"/>
        <v/>
      </c>
    </row>
    <row r="12947" spans="16:20">
      <c r="P12947" s="70" t="str">
        <f t="shared" si="607"/>
        <v/>
      </c>
      <c r="Q12947" s="70" t="str">
        <f t="shared" si="608"/>
        <v/>
      </c>
      <c r="R12947" s="70" t="str">
        <f>IFERROR(IF(K12947="handling and wharfage",SUM(P12947:Q12947),IF(OR(K12947="tank",K12947="Boat",K12947="car"),INDEX(Rate!$B$4:$M$25,MATCH(Gilbert!N12947,Rate!$A$4:$A$25,0),MATCH(Gilbert!L12947,Rate!$B$3:$M$3,0))*O12947*0.8,INDEX(Rate!$B$4:$M$25,MATCH(Gilbert!N12947,Rate!$A$4:$A$25,0),MATCH(Gilbert!L12947,Rate!$B$3:$M$3,0))*O12947)),"")</f>
        <v/>
      </c>
      <c r="T12947" s="71" t="str">
        <f t="shared" si="609"/>
        <v/>
      </c>
    </row>
    <row r="12948" spans="16:20">
      <c r="P12948" s="70" t="str">
        <f t="shared" si="607"/>
        <v/>
      </c>
      <c r="Q12948" s="70" t="str">
        <f t="shared" si="608"/>
        <v/>
      </c>
      <c r="R12948" s="70" t="str">
        <f>IFERROR(IF(K12948="handling and wharfage",SUM(P12948:Q12948),IF(OR(K12948="tank",K12948="Boat",K12948="car"),INDEX(Rate!$B$4:$M$25,MATCH(Gilbert!N12948,Rate!$A$4:$A$25,0),MATCH(Gilbert!L12948,Rate!$B$3:$M$3,0))*O12948*0.8,INDEX(Rate!$B$4:$M$25,MATCH(Gilbert!N12948,Rate!$A$4:$A$25,0),MATCH(Gilbert!L12948,Rate!$B$3:$M$3,0))*O12948)),"")</f>
        <v/>
      </c>
      <c r="T12948" s="71" t="str">
        <f t="shared" si="609"/>
        <v/>
      </c>
    </row>
    <row r="12949" spans="16:20">
      <c r="P12949" s="70" t="str">
        <f t="shared" si="607"/>
        <v/>
      </c>
      <c r="Q12949" s="70" t="str">
        <f t="shared" si="608"/>
        <v/>
      </c>
      <c r="R12949" s="70" t="str">
        <f>IFERROR(IF(K12949="handling and wharfage",SUM(P12949:Q12949),IF(OR(K12949="tank",K12949="Boat",K12949="car"),INDEX(Rate!$B$4:$M$25,MATCH(Gilbert!N12949,Rate!$A$4:$A$25,0),MATCH(Gilbert!L12949,Rate!$B$3:$M$3,0))*O12949*0.8,INDEX(Rate!$B$4:$M$25,MATCH(Gilbert!N12949,Rate!$A$4:$A$25,0),MATCH(Gilbert!L12949,Rate!$B$3:$M$3,0))*O12949)),"")</f>
        <v/>
      </c>
      <c r="T12949" s="71" t="str">
        <f t="shared" si="609"/>
        <v/>
      </c>
    </row>
    <row r="12950" spans="16:20">
      <c r="P12950" s="70" t="str">
        <f t="shared" si="607"/>
        <v/>
      </c>
      <c r="Q12950" s="70" t="str">
        <f t="shared" si="608"/>
        <v/>
      </c>
      <c r="R12950" s="70" t="str">
        <f>IFERROR(IF(K12950="handling and wharfage",SUM(P12950:Q12950),IF(OR(K12950="tank",K12950="Boat",K12950="car"),INDEX(Rate!$B$4:$M$25,MATCH(Gilbert!N12950,Rate!$A$4:$A$25,0),MATCH(Gilbert!L12950,Rate!$B$3:$M$3,0))*O12950*0.8,INDEX(Rate!$B$4:$M$25,MATCH(Gilbert!N12950,Rate!$A$4:$A$25,0),MATCH(Gilbert!L12950,Rate!$B$3:$M$3,0))*O12950)),"")</f>
        <v/>
      </c>
      <c r="T12950" s="71" t="str">
        <f t="shared" si="609"/>
        <v/>
      </c>
    </row>
    <row r="12951" spans="16:20">
      <c r="P12951" s="70" t="str">
        <f t="shared" si="607"/>
        <v/>
      </c>
      <c r="Q12951" s="70" t="str">
        <f t="shared" si="608"/>
        <v/>
      </c>
      <c r="R12951" s="70" t="str">
        <f>IFERROR(IF(K12951="handling and wharfage",SUM(P12951:Q12951),IF(OR(K12951="tank",K12951="Boat",K12951="car"),INDEX(Rate!$B$4:$M$25,MATCH(Gilbert!N12951,Rate!$A$4:$A$25,0),MATCH(Gilbert!L12951,Rate!$B$3:$M$3,0))*O12951*0.8,INDEX(Rate!$B$4:$M$25,MATCH(Gilbert!N12951,Rate!$A$4:$A$25,0),MATCH(Gilbert!L12951,Rate!$B$3:$M$3,0))*O12951)),"")</f>
        <v/>
      </c>
      <c r="T12951" s="71" t="str">
        <f t="shared" si="609"/>
        <v/>
      </c>
    </row>
    <row r="12952" spans="16:20">
      <c r="P12952" s="70" t="str">
        <f t="shared" si="607"/>
        <v/>
      </c>
      <c r="Q12952" s="70" t="str">
        <f t="shared" si="608"/>
        <v/>
      </c>
      <c r="R12952" s="70" t="str">
        <f>IFERROR(IF(K12952="handling and wharfage",SUM(P12952:Q12952),IF(OR(K12952="tank",K12952="Boat",K12952="car"),INDEX(Rate!$B$4:$M$25,MATCH(Gilbert!N12952,Rate!$A$4:$A$25,0),MATCH(Gilbert!L12952,Rate!$B$3:$M$3,0))*O12952*0.8,INDEX(Rate!$B$4:$M$25,MATCH(Gilbert!N12952,Rate!$A$4:$A$25,0),MATCH(Gilbert!L12952,Rate!$B$3:$M$3,0))*O12952)),"")</f>
        <v/>
      </c>
      <c r="T12952" s="71" t="str">
        <f t="shared" si="609"/>
        <v/>
      </c>
    </row>
    <row r="12953" spans="16:20">
      <c r="P12953" s="70" t="str">
        <f t="shared" si="607"/>
        <v/>
      </c>
      <c r="Q12953" s="70" t="str">
        <f t="shared" si="608"/>
        <v/>
      </c>
      <c r="R12953" s="70" t="str">
        <f>IFERROR(IF(K12953="handling and wharfage",SUM(P12953:Q12953),IF(OR(K12953="tank",K12953="Boat",K12953="car"),INDEX(Rate!$B$4:$M$25,MATCH(Gilbert!N12953,Rate!$A$4:$A$25,0),MATCH(Gilbert!L12953,Rate!$B$3:$M$3,0))*O12953*0.8,INDEX(Rate!$B$4:$M$25,MATCH(Gilbert!N12953,Rate!$A$4:$A$25,0),MATCH(Gilbert!L12953,Rate!$B$3:$M$3,0))*O12953)),"")</f>
        <v/>
      </c>
      <c r="T12953" s="71" t="str">
        <f t="shared" si="609"/>
        <v/>
      </c>
    </row>
    <row r="12954" spans="16:20">
      <c r="P12954" s="70" t="str">
        <f t="shared" si="607"/>
        <v/>
      </c>
      <c r="Q12954" s="70" t="str">
        <f t="shared" si="608"/>
        <v/>
      </c>
      <c r="R12954" s="70" t="str">
        <f>IFERROR(IF(K12954="handling and wharfage",SUM(P12954:Q12954),IF(OR(K12954="tank",K12954="Boat",K12954="car"),INDEX(Rate!$B$4:$M$25,MATCH(Gilbert!N12954,Rate!$A$4:$A$25,0),MATCH(Gilbert!L12954,Rate!$B$3:$M$3,0))*O12954*0.8,INDEX(Rate!$B$4:$M$25,MATCH(Gilbert!N12954,Rate!$A$4:$A$25,0),MATCH(Gilbert!L12954,Rate!$B$3:$M$3,0))*O12954)),"")</f>
        <v/>
      </c>
      <c r="T12954" s="71" t="str">
        <f t="shared" si="609"/>
        <v/>
      </c>
    </row>
    <row r="12955" spans="16:20">
      <c r="P12955" s="70" t="str">
        <f t="shared" si="607"/>
        <v/>
      </c>
      <c r="Q12955" s="70" t="str">
        <f t="shared" si="608"/>
        <v/>
      </c>
      <c r="R12955" s="70" t="str">
        <f>IFERROR(IF(K12955="handling and wharfage",SUM(P12955:Q12955),IF(OR(K12955="tank",K12955="Boat",K12955="car"),INDEX(Rate!$B$4:$M$25,MATCH(Gilbert!N12955,Rate!$A$4:$A$25,0),MATCH(Gilbert!L12955,Rate!$B$3:$M$3,0))*O12955*0.8,INDEX(Rate!$B$4:$M$25,MATCH(Gilbert!N12955,Rate!$A$4:$A$25,0),MATCH(Gilbert!L12955,Rate!$B$3:$M$3,0))*O12955)),"")</f>
        <v/>
      </c>
      <c r="T12955" s="71" t="str">
        <f t="shared" si="609"/>
        <v/>
      </c>
    </row>
    <row r="12956" spans="16:20">
      <c r="P12956" s="70" t="str">
        <f t="shared" si="607"/>
        <v/>
      </c>
      <c r="Q12956" s="70" t="str">
        <f t="shared" si="608"/>
        <v/>
      </c>
      <c r="R12956" s="70" t="str">
        <f>IFERROR(IF(K12956="handling and wharfage",SUM(P12956:Q12956),IF(OR(K12956="tank",K12956="Boat",K12956="car"),INDEX(Rate!$B$4:$M$25,MATCH(Gilbert!N12956,Rate!$A$4:$A$25,0),MATCH(Gilbert!L12956,Rate!$B$3:$M$3,0))*O12956*0.8,INDEX(Rate!$B$4:$M$25,MATCH(Gilbert!N12956,Rate!$A$4:$A$25,0),MATCH(Gilbert!L12956,Rate!$B$3:$M$3,0))*O12956)),"")</f>
        <v/>
      </c>
      <c r="T12956" s="71" t="str">
        <f t="shared" si="609"/>
        <v/>
      </c>
    </row>
    <row r="12957" spans="16:20">
      <c r="P12957" s="70" t="str">
        <f t="shared" si="607"/>
        <v/>
      </c>
      <c r="Q12957" s="70" t="str">
        <f t="shared" si="608"/>
        <v/>
      </c>
      <c r="R12957" s="70" t="str">
        <f>IFERROR(IF(K12957="handling and wharfage",SUM(P12957:Q12957),IF(OR(K12957="tank",K12957="Boat",K12957="car"),INDEX(Rate!$B$4:$M$25,MATCH(Gilbert!N12957,Rate!$A$4:$A$25,0),MATCH(Gilbert!L12957,Rate!$B$3:$M$3,0))*O12957*0.8,INDEX(Rate!$B$4:$M$25,MATCH(Gilbert!N12957,Rate!$A$4:$A$25,0),MATCH(Gilbert!L12957,Rate!$B$3:$M$3,0))*O12957)),"")</f>
        <v/>
      </c>
      <c r="T12957" s="71" t="str">
        <f t="shared" si="609"/>
        <v/>
      </c>
    </row>
    <row r="12958" spans="16:20">
      <c r="P12958" s="70" t="str">
        <f t="shared" si="607"/>
        <v/>
      </c>
      <c r="Q12958" s="70" t="str">
        <f t="shared" si="608"/>
        <v/>
      </c>
      <c r="R12958" s="70" t="str">
        <f>IFERROR(IF(K12958="handling and wharfage",SUM(P12958:Q12958),IF(OR(K12958="tank",K12958="Boat",K12958="car"),INDEX(Rate!$B$4:$M$25,MATCH(Gilbert!N12958,Rate!$A$4:$A$25,0),MATCH(Gilbert!L12958,Rate!$B$3:$M$3,0))*O12958*0.8,INDEX(Rate!$B$4:$M$25,MATCH(Gilbert!N12958,Rate!$A$4:$A$25,0),MATCH(Gilbert!L12958,Rate!$B$3:$M$3,0))*O12958)),"")</f>
        <v/>
      </c>
      <c r="T12958" s="71" t="str">
        <f t="shared" si="609"/>
        <v/>
      </c>
    </row>
    <row r="12959" spans="16:20">
      <c r="P12959" s="70" t="str">
        <f t="shared" si="607"/>
        <v/>
      </c>
      <c r="Q12959" s="70" t="str">
        <f t="shared" si="608"/>
        <v/>
      </c>
      <c r="R12959" s="70" t="str">
        <f>IFERROR(IF(K12959="handling and wharfage",SUM(P12959:Q12959),IF(OR(K12959="tank",K12959="Boat",K12959="car"),INDEX(Rate!$B$4:$M$25,MATCH(Gilbert!N12959,Rate!$A$4:$A$25,0),MATCH(Gilbert!L12959,Rate!$B$3:$M$3,0))*O12959*0.8,INDEX(Rate!$B$4:$M$25,MATCH(Gilbert!N12959,Rate!$A$4:$A$25,0),MATCH(Gilbert!L12959,Rate!$B$3:$M$3,0))*O12959)),"")</f>
        <v/>
      </c>
      <c r="T12959" s="71" t="str">
        <f t="shared" si="609"/>
        <v/>
      </c>
    </row>
    <row r="12960" spans="16:20">
      <c r="P12960" s="70" t="str">
        <f t="shared" si="607"/>
        <v/>
      </c>
      <c r="Q12960" s="70" t="str">
        <f t="shared" si="608"/>
        <v/>
      </c>
      <c r="R12960" s="70" t="str">
        <f>IFERROR(IF(K12960="handling and wharfage",SUM(P12960:Q12960),IF(OR(K12960="tank",K12960="Boat",K12960="car"),INDEX(Rate!$B$4:$M$25,MATCH(Gilbert!N12960,Rate!$A$4:$A$25,0),MATCH(Gilbert!L12960,Rate!$B$3:$M$3,0))*O12960*0.8,INDEX(Rate!$B$4:$M$25,MATCH(Gilbert!N12960,Rate!$A$4:$A$25,0),MATCH(Gilbert!L12960,Rate!$B$3:$M$3,0))*O12960)),"")</f>
        <v/>
      </c>
      <c r="T12960" s="71" t="str">
        <f t="shared" si="609"/>
        <v/>
      </c>
    </row>
    <row r="12961" spans="16:20">
      <c r="P12961" s="70" t="str">
        <f t="shared" si="607"/>
        <v/>
      </c>
      <c r="Q12961" s="70" t="str">
        <f t="shared" si="608"/>
        <v/>
      </c>
      <c r="R12961" s="70" t="str">
        <f>IFERROR(IF(K12961="handling and wharfage",SUM(P12961:Q12961),IF(OR(K12961="tank",K12961="Boat",K12961="car"),INDEX(Rate!$B$4:$M$25,MATCH(Gilbert!N12961,Rate!$A$4:$A$25,0),MATCH(Gilbert!L12961,Rate!$B$3:$M$3,0))*O12961*0.8,INDEX(Rate!$B$4:$M$25,MATCH(Gilbert!N12961,Rate!$A$4:$A$25,0),MATCH(Gilbert!L12961,Rate!$B$3:$M$3,0))*O12961)),"")</f>
        <v/>
      </c>
      <c r="T12961" s="71" t="str">
        <f t="shared" si="609"/>
        <v/>
      </c>
    </row>
    <row r="12962" spans="16:20">
      <c r="P12962" s="70" t="str">
        <f t="shared" si="607"/>
        <v/>
      </c>
      <c r="Q12962" s="70" t="str">
        <f t="shared" si="608"/>
        <v/>
      </c>
      <c r="R12962" s="70" t="str">
        <f>IFERROR(IF(K12962="handling and wharfage",SUM(P12962:Q12962),IF(OR(K12962="tank",K12962="Boat",K12962="car"),INDEX(Rate!$B$4:$M$25,MATCH(Gilbert!N12962,Rate!$A$4:$A$25,0),MATCH(Gilbert!L12962,Rate!$B$3:$M$3,0))*O12962*0.8,INDEX(Rate!$B$4:$M$25,MATCH(Gilbert!N12962,Rate!$A$4:$A$25,0),MATCH(Gilbert!L12962,Rate!$B$3:$M$3,0))*O12962)),"")</f>
        <v/>
      </c>
      <c r="T12962" s="71" t="str">
        <f t="shared" si="609"/>
        <v/>
      </c>
    </row>
    <row r="12963" spans="16:20">
      <c r="P12963" s="70" t="str">
        <f t="shared" si="607"/>
        <v/>
      </c>
      <c r="Q12963" s="70" t="str">
        <f t="shared" si="608"/>
        <v/>
      </c>
      <c r="R12963" s="70" t="str">
        <f>IFERROR(IF(K12963="handling and wharfage",SUM(P12963:Q12963),IF(OR(K12963="tank",K12963="Boat",K12963="car"),INDEX(Rate!$B$4:$M$25,MATCH(Gilbert!N12963,Rate!$A$4:$A$25,0),MATCH(Gilbert!L12963,Rate!$B$3:$M$3,0))*O12963*0.8,INDEX(Rate!$B$4:$M$25,MATCH(Gilbert!N12963,Rate!$A$4:$A$25,0),MATCH(Gilbert!L12963,Rate!$B$3:$M$3,0))*O12963)),"")</f>
        <v/>
      </c>
      <c r="T12963" s="71" t="str">
        <f t="shared" si="609"/>
        <v/>
      </c>
    </row>
    <row r="12964" spans="16:20">
      <c r="P12964" s="70" t="str">
        <f t="shared" si="607"/>
        <v/>
      </c>
      <c r="Q12964" s="70" t="str">
        <f t="shared" si="608"/>
        <v/>
      </c>
      <c r="R12964" s="70" t="str">
        <f>IFERROR(IF(K12964="handling and wharfage",SUM(P12964:Q12964),IF(OR(K12964="tank",K12964="Boat",K12964="car"),INDEX(Rate!$B$4:$M$25,MATCH(Gilbert!N12964,Rate!$A$4:$A$25,0),MATCH(Gilbert!L12964,Rate!$B$3:$M$3,0))*O12964*0.8,INDEX(Rate!$B$4:$M$25,MATCH(Gilbert!N12964,Rate!$A$4:$A$25,0),MATCH(Gilbert!L12964,Rate!$B$3:$M$3,0))*O12964)),"")</f>
        <v/>
      </c>
      <c r="T12964" s="71" t="str">
        <f t="shared" si="609"/>
        <v/>
      </c>
    </row>
    <row r="12965" spans="16:20">
      <c r="P12965" s="70" t="str">
        <f t="shared" si="607"/>
        <v/>
      </c>
      <c r="Q12965" s="70" t="str">
        <f t="shared" si="608"/>
        <v/>
      </c>
      <c r="R12965" s="70" t="str">
        <f>IFERROR(IF(K12965="handling and wharfage",SUM(P12965:Q12965),IF(OR(K12965="tank",K12965="Boat",K12965="car"),INDEX(Rate!$B$4:$M$25,MATCH(Gilbert!N12965,Rate!$A$4:$A$25,0),MATCH(Gilbert!L12965,Rate!$B$3:$M$3,0))*O12965*0.8,INDEX(Rate!$B$4:$M$25,MATCH(Gilbert!N12965,Rate!$A$4:$A$25,0),MATCH(Gilbert!L12965,Rate!$B$3:$M$3,0))*O12965)),"")</f>
        <v/>
      </c>
      <c r="T12965" s="71" t="str">
        <f t="shared" si="609"/>
        <v/>
      </c>
    </row>
    <row r="12966" spans="16:20">
      <c r="P12966" s="70" t="str">
        <f t="shared" si="607"/>
        <v/>
      </c>
      <c r="Q12966" s="70" t="str">
        <f t="shared" si="608"/>
        <v/>
      </c>
      <c r="R12966" s="70" t="str">
        <f>IFERROR(IF(K12966="handling and wharfage",SUM(P12966:Q12966),IF(OR(K12966="tank",K12966="Boat",K12966="car"),INDEX(Rate!$B$4:$M$25,MATCH(Gilbert!N12966,Rate!$A$4:$A$25,0),MATCH(Gilbert!L12966,Rate!$B$3:$M$3,0))*O12966*0.8,INDEX(Rate!$B$4:$M$25,MATCH(Gilbert!N12966,Rate!$A$4:$A$25,0),MATCH(Gilbert!L12966,Rate!$B$3:$M$3,0))*O12966)),"")</f>
        <v/>
      </c>
      <c r="T12966" s="71" t="str">
        <f t="shared" si="609"/>
        <v/>
      </c>
    </row>
    <row r="12967" spans="16:20">
      <c r="P12967" s="70" t="str">
        <f t="shared" si="607"/>
        <v/>
      </c>
      <c r="Q12967" s="70" t="str">
        <f t="shared" si="608"/>
        <v/>
      </c>
      <c r="R12967" s="70" t="str">
        <f>IFERROR(IF(K12967="handling and wharfage",SUM(P12967:Q12967),IF(OR(K12967="tank",K12967="Boat",K12967="car"),INDEX(Rate!$B$4:$M$25,MATCH(Gilbert!N12967,Rate!$A$4:$A$25,0),MATCH(Gilbert!L12967,Rate!$B$3:$M$3,0))*O12967*0.8,INDEX(Rate!$B$4:$M$25,MATCH(Gilbert!N12967,Rate!$A$4:$A$25,0),MATCH(Gilbert!L12967,Rate!$B$3:$M$3,0))*O12967)),"")</f>
        <v/>
      </c>
      <c r="T12967" s="71" t="str">
        <f t="shared" si="609"/>
        <v/>
      </c>
    </row>
    <row r="12968" spans="16:20">
      <c r="P12968" s="70" t="str">
        <f t="shared" si="607"/>
        <v/>
      </c>
      <c r="Q12968" s="70" t="str">
        <f t="shared" si="608"/>
        <v/>
      </c>
      <c r="R12968" s="70" t="str">
        <f>IFERROR(IF(K12968="handling and wharfage",SUM(P12968:Q12968),IF(OR(K12968="tank",K12968="Boat",K12968="car"),INDEX(Rate!$B$4:$M$25,MATCH(Gilbert!N12968,Rate!$A$4:$A$25,0),MATCH(Gilbert!L12968,Rate!$B$3:$M$3,0))*O12968*0.8,INDEX(Rate!$B$4:$M$25,MATCH(Gilbert!N12968,Rate!$A$4:$A$25,0),MATCH(Gilbert!L12968,Rate!$B$3:$M$3,0))*O12968)),"")</f>
        <v/>
      </c>
      <c r="T12968" s="71" t="str">
        <f t="shared" si="609"/>
        <v/>
      </c>
    </row>
    <row r="12969" spans="16:20">
      <c r="P12969" s="70" t="str">
        <f t="shared" si="607"/>
        <v/>
      </c>
      <c r="Q12969" s="70" t="str">
        <f t="shared" si="608"/>
        <v/>
      </c>
      <c r="R12969" s="70" t="str">
        <f>IFERROR(IF(K12969="handling and wharfage",SUM(P12969:Q12969),IF(OR(K12969="tank",K12969="Boat",K12969="car"),INDEX(Rate!$B$4:$M$25,MATCH(Gilbert!N12969,Rate!$A$4:$A$25,0),MATCH(Gilbert!L12969,Rate!$B$3:$M$3,0))*O12969*0.8,INDEX(Rate!$B$4:$M$25,MATCH(Gilbert!N12969,Rate!$A$4:$A$25,0),MATCH(Gilbert!L12969,Rate!$B$3:$M$3,0))*O12969)),"")</f>
        <v/>
      </c>
      <c r="T12969" s="71" t="str">
        <f t="shared" si="609"/>
        <v/>
      </c>
    </row>
    <row r="12970" spans="16:20">
      <c r="P12970" s="70" t="str">
        <f t="shared" si="607"/>
        <v/>
      </c>
      <c r="Q12970" s="70" t="str">
        <f t="shared" si="608"/>
        <v/>
      </c>
      <c r="R12970" s="70" t="str">
        <f>IFERROR(IF(K12970="handling and wharfage",SUM(P12970:Q12970),IF(OR(K12970="tank",K12970="Boat",K12970="car"),INDEX(Rate!$B$4:$M$25,MATCH(Gilbert!N12970,Rate!$A$4:$A$25,0),MATCH(Gilbert!L12970,Rate!$B$3:$M$3,0))*O12970*0.8,INDEX(Rate!$B$4:$M$25,MATCH(Gilbert!N12970,Rate!$A$4:$A$25,0),MATCH(Gilbert!L12970,Rate!$B$3:$M$3,0))*O12970)),"")</f>
        <v/>
      </c>
      <c r="T12970" s="71" t="str">
        <f t="shared" si="609"/>
        <v/>
      </c>
    </row>
    <row r="12971" spans="16:20">
      <c r="P12971" s="70" t="str">
        <f t="shared" si="607"/>
        <v/>
      </c>
      <c r="Q12971" s="70" t="str">
        <f t="shared" si="608"/>
        <v/>
      </c>
      <c r="R12971" s="70" t="str">
        <f>IFERROR(IF(K12971="handling and wharfage",SUM(P12971:Q12971),IF(OR(K12971="tank",K12971="Boat",K12971="car"),INDEX(Rate!$B$4:$M$25,MATCH(Gilbert!N12971,Rate!$A$4:$A$25,0),MATCH(Gilbert!L12971,Rate!$B$3:$M$3,0))*O12971*0.8,INDEX(Rate!$B$4:$M$25,MATCH(Gilbert!N12971,Rate!$A$4:$A$25,0),MATCH(Gilbert!L12971,Rate!$B$3:$M$3,0))*O12971)),"")</f>
        <v/>
      </c>
      <c r="T12971" s="71" t="str">
        <f t="shared" si="609"/>
        <v/>
      </c>
    </row>
    <row r="12972" spans="16:20">
      <c r="P12972" s="70" t="str">
        <f t="shared" si="607"/>
        <v/>
      </c>
      <c r="Q12972" s="70" t="str">
        <f t="shared" si="608"/>
        <v/>
      </c>
      <c r="R12972" s="70" t="str">
        <f>IFERROR(IF(K12972="handling and wharfage",SUM(P12972:Q12972),IF(OR(K12972="tank",K12972="Boat",K12972="car"),INDEX(Rate!$B$4:$M$25,MATCH(Gilbert!N12972,Rate!$A$4:$A$25,0),MATCH(Gilbert!L12972,Rate!$B$3:$M$3,0))*O12972*0.8,INDEX(Rate!$B$4:$M$25,MATCH(Gilbert!N12972,Rate!$A$4:$A$25,0),MATCH(Gilbert!L12972,Rate!$B$3:$M$3,0))*O12972)),"")</f>
        <v/>
      </c>
      <c r="T12972" s="71" t="str">
        <f t="shared" si="609"/>
        <v/>
      </c>
    </row>
    <row r="12973" spans="16:20">
      <c r="P12973" s="70" t="str">
        <f t="shared" si="607"/>
        <v/>
      </c>
      <c r="Q12973" s="70" t="str">
        <f t="shared" si="608"/>
        <v/>
      </c>
      <c r="R12973" s="70" t="str">
        <f>IFERROR(IF(K12973="handling and wharfage",SUM(P12973:Q12973),IF(OR(K12973="tank",K12973="Boat",K12973="car"),INDEX(Rate!$B$4:$M$25,MATCH(Gilbert!N12973,Rate!$A$4:$A$25,0),MATCH(Gilbert!L12973,Rate!$B$3:$M$3,0))*O12973*0.8,INDEX(Rate!$B$4:$M$25,MATCH(Gilbert!N12973,Rate!$A$4:$A$25,0),MATCH(Gilbert!L12973,Rate!$B$3:$M$3,0))*O12973)),"")</f>
        <v/>
      </c>
      <c r="T12973" s="71" t="str">
        <f t="shared" si="609"/>
        <v/>
      </c>
    </row>
    <row r="12974" spans="16:20">
      <c r="P12974" s="70" t="str">
        <f t="shared" si="607"/>
        <v/>
      </c>
      <c r="Q12974" s="70" t="str">
        <f t="shared" si="608"/>
        <v/>
      </c>
      <c r="R12974" s="70" t="str">
        <f>IFERROR(IF(K12974="handling and wharfage",SUM(P12974:Q12974),IF(OR(K12974="tank",K12974="Boat",K12974="car"),INDEX(Rate!$B$4:$M$25,MATCH(Gilbert!N12974,Rate!$A$4:$A$25,0),MATCH(Gilbert!L12974,Rate!$B$3:$M$3,0))*O12974*0.8,INDEX(Rate!$B$4:$M$25,MATCH(Gilbert!N12974,Rate!$A$4:$A$25,0),MATCH(Gilbert!L12974,Rate!$B$3:$M$3,0))*O12974)),"")</f>
        <v/>
      </c>
      <c r="T12974" s="71" t="str">
        <f t="shared" si="609"/>
        <v/>
      </c>
    </row>
    <row r="12975" spans="16:20">
      <c r="P12975" s="70" t="str">
        <f t="shared" si="607"/>
        <v/>
      </c>
      <c r="Q12975" s="70" t="str">
        <f t="shared" si="608"/>
        <v/>
      </c>
      <c r="R12975" s="70" t="str">
        <f>IFERROR(IF(K12975="handling and wharfage",SUM(P12975:Q12975),IF(OR(K12975="tank",K12975="Boat",K12975="car"),INDEX(Rate!$B$4:$M$25,MATCH(Gilbert!N12975,Rate!$A$4:$A$25,0),MATCH(Gilbert!L12975,Rate!$B$3:$M$3,0))*O12975*0.8,INDEX(Rate!$B$4:$M$25,MATCH(Gilbert!N12975,Rate!$A$4:$A$25,0),MATCH(Gilbert!L12975,Rate!$B$3:$M$3,0))*O12975)),"")</f>
        <v/>
      </c>
      <c r="T12975" s="71" t="str">
        <f t="shared" si="609"/>
        <v/>
      </c>
    </row>
    <row r="12976" spans="16:20">
      <c r="P12976" s="70" t="str">
        <f t="shared" si="607"/>
        <v/>
      </c>
      <c r="Q12976" s="70" t="str">
        <f t="shared" si="608"/>
        <v/>
      </c>
      <c r="R12976" s="70" t="str">
        <f>IFERROR(IF(K12976="handling and wharfage",SUM(P12976:Q12976),IF(OR(K12976="tank",K12976="Boat",K12976="car"),INDEX(Rate!$B$4:$M$25,MATCH(Gilbert!N12976,Rate!$A$4:$A$25,0),MATCH(Gilbert!L12976,Rate!$B$3:$M$3,0))*O12976*0.8,INDEX(Rate!$B$4:$M$25,MATCH(Gilbert!N12976,Rate!$A$4:$A$25,0),MATCH(Gilbert!L12976,Rate!$B$3:$M$3,0))*O12976)),"")</f>
        <v/>
      </c>
      <c r="T12976" s="71" t="str">
        <f t="shared" si="609"/>
        <v/>
      </c>
    </row>
    <row r="12977" spans="16:20">
      <c r="P12977" s="70" t="str">
        <f t="shared" si="607"/>
        <v/>
      </c>
      <c r="Q12977" s="70" t="str">
        <f t="shared" si="608"/>
        <v/>
      </c>
      <c r="R12977" s="70" t="str">
        <f>IFERROR(IF(K12977="handling and wharfage",SUM(P12977:Q12977),IF(OR(K12977="tank",K12977="Boat",K12977="car"),INDEX(Rate!$B$4:$M$25,MATCH(Gilbert!N12977,Rate!$A$4:$A$25,0),MATCH(Gilbert!L12977,Rate!$B$3:$M$3,0))*O12977*0.8,INDEX(Rate!$B$4:$M$25,MATCH(Gilbert!N12977,Rate!$A$4:$A$25,0),MATCH(Gilbert!L12977,Rate!$B$3:$M$3,0))*O12977)),"")</f>
        <v/>
      </c>
      <c r="T12977" s="71" t="str">
        <f t="shared" si="609"/>
        <v/>
      </c>
    </row>
    <row r="12978" spans="16:20">
      <c r="P12978" s="70" t="str">
        <f t="shared" si="607"/>
        <v/>
      </c>
      <c r="Q12978" s="70" t="str">
        <f t="shared" si="608"/>
        <v/>
      </c>
      <c r="R12978" s="70" t="str">
        <f>IFERROR(IF(K12978="handling and wharfage",SUM(P12978:Q12978),IF(OR(K12978="tank",K12978="Boat",K12978="car"),INDEX(Rate!$B$4:$M$25,MATCH(Gilbert!N12978,Rate!$A$4:$A$25,0),MATCH(Gilbert!L12978,Rate!$B$3:$M$3,0))*O12978*0.8,INDEX(Rate!$B$4:$M$25,MATCH(Gilbert!N12978,Rate!$A$4:$A$25,0),MATCH(Gilbert!L12978,Rate!$B$3:$M$3,0))*O12978)),"")</f>
        <v/>
      </c>
      <c r="T12978" s="71" t="str">
        <f t="shared" si="609"/>
        <v/>
      </c>
    </row>
    <row r="12979" spans="16:20">
      <c r="P12979" s="70" t="str">
        <f t="shared" si="607"/>
        <v/>
      </c>
      <c r="Q12979" s="70" t="str">
        <f t="shared" si="608"/>
        <v/>
      </c>
      <c r="R12979" s="70" t="str">
        <f>IFERROR(IF(K12979="handling and wharfage",SUM(P12979:Q12979),IF(OR(K12979="tank",K12979="Boat",K12979="car"),INDEX(Rate!$B$4:$M$25,MATCH(Gilbert!N12979,Rate!$A$4:$A$25,0),MATCH(Gilbert!L12979,Rate!$B$3:$M$3,0))*O12979*0.8,INDEX(Rate!$B$4:$M$25,MATCH(Gilbert!N12979,Rate!$A$4:$A$25,0),MATCH(Gilbert!L12979,Rate!$B$3:$M$3,0))*O12979)),"")</f>
        <v/>
      </c>
      <c r="T12979" s="71" t="str">
        <f t="shared" si="609"/>
        <v/>
      </c>
    </row>
    <row r="12980" spans="16:20">
      <c r="P12980" s="70" t="str">
        <f t="shared" si="607"/>
        <v/>
      </c>
      <c r="Q12980" s="70" t="str">
        <f t="shared" si="608"/>
        <v/>
      </c>
      <c r="R12980" s="70" t="str">
        <f>IFERROR(IF(K12980="handling and wharfage",SUM(P12980:Q12980),IF(OR(K12980="tank",K12980="Boat",K12980="car"),INDEX(Rate!$B$4:$M$25,MATCH(Gilbert!N12980,Rate!$A$4:$A$25,0),MATCH(Gilbert!L12980,Rate!$B$3:$M$3,0))*O12980*0.8,INDEX(Rate!$B$4:$M$25,MATCH(Gilbert!N12980,Rate!$A$4:$A$25,0),MATCH(Gilbert!L12980,Rate!$B$3:$M$3,0))*O12980)),"")</f>
        <v/>
      </c>
      <c r="T12980" s="71" t="str">
        <f t="shared" si="609"/>
        <v/>
      </c>
    </row>
    <row r="12981" spans="16:20">
      <c r="P12981" s="70" t="str">
        <f t="shared" si="607"/>
        <v/>
      </c>
      <c r="Q12981" s="70" t="str">
        <f t="shared" si="608"/>
        <v/>
      </c>
      <c r="R12981" s="70" t="str">
        <f>IFERROR(IF(K12981="handling and wharfage",SUM(P12981:Q12981),IF(OR(K12981="tank",K12981="Boat",K12981="car"),INDEX(Rate!$B$4:$M$25,MATCH(Gilbert!N12981,Rate!$A$4:$A$25,0),MATCH(Gilbert!L12981,Rate!$B$3:$M$3,0))*O12981*0.8,INDEX(Rate!$B$4:$M$25,MATCH(Gilbert!N12981,Rate!$A$4:$A$25,0),MATCH(Gilbert!L12981,Rate!$B$3:$M$3,0))*O12981)),"")</f>
        <v/>
      </c>
      <c r="T12981" s="71" t="str">
        <f t="shared" si="609"/>
        <v/>
      </c>
    </row>
    <row r="12982" spans="16:20">
      <c r="P12982" s="70" t="str">
        <f t="shared" si="607"/>
        <v/>
      </c>
      <c r="Q12982" s="70" t="str">
        <f t="shared" si="608"/>
        <v/>
      </c>
      <c r="R12982" s="70" t="str">
        <f>IFERROR(IF(K12982="handling and wharfage",SUM(P12982:Q12982),IF(OR(K12982="tank",K12982="Boat",K12982="car"),INDEX(Rate!$B$4:$M$25,MATCH(Gilbert!N12982,Rate!$A$4:$A$25,0),MATCH(Gilbert!L12982,Rate!$B$3:$M$3,0))*O12982*0.8,INDEX(Rate!$B$4:$M$25,MATCH(Gilbert!N12982,Rate!$A$4:$A$25,0),MATCH(Gilbert!L12982,Rate!$B$3:$M$3,0))*O12982)),"")</f>
        <v/>
      </c>
      <c r="T12982" s="71" t="str">
        <f t="shared" si="609"/>
        <v/>
      </c>
    </row>
    <row r="12983" spans="16:20">
      <c r="P12983" s="70" t="str">
        <f t="shared" si="607"/>
        <v/>
      </c>
      <c r="Q12983" s="70" t="str">
        <f t="shared" si="608"/>
        <v/>
      </c>
      <c r="R12983" s="70" t="str">
        <f>IFERROR(IF(K12983="handling and wharfage",SUM(P12983:Q12983),IF(OR(K12983="tank",K12983="Boat",K12983="car"),INDEX(Rate!$B$4:$M$25,MATCH(Gilbert!N12983,Rate!$A$4:$A$25,0),MATCH(Gilbert!L12983,Rate!$B$3:$M$3,0))*O12983*0.8,INDEX(Rate!$B$4:$M$25,MATCH(Gilbert!N12983,Rate!$A$4:$A$25,0),MATCH(Gilbert!L12983,Rate!$B$3:$M$3,0))*O12983)),"")</f>
        <v/>
      </c>
      <c r="T12983" s="71" t="str">
        <f t="shared" si="609"/>
        <v/>
      </c>
    </row>
    <row r="12984" spans="16:20">
      <c r="P12984" s="70" t="str">
        <f t="shared" si="607"/>
        <v/>
      </c>
      <c r="Q12984" s="70" t="str">
        <f t="shared" si="608"/>
        <v/>
      </c>
      <c r="R12984" s="70" t="str">
        <f>IFERROR(IF(K12984="handling and wharfage",SUM(P12984:Q12984),IF(OR(K12984="tank",K12984="Boat",K12984="car"),INDEX(Rate!$B$4:$M$25,MATCH(Gilbert!N12984,Rate!$A$4:$A$25,0),MATCH(Gilbert!L12984,Rate!$B$3:$M$3,0))*O12984*0.8,INDEX(Rate!$B$4:$M$25,MATCH(Gilbert!N12984,Rate!$A$4:$A$25,0),MATCH(Gilbert!L12984,Rate!$B$3:$M$3,0))*O12984)),"")</f>
        <v/>
      </c>
      <c r="T12984" s="71" t="str">
        <f t="shared" si="609"/>
        <v/>
      </c>
    </row>
    <row r="12985" spans="16:20">
      <c r="P12985" s="70" t="str">
        <f t="shared" si="607"/>
        <v/>
      </c>
      <c r="Q12985" s="70" t="str">
        <f t="shared" si="608"/>
        <v/>
      </c>
      <c r="R12985" s="70" t="str">
        <f>IFERROR(IF(K12985="handling and wharfage",SUM(P12985:Q12985),IF(OR(K12985="tank",K12985="Boat",K12985="car"),INDEX(Rate!$B$4:$M$25,MATCH(Gilbert!N12985,Rate!$A$4:$A$25,0),MATCH(Gilbert!L12985,Rate!$B$3:$M$3,0))*O12985*0.8,INDEX(Rate!$B$4:$M$25,MATCH(Gilbert!N12985,Rate!$A$4:$A$25,0),MATCH(Gilbert!L12985,Rate!$B$3:$M$3,0))*O12985)),"")</f>
        <v/>
      </c>
      <c r="T12985" s="71" t="str">
        <f t="shared" si="609"/>
        <v/>
      </c>
    </row>
    <row r="12986" spans="16:20">
      <c r="P12986" s="70" t="str">
        <f t="shared" si="607"/>
        <v/>
      </c>
      <c r="Q12986" s="70" t="str">
        <f t="shared" si="608"/>
        <v/>
      </c>
      <c r="R12986" s="70" t="str">
        <f>IFERROR(IF(K12986="handling and wharfage",SUM(P12986:Q12986),IF(OR(K12986="tank",K12986="Boat",K12986="car"),INDEX(Rate!$B$4:$M$25,MATCH(Gilbert!N12986,Rate!$A$4:$A$25,0),MATCH(Gilbert!L12986,Rate!$B$3:$M$3,0))*O12986*0.8,INDEX(Rate!$B$4:$M$25,MATCH(Gilbert!N12986,Rate!$A$4:$A$25,0),MATCH(Gilbert!L12986,Rate!$B$3:$M$3,0))*O12986)),"")</f>
        <v/>
      </c>
      <c r="T12986" s="71" t="str">
        <f t="shared" si="609"/>
        <v/>
      </c>
    </row>
    <row r="12987" spans="16:20">
      <c r="P12987" s="70" t="str">
        <f t="shared" si="607"/>
        <v/>
      </c>
      <c r="Q12987" s="70" t="str">
        <f t="shared" si="608"/>
        <v/>
      </c>
      <c r="R12987" s="70" t="str">
        <f>IFERROR(IF(K12987="handling and wharfage",SUM(P12987:Q12987),IF(OR(K12987="tank",K12987="Boat",K12987="car"),INDEX(Rate!$B$4:$M$25,MATCH(Gilbert!N12987,Rate!$A$4:$A$25,0),MATCH(Gilbert!L12987,Rate!$B$3:$M$3,0))*O12987*0.8,INDEX(Rate!$B$4:$M$25,MATCH(Gilbert!N12987,Rate!$A$4:$A$25,0),MATCH(Gilbert!L12987,Rate!$B$3:$M$3,0))*O12987)),"")</f>
        <v/>
      </c>
      <c r="T12987" s="71" t="str">
        <f t="shared" si="609"/>
        <v/>
      </c>
    </row>
    <row r="12988" spans="16:20">
      <c r="P12988" s="70" t="str">
        <f t="shared" si="607"/>
        <v/>
      </c>
      <c r="Q12988" s="70" t="str">
        <f t="shared" si="608"/>
        <v/>
      </c>
      <c r="R12988" s="70" t="str">
        <f>IFERROR(IF(K12988="handling and wharfage",SUM(P12988:Q12988),IF(OR(K12988="tank",K12988="Boat",K12988="car"),INDEX(Rate!$B$4:$M$25,MATCH(Gilbert!N12988,Rate!$A$4:$A$25,0),MATCH(Gilbert!L12988,Rate!$B$3:$M$3,0))*O12988*0.8,INDEX(Rate!$B$4:$M$25,MATCH(Gilbert!N12988,Rate!$A$4:$A$25,0),MATCH(Gilbert!L12988,Rate!$B$3:$M$3,0))*O12988)),"")</f>
        <v/>
      </c>
      <c r="T12988" s="71" t="str">
        <f t="shared" si="609"/>
        <v/>
      </c>
    </row>
    <row r="12989" spans="16:20">
      <c r="P12989" s="70" t="str">
        <f t="shared" si="607"/>
        <v/>
      </c>
      <c r="Q12989" s="70" t="str">
        <f t="shared" si="608"/>
        <v/>
      </c>
      <c r="R12989" s="70" t="str">
        <f>IFERROR(IF(K12989="handling and wharfage",SUM(P12989:Q12989),IF(OR(K12989="tank",K12989="Boat",K12989="car"),INDEX(Rate!$B$4:$M$25,MATCH(Gilbert!N12989,Rate!$A$4:$A$25,0),MATCH(Gilbert!L12989,Rate!$B$3:$M$3,0))*O12989*0.8,INDEX(Rate!$B$4:$M$25,MATCH(Gilbert!N12989,Rate!$A$4:$A$25,0),MATCH(Gilbert!L12989,Rate!$B$3:$M$3,0))*O12989)),"")</f>
        <v/>
      </c>
      <c r="T12989" s="71" t="str">
        <f t="shared" si="609"/>
        <v/>
      </c>
    </row>
    <row r="12990" spans="16:20">
      <c r="P12990" s="70" t="str">
        <f t="shared" si="607"/>
        <v/>
      </c>
      <c r="Q12990" s="70" t="str">
        <f t="shared" si="608"/>
        <v/>
      </c>
      <c r="R12990" s="70" t="str">
        <f>IFERROR(IF(K12990="handling and wharfage",SUM(P12990:Q12990),IF(OR(K12990="tank",K12990="Boat",K12990="car"),INDEX(Rate!$B$4:$M$25,MATCH(Gilbert!N12990,Rate!$A$4:$A$25,0),MATCH(Gilbert!L12990,Rate!$B$3:$M$3,0))*O12990*0.8,INDEX(Rate!$B$4:$M$25,MATCH(Gilbert!N12990,Rate!$A$4:$A$25,0),MATCH(Gilbert!L12990,Rate!$B$3:$M$3,0))*O12990)),"")</f>
        <v/>
      </c>
      <c r="T12990" s="71" t="str">
        <f t="shared" si="609"/>
        <v/>
      </c>
    </row>
    <row r="12991" spans="16:20">
      <c r="P12991" s="70" t="str">
        <f t="shared" si="607"/>
        <v/>
      </c>
      <c r="Q12991" s="70" t="str">
        <f t="shared" si="608"/>
        <v/>
      </c>
      <c r="R12991" s="70" t="str">
        <f>IFERROR(IF(K12991="handling and wharfage",SUM(P12991:Q12991),IF(OR(K12991="tank",K12991="Boat",K12991="car"),INDEX(Rate!$B$4:$M$25,MATCH(Gilbert!N12991,Rate!$A$4:$A$25,0),MATCH(Gilbert!L12991,Rate!$B$3:$M$3,0))*O12991*0.8,INDEX(Rate!$B$4:$M$25,MATCH(Gilbert!N12991,Rate!$A$4:$A$25,0),MATCH(Gilbert!L12991,Rate!$B$3:$M$3,0))*O12991)),"")</f>
        <v/>
      </c>
      <c r="T12991" s="71" t="str">
        <f t="shared" si="609"/>
        <v/>
      </c>
    </row>
    <row r="12992" spans="16:20">
      <c r="P12992" s="70" t="str">
        <f t="shared" si="607"/>
        <v/>
      </c>
      <c r="Q12992" s="70" t="str">
        <f t="shared" si="608"/>
        <v/>
      </c>
      <c r="R12992" s="70" t="str">
        <f>IFERROR(IF(K12992="handling and wharfage",SUM(P12992:Q12992),IF(OR(K12992="tank",K12992="Boat",K12992="car"),INDEX(Rate!$B$4:$M$25,MATCH(Gilbert!N12992,Rate!$A$4:$A$25,0),MATCH(Gilbert!L12992,Rate!$B$3:$M$3,0))*O12992*0.8,INDEX(Rate!$B$4:$M$25,MATCH(Gilbert!N12992,Rate!$A$4:$A$25,0),MATCH(Gilbert!L12992,Rate!$B$3:$M$3,0))*O12992)),"")</f>
        <v/>
      </c>
      <c r="T12992" s="71" t="str">
        <f t="shared" si="609"/>
        <v/>
      </c>
    </row>
    <row r="12993" spans="16:20">
      <c r="P12993" s="70" t="str">
        <f t="shared" si="607"/>
        <v/>
      </c>
      <c r="Q12993" s="70" t="str">
        <f t="shared" si="608"/>
        <v/>
      </c>
      <c r="R12993" s="70" t="str">
        <f>IFERROR(IF(K12993="handling and wharfage",SUM(P12993:Q12993),IF(OR(K12993="tank",K12993="Boat",K12993="car"),INDEX(Rate!$B$4:$M$25,MATCH(Gilbert!N12993,Rate!$A$4:$A$25,0),MATCH(Gilbert!L12993,Rate!$B$3:$M$3,0))*O12993*0.8,INDEX(Rate!$B$4:$M$25,MATCH(Gilbert!N12993,Rate!$A$4:$A$25,0),MATCH(Gilbert!L12993,Rate!$B$3:$M$3,0))*O12993)),"")</f>
        <v/>
      </c>
      <c r="T12993" s="71" t="str">
        <f t="shared" si="609"/>
        <v/>
      </c>
    </row>
    <row r="12994" spans="16:20">
      <c r="P12994" s="70" t="str">
        <f t="shared" si="607"/>
        <v/>
      </c>
      <c r="Q12994" s="70" t="str">
        <f t="shared" si="608"/>
        <v/>
      </c>
      <c r="R12994" s="70" t="str">
        <f>IFERROR(IF(K12994="handling and wharfage",SUM(P12994:Q12994),IF(OR(K12994="tank",K12994="Boat",K12994="car"),INDEX(Rate!$B$4:$M$25,MATCH(Gilbert!N12994,Rate!$A$4:$A$25,0),MATCH(Gilbert!L12994,Rate!$B$3:$M$3,0))*O12994*0.8,INDEX(Rate!$B$4:$M$25,MATCH(Gilbert!N12994,Rate!$A$4:$A$25,0),MATCH(Gilbert!L12994,Rate!$B$3:$M$3,0))*O12994)),"")</f>
        <v/>
      </c>
      <c r="T12994" s="71" t="str">
        <f t="shared" si="609"/>
        <v/>
      </c>
    </row>
    <row r="12995" spans="16:20">
      <c r="P12995" s="70" t="str">
        <f t="shared" ref="P12995:P13058" si="610">IF(OR(K12995="handling and wharfage",K12995="rau handling and wharfage"),O12995*30,"")</f>
        <v/>
      </c>
      <c r="Q12995" s="70" t="str">
        <f t="shared" ref="Q12995:Q13058" si="611">IF(K12995&lt;&gt;"handling and wharfage","",O12995*3.5)</f>
        <v/>
      </c>
      <c r="R12995" s="70" t="str">
        <f>IFERROR(IF(K12995="handling and wharfage",SUM(P12995:Q12995),IF(OR(K12995="tank",K12995="Boat",K12995="car"),INDEX(Rate!$B$4:$M$25,MATCH(Gilbert!N12995,Rate!$A$4:$A$25,0),MATCH(Gilbert!L12995,Rate!$B$3:$M$3,0))*O12995*0.8,INDEX(Rate!$B$4:$M$25,MATCH(Gilbert!N12995,Rate!$A$4:$A$25,0),MATCH(Gilbert!L12995,Rate!$B$3:$M$3,0))*O12995)),"")</f>
        <v/>
      </c>
      <c r="T12995" s="71" t="str">
        <f t="shared" ref="T12995:T13058" si="612">IF(L12995="","",IF(L12995="General2","F0070000061A","E31250000331"))</f>
        <v/>
      </c>
    </row>
    <row r="12996" spans="16:20">
      <c r="P12996" s="70" t="str">
        <f t="shared" si="610"/>
        <v/>
      </c>
      <c r="Q12996" s="70" t="str">
        <f t="shared" si="611"/>
        <v/>
      </c>
      <c r="R12996" s="70" t="str">
        <f>IFERROR(IF(K12996="handling and wharfage",SUM(P12996:Q12996),IF(OR(K12996="tank",K12996="Boat",K12996="car"),INDEX(Rate!$B$4:$M$25,MATCH(Gilbert!N12996,Rate!$A$4:$A$25,0),MATCH(Gilbert!L12996,Rate!$B$3:$M$3,0))*O12996*0.8,INDEX(Rate!$B$4:$M$25,MATCH(Gilbert!N12996,Rate!$A$4:$A$25,0),MATCH(Gilbert!L12996,Rate!$B$3:$M$3,0))*O12996)),"")</f>
        <v/>
      </c>
      <c r="T12996" s="71" t="str">
        <f t="shared" si="612"/>
        <v/>
      </c>
    </row>
    <row r="12997" spans="16:20">
      <c r="P12997" s="70" t="str">
        <f t="shared" si="610"/>
        <v/>
      </c>
      <c r="Q12997" s="70" t="str">
        <f t="shared" si="611"/>
        <v/>
      </c>
      <c r="R12997" s="70" t="str">
        <f>IFERROR(IF(K12997="handling and wharfage",SUM(P12997:Q12997),IF(OR(K12997="tank",K12997="Boat",K12997="car"),INDEX(Rate!$B$4:$M$25,MATCH(Gilbert!N12997,Rate!$A$4:$A$25,0),MATCH(Gilbert!L12997,Rate!$B$3:$M$3,0))*O12997*0.8,INDEX(Rate!$B$4:$M$25,MATCH(Gilbert!N12997,Rate!$A$4:$A$25,0),MATCH(Gilbert!L12997,Rate!$B$3:$M$3,0))*O12997)),"")</f>
        <v/>
      </c>
      <c r="T12997" s="71" t="str">
        <f t="shared" si="612"/>
        <v/>
      </c>
    </row>
    <row r="12998" spans="16:20">
      <c r="P12998" s="70" t="str">
        <f t="shared" si="610"/>
        <v/>
      </c>
      <c r="Q12998" s="70" t="str">
        <f t="shared" si="611"/>
        <v/>
      </c>
      <c r="R12998" s="70" t="str">
        <f>IFERROR(IF(K12998="handling and wharfage",SUM(P12998:Q12998),IF(OR(K12998="tank",K12998="Boat",K12998="car"),INDEX(Rate!$B$4:$M$25,MATCH(Gilbert!N12998,Rate!$A$4:$A$25,0),MATCH(Gilbert!L12998,Rate!$B$3:$M$3,0))*O12998*0.8,INDEX(Rate!$B$4:$M$25,MATCH(Gilbert!N12998,Rate!$A$4:$A$25,0),MATCH(Gilbert!L12998,Rate!$B$3:$M$3,0))*O12998)),"")</f>
        <v/>
      </c>
      <c r="T12998" s="71" t="str">
        <f t="shared" si="612"/>
        <v/>
      </c>
    </row>
    <row r="12999" spans="16:20">
      <c r="P12999" s="70" t="str">
        <f t="shared" si="610"/>
        <v/>
      </c>
      <c r="Q12999" s="70" t="str">
        <f t="shared" si="611"/>
        <v/>
      </c>
      <c r="R12999" s="70" t="str">
        <f>IFERROR(IF(K12999="handling and wharfage",SUM(P12999:Q12999),IF(OR(K12999="tank",K12999="Boat",K12999="car"),INDEX(Rate!$B$4:$M$25,MATCH(Gilbert!N12999,Rate!$A$4:$A$25,0),MATCH(Gilbert!L12999,Rate!$B$3:$M$3,0))*O12999*0.8,INDEX(Rate!$B$4:$M$25,MATCH(Gilbert!N12999,Rate!$A$4:$A$25,0),MATCH(Gilbert!L12999,Rate!$B$3:$M$3,0))*O12999)),"")</f>
        <v/>
      </c>
      <c r="T12999" s="71" t="str">
        <f t="shared" si="612"/>
        <v/>
      </c>
    </row>
    <row r="13000" spans="16:20">
      <c r="P13000" s="70" t="str">
        <f t="shared" si="610"/>
        <v/>
      </c>
      <c r="Q13000" s="70" t="str">
        <f t="shared" si="611"/>
        <v/>
      </c>
      <c r="R13000" s="70" t="str">
        <f>IFERROR(IF(K13000="handling and wharfage",SUM(P13000:Q13000),IF(OR(K13000="tank",K13000="Boat",K13000="car"),INDEX(Rate!$B$4:$M$25,MATCH(Gilbert!N13000,Rate!$A$4:$A$25,0),MATCH(Gilbert!L13000,Rate!$B$3:$M$3,0))*O13000*0.8,INDEX(Rate!$B$4:$M$25,MATCH(Gilbert!N13000,Rate!$A$4:$A$25,0),MATCH(Gilbert!L13000,Rate!$B$3:$M$3,0))*O13000)),"")</f>
        <v/>
      </c>
      <c r="T13000" s="71" t="str">
        <f t="shared" si="612"/>
        <v/>
      </c>
    </row>
    <row r="13001" spans="16:20">
      <c r="P13001" s="70" t="str">
        <f t="shared" si="610"/>
        <v/>
      </c>
      <c r="Q13001" s="70" t="str">
        <f t="shared" si="611"/>
        <v/>
      </c>
      <c r="R13001" s="70" t="str">
        <f>IFERROR(IF(K13001="handling and wharfage",SUM(P13001:Q13001),IF(OR(K13001="tank",K13001="Boat",K13001="car"),INDEX(Rate!$B$4:$M$25,MATCH(Gilbert!N13001,Rate!$A$4:$A$25,0),MATCH(Gilbert!L13001,Rate!$B$3:$M$3,0))*O13001*0.8,INDEX(Rate!$B$4:$M$25,MATCH(Gilbert!N13001,Rate!$A$4:$A$25,0),MATCH(Gilbert!L13001,Rate!$B$3:$M$3,0))*O13001)),"")</f>
        <v/>
      </c>
      <c r="T13001" s="71" t="str">
        <f t="shared" si="612"/>
        <v/>
      </c>
    </row>
    <row r="13002" spans="16:20">
      <c r="P13002" s="70" t="str">
        <f t="shared" si="610"/>
        <v/>
      </c>
      <c r="Q13002" s="70" t="str">
        <f t="shared" si="611"/>
        <v/>
      </c>
      <c r="R13002" s="70" t="str">
        <f>IFERROR(IF(K13002="handling and wharfage",SUM(P13002:Q13002),IF(OR(K13002="tank",K13002="Boat",K13002="car"),INDEX(Rate!$B$4:$M$25,MATCH(Gilbert!N13002,Rate!$A$4:$A$25,0),MATCH(Gilbert!L13002,Rate!$B$3:$M$3,0))*O13002*0.8,INDEX(Rate!$B$4:$M$25,MATCH(Gilbert!N13002,Rate!$A$4:$A$25,0),MATCH(Gilbert!L13002,Rate!$B$3:$M$3,0))*O13002)),"")</f>
        <v/>
      </c>
      <c r="T13002" s="71" t="str">
        <f t="shared" si="612"/>
        <v/>
      </c>
    </row>
    <row r="13003" spans="16:20">
      <c r="P13003" s="70" t="str">
        <f t="shared" si="610"/>
        <v/>
      </c>
      <c r="Q13003" s="70" t="str">
        <f t="shared" si="611"/>
        <v/>
      </c>
      <c r="R13003" s="70" t="str">
        <f>IFERROR(IF(K13003="handling and wharfage",SUM(P13003:Q13003),IF(OR(K13003="tank",K13003="Boat",K13003="car"),INDEX(Rate!$B$4:$M$25,MATCH(Gilbert!N13003,Rate!$A$4:$A$25,0),MATCH(Gilbert!L13003,Rate!$B$3:$M$3,0))*O13003*0.8,INDEX(Rate!$B$4:$M$25,MATCH(Gilbert!N13003,Rate!$A$4:$A$25,0),MATCH(Gilbert!L13003,Rate!$B$3:$M$3,0))*O13003)),"")</f>
        <v/>
      </c>
      <c r="T13003" s="71" t="str">
        <f t="shared" si="612"/>
        <v/>
      </c>
    </row>
    <row r="13004" spans="16:20">
      <c r="P13004" s="70" t="str">
        <f t="shared" si="610"/>
        <v/>
      </c>
      <c r="Q13004" s="70" t="str">
        <f t="shared" si="611"/>
        <v/>
      </c>
      <c r="R13004" s="70" t="str">
        <f>IFERROR(IF(K13004="handling and wharfage",SUM(P13004:Q13004),IF(OR(K13004="tank",K13004="Boat",K13004="car"),INDEX(Rate!$B$4:$M$25,MATCH(Gilbert!N13004,Rate!$A$4:$A$25,0),MATCH(Gilbert!L13004,Rate!$B$3:$M$3,0))*O13004*0.8,INDEX(Rate!$B$4:$M$25,MATCH(Gilbert!N13004,Rate!$A$4:$A$25,0),MATCH(Gilbert!L13004,Rate!$B$3:$M$3,0))*O13004)),"")</f>
        <v/>
      </c>
      <c r="T13004" s="71" t="str">
        <f t="shared" si="612"/>
        <v/>
      </c>
    </row>
    <row r="13005" spans="16:20">
      <c r="P13005" s="70" t="str">
        <f t="shared" si="610"/>
        <v/>
      </c>
      <c r="Q13005" s="70" t="str">
        <f t="shared" si="611"/>
        <v/>
      </c>
      <c r="R13005" s="70" t="str">
        <f>IFERROR(IF(K13005="handling and wharfage",SUM(P13005:Q13005),IF(OR(K13005="tank",K13005="Boat",K13005="car"),INDEX(Rate!$B$4:$M$25,MATCH(Gilbert!N13005,Rate!$A$4:$A$25,0),MATCH(Gilbert!L13005,Rate!$B$3:$M$3,0))*O13005*0.8,INDEX(Rate!$B$4:$M$25,MATCH(Gilbert!N13005,Rate!$A$4:$A$25,0),MATCH(Gilbert!L13005,Rate!$B$3:$M$3,0))*O13005)),"")</f>
        <v/>
      </c>
      <c r="T13005" s="71" t="str">
        <f t="shared" si="612"/>
        <v/>
      </c>
    </row>
    <row r="13006" spans="16:20">
      <c r="P13006" s="70" t="str">
        <f t="shared" si="610"/>
        <v/>
      </c>
      <c r="Q13006" s="70" t="str">
        <f t="shared" si="611"/>
        <v/>
      </c>
      <c r="R13006" s="70" t="str">
        <f>IFERROR(IF(K13006="handling and wharfage",SUM(P13006:Q13006),IF(OR(K13006="tank",K13006="Boat",K13006="car"),INDEX(Rate!$B$4:$M$25,MATCH(Gilbert!N13006,Rate!$A$4:$A$25,0),MATCH(Gilbert!L13006,Rate!$B$3:$M$3,0))*O13006*0.8,INDEX(Rate!$B$4:$M$25,MATCH(Gilbert!N13006,Rate!$A$4:$A$25,0),MATCH(Gilbert!L13006,Rate!$B$3:$M$3,0))*O13006)),"")</f>
        <v/>
      </c>
      <c r="T13006" s="71" t="str">
        <f t="shared" si="612"/>
        <v/>
      </c>
    </row>
    <row r="13007" spans="16:20">
      <c r="P13007" s="70" t="str">
        <f t="shared" si="610"/>
        <v/>
      </c>
      <c r="Q13007" s="70" t="str">
        <f t="shared" si="611"/>
        <v/>
      </c>
      <c r="R13007" s="70" t="str">
        <f>IFERROR(IF(K13007="handling and wharfage",SUM(P13007:Q13007),IF(OR(K13007="tank",K13007="Boat",K13007="car"),INDEX(Rate!$B$4:$M$25,MATCH(Gilbert!N13007,Rate!$A$4:$A$25,0),MATCH(Gilbert!L13007,Rate!$B$3:$M$3,0))*O13007*0.8,INDEX(Rate!$B$4:$M$25,MATCH(Gilbert!N13007,Rate!$A$4:$A$25,0),MATCH(Gilbert!L13007,Rate!$B$3:$M$3,0))*O13007)),"")</f>
        <v/>
      </c>
      <c r="T13007" s="71" t="str">
        <f t="shared" si="612"/>
        <v/>
      </c>
    </row>
    <row r="13008" spans="16:20">
      <c r="P13008" s="70" t="str">
        <f t="shared" si="610"/>
        <v/>
      </c>
      <c r="Q13008" s="70" t="str">
        <f t="shared" si="611"/>
        <v/>
      </c>
      <c r="R13008" s="70" t="str">
        <f>IFERROR(IF(K13008="handling and wharfage",SUM(P13008:Q13008),IF(OR(K13008="tank",K13008="Boat",K13008="car"),INDEX(Rate!$B$4:$M$25,MATCH(Gilbert!N13008,Rate!$A$4:$A$25,0),MATCH(Gilbert!L13008,Rate!$B$3:$M$3,0))*O13008*0.8,INDEX(Rate!$B$4:$M$25,MATCH(Gilbert!N13008,Rate!$A$4:$A$25,0),MATCH(Gilbert!L13008,Rate!$B$3:$M$3,0))*O13008)),"")</f>
        <v/>
      </c>
      <c r="T13008" s="71" t="str">
        <f t="shared" si="612"/>
        <v/>
      </c>
    </row>
    <row r="13009" spans="16:20">
      <c r="P13009" s="70" t="str">
        <f t="shared" si="610"/>
        <v/>
      </c>
      <c r="Q13009" s="70" t="str">
        <f t="shared" si="611"/>
        <v/>
      </c>
      <c r="R13009" s="70" t="str">
        <f>IFERROR(IF(K13009="handling and wharfage",SUM(P13009:Q13009),IF(OR(K13009="tank",K13009="Boat",K13009="car"),INDEX(Rate!$B$4:$M$25,MATCH(Gilbert!N13009,Rate!$A$4:$A$25,0),MATCH(Gilbert!L13009,Rate!$B$3:$M$3,0))*O13009*0.8,INDEX(Rate!$B$4:$M$25,MATCH(Gilbert!N13009,Rate!$A$4:$A$25,0),MATCH(Gilbert!L13009,Rate!$B$3:$M$3,0))*O13009)),"")</f>
        <v/>
      </c>
      <c r="T13009" s="71" t="str">
        <f t="shared" si="612"/>
        <v/>
      </c>
    </row>
    <row r="13010" spans="16:20">
      <c r="P13010" s="70" t="str">
        <f t="shared" si="610"/>
        <v/>
      </c>
      <c r="Q13010" s="70" t="str">
        <f t="shared" si="611"/>
        <v/>
      </c>
      <c r="R13010" s="70" t="str">
        <f>IFERROR(IF(K13010="handling and wharfage",SUM(P13010:Q13010),IF(OR(K13010="tank",K13010="Boat",K13010="car"),INDEX(Rate!$B$4:$M$25,MATCH(Gilbert!N13010,Rate!$A$4:$A$25,0),MATCH(Gilbert!L13010,Rate!$B$3:$M$3,0))*O13010*0.8,INDEX(Rate!$B$4:$M$25,MATCH(Gilbert!N13010,Rate!$A$4:$A$25,0),MATCH(Gilbert!L13010,Rate!$B$3:$M$3,0))*O13010)),"")</f>
        <v/>
      </c>
      <c r="T13010" s="71" t="str">
        <f t="shared" si="612"/>
        <v/>
      </c>
    </row>
    <row r="13011" spans="16:20">
      <c r="P13011" s="70" t="str">
        <f t="shared" si="610"/>
        <v/>
      </c>
      <c r="Q13011" s="70" t="str">
        <f t="shared" si="611"/>
        <v/>
      </c>
      <c r="R13011" s="70" t="str">
        <f>IFERROR(IF(K13011="handling and wharfage",SUM(P13011:Q13011),IF(OR(K13011="tank",K13011="Boat",K13011="car"),INDEX(Rate!$B$4:$M$25,MATCH(Gilbert!N13011,Rate!$A$4:$A$25,0),MATCH(Gilbert!L13011,Rate!$B$3:$M$3,0))*O13011*0.8,INDEX(Rate!$B$4:$M$25,MATCH(Gilbert!N13011,Rate!$A$4:$A$25,0),MATCH(Gilbert!L13011,Rate!$B$3:$M$3,0))*O13011)),"")</f>
        <v/>
      </c>
      <c r="T13011" s="71" t="str">
        <f t="shared" si="612"/>
        <v/>
      </c>
    </row>
    <row r="13012" spans="16:20">
      <c r="P13012" s="70" t="str">
        <f t="shared" si="610"/>
        <v/>
      </c>
      <c r="Q13012" s="70" t="str">
        <f t="shared" si="611"/>
        <v/>
      </c>
      <c r="R13012" s="70" t="str">
        <f>IFERROR(IF(K13012="handling and wharfage",SUM(P13012:Q13012),IF(OR(K13012="tank",K13012="Boat",K13012="car"),INDEX(Rate!$B$4:$M$25,MATCH(Gilbert!N13012,Rate!$A$4:$A$25,0),MATCH(Gilbert!L13012,Rate!$B$3:$M$3,0))*O13012*0.8,INDEX(Rate!$B$4:$M$25,MATCH(Gilbert!N13012,Rate!$A$4:$A$25,0),MATCH(Gilbert!L13012,Rate!$B$3:$M$3,0))*O13012)),"")</f>
        <v/>
      </c>
      <c r="T13012" s="71" t="str">
        <f t="shared" si="612"/>
        <v/>
      </c>
    </row>
    <row r="13013" spans="16:20">
      <c r="P13013" s="70" t="str">
        <f t="shared" si="610"/>
        <v/>
      </c>
      <c r="Q13013" s="70" t="str">
        <f t="shared" si="611"/>
        <v/>
      </c>
      <c r="R13013" s="70" t="str">
        <f>IFERROR(IF(K13013="handling and wharfage",SUM(P13013:Q13013),IF(OR(K13013="tank",K13013="Boat",K13013="car"),INDEX(Rate!$B$4:$M$25,MATCH(Gilbert!N13013,Rate!$A$4:$A$25,0),MATCH(Gilbert!L13013,Rate!$B$3:$M$3,0))*O13013*0.8,INDEX(Rate!$B$4:$M$25,MATCH(Gilbert!N13013,Rate!$A$4:$A$25,0),MATCH(Gilbert!L13013,Rate!$B$3:$M$3,0))*O13013)),"")</f>
        <v/>
      </c>
      <c r="T13013" s="71" t="str">
        <f t="shared" si="612"/>
        <v/>
      </c>
    </row>
    <row r="13014" spans="16:20">
      <c r="P13014" s="70" t="str">
        <f t="shared" si="610"/>
        <v/>
      </c>
      <c r="Q13014" s="70" t="str">
        <f t="shared" si="611"/>
        <v/>
      </c>
      <c r="R13014" s="70" t="str">
        <f>IFERROR(IF(K13014="handling and wharfage",SUM(P13014:Q13014),IF(OR(K13014="tank",K13014="Boat",K13014="car"),INDEX(Rate!$B$4:$M$25,MATCH(Gilbert!N13014,Rate!$A$4:$A$25,0),MATCH(Gilbert!L13014,Rate!$B$3:$M$3,0))*O13014*0.8,INDEX(Rate!$B$4:$M$25,MATCH(Gilbert!N13014,Rate!$A$4:$A$25,0),MATCH(Gilbert!L13014,Rate!$B$3:$M$3,0))*O13014)),"")</f>
        <v/>
      </c>
      <c r="T13014" s="71" t="str">
        <f t="shared" si="612"/>
        <v/>
      </c>
    </row>
    <row r="13015" spans="16:20">
      <c r="P13015" s="70" t="str">
        <f t="shared" si="610"/>
        <v/>
      </c>
      <c r="Q13015" s="70" t="str">
        <f t="shared" si="611"/>
        <v/>
      </c>
      <c r="R13015" s="70" t="str">
        <f>IFERROR(IF(K13015="handling and wharfage",SUM(P13015:Q13015),IF(OR(K13015="tank",K13015="Boat",K13015="car"),INDEX(Rate!$B$4:$M$25,MATCH(Gilbert!N13015,Rate!$A$4:$A$25,0),MATCH(Gilbert!L13015,Rate!$B$3:$M$3,0))*O13015*0.8,INDEX(Rate!$B$4:$M$25,MATCH(Gilbert!N13015,Rate!$A$4:$A$25,0),MATCH(Gilbert!L13015,Rate!$B$3:$M$3,0))*O13015)),"")</f>
        <v/>
      </c>
      <c r="T13015" s="71" t="str">
        <f t="shared" si="612"/>
        <v/>
      </c>
    </row>
    <row r="13016" spans="16:20">
      <c r="P13016" s="70" t="str">
        <f t="shared" si="610"/>
        <v/>
      </c>
      <c r="Q13016" s="70" t="str">
        <f t="shared" si="611"/>
        <v/>
      </c>
      <c r="R13016" s="70" t="str">
        <f>IFERROR(IF(K13016="handling and wharfage",SUM(P13016:Q13016),IF(OR(K13016="tank",K13016="Boat",K13016="car"),INDEX(Rate!$B$4:$M$25,MATCH(Gilbert!N13016,Rate!$A$4:$A$25,0),MATCH(Gilbert!L13016,Rate!$B$3:$M$3,0))*O13016*0.8,INDEX(Rate!$B$4:$M$25,MATCH(Gilbert!N13016,Rate!$A$4:$A$25,0),MATCH(Gilbert!L13016,Rate!$B$3:$M$3,0))*O13016)),"")</f>
        <v/>
      </c>
      <c r="T13016" s="71" t="str">
        <f t="shared" si="612"/>
        <v/>
      </c>
    </row>
    <row r="13017" spans="16:20">
      <c r="P13017" s="70" t="str">
        <f t="shared" si="610"/>
        <v/>
      </c>
      <c r="Q13017" s="70" t="str">
        <f t="shared" si="611"/>
        <v/>
      </c>
      <c r="R13017" s="70" t="str">
        <f>IFERROR(IF(K13017="handling and wharfage",SUM(P13017:Q13017),IF(OR(K13017="tank",K13017="Boat",K13017="car"),INDEX(Rate!$B$4:$M$25,MATCH(Gilbert!N13017,Rate!$A$4:$A$25,0),MATCH(Gilbert!L13017,Rate!$B$3:$M$3,0))*O13017*0.8,INDEX(Rate!$B$4:$M$25,MATCH(Gilbert!N13017,Rate!$A$4:$A$25,0),MATCH(Gilbert!L13017,Rate!$B$3:$M$3,0))*O13017)),"")</f>
        <v/>
      </c>
      <c r="T13017" s="71" t="str">
        <f t="shared" si="612"/>
        <v/>
      </c>
    </row>
    <row r="13018" spans="16:20">
      <c r="P13018" s="70" t="str">
        <f t="shared" si="610"/>
        <v/>
      </c>
      <c r="Q13018" s="70" t="str">
        <f t="shared" si="611"/>
        <v/>
      </c>
      <c r="R13018" s="70" t="str">
        <f>IFERROR(IF(K13018="handling and wharfage",SUM(P13018:Q13018),IF(OR(K13018="tank",K13018="Boat",K13018="car"),INDEX(Rate!$B$4:$M$25,MATCH(Gilbert!N13018,Rate!$A$4:$A$25,0),MATCH(Gilbert!L13018,Rate!$B$3:$M$3,0))*O13018*0.8,INDEX(Rate!$B$4:$M$25,MATCH(Gilbert!N13018,Rate!$A$4:$A$25,0),MATCH(Gilbert!L13018,Rate!$B$3:$M$3,0))*O13018)),"")</f>
        <v/>
      </c>
      <c r="T13018" s="71" t="str">
        <f t="shared" si="612"/>
        <v/>
      </c>
    </row>
    <row r="13019" spans="16:20">
      <c r="P13019" s="70" t="str">
        <f t="shared" si="610"/>
        <v/>
      </c>
      <c r="Q13019" s="70" t="str">
        <f t="shared" si="611"/>
        <v/>
      </c>
      <c r="R13019" s="70" t="str">
        <f>IFERROR(IF(K13019="handling and wharfage",SUM(P13019:Q13019),IF(OR(K13019="tank",K13019="Boat",K13019="car"),INDEX(Rate!$B$4:$M$25,MATCH(Gilbert!N13019,Rate!$A$4:$A$25,0),MATCH(Gilbert!L13019,Rate!$B$3:$M$3,0))*O13019*0.8,INDEX(Rate!$B$4:$M$25,MATCH(Gilbert!N13019,Rate!$A$4:$A$25,0),MATCH(Gilbert!L13019,Rate!$B$3:$M$3,0))*O13019)),"")</f>
        <v/>
      </c>
      <c r="T13019" s="71" t="str">
        <f t="shared" si="612"/>
        <v/>
      </c>
    </row>
    <row r="13020" spans="16:20">
      <c r="P13020" s="70" t="str">
        <f t="shared" si="610"/>
        <v/>
      </c>
      <c r="Q13020" s="70" t="str">
        <f t="shared" si="611"/>
        <v/>
      </c>
      <c r="R13020" s="70" t="str">
        <f>IFERROR(IF(K13020="handling and wharfage",SUM(P13020:Q13020),IF(OR(K13020="tank",K13020="Boat",K13020="car"),INDEX(Rate!$B$4:$M$25,MATCH(Gilbert!N13020,Rate!$A$4:$A$25,0),MATCH(Gilbert!L13020,Rate!$B$3:$M$3,0))*O13020*0.8,INDEX(Rate!$B$4:$M$25,MATCH(Gilbert!N13020,Rate!$A$4:$A$25,0),MATCH(Gilbert!L13020,Rate!$B$3:$M$3,0))*O13020)),"")</f>
        <v/>
      </c>
      <c r="T13020" s="71" t="str">
        <f t="shared" si="612"/>
        <v/>
      </c>
    </row>
    <row r="13021" spans="16:20">
      <c r="P13021" s="70" t="str">
        <f t="shared" si="610"/>
        <v/>
      </c>
      <c r="Q13021" s="70" t="str">
        <f t="shared" si="611"/>
        <v/>
      </c>
      <c r="R13021" s="70" t="str">
        <f>IFERROR(IF(K13021="handling and wharfage",SUM(P13021:Q13021),IF(OR(K13021="tank",K13021="Boat",K13021="car"),INDEX(Rate!$B$4:$M$25,MATCH(Gilbert!N13021,Rate!$A$4:$A$25,0),MATCH(Gilbert!L13021,Rate!$B$3:$M$3,0))*O13021*0.8,INDEX(Rate!$B$4:$M$25,MATCH(Gilbert!N13021,Rate!$A$4:$A$25,0),MATCH(Gilbert!L13021,Rate!$B$3:$M$3,0))*O13021)),"")</f>
        <v/>
      </c>
      <c r="T13021" s="71" t="str">
        <f t="shared" si="612"/>
        <v/>
      </c>
    </row>
    <row r="13022" spans="16:20">
      <c r="P13022" s="70" t="str">
        <f t="shared" si="610"/>
        <v/>
      </c>
      <c r="Q13022" s="70" t="str">
        <f t="shared" si="611"/>
        <v/>
      </c>
      <c r="R13022" s="70" t="str">
        <f>IFERROR(IF(K13022="handling and wharfage",SUM(P13022:Q13022),IF(OR(K13022="tank",K13022="Boat",K13022="car"),INDEX(Rate!$B$4:$M$25,MATCH(Gilbert!N13022,Rate!$A$4:$A$25,0),MATCH(Gilbert!L13022,Rate!$B$3:$M$3,0))*O13022*0.8,INDEX(Rate!$B$4:$M$25,MATCH(Gilbert!N13022,Rate!$A$4:$A$25,0),MATCH(Gilbert!L13022,Rate!$B$3:$M$3,0))*O13022)),"")</f>
        <v/>
      </c>
      <c r="T13022" s="71" t="str">
        <f t="shared" si="612"/>
        <v/>
      </c>
    </row>
    <row r="13023" spans="16:20">
      <c r="P13023" s="70" t="str">
        <f t="shared" si="610"/>
        <v/>
      </c>
      <c r="Q13023" s="70" t="str">
        <f t="shared" si="611"/>
        <v/>
      </c>
      <c r="R13023" s="70" t="str">
        <f>IFERROR(IF(K13023="handling and wharfage",SUM(P13023:Q13023),IF(OR(K13023="tank",K13023="Boat",K13023="car"),INDEX(Rate!$B$4:$M$25,MATCH(Gilbert!N13023,Rate!$A$4:$A$25,0),MATCH(Gilbert!L13023,Rate!$B$3:$M$3,0))*O13023*0.8,INDEX(Rate!$B$4:$M$25,MATCH(Gilbert!N13023,Rate!$A$4:$A$25,0),MATCH(Gilbert!L13023,Rate!$B$3:$M$3,0))*O13023)),"")</f>
        <v/>
      </c>
      <c r="T13023" s="71" t="str">
        <f t="shared" si="612"/>
        <v/>
      </c>
    </row>
    <row r="13024" spans="16:20">
      <c r="P13024" s="70" t="str">
        <f t="shared" si="610"/>
        <v/>
      </c>
      <c r="Q13024" s="70" t="str">
        <f t="shared" si="611"/>
        <v/>
      </c>
      <c r="R13024" s="70" t="str">
        <f>IFERROR(IF(K13024="handling and wharfage",SUM(P13024:Q13024),IF(OR(K13024="tank",K13024="Boat",K13024="car"),INDEX(Rate!$B$4:$M$25,MATCH(Gilbert!N13024,Rate!$A$4:$A$25,0),MATCH(Gilbert!L13024,Rate!$B$3:$M$3,0))*O13024*0.8,INDEX(Rate!$B$4:$M$25,MATCH(Gilbert!N13024,Rate!$A$4:$A$25,0),MATCH(Gilbert!L13024,Rate!$B$3:$M$3,0))*O13024)),"")</f>
        <v/>
      </c>
      <c r="T13024" s="71" t="str">
        <f t="shared" si="612"/>
        <v/>
      </c>
    </row>
    <row r="13025" spans="16:20">
      <c r="P13025" s="70" t="str">
        <f t="shared" si="610"/>
        <v/>
      </c>
      <c r="Q13025" s="70" t="str">
        <f t="shared" si="611"/>
        <v/>
      </c>
      <c r="R13025" s="70" t="str">
        <f>IFERROR(IF(K13025="handling and wharfage",SUM(P13025:Q13025),IF(OR(K13025="tank",K13025="Boat",K13025="car"),INDEX(Rate!$B$4:$M$25,MATCH(Gilbert!N13025,Rate!$A$4:$A$25,0),MATCH(Gilbert!L13025,Rate!$B$3:$M$3,0))*O13025*0.8,INDEX(Rate!$B$4:$M$25,MATCH(Gilbert!N13025,Rate!$A$4:$A$25,0),MATCH(Gilbert!L13025,Rate!$B$3:$M$3,0))*O13025)),"")</f>
        <v/>
      </c>
      <c r="T13025" s="71" t="str">
        <f t="shared" si="612"/>
        <v/>
      </c>
    </row>
    <row r="13026" spans="16:20">
      <c r="P13026" s="70" t="str">
        <f t="shared" si="610"/>
        <v/>
      </c>
      <c r="Q13026" s="70" t="str">
        <f t="shared" si="611"/>
        <v/>
      </c>
      <c r="R13026" s="70" t="str">
        <f>IFERROR(IF(K13026="handling and wharfage",SUM(P13026:Q13026),IF(OR(K13026="tank",K13026="Boat",K13026="car"),INDEX(Rate!$B$4:$M$25,MATCH(Gilbert!N13026,Rate!$A$4:$A$25,0),MATCH(Gilbert!L13026,Rate!$B$3:$M$3,0))*O13026*0.8,INDEX(Rate!$B$4:$M$25,MATCH(Gilbert!N13026,Rate!$A$4:$A$25,0),MATCH(Gilbert!L13026,Rate!$B$3:$M$3,0))*O13026)),"")</f>
        <v/>
      </c>
      <c r="T13026" s="71" t="str">
        <f t="shared" si="612"/>
        <v/>
      </c>
    </row>
    <row r="13027" spans="16:20">
      <c r="P13027" s="70" t="str">
        <f t="shared" si="610"/>
        <v/>
      </c>
      <c r="Q13027" s="70" t="str">
        <f t="shared" si="611"/>
        <v/>
      </c>
      <c r="R13027" s="70" t="str">
        <f>IFERROR(IF(K13027="handling and wharfage",SUM(P13027:Q13027),IF(OR(K13027="tank",K13027="Boat",K13027="car"),INDEX(Rate!$B$4:$M$25,MATCH(Gilbert!N13027,Rate!$A$4:$A$25,0),MATCH(Gilbert!L13027,Rate!$B$3:$M$3,0))*O13027*0.8,INDEX(Rate!$B$4:$M$25,MATCH(Gilbert!N13027,Rate!$A$4:$A$25,0),MATCH(Gilbert!L13027,Rate!$B$3:$M$3,0))*O13027)),"")</f>
        <v/>
      </c>
      <c r="T13027" s="71" t="str">
        <f t="shared" si="612"/>
        <v/>
      </c>
    </row>
    <row r="13028" spans="16:20">
      <c r="P13028" s="70" t="str">
        <f t="shared" si="610"/>
        <v/>
      </c>
      <c r="Q13028" s="70" t="str">
        <f t="shared" si="611"/>
        <v/>
      </c>
      <c r="R13028" s="70" t="str">
        <f>IFERROR(IF(K13028="handling and wharfage",SUM(P13028:Q13028),IF(OR(K13028="tank",K13028="Boat",K13028="car"),INDEX(Rate!$B$4:$M$25,MATCH(Gilbert!N13028,Rate!$A$4:$A$25,0),MATCH(Gilbert!L13028,Rate!$B$3:$M$3,0))*O13028*0.8,INDEX(Rate!$B$4:$M$25,MATCH(Gilbert!N13028,Rate!$A$4:$A$25,0),MATCH(Gilbert!L13028,Rate!$B$3:$M$3,0))*O13028)),"")</f>
        <v/>
      </c>
      <c r="T13028" s="71" t="str">
        <f t="shared" si="612"/>
        <v/>
      </c>
    </row>
    <row r="13029" spans="16:20">
      <c r="P13029" s="70" t="str">
        <f t="shared" si="610"/>
        <v/>
      </c>
      <c r="Q13029" s="70" t="str">
        <f t="shared" si="611"/>
        <v/>
      </c>
      <c r="R13029" s="70" t="str">
        <f>IFERROR(IF(K13029="handling and wharfage",SUM(P13029:Q13029),IF(OR(K13029="tank",K13029="Boat",K13029="car"),INDEX(Rate!$B$4:$M$25,MATCH(Gilbert!N13029,Rate!$A$4:$A$25,0),MATCH(Gilbert!L13029,Rate!$B$3:$M$3,0))*O13029*0.8,INDEX(Rate!$B$4:$M$25,MATCH(Gilbert!N13029,Rate!$A$4:$A$25,0),MATCH(Gilbert!L13029,Rate!$B$3:$M$3,0))*O13029)),"")</f>
        <v/>
      </c>
      <c r="T13029" s="71" t="str">
        <f t="shared" si="612"/>
        <v/>
      </c>
    </row>
    <row r="13030" spans="16:20">
      <c r="P13030" s="70" t="str">
        <f t="shared" si="610"/>
        <v/>
      </c>
      <c r="Q13030" s="70" t="str">
        <f t="shared" si="611"/>
        <v/>
      </c>
      <c r="R13030" s="70" t="str">
        <f>IFERROR(IF(K13030="handling and wharfage",SUM(P13030:Q13030),IF(OR(K13030="tank",K13030="Boat",K13030="car"),INDEX(Rate!$B$4:$M$25,MATCH(Gilbert!N13030,Rate!$A$4:$A$25,0),MATCH(Gilbert!L13030,Rate!$B$3:$M$3,0))*O13030*0.8,INDEX(Rate!$B$4:$M$25,MATCH(Gilbert!N13030,Rate!$A$4:$A$25,0),MATCH(Gilbert!L13030,Rate!$B$3:$M$3,0))*O13030)),"")</f>
        <v/>
      </c>
      <c r="T13030" s="71" t="str">
        <f t="shared" si="612"/>
        <v/>
      </c>
    </row>
    <row r="13031" spans="16:20">
      <c r="P13031" s="70" t="str">
        <f t="shared" si="610"/>
        <v/>
      </c>
      <c r="Q13031" s="70" t="str">
        <f t="shared" si="611"/>
        <v/>
      </c>
      <c r="R13031" s="70" t="str">
        <f>IFERROR(IF(K13031="handling and wharfage",SUM(P13031:Q13031),IF(OR(K13031="tank",K13031="Boat",K13031="car"),INDEX(Rate!$B$4:$M$25,MATCH(Gilbert!N13031,Rate!$A$4:$A$25,0),MATCH(Gilbert!L13031,Rate!$B$3:$M$3,0))*O13031*0.8,INDEX(Rate!$B$4:$M$25,MATCH(Gilbert!N13031,Rate!$A$4:$A$25,0),MATCH(Gilbert!L13031,Rate!$B$3:$M$3,0))*O13031)),"")</f>
        <v/>
      </c>
      <c r="T13031" s="71" t="str">
        <f t="shared" si="612"/>
        <v/>
      </c>
    </row>
    <row r="13032" spans="16:20">
      <c r="P13032" s="70" t="str">
        <f t="shared" si="610"/>
        <v/>
      </c>
      <c r="Q13032" s="70" t="str">
        <f t="shared" si="611"/>
        <v/>
      </c>
      <c r="R13032" s="70" t="str">
        <f>IFERROR(IF(K13032="handling and wharfage",SUM(P13032:Q13032),IF(OR(K13032="tank",K13032="Boat",K13032="car"),INDEX(Rate!$B$4:$M$25,MATCH(Gilbert!N13032,Rate!$A$4:$A$25,0),MATCH(Gilbert!L13032,Rate!$B$3:$M$3,0))*O13032*0.8,INDEX(Rate!$B$4:$M$25,MATCH(Gilbert!N13032,Rate!$A$4:$A$25,0),MATCH(Gilbert!L13032,Rate!$B$3:$M$3,0))*O13032)),"")</f>
        <v/>
      </c>
      <c r="T13032" s="71" t="str">
        <f t="shared" si="612"/>
        <v/>
      </c>
    </row>
    <row r="13033" spans="16:20">
      <c r="P13033" s="70" t="str">
        <f t="shared" si="610"/>
        <v/>
      </c>
      <c r="Q13033" s="70" t="str">
        <f t="shared" si="611"/>
        <v/>
      </c>
      <c r="R13033" s="70" t="str">
        <f>IFERROR(IF(K13033="handling and wharfage",SUM(P13033:Q13033),IF(OR(K13033="tank",K13033="Boat",K13033="car"),INDEX(Rate!$B$4:$M$25,MATCH(Gilbert!N13033,Rate!$A$4:$A$25,0),MATCH(Gilbert!L13033,Rate!$B$3:$M$3,0))*O13033*0.8,INDEX(Rate!$B$4:$M$25,MATCH(Gilbert!N13033,Rate!$A$4:$A$25,0),MATCH(Gilbert!L13033,Rate!$B$3:$M$3,0))*O13033)),"")</f>
        <v/>
      </c>
      <c r="T13033" s="71" t="str">
        <f t="shared" si="612"/>
        <v/>
      </c>
    </row>
    <row r="13034" spans="16:20">
      <c r="P13034" s="70" t="str">
        <f t="shared" si="610"/>
        <v/>
      </c>
      <c r="Q13034" s="70" t="str">
        <f t="shared" si="611"/>
        <v/>
      </c>
      <c r="R13034" s="70" t="str">
        <f>IFERROR(IF(K13034="handling and wharfage",SUM(P13034:Q13034),IF(OR(K13034="tank",K13034="Boat",K13034="car"),INDEX(Rate!$B$4:$M$25,MATCH(Gilbert!N13034,Rate!$A$4:$A$25,0),MATCH(Gilbert!L13034,Rate!$B$3:$M$3,0))*O13034*0.8,INDEX(Rate!$B$4:$M$25,MATCH(Gilbert!N13034,Rate!$A$4:$A$25,0),MATCH(Gilbert!L13034,Rate!$B$3:$M$3,0))*O13034)),"")</f>
        <v/>
      </c>
      <c r="T13034" s="71" t="str">
        <f t="shared" si="612"/>
        <v/>
      </c>
    </row>
    <row r="13035" spans="16:20">
      <c r="P13035" s="70" t="str">
        <f t="shared" si="610"/>
        <v/>
      </c>
      <c r="Q13035" s="70" t="str">
        <f t="shared" si="611"/>
        <v/>
      </c>
      <c r="R13035" s="70" t="str">
        <f>IFERROR(IF(K13035="handling and wharfage",SUM(P13035:Q13035),IF(OR(K13035="tank",K13035="Boat",K13035="car"),INDEX(Rate!$B$4:$M$25,MATCH(Gilbert!N13035,Rate!$A$4:$A$25,0),MATCH(Gilbert!L13035,Rate!$B$3:$M$3,0))*O13035*0.8,INDEX(Rate!$B$4:$M$25,MATCH(Gilbert!N13035,Rate!$A$4:$A$25,0),MATCH(Gilbert!L13035,Rate!$B$3:$M$3,0))*O13035)),"")</f>
        <v/>
      </c>
      <c r="T13035" s="71" t="str">
        <f t="shared" si="612"/>
        <v/>
      </c>
    </row>
    <row r="13036" spans="16:20">
      <c r="P13036" s="70" t="str">
        <f t="shared" si="610"/>
        <v/>
      </c>
      <c r="Q13036" s="70" t="str">
        <f t="shared" si="611"/>
        <v/>
      </c>
      <c r="R13036" s="70" t="str">
        <f>IFERROR(IF(K13036="handling and wharfage",SUM(P13036:Q13036),IF(OR(K13036="tank",K13036="Boat",K13036="car"),INDEX(Rate!$B$4:$M$25,MATCH(Gilbert!N13036,Rate!$A$4:$A$25,0),MATCH(Gilbert!L13036,Rate!$B$3:$M$3,0))*O13036*0.8,INDEX(Rate!$B$4:$M$25,MATCH(Gilbert!N13036,Rate!$A$4:$A$25,0),MATCH(Gilbert!L13036,Rate!$B$3:$M$3,0))*O13036)),"")</f>
        <v/>
      </c>
      <c r="T13036" s="71" t="str">
        <f t="shared" si="612"/>
        <v/>
      </c>
    </row>
    <row r="13037" spans="16:20">
      <c r="P13037" s="70" t="str">
        <f t="shared" si="610"/>
        <v/>
      </c>
      <c r="Q13037" s="70" t="str">
        <f t="shared" si="611"/>
        <v/>
      </c>
      <c r="R13037" s="70" t="str">
        <f>IFERROR(IF(K13037="handling and wharfage",SUM(P13037:Q13037),IF(OR(K13037="tank",K13037="Boat",K13037="car"),INDEX(Rate!$B$4:$M$25,MATCH(Gilbert!N13037,Rate!$A$4:$A$25,0),MATCH(Gilbert!L13037,Rate!$B$3:$M$3,0))*O13037*0.8,INDEX(Rate!$B$4:$M$25,MATCH(Gilbert!N13037,Rate!$A$4:$A$25,0),MATCH(Gilbert!L13037,Rate!$B$3:$M$3,0))*O13037)),"")</f>
        <v/>
      </c>
      <c r="T13037" s="71" t="str">
        <f t="shared" si="612"/>
        <v/>
      </c>
    </row>
    <row r="13038" spans="16:20">
      <c r="P13038" s="70" t="str">
        <f t="shared" si="610"/>
        <v/>
      </c>
      <c r="Q13038" s="70" t="str">
        <f t="shared" si="611"/>
        <v/>
      </c>
      <c r="R13038" s="70" t="str">
        <f>IFERROR(IF(K13038="handling and wharfage",SUM(P13038:Q13038),IF(OR(K13038="tank",K13038="Boat",K13038="car"),INDEX(Rate!$B$4:$M$25,MATCH(Gilbert!N13038,Rate!$A$4:$A$25,0),MATCH(Gilbert!L13038,Rate!$B$3:$M$3,0))*O13038*0.8,INDEX(Rate!$B$4:$M$25,MATCH(Gilbert!N13038,Rate!$A$4:$A$25,0),MATCH(Gilbert!L13038,Rate!$B$3:$M$3,0))*O13038)),"")</f>
        <v/>
      </c>
      <c r="T13038" s="71" t="str">
        <f t="shared" si="612"/>
        <v/>
      </c>
    </row>
    <row r="13039" spans="16:20">
      <c r="P13039" s="70" t="str">
        <f t="shared" si="610"/>
        <v/>
      </c>
      <c r="Q13039" s="70" t="str">
        <f t="shared" si="611"/>
        <v/>
      </c>
      <c r="R13039" s="70" t="str">
        <f>IFERROR(IF(K13039="handling and wharfage",SUM(P13039:Q13039),IF(OR(K13039="tank",K13039="Boat",K13039="car"),INDEX(Rate!$B$4:$M$25,MATCH(Gilbert!N13039,Rate!$A$4:$A$25,0),MATCH(Gilbert!L13039,Rate!$B$3:$M$3,0))*O13039*0.8,INDEX(Rate!$B$4:$M$25,MATCH(Gilbert!N13039,Rate!$A$4:$A$25,0),MATCH(Gilbert!L13039,Rate!$B$3:$M$3,0))*O13039)),"")</f>
        <v/>
      </c>
      <c r="T13039" s="71" t="str">
        <f t="shared" si="612"/>
        <v/>
      </c>
    </row>
    <row r="13040" spans="16:20">
      <c r="P13040" s="70" t="str">
        <f t="shared" si="610"/>
        <v/>
      </c>
      <c r="Q13040" s="70" t="str">
        <f t="shared" si="611"/>
        <v/>
      </c>
      <c r="R13040" s="70" t="str">
        <f>IFERROR(IF(K13040="handling and wharfage",SUM(P13040:Q13040),IF(OR(K13040="tank",K13040="Boat",K13040="car"),INDEX(Rate!$B$4:$M$25,MATCH(Gilbert!N13040,Rate!$A$4:$A$25,0),MATCH(Gilbert!L13040,Rate!$B$3:$M$3,0))*O13040*0.8,INDEX(Rate!$B$4:$M$25,MATCH(Gilbert!N13040,Rate!$A$4:$A$25,0),MATCH(Gilbert!L13040,Rate!$B$3:$M$3,0))*O13040)),"")</f>
        <v/>
      </c>
      <c r="T13040" s="71" t="str">
        <f t="shared" si="612"/>
        <v/>
      </c>
    </row>
    <row r="13041" spans="16:20">
      <c r="P13041" s="70" t="str">
        <f t="shared" si="610"/>
        <v/>
      </c>
      <c r="Q13041" s="70" t="str">
        <f t="shared" si="611"/>
        <v/>
      </c>
      <c r="R13041" s="70" t="str">
        <f>IFERROR(IF(K13041="handling and wharfage",SUM(P13041:Q13041),IF(OR(K13041="tank",K13041="Boat",K13041="car"),INDEX(Rate!$B$4:$M$25,MATCH(Gilbert!N13041,Rate!$A$4:$A$25,0),MATCH(Gilbert!L13041,Rate!$B$3:$M$3,0))*O13041*0.8,INDEX(Rate!$B$4:$M$25,MATCH(Gilbert!N13041,Rate!$A$4:$A$25,0),MATCH(Gilbert!L13041,Rate!$B$3:$M$3,0))*O13041)),"")</f>
        <v/>
      </c>
      <c r="T13041" s="71" t="str">
        <f t="shared" si="612"/>
        <v/>
      </c>
    </row>
    <row r="13042" spans="16:20">
      <c r="P13042" s="70" t="str">
        <f t="shared" si="610"/>
        <v/>
      </c>
      <c r="Q13042" s="70" t="str">
        <f t="shared" si="611"/>
        <v/>
      </c>
      <c r="R13042" s="70" t="str">
        <f>IFERROR(IF(K13042="handling and wharfage",SUM(P13042:Q13042),IF(OR(K13042="tank",K13042="Boat",K13042="car"),INDEX(Rate!$B$4:$M$25,MATCH(Gilbert!N13042,Rate!$A$4:$A$25,0),MATCH(Gilbert!L13042,Rate!$B$3:$M$3,0))*O13042*0.8,INDEX(Rate!$B$4:$M$25,MATCH(Gilbert!N13042,Rate!$A$4:$A$25,0),MATCH(Gilbert!L13042,Rate!$B$3:$M$3,0))*O13042)),"")</f>
        <v/>
      </c>
      <c r="T13042" s="71" t="str">
        <f t="shared" si="612"/>
        <v/>
      </c>
    </row>
    <row r="13043" spans="16:20">
      <c r="P13043" s="70" t="str">
        <f t="shared" si="610"/>
        <v/>
      </c>
      <c r="Q13043" s="70" t="str">
        <f t="shared" si="611"/>
        <v/>
      </c>
      <c r="R13043" s="70" t="str">
        <f>IFERROR(IF(K13043="handling and wharfage",SUM(P13043:Q13043),IF(OR(K13043="tank",K13043="Boat",K13043="car"),INDEX(Rate!$B$4:$M$25,MATCH(Gilbert!N13043,Rate!$A$4:$A$25,0),MATCH(Gilbert!L13043,Rate!$B$3:$M$3,0))*O13043*0.8,INDEX(Rate!$B$4:$M$25,MATCH(Gilbert!N13043,Rate!$A$4:$A$25,0),MATCH(Gilbert!L13043,Rate!$B$3:$M$3,0))*O13043)),"")</f>
        <v/>
      </c>
      <c r="T13043" s="71" t="str">
        <f t="shared" si="612"/>
        <v/>
      </c>
    </row>
    <row r="13044" spans="16:20">
      <c r="P13044" s="70" t="str">
        <f t="shared" si="610"/>
        <v/>
      </c>
      <c r="Q13044" s="70" t="str">
        <f t="shared" si="611"/>
        <v/>
      </c>
      <c r="R13044" s="70" t="str">
        <f>IFERROR(IF(K13044="handling and wharfage",SUM(P13044:Q13044),IF(OR(K13044="tank",K13044="Boat",K13044="car"),INDEX(Rate!$B$4:$M$25,MATCH(Gilbert!N13044,Rate!$A$4:$A$25,0),MATCH(Gilbert!L13044,Rate!$B$3:$M$3,0))*O13044*0.8,INDEX(Rate!$B$4:$M$25,MATCH(Gilbert!N13044,Rate!$A$4:$A$25,0),MATCH(Gilbert!L13044,Rate!$B$3:$M$3,0))*O13044)),"")</f>
        <v/>
      </c>
      <c r="T13044" s="71" t="str">
        <f t="shared" si="612"/>
        <v/>
      </c>
    </row>
    <row r="13045" spans="16:20">
      <c r="P13045" s="70" t="str">
        <f t="shared" si="610"/>
        <v/>
      </c>
      <c r="Q13045" s="70" t="str">
        <f t="shared" si="611"/>
        <v/>
      </c>
      <c r="R13045" s="70" t="str">
        <f>IFERROR(IF(K13045="handling and wharfage",SUM(P13045:Q13045),IF(OR(K13045="tank",K13045="Boat",K13045="car"),INDEX(Rate!$B$4:$M$25,MATCH(Gilbert!N13045,Rate!$A$4:$A$25,0),MATCH(Gilbert!L13045,Rate!$B$3:$M$3,0))*O13045*0.8,INDEX(Rate!$B$4:$M$25,MATCH(Gilbert!N13045,Rate!$A$4:$A$25,0),MATCH(Gilbert!L13045,Rate!$B$3:$M$3,0))*O13045)),"")</f>
        <v/>
      </c>
      <c r="T13045" s="71" t="str">
        <f t="shared" si="612"/>
        <v/>
      </c>
    </row>
    <row r="13046" spans="16:20">
      <c r="P13046" s="70" t="str">
        <f t="shared" si="610"/>
        <v/>
      </c>
      <c r="Q13046" s="70" t="str">
        <f t="shared" si="611"/>
        <v/>
      </c>
      <c r="R13046" s="70" t="str">
        <f>IFERROR(IF(K13046="handling and wharfage",SUM(P13046:Q13046),IF(OR(K13046="tank",K13046="Boat",K13046="car"),INDEX(Rate!$B$4:$M$25,MATCH(Gilbert!N13046,Rate!$A$4:$A$25,0),MATCH(Gilbert!L13046,Rate!$B$3:$M$3,0))*O13046*0.8,INDEX(Rate!$B$4:$M$25,MATCH(Gilbert!N13046,Rate!$A$4:$A$25,0),MATCH(Gilbert!L13046,Rate!$B$3:$M$3,0))*O13046)),"")</f>
        <v/>
      </c>
      <c r="T13046" s="71" t="str">
        <f t="shared" si="612"/>
        <v/>
      </c>
    </row>
    <row r="13047" spans="16:20">
      <c r="P13047" s="70" t="str">
        <f t="shared" si="610"/>
        <v/>
      </c>
      <c r="Q13047" s="70" t="str">
        <f t="shared" si="611"/>
        <v/>
      </c>
      <c r="R13047" s="70" t="str">
        <f>IFERROR(IF(K13047="handling and wharfage",SUM(P13047:Q13047),IF(OR(K13047="tank",K13047="Boat",K13047="car"),INDEX(Rate!$B$4:$M$25,MATCH(Gilbert!N13047,Rate!$A$4:$A$25,0),MATCH(Gilbert!L13047,Rate!$B$3:$M$3,0))*O13047*0.8,INDEX(Rate!$B$4:$M$25,MATCH(Gilbert!N13047,Rate!$A$4:$A$25,0),MATCH(Gilbert!L13047,Rate!$B$3:$M$3,0))*O13047)),"")</f>
        <v/>
      </c>
      <c r="T13047" s="71" t="str">
        <f t="shared" si="612"/>
        <v/>
      </c>
    </row>
    <row r="13048" spans="16:20">
      <c r="P13048" s="70" t="str">
        <f t="shared" si="610"/>
        <v/>
      </c>
      <c r="Q13048" s="70" t="str">
        <f t="shared" si="611"/>
        <v/>
      </c>
      <c r="R13048" s="70" t="str">
        <f>IFERROR(IF(K13048="handling and wharfage",SUM(P13048:Q13048),IF(OR(K13048="tank",K13048="Boat",K13048="car"),INDEX(Rate!$B$4:$M$25,MATCH(Gilbert!N13048,Rate!$A$4:$A$25,0),MATCH(Gilbert!L13048,Rate!$B$3:$M$3,0))*O13048*0.8,INDEX(Rate!$B$4:$M$25,MATCH(Gilbert!N13048,Rate!$A$4:$A$25,0),MATCH(Gilbert!L13048,Rate!$B$3:$M$3,0))*O13048)),"")</f>
        <v/>
      </c>
      <c r="T13048" s="71" t="str">
        <f t="shared" si="612"/>
        <v/>
      </c>
    </row>
    <row r="13049" spans="16:20">
      <c r="P13049" s="70" t="str">
        <f t="shared" si="610"/>
        <v/>
      </c>
      <c r="Q13049" s="70" t="str">
        <f t="shared" si="611"/>
        <v/>
      </c>
      <c r="R13049" s="70" t="str">
        <f>IFERROR(IF(K13049="handling and wharfage",SUM(P13049:Q13049),IF(OR(K13049="tank",K13049="Boat",K13049="car"),INDEX(Rate!$B$4:$M$25,MATCH(Gilbert!N13049,Rate!$A$4:$A$25,0),MATCH(Gilbert!L13049,Rate!$B$3:$M$3,0))*O13049*0.8,INDEX(Rate!$B$4:$M$25,MATCH(Gilbert!N13049,Rate!$A$4:$A$25,0),MATCH(Gilbert!L13049,Rate!$B$3:$M$3,0))*O13049)),"")</f>
        <v/>
      </c>
      <c r="T13049" s="71" t="str">
        <f t="shared" si="612"/>
        <v/>
      </c>
    </row>
    <row r="13050" spans="16:20">
      <c r="P13050" s="70" t="str">
        <f t="shared" si="610"/>
        <v/>
      </c>
      <c r="Q13050" s="70" t="str">
        <f t="shared" si="611"/>
        <v/>
      </c>
      <c r="R13050" s="70" t="str">
        <f>IFERROR(IF(K13050="handling and wharfage",SUM(P13050:Q13050),IF(OR(K13050="tank",K13050="Boat",K13050="car"),INDEX(Rate!$B$4:$M$25,MATCH(Gilbert!N13050,Rate!$A$4:$A$25,0),MATCH(Gilbert!L13050,Rate!$B$3:$M$3,0))*O13050*0.8,INDEX(Rate!$B$4:$M$25,MATCH(Gilbert!N13050,Rate!$A$4:$A$25,0),MATCH(Gilbert!L13050,Rate!$B$3:$M$3,0))*O13050)),"")</f>
        <v/>
      </c>
      <c r="T13050" s="71" t="str">
        <f t="shared" si="612"/>
        <v/>
      </c>
    </row>
    <row r="13051" spans="16:20">
      <c r="P13051" s="70" t="str">
        <f t="shared" si="610"/>
        <v/>
      </c>
      <c r="Q13051" s="70" t="str">
        <f t="shared" si="611"/>
        <v/>
      </c>
      <c r="R13051" s="70" t="str">
        <f>IFERROR(IF(K13051="handling and wharfage",SUM(P13051:Q13051),IF(OR(K13051="tank",K13051="Boat",K13051="car"),INDEX(Rate!$B$4:$M$25,MATCH(Gilbert!N13051,Rate!$A$4:$A$25,0),MATCH(Gilbert!L13051,Rate!$B$3:$M$3,0))*O13051*0.8,INDEX(Rate!$B$4:$M$25,MATCH(Gilbert!N13051,Rate!$A$4:$A$25,0),MATCH(Gilbert!L13051,Rate!$B$3:$M$3,0))*O13051)),"")</f>
        <v/>
      </c>
      <c r="T13051" s="71" t="str">
        <f t="shared" si="612"/>
        <v/>
      </c>
    </row>
    <row r="13052" spans="16:20">
      <c r="P13052" s="70" t="str">
        <f t="shared" si="610"/>
        <v/>
      </c>
      <c r="Q13052" s="70" t="str">
        <f t="shared" si="611"/>
        <v/>
      </c>
      <c r="R13052" s="70" t="str">
        <f>IFERROR(IF(K13052="handling and wharfage",SUM(P13052:Q13052),IF(OR(K13052="tank",K13052="Boat",K13052="car"),INDEX(Rate!$B$4:$M$25,MATCH(Gilbert!N13052,Rate!$A$4:$A$25,0),MATCH(Gilbert!L13052,Rate!$B$3:$M$3,0))*O13052*0.8,INDEX(Rate!$B$4:$M$25,MATCH(Gilbert!N13052,Rate!$A$4:$A$25,0),MATCH(Gilbert!L13052,Rate!$B$3:$M$3,0))*O13052)),"")</f>
        <v/>
      </c>
      <c r="T13052" s="71" t="str">
        <f t="shared" si="612"/>
        <v/>
      </c>
    </row>
    <row r="13053" spans="16:20">
      <c r="P13053" s="70" t="str">
        <f t="shared" si="610"/>
        <v/>
      </c>
      <c r="Q13053" s="70" t="str">
        <f t="shared" si="611"/>
        <v/>
      </c>
      <c r="R13053" s="70" t="str">
        <f>IFERROR(IF(K13053="handling and wharfage",SUM(P13053:Q13053),IF(OR(K13053="tank",K13053="Boat",K13053="car"),INDEX(Rate!$B$4:$M$25,MATCH(Gilbert!N13053,Rate!$A$4:$A$25,0),MATCH(Gilbert!L13053,Rate!$B$3:$M$3,0))*O13053*0.8,INDEX(Rate!$B$4:$M$25,MATCH(Gilbert!N13053,Rate!$A$4:$A$25,0),MATCH(Gilbert!L13053,Rate!$B$3:$M$3,0))*O13053)),"")</f>
        <v/>
      </c>
      <c r="T13053" s="71" t="str">
        <f t="shared" si="612"/>
        <v/>
      </c>
    </row>
    <row r="13054" spans="16:20">
      <c r="P13054" s="70" t="str">
        <f t="shared" si="610"/>
        <v/>
      </c>
      <c r="Q13054" s="70" t="str">
        <f t="shared" si="611"/>
        <v/>
      </c>
      <c r="R13054" s="70" t="str">
        <f>IFERROR(IF(K13054="handling and wharfage",SUM(P13054:Q13054),IF(OR(K13054="tank",K13054="Boat",K13054="car"),INDEX(Rate!$B$4:$M$25,MATCH(Gilbert!N13054,Rate!$A$4:$A$25,0),MATCH(Gilbert!L13054,Rate!$B$3:$M$3,0))*O13054*0.8,INDEX(Rate!$B$4:$M$25,MATCH(Gilbert!N13054,Rate!$A$4:$A$25,0),MATCH(Gilbert!L13054,Rate!$B$3:$M$3,0))*O13054)),"")</f>
        <v/>
      </c>
      <c r="T13054" s="71" t="str">
        <f t="shared" si="612"/>
        <v/>
      </c>
    </row>
    <row r="13055" spans="16:20">
      <c r="P13055" s="70" t="str">
        <f t="shared" si="610"/>
        <v/>
      </c>
      <c r="Q13055" s="70" t="str">
        <f t="shared" si="611"/>
        <v/>
      </c>
      <c r="R13055" s="70" t="str">
        <f>IFERROR(IF(K13055="handling and wharfage",SUM(P13055:Q13055),IF(OR(K13055="tank",K13055="Boat",K13055="car"),INDEX(Rate!$B$4:$M$25,MATCH(Gilbert!N13055,Rate!$A$4:$A$25,0),MATCH(Gilbert!L13055,Rate!$B$3:$M$3,0))*O13055*0.8,INDEX(Rate!$B$4:$M$25,MATCH(Gilbert!N13055,Rate!$A$4:$A$25,0),MATCH(Gilbert!L13055,Rate!$B$3:$M$3,0))*O13055)),"")</f>
        <v/>
      </c>
      <c r="T13055" s="71" t="str">
        <f t="shared" si="612"/>
        <v/>
      </c>
    </row>
    <row r="13056" spans="16:20">
      <c r="P13056" s="70" t="str">
        <f t="shared" si="610"/>
        <v/>
      </c>
      <c r="Q13056" s="70" t="str">
        <f t="shared" si="611"/>
        <v/>
      </c>
      <c r="R13056" s="70" t="str">
        <f>IFERROR(IF(K13056="handling and wharfage",SUM(P13056:Q13056),IF(OR(K13056="tank",K13056="Boat",K13056="car"),INDEX(Rate!$B$4:$M$25,MATCH(Gilbert!N13056,Rate!$A$4:$A$25,0),MATCH(Gilbert!L13056,Rate!$B$3:$M$3,0))*O13056*0.8,INDEX(Rate!$B$4:$M$25,MATCH(Gilbert!N13056,Rate!$A$4:$A$25,0),MATCH(Gilbert!L13056,Rate!$B$3:$M$3,0))*O13056)),"")</f>
        <v/>
      </c>
      <c r="T13056" s="71" t="str">
        <f t="shared" si="612"/>
        <v/>
      </c>
    </row>
    <row r="13057" spans="16:20">
      <c r="P13057" s="70" t="str">
        <f t="shared" si="610"/>
        <v/>
      </c>
      <c r="Q13057" s="70" t="str">
        <f t="shared" si="611"/>
        <v/>
      </c>
      <c r="R13057" s="70" t="str">
        <f>IFERROR(IF(K13057="handling and wharfage",SUM(P13057:Q13057),IF(OR(K13057="tank",K13057="Boat",K13057="car"),INDEX(Rate!$B$4:$M$25,MATCH(Gilbert!N13057,Rate!$A$4:$A$25,0),MATCH(Gilbert!L13057,Rate!$B$3:$M$3,0))*O13057*0.8,INDEX(Rate!$B$4:$M$25,MATCH(Gilbert!N13057,Rate!$A$4:$A$25,0),MATCH(Gilbert!L13057,Rate!$B$3:$M$3,0))*O13057)),"")</f>
        <v/>
      </c>
      <c r="T13057" s="71" t="str">
        <f t="shared" si="612"/>
        <v/>
      </c>
    </row>
    <row r="13058" spans="16:20">
      <c r="P13058" s="70" t="str">
        <f t="shared" si="610"/>
        <v/>
      </c>
      <c r="Q13058" s="70" t="str">
        <f t="shared" si="611"/>
        <v/>
      </c>
      <c r="R13058" s="70" t="str">
        <f>IFERROR(IF(K13058="handling and wharfage",SUM(P13058:Q13058),IF(OR(K13058="tank",K13058="Boat",K13058="car"),INDEX(Rate!$B$4:$M$25,MATCH(Gilbert!N13058,Rate!$A$4:$A$25,0),MATCH(Gilbert!L13058,Rate!$B$3:$M$3,0))*O13058*0.8,INDEX(Rate!$B$4:$M$25,MATCH(Gilbert!N13058,Rate!$A$4:$A$25,0),MATCH(Gilbert!L13058,Rate!$B$3:$M$3,0))*O13058)),"")</f>
        <v/>
      </c>
      <c r="T13058" s="71" t="str">
        <f t="shared" si="612"/>
        <v/>
      </c>
    </row>
    <row r="13059" spans="16:20">
      <c r="P13059" s="70" t="str">
        <f t="shared" ref="P13059:P13122" si="613">IF(OR(K13059="handling and wharfage",K13059="rau handling and wharfage"),O13059*30,"")</f>
        <v/>
      </c>
      <c r="Q13059" s="70" t="str">
        <f t="shared" ref="Q13059:Q13122" si="614">IF(K13059&lt;&gt;"handling and wharfage","",O13059*3.5)</f>
        <v/>
      </c>
      <c r="R13059" s="70" t="str">
        <f>IFERROR(IF(K13059="handling and wharfage",SUM(P13059:Q13059),IF(OR(K13059="tank",K13059="Boat",K13059="car"),INDEX(Rate!$B$4:$M$25,MATCH(Gilbert!N13059,Rate!$A$4:$A$25,0),MATCH(Gilbert!L13059,Rate!$B$3:$M$3,0))*O13059*0.8,INDEX(Rate!$B$4:$M$25,MATCH(Gilbert!N13059,Rate!$A$4:$A$25,0),MATCH(Gilbert!L13059,Rate!$B$3:$M$3,0))*O13059)),"")</f>
        <v/>
      </c>
      <c r="T13059" s="71" t="str">
        <f t="shared" ref="T13059:T13122" si="615">IF(L13059="","",IF(L13059="General2","F0070000061A","E31250000331"))</f>
        <v/>
      </c>
    </row>
    <row r="13060" spans="16:20">
      <c r="P13060" s="70" t="str">
        <f t="shared" si="613"/>
        <v/>
      </c>
      <c r="Q13060" s="70" t="str">
        <f t="shared" si="614"/>
        <v/>
      </c>
      <c r="R13060" s="70" t="str">
        <f>IFERROR(IF(K13060="handling and wharfage",SUM(P13060:Q13060),IF(OR(K13060="tank",K13060="Boat",K13060="car"),INDEX(Rate!$B$4:$M$25,MATCH(Gilbert!N13060,Rate!$A$4:$A$25,0),MATCH(Gilbert!L13060,Rate!$B$3:$M$3,0))*O13060*0.8,INDEX(Rate!$B$4:$M$25,MATCH(Gilbert!N13060,Rate!$A$4:$A$25,0),MATCH(Gilbert!L13060,Rate!$B$3:$M$3,0))*O13060)),"")</f>
        <v/>
      </c>
      <c r="T13060" s="71" t="str">
        <f t="shared" si="615"/>
        <v/>
      </c>
    </row>
    <row r="13061" spans="16:20">
      <c r="P13061" s="70" t="str">
        <f t="shared" si="613"/>
        <v/>
      </c>
      <c r="Q13061" s="70" t="str">
        <f t="shared" si="614"/>
        <v/>
      </c>
      <c r="R13061" s="70" t="str">
        <f>IFERROR(IF(K13061="handling and wharfage",SUM(P13061:Q13061),IF(OR(K13061="tank",K13061="Boat",K13061="car"),INDEX(Rate!$B$4:$M$25,MATCH(Gilbert!N13061,Rate!$A$4:$A$25,0),MATCH(Gilbert!L13061,Rate!$B$3:$M$3,0))*O13061*0.8,INDEX(Rate!$B$4:$M$25,MATCH(Gilbert!N13061,Rate!$A$4:$A$25,0),MATCH(Gilbert!L13061,Rate!$B$3:$M$3,0))*O13061)),"")</f>
        <v/>
      </c>
      <c r="T13061" s="71" t="str">
        <f t="shared" si="615"/>
        <v/>
      </c>
    </row>
    <row r="13062" spans="16:20">
      <c r="P13062" s="70" t="str">
        <f t="shared" si="613"/>
        <v/>
      </c>
      <c r="Q13062" s="70" t="str">
        <f t="shared" si="614"/>
        <v/>
      </c>
      <c r="R13062" s="70" t="str">
        <f>IFERROR(IF(K13062="handling and wharfage",SUM(P13062:Q13062),IF(OR(K13062="tank",K13062="Boat",K13062="car"),INDEX(Rate!$B$4:$M$25,MATCH(Gilbert!N13062,Rate!$A$4:$A$25,0),MATCH(Gilbert!L13062,Rate!$B$3:$M$3,0))*O13062*0.8,INDEX(Rate!$B$4:$M$25,MATCH(Gilbert!N13062,Rate!$A$4:$A$25,0),MATCH(Gilbert!L13062,Rate!$B$3:$M$3,0))*O13062)),"")</f>
        <v/>
      </c>
      <c r="T13062" s="71" t="str">
        <f t="shared" si="615"/>
        <v/>
      </c>
    </row>
    <row r="13063" spans="16:20">
      <c r="P13063" s="70" t="str">
        <f t="shared" si="613"/>
        <v/>
      </c>
      <c r="Q13063" s="70" t="str">
        <f t="shared" si="614"/>
        <v/>
      </c>
      <c r="R13063" s="70" t="str">
        <f>IFERROR(IF(K13063="handling and wharfage",SUM(P13063:Q13063),IF(OR(K13063="tank",K13063="Boat",K13063="car"),INDEX(Rate!$B$4:$M$25,MATCH(Gilbert!N13063,Rate!$A$4:$A$25,0),MATCH(Gilbert!L13063,Rate!$B$3:$M$3,0))*O13063*0.8,INDEX(Rate!$B$4:$M$25,MATCH(Gilbert!N13063,Rate!$A$4:$A$25,0),MATCH(Gilbert!L13063,Rate!$B$3:$M$3,0))*O13063)),"")</f>
        <v/>
      </c>
      <c r="T13063" s="71" t="str">
        <f t="shared" si="615"/>
        <v/>
      </c>
    </row>
    <row r="13064" spans="16:20">
      <c r="P13064" s="70" t="str">
        <f t="shared" si="613"/>
        <v/>
      </c>
      <c r="Q13064" s="70" t="str">
        <f t="shared" si="614"/>
        <v/>
      </c>
      <c r="R13064" s="70" t="str">
        <f>IFERROR(IF(K13064="handling and wharfage",SUM(P13064:Q13064),IF(OR(K13064="tank",K13064="Boat",K13064="car"),INDEX(Rate!$B$4:$M$25,MATCH(Gilbert!N13064,Rate!$A$4:$A$25,0),MATCH(Gilbert!L13064,Rate!$B$3:$M$3,0))*O13064*0.8,INDEX(Rate!$B$4:$M$25,MATCH(Gilbert!N13064,Rate!$A$4:$A$25,0),MATCH(Gilbert!L13064,Rate!$B$3:$M$3,0))*O13064)),"")</f>
        <v/>
      </c>
      <c r="T13064" s="71" t="str">
        <f t="shared" si="615"/>
        <v/>
      </c>
    </row>
    <row r="13065" spans="16:20">
      <c r="P13065" s="70" t="str">
        <f t="shared" si="613"/>
        <v/>
      </c>
      <c r="Q13065" s="70" t="str">
        <f t="shared" si="614"/>
        <v/>
      </c>
      <c r="R13065" s="70" t="str">
        <f>IFERROR(IF(K13065="handling and wharfage",SUM(P13065:Q13065),IF(OR(K13065="tank",K13065="Boat",K13065="car"),INDEX(Rate!$B$4:$M$25,MATCH(Gilbert!N13065,Rate!$A$4:$A$25,0),MATCH(Gilbert!L13065,Rate!$B$3:$M$3,0))*O13065*0.8,INDEX(Rate!$B$4:$M$25,MATCH(Gilbert!N13065,Rate!$A$4:$A$25,0),MATCH(Gilbert!L13065,Rate!$B$3:$M$3,0))*O13065)),"")</f>
        <v/>
      </c>
      <c r="T13065" s="71" t="str">
        <f t="shared" si="615"/>
        <v/>
      </c>
    </row>
    <row r="13066" spans="16:20">
      <c r="P13066" s="70" t="str">
        <f t="shared" si="613"/>
        <v/>
      </c>
      <c r="Q13066" s="70" t="str">
        <f t="shared" si="614"/>
        <v/>
      </c>
      <c r="R13066" s="70" t="str">
        <f>IFERROR(IF(K13066="handling and wharfage",SUM(P13066:Q13066),IF(OR(K13066="tank",K13066="Boat",K13066="car"),INDEX(Rate!$B$4:$M$25,MATCH(Gilbert!N13066,Rate!$A$4:$A$25,0),MATCH(Gilbert!L13066,Rate!$B$3:$M$3,0))*O13066*0.8,INDEX(Rate!$B$4:$M$25,MATCH(Gilbert!N13066,Rate!$A$4:$A$25,0),MATCH(Gilbert!L13066,Rate!$B$3:$M$3,0))*O13066)),"")</f>
        <v/>
      </c>
      <c r="T13066" s="71" t="str">
        <f t="shared" si="615"/>
        <v/>
      </c>
    </row>
    <row r="13067" spans="16:20">
      <c r="P13067" s="70" t="str">
        <f t="shared" si="613"/>
        <v/>
      </c>
      <c r="Q13067" s="70" t="str">
        <f t="shared" si="614"/>
        <v/>
      </c>
      <c r="R13067" s="70" t="str">
        <f>IFERROR(IF(K13067="handling and wharfage",SUM(P13067:Q13067),IF(OR(K13067="tank",K13067="Boat",K13067="car"),INDEX(Rate!$B$4:$M$25,MATCH(Gilbert!N13067,Rate!$A$4:$A$25,0),MATCH(Gilbert!L13067,Rate!$B$3:$M$3,0))*O13067*0.8,INDEX(Rate!$B$4:$M$25,MATCH(Gilbert!N13067,Rate!$A$4:$A$25,0),MATCH(Gilbert!L13067,Rate!$B$3:$M$3,0))*O13067)),"")</f>
        <v/>
      </c>
      <c r="T13067" s="71" t="str">
        <f t="shared" si="615"/>
        <v/>
      </c>
    </row>
    <row r="13068" spans="16:20">
      <c r="P13068" s="70" t="str">
        <f t="shared" si="613"/>
        <v/>
      </c>
      <c r="Q13068" s="70" t="str">
        <f t="shared" si="614"/>
        <v/>
      </c>
      <c r="R13068" s="70" t="str">
        <f>IFERROR(IF(K13068="handling and wharfage",SUM(P13068:Q13068),IF(OR(K13068="tank",K13068="Boat",K13068="car"),INDEX(Rate!$B$4:$M$25,MATCH(Gilbert!N13068,Rate!$A$4:$A$25,0),MATCH(Gilbert!L13068,Rate!$B$3:$M$3,0))*O13068*0.8,INDEX(Rate!$B$4:$M$25,MATCH(Gilbert!N13068,Rate!$A$4:$A$25,0),MATCH(Gilbert!L13068,Rate!$B$3:$M$3,0))*O13068)),"")</f>
        <v/>
      </c>
      <c r="T13068" s="71" t="str">
        <f t="shared" si="615"/>
        <v/>
      </c>
    </row>
    <row r="13069" spans="16:20">
      <c r="P13069" s="70" t="str">
        <f t="shared" si="613"/>
        <v/>
      </c>
      <c r="Q13069" s="70" t="str">
        <f t="shared" si="614"/>
        <v/>
      </c>
      <c r="R13069" s="70" t="str">
        <f>IFERROR(IF(K13069="handling and wharfage",SUM(P13069:Q13069),IF(OR(K13069="tank",K13069="Boat",K13069="car"),INDEX(Rate!$B$4:$M$25,MATCH(Gilbert!N13069,Rate!$A$4:$A$25,0),MATCH(Gilbert!L13069,Rate!$B$3:$M$3,0))*O13069*0.8,INDEX(Rate!$B$4:$M$25,MATCH(Gilbert!N13069,Rate!$A$4:$A$25,0),MATCH(Gilbert!L13069,Rate!$B$3:$M$3,0))*O13069)),"")</f>
        <v/>
      </c>
      <c r="T13069" s="71" t="str">
        <f t="shared" si="615"/>
        <v/>
      </c>
    </row>
    <row r="13070" spans="16:20">
      <c r="P13070" s="70" t="str">
        <f t="shared" si="613"/>
        <v/>
      </c>
      <c r="Q13070" s="70" t="str">
        <f t="shared" si="614"/>
        <v/>
      </c>
      <c r="R13070" s="70" t="str">
        <f>IFERROR(IF(K13070="handling and wharfage",SUM(P13070:Q13070),IF(OR(K13070="tank",K13070="Boat",K13070="car"),INDEX(Rate!$B$4:$M$25,MATCH(Gilbert!N13070,Rate!$A$4:$A$25,0),MATCH(Gilbert!L13070,Rate!$B$3:$M$3,0))*O13070*0.8,INDEX(Rate!$B$4:$M$25,MATCH(Gilbert!N13070,Rate!$A$4:$A$25,0),MATCH(Gilbert!L13070,Rate!$B$3:$M$3,0))*O13070)),"")</f>
        <v/>
      </c>
      <c r="T13070" s="71" t="str">
        <f t="shared" si="615"/>
        <v/>
      </c>
    </row>
    <row r="13071" spans="16:20">
      <c r="P13071" s="70" t="str">
        <f t="shared" si="613"/>
        <v/>
      </c>
      <c r="Q13071" s="70" t="str">
        <f t="shared" si="614"/>
        <v/>
      </c>
      <c r="R13071" s="70" t="str">
        <f>IFERROR(IF(K13071="handling and wharfage",SUM(P13071:Q13071),IF(OR(K13071="tank",K13071="Boat",K13071="car"),INDEX(Rate!$B$4:$M$25,MATCH(Gilbert!N13071,Rate!$A$4:$A$25,0),MATCH(Gilbert!L13071,Rate!$B$3:$M$3,0))*O13071*0.8,INDEX(Rate!$B$4:$M$25,MATCH(Gilbert!N13071,Rate!$A$4:$A$25,0),MATCH(Gilbert!L13071,Rate!$B$3:$M$3,0))*O13071)),"")</f>
        <v/>
      </c>
      <c r="T13071" s="71" t="str">
        <f t="shared" si="615"/>
        <v/>
      </c>
    </row>
    <row r="13072" spans="16:20">
      <c r="P13072" s="70" t="str">
        <f t="shared" si="613"/>
        <v/>
      </c>
      <c r="Q13072" s="70" t="str">
        <f t="shared" si="614"/>
        <v/>
      </c>
      <c r="R13072" s="70" t="str">
        <f>IFERROR(IF(K13072="handling and wharfage",SUM(P13072:Q13072),IF(OR(K13072="tank",K13072="Boat",K13072="car"),INDEX(Rate!$B$4:$M$25,MATCH(Gilbert!N13072,Rate!$A$4:$A$25,0),MATCH(Gilbert!L13072,Rate!$B$3:$M$3,0))*O13072*0.8,INDEX(Rate!$B$4:$M$25,MATCH(Gilbert!N13072,Rate!$A$4:$A$25,0),MATCH(Gilbert!L13072,Rate!$B$3:$M$3,0))*O13072)),"")</f>
        <v/>
      </c>
      <c r="T13072" s="71" t="str">
        <f t="shared" si="615"/>
        <v/>
      </c>
    </row>
    <row r="13073" spans="16:20">
      <c r="P13073" s="70" t="str">
        <f t="shared" si="613"/>
        <v/>
      </c>
      <c r="Q13073" s="70" t="str">
        <f t="shared" si="614"/>
        <v/>
      </c>
      <c r="R13073" s="70" t="str">
        <f>IFERROR(IF(K13073="handling and wharfage",SUM(P13073:Q13073),IF(OR(K13073="tank",K13073="Boat",K13073="car"),INDEX(Rate!$B$4:$M$25,MATCH(Gilbert!N13073,Rate!$A$4:$A$25,0),MATCH(Gilbert!L13073,Rate!$B$3:$M$3,0))*O13073*0.8,INDEX(Rate!$B$4:$M$25,MATCH(Gilbert!N13073,Rate!$A$4:$A$25,0),MATCH(Gilbert!L13073,Rate!$B$3:$M$3,0))*O13073)),"")</f>
        <v/>
      </c>
      <c r="T13073" s="71" t="str">
        <f t="shared" si="615"/>
        <v/>
      </c>
    </row>
    <row r="13074" spans="16:20">
      <c r="P13074" s="70" t="str">
        <f t="shared" si="613"/>
        <v/>
      </c>
      <c r="Q13074" s="70" t="str">
        <f t="shared" si="614"/>
        <v/>
      </c>
      <c r="R13074" s="70" t="str">
        <f>IFERROR(IF(K13074="handling and wharfage",SUM(P13074:Q13074),IF(OR(K13074="tank",K13074="Boat",K13074="car"),INDEX(Rate!$B$4:$M$25,MATCH(Gilbert!N13074,Rate!$A$4:$A$25,0),MATCH(Gilbert!L13074,Rate!$B$3:$M$3,0))*O13074*0.8,INDEX(Rate!$B$4:$M$25,MATCH(Gilbert!N13074,Rate!$A$4:$A$25,0),MATCH(Gilbert!L13074,Rate!$B$3:$M$3,0))*O13074)),"")</f>
        <v/>
      </c>
      <c r="T13074" s="71" t="str">
        <f t="shared" si="615"/>
        <v/>
      </c>
    </row>
    <row r="13075" spans="16:20">
      <c r="P13075" s="70" t="str">
        <f t="shared" si="613"/>
        <v/>
      </c>
      <c r="Q13075" s="70" t="str">
        <f t="shared" si="614"/>
        <v/>
      </c>
      <c r="R13075" s="70" t="str">
        <f>IFERROR(IF(K13075="handling and wharfage",SUM(P13075:Q13075),IF(OR(K13075="tank",K13075="Boat",K13075="car"),INDEX(Rate!$B$4:$M$25,MATCH(Gilbert!N13075,Rate!$A$4:$A$25,0),MATCH(Gilbert!L13075,Rate!$B$3:$M$3,0))*O13075*0.8,INDEX(Rate!$B$4:$M$25,MATCH(Gilbert!N13075,Rate!$A$4:$A$25,0),MATCH(Gilbert!L13075,Rate!$B$3:$M$3,0))*O13075)),"")</f>
        <v/>
      </c>
      <c r="T13075" s="71" t="str">
        <f t="shared" si="615"/>
        <v/>
      </c>
    </row>
    <row r="13076" spans="16:20">
      <c r="P13076" s="70" t="str">
        <f t="shared" si="613"/>
        <v/>
      </c>
      <c r="Q13076" s="70" t="str">
        <f t="shared" si="614"/>
        <v/>
      </c>
      <c r="R13076" s="70" t="str">
        <f>IFERROR(IF(K13076="handling and wharfage",SUM(P13076:Q13076),IF(OR(K13076="tank",K13076="Boat",K13076="car"),INDEX(Rate!$B$4:$M$25,MATCH(Gilbert!N13076,Rate!$A$4:$A$25,0),MATCH(Gilbert!L13076,Rate!$B$3:$M$3,0))*O13076*0.8,INDEX(Rate!$B$4:$M$25,MATCH(Gilbert!N13076,Rate!$A$4:$A$25,0),MATCH(Gilbert!L13076,Rate!$B$3:$M$3,0))*O13076)),"")</f>
        <v/>
      </c>
      <c r="T13076" s="71" t="str">
        <f t="shared" si="615"/>
        <v/>
      </c>
    </row>
    <row r="13077" spans="16:20">
      <c r="P13077" s="70" t="str">
        <f t="shared" si="613"/>
        <v/>
      </c>
      <c r="Q13077" s="70" t="str">
        <f t="shared" si="614"/>
        <v/>
      </c>
      <c r="R13077" s="70" t="str">
        <f>IFERROR(IF(K13077="handling and wharfage",SUM(P13077:Q13077),IF(OR(K13077="tank",K13077="Boat",K13077="car"),INDEX(Rate!$B$4:$M$25,MATCH(Gilbert!N13077,Rate!$A$4:$A$25,0),MATCH(Gilbert!L13077,Rate!$B$3:$M$3,0))*O13077*0.8,INDEX(Rate!$B$4:$M$25,MATCH(Gilbert!N13077,Rate!$A$4:$A$25,0),MATCH(Gilbert!L13077,Rate!$B$3:$M$3,0))*O13077)),"")</f>
        <v/>
      </c>
      <c r="T13077" s="71" t="str">
        <f t="shared" si="615"/>
        <v/>
      </c>
    </row>
    <row r="13078" spans="16:20">
      <c r="P13078" s="70" t="str">
        <f t="shared" si="613"/>
        <v/>
      </c>
      <c r="Q13078" s="70" t="str">
        <f t="shared" si="614"/>
        <v/>
      </c>
      <c r="R13078" s="70" t="str">
        <f>IFERROR(IF(K13078="handling and wharfage",SUM(P13078:Q13078),IF(OR(K13078="tank",K13078="Boat",K13078="car"),INDEX(Rate!$B$4:$M$25,MATCH(Gilbert!N13078,Rate!$A$4:$A$25,0),MATCH(Gilbert!L13078,Rate!$B$3:$M$3,0))*O13078*0.8,INDEX(Rate!$B$4:$M$25,MATCH(Gilbert!N13078,Rate!$A$4:$A$25,0),MATCH(Gilbert!L13078,Rate!$B$3:$M$3,0))*O13078)),"")</f>
        <v/>
      </c>
      <c r="T13078" s="71" t="str">
        <f t="shared" si="615"/>
        <v/>
      </c>
    </row>
    <row r="13079" spans="16:20">
      <c r="P13079" s="70" t="str">
        <f t="shared" si="613"/>
        <v/>
      </c>
      <c r="Q13079" s="70" t="str">
        <f t="shared" si="614"/>
        <v/>
      </c>
      <c r="R13079" s="70" t="str">
        <f>IFERROR(IF(K13079="handling and wharfage",SUM(P13079:Q13079),IF(OR(K13079="tank",K13079="Boat",K13079="car"),INDEX(Rate!$B$4:$M$25,MATCH(Gilbert!N13079,Rate!$A$4:$A$25,0),MATCH(Gilbert!L13079,Rate!$B$3:$M$3,0))*O13079*0.8,INDEX(Rate!$B$4:$M$25,MATCH(Gilbert!N13079,Rate!$A$4:$A$25,0),MATCH(Gilbert!L13079,Rate!$B$3:$M$3,0))*O13079)),"")</f>
        <v/>
      </c>
      <c r="T13079" s="71" t="str">
        <f t="shared" si="615"/>
        <v/>
      </c>
    </row>
    <row r="13080" spans="16:20">
      <c r="P13080" s="70" t="str">
        <f t="shared" si="613"/>
        <v/>
      </c>
      <c r="Q13080" s="70" t="str">
        <f t="shared" si="614"/>
        <v/>
      </c>
      <c r="R13080" s="70" t="str">
        <f>IFERROR(IF(K13080="handling and wharfage",SUM(P13080:Q13080),IF(OR(K13080="tank",K13080="Boat",K13080="car"),INDEX(Rate!$B$4:$M$25,MATCH(Gilbert!N13080,Rate!$A$4:$A$25,0),MATCH(Gilbert!L13080,Rate!$B$3:$M$3,0))*O13080*0.8,INDEX(Rate!$B$4:$M$25,MATCH(Gilbert!N13080,Rate!$A$4:$A$25,0),MATCH(Gilbert!L13080,Rate!$B$3:$M$3,0))*O13080)),"")</f>
        <v/>
      </c>
      <c r="T13080" s="71" t="str">
        <f t="shared" si="615"/>
        <v/>
      </c>
    </row>
    <row r="13081" spans="16:20">
      <c r="P13081" s="70" t="str">
        <f t="shared" si="613"/>
        <v/>
      </c>
      <c r="Q13081" s="70" t="str">
        <f t="shared" si="614"/>
        <v/>
      </c>
      <c r="R13081" s="70" t="str">
        <f>IFERROR(IF(K13081="handling and wharfage",SUM(P13081:Q13081),IF(OR(K13081="tank",K13081="Boat",K13081="car"),INDEX(Rate!$B$4:$M$25,MATCH(Gilbert!N13081,Rate!$A$4:$A$25,0),MATCH(Gilbert!L13081,Rate!$B$3:$M$3,0))*O13081*0.8,INDEX(Rate!$B$4:$M$25,MATCH(Gilbert!N13081,Rate!$A$4:$A$25,0),MATCH(Gilbert!L13081,Rate!$B$3:$M$3,0))*O13081)),"")</f>
        <v/>
      </c>
      <c r="T13081" s="71" t="str">
        <f t="shared" si="615"/>
        <v/>
      </c>
    </row>
    <row r="13082" spans="16:20">
      <c r="P13082" s="70" t="str">
        <f t="shared" si="613"/>
        <v/>
      </c>
      <c r="Q13082" s="70" t="str">
        <f t="shared" si="614"/>
        <v/>
      </c>
      <c r="R13082" s="70" t="str">
        <f>IFERROR(IF(K13082="handling and wharfage",SUM(P13082:Q13082),IF(OR(K13082="tank",K13082="Boat",K13082="car"),INDEX(Rate!$B$4:$M$25,MATCH(Gilbert!N13082,Rate!$A$4:$A$25,0),MATCH(Gilbert!L13082,Rate!$B$3:$M$3,0))*O13082*0.8,INDEX(Rate!$B$4:$M$25,MATCH(Gilbert!N13082,Rate!$A$4:$A$25,0),MATCH(Gilbert!L13082,Rate!$B$3:$M$3,0))*O13082)),"")</f>
        <v/>
      </c>
      <c r="T13082" s="71" t="str">
        <f t="shared" si="615"/>
        <v/>
      </c>
    </row>
    <row r="13083" spans="16:20">
      <c r="P13083" s="70" t="str">
        <f t="shared" si="613"/>
        <v/>
      </c>
      <c r="Q13083" s="70" t="str">
        <f t="shared" si="614"/>
        <v/>
      </c>
      <c r="R13083" s="70" t="str">
        <f>IFERROR(IF(K13083="handling and wharfage",SUM(P13083:Q13083),IF(OR(K13083="tank",K13083="Boat",K13083="car"),INDEX(Rate!$B$4:$M$25,MATCH(Gilbert!N13083,Rate!$A$4:$A$25,0),MATCH(Gilbert!L13083,Rate!$B$3:$M$3,0))*O13083*0.8,INDEX(Rate!$B$4:$M$25,MATCH(Gilbert!N13083,Rate!$A$4:$A$25,0),MATCH(Gilbert!L13083,Rate!$B$3:$M$3,0))*O13083)),"")</f>
        <v/>
      </c>
      <c r="T13083" s="71" t="str">
        <f t="shared" si="615"/>
        <v/>
      </c>
    </row>
    <row r="13084" spans="16:20">
      <c r="P13084" s="70" t="str">
        <f t="shared" si="613"/>
        <v/>
      </c>
      <c r="Q13084" s="70" t="str">
        <f t="shared" si="614"/>
        <v/>
      </c>
      <c r="R13084" s="70" t="str">
        <f>IFERROR(IF(K13084="handling and wharfage",SUM(P13084:Q13084),IF(OR(K13084="tank",K13084="Boat",K13084="car"),INDEX(Rate!$B$4:$M$25,MATCH(Gilbert!N13084,Rate!$A$4:$A$25,0),MATCH(Gilbert!L13084,Rate!$B$3:$M$3,0))*O13084*0.8,INDEX(Rate!$B$4:$M$25,MATCH(Gilbert!N13084,Rate!$A$4:$A$25,0),MATCH(Gilbert!L13084,Rate!$B$3:$M$3,0))*O13084)),"")</f>
        <v/>
      </c>
      <c r="T13084" s="71" t="str">
        <f t="shared" si="615"/>
        <v/>
      </c>
    </row>
    <row r="13085" spans="16:20">
      <c r="P13085" s="70" t="str">
        <f t="shared" si="613"/>
        <v/>
      </c>
      <c r="Q13085" s="70" t="str">
        <f t="shared" si="614"/>
        <v/>
      </c>
      <c r="R13085" s="70" t="str">
        <f>IFERROR(IF(K13085="handling and wharfage",SUM(P13085:Q13085),IF(OR(K13085="tank",K13085="Boat",K13085="car"),INDEX(Rate!$B$4:$M$25,MATCH(Gilbert!N13085,Rate!$A$4:$A$25,0),MATCH(Gilbert!L13085,Rate!$B$3:$M$3,0))*O13085*0.8,INDEX(Rate!$B$4:$M$25,MATCH(Gilbert!N13085,Rate!$A$4:$A$25,0),MATCH(Gilbert!L13085,Rate!$B$3:$M$3,0))*O13085)),"")</f>
        <v/>
      </c>
      <c r="T13085" s="71" t="str">
        <f t="shared" si="615"/>
        <v/>
      </c>
    </row>
    <row r="13086" spans="16:20">
      <c r="P13086" s="70" t="str">
        <f t="shared" si="613"/>
        <v/>
      </c>
      <c r="Q13086" s="70" t="str">
        <f t="shared" si="614"/>
        <v/>
      </c>
      <c r="R13086" s="70" t="str">
        <f>IFERROR(IF(K13086="handling and wharfage",SUM(P13086:Q13086),IF(OR(K13086="tank",K13086="Boat",K13086="car"),INDEX(Rate!$B$4:$M$25,MATCH(Gilbert!N13086,Rate!$A$4:$A$25,0),MATCH(Gilbert!L13086,Rate!$B$3:$M$3,0))*O13086*0.8,INDEX(Rate!$B$4:$M$25,MATCH(Gilbert!N13086,Rate!$A$4:$A$25,0),MATCH(Gilbert!L13086,Rate!$B$3:$M$3,0))*O13086)),"")</f>
        <v/>
      </c>
      <c r="T13086" s="71" t="str">
        <f t="shared" si="615"/>
        <v/>
      </c>
    </row>
    <row r="13087" spans="16:20">
      <c r="P13087" s="70" t="str">
        <f t="shared" si="613"/>
        <v/>
      </c>
      <c r="Q13087" s="70" t="str">
        <f t="shared" si="614"/>
        <v/>
      </c>
      <c r="R13087" s="70" t="str">
        <f>IFERROR(IF(K13087="handling and wharfage",SUM(P13087:Q13087),IF(OR(K13087="tank",K13087="Boat",K13087="car"),INDEX(Rate!$B$4:$M$25,MATCH(Gilbert!N13087,Rate!$A$4:$A$25,0),MATCH(Gilbert!L13087,Rate!$B$3:$M$3,0))*O13087*0.8,INDEX(Rate!$B$4:$M$25,MATCH(Gilbert!N13087,Rate!$A$4:$A$25,0),MATCH(Gilbert!L13087,Rate!$B$3:$M$3,0))*O13087)),"")</f>
        <v/>
      </c>
      <c r="T13087" s="71" t="str">
        <f t="shared" si="615"/>
        <v/>
      </c>
    </row>
    <row r="13088" spans="16:20">
      <c r="P13088" s="70" t="str">
        <f t="shared" si="613"/>
        <v/>
      </c>
      <c r="Q13088" s="70" t="str">
        <f t="shared" si="614"/>
        <v/>
      </c>
      <c r="R13088" s="70" t="str">
        <f>IFERROR(IF(K13088="handling and wharfage",SUM(P13088:Q13088),IF(OR(K13088="tank",K13088="Boat",K13088="car"),INDEX(Rate!$B$4:$M$25,MATCH(Gilbert!N13088,Rate!$A$4:$A$25,0),MATCH(Gilbert!L13088,Rate!$B$3:$M$3,0))*O13088*0.8,INDEX(Rate!$B$4:$M$25,MATCH(Gilbert!N13088,Rate!$A$4:$A$25,0),MATCH(Gilbert!L13088,Rate!$B$3:$M$3,0))*O13088)),"")</f>
        <v/>
      </c>
      <c r="T13088" s="71" t="str">
        <f t="shared" si="615"/>
        <v/>
      </c>
    </row>
    <row r="13089" spans="16:20">
      <c r="P13089" s="70" t="str">
        <f t="shared" si="613"/>
        <v/>
      </c>
      <c r="Q13089" s="70" t="str">
        <f t="shared" si="614"/>
        <v/>
      </c>
      <c r="R13089" s="70" t="str">
        <f>IFERROR(IF(K13089="handling and wharfage",SUM(P13089:Q13089),IF(OR(K13089="tank",K13089="Boat",K13089="car"),INDEX(Rate!$B$4:$M$25,MATCH(Gilbert!N13089,Rate!$A$4:$A$25,0),MATCH(Gilbert!L13089,Rate!$B$3:$M$3,0))*O13089*0.8,INDEX(Rate!$B$4:$M$25,MATCH(Gilbert!N13089,Rate!$A$4:$A$25,0),MATCH(Gilbert!L13089,Rate!$B$3:$M$3,0))*O13089)),"")</f>
        <v/>
      </c>
      <c r="T13089" s="71" t="str">
        <f t="shared" si="615"/>
        <v/>
      </c>
    </row>
    <row r="13090" spans="16:20">
      <c r="P13090" s="70" t="str">
        <f t="shared" si="613"/>
        <v/>
      </c>
      <c r="Q13090" s="70" t="str">
        <f t="shared" si="614"/>
        <v/>
      </c>
      <c r="R13090" s="70" t="str">
        <f>IFERROR(IF(K13090="handling and wharfage",SUM(P13090:Q13090),IF(OR(K13090="tank",K13090="Boat",K13090="car"),INDEX(Rate!$B$4:$M$25,MATCH(Gilbert!N13090,Rate!$A$4:$A$25,0),MATCH(Gilbert!L13090,Rate!$B$3:$M$3,0))*O13090*0.8,INDEX(Rate!$B$4:$M$25,MATCH(Gilbert!N13090,Rate!$A$4:$A$25,0),MATCH(Gilbert!L13090,Rate!$B$3:$M$3,0))*O13090)),"")</f>
        <v/>
      </c>
      <c r="T13090" s="71" t="str">
        <f t="shared" si="615"/>
        <v/>
      </c>
    </row>
    <row r="13091" spans="16:20">
      <c r="P13091" s="70" t="str">
        <f t="shared" si="613"/>
        <v/>
      </c>
      <c r="Q13091" s="70" t="str">
        <f t="shared" si="614"/>
        <v/>
      </c>
      <c r="R13091" s="70" t="str">
        <f>IFERROR(IF(K13091="handling and wharfage",SUM(P13091:Q13091),IF(OR(K13091="tank",K13091="Boat",K13091="car"),INDEX(Rate!$B$4:$M$25,MATCH(Gilbert!N13091,Rate!$A$4:$A$25,0),MATCH(Gilbert!L13091,Rate!$B$3:$M$3,0))*O13091*0.8,INDEX(Rate!$B$4:$M$25,MATCH(Gilbert!N13091,Rate!$A$4:$A$25,0),MATCH(Gilbert!L13091,Rate!$B$3:$M$3,0))*O13091)),"")</f>
        <v/>
      </c>
      <c r="T13091" s="71" t="str">
        <f t="shared" si="615"/>
        <v/>
      </c>
    </row>
    <row r="13092" spans="16:20">
      <c r="P13092" s="70" t="str">
        <f t="shared" si="613"/>
        <v/>
      </c>
      <c r="Q13092" s="70" t="str">
        <f t="shared" si="614"/>
        <v/>
      </c>
      <c r="R13092" s="70" t="str">
        <f>IFERROR(IF(K13092="handling and wharfage",SUM(P13092:Q13092),IF(OR(K13092="tank",K13092="Boat",K13092="car"),INDEX(Rate!$B$4:$M$25,MATCH(Gilbert!N13092,Rate!$A$4:$A$25,0),MATCH(Gilbert!L13092,Rate!$B$3:$M$3,0))*O13092*0.8,INDEX(Rate!$B$4:$M$25,MATCH(Gilbert!N13092,Rate!$A$4:$A$25,0),MATCH(Gilbert!L13092,Rate!$B$3:$M$3,0))*O13092)),"")</f>
        <v/>
      </c>
      <c r="T13092" s="71" t="str">
        <f t="shared" si="615"/>
        <v/>
      </c>
    </row>
    <row r="13093" spans="16:20">
      <c r="P13093" s="70" t="str">
        <f t="shared" si="613"/>
        <v/>
      </c>
      <c r="Q13093" s="70" t="str">
        <f t="shared" si="614"/>
        <v/>
      </c>
      <c r="R13093" s="70" t="str">
        <f>IFERROR(IF(K13093="handling and wharfage",SUM(P13093:Q13093),IF(OR(K13093="tank",K13093="Boat",K13093="car"),INDEX(Rate!$B$4:$M$25,MATCH(Gilbert!N13093,Rate!$A$4:$A$25,0),MATCH(Gilbert!L13093,Rate!$B$3:$M$3,0))*O13093*0.8,INDEX(Rate!$B$4:$M$25,MATCH(Gilbert!N13093,Rate!$A$4:$A$25,0),MATCH(Gilbert!L13093,Rate!$B$3:$M$3,0))*O13093)),"")</f>
        <v/>
      </c>
      <c r="T13093" s="71" t="str">
        <f t="shared" si="615"/>
        <v/>
      </c>
    </row>
    <row r="13094" spans="16:20">
      <c r="P13094" s="70" t="str">
        <f t="shared" si="613"/>
        <v/>
      </c>
      <c r="Q13094" s="70" t="str">
        <f t="shared" si="614"/>
        <v/>
      </c>
      <c r="R13094" s="70" t="str">
        <f>IFERROR(IF(K13094="handling and wharfage",SUM(P13094:Q13094),IF(OR(K13094="tank",K13094="Boat",K13094="car"),INDEX(Rate!$B$4:$M$25,MATCH(Gilbert!N13094,Rate!$A$4:$A$25,0),MATCH(Gilbert!L13094,Rate!$B$3:$M$3,0))*O13094*0.8,INDEX(Rate!$B$4:$M$25,MATCH(Gilbert!N13094,Rate!$A$4:$A$25,0),MATCH(Gilbert!L13094,Rate!$B$3:$M$3,0))*O13094)),"")</f>
        <v/>
      </c>
      <c r="T13094" s="71" t="str">
        <f t="shared" si="615"/>
        <v/>
      </c>
    </row>
    <row r="13095" spans="16:20">
      <c r="P13095" s="70" t="str">
        <f t="shared" si="613"/>
        <v/>
      </c>
      <c r="Q13095" s="70" t="str">
        <f t="shared" si="614"/>
        <v/>
      </c>
      <c r="R13095" s="70" t="str">
        <f>IFERROR(IF(K13095="handling and wharfage",SUM(P13095:Q13095),IF(OR(K13095="tank",K13095="Boat",K13095="car"),INDEX(Rate!$B$4:$M$25,MATCH(Gilbert!N13095,Rate!$A$4:$A$25,0),MATCH(Gilbert!L13095,Rate!$B$3:$M$3,0))*O13095*0.8,INDEX(Rate!$B$4:$M$25,MATCH(Gilbert!N13095,Rate!$A$4:$A$25,0),MATCH(Gilbert!L13095,Rate!$B$3:$M$3,0))*O13095)),"")</f>
        <v/>
      </c>
      <c r="T13095" s="71" t="str">
        <f t="shared" si="615"/>
        <v/>
      </c>
    </row>
    <row r="13096" spans="16:20">
      <c r="P13096" s="70" t="str">
        <f t="shared" si="613"/>
        <v/>
      </c>
      <c r="Q13096" s="70" t="str">
        <f t="shared" si="614"/>
        <v/>
      </c>
      <c r="R13096" s="70" t="str">
        <f>IFERROR(IF(K13096="handling and wharfage",SUM(P13096:Q13096),IF(OR(K13096="tank",K13096="Boat",K13096="car"),INDEX(Rate!$B$4:$M$25,MATCH(Gilbert!N13096,Rate!$A$4:$A$25,0),MATCH(Gilbert!L13096,Rate!$B$3:$M$3,0))*O13096*0.8,INDEX(Rate!$B$4:$M$25,MATCH(Gilbert!N13096,Rate!$A$4:$A$25,0),MATCH(Gilbert!L13096,Rate!$B$3:$M$3,0))*O13096)),"")</f>
        <v/>
      </c>
      <c r="T13096" s="71" t="str">
        <f t="shared" si="615"/>
        <v/>
      </c>
    </row>
    <row r="13097" spans="16:20">
      <c r="P13097" s="70" t="str">
        <f t="shared" si="613"/>
        <v/>
      </c>
      <c r="Q13097" s="70" t="str">
        <f t="shared" si="614"/>
        <v/>
      </c>
      <c r="R13097" s="70" t="str">
        <f>IFERROR(IF(K13097="handling and wharfage",SUM(P13097:Q13097),IF(OR(K13097="tank",K13097="Boat",K13097="car"),INDEX(Rate!$B$4:$M$25,MATCH(Gilbert!N13097,Rate!$A$4:$A$25,0),MATCH(Gilbert!L13097,Rate!$B$3:$M$3,0))*O13097*0.8,INDEX(Rate!$B$4:$M$25,MATCH(Gilbert!N13097,Rate!$A$4:$A$25,0),MATCH(Gilbert!L13097,Rate!$B$3:$M$3,0))*O13097)),"")</f>
        <v/>
      </c>
      <c r="T13097" s="71" t="str">
        <f t="shared" si="615"/>
        <v/>
      </c>
    </row>
    <row r="13098" spans="16:20">
      <c r="P13098" s="70" t="str">
        <f t="shared" si="613"/>
        <v/>
      </c>
      <c r="Q13098" s="70" t="str">
        <f t="shared" si="614"/>
        <v/>
      </c>
      <c r="R13098" s="70" t="str">
        <f>IFERROR(IF(K13098="handling and wharfage",SUM(P13098:Q13098),IF(OR(K13098="tank",K13098="Boat",K13098="car"),INDEX(Rate!$B$4:$M$25,MATCH(Gilbert!N13098,Rate!$A$4:$A$25,0),MATCH(Gilbert!L13098,Rate!$B$3:$M$3,0))*O13098*0.8,INDEX(Rate!$B$4:$M$25,MATCH(Gilbert!N13098,Rate!$A$4:$A$25,0),MATCH(Gilbert!L13098,Rate!$B$3:$M$3,0))*O13098)),"")</f>
        <v/>
      </c>
      <c r="T13098" s="71" t="str">
        <f t="shared" si="615"/>
        <v/>
      </c>
    </row>
    <row r="13099" spans="16:20">
      <c r="P13099" s="70" t="str">
        <f t="shared" si="613"/>
        <v/>
      </c>
      <c r="Q13099" s="70" t="str">
        <f t="shared" si="614"/>
        <v/>
      </c>
      <c r="R13099" s="70" t="str">
        <f>IFERROR(IF(K13099="handling and wharfage",SUM(P13099:Q13099),IF(OR(K13099="tank",K13099="Boat",K13099="car"),INDEX(Rate!$B$4:$M$25,MATCH(Gilbert!N13099,Rate!$A$4:$A$25,0),MATCH(Gilbert!L13099,Rate!$B$3:$M$3,0))*O13099*0.8,INDEX(Rate!$B$4:$M$25,MATCH(Gilbert!N13099,Rate!$A$4:$A$25,0),MATCH(Gilbert!L13099,Rate!$B$3:$M$3,0))*O13099)),"")</f>
        <v/>
      </c>
      <c r="T13099" s="71" t="str">
        <f t="shared" si="615"/>
        <v/>
      </c>
    </row>
    <row r="13100" spans="16:20">
      <c r="P13100" s="70" t="str">
        <f t="shared" si="613"/>
        <v/>
      </c>
      <c r="Q13100" s="70" t="str">
        <f t="shared" si="614"/>
        <v/>
      </c>
      <c r="R13100" s="70" t="str">
        <f>IFERROR(IF(K13100="handling and wharfage",SUM(P13100:Q13100),IF(OR(K13100="tank",K13100="Boat",K13100="car"),INDEX(Rate!$B$4:$M$25,MATCH(Gilbert!N13100,Rate!$A$4:$A$25,0),MATCH(Gilbert!L13100,Rate!$B$3:$M$3,0))*O13100*0.8,INDEX(Rate!$B$4:$M$25,MATCH(Gilbert!N13100,Rate!$A$4:$A$25,0),MATCH(Gilbert!L13100,Rate!$B$3:$M$3,0))*O13100)),"")</f>
        <v/>
      </c>
      <c r="T13100" s="71" t="str">
        <f t="shared" si="615"/>
        <v/>
      </c>
    </row>
    <row r="13101" spans="16:20">
      <c r="P13101" s="70" t="str">
        <f t="shared" si="613"/>
        <v/>
      </c>
      <c r="Q13101" s="70" t="str">
        <f t="shared" si="614"/>
        <v/>
      </c>
      <c r="R13101" s="70" t="str">
        <f>IFERROR(IF(K13101="handling and wharfage",SUM(P13101:Q13101),IF(OR(K13101="tank",K13101="Boat",K13101="car"),INDEX(Rate!$B$4:$M$25,MATCH(Gilbert!N13101,Rate!$A$4:$A$25,0),MATCH(Gilbert!L13101,Rate!$B$3:$M$3,0))*O13101*0.8,INDEX(Rate!$B$4:$M$25,MATCH(Gilbert!N13101,Rate!$A$4:$A$25,0),MATCH(Gilbert!L13101,Rate!$B$3:$M$3,0))*O13101)),"")</f>
        <v/>
      </c>
      <c r="T13101" s="71" t="str">
        <f t="shared" si="615"/>
        <v/>
      </c>
    </row>
    <row r="13102" spans="16:20">
      <c r="P13102" s="70" t="str">
        <f t="shared" si="613"/>
        <v/>
      </c>
      <c r="Q13102" s="70" t="str">
        <f t="shared" si="614"/>
        <v/>
      </c>
      <c r="R13102" s="70" t="str">
        <f>IFERROR(IF(K13102="handling and wharfage",SUM(P13102:Q13102),IF(OR(K13102="tank",K13102="Boat",K13102="car"),INDEX(Rate!$B$4:$M$25,MATCH(Gilbert!N13102,Rate!$A$4:$A$25,0),MATCH(Gilbert!L13102,Rate!$B$3:$M$3,0))*O13102*0.8,INDEX(Rate!$B$4:$M$25,MATCH(Gilbert!N13102,Rate!$A$4:$A$25,0),MATCH(Gilbert!L13102,Rate!$B$3:$M$3,0))*O13102)),"")</f>
        <v/>
      </c>
      <c r="T13102" s="71" t="str">
        <f t="shared" si="615"/>
        <v/>
      </c>
    </row>
    <row r="13103" spans="16:20">
      <c r="P13103" s="70" t="str">
        <f t="shared" si="613"/>
        <v/>
      </c>
      <c r="Q13103" s="70" t="str">
        <f t="shared" si="614"/>
        <v/>
      </c>
      <c r="R13103" s="70" t="str">
        <f>IFERROR(IF(K13103="handling and wharfage",SUM(P13103:Q13103),IF(OR(K13103="tank",K13103="Boat",K13103="car"),INDEX(Rate!$B$4:$M$25,MATCH(Gilbert!N13103,Rate!$A$4:$A$25,0),MATCH(Gilbert!L13103,Rate!$B$3:$M$3,0))*O13103*0.8,INDEX(Rate!$B$4:$M$25,MATCH(Gilbert!N13103,Rate!$A$4:$A$25,0),MATCH(Gilbert!L13103,Rate!$B$3:$M$3,0))*O13103)),"")</f>
        <v/>
      </c>
      <c r="T13103" s="71" t="str">
        <f t="shared" si="615"/>
        <v/>
      </c>
    </row>
    <row r="13104" spans="16:20">
      <c r="P13104" s="70" t="str">
        <f t="shared" si="613"/>
        <v/>
      </c>
      <c r="Q13104" s="70" t="str">
        <f t="shared" si="614"/>
        <v/>
      </c>
      <c r="R13104" s="70" t="str">
        <f>IFERROR(IF(K13104="handling and wharfage",SUM(P13104:Q13104),IF(OR(K13104="tank",K13104="Boat",K13104="car"),INDEX(Rate!$B$4:$M$25,MATCH(Gilbert!N13104,Rate!$A$4:$A$25,0),MATCH(Gilbert!L13104,Rate!$B$3:$M$3,0))*O13104*0.8,INDEX(Rate!$B$4:$M$25,MATCH(Gilbert!N13104,Rate!$A$4:$A$25,0),MATCH(Gilbert!L13104,Rate!$B$3:$M$3,0))*O13104)),"")</f>
        <v/>
      </c>
      <c r="T13104" s="71" t="str">
        <f t="shared" si="615"/>
        <v/>
      </c>
    </row>
    <row r="13105" spans="16:20">
      <c r="P13105" s="70" t="str">
        <f t="shared" si="613"/>
        <v/>
      </c>
      <c r="Q13105" s="70" t="str">
        <f t="shared" si="614"/>
        <v/>
      </c>
      <c r="R13105" s="70" t="str">
        <f>IFERROR(IF(K13105="handling and wharfage",SUM(P13105:Q13105),IF(OR(K13105="tank",K13105="Boat",K13105="car"),INDEX(Rate!$B$4:$M$25,MATCH(Gilbert!N13105,Rate!$A$4:$A$25,0),MATCH(Gilbert!L13105,Rate!$B$3:$M$3,0))*O13105*0.8,INDEX(Rate!$B$4:$M$25,MATCH(Gilbert!N13105,Rate!$A$4:$A$25,0),MATCH(Gilbert!L13105,Rate!$B$3:$M$3,0))*O13105)),"")</f>
        <v/>
      </c>
      <c r="T13105" s="71" t="str">
        <f t="shared" si="615"/>
        <v/>
      </c>
    </row>
    <row r="13106" spans="16:20">
      <c r="P13106" s="70" t="str">
        <f t="shared" si="613"/>
        <v/>
      </c>
      <c r="Q13106" s="70" t="str">
        <f t="shared" si="614"/>
        <v/>
      </c>
      <c r="R13106" s="70" t="str">
        <f>IFERROR(IF(K13106="handling and wharfage",SUM(P13106:Q13106),IF(OR(K13106="tank",K13106="Boat",K13106="car"),INDEX(Rate!$B$4:$M$25,MATCH(Gilbert!N13106,Rate!$A$4:$A$25,0),MATCH(Gilbert!L13106,Rate!$B$3:$M$3,0))*O13106*0.8,INDEX(Rate!$B$4:$M$25,MATCH(Gilbert!N13106,Rate!$A$4:$A$25,0),MATCH(Gilbert!L13106,Rate!$B$3:$M$3,0))*O13106)),"")</f>
        <v/>
      </c>
      <c r="T13106" s="71" t="str">
        <f t="shared" si="615"/>
        <v/>
      </c>
    </row>
    <row r="13107" spans="16:20">
      <c r="P13107" s="70" t="str">
        <f t="shared" si="613"/>
        <v/>
      </c>
      <c r="Q13107" s="70" t="str">
        <f t="shared" si="614"/>
        <v/>
      </c>
      <c r="R13107" s="70" t="str">
        <f>IFERROR(IF(K13107="handling and wharfage",SUM(P13107:Q13107),IF(OR(K13107="tank",K13107="Boat",K13107="car"),INDEX(Rate!$B$4:$M$25,MATCH(Gilbert!N13107,Rate!$A$4:$A$25,0),MATCH(Gilbert!L13107,Rate!$B$3:$M$3,0))*O13107*0.8,INDEX(Rate!$B$4:$M$25,MATCH(Gilbert!N13107,Rate!$A$4:$A$25,0),MATCH(Gilbert!L13107,Rate!$B$3:$M$3,0))*O13107)),"")</f>
        <v/>
      </c>
      <c r="T13107" s="71" t="str">
        <f t="shared" si="615"/>
        <v/>
      </c>
    </row>
    <row r="13108" spans="16:20">
      <c r="P13108" s="70" t="str">
        <f t="shared" si="613"/>
        <v/>
      </c>
      <c r="Q13108" s="70" t="str">
        <f t="shared" si="614"/>
        <v/>
      </c>
      <c r="R13108" s="70" t="str">
        <f>IFERROR(IF(K13108="handling and wharfage",SUM(P13108:Q13108),IF(OR(K13108="tank",K13108="Boat",K13108="car"),INDEX(Rate!$B$4:$M$25,MATCH(Gilbert!N13108,Rate!$A$4:$A$25,0),MATCH(Gilbert!L13108,Rate!$B$3:$M$3,0))*O13108*0.8,INDEX(Rate!$B$4:$M$25,MATCH(Gilbert!N13108,Rate!$A$4:$A$25,0),MATCH(Gilbert!L13108,Rate!$B$3:$M$3,0))*O13108)),"")</f>
        <v/>
      </c>
      <c r="T13108" s="71" t="str">
        <f t="shared" si="615"/>
        <v/>
      </c>
    </row>
    <row r="13109" spans="16:20">
      <c r="P13109" s="70" t="str">
        <f t="shared" si="613"/>
        <v/>
      </c>
      <c r="Q13109" s="70" t="str">
        <f t="shared" si="614"/>
        <v/>
      </c>
      <c r="R13109" s="70" t="str">
        <f>IFERROR(IF(K13109="handling and wharfage",SUM(P13109:Q13109),IF(OR(K13109="tank",K13109="Boat",K13109="car"),INDEX(Rate!$B$4:$M$25,MATCH(Gilbert!N13109,Rate!$A$4:$A$25,0),MATCH(Gilbert!L13109,Rate!$B$3:$M$3,0))*O13109*0.8,INDEX(Rate!$B$4:$M$25,MATCH(Gilbert!N13109,Rate!$A$4:$A$25,0),MATCH(Gilbert!L13109,Rate!$B$3:$M$3,0))*O13109)),"")</f>
        <v/>
      </c>
      <c r="T13109" s="71" t="str">
        <f t="shared" si="615"/>
        <v/>
      </c>
    </row>
    <row r="13110" spans="16:20">
      <c r="P13110" s="70" t="str">
        <f t="shared" si="613"/>
        <v/>
      </c>
      <c r="Q13110" s="70" t="str">
        <f t="shared" si="614"/>
        <v/>
      </c>
      <c r="R13110" s="70" t="str">
        <f>IFERROR(IF(K13110="handling and wharfage",SUM(P13110:Q13110),IF(OR(K13110="tank",K13110="Boat",K13110="car"),INDEX(Rate!$B$4:$M$25,MATCH(Gilbert!N13110,Rate!$A$4:$A$25,0),MATCH(Gilbert!L13110,Rate!$B$3:$M$3,0))*O13110*0.8,INDEX(Rate!$B$4:$M$25,MATCH(Gilbert!N13110,Rate!$A$4:$A$25,0),MATCH(Gilbert!L13110,Rate!$B$3:$M$3,0))*O13110)),"")</f>
        <v/>
      </c>
      <c r="T13110" s="71" t="str">
        <f t="shared" si="615"/>
        <v/>
      </c>
    </row>
    <row r="13111" spans="16:20">
      <c r="P13111" s="70" t="str">
        <f t="shared" si="613"/>
        <v/>
      </c>
      <c r="Q13111" s="70" t="str">
        <f t="shared" si="614"/>
        <v/>
      </c>
      <c r="R13111" s="70" t="str">
        <f>IFERROR(IF(K13111="handling and wharfage",SUM(P13111:Q13111),IF(OR(K13111="tank",K13111="Boat",K13111="car"),INDEX(Rate!$B$4:$M$25,MATCH(Gilbert!N13111,Rate!$A$4:$A$25,0),MATCH(Gilbert!L13111,Rate!$B$3:$M$3,0))*O13111*0.8,INDEX(Rate!$B$4:$M$25,MATCH(Gilbert!N13111,Rate!$A$4:$A$25,0),MATCH(Gilbert!L13111,Rate!$B$3:$M$3,0))*O13111)),"")</f>
        <v/>
      </c>
      <c r="T13111" s="71" t="str">
        <f t="shared" si="615"/>
        <v/>
      </c>
    </row>
    <row r="13112" spans="16:20">
      <c r="P13112" s="70" t="str">
        <f t="shared" si="613"/>
        <v/>
      </c>
      <c r="Q13112" s="70" t="str">
        <f t="shared" si="614"/>
        <v/>
      </c>
      <c r="R13112" s="70" t="str">
        <f>IFERROR(IF(K13112="handling and wharfage",SUM(P13112:Q13112),IF(OR(K13112="tank",K13112="Boat",K13112="car"),INDEX(Rate!$B$4:$M$25,MATCH(Gilbert!N13112,Rate!$A$4:$A$25,0),MATCH(Gilbert!L13112,Rate!$B$3:$M$3,0))*O13112*0.8,INDEX(Rate!$B$4:$M$25,MATCH(Gilbert!N13112,Rate!$A$4:$A$25,0),MATCH(Gilbert!L13112,Rate!$B$3:$M$3,0))*O13112)),"")</f>
        <v/>
      </c>
      <c r="T13112" s="71" t="str">
        <f t="shared" si="615"/>
        <v/>
      </c>
    </row>
    <row r="13113" spans="16:20">
      <c r="P13113" s="70" t="str">
        <f t="shared" si="613"/>
        <v/>
      </c>
      <c r="Q13113" s="70" t="str">
        <f t="shared" si="614"/>
        <v/>
      </c>
      <c r="R13113" s="70" t="str">
        <f>IFERROR(IF(K13113="handling and wharfage",SUM(P13113:Q13113),IF(OR(K13113="tank",K13113="Boat",K13113="car"),INDEX(Rate!$B$4:$M$25,MATCH(Gilbert!N13113,Rate!$A$4:$A$25,0),MATCH(Gilbert!L13113,Rate!$B$3:$M$3,0))*O13113*0.8,INDEX(Rate!$B$4:$M$25,MATCH(Gilbert!N13113,Rate!$A$4:$A$25,0),MATCH(Gilbert!L13113,Rate!$B$3:$M$3,0))*O13113)),"")</f>
        <v/>
      </c>
      <c r="T13113" s="71" t="str">
        <f t="shared" si="615"/>
        <v/>
      </c>
    </row>
    <row r="13114" spans="16:20">
      <c r="P13114" s="70" t="str">
        <f t="shared" si="613"/>
        <v/>
      </c>
      <c r="Q13114" s="70" t="str">
        <f t="shared" si="614"/>
        <v/>
      </c>
      <c r="R13114" s="70" t="str">
        <f>IFERROR(IF(K13114="handling and wharfage",SUM(P13114:Q13114),IF(OR(K13114="tank",K13114="Boat",K13114="car"),INDEX(Rate!$B$4:$M$25,MATCH(Gilbert!N13114,Rate!$A$4:$A$25,0),MATCH(Gilbert!L13114,Rate!$B$3:$M$3,0))*O13114*0.8,INDEX(Rate!$B$4:$M$25,MATCH(Gilbert!N13114,Rate!$A$4:$A$25,0),MATCH(Gilbert!L13114,Rate!$B$3:$M$3,0))*O13114)),"")</f>
        <v/>
      </c>
      <c r="T13114" s="71" t="str">
        <f t="shared" si="615"/>
        <v/>
      </c>
    </row>
    <row r="13115" spans="16:20">
      <c r="P13115" s="70" t="str">
        <f t="shared" si="613"/>
        <v/>
      </c>
      <c r="Q13115" s="70" t="str">
        <f t="shared" si="614"/>
        <v/>
      </c>
      <c r="R13115" s="70" t="str">
        <f>IFERROR(IF(K13115="handling and wharfage",SUM(P13115:Q13115),IF(OR(K13115="tank",K13115="Boat",K13115="car"),INDEX(Rate!$B$4:$M$25,MATCH(Gilbert!N13115,Rate!$A$4:$A$25,0),MATCH(Gilbert!L13115,Rate!$B$3:$M$3,0))*O13115*0.8,INDEX(Rate!$B$4:$M$25,MATCH(Gilbert!N13115,Rate!$A$4:$A$25,0),MATCH(Gilbert!L13115,Rate!$B$3:$M$3,0))*O13115)),"")</f>
        <v/>
      </c>
      <c r="T13115" s="71" t="str">
        <f t="shared" si="615"/>
        <v/>
      </c>
    </row>
    <row r="13116" spans="16:20">
      <c r="P13116" s="70" t="str">
        <f t="shared" si="613"/>
        <v/>
      </c>
      <c r="Q13116" s="70" t="str">
        <f t="shared" si="614"/>
        <v/>
      </c>
      <c r="R13116" s="70" t="str">
        <f>IFERROR(IF(K13116="handling and wharfage",SUM(P13116:Q13116),IF(OR(K13116="tank",K13116="Boat",K13116="car"),INDEX(Rate!$B$4:$M$25,MATCH(Gilbert!N13116,Rate!$A$4:$A$25,0),MATCH(Gilbert!L13116,Rate!$B$3:$M$3,0))*O13116*0.8,INDEX(Rate!$B$4:$M$25,MATCH(Gilbert!N13116,Rate!$A$4:$A$25,0),MATCH(Gilbert!L13116,Rate!$B$3:$M$3,0))*O13116)),"")</f>
        <v/>
      </c>
      <c r="T13116" s="71" t="str">
        <f t="shared" si="615"/>
        <v/>
      </c>
    </row>
    <row r="13117" spans="16:20">
      <c r="P13117" s="70" t="str">
        <f t="shared" si="613"/>
        <v/>
      </c>
      <c r="Q13117" s="70" t="str">
        <f t="shared" si="614"/>
        <v/>
      </c>
      <c r="R13117" s="70" t="str">
        <f>IFERROR(IF(K13117="handling and wharfage",SUM(P13117:Q13117),IF(OR(K13117="tank",K13117="Boat",K13117="car"),INDEX(Rate!$B$4:$M$25,MATCH(Gilbert!N13117,Rate!$A$4:$A$25,0),MATCH(Gilbert!L13117,Rate!$B$3:$M$3,0))*O13117*0.8,INDEX(Rate!$B$4:$M$25,MATCH(Gilbert!N13117,Rate!$A$4:$A$25,0),MATCH(Gilbert!L13117,Rate!$B$3:$M$3,0))*O13117)),"")</f>
        <v/>
      </c>
      <c r="T13117" s="71" t="str">
        <f t="shared" si="615"/>
        <v/>
      </c>
    </row>
    <row r="13118" spans="16:20">
      <c r="P13118" s="70" t="str">
        <f t="shared" si="613"/>
        <v/>
      </c>
      <c r="Q13118" s="70" t="str">
        <f t="shared" si="614"/>
        <v/>
      </c>
      <c r="R13118" s="70" t="str">
        <f>IFERROR(IF(K13118="handling and wharfage",SUM(P13118:Q13118),IF(OR(K13118="tank",K13118="Boat",K13118="car"),INDEX(Rate!$B$4:$M$25,MATCH(Gilbert!N13118,Rate!$A$4:$A$25,0),MATCH(Gilbert!L13118,Rate!$B$3:$M$3,0))*O13118*0.8,INDEX(Rate!$B$4:$M$25,MATCH(Gilbert!N13118,Rate!$A$4:$A$25,0),MATCH(Gilbert!L13118,Rate!$B$3:$M$3,0))*O13118)),"")</f>
        <v/>
      </c>
      <c r="T13118" s="71" t="str">
        <f t="shared" si="615"/>
        <v/>
      </c>
    </row>
    <row r="13119" spans="16:20">
      <c r="P13119" s="70" t="str">
        <f t="shared" si="613"/>
        <v/>
      </c>
      <c r="Q13119" s="70" t="str">
        <f t="shared" si="614"/>
        <v/>
      </c>
      <c r="R13119" s="70" t="str">
        <f>IFERROR(IF(K13119="handling and wharfage",SUM(P13119:Q13119),IF(OR(K13119="tank",K13119="Boat",K13119="car"),INDEX(Rate!$B$4:$M$25,MATCH(Gilbert!N13119,Rate!$A$4:$A$25,0),MATCH(Gilbert!L13119,Rate!$B$3:$M$3,0))*O13119*0.8,INDEX(Rate!$B$4:$M$25,MATCH(Gilbert!N13119,Rate!$A$4:$A$25,0),MATCH(Gilbert!L13119,Rate!$B$3:$M$3,0))*O13119)),"")</f>
        <v/>
      </c>
      <c r="T13119" s="71" t="str">
        <f t="shared" si="615"/>
        <v/>
      </c>
    </row>
    <row r="13120" spans="16:20">
      <c r="P13120" s="70" t="str">
        <f t="shared" si="613"/>
        <v/>
      </c>
      <c r="Q13120" s="70" t="str">
        <f t="shared" si="614"/>
        <v/>
      </c>
      <c r="R13120" s="70" t="str">
        <f>IFERROR(IF(K13120="handling and wharfage",SUM(P13120:Q13120),IF(OR(K13120="tank",K13120="Boat",K13120="car"),INDEX(Rate!$B$4:$M$25,MATCH(Gilbert!N13120,Rate!$A$4:$A$25,0),MATCH(Gilbert!L13120,Rate!$B$3:$M$3,0))*O13120*0.8,INDEX(Rate!$B$4:$M$25,MATCH(Gilbert!N13120,Rate!$A$4:$A$25,0),MATCH(Gilbert!L13120,Rate!$B$3:$M$3,0))*O13120)),"")</f>
        <v/>
      </c>
      <c r="T13120" s="71" t="str">
        <f t="shared" si="615"/>
        <v/>
      </c>
    </row>
    <row r="13121" spans="16:20">
      <c r="P13121" s="70" t="str">
        <f t="shared" si="613"/>
        <v/>
      </c>
      <c r="Q13121" s="70" t="str">
        <f t="shared" si="614"/>
        <v/>
      </c>
      <c r="R13121" s="70" t="str">
        <f>IFERROR(IF(K13121="handling and wharfage",SUM(P13121:Q13121),IF(OR(K13121="tank",K13121="Boat",K13121="car"),INDEX(Rate!$B$4:$M$25,MATCH(Gilbert!N13121,Rate!$A$4:$A$25,0),MATCH(Gilbert!L13121,Rate!$B$3:$M$3,0))*O13121*0.8,INDEX(Rate!$B$4:$M$25,MATCH(Gilbert!N13121,Rate!$A$4:$A$25,0),MATCH(Gilbert!L13121,Rate!$B$3:$M$3,0))*O13121)),"")</f>
        <v/>
      </c>
      <c r="T13121" s="71" t="str">
        <f t="shared" si="615"/>
        <v/>
      </c>
    </row>
    <row r="13122" spans="16:20">
      <c r="P13122" s="70" t="str">
        <f t="shared" si="613"/>
        <v/>
      </c>
      <c r="Q13122" s="70" t="str">
        <f t="shared" si="614"/>
        <v/>
      </c>
      <c r="R13122" s="70" t="str">
        <f>IFERROR(IF(K13122="handling and wharfage",SUM(P13122:Q13122),IF(OR(K13122="tank",K13122="Boat",K13122="car"),INDEX(Rate!$B$4:$M$25,MATCH(Gilbert!N13122,Rate!$A$4:$A$25,0),MATCH(Gilbert!L13122,Rate!$B$3:$M$3,0))*O13122*0.8,INDEX(Rate!$B$4:$M$25,MATCH(Gilbert!N13122,Rate!$A$4:$A$25,0),MATCH(Gilbert!L13122,Rate!$B$3:$M$3,0))*O13122)),"")</f>
        <v/>
      </c>
      <c r="T13122" s="71" t="str">
        <f t="shared" si="615"/>
        <v/>
      </c>
    </row>
    <row r="13123" spans="16:20">
      <c r="P13123" s="70" t="str">
        <f t="shared" ref="P13123:P13186" si="616">IF(OR(K13123="handling and wharfage",K13123="rau handling and wharfage"),O13123*30,"")</f>
        <v/>
      </c>
      <c r="Q13123" s="70" t="str">
        <f t="shared" ref="Q13123:Q13186" si="617">IF(K13123&lt;&gt;"handling and wharfage","",O13123*3.5)</f>
        <v/>
      </c>
      <c r="R13123" s="70" t="str">
        <f>IFERROR(IF(K13123="handling and wharfage",SUM(P13123:Q13123),IF(OR(K13123="tank",K13123="Boat",K13123="car"),INDEX(Rate!$B$4:$M$25,MATCH(Gilbert!N13123,Rate!$A$4:$A$25,0),MATCH(Gilbert!L13123,Rate!$B$3:$M$3,0))*O13123*0.8,INDEX(Rate!$B$4:$M$25,MATCH(Gilbert!N13123,Rate!$A$4:$A$25,0),MATCH(Gilbert!L13123,Rate!$B$3:$M$3,0))*O13123)),"")</f>
        <v/>
      </c>
      <c r="T13123" s="71" t="str">
        <f t="shared" ref="T13123:T13186" si="618">IF(L13123="","",IF(L13123="General2","F0070000061A","E31250000331"))</f>
        <v/>
      </c>
    </row>
    <row r="13124" spans="16:20">
      <c r="P13124" s="70" t="str">
        <f t="shared" si="616"/>
        <v/>
      </c>
      <c r="Q13124" s="70" t="str">
        <f t="shared" si="617"/>
        <v/>
      </c>
      <c r="R13124" s="70" t="str">
        <f>IFERROR(IF(K13124="handling and wharfage",SUM(P13124:Q13124),IF(OR(K13124="tank",K13124="Boat",K13124="car"),INDEX(Rate!$B$4:$M$25,MATCH(Gilbert!N13124,Rate!$A$4:$A$25,0),MATCH(Gilbert!L13124,Rate!$B$3:$M$3,0))*O13124*0.8,INDEX(Rate!$B$4:$M$25,MATCH(Gilbert!N13124,Rate!$A$4:$A$25,0),MATCH(Gilbert!L13124,Rate!$B$3:$M$3,0))*O13124)),"")</f>
        <v/>
      </c>
      <c r="T13124" s="71" t="str">
        <f t="shared" si="618"/>
        <v/>
      </c>
    </row>
    <row r="13125" spans="16:20">
      <c r="P13125" s="70" t="str">
        <f t="shared" si="616"/>
        <v/>
      </c>
      <c r="Q13125" s="70" t="str">
        <f t="shared" si="617"/>
        <v/>
      </c>
      <c r="R13125" s="70" t="str">
        <f>IFERROR(IF(K13125="handling and wharfage",SUM(P13125:Q13125),IF(OR(K13125="tank",K13125="Boat",K13125="car"),INDEX(Rate!$B$4:$M$25,MATCH(Gilbert!N13125,Rate!$A$4:$A$25,0),MATCH(Gilbert!L13125,Rate!$B$3:$M$3,0))*O13125*0.8,INDEX(Rate!$B$4:$M$25,MATCH(Gilbert!N13125,Rate!$A$4:$A$25,0),MATCH(Gilbert!L13125,Rate!$B$3:$M$3,0))*O13125)),"")</f>
        <v/>
      </c>
      <c r="T13125" s="71" t="str">
        <f t="shared" si="618"/>
        <v/>
      </c>
    </row>
    <row r="13126" spans="16:20">
      <c r="P13126" s="70" t="str">
        <f t="shared" si="616"/>
        <v/>
      </c>
      <c r="Q13126" s="70" t="str">
        <f t="shared" si="617"/>
        <v/>
      </c>
      <c r="R13126" s="70" t="str">
        <f>IFERROR(IF(K13126="handling and wharfage",SUM(P13126:Q13126),IF(OR(K13126="tank",K13126="Boat",K13126="car"),INDEX(Rate!$B$4:$M$25,MATCH(Gilbert!N13126,Rate!$A$4:$A$25,0),MATCH(Gilbert!L13126,Rate!$B$3:$M$3,0))*O13126*0.8,INDEX(Rate!$B$4:$M$25,MATCH(Gilbert!N13126,Rate!$A$4:$A$25,0),MATCH(Gilbert!L13126,Rate!$B$3:$M$3,0))*O13126)),"")</f>
        <v/>
      </c>
      <c r="T13126" s="71" t="str">
        <f t="shared" si="618"/>
        <v/>
      </c>
    </row>
    <row r="13127" spans="16:20">
      <c r="P13127" s="70" t="str">
        <f t="shared" si="616"/>
        <v/>
      </c>
      <c r="Q13127" s="70" t="str">
        <f t="shared" si="617"/>
        <v/>
      </c>
      <c r="R13127" s="70" t="str">
        <f>IFERROR(IF(K13127="handling and wharfage",SUM(P13127:Q13127),IF(OR(K13127="tank",K13127="Boat",K13127="car"),INDEX(Rate!$B$4:$M$25,MATCH(Gilbert!N13127,Rate!$A$4:$A$25,0),MATCH(Gilbert!L13127,Rate!$B$3:$M$3,0))*O13127*0.8,INDEX(Rate!$B$4:$M$25,MATCH(Gilbert!N13127,Rate!$A$4:$A$25,0),MATCH(Gilbert!L13127,Rate!$B$3:$M$3,0))*O13127)),"")</f>
        <v/>
      </c>
      <c r="T13127" s="71" t="str">
        <f t="shared" si="618"/>
        <v/>
      </c>
    </row>
    <row r="13128" spans="16:20">
      <c r="P13128" s="70" t="str">
        <f t="shared" si="616"/>
        <v/>
      </c>
      <c r="Q13128" s="70" t="str">
        <f t="shared" si="617"/>
        <v/>
      </c>
      <c r="R13128" s="70" t="str">
        <f>IFERROR(IF(K13128="handling and wharfage",SUM(P13128:Q13128),IF(OR(K13128="tank",K13128="Boat",K13128="car"),INDEX(Rate!$B$4:$M$25,MATCH(Gilbert!N13128,Rate!$A$4:$A$25,0),MATCH(Gilbert!L13128,Rate!$B$3:$M$3,0))*O13128*0.8,INDEX(Rate!$B$4:$M$25,MATCH(Gilbert!N13128,Rate!$A$4:$A$25,0),MATCH(Gilbert!L13128,Rate!$B$3:$M$3,0))*O13128)),"")</f>
        <v/>
      </c>
      <c r="T13128" s="71" t="str">
        <f t="shared" si="618"/>
        <v/>
      </c>
    </row>
    <row r="13129" spans="16:20">
      <c r="P13129" s="70" t="str">
        <f t="shared" si="616"/>
        <v/>
      </c>
      <c r="Q13129" s="70" t="str">
        <f t="shared" si="617"/>
        <v/>
      </c>
      <c r="R13129" s="70" t="str">
        <f>IFERROR(IF(K13129="handling and wharfage",SUM(P13129:Q13129),IF(OR(K13129="tank",K13129="Boat",K13129="car"),INDEX(Rate!$B$4:$M$25,MATCH(Gilbert!N13129,Rate!$A$4:$A$25,0),MATCH(Gilbert!L13129,Rate!$B$3:$M$3,0))*O13129*0.8,INDEX(Rate!$B$4:$M$25,MATCH(Gilbert!N13129,Rate!$A$4:$A$25,0),MATCH(Gilbert!L13129,Rate!$B$3:$M$3,0))*O13129)),"")</f>
        <v/>
      </c>
      <c r="T13129" s="71" t="str">
        <f t="shared" si="618"/>
        <v/>
      </c>
    </row>
    <row r="13130" spans="16:20">
      <c r="P13130" s="70" t="str">
        <f t="shared" si="616"/>
        <v/>
      </c>
      <c r="Q13130" s="70" t="str">
        <f t="shared" si="617"/>
        <v/>
      </c>
      <c r="R13130" s="70" t="str">
        <f>IFERROR(IF(K13130="handling and wharfage",SUM(P13130:Q13130),IF(OR(K13130="tank",K13130="Boat",K13130="car"),INDEX(Rate!$B$4:$M$25,MATCH(Gilbert!N13130,Rate!$A$4:$A$25,0),MATCH(Gilbert!L13130,Rate!$B$3:$M$3,0))*O13130*0.8,INDEX(Rate!$B$4:$M$25,MATCH(Gilbert!N13130,Rate!$A$4:$A$25,0),MATCH(Gilbert!L13130,Rate!$B$3:$M$3,0))*O13130)),"")</f>
        <v/>
      </c>
      <c r="T13130" s="71" t="str">
        <f t="shared" si="618"/>
        <v/>
      </c>
    </row>
    <row r="13131" spans="16:20">
      <c r="P13131" s="70" t="str">
        <f t="shared" si="616"/>
        <v/>
      </c>
      <c r="Q13131" s="70" t="str">
        <f t="shared" si="617"/>
        <v/>
      </c>
      <c r="R13131" s="70" t="str">
        <f>IFERROR(IF(K13131="handling and wharfage",SUM(P13131:Q13131),IF(OR(K13131="tank",K13131="Boat",K13131="car"),INDEX(Rate!$B$4:$M$25,MATCH(Gilbert!N13131,Rate!$A$4:$A$25,0),MATCH(Gilbert!L13131,Rate!$B$3:$M$3,0))*O13131*0.8,INDEX(Rate!$B$4:$M$25,MATCH(Gilbert!N13131,Rate!$A$4:$A$25,0),MATCH(Gilbert!L13131,Rate!$B$3:$M$3,0))*O13131)),"")</f>
        <v/>
      </c>
      <c r="T13131" s="71" t="str">
        <f t="shared" si="618"/>
        <v/>
      </c>
    </row>
    <row r="13132" spans="16:20">
      <c r="P13132" s="70" t="str">
        <f t="shared" si="616"/>
        <v/>
      </c>
      <c r="Q13132" s="70" t="str">
        <f t="shared" si="617"/>
        <v/>
      </c>
      <c r="R13132" s="70" t="str">
        <f>IFERROR(IF(K13132="handling and wharfage",SUM(P13132:Q13132),IF(OR(K13132="tank",K13132="Boat",K13132="car"),INDEX(Rate!$B$4:$M$25,MATCH(Gilbert!N13132,Rate!$A$4:$A$25,0),MATCH(Gilbert!L13132,Rate!$B$3:$M$3,0))*O13132*0.8,INDEX(Rate!$B$4:$M$25,MATCH(Gilbert!N13132,Rate!$A$4:$A$25,0),MATCH(Gilbert!L13132,Rate!$B$3:$M$3,0))*O13132)),"")</f>
        <v/>
      </c>
      <c r="T13132" s="71" t="str">
        <f t="shared" si="618"/>
        <v/>
      </c>
    </row>
    <row r="13133" spans="16:20">
      <c r="P13133" s="70" t="str">
        <f t="shared" si="616"/>
        <v/>
      </c>
      <c r="Q13133" s="70" t="str">
        <f t="shared" si="617"/>
        <v/>
      </c>
      <c r="R13133" s="70" t="str">
        <f>IFERROR(IF(K13133="handling and wharfage",SUM(P13133:Q13133),IF(OR(K13133="tank",K13133="Boat",K13133="car"),INDEX(Rate!$B$4:$M$25,MATCH(Gilbert!N13133,Rate!$A$4:$A$25,0),MATCH(Gilbert!L13133,Rate!$B$3:$M$3,0))*O13133*0.8,INDEX(Rate!$B$4:$M$25,MATCH(Gilbert!N13133,Rate!$A$4:$A$25,0),MATCH(Gilbert!L13133,Rate!$B$3:$M$3,0))*O13133)),"")</f>
        <v/>
      </c>
      <c r="T13133" s="71" t="str">
        <f t="shared" si="618"/>
        <v/>
      </c>
    </row>
    <row r="13134" spans="16:20">
      <c r="P13134" s="70" t="str">
        <f t="shared" si="616"/>
        <v/>
      </c>
      <c r="Q13134" s="70" t="str">
        <f t="shared" si="617"/>
        <v/>
      </c>
      <c r="R13134" s="70" t="str">
        <f>IFERROR(IF(K13134="handling and wharfage",SUM(P13134:Q13134),IF(OR(K13134="tank",K13134="Boat",K13134="car"),INDEX(Rate!$B$4:$M$25,MATCH(Gilbert!N13134,Rate!$A$4:$A$25,0),MATCH(Gilbert!L13134,Rate!$B$3:$M$3,0))*O13134*0.8,INDEX(Rate!$B$4:$M$25,MATCH(Gilbert!N13134,Rate!$A$4:$A$25,0),MATCH(Gilbert!L13134,Rate!$B$3:$M$3,0))*O13134)),"")</f>
        <v/>
      </c>
      <c r="T13134" s="71" t="str">
        <f t="shared" si="618"/>
        <v/>
      </c>
    </row>
    <row r="13135" spans="16:20">
      <c r="P13135" s="70" t="str">
        <f t="shared" si="616"/>
        <v/>
      </c>
      <c r="Q13135" s="70" t="str">
        <f t="shared" si="617"/>
        <v/>
      </c>
      <c r="R13135" s="70" t="str">
        <f>IFERROR(IF(K13135="handling and wharfage",SUM(P13135:Q13135),IF(OR(K13135="tank",K13135="Boat",K13135="car"),INDEX(Rate!$B$4:$M$25,MATCH(Gilbert!N13135,Rate!$A$4:$A$25,0),MATCH(Gilbert!L13135,Rate!$B$3:$M$3,0))*O13135*0.8,INDEX(Rate!$B$4:$M$25,MATCH(Gilbert!N13135,Rate!$A$4:$A$25,0),MATCH(Gilbert!L13135,Rate!$B$3:$M$3,0))*O13135)),"")</f>
        <v/>
      </c>
      <c r="T13135" s="71" t="str">
        <f t="shared" si="618"/>
        <v/>
      </c>
    </row>
    <row r="13136" spans="16:20">
      <c r="P13136" s="70" t="str">
        <f t="shared" si="616"/>
        <v/>
      </c>
      <c r="Q13136" s="70" t="str">
        <f t="shared" si="617"/>
        <v/>
      </c>
      <c r="R13136" s="70" t="str">
        <f>IFERROR(IF(K13136="handling and wharfage",SUM(P13136:Q13136),IF(OR(K13136="tank",K13136="Boat",K13136="car"),INDEX(Rate!$B$4:$M$25,MATCH(Gilbert!N13136,Rate!$A$4:$A$25,0),MATCH(Gilbert!L13136,Rate!$B$3:$M$3,0))*O13136*0.8,INDEX(Rate!$B$4:$M$25,MATCH(Gilbert!N13136,Rate!$A$4:$A$25,0),MATCH(Gilbert!L13136,Rate!$B$3:$M$3,0))*O13136)),"")</f>
        <v/>
      </c>
      <c r="T13136" s="71" t="str">
        <f t="shared" si="618"/>
        <v/>
      </c>
    </row>
    <row r="13137" spans="16:20">
      <c r="P13137" s="70" t="str">
        <f t="shared" si="616"/>
        <v/>
      </c>
      <c r="Q13137" s="70" t="str">
        <f t="shared" si="617"/>
        <v/>
      </c>
      <c r="R13137" s="70" t="str">
        <f>IFERROR(IF(K13137="handling and wharfage",SUM(P13137:Q13137),IF(OR(K13137="tank",K13137="Boat",K13137="car"),INDEX(Rate!$B$4:$M$25,MATCH(Gilbert!N13137,Rate!$A$4:$A$25,0),MATCH(Gilbert!L13137,Rate!$B$3:$M$3,0))*O13137*0.8,INDEX(Rate!$B$4:$M$25,MATCH(Gilbert!N13137,Rate!$A$4:$A$25,0),MATCH(Gilbert!L13137,Rate!$B$3:$M$3,0))*O13137)),"")</f>
        <v/>
      </c>
      <c r="T13137" s="71" t="str">
        <f t="shared" si="618"/>
        <v/>
      </c>
    </row>
    <row r="13138" spans="16:20">
      <c r="P13138" s="70" t="str">
        <f t="shared" si="616"/>
        <v/>
      </c>
      <c r="Q13138" s="70" t="str">
        <f t="shared" si="617"/>
        <v/>
      </c>
      <c r="R13138" s="70" t="str">
        <f>IFERROR(IF(K13138="handling and wharfage",SUM(P13138:Q13138),IF(OR(K13138="tank",K13138="Boat",K13138="car"),INDEX(Rate!$B$4:$M$25,MATCH(Gilbert!N13138,Rate!$A$4:$A$25,0),MATCH(Gilbert!L13138,Rate!$B$3:$M$3,0))*O13138*0.8,INDEX(Rate!$B$4:$M$25,MATCH(Gilbert!N13138,Rate!$A$4:$A$25,0),MATCH(Gilbert!L13138,Rate!$B$3:$M$3,0))*O13138)),"")</f>
        <v/>
      </c>
      <c r="T13138" s="71" t="str">
        <f t="shared" si="618"/>
        <v/>
      </c>
    </row>
    <row r="13139" spans="16:20">
      <c r="P13139" s="70" t="str">
        <f t="shared" si="616"/>
        <v/>
      </c>
      <c r="Q13139" s="70" t="str">
        <f t="shared" si="617"/>
        <v/>
      </c>
      <c r="R13139" s="70" t="str">
        <f>IFERROR(IF(K13139="handling and wharfage",SUM(P13139:Q13139),IF(OR(K13139="tank",K13139="Boat",K13139="car"),INDEX(Rate!$B$4:$M$25,MATCH(Gilbert!N13139,Rate!$A$4:$A$25,0),MATCH(Gilbert!L13139,Rate!$B$3:$M$3,0))*O13139*0.8,INDEX(Rate!$B$4:$M$25,MATCH(Gilbert!N13139,Rate!$A$4:$A$25,0),MATCH(Gilbert!L13139,Rate!$B$3:$M$3,0))*O13139)),"")</f>
        <v/>
      </c>
      <c r="T13139" s="71" t="str">
        <f t="shared" si="618"/>
        <v/>
      </c>
    </row>
    <row r="13140" spans="16:20">
      <c r="P13140" s="70" t="str">
        <f t="shared" si="616"/>
        <v/>
      </c>
      <c r="Q13140" s="70" t="str">
        <f t="shared" si="617"/>
        <v/>
      </c>
      <c r="R13140" s="70" t="str">
        <f>IFERROR(IF(K13140="handling and wharfage",SUM(P13140:Q13140),IF(OR(K13140="tank",K13140="Boat",K13140="car"),INDEX(Rate!$B$4:$M$25,MATCH(Gilbert!N13140,Rate!$A$4:$A$25,0),MATCH(Gilbert!L13140,Rate!$B$3:$M$3,0))*O13140*0.8,INDEX(Rate!$B$4:$M$25,MATCH(Gilbert!N13140,Rate!$A$4:$A$25,0),MATCH(Gilbert!L13140,Rate!$B$3:$M$3,0))*O13140)),"")</f>
        <v/>
      </c>
      <c r="T13140" s="71" t="str">
        <f t="shared" si="618"/>
        <v/>
      </c>
    </row>
    <row r="13141" spans="16:20">
      <c r="P13141" s="70" t="str">
        <f t="shared" si="616"/>
        <v/>
      </c>
      <c r="Q13141" s="70" t="str">
        <f t="shared" si="617"/>
        <v/>
      </c>
      <c r="R13141" s="70" t="str">
        <f>IFERROR(IF(K13141="handling and wharfage",SUM(P13141:Q13141),IF(OR(K13141="tank",K13141="Boat",K13141="car"),INDEX(Rate!$B$4:$M$25,MATCH(Gilbert!N13141,Rate!$A$4:$A$25,0),MATCH(Gilbert!L13141,Rate!$B$3:$M$3,0))*O13141*0.8,INDEX(Rate!$B$4:$M$25,MATCH(Gilbert!N13141,Rate!$A$4:$A$25,0),MATCH(Gilbert!L13141,Rate!$B$3:$M$3,0))*O13141)),"")</f>
        <v/>
      </c>
      <c r="T13141" s="71" t="str">
        <f t="shared" si="618"/>
        <v/>
      </c>
    </row>
    <row r="13142" spans="16:20">
      <c r="P13142" s="70" t="str">
        <f t="shared" si="616"/>
        <v/>
      </c>
      <c r="Q13142" s="70" t="str">
        <f t="shared" si="617"/>
        <v/>
      </c>
      <c r="R13142" s="70" t="str">
        <f>IFERROR(IF(K13142="handling and wharfage",SUM(P13142:Q13142),IF(OR(K13142="tank",K13142="Boat",K13142="car"),INDEX(Rate!$B$4:$M$25,MATCH(Gilbert!N13142,Rate!$A$4:$A$25,0),MATCH(Gilbert!L13142,Rate!$B$3:$M$3,0))*O13142*0.8,INDEX(Rate!$B$4:$M$25,MATCH(Gilbert!N13142,Rate!$A$4:$A$25,0),MATCH(Gilbert!L13142,Rate!$B$3:$M$3,0))*O13142)),"")</f>
        <v/>
      </c>
      <c r="T13142" s="71" t="str">
        <f t="shared" si="618"/>
        <v/>
      </c>
    </row>
    <row r="13143" spans="16:20">
      <c r="P13143" s="70" t="str">
        <f t="shared" si="616"/>
        <v/>
      </c>
      <c r="Q13143" s="70" t="str">
        <f t="shared" si="617"/>
        <v/>
      </c>
      <c r="R13143" s="70" t="str">
        <f>IFERROR(IF(K13143="handling and wharfage",SUM(P13143:Q13143),IF(OR(K13143="tank",K13143="Boat",K13143="car"),INDEX(Rate!$B$4:$M$25,MATCH(Gilbert!N13143,Rate!$A$4:$A$25,0),MATCH(Gilbert!L13143,Rate!$B$3:$M$3,0))*O13143*0.8,INDEX(Rate!$B$4:$M$25,MATCH(Gilbert!N13143,Rate!$A$4:$A$25,0),MATCH(Gilbert!L13143,Rate!$B$3:$M$3,0))*O13143)),"")</f>
        <v/>
      </c>
      <c r="T13143" s="71" t="str">
        <f t="shared" si="618"/>
        <v/>
      </c>
    </row>
    <row r="13144" spans="16:20">
      <c r="P13144" s="70" t="str">
        <f t="shared" si="616"/>
        <v/>
      </c>
      <c r="Q13144" s="70" t="str">
        <f t="shared" si="617"/>
        <v/>
      </c>
      <c r="R13144" s="70" t="str">
        <f>IFERROR(IF(K13144="handling and wharfage",SUM(P13144:Q13144),IF(OR(K13144="tank",K13144="Boat",K13144="car"),INDEX(Rate!$B$4:$M$25,MATCH(Gilbert!N13144,Rate!$A$4:$A$25,0),MATCH(Gilbert!L13144,Rate!$B$3:$M$3,0))*O13144*0.8,INDEX(Rate!$B$4:$M$25,MATCH(Gilbert!N13144,Rate!$A$4:$A$25,0),MATCH(Gilbert!L13144,Rate!$B$3:$M$3,0))*O13144)),"")</f>
        <v/>
      </c>
      <c r="T13144" s="71" t="str">
        <f t="shared" si="618"/>
        <v/>
      </c>
    </row>
    <row r="13145" spans="16:20">
      <c r="P13145" s="70" t="str">
        <f t="shared" si="616"/>
        <v/>
      </c>
      <c r="Q13145" s="70" t="str">
        <f t="shared" si="617"/>
        <v/>
      </c>
      <c r="R13145" s="70" t="str">
        <f>IFERROR(IF(K13145="handling and wharfage",SUM(P13145:Q13145),IF(OR(K13145="tank",K13145="Boat",K13145="car"),INDEX(Rate!$B$4:$M$25,MATCH(Gilbert!N13145,Rate!$A$4:$A$25,0),MATCH(Gilbert!L13145,Rate!$B$3:$M$3,0))*O13145*0.8,INDEX(Rate!$B$4:$M$25,MATCH(Gilbert!N13145,Rate!$A$4:$A$25,0),MATCH(Gilbert!L13145,Rate!$B$3:$M$3,0))*O13145)),"")</f>
        <v/>
      </c>
      <c r="T13145" s="71" t="str">
        <f t="shared" si="618"/>
        <v/>
      </c>
    </row>
    <row r="13146" spans="16:20">
      <c r="P13146" s="70" t="str">
        <f t="shared" si="616"/>
        <v/>
      </c>
      <c r="Q13146" s="70" t="str">
        <f t="shared" si="617"/>
        <v/>
      </c>
      <c r="R13146" s="70" t="str">
        <f>IFERROR(IF(K13146="handling and wharfage",SUM(P13146:Q13146),IF(OR(K13146="tank",K13146="Boat",K13146="car"),INDEX(Rate!$B$4:$M$25,MATCH(Gilbert!N13146,Rate!$A$4:$A$25,0),MATCH(Gilbert!L13146,Rate!$B$3:$M$3,0))*O13146*0.8,INDEX(Rate!$B$4:$M$25,MATCH(Gilbert!N13146,Rate!$A$4:$A$25,0),MATCH(Gilbert!L13146,Rate!$B$3:$M$3,0))*O13146)),"")</f>
        <v/>
      </c>
      <c r="T13146" s="71" t="str">
        <f t="shared" si="618"/>
        <v/>
      </c>
    </row>
    <row r="13147" spans="16:20">
      <c r="P13147" s="70" t="str">
        <f t="shared" si="616"/>
        <v/>
      </c>
      <c r="Q13147" s="70" t="str">
        <f t="shared" si="617"/>
        <v/>
      </c>
      <c r="R13147" s="70" t="str">
        <f>IFERROR(IF(K13147="handling and wharfage",SUM(P13147:Q13147),IF(OR(K13147="tank",K13147="Boat",K13147="car"),INDEX(Rate!$B$4:$M$25,MATCH(Gilbert!N13147,Rate!$A$4:$A$25,0),MATCH(Gilbert!L13147,Rate!$B$3:$M$3,0))*O13147*0.8,INDEX(Rate!$B$4:$M$25,MATCH(Gilbert!N13147,Rate!$A$4:$A$25,0),MATCH(Gilbert!L13147,Rate!$B$3:$M$3,0))*O13147)),"")</f>
        <v/>
      </c>
      <c r="T13147" s="71" t="str">
        <f t="shared" si="618"/>
        <v/>
      </c>
    </row>
    <row r="13148" spans="16:20">
      <c r="P13148" s="70" t="str">
        <f t="shared" si="616"/>
        <v/>
      </c>
      <c r="Q13148" s="70" t="str">
        <f t="shared" si="617"/>
        <v/>
      </c>
      <c r="R13148" s="70" t="str">
        <f>IFERROR(IF(K13148="handling and wharfage",SUM(P13148:Q13148),IF(OR(K13148="tank",K13148="Boat",K13148="car"),INDEX(Rate!$B$4:$M$25,MATCH(Gilbert!N13148,Rate!$A$4:$A$25,0),MATCH(Gilbert!L13148,Rate!$B$3:$M$3,0))*O13148*0.8,INDEX(Rate!$B$4:$M$25,MATCH(Gilbert!N13148,Rate!$A$4:$A$25,0),MATCH(Gilbert!L13148,Rate!$B$3:$M$3,0))*O13148)),"")</f>
        <v/>
      </c>
      <c r="T13148" s="71" t="str">
        <f t="shared" si="618"/>
        <v/>
      </c>
    </row>
    <row r="13149" spans="16:20">
      <c r="P13149" s="70" t="str">
        <f t="shared" si="616"/>
        <v/>
      </c>
      <c r="Q13149" s="70" t="str">
        <f t="shared" si="617"/>
        <v/>
      </c>
      <c r="R13149" s="70" t="str">
        <f>IFERROR(IF(K13149="handling and wharfage",SUM(P13149:Q13149),IF(OR(K13149="tank",K13149="Boat",K13149="car"),INDEX(Rate!$B$4:$M$25,MATCH(Gilbert!N13149,Rate!$A$4:$A$25,0),MATCH(Gilbert!L13149,Rate!$B$3:$M$3,0))*O13149*0.8,INDEX(Rate!$B$4:$M$25,MATCH(Gilbert!N13149,Rate!$A$4:$A$25,0),MATCH(Gilbert!L13149,Rate!$B$3:$M$3,0))*O13149)),"")</f>
        <v/>
      </c>
      <c r="T13149" s="71" t="str">
        <f t="shared" si="618"/>
        <v/>
      </c>
    </row>
    <row r="13150" spans="16:20">
      <c r="P13150" s="70" t="str">
        <f t="shared" si="616"/>
        <v/>
      </c>
      <c r="Q13150" s="70" t="str">
        <f t="shared" si="617"/>
        <v/>
      </c>
      <c r="R13150" s="70" t="str">
        <f>IFERROR(IF(K13150="handling and wharfage",SUM(P13150:Q13150),IF(OR(K13150="tank",K13150="Boat",K13150="car"),INDEX(Rate!$B$4:$M$25,MATCH(Gilbert!N13150,Rate!$A$4:$A$25,0),MATCH(Gilbert!L13150,Rate!$B$3:$M$3,0))*O13150*0.8,INDEX(Rate!$B$4:$M$25,MATCH(Gilbert!N13150,Rate!$A$4:$A$25,0),MATCH(Gilbert!L13150,Rate!$B$3:$M$3,0))*O13150)),"")</f>
        <v/>
      </c>
      <c r="T13150" s="71" t="str">
        <f t="shared" si="618"/>
        <v/>
      </c>
    </row>
    <row r="13151" spans="16:20">
      <c r="P13151" s="70" t="str">
        <f t="shared" si="616"/>
        <v/>
      </c>
      <c r="Q13151" s="70" t="str">
        <f t="shared" si="617"/>
        <v/>
      </c>
      <c r="R13151" s="70" t="str">
        <f>IFERROR(IF(K13151="handling and wharfage",SUM(P13151:Q13151),IF(OR(K13151="tank",K13151="Boat",K13151="car"),INDEX(Rate!$B$4:$M$25,MATCH(Gilbert!N13151,Rate!$A$4:$A$25,0),MATCH(Gilbert!L13151,Rate!$B$3:$M$3,0))*O13151*0.8,INDEX(Rate!$B$4:$M$25,MATCH(Gilbert!N13151,Rate!$A$4:$A$25,0),MATCH(Gilbert!L13151,Rate!$B$3:$M$3,0))*O13151)),"")</f>
        <v/>
      </c>
      <c r="T13151" s="71" t="str">
        <f t="shared" si="618"/>
        <v/>
      </c>
    </row>
    <row r="13152" spans="16:20">
      <c r="P13152" s="70" t="str">
        <f t="shared" si="616"/>
        <v/>
      </c>
      <c r="Q13152" s="70" t="str">
        <f t="shared" si="617"/>
        <v/>
      </c>
      <c r="R13152" s="70" t="str">
        <f>IFERROR(IF(K13152="handling and wharfage",SUM(P13152:Q13152),IF(OR(K13152="tank",K13152="Boat",K13152="car"),INDEX(Rate!$B$4:$M$25,MATCH(Gilbert!N13152,Rate!$A$4:$A$25,0),MATCH(Gilbert!L13152,Rate!$B$3:$M$3,0))*O13152*0.8,INDEX(Rate!$B$4:$M$25,MATCH(Gilbert!N13152,Rate!$A$4:$A$25,0),MATCH(Gilbert!L13152,Rate!$B$3:$M$3,0))*O13152)),"")</f>
        <v/>
      </c>
      <c r="T13152" s="71" t="str">
        <f t="shared" si="618"/>
        <v/>
      </c>
    </row>
    <row r="13153" spans="16:20">
      <c r="P13153" s="70" t="str">
        <f t="shared" si="616"/>
        <v/>
      </c>
      <c r="Q13153" s="70" t="str">
        <f t="shared" si="617"/>
        <v/>
      </c>
      <c r="R13153" s="70" t="str">
        <f>IFERROR(IF(K13153="handling and wharfage",SUM(P13153:Q13153),IF(OR(K13153="tank",K13153="Boat",K13153="car"),INDEX(Rate!$B$4:$M$25,MATCH(Gilbert!N13153,Rate!$A$4:$A$25,0),MATCH(Gilbert!L13153,Rate!$B$3:$M$3,0))*O13153*0.8,INDEX(Rate!$B$4:$M$25,MATCH(Gilbert!N13153,Rate!$A$4:$A$25,0),MATCH(Gilbert!L13153,Rate!$B$3:$M$3,0))*O13153)),"")</f>
        <v/>
      </c>
      <c r="T13153" s="71" t="str">
        <f t="shared" si="618"/>
        <v/>
      </c>
    </row>
    <row r="13154" spans="16:20">
      <c r="P13154" s="70" t="str">
        <f t="shared" si="616"/>
        <v/>
      </c>
      <c r="Q13154" s="70" t="str">
        <f t="shared" si="617"/>
        <v/>
      </c>
      <c r="R13154" s="70" t="str">
        <f>IFERROR(IF(K13154="handling and wharfage",SUM(P13154:Q13154),IF(OR(K13154="tank",K13154="Boat",K13154="car"),INDEX(Rate!$B$4:$M$25,MATCH(Gilbert!N13154,Rate!$A$4:$A$25,0),MATCH(Gilbert!L13154,Rate!$B$3:$M$3,0))*O13154*0.8,INDEX(Rate!$B$4:$M$25,MATCH(Gilbert!N13154,Rate!$A$4:$A$25,0),MATCH(Gilbert!L13154,Rate!$B$3:$M$3,0))*O13154)),"")</f>
        <v/>
      </c>
      <c r="T13154" s="71" t="str">
        <f t="shared" si="618"/>
        <v/>
      </c>
    </row>
    <row r="13155" spans="16:20">
      <c r="P13155" s="70" t="str">
        <f t="shared" si="616"/>
        <v/>
      </c>
      <c r="Q13155" s="70" t="str">
        <f t="shared" si="617"/>
        <v/>
      </c>
      <c r="R13155" s="70" t="str">
        <f>IFERROR(IF(K13155="handling and wharfage",SUM(P13155:Q13155),IF(OR(K13155="tank",K13155="Boat",K13155="car"),INDEX(Rate!$B$4:$M$25,MATCH(Gilbert!N13155,Rate!$A$4:$A$25,0),MATCH(Gilbert!L13155,Rate!$B$3:$M$3,0))*O13155*0.8,INDEX(Rate!$B$4:$M$25,MATCH(Gilbert!N13155,Rate!$A$4:$A$25,0),MATCH(Gilbert!L13155,Rate!$B$3:$M$3,0))*O13155)),"")</f>
        <v/>
      </c>
      <c r="T13155" s="71" t="str">
        <f t="shared" si="618"/>
        <v/>
      </c>
    </row>
    <row r="13156" spans="16:20">
      <c r="P13156" s="70" t="str">
        <f t="shared" si="616"/>
        <v/>
      </c>
      <c r="Q13156" s="70" t="str">
        <f t="shared" si="617"/>
        <v/>
      </c>
      <c r="R13156" s="70" t="str">
        <f>IFERROR(IF(K13156="handling and wharfage",SUM(P13156:Q13156),IF(OR(K13156="tank",K13156="Boat",K13156="car"),INDEX(Rate!$B$4:$M$25,MATCH(Gilbert!N13156,Rate!$A$4:$A$25,0),MATCH(Gilbert!L13156,Rate!$B$3:$M$3,0))*O13156*0.8,INDEX(Rate!$B$4:$M$25,MATCH(Gilbert!N13156,Rate!$A$4:$A$25,0),MATCH(Gilbert!L13156,Rate!$B$3:$M$3,0))*O13156)),"")</f>
        <v/>
      </c>
      <c r="T13156" s="71" t="str">
        <f t="shared" si="618"/>
        <v/>
      </c>
    </row>
    <row r="13157" spans="16:20">
      <c r="P13157" s="70" t="str">
        <f t="shared" si="616"/>
        <v/>
      </c>
      <c r="Q13157" s="70" t="str">
        <f t="shared" si="617"/>
        <v/>
      </c>
      <c r="R13157" s="70" t="str">
        <f>IFERROR(IF(K13157="handling and wharfage",SUM(P13157:Q13157),IF(OR(K13157="tank",K13157="Boat",K13157="car"),INDEX(Rate!$B$4:$M$25,MATCH(Gilbert!N13157,Rate!$A$4:$A$25,0),MATCH(Gilbert!L13157,Rate!$B$3:$M$3,0))*O13157*0.8,INDEX(Rate!$B$4:$M$25,MATCH(Gilbert!N13157,Rate!$A$4:$A$25,0),MATCH(Gilbert!L13157,Rate!$B$3:$M$3,0))*O13157)),"")</f>
        <v/>
      </c>
      <c r="T13157" s="71" t="str">
        <f t="shared" si="618"/>
        <v/>
      </c>
    </row>
    <row r="13158" spans="16:20">
      <c r="P13158" s="70" t="str">
        <f t="shared" si="616"/>
        <v/>
      </c>
      <c r="Q13158" s="70" t="str">
        <f t="shared" si="617"/>
        <v/>
      </c>
      <c r="R13158" s="70" t="str">
        <f>IFERROR(IF(K13158="handling and wharfage",SUM(P13158:Q13158),IF(OR(K13158="tank",K13158="Boat",K13158="car"),INDEX(Rate!$B$4:$M$25,MATCH(Gilbert!N13158,Rate!$A$4:$A$25,0),MATCH(Gilbert!L13158,Rate!$B$3:$M$3,0))*O13158*0.8,INDEX(Rate!$B$4:$M$25,MATCH(Gilbert!N13158,Rate!$A$4:$A$25,0),MATCH(Gilbert!L13158,Rate!$B$3:$M$3,0))*O13158)),"")</f>
        <v/>
      </c>
      <c r="T13158" s="71" t="str">
        <f t="shared" si="618"/>
        <v/>
      </c>
    </row>
    <row r="13159" spans="16:20">
      <c r="P13159" s="70" t="str">
        <f t="shared" si="616"/>
        <v/>
      </c>
      <c r="Q13159" s="70" t="str">
        <f t="shared" si="617"/>
        <v/>
      </c>
      <c r="R13159" s="70" t="str">
        <f>IFERROR(IF(K13159="handling and wharfage",SUM(P13159:Q13159),IF(OR(K13159="tank",K13159="Boat",K13159="car"),INDEX(Rate!$B$4:$M$25,MATCH(Gilbert!N13159,Rate!$A$4:$A$25,0),MATCH(Gilbert!L13159,Rate!$B$3:$M$3,0))*O13159*0.8,INDEX(Rate!$B$4:$M$25,MATCH(Gilbert!N13159,Rate!$A$4:$A$25,0),MATCH(Gilbert!L13159,Rate!$B$3:$M$3,0))*O13159)),"")</f>
        <v/>
      </c>
      <c r="T13159" s="71" t="str">
        <f t="shared" si="618"/>
        <v/>
      </c>
    </row>
    <row r="13160" spans="16:20">
      <c r="P13160" s="70" t="str">
        <f t="shared" si="616"/>
        <v/>
      </c>
      <c r="Q13160" s="70" t="str">
        <f t="shared" si="617"/>
        <v/>
      </c>
      <c r="R13160" s="70" t="str">
        <f>IFERROR(IF(K13160="handling and wharfage",SUM(P13160:Q13160),IF(OR(K13160="tank",K13160="Boat",K13160="car"),INDEX(Rate!$B$4:$M$25,MATCH(Gilbert!N13160,Rate!$A$4:$A$25,0),MATCH(Gilbert!L13160,Rate!$B$3:$M$3,0))*O13160*0.8,INDEX(Rate!$B$4:$M$25,MATCH(Gilbert!N13160,Rate!$A$4:$A$25,0),MATCH(Gilbert!L13160,Rate!$B$3:$M$3,0))*O13160)),"")</f>
        <v/>
      </c>
      <c r="T13160" s="71" t="str">
        <f t="shared" si="618"/>
        <v/>
      </c>
    </row>
    <row r="13161" spans="16:20">
      <c r="P13161" s="70" t="str">
        <f t="shared" si="616"/>
        <v/>
      </c>
      <c r="Q13161" s="70" t="str">
        <f t="shared" si="617"/>
        <v/>
      </c>
      <c r="R13161" s="70" t="str">
        <f>IFERROR(IF(K13161="handling and wharfage",SUM(P13161:Q13161),IF(OR(K13161="tank",K13161="Boat",K13161="car"),INDEX(Rate!$B$4:$M$25,MATCH(Gilbert!N13161,Rate!$A$4:$A$25,0),MATCH(Gilbert!L13161,Rate!$B$3:$M$3,0))*O13161*0.8,INDEX(Rate!$B$4:$M$25,MATCH(Gilbert!N13161,Rate!$A$4:$A$25,0),MATCH(Gilbert!L13161,Rate!$B$3:$M$3,0))*O13161)),"")</f>
        <v/>
      </c>
      <c r="T13161" s="71" t="str">
        <f t="shared" si="618"/>
        <v/>
      </c>
    </row>
    <row r="13162" spans="16:20">
      <c r="P13162" s="70" t="str">
        <f t="shared" si="616"/>
        <v/>
      </c>
      <c r="Q13162" s="70" t="str">
        <f t="shared" si="617"/>
        <v/>
      </c>
      <c r="R13162" s="70" t="str">
        <f>IFERROR(IF(K13162="handling and wharfage",SUM(P13162:Q13162),IF(OR(K13162="tank",K13162="Boat",K13162="car"),INDEX(Rate!$B$4:$M$25,MATCH(Gilbert!N13162,Rate!$A$4:$A$25,0),MATCH(Gilbert!L13162,Rate!$B$3:$M$3,0))*O13162*0.8,INDEX(Rate!$B$4:$M$25,MATCH(Gilbert!N13162,Rate!$A$4:$A$25,0),MATCH(Gilbert!L13162,Rate!$B$3:$M$3,0))*O13162)),"")</f>
        <v/>
      </c>
      <c r="T13162" s="71" t="str">
        <f t="shared" si="618"/>
        <v/>
      </c>
    </row>
    <row r="13163" spans="16:20">
      <c r="P13163" s="70" t="str">
        <f t="shared" si="616"/>
        <v/>
      </c>
      <c r="Q13163" s="70" t="str">
        <f t="shared" si="617"/>
        <v/>
      </c>
      <c r="R13163" s="70" t="str">
        <f>IFERROR(IF(K13163="handling and wharfage",SUM(P13163:Q13163),IF(OR(K13163="tank",K13163="Boat",K13163="car"),INDEX(Rate!$B$4:$M$25,MATCH(Gilbert!N13163,Rate!$A$4:$A$25,0),MATCH(Gilbert!L13163,Rate!$B$3:$M$3,0))*O13163*0.8,INDEX(Rate!$B$4:$M$25,MATCH(Gilbert!N13163,Rate!$A$4:$A$25,0),MATCH(Gilbert!L13163,Rate!$B$3:$M$3,0))*O13163)),"")</f>
        <v/>
      </c>
      <c r="T13163" s="71" t="str">
        <f t="shared" si="618"/>
        <v/>
      </c>
    </row>
    <row r="13164" spans="16:20">
      <c r="P13164" s="70" t="str">
        <f t="shared" si="616"/>
        <v/>
      </c>
      <c r="Q13164" s="70" t="str">
        <f t="shared" si="617"/>
        <v/>
      </c>
      <c r="R13164" s="70" t="str">
        <f>IFERROR(IF(K13164="handling and wharfage",SUM(P13164:Q13164),IF(OR(K13164="tank",K13164="Boat",K13164="car"),INDEX(Rate!$B$4:$M$25,MATCH(Gilbert!N13164,Rate!$A$4:$A$25,0),MATCH(Gilbert!L13164,Rate!$B$3:$M$3,0))*O13164*0.8,INDEX(Rate!$B$4:$M$25,MATCH(Gilbert!N13164,Rate!$A$4:$A$25,0),MATCH(Gilbert!L13164,Rate!$B$3:$M$3,0))*O13164)),"")</f>
        <v/>
      </c>
      <c r="T13164" s="71" t="str">
        <f t="shared" si="618"/>
        <v/>
      </c>
    </row>
    <row r="13165" spans="16:20">
      <c r="P13165" s="70" t="str">
        <f t="shared" si="616"/>
        <v/>
      </c>
      <c r="Q13165" s="70" t="str">
        <f t="shared" si="617"/>
        <v/>
      </c>
      <c r="R13165" s="70" t="str">
        <f>IFERROR(IF(K13165="handling and wharfage",SUM(P13165:Q13165),IF(OR(K13165="tank",K13165="Boat",K13165="car"),INDEX(Rate!$B$4:$M$25,MATCH(Gilbert!N13165,Rate!$A$4:$A$25,0),MATCH(Gilbert!L13165,Rate!$B$3:$M$3,0))*O13165*0.8,INDEX(Rate!$B$4:$M$25,MATCH(Gilbert!N13165,Rate!$A$4:$A$25,0),MATCH(Gilbert!L13165,Rate!$B$3:$M$3,0))*O13165)),"")</f>
        <v/>
      </c>
      <c r="T13165" s="71" t="str">
        <f t="shared" si="618"/>
        <v/>
      </c>
    </row>
    <row r="13166" spans="16:20">
      <c r="P13166" s="70" t="str">
        <f t="shared" si="616"/>
        <v/>
      </c>
      <c r="Q13166" s="70" t="str">
        <f t="shared" si="617"/>
        <v/>
      </c>
      <c r="R13166" s="70" t="str">
        <f>IFERROR(IF(K13166="handling and wharfage",SUM(P13166:Q13166),IF(OR(K13166="tank",K13166="Boat",K13166="car"),INDEX(Rate!$B$4:$M$25,MATCH(Gilbert!N13166,Rate!$A$4:$A$25,0),MATCH(Gilbert!L13166,Rate!$B$3:$M$3,0))*O13166*0.8,INDEX(Rate!$B$4:$M$25,MATCH(Gilbert!N13166,Rate!$A$4:$A$25,0),MATCH(Gilbert!L13166,Rate!$B$3:$M$3,0))*O13166)),"")</f>
        <v/>
      </c>
      <c r="T13166" s="71" t="str">
        <f t="shared" si="618"/>
        <v/>
      </c>
    </row>
    <row r="13167" spans="16:20">
      <c r="P13167" s="70" t="str">
        <f t="shared" si="616"/>
        <v/>
      </c>
      <c r="Q13167" s="70" t="str">
        <f t="shared" si="617"/>
        <v/>
      </c>
      <c r="R13167" s="70" t="str">
        <f>IFERROR(IF(K13167="handling and wharfage",SUM(P13167:Q13167),IF(OR(K13167="tank",K13167="Boat",K13167="car"),INDEX(Rate!$B$4:$M$25,MATCH(Gilbert!N13167,Rate!$A$4:$A$25,0),MATCH(Gilbert!L13167,Rate!$B$3:$M$3,0))*O13167*0.8,INDEX(Rate!$B$4:$M$25,MATCH(Gilbert!N13167,Rate!$A$4:$A$25,0),MATCH(Gilbert!L13167,Rate!$B$3:$M$3,0))*O13167)),"")</f>
        <v/>
      </c>
      <c r="T13167" s="71" t="str">
        <f t="shared" si="618"/>
        <v/>
      </c>
    </row>
    <row r="13168" spans="16:20">
      <c r="P13168" s="70" t="str">
        <f t="shared" si="616"/>
        <v/>
      </c>
      <c r="Q13168" s="70" t="str">
        <f t="shared" si="617"/>
        <v/>
      </c>
      <c r="R13168" s="70" t="str">
        <f>IFERROR(IF(K13168="handling and wharfage",SUM(P13168:Q13168),IF(OR(K13168="tank",K13168="Boat",K13168="car"),INDEX(Rate!$B$4:$M$25,MATCH(Gilbert!N13168,Rate!$A$4:$A$25,0),MATCH(Gilbert!L13168,Rate!$B$3:$M$3,0))*O13168*0.8,INDEX(Rate!$B$4:$M$25,MATCH(Gilbert!N13168,Rate!$A$4:$A$25,0),MATCH(Gilbert!L13168,Rate!$B$3:$M$3,0))*O13168)),"")</f>
        <v/>
      </c>
      <c r="T13168" s="71" t="str">
        <f t="shared" si="618"/>
        <v/>
      </c>
    </row>
    <row r="13169" spans="16:20">
      <c r="P13169" s="70" t="str">
        <f t="shared" si="616"/>
        <v/>
      </c>
      <c r="Q13169" s="70" t="str">
        <f t="shared" si="617"/>
        <v/>
      </c>
      <c r="R13169" s="70" t="str">
        <f>IFERROR(IF(K13169="handling and wharfage",SUM(P13169:Q13169),IF(OR(K13169="tank",K13169="Boat",K13169="car"),INDEX(Rate!$B$4:$M$25,MATCH(Gilbert!N13169,Rate!$A$4:$A$25,0),MATCH(Gilbert!L13169,Rate!$B$3:$M$3,0))*O13169*0.8,INDEX(Rate!$B$4:$M$25,MATCH(Gilbert!N13169,Rate!$A$4:$A$25,0),MATCH(Gilbert!L13169,Rate!$B$3:$M$3,0))*O13169)),"")</f>
        <v/>
      </c>
      <c r="T13169" s="71" t="str">
        <f t="shared" si="618"/>
        <v/>
      </c>
    </row>
    <row r="13170" spans="16:20">
      <c r="P13170" s="70" t="str">
        <f t="shared" si="616"/>
        <v/>
      </c>
      <c r="Q13170" s="70" t="str">
        <f t="shared" si="617"/>
        <v/>
      </c>
      <c r="R13170" s="70" t="str">
        <f>IFERROR(IF(K13170="handling and wharfage",SUM(P13170:Q13170),IF(OR(K13170="tank",K13170="Boat",K13170="car"),INDEX(Rate!$B$4:$M$25,MATCH(Gilbert!N13170,Rate!$A$4:$A$25,0),MATCH(Gilbert!L13170,Rate!$B$3:$M$3,0))*O13170*0.8,INDEX(Rate!$B$4:$M$25,MATCH(Gilbert!N13170,Rate!$A$4:$A$25,0),MATCH(Gilbert!L13170,Rate!$B$3:$M$3,0))*O13170)),"")</f>
        <v/>
      </c>
      <c r="T13170" s="71" t="str">
        <f t="shared" si="618"/>
        <v/>
      </c>
    </row>
    <row r="13171" spans="16:20">
      <c r="P13171" s="70" t="str">
        <f t="shared" si="616"/>
        <v/>
      </c>
      <c r="Q13171" s="70" t="str">
        <f t="shared" si="617"/>
        <v/>
      </c>
      <c r="R13171" s="70" t="str">
        <f>IFERROR(IF(K13171="handling and wharfage",SUM(P13171:Q13171),IF(OR(K13171="tank",K13171="Boat",K13171="car"),INDEX(Rate!$B$4:$M$25,MATCH(Gilbert!N13171,Rate!$A$4:$A$25,0),MATCH(Gilbert!L13171,Rate!$B$3:$M$3,0))*O13171*0.8,INDEX(Rate!$B$4:$M$25,MATCH(Gilbert!N13171,Rate!$A$4:$A$25,0),MATCH(Gilbert!L13171,Rate!$B$3:$M$3,0))*O13171)),"")</f>
        <v/>
      </c>
      <c r="T13171" s="71" t="str">
        <f t="shared" si="618"/>
        <v/>
      </c>
    </row>
    <row r="13172" spans="16:20">
      <c r="P13172" s="70" t="str">
        <f t="shared" si="616"/>
        <v/>
      </c>
      <c r="Q13172" s="70" t="str">
        <f t="shared" si="617"/>
        <v/>
      </c>
      <c r="R13172" s="70" t="str">
        <f>IFERROR(IF(K13172="handling and wharfage",SUM(P13172:Q13172),IF(OR(K13172="tank",K13172="Boat",K13172="car"),INDEX(Rate!$B$4:$M$25,MATCH(Gilbert!N13172,Rate!$A$4:$A$25,0),MATCH(Gilbert!L13172,Rate!$B$3:$M$3,0))*O13172*0.8,INDEX(Rate!$B$4:$M$25,MATCH(Gilbert!N13172,Rate!$A$4:$A$25,0),MATCH(Gilbert!L13172,Rate!$B$3:$M$3,0))*O13172)),"")</f>
        <v/>
      </c>
      <c r="T13172" s="71" t="str">
        <f t="shared" si="618"/>
        <v/>
      </c>
    </row>
    <row r="13173" spans="16:20">
      <c r="P13173" s="70" t="str">
        <f t="shared" si="616"/>
        <v/>
      </c>
      <c r="Q13173" s="70" t="str">
        <f t="shared" si="617"/>
        <v/>
      </c>
      <c r="R13173" s="70" t="str">
        <f>IFERROR(IF(K13173="handling and wharfage",SUM(P13173:Q13173),IF(OR(K13173="tank",K13173="Boat",K13173="car"),INDEX(Rate!$B$4:$M$25,MATCH(Gilbert!N13173,Rate!$A$4:$A$25,0),MATCH(Gilbert!L13173,Rate!$B$3:$M$3,0))*O13173*0.8,INDEX(Rate!$B$4:$M$25,MATCH(Gilbert!N13173,Rate!$A$4:$A$25,0),MATCH(Gilbert!L13173,Rate!$B$3:$M$3,0))*O13173)),"")</f>
        <v/>
      </c>
      <c r="T13173" s="71" t="str">
        <f t="shared" si="618"/>
        <v/>
      </c>
    </row>
    <row r="13174" spans="16:20">
      <c r="P13174" s="70" t="str">
        <f t="shared" si="616"/>
        <v/>
      </c>
      <c r="Q13174" s="70" t="str">
        <f t="shared" si="617"/>
        <v/>
      </c>
      <c r="R13174" s="70" t="str">
        <f>IFERROR(IF(K13174="handling and wharfage",SUM(P13174:Q13174),IF(OR(K13174="tank",K13174="Boat",K13174="car"),INDEX(Rate!$B$4:$M$25,MATCH(Gilbert!N13174,Rate!$A$4:$A$25,0),MATCH(Gilbert!L13174,Rate!$B$3:$M$3,0))*O13174*0.8,INDEX(Rate!$B$4:$M$25,MATCH(Gilbert!N13174,Rate!$A$4:$A$25,0),MATCH(Gilbert!L13174,Rate!$B$3:$M$3,0))*O13174)),"")</f>
        <v/>
      </c>
      <c r="T13174" s="71" t="str">
        <f t="shared" si="618"/>
        <v/>
      </c>
    </row>
    <row r="13175" spans="16:20">
      <c r="P13175" s="70" t="str">
        <f t="shared" si="616"/>
        <v/>
      </c>
      <c r="Q13175" s="70" t="str">
        <f t="shared" si="617"/>
        <v/>
      </c>
      <c r="R13175" s="70" t="str">
        <f>IFERROR(IF(K13175="handling and wharfage",SUM(P13175:Q13175),IF(OR(K13175="tank",K13175="Boat",K13175="car"),INDEX(Rate!$B$4:$M$25,MATCH(Gilbert!N13175,Rate!$A$4:$A$25,0),MATCH(Gilbert!L13175,Rate!$B$3:$M$3,0))*O13175*0.8,INDEX(Rate!$B$4:$M$25,MATCH(Gilbert!N13175,Rate!$A$4:$A$25,0),MATCH(Gilbert!L13175,Rate!$B$3:$M$3,0))*O13175)),"")</f>
        <v/>
      </c>
      <c r="T13175" s="71" t="str">
        <f t="shared" si="618"/>
        <v/>
      </c>
    </row>
    <row r="13176" spans="16:20">
      <c r="P13176" s="70" t="str">
        <f t="shared" si="616"/>
        <v/>
      </c>
      <c r="Q13176" s="70" t="str">
        <f t="shared" si="617"/>
        <v/>
      </c>
      <c r="R13176" s="70" t="str">
        <f>IFERROR(IF(K13176="handling and wharfage",SUM(P13176:Q13176),IF(OR(K13176="tank",K13176="Boat",K13176="car"),INDEX(Rate!$B$4:$M$25,MATCH(Gilbert!N13176,Rate!$A$4:$A$25,0),MATCH(Gilbert!L13176,Rate!$B$3:$M$3,0))*O13176*0.8,INDEX(Rate!$B$4:$M$25,MATCH(Gilbert!N13176,Rate!$A$4:$A$25,0),MATCH(Gilbert!L13176,Rate!$B$3:$M$3,0))*O13176)),"")</f>
        <v/>
      </c>
      <c r="T13176" s="71" t="str">
        <f t="shared" si="618"/>
        <v/>
      </c>
    </row>
    <row r="13177" spans="16:20">
      <c r="P13177" s="70" t="str">
        <f t="shared" si="616"/>
        <v/>
      </c>
      <c r="Q13177" s="70" t="str">
        <f t="shared" si="617"/>
        <v/>
      </c>
      <c r="R13177" s="70" t="str">
        <f>IFERROR(IF(K13177="handling and wharfage",SUM(P13177:Q13177),IF(OR(K13177="tank",K13177="Boat",K13177="car"),INDEX(Rate!$B$4:$M$25,MATCH(Gilbert!N13177,Rate!$A$4:$A$25,0),MATCH(Gilbert!L13177,Rate!$B$3:$M$3,0))*O13177*0.8,INDEX(Rate!$B$4:$M$25,MATCH(Gilbert!N13177,Rate!$A$4:$A$25,0),MATCH(Gilbert!L13177,Rate!$B$3:$M$3,0))*O13177)),"")</f>
        <v/>
      </c>
      <c r="T13177" s="71" t="str">
        <f t="shared" si="618"/>
        <v/>
      </c>
    </row>
    <row r="13178" spans="16:20">
      <c r="P13178" s="70" t="str">
        <f t="shared" si="616"/>
        <v/>
      </c>
      <c r="Q13178" s="70" t="str">
        <f t="shared" si="617"/>
        <v/>
      </c>
      <c r="R13178" s="70" t="str">
        <f>IFERROR(IF(K13178="handling and wharfage",SUM(P13178:Q13178),IF(OR(K13178="tank",K13178="Boat",K13178="car"),INDEX(Rate!$B$4:$M$25,MATCH(Gilbert!N13178,Rate!$A$4:$A$25,0),MATCH(Gilbert!L13178,Rate!$B$3:$M$3,0))*O13178*0.8,INDEX(Rate!$B$4:$M$25,MATCH(Gilbert!N13178,Rate!$A$4:$A$25,0),MATCH(Gilbert!L13178,Rate!$B$3:$M$3,0))*O13178)),"")</f>
        <v/>
      </c>
      <c r="T13178" s="71" t="str">
        <f t="shared" si="618"/>
        <v/>
      </c>
    </row>
    <row r="13179" spans="16:20">
      <c r="P13179" s="70" t="str">
        <f t="shared" si="616"/>
        <v/>
      </c>
      <c r="Q13179" s="70" t="str">
        <f t="shared" si="617"/>
        <v/>
      </c>
      <c r="R13179" s="70" t="str">
        <f>IFERROR(IF(K13179="handling and wharfage",SUM(P13179:Q13179),IF(OR(K13179="tank",K13179="Boat",K13179="car"),INDEX(Rate!$B$4:$M$25,MATCH(Gilbert!N13179,Rate!$A$4:$A$25,0),MATCH(Gilbert!L13179,Rate!$B$3:$M$3,0))*O13179*0.8,INDEX(Rate!$B$4:$M$25,MATCH(Gilbert!N13179,Rate!$A$4:$A$25,0),MATCH(Gilbert!L13179,Rate!$B$3:$M$3,0))*O13179)),"")</f>
        <v/>
      </c>
      <c r="T13179" s="71" t="str">
        <f t="shared" si="618"/>
        <v/>
      </c>
    </row>
    <row r="13180" spans="16:20">
      <c r="P13180" s="70" t="str">
        <f t="shared" si="616"/>
        <v/>
      </c>
      <c r="Q13180" s="70" t="str">
        <f t="shared" si="617"/>
        <v/>
      </c>
      <c r="R13180" s="70" t="str">
        <f>IFERROR(IF(K13180="handling and wharfage",SUM(P13180:Q13180),IF(OR(K13180="tank",K13180="Boat",K13180="car"),INDEX(Rate!$B$4:$M$25,MATCH(Gilbert!N13180,Rate!$A$4:$A$25,0),MATCH(Gilbert!L13180,Rate!$B$3:$M$3,0))*O13180*0.8,INDEX(Rate!$B$4:$M$25,MATCH(Gilbert!N13180,Rate!$A$4:$A$25,0),MATCH(Gilbert!L13180,Rate!$B$3:$M$3,0))*O13180)),"")</f>
        <v/>
      </c>
      <c r="T13180" s="71" t="str">
        <f t="shared" si="618"/>
        <v/>
      </c>
    </row>
    <row r="13181" spans="16:20">
      <c r="P13181" s="70" t="str">
        <f t="shared" si="616"/>
        <v/>
      </c>
      <c r="Q13181" s="70" t="str">
        <f t="shared" si="617"/>
        <v/>
      </c>
      <c r="R13181" s="70" t="str">
        <f>IFERROR(IF(K13181="handling and wharfage",SUM(P13181:Q13181),IF(OR(K13181="tank",K13181="Boat",K13181="car"),INDEX(Rate!$B$4:$M$25,MATCH(Gilbert!N13181,Rate!$A$4:$A$25,0),MATCH(Gilbert!L13181,Rate!$B$3:$M$3,0))*O13181*0.8,INDEX(Rate!$B$4:$M$25,MATCH(Gilbert!N13181,Rate!$A$4:$A$25,0),MATCH(Gilbert!L13181,Rate!$B$3:$M$3,0))*O13181)),"")</f>
        <v/>
      </c>
      <c r="T13181" s="71" t="str">
        <f t="shared" si="618"/>
        <v/>
      </c>
    </row>
    <row r="13182" spans="16:20">
      <c r="P13182" s="70" t="str">
        <f t="shared" si="616"/>
        <v/>
      </c>
      <c r="Q13182" s="70" t="str">
        <f t="shared" si="617"/>
        <v/>
      </c>
      <c r="R13182" s="70" t="str">
        <f>IFERROR(IF(K13182="handling and wharfage",SUM(P13182:Q13182),IF(OR(K13182="tank",K13182="Boat",K13182="car"),INDEX(Rate!$B$4:$M$25,MATCH(Gilbert!N13182,Rate!$A$4:$A$25,0),MATCH(Gilbert!L13182,Rate!$B$3:$M$3,0))*O13182*0.8,INDEX(Rate!$B$4:$M$25,MATCH(Gilbert!N13182,Rate!$A$4:$A$25,0),MATCH(Gilbert!L13182,Rate!$B$3:$M$3,0))*O13182)),"")</f>
        <v/>
      </c>
      <c r="T13182" s="71" t="str">
        <f t="shared" si="618"/>
        <v/>
      </c>
    </row>
    <row r="13183" spans="16:20">
      <c r="P13183" s="70" t="str">
        <f t="shared" si="616"/>
        <v/>
      </c>
      <c r="Q13183" s="70" t="str">
        <f t="shared" si="617"/>
        <v/>
      </c>
      <c r="R13183" s="70" t="str">
        <f>IFERROR(IF(K13183="handling and wharfage",SUM(P13183:Q13183),IF(OR(K13183="tank",K13183="Boat",K13183="car"),INDEX(Rate!$B$4:$M$25,MATCH(Gilbert!N13183,Rate!$A$4:$A$25,0),MATCH(Gilbert!L13183,Rate!$B$3:$M$3,0))*O13183*0.8,INDEX(Rate!$B$4:$M$25,MATCH(Gilbert!N13183,Rate!$A$4:$A$25,0),MATCH(Gilbert!L13183,Rate!$B$3:$M$3,0))*O13183)),"")</f>
        <v/>
      </c>
      <c r="T13183" s="71" t="str">
        <f t="shared" si="618"/>
        <v/>
      </c>
    </row>
    <row r="13184" spans="16:20">
      <c r="P13184" s="70" t="str">
        <f t="shared" si="616"/>
        <v/>
      </c>
      <c r="Q13184" s="70" t="str">
        <f t="shared" si="617"/>
        <v/>
      </c>
      <c r="R13184" s="70" t="str">
        <f>IFERROR(IF(K13184="handling and wharfage",SUM(P13184:Q13184),IF(OR(K13184="tank",K13184="Boat",K13184="car"),INDEX(Rate!$B$4:$M$25,MATCH(Gilbert!N13184,Rate!$A$4:$A$25,0),MATCH(Gilbert!L13184,Rate!$B$3:$M$3,0))*O13184*0.8,INDEX(Rate!$B$4:$M$25,MATCH(Gilbert!N13184,Rate!$A$4:$A$25,0),MATCH(Gilbert!L13184,Rate!$B$3:$M$3,0))*O13184)),"")</f>
        <v/>
      </c>
      <c r="T13184" s="71" t="str">
        <f t="shared" si="618"/>
        <v/>
      </c>
    </row>
    <row r="13185" spans="16:20">
      <c r="P13185" s="70" t="str">
        <f t="shared" si="616"/>
        <v/>
      </c>
      <c r="Q13185" s="70" t="str">
        <f t="shared" si="617"/>
        <v/>
      </c>
      <c r="R13185" s="70" t="str">
        <f>IFERROR(IF(K13185="handling and wharfage",SUM(P13185:Q13185),IF(OR(K13185="tank",K13185="Boat",K13185="car"),INDEX(Rate!$B$4:$M$25,MATCH(Gilbert!N13185,Rate!$A$4:$A$25,0),MATCH(Gilbert!L13185,Rate!$B$3:$M$3,0))*O13185*0.8,INDEX(Rate!$B$4:$M$25,MATCH(Gilbert!N13185,Rate!$A$4:$A$25,0),MATCH(Gilbert!L13185,Rate!$B$3:$M$3,0))*O13185)),"")</f>
        <v/>
      </c>
      <c r="T13185" s="71" t="str">
        <f t="shared" si="618"/>
        <v/>
      </c>
    </row>
    <row r="13186" spans="16:20">
      <c r="P13186" s="70" t="str">
        <f t="shared" si="616"/>
        <v/>
      </c>
      <c r="Q13186" s="70" t="str">
        <f t="shared" si="617"/>
        <v/>
      </c>
      <c r="R13186" s="70" t="str">
        <f>IFERROR(IF(K13186="handling and wharfage",SUM(P13186:Q13186),IF(OR(K13186="tank",K13186="Boat",K13186="car"),INDEX(Rate!$B$4:$M$25,MATCH(Gilbert!N13186,Rate!$A$4:$A$25,0),MATCH(Gilbert!L13186,Rate!$B$3:$M$3,0))*O13186*0.8,INDEX(Rate!$B$4:$M$25,MATCH(Gilbert!N13186,Rate!$A$4:$A$25,0),MATCH(Gilbert!L13186,Rate!$B$3:$M$3,0))*O13186)),"")</f>
        <v/>
      </c>
      <c r="T13186" s="71" t="str">
        <f t="shared" si="618"/>
        <v/>
      </c>
    </row>
    <row r="13187" spans="16:20">
      <c r="P13187" s="70" t="str">
        <f t="shared" ref="P13187:P13250" si="619">IF(OR(K13187="handling and wharfage",K13187="rau handling and wharfage"),O13187*30,"")</f>
        <v/>
      </c>
      <c r="Q13187" s="70" t="str">
        <f t="shared" ref="Q13187:Q13250" si="620">IF(K13187&lt;&gt;"handling and wharfage","",O13187*3.5)</f>
        <v/>
      </c>
      <c r="R13187" s="70" t="str">
        <f>IFERROR(IF(K13187="handling and wharfage",SUM(P13187:Q13187),IF(OR(K13187="tank",K13187="Boat",K13187="car"),INDEX(Rate!$B$4:$M$25,MATCH(Gilbert!N13187,Rate!$A$4:$A$25,0),MATCH(Gilbert!L13187,Rate!$B$3:$M$3,0))*O13187*0.8,INDEX(Rate!$B$4:$M$25,MATCH(Gilbert!N13187,Rate!$A$4:$A$25,0),MATCH(Gilbert!L13187,Rate!$B$3:$M$3,0))*O13187)),"")</f>
        <v/>
      </c>
      <c r="T13187" s="71" t="str">
        <f t="shared" ref="T13187:T13250" si="621">IF(L13187="","",IF(L13187="General2","F0070000061A","E31250000331"))</f>
        <v/>
      </c>
    </row>
    <row r="13188" spans="16:20">
      <c r="P13188" s="70" t="str">
        <f t="shared" si="619"/>
        <v/>
      </c>
      <c r="Q13188" s="70" t="str">
        <f t="shared" si="620"/>
        <v/>
      </c>
      <c r="R13188" s="70" t="str">
        <f>IFERROR(IF(K13188="handling and wharfage",SUM(P13188:Q13188),IF(OR(K13188="tank",K13188="Boat",K13188="car"),INDEX(Rate!$B$4:$M$25,MATCH(Gilbert!N13188,Rate!$A$4:$A$25,0),MATCH(Gilbert!L13188,Rate!$B$3:$M$3,0))*O13188*0.8,INDEX(Rate!$B$4:$M$25,MATCH(Gilbert!N13188,Rate!$A$4:$A$25,0),MATCH(Gilbert!L13188,Rate!$B$3:$M$3,0))*O13188)),"")</f>
        <v/>
      </c>
      <c r="T13188" s="71" t="str">
        <f t="shared" si="621"/>
        <v/>
      </c>
    </row>
    <row r="13189" spans="16:20">
      <c r="P13189" s="70" t="str">
        <f t="shared" si="619"/>
        <v/>
      </c>
      <c r="Q13189" s="70" t="str">
        <f t="shared" si="620"/>
        <v/>
      </c>
      <c r="R13189" s="70" t="str">
        <f>IFERROR(IF(K13189="handling and wharfage",SUM(P13189:Q13189),IF(OR(K13189="tank",K13189="Boat",K13189="car"),INDEX(Rate!$B$4:$M$25,MATCH(Gilbert!N13189,Rate!$A$4:$A$25,0),MATCH(Gilbert!L13189,Rate!$B$3:$M$3,0))*O13189*0.8,INDEX(Rate!$B$4:$M$25,MATCH(Gilbert!N13189,Rate!$A$4:$A$25,0),MATCH(Gilbert!L13189,Rate!$B$3:$M$3,0))*O13189)),"")</f>
        <v/>
      </c>
      <c r="T13189" s="71" t="str">
        <f t="shared" si="621"/>
        <v/>
      </c>
    </row>
    <row r="13190" spans="16:20">
      <c r="P13190" s="70" t="str">
        <f t="shared" si="619"/>
        <v/>
      </c>
      <c r="Q13190" s="70" t="str">
        <f t="shared" si="620"/>
        <v/>
      </c>
      <c r="R13190" s="70" t="str">
        <f>IFERROR(IF(K13190="handling and wharfage",SUM(P13190:Q13190),IF(OR(K13190="tank",K13190="Boat",K13190="car"),INDEX(Rate!$B$4:$M$25,MATCH(Gilbert!N13190,Rate!$A$4:$A$25,0),MATCH(Gilbert!L13190,Rate!$B$3:$M$3,0))*O13190*0.8,INDEX(Rate!$B$4:$M$25,MATCH(Gilbert!N13190,Rate!$A$4:$A$25,0),MATCH(Gilbert!L13190,Rate!$B$3:$M$3,0))*O13190)),"")</f>
        <v/>
      </c>
      <c r="T13190" s="71" t="str">
        <f t="shared" si="621"/>
        <v/>
      </c>
    </row>
    <row r="13191" spans="16:20">
      <c r="P13191" s="70" t="str">
        <f t="shared" si="619"/>
        <v/>
      </c>
      <c r="Q13191" s="70" t="str">
        <f t="shared" si="620"/>
        <v/>
      </c>
      <c r="R13191" s="70" t="str">
        <f>IFERROR(IF(K13191="handling and wharfage",SUM(P13191:Q13191),IF(OR(K13191="tank",K13191="Boat",K13191="car"),INDEX(Rate!$B$4:$M$25,MATCH(Gilbert!N13191,Rate!$A$4:$A$25,0),MATCH(Gilbert!L13191,Rate!$B$3:$M$3,0))*O13191*0.8,INDEX(Rate!$B$4:$M$25,MATCH(Gilbert!N13191,Rate!$A$4:$A$25,0),MATCH(Gilbert!L13191,Rate!$B$3:$M$3,0))*O13191)),"")</f>
        <v/>
      </c>
      <c r="T13191" s="71" t="str">
        <f t="shared" si="621"/>
        <v/>
      </c>
    </row>
    <row r="13192" spans="16:20">
      <c r="P13192" s="70" t="str">
        <f t="shared" si="619"/>
        <v/>
      </c>
      <c r="Q13192" s="70" t="str">
        <f t="shared" si="620"/>
        <v/>
      </c>
      <c r="R13192" s="70" t="str">
        <f>IFERROR(IF(K13192="handling and wharfage",SUM(P13192:Q13192),IF(OR(K13192="tank",K13192="Boat",K13192="car"),INDEX(Rate!$B$4:$M$25,MATCH(Gilbert!N13192,Rate!$A$4:$A$25,0),MATCH(Gilbert!L13192,Rate!$B$3:$M$3,0))*O13192*0.8,INDEX(Rate!$B$4:$M$25,MATCH(Gilbert!N13192,Rate!$A$4:$A$25,0),MATCH(Gilbert!L13192,Rate!$B$3:$M$3,0))*O13192)),"")</f>
        <v/>
      </c>
      <c r="T13192" s="71" t="str">
        <f t="shared" si="621"/>
        <v/>
      </c>
    </row>
    <row r="13193" spans="16:20">
      <c r="P13193" s="70" t="str">
        <f t="shared" si="619"/>
        <v/>
      </c>
      <c r="Q13193" s="70" t="str">
        <f t="shared" si="620"/>
        <v/>
      </c>
      <c r="R13193" s="70" t="str">
        <f>IFERROR(IF(K13193="handling and wharfage",SUM(P13193:Q13193),IF(OR(K13193="tank",K13193="Boat",K13193="car"),INDEX(Rate!$B$4:$M$25,MATCH(Gilbert!N13193,Rate!$A$4:$A$25,0),MATCH(Gilbert!L13193,Rate!$B$3:$M$3,0))*O13193*0.8,INDEX(Rate!$B$4:$M$25,MATCH(Gilbert!N13193,Rate!$A$4:$A$25,0),MATCH(Gilbert!L13193,Rate!$B$3:$M$3,0))*O13193)),"")</f>
        <v/>
      </c>
      <c r="T13193" s="71" t="str">
        <f t="shared" si="621"/>
        <v/>
      </c>
    </row>
    <row r="13194" spans="16:20">
      <c r="P13194" s="70" t="str">
        <f t="shared" si="619"/>
        <v/>
      </c>
      <c r="Q13194" s="70" t="str">
        <f t="shared" si="620"/>
        <v/>
      </c>
      <c r="R13194" s="70" t="str">
        <f>IFERROR(IF(K13194="handling and wharfage",SUM(P13194:Q13194),IF(OR(K13194="tank",K13194="Boat",K13194="car"),INDEX(Rate!$B$4:$M$25,MATCH(Gilbert!N13194,Rate!$A$4:$A$25,0),MATCH(Gilbert!L13194,Rate!$B$3:$M$3,0))*O13194*0.8,INDEX(Rate!$B$4:$M$25,MATCH(Gilbert!N13194,Rate!$A$4:$A$25,0),MATCH(Gilbert!L13194,Rate!$B$3:$M$3,0))*O13194)),"")</f>
        <v/>
      </c>
      <c r="T13194" s="71" t="str">
        <f t="shared" si="621"/>
        <v/>
      </c>
    </row>
    <row r="13195" spans="16:20">
      <c r="P13195" s="70" t="str">
        <f t="shared" si="619"/>
        <v/>
      </c>
      <c r="Q13195" s="70" t="str">
        <f t="shared" si="620"/>
        <v/>
      </c>
      <c r="R13195" s="70" t="str">
        <f>IFERROR(IF(K13195="handling and wharfage",SUM(P13195:Q13195),IF(OR(K13195="tank",K13195="Boat",K13195="car"),INDEX(Rate!$B$4:$M$25,MATCH(Gilbert!N13195,Rate!$A$4:$A$25,0),MATCH(Gilbert!L13195,Rate!$B$3:$M$3,0))*O13195*0.8,INDEX(Rate!$B$4:$M$25,MATCH(Gilbert!N13195,Rate!$A$4:$A$25,0),MATCH(Gilbert!L13195,Rate!$B$3:$M$3,0))*O13195)),"")</f>
        <v/>
      </c>
      <c r="T13195" s="71" t="str">
        <f t="shared" si="621"/>
        <v/>
      </c>
    </row>
    <row r="13196" spans="16:20">
      <c r="P13196" s="70" t="str">
        <f t="shared" si="619"/>
        <v/>
      </c>
      <c r="Q13196" s="70" t="str">
        <f t="shared" si="620"/>
        <v/>
      </c>
      <c r="R13196" s="70" t="str">
        <f>IFERROR(IF(K13196="handling and wharfage",SUM(P13196:Q13196),IF(OR(K13196="tank",K13196="Boat",K13196="car"),INDEX(Rate!$B$4:$M$25,MATCH(Gilbert!N13196,Rate!$A$4:$A$25,0),MATCH(Gilbert!L13196,Rate!$B$3:$M$3,0))*O13196*0.8,INDEX(Rate!$B$4:$M$25,MATCH(Gilbert!N13196,Rate!$A$4:$A$25,0),MATCH(Gilbert!L13196,Rate!$B$3:$M$3,0))*O13196)),"")</f>
        <v/>
      </c>
      <c r="T13196" s="71" t="str">
        <f t="shared" si="621"/>
        <v/>
      </c>
    </row>
    <row r="13197" spans="16:20">
      <c r="P13197" s="70" t="str">
        <f t="shared" si="619"/>
        <v/>
      </c>
      <c r="Q13197" s="70" t="str">
        <f t="shared" si="620"/>
        <v/>
      </c>
      <c r="R13197" s="70" t="str">
        <f>IFERROR(IF(K13197="handling and wharfage",SUM(P13197:Q13197),IF(OR(K13197="tank",K13197="Boat",K13197="car"),INDEX(Rate!$B$4:$M$25,MATCH(Gilbert!N13197,Rate!$A$4:$A$25,0),MATCH(Gilbert!L13197,Rate!$B$3:$M$3,0))*O13197*0.8,INDEX(Rate!$B$4:$M$25,MATCH(Gilbert!N13197,Rate!$A$4:$A$25,0),MATCH(Gilbert!L13197,Rate!$B$3:$M$3,0))*O13197)),"")</f>
        <v/>
      </c>
      <c r="T13197" s="71" t="str">
        <f t="shared" si="621"/>
        <v/>
      </c>
    </row>
    <row r="13198" spans="16:20">
      <c r="P13198" s="70" t="str">
        <f t="shared" si="619"/>
        <v/>
      </c>
      <c r="Q13198" s="70" t="str">
        <f t="shared" si="620"/>
        <v/>
      </c>
      <c r="R13198" s="70" t="str">
        <f>IFERROR(IF(K13198="handling and wharfage",SUM(P13198:Q13198),IF(OR(K13198="tank",K13198="Boat",K13198="car"),INDEX(Rate!$B$4:$M$25,MATCH(Gilbert!N13198,Rate!$A$4:$A$25,0),MATCH(Gilbert!L13198,Rate!$B$3:$M$3,0))*O13198*0.8,INDEX(Rate!$B$4:$M$25,MATCH(Gilbert!N13198,Rate!$A$4:$A$25,0),MATCH(Gilbert!L13198,Rate!$B$3:$M$3,0))*O13198)),"")</f>
        <v/>
      </c>
      <c r="T13198" s="71" t="str">
        <f t="shared" si="621"/>
        <v/>
      </c>
    </row>
    <row r="13199" spans="16:20">
      <c r="P13199" s="70" t="str">
        <f t="shared" si="619"/>
        <v/>
      </c>
      <c r="Q13199" s="70" t="str">
        <f t="shared" si="620"/>
        <v/>
      </c>
      <c r="R13199" s="70" t="str">
        <f>IFERROR(IF(K13199="handling and wharfage",SUM(P13199:Q13199),IF(OR(K13199="tank",K13199="Boat",K13199="car"),INDEX(Rate!$B$4:$M$25,MATCH(Gilbert!N13199,Rate!$A$4:$A$25,0),MATCH(Gilbert!L13199,Rate!$B$3:$M$3,0))*O13199*0.8,INDEX(Rate!$B$4:$M$25,MATCH(Gilbert!N13199,Rate!$A$4:$A$25,0),MATCH(Gilbert!L13199,Rate!$B$3:$M$3,0))*O13199)),"")</f>
        <v/>
      </c>
      <c r="T13199" s="71" t="str">
        <f t="shared" si="621"/>
        <v/>
      </c>
    </row>
    <row r="13200" spans="16:20">
      <c r="P13200" s="70" t="str">
        <f t="shared" si="619"/>
        <v/>
      </c>
      <c r="Q13200" s="70" t="str">
        <f t="shared" si="620"/>
        <v/>
      </c>
      <c r="R13200" s="70" t="str">
        <f>IFERROR(IF(K13200="handling and wharfage",SUM(P13200:Q13200),IF(OR(K13200="tank",K13200="Boat",K13200="car"),INDEX(Rate!$B$4:$M$25,MATCH(Gilbert!N13200,Rate!$A$4:$A$25,0),MATCH(Gilbert!L13200,Rate!$B$3:$M$3,0))*O13200*0.8,INDEX(Rate!$B$4:$M$25,MATCH(Gilbert!N13200,Rate!$A$4:$A$25,0),MATCH(Gilbert!L13200,Rate!$B$3:$M$3,0))*O13200)),"")</f>
        <v/>
      </c>
      <c r="T13200" s="71" t="str">
        <f t="shared" si="621"/>
        <v/>
      </c>
    </row>
    <row r="13201" spans="16:20">
      <c r="P13201" s="70" t="str">
        <f t="shared" si="619"/>
        <v/>
      </c>
      <c r="Q13201" s="70" t="str">
        <f t="shared" si="620"/>
        <v/>
      </c>
      <c r="R13201" s="70" t="str">
        <f>IFERROR(IF(K13201="handling and wharfage",SUM(P13201:Q13201),IF(OR(K13201="tank",K13201="Boat",K13201="car"),INDEX(Rate!$B$4:$M$25,MATCH(Gilbert!N13201,Rate!$A$4:$A$25,0),MATCH(Gilbert!L13201,Rate!$B$3:$M$3,0))*O13201*0.8,INDEX(Rate!$B$4:$M$25,MATCH(Gilbert!N13201,Rate!$A$4:$A$25,0),MATCH(Gilbert!L13201,Rate!$B$3:$M$3,0))*O13201)),"")</f>
        <v/>
      </c>
      <c r="T13201" s="71" t="str">
        <f t="shared" si="621"/>
        <v/>
      </c>
    </row>
    <row r="13202" spans="16:20">
      <c r="P13202" s="70" t="str">
        <f t="shared" si="619"/>
        <v/>
      </c>
      <c r="Q13202" s="70" t="str">
        <f t="shared" si="620"/>
        <v/>
      </c>
      <c r="R13202" s="70" t="str">
        <f>IFERROR(IF(K13202="handling and wharfage",SUM(P13202:Q13202),IF(OR(K13202="tank",K13202="Boat",K13202="car"),INDEX(Rate!$B$4:$M$25,MATCH(Gilbert!N13202,Rate!$A$4:$A$25,0),MATCH(Gilbert!L13202,Rate!$B$3:$M$3,0))*O13202*0.8,INDEX(Rate!$B$4:$M$25,MATCH(Gilbert!N13202,Rate!$A$4:$A$25,0),MATCH(Gilbert!L13202,Rate!$B$3:$M$3,0))*O13202)),"")</f>
        <v/>
      </c>
      <c r="T13202" s="71" t="str">
        <f t="shared" si="621"/>
        <v/>
      </c>
    </row>
    <row r="13203" spans="16:20">
      <c r="P13203" s="70" t="str">
        <f t="shared" si="619"/>
        <v/>
      </c>
      <c r="Q13203" s="70" t="str">
        <f t="shared" si="620"/>
        <v/>
      </c>
      <c r="R13203" s="70" t="str">
        <f>IFERROR(IF(K13203="handling and wharfage",SUM(P13203:Q13203),IF(OR(K13203="tank",K13203="Boat",K13203="car"),INDEX(Rate!$B$4:$M$25,MATCH(Gilbert!N13203,Rate!$A$4:$A$25,0),MATCH(Gilbert!L13203,Rate!$B$3:$M$3,0))*O13203*0.8,INDEX(Rate!$B$4:$M$25,MATCH(Gilbert!N13203,Rate!$A$4:$A$25,0),MATCH(Gilbert!L13203,Rate!$B$3:$M$3,0))*O13203)),"")</f>
        <v/>
      </c>
      <c r="T13203" s="71" t="str">
        <f t="shared" si="621"/>
        <v/>
      </c>
    </row>
    <row r="13204" spans="16:20">
      <c r="P13204" s="70" t="str">
        <f t="shared" si="619"/>
        <v/>
      </c>
      <c r="Q13204" s="70" t="str">
        <f t="shared" si="620"/>
        <v/>
      </c>
      <c r="R13204" s="70" t="str">
        <f>IFERROR(IF(K13204="handling and wharfage",SUM(P13204:Q13204),IF(OR(K13204="tank",K13204="Boat",K13204="car"),INDEX(Rate!$B$4:$M$25,MATCH(Gilbert!N13204,Rate!$A$4:$A$25,0),MATCH(Gilbert!L13204,Rate!$B$3:$M$3,0))*O13204*0.8,INDEX(Rate!$B$4:$M$25,MATCH(Gilbert!N13204,Rate!$A$4:$A$25,0),MATCH(Gilbert!L13204,Rate!$B$3:$M$3,0))*O13204)),"")</f>
        <v/>
      </c>
      <c r="T13204" s="71" t="str">
        <f t="shared" si="621"/>
        <v/>
      </c>
    </row>
    <row r="13205" spans="16:20">
      <c r="P13205" s="70" t="str">
        <f t="shared" si="619"/>
        <v/>
      </c>
      <c r="Q13205" s="70" t="str">
        <f t="shared" si="620"/>
        <v/>
      </c>
      <c r="R13205" s="70" t="str">
        <f>IFERROR(IF(K13205="handling and wharfage",SUM(P13205:Q13205),IF(OR(K13205="tank",K13205="Boat",K13205="car"),INDEX(Rate!$B$4:$M$25,MATCH(Gilbert!N13205,Rate!$A$4:$A$25,0),MATCH(Gilbert!L13205,Rate!$B$3:$M$3,0))*O13205*0.8,INDEX(Rate!$B$4:$M$25,MATCH(Gilbert!N13205,Rate!$A$4:$A$25,0),MATCH(Gilbert!L13205,Rate!$B$3:$M$3,0))*O13205)),"")</f>
        <v/>
      </c>
      <c r="T13205" s="71" t="str">
        <f t="shared" si="621"/>
        <v/>
      </c>
    </row>
    <row r="13206" spans="16:20">
      <c r="P13206" s="70" t="str">
        <f t="shared" si="619"/>
        <v/>
      </c>
      <c r="Q13206" s="70" t="str">
        <f t="shared" si="620"/>
        <v/>
      </c>
      <c r="R13206" s="70" t="str">
        <f>IFERROR(IF(K13206="handling and wharfage",SUM(P13206:Q13206),IF(OR(K13206="tank",K13206="Boat",K13206="car"),INDEX(Rate!$B$4:$M$25,MATCH(Gilbert!N13206,Rate!$A$4:$A$25,0),MATCH(Gilbert!L13206,Rate!$B$3:$M$3,0))*O13206*0.8,INDEX(Rate!$B$4:$M$25,MATCH(Gilbert!N13206,Rate!$A$4:$A$25,0),MATCH(Gilbert!L13206,Rate!$B$3:$M$3,0))*O13206)),"")</f>
        <v/>
      </c>
      <c r="T13206" s="71" t="str">
        <f t="shared" si="621"/>
        <v/>
      </c>
    </row>
    <row r="13207" spans="16:20">
      <c r="P13207" s="70" t="str">
        <f t="shared" si="619"/>
        <v/>
      </c>
      <c r="Q13207" s="70" t="str">
        <f t="shared" si="620"/>
        <v/>
      </c>
      <c r="R13207" s="70" t="str">
        <f>IFERROR(IF(K13207="handling and wharfage",SUM(P13207:Q13207),IF(OR(K13207="tank",K13207="Boat",K13207="car"),INDEX(Rate!$B$4:$M$25,MATCH(Gilbert!N13207,Rate!$A$4:$A$25,0),MATCH(Gilbert!L13207,Rate!$B$3:$M$3,0))*O13207*0.8,INDEX(Rate!$B$4:$M$25,MATCH(Gilbert!N13207,Rate!$A$4:$A$25,0),MATCH(Gilbert!L13207,Rate!$B$3:$M$3,0))*O13207)),"")</f>
        <v/>
      </c>
      <c r="T13207" s="71" t="str">
        <f t="shared" si="621"/>
        <v/>
      </c>
    </row>
    <row r="13208" spans="16:20">
      <c r="P13208" s="70" t="str">
        <f t="shared" si="619"/>
        <v/>
      </c>
      <c r="Q13208" s="70" t="str">
        <f t="shared" si="620"/>
        <v/>
      </c>
      <c r="R13208" s="70" t="str">
        <f>IFERROR(IF(K13208="handling and wharfage",SUM(P13208:Q13208),IF(OR(K13208="tank",K13208="Boat",K13208="car"),INDEX(Rate!$B$4:$M$25,MATCH(Gilbert!N13208,Rate!$A$4:$A$25,0),MATCH(Gilbert!L13208,Rate!$B$3:$M$3,0))*O13208*0.8,INDEX(Rate!$B$4:$M$25,MATCH(Gilbert!N13208,Rate!$A$4:$A$25,0),MATCH(Gilbert!L13208,Rate!$B$3:$M$3,0))*O13208)),"")</f>
        <v/>
      </c>
      <c r="T13208" s="71" t="str">
        <f t="shared" si="621"/>
        <v/>
      </c>
    </row>
    <row r="13209" spans="16:20">
      <c r="P13209" s="70" t="str">
        <f t="shared" si="619"/>
        <v/>
      </c>
      <c r="Q13209" s="70" t="str">
        <f t="shared" si="620"/>
        <v/>
      </c>
      <c r="R13209" s="70" t="str">
        <f>IFERROR(IF(K13209="handling and wharfage",SUM(P13209:Q13209),IF(OR(K13209="tank",K13209="Boat",K13209="car"),INDEX(Rate!$B$4:$M$25,MATCH(Gilbert!N13209,Rate!$A$4:$A$25,0),MATCH(Gilbert!L13209,Rate!$B$3:$M$3,0))*O13209*0.8,INDEX(Rate!$B$4:$M$25,MATCH(Gilbert!N13209,Rate!$A$4:$A$25,0),MATCH(Gilbert!L13209,Rate!$B$3:$M$3,0))*O13209)),"")</f>
        <v/>
      </c>
      <c r="T13209" s="71" t="str">
        <f t="shared" si="621"/>
        <v/>
      </c>
    </row>
    <row r="13210" spans="16:20">
      <c r="P13210" s="70" t="str">
        <f t="shared" si="619"/>
        <v/>
      </c>
      <c r="Q13210" s="70" t="str">
        <f t="shared" si="620"/>
        <v/>
      </c>
      <c r="R13210" s="70" t="str">
        <f>IFERROR(IF(K13210="handling and wharfage",SUM(P13210:Q13210),IF(OR(K13210="tank",K13210="Boat",K13210="car"),INDEX(Rate!$B$4:$M$25,MATCH(Gilbert!N13210,Rate!$A$4:$A$25,0),MATCH(Gilbert!L13210,Rate!$B$3:$M$3,0))*O13210*0.8,INDEX(Rate!$B$4:$M$25,MATCH(Gilbert!N13210,Rate!$A$4:$A$25,0),MATCH(Gilbert!L13210,Rate!$B$3:$M$3,0))*O13210)),"")</f>
        <v/>
      </c>
      <c r="T13210" s="71" t="str">
        <f t="shared" si="621"/>
        <v/>
      </c>
    </row>
    <row r="13211" spans="16:20">
      <c r="P13211" s="70" t="str">
        <f t="shared" si="619"/>
        <v/>
      </c>
      <c r="Q13211" s="70" t="str">
        <f t="shared" si="620"/>
        <v/>
      </c>
      <c r="R13211" s="70" t="str">
        <f>IFERROR(IF(K13211="handling and wharfage",SUM(P13211:Q13211),IF(OR(K13211="tank",K13211="Boat",K13211="car"),INDEX(Rate!$B$4:$M$25,MATCH(Gilbert!N13211,Rate!$A$4:$A$25,0),MATCH(Gilbert!L13211,Rate!$B$3:$M$3,0))*O13211*0.8,INDEX(Rate!$B$4:$M$25,MATCH(Gilbert!N13211,Rate!$A$4:$A$25,0),MATCH(Gilbert!L13211,Rate!$B$3:$M$3,0))*O13211)),"")</f>
        <v/>
      </c>
      <c r="T13211" s="71" t="str">
        <f t="shared" si="621"/>
        <v/>
      </c>
    </row>
    <row r="13212" spans="16:20">
      <c r="P13212" s="70" t="str">
        <f t="shared" si="619"/>
        <v/>
      </c>
      <c r="Q13212" s="70" t="str">
        <f t="shared" si="620"/>
        <v/>
      </c>
      <c r="R13212" s="70" t="str">
        <f>IFERROR(IF(K13212="handling and wharfage",SUM(P13212:Q13212),IF(OR(K13212="tank",K13212="Boat",K13212="car"),INDEX(Rate!$B$4:$M$25,MATCH(Gilbert!N13212,Rate!$A$4:$A$25,0),MATCH(Gilbert!L13212,Rate!$B$3:$M$3,0))*O13212*0.8,INDEX(Rate!$B$4:$M$25,MATCH(Gilbert!N13212,Rate!$A$4:$A$25,0),MATCH(Gilbert!L13212,Rate!$B$3:$M$3,0))*O13212)),"")</f>
        <v/>
      </c>
      <c r="T13212" s="71" t="str">
        <f t="shared" si="621"/>
        <v/>
      </c>
    </row>
    <row r="13213" spans="16:20">
      <c r="P13213" s="70" t="str">
        <f t="shared" si="619"/>
        <v/>
      </c>
      <c r="Q13213" s="70" t="str">
        <f t="shared" si="620"/>
        <v/>
      </c>
      <c r="R13213" s="70" t="str">
        <f>IFERROR(IF(K13213="handling and wharfage",SUM(P13213:Q13213),IF(OR(K13213="tank",K13213="Boat",K13213="car"),INDEX(Rate!$B$4:$M$25,MATCH(Gilbert!N13213,Rate!$A$4:$A$25,0),MATCH(Gilbert!L13213,Rate!$B$3:$M$3,0))*O13213*0.8,INDEX(Rate!$B$4:$M$25,MATCH(Gilbert!N13213,Rate!$A$4:$A$25,0),MATCH(Gilbert!L13213,Rate!$B$3:$M$3,0))*O13213)),"")</f>
        <v/>
      </c>
      <c r="T13213" s="71" t="str">
        <f t="shared" si="621"/>
        <v/>
      </c>
    </row>
    <row r="13214" spans="16:20">
      <c r="P13214" s="70" t="str">
        <f t="shared" si="619"/>
        <v/>
      </c>
      <c r="Q13214" s="70" t="str">
        <f t="shared" si="620"/>
        <v/>
      </c>
      <c r="R13214" s="70" t="str">
        <f>IFERROR(IF(K13214="handling and wharfage",SUM(P13214:Q13214),IF(OR(K13214="tank",K13214="Boat",K13214="car"),INDEX(Rate!$B$4:$M$25,MATCH(Gilbert!N13214,Rate!$A$4:$A$25,0),MATCH(Gilbert!L13214,Rate!$B$3:$M$3,0))*O13214*0.8,INDEX(Rate!$B$4:$M$25,MATCH(Gilbert!N13214,Rate!$A$4:$A$25,0),MATCH(Gilbert!L13214,Rate!$B$3:$M$3,0))*O13214)),"")</f>
        <v/>
      </c>
      <c r="T13214" s="71" t="str">
        <f t="shared" si="621"/>
        <v/>
      </c>
    </row>
    <row r="13215" spans="16:20">
      <c r="P13215" s="70" t="str">
        <f t="shared" si="619"/>
        <v/>
      </c>
      <c r="Q13215" s="70" t="str">
        <f t="shared" si="620"/>
        <v/>
      </c>
      <c r="R13215" s="70" t="str">
        <f>IFERROR(IF(K13215="handling and wharfage",SUM(P13215:Q13215),IF(OR(K13215="tank",K13215="Boat",K13215="car"),INDEX(Rate!$B$4:$M$25,MATCH(Gilbert!N13215,Rate!$A$4:$A$25,0),MATCH(Gilbert!L13215,Rate!$B$3:$M$3,0))*O13215*0.8,INDEX(Rate!$B$4:$M$25,MATCH(Gilbert!N13215,Rate!$A$4:$A$25,0),MATCH(Gilbert!L13215,Rate!$B$3:$M$3,0))*O13215)),"")</f>
        <v/>
      </c>
      <c r="T13215" s="71" t="str">
        <f t="shared" si="621"/>
        <v/>
      </c>
    </row>
    <row r="13216" spans="16:20">
      <c r="P13216" s="70" t="str">
        <f t="shared" si="619"/>
        <v/>
      </c>
      <c r="Q13216" s="70" t="str">
        <f t="shared" si="620"/>
        <v/>
      </c>
      <c r="R13216" s="70" t="str">
        <f>IFERROR(IF(K13216="handling and wharfage",SUM(P13216:Q13216),IF(OR(K13216="tank",K13216="Boat",K13216="car"),INDEX(Rate!$B$4:$M$25,MATCH(Gilbert!N13216,Rate!$A$4:$A$25,0),MATCH(Gilbert!L13216,Rate!$B$3:$M$3,0))*O13216*0.8,INDEX(Rate!$B$4:$M$25,MATCH(Gilbert!N13216,Rate!$A$4:$A$25,0),MATCH(Gilbert!L13216,Rate!$B$3:$M$3,0))*O13216)),"")</f>
        <v/>
      </c>
      <c r="T13216" s="71" t="str">
        <f t="shared" si="621"/>
        <v/>
      </c>
    </row>
    <row r="13217" spans="16:20">
      <c r="P13217" s="70" t="str">
        <f t="shared" si="619"/>
        <v/>
      </c>
      <c r="Q13217" s="70" t="str">
        <f t="shared" si="620"/>
        <v/>
      </c>
      <c r="R13217" s="70" t="str">
        <f>IFERROR(IF(K13217="handling and wharfage",SUM(P13217:Q13217),IF(OR(K13217="tank",K13217="Boat",K13217="car"),INDEX(Rate!$B$4:$M$25,MATCH(Gilbert!N13217,Rate!$A$4:$A$25,0),MATCH(Gilbert!L13217,Rate!$B$3:$M$3,0))*O13217*0.8,INDEX(Rate!$B$4:$M$25,MATCH(Gilbert!N13217,Rate!$A$4:$A$25,0),MATCH(Gilbert!L13217,Rate!$B$3:$M$3,0))*O13217)),"")</f>
        <v/>
      </c>
      <c r="T13217" s="71" t="str">
        <f t="shared" si="621"/>
        <v/>
      </c>
    </row>
    <row r="13218" spans="16:20">
      <c r="P13218" s="70" t="str">
        <f t="shared" si="619"/>
        <v/>
      </c>
      <c r="Q13218" s="70" t="str">
        <f t="shared" si="620"/>
        <v/>
      </c>
      <c r="R13218" s="70" t="str">
        <f>IFERROR(IF(K13218="handling and wharfage",SUM(P13218:Q13218),IF(OR(K13218="tank",K13218="Boat",K13218="car"),INDEX(Rate!$B$4:$M$25,MATCH(Gilbert!N13218,Rate!$A$4:$A$25,0),MATCH(Gilbert!L13218,Rate!$B$3:$M$3,0))*O13218*0.8,INDEX(Rate!$B$4:$M$25,MATCH(Gilbert!N13218,Rate!$A$4:$A$25,0),MATCH(Gilbert!L13218,Rate!$B$3:$M$3,0))*O13218)),"")</f>
        <v/>
      </c>
      <c r="T13218" s="71" t="str">
        <f t="shared" si="621"/>
        <v/>
      </c>
    </row>
    <row r="13219" spans="16:20">
      <c r="P13219" s="70" t="str">
        <f t="shared" si="619"/>
        <v/>
      </c>
      <c r="Q13219" s="70" t="str">
        <f t="shared" si="620"/>
        <v/>
      </c>
      <c r="R13219" s="70" t="str">
        <f>IFERROR(IF(K13219="handling and wharfage",SUM(P13219:Q13219),IF(OR(K13219="tank",K13219="Boat",K13219="car"),INDEX(Rate!$B$4:$M$25,MATCH(Gilbert!N13219,Rate!$A$4:$A$25,0),MATCH(Gilbert!L13219,Rate!$B$3:$M$3,0))*O13219*0.8,INDEX(Rate!$B$4:$M$25,MATCH(Gilbert!N13219,Rate!$A$4:$A$25,0),MATCH(Gilbert!L13219,Rate!$B$3:$M$3,0))*O13219)),"")</f>
        <v/>
      </c>
      <c r="T13219" s="71" t="str">
        <f t="shared" si="621"/>
        <v/>
      </c>
    </row>
    <row r="13220" spans="16:20">
      <c r="P13220" s="70" t="str">
        <f t="shared" si="619"/>
        <v/>
      </c>
      <c r="Q13220" s="70" t="str">
        <f t="shared" si="620"/>
        <v/>
      </c>
      <c r="R13220" s="70" t="str">
        <f>IFERROR(IF(K13220="handling and wharfage",SUM(P13220:Q13220),IF(OR(K13220="tank",K13220="Boat",K13220="car"),INDEX(Rate!$B$4:$M$25,MATCH(Gilbert!N13220,Rate!$A$4:$A$25,0),MATCH(Gilbert!L13220,Rate!$B$3:$M$3,0))*O13220*0.8,INDEX(Rate!$B$4:$M$25,MATCH(Gilbert!N13220,Rate!$A$4:$A$25,0),MATCH(Gilbert!L13220,Rate!$B$3:$M$3,0))*O13220)),"")</f>
        <v/>
      </c>
      <c r="T13220" s="71" t="str">
        <f t="shared" si="621"/>
        <v/>
      </c>
    </row>
    <row r="13221" spans="16:20">
      <c r="P13221" s="70" t="str">
        <f t="shared" si="619"/>
        <v/>
      </c>
      <c r="Q13221" s="70" t="str">
        <f t="shared" si="620"/>
        <v/>
      </c>
      <c r="R13221" s="70" t="str">
        <f>IFERROR(IF(K13221="handling and wharfage",SUM(P13221:Q13221),IF(OR(K13221="tank",K13221="Boat",K13221="car"),INDEX(Rate!$B$4:$M$25,MATCH(Gilbert!N13221,Rate!$A$4:$A$25,0),MATCH(Gilbert!L13221,Rate!$B$3:$M$3,0))*O13221*0.8,INDEX(Rate!$B$4:$M$25,MATCH(Gilbert!N13221,Rate!$A$4:$A$25,0),MATCH(Gilbert!L13221,Rate!$B$3:$M$3,0))*O13221)),"")</f>
        <v/>
      </c>
      <c r="T13221" s="71" t="str">
        <f t="shared" si="621"/>
        <v/>
      </c>
    </row>
    <row r="13222" spans="16:20">
      <c r="P13222" s="70" t="str">
        <f t="shared" si="619"/>
        <v/>
      </c>
      <c r="Q13222" s="70" t="str">
        <f t="shared" si="620"/>
        <v/>
      </c>
      <c r="R13222" s="70" t="str">
        <f>IFERROR(IF(K13222="handling and wharfage",SUM(P13222:Q13222),IF(OR(K13222="tank",K13222="Boat",K13222="car"),INDEX(Rate!$B$4:$M$25,MATCH(Gilbert!N13222,Rate!$A$4:$A$25,0),MATCH(Gilbert!L13222,Rate!$B$3:$M$3,0))*O13222*0.8,INDEX(Rate!$B$4:$M$25,MATCH(Gilbert!N13222,Rate!$A$4:$A$25,0),MATCH(Gilbert!L13222,Rate!$B$3:$M$3,0))*O13222)),"")</f>
        <v/>
      </c>
      <c r="T13222" s="71" t="str">
        <f t="shared" si="621"/>
        <v/>
      </c>
    </row>
    <row r="13223" spans="16:20">
      <c r="P13223" s="70" t="str">
        <f t="shared" si="619"/>
        <v/>
      </c>
      <c r="Q13223" s="70" t="str">
        <f t="shared" si="620"/>
        <v/>
      </c>
      <c r="R13223" s="70" t="str">
        <f>IFERROR(IF(K13223="handling and wharfage",SUM(P13223:Q13223),IF(OR(K13223="tank",K13223="Boat",K13223="car"),INDEX(Rate!$B$4:$M$25,MATCH(Gilbert!N13223,Rate!$A$4:$A$25,0),MATCH(Gilbert!L13223,Rate!$B$3:$M$3,0))*O13223*0.8,INDEX(Rate!$B$4:$M$25,MATCH(Gilbert!N13223,Rate!$A$4:$A$25,0),MATCH(Gilbert!L13223,Rate!$B$3:$M$3,0))*O13223)),"")</f>
        <v/>
      </c>
      <c r="T13223" s="71" t="str">
        <f t="shared" si="621"/>
        <v/>
      </c>
    </row>
    <row r="13224" spans="16:20">
      <c r="P13224" s="70" t="str">
        <f t="shared" si="619"/>
        <v/>
      </c>
      <c r="Q13224" s="70" t="str">
        <f t="shared" si="620"/>
        <v/>
      </c>
      <c r="R13224" s="70" t="str">
        <f>IFERROR(IF(K13224="handling and wharfage",SUM(P13224:Q13224),IF(OR(K13224="tank",K13224="Boat",K13224="car"),INDEX(Rate!$B$4:$M$25,MATCH(Gilbert!N13224,Rate!$A$4:$A$25,0),MATCH(Gilbert!L13224,Rate!$B$3:$M$3,0))*O13224*0.8,INDEX(Rate!$B$4:$M$25,MATCH(Gilbert!N13224,Rate!$A$4:$A$25,0),MATCH(Gilbert!L13224,Rate!$B$3:$M$3,0))*O13224)),"")</f>
        <v/>
      </c>
      <c r="T13224" s="71" t="str">
        <f t="shared" si="621"/>
        <v/>
      </c>
    </row>
    <row r="13225" spans="16:20">
      <c r="P13225" s="70" t="str">
        <f t="shared" si="619"/>
        <v/>
      </c>
      <c r="Q13225" s="70" t="str">
        <f t="shared" si="620"/>
        <v/>
      </c>
      <c r="R13225" s="70" t="str">
        <f>IFERROR(IF(K13225="handling and wharfage",SUM(P13225:Q13225),IF(OR(K13225="tank",K13225="Boat",K13225="car"),INDEX(Rate!$B$4:$M$25,MATCH(Gilbert!N13225,Rate!$A$4:$A$25,0),MATCH(Gilbert!L13225,Rate!$B$3:$M$3,0))*O13225*0.8,INDEX(Rate!$B$4:$M$25,MATCH(Gilbert!N13225,Rate!$A$4:$A$25,0),MATCH(Gilbert!L13225,Rate!$B$3:$M$3,0))*O13225)),"")</f>
        <v/>
      </c>
      <c r="T13225" s="71" t="str">
        <f t="shared" si="621"/>
        <v/>
      </c>
    </row>
    <row r="13226" spans="16:20">
      <c r="P13226" s="70" t="str">
        <f t="shared" si="619"/>
        <v/>
      </c>
      <c r="Q13226" s="70" t="str">
        <f t="shared" si="620"/>
        <v/>
      </c>
      <c r="R13226" s="70" t="str">
        <f>IFERROR(IF(K13226="handling and wharfage",SUM(P13226:Q13226),IF(OR(K13226="tank",K13226="Boat",K13226="car"),INDEX(Rate!$B$4:$M$25,MATCH(Gilbert!N13226,Rate!$A$4:$A$25,0),MATCH(Gilbert!L13226,Rate!$B$3:$M$3,0))*O13226*0.8,INDEX(Rate!$B$4:$M$25,MATCH(Gilbert!N13226,Rate!$A$4:$A$25,0),MATCH(Gilbert!L13226,Rate!$B$3:$M$3,0))*O13226)),"")</f>
        <v/>
      </c>
      <c r="T13226" s="71" t="str">
        <f t="shared" si="621"/>
        <v/>
      </c>
    </row>
    <row r="13227" spans="16:20">
      <c r="P13227" s="70" t="str">
        <f t="shared" si="619"/>
        <v/>
      </c>
      <c r="Q13227" s="70" t="str">
        <f t="shared" si="620"/>
        <v/>
      </c>
      <c r="R13227" s="70" t="str">
        <f>IFERROR(IF(K13227="handling and wharfage",SUM(P13227:Q13227),IF(OR(K13227="tank",K13227="Boat",K13227="car"),INDEX(Rate!$B$4:$M$25,MATCH(Gilbert!N13227,Rate!$A$4:$A$25,0),MATCH(Gilbert!L13227,Rate!$B$3:$M$3,0))*O13227*0.8,INDEX(Rate!$B$4:$M$25,MATCH(Gilbert!N13227,Rate!$A$4:$A$25,0),MATCH(Gilbert!L13227,Rate!$B$3:$M$3,0))*O13227)),"")</f>
        <v/>
      </c>
      <c r="T13227" s="71" t="str">
        <f t="shared" si="621"/>
        <v/>
      </c>
    </row>
    <row r="13228" spans="16:20">
      <c r="P13228" s="70" t="str">
        <f t="shared" si="619"/>
        <v/>
      </c>
      <c r="Q13228" s="70" t="str">
        <f t="shared" si="620"/>
        <v/>
      </c>
      <c r="R13228" s="70" t="str">
        <f>IFERROR(IF(K13228="handling and wharfage",SUM(P13228:Q13228),IF(OR(K13228="tank",K13228="Boat",K13228="car"),INDEX(Rate!$B$4:$M$25,MATCH(Gilbert!N13228,Rate!$A$4:$A$25,0),MATCH(Gilbert!L13228,Rate!$B$3:$M$3,0))*O13228*0.8,INDEX(Rate!$B$4:$M$25,MATCH(Gilbert!N13228,Rate!$A$4:$A$25,0),MATCH(Gilbert!L13228,Rate!$B$3:$M$3,0))*O13228)),"")</f>
        <v/>
      </c>
      <c r="T13228" s="71" t="str">
        <f t="shared" si="621"/>
        <v/>
      </c>
    </row>
    <row r="13229" spans="16:20">
      <c r="P13229" s="70" t="str">
        <f t="shared" si="619"/>
        <v/>
      </c>
      <c r="Q13229" s="70" t="str">
        <f t="shared" si="620"/>
        <v/>
      </c>
      <c r="R13229" s="70" t="str">
        <f>IFERROR(IF(K13229="handling and wharfage",SUM(P13229:Q13229),IF(OR(K13229="tank",K13229="Boat",K13229="car"),INDEX(Rate!$B$4:$M$25,MATCH(Gilbert!N13229,Rate!$A$4:$A$25,0),MATCH(Gilbert!L13229,Rate!$B$3:$M$3,0))*O13229*0.8,INDEX(Rate!$B$4:$M$25,MATCH(Gilbert!N13229,Rate!$A$4:$A$25,0),MATCH(Gilbert!L13229,Rate!$B$3:$M$3,0))*O13229)),"")</f>
        <v/>
      </c>
      <c r="T13229" s="71" t="str">
        <f t="shared" si="621"/>
        <v/>
      </c>
    </row>
    <row r="13230" spans="16:20">
      <c r="P13230" s="70" t="str">
        <f t="shared" si="619"/>
        <v/>
      </c>
      <c r="Q13230" s="70" t="str">
        <f t="shared" si="620"/>
        <v/>
      </c>
      <c r="R13230" s="70" t="str">
        <f>IFERROR(IF(K13230="handling and wharfage",SUM(P13230:Q13230),IF(OR(K13230="tank",K13230="Boat",K13230="car"),INDEX(Rate!$B$4:$M$25,MATCH(Gilbert!N13230,Rate!$A$4:$A$25,0),MATCH(Gilbert!L13230,Rate!$B$3:$M$3,0))*O13230*0.8,INDEX(Rate!$B$4:$M$25,MATCH(Gilbert!N13230,Rate!$A$4:$A$25,0),MATCH(Gilbert!L13230,Rate!$B$3:$M$3,0))*O13230)),"")</f>
        <v/>
      </c>
      <c r="T13230" s="71" t="str">
        <f t="shared" si="621"/>
        <v/>
      </c>
    </row>
    <row r="13231" spans="16:20">
      <c r="P13231" s="70" t="str">
        <f t="shared" si="619"/>
        <v/>
      </c>
      <c r="Q13231" s="70" t="str">
        <f t="shared" si="620"/>
        <v/>
      </c>
      <c r="R13231" s="70" t="str">
        <f>IFERROR(IF(K13231="handling and wharfage",SUM(P13231:Q13231),IF(OR(K13231="tank",K13231="Boat",K13231="car"),INDEX(Rate!$B$4:$M$25,MATCH(Gilbert!N13231,Rate!$A$4:$A$25,0),MATCH(Gilbert!L13231,Rate!$B$3:$M$3,0))*O13231*0.8,INDEX(Rate!$B$4:$M$25,MATCH(Gilbert!N13231,Rate!$A$4:$A$25,0),MATCH(Gilbert!L13231,Rate!$B$3:$M$3,0))*O13231)),"")</f>
        <v/>
      </c>
      <c r="T13231" s="71" t="str">
        <f t="shared" si="621"/>
        <v/>
      </c>
    </row>
    <row r="13232" spans="16:20">
      <c r="P13232" s="70" t="str">
        <f t="shared" si="619"/>
        <v/>
      </c>
      <c r="Q13232" s="70" t="str">
        <f t="shared" si="620"/>
        <v/>
      </c>
      <c r="R13232" s="70" t="str">
        <f>IFERROR(IF(K13232="handling and wharfage",SUM(P13232:Q13232),IF(OR(K13232="tank",K13232="Boat",K13232="car"),INDEX(Rate!$B$4:$M$25,MATCH(Gilbert!N13232,Rate!$A$4:$A$25,0),MATCH(Gilbert!L13232,Rate!$B$3:$M$3,0))*O13232*0.8,INDEX(Rate!$B$4:$M$25,MATCH(Gilbert!N13232,Rate!$A$4:$A$25,0),MATCH(Gilbert!L13232,Rate!$B$3:$M$3,0))*O13232)),"")</f>
        <v/>
      </c>
      <c r="T13232" s="71" t="str">
        <f t="shared" si="621"/>
        <v/>
      </c>
    </row>
    <row r="13233" spans="16:20">
      <c r="P13233" s="70" t="str">
        <f t="shared" si="619"/>
        <v/>
      </c>
      <c r="Q13233" s="70" t="str">
        <f t="shared" si="620"/>
        <v/>
      </c>
      <c r="R13233" s="70" t="str">
        <f>IFERROR(IF(K13233="handling and wharfage",SUM(P13233:Q13233),IF(OR(K13233="tank",K13233="Boat",K13233="car"),INDEX(Rate!$B$4:$M$25,MATCH(Gilbert!N13233,Rate!$A$4:$A$25,0),MATCH(Gilbert!L13233,Rate!$B$3:$M$3,0))*O13233*0.8,INDEX(Rate!$B$4:$M$25,MATCH(Gilbert!N13233,Rate!$A$4:$A$25,0),MATCH(Gilbert!L13233,Rate!$B$3:$M$3,0))*O13233)),"")</f>
        <v/>
      </c>
      <c r="T13233" s="71" t="str">
        <f t="shared" si="621"/>
        <v/>
      </c>
    </row>
    <row r="13234" spans="16:20">
      <c r="P13234" s="70" t="str">
        <f t="shared" si="619"/>
        <v/>
      </c>
      <c r="Q13234" s="70" t="str">
        <f t="shared" si="620"/>
        <v/>
      </c>
      <c r="R13234" s="70" t="str">
        <f>IFERROR(IF(K13234="handling and wharfage",SUM(P13234:Q13234),IF(OR(K13234="tank",K13234="Boat",K13234="car"),INDEX(Rate!$B$4:$M$25,MATCH(Gilbert!N13234,Rate!$A$4:$A$25,0),MATCH(Gilbert!L13234,Rate!$B$3:$M$3,0))*O13234*0.8,INDEX(Rate!$B$4:$M$25,MATCH(Gilbert!N13234,Rate!$A$4:$A$25,0),MATCH(Gilbert!L13234,Rate!$B$3:$M$3,0))*O13234)),"")</f>
        <v/>
      </c>
      <c r="T13234" s="71" t="str">
        <f t="shared" si="621"/>
        <v/>
      </c>
    </row>
    <row r="13235" spans="16:20">
      <c r="P13235" s="70" t="str">
        <f t="shared" si="619"/>
        <v/>
      </c>
      <c r="Q13235" s="70" t="str">
        <f t="shared" si="620"/>
        <v/>
      </c>
      <c r="R13235" s="70" t="str">
        <f>IFERROR(IF(K13235="handling and wharfage",SUM(P13235:Q13235),IF(OR(K13235="tank",K13235="Boat",K13235="car"),INDEX(Rate!$B$4:$M$25,MATCH(Gilbert!N13235,Rate!$A$4:$A$25,0),MATCH(Gilbert!L13235,Rate!$B$3:$M$3,0))*O13235*0.8,INDEX(Rate!$B$4:$M$25,MATCH(Gilbert!N13235,Rate!$A$4:$A$25,0),MATCH(Gilbert!L13235,Rate!$B$3:$M$3,0))*O13235)),"")</f>
        <v/>
      </c>
      <c r="T13235" s="71" t="str">
        <f t="shared" si="621"/>
        <v/>
      </c>
    </row>
    <row r="13236" spans="16:20">
      <c r="P13236" s="70" t="str">
        <f t="shared" si="619"/>
        <v/>
      </c>
      <c r="Q13236" s="70" t="str">
        <f t="shared" si="620"/>
        <v/>
      </c>
      <c r="R13236" s="70" t="str">
        <f>IFERROR(IF(K13236="handling and wharfage",SUM(P13236:Q13236),IF(OR(K13236="tank",K13236="Boat",K13236="car"),INDEX(Rate!$B$4:$M$25,MATCH(Gilbert!N13236,Rate!$A$4:$A$25,0),MATCH(Gilbert!L13236,Rate!$B$3:$M$3,0))*O13236*0.8,INDEX(Rate!$B$4:$M$25,MATCH(Gilbert!N13236,Rate!$A$4:$A$25,0),MATCH(Gilbert!L13236,Rate!$B$3:$M$3,0))*O13236)),"")</f>
        <v/>
      </c>
      <c r="T13236" s="71" t="str">
        <f t="shared" si="621"/>
        <v/>
      </c>
    </row>
    <row r="13237" spans="16:20">
      <c r="P13237" s="70" t="str">
        <f t="shared" si="619"/>
        <v/>
      </c>
      <c r="Q13237" s="70" t="str">
        <f t="shared" si="620"/>
        <v/>
      </c>
      <c r="R13237" s="70" t="str">
        <f>IFERROR(IF(K13237="handling and wharfage",SUM(P13237:Q13237),IF(OR(K13237="tank",K13237="Boat",K13237="car"),INDEX(Rate!$B$4:$M$25,MATCH(Gilbert!N13237,Rate!$A$4:$A$25,0),MATCH(Gilbert!L13237,Rate!$B$3:$M$3,0))*O13237*0.8,INDEX(Rate!$B$4:$M$25,MATCH(Gilbert!N13237,Rate!$A$4:$A$25,0),MATCH(Gilbert!L13237,Rate!$B$3:$M$3,0))*O13237)),"")</f>
        <v/>
      </c>
      <c r="T13237" s="71" t="str">
        <f t="shared" si="621"/>
        <v/>
      </c>
    </row>
    <row r="13238" spans="16:20">
      <c r="P13238" s="70" t="str">
        <f t="shared" si="619"/>
        <v/>
      </c>
      <c r="Q13238" s="70" t="str">
        <f t="shared" si="620"/>
        <v/>
      </c>
      <c r="R13238" s="70" t="str">
        <f>IFERROR(IF(K13238="handling and wharfage",SUM(P13238:Q13238),IF(OR(K13238="tank",K13238="Boat",K13238="car"),INDEX(Rate!$B$4:$M$25,MATCH(Gilbert!N13238,Rate!$A$4:$A$25,0),MATCH(Gilbert!L13238,Rate!$B$3:$M$3,0))*O13238*0.8,INDEX(Rate!$B$4:$M$25,MATCH(Gilbert!N13238,Rate!$A$4:$A$25,0),MATCH(Gilbert!L13238,Rate!$B$3:$M$3,0))*O13238)),"")</f>
        <v/>
      </c>
      <c r="T13238" s="71" t="str">
        <f t="shared" si="621"/>
        <v/>
      </c>
    </row>
    <row r="13239" spans="16:20">
      <c r="P13239" s="70" t="str">
        <f t="shared" si="619"/>
        <v/>
      </c>
      <c r="Q13239" s="70" t="str">
        <f t="shared" si="620"/>
        <v/>
      </c>
      <c r="R13239" s="70" t="str">
        <f>IFERROR(IF(K13239="handling and wharfage",SUM(P13239:Q13239),IF(OR(K13239="tank",K13239="Boat",K13239="car"),INDEX(Rate!$B$4:$M$25,MATCH(Gilbert!N13239,Rate!$A$4:$A$25,0),MATCH(Gilbert!L13239,Rate!$B$3:$M$3,0))*O13239*0.8,INDEX(Rate!$B$4:$M$25,MATCH(Gilbert!N13239,Rate!$A$4:$A$25,0),MATCH(Gilbert!L13239,Rate!$B$3:$M$3,0))*O13239)),"")</f>
        <v/>
      </c>
      <c r="T13239" s="71" t="str">
        <f t="shared" si="621"/>
        <v/>
      </c>
    </row>
    <row r="13240" spans="16:20">
      <c r="P13240" s="70" t="str">
        <f t="shared" si="619"/>
        <v/>
      </c>
      <c r="Q13240" s="70" t="str">
        <f t="shared" si="620"/>
        <v/>
      </c>
      <c r="R13240" s="70" t="str">
        <f>IFERROR(IF(K13240="handling and wharfage",SUM(P13240:Q13240),IF(OR(K13240="tank",K13240="Boat",K13240="car"),INDEX(Rate!$B$4:$M$25,MATCH(Gilbert!N13240,Rate!$A$4:$A$25,0),MATCH(Gilbert!L13240,Rate!$B$3:$M$3,0))*O13240*0.8,INDEX(Rate!$B$4:$M$25,MATCH(Gilbert!N13240,Rate!$A$4:$A$25,0),MATCH(Gilbert!L13240,Rate!$B$3:$M$3,0))*O13240)),"")</f>
        <v/>
      </c>
      <c r="T13240" s="71" t="str">
        <f t="shared" si="621"/>
        <v/>
      </c>
    </row>
    <row r="13241" spans="16:20">
      <c r="P13241" s="70" t="str">
        <f t="shared" si="619"/>
        <v/>
      </c>
      <c r="Q13241" s="70" t="str">
        <f t="shared" si="620"/>
        <v/>
      </c>
      <c r="R13241" s="70" t="str">
        <f>IFERROR(IF(K13241="handling and wharfage",SUM(P13241:Q13241),IF(OR(K13241="tank",K13241="Boat",K13241="car"),INDEX(Rate!$B$4:$M$25,MATCH(Gilbert!N13241,Rate!$A$4:$A$25,0),MATCH(Gilbert!L13241,Rate!$B$3:$M$3,0))*O13241*0.8,INDEX(Rate!$B$4:$M$25,MATCH(Gilbert!N13241,Rate!$A$4:$A$25,0),MATCH(Gilbert!L13241,Rate!$B$3:$M$3,0))*O13241)),"")</f>
        <v/>
      </c>
      <c r="T13241" s="71" t="str">
        <f t="shared" si="621"/>
        <v/>
      </c>
    </row>
    <row r="13242" spans="16:20">
      <c r="P13242" s="70" t="str">
        <f t="shared" si="619"/>
        <v/>
      </c>
      <c r="Q13242" s="70" t="str">
        <f t="shared" si="620"/>
        <v/>
      </c>
      <c r="R13242" s="70" t="str">
        <f>IFERROR(IF(K13242="handling and wharfage",SUM(P13242:Q13242),IF(OR(K13242="tank",K13242="Boat",K13242="car"),INDEX(Rate!$B$4:$M$25,MATCH(Gilbert!N13242,Rate!$A$4:$A$25,0),MATCH(Gilbert!L13242,Rate!$B$3:$M$3,0))*O13242*0.8,INDEX(Rate!$B$4:$M$25,MATCH(Gilbert!N13242,Rate!$A$4:$A$25,0),MATCH(Gilbert!L13242,Rate!$B$3:$M$3,0))*O13242)),"")</f>
        <v/>
      </c>
      <c r="T13242" s="71" t="str">
        <f t="shared" si="621"/>
        <v/>
      </c>
    </row>
    <row r="13243" spans="16:20">
      <c r="P13243" s="70" t="str">
        <f t="shared" si="619"/>
        <v/>
      </c>
      <c r="Q13243" s="70" t="str">
        <f t="shared" si="620"/>
        <v/>
      </c>
      <c r="R13243" s="70" t="str">
        <f>IFERROR(IF(K13243="handling and wharfage",SUM(P13243:Q13243),IF(OR(K13243="tank",K13243="Boat",K13243="car"),INDEX(Rate!$B$4:$M$25,MATCH(Gilbert!N13243,Rate!$A$4:$A$25,0),MATCH(Gilbert!L13243,Rate!$B$3:$M$3,0))*O13243*0.8,INDEX(Rate!$B$4:$M$25,MATCH(Gilbert!N13243,Rate!$A$4:$A$25,0),MATCH(Gilbert!L13243,Rate!$B$3:$M$3,0))*O13243)),"")</f>
        <v/>
      </c>
      <c r="T13243" s="71" t="str">
        <f t="shared" si="621"/>
        <v/>
      </c>
    </row>
    <row r="13244" spans="16:20">
      <c r="P13244" s="70" t="str">
        <f t="shared" si="619"/>
        <v/>
      </c>
      <c r="Q13244" s="70" t="str">
        <f t="shared" si="620"/>
        <v/>
      </c>
      <c r="R13244" s="70" t="str">
        <f>IFERROR(IF(K13244="handling and wharfage",SUM(P13244:Q13244),IF(OR(K13244="tank",K13244="Boat",K13244="car"),INDEX(Rate!$B$4:$M$25,MATCH(Gilbert!N13244,Rate!$A$4:$A$25,0),MATCH(Gilbert!L13244,Rate!$B$3:$M$3,0))*O13244*0.8,INDEX(Rate!$B$4:$M$25,MATCH(Gilbert!N13244,Rate!$A$4:$A$25,0),MATCH(Gilbert!L13244,Rate!$B$3:$M$3,0))*O13244)),"")</f>
        <v/>
      </c>
      <c r="T13244" s="71" t="str">
        <f t="shared" si="621"/>
        <v/>
      </c>
    </row>
    <row r="13245" spans="16:20">
      <c r="P13245" s="70" t="str">
        <f t="shared" si="619"/>
        <v/>
      </c>
      <c r="Q13245" s="70" t="str">
        <f t="shared" si="620"/>
        <v/>
      </c>
      <c r="R13245" s="70" t="str">
        <f>IFERROR(IF(K13245="handling and wharfage",SUM(P13245:Q13245),IF(OR(K13245="tank",K13245="Boat",K13245="car"),INDEX(Rate!$B$4:$M$25,MATCH(Gilbert!N13245,Rate!$A$4:$A$25,0),MATCH(Gilbert!L13245,Rate!$B$3:$M$3,0))*O13245*0.8,INDEX(Rate!$B$4:$M$25,MATCH(Gilbert!N13245,Rate!$A$4:$A$25,0),MATCH(Gilbert!L13245,Rate!$B$3:$M$3,0))*O13245)),"")</f>
        <v/>
      </c>
      <c r="T13245" s="71" t="str">
        <f t="shared" si="621"/>
        <v/>
      </c>
    </row>
    <row r="13246" spans="16:20">
      <c r="P13246" s="70" t="str">
        <f t="shared" si="619"/>
        <v/>
      </c>
      <c r="Q13246" s="70" t="str">
        <f t="shared" si="620"/>
        <v/>
      </c>
      <c r="R13246" s="70" t="str">
        <f>IFERROR(IF(K13246="handling and wharfage",SUM(P13246:Q13246),IF(OR(K13246="tank",K13246="Boat",K13246="car"),INDEX(Rate!$B$4:$M$25,MATCH(Gilbert!N13246,Rate!$A$4:$A$25,0),MATCH(Gilbert!L13246,Rate!$B$3:$M$3,0))*O13246*0.8,INDEX(Rate!$B$4:$M$25,MATCH(Gilbert!N13246,Rate!$A$4:$A$25,0),MATCH(Gilbert!L13246,Rate!$B$3:$M$3,0))*O13246)),"")</f>
        <v/>
      </c>
      <c r="T13246" s="71" t="str">
        <f t="shared" si="621"/>
        <v/>
      </c>
    </row>
    <row r="13247" spans="16:20">
      <c r="P13247" s="70" t="str">
        <f t="shared" si="619"/>
        <v/>
      </c>
      <c r="Q13247" s="70" t="str">
        <f t="shared" si="620"/>
        <v/>
      </c>
      <c r="R13247" s="70" t="str">
        <f>IFERROR(IF(K13247="handling and wharfage",SUM(P13247:Q13247),IF(OR(K13247="tank",K13247="Boat",K13247="car"),INDEX(Rate!$B$4:$M$25,MATCH(Gilbert!N13247,Rate!$A$4:$A$25,0),MATCH(Gilbert!L13247,Rate!$B$3:$M$3,0))*O13247*0.8,INDEX(Rate!$B$4:$M$25,MATCH(Gilbert!N13247,Rate!$A$4:$A$25,0),MATCH(Gilbert!L13247,Rate!$B$3:$M$3,0))*O13247)),"")</f>
        <v/>
      </c>
      <c r="T13247" s="71" t="str">
        <f t="shared" si="621"/>
        <v/>
      </c>
    </row>
    <row r="13248" spans="16:20">
      <c r="P13248" s="70" t="str">
        <f t="shared" si="619"/>
        <v/>
      </c>
      <c r="Q13248" s="70" t="str">
        <f t="shared" si="620"/>
        <v/>
      </c>
      <c r="R13248" s="70" t="str">
        <f>IFERROR(IF(K13248="handling and wharfage",SUM(P13248:Q13248),IF(OR(K13248="tank",K13248="Boat",K13248="car"),INDEX(Rate!$B$4:$M$25,MATCH(Gilbert!N13248,Rate!$A$4:$A$25,0),MATCH(Gilbert!L13248,Rate!$B$3:$M$3,0))*O13248*0.8,INDEX(Rate!$B$4:$M$25,MATCH(Gilbert!N13248,Rate!$A$4:$A$25,0),MATCH(Gilbert!L13248,Rate!$B$3:$M$3,0))*O13248)),"")</f>
        <v/>
      </c>
      <c r="T13248" s="71" t="str">
        <f t="shared" si="621"/>
        <v/>
      </c>
    </row>
    <row r="13249" spans="16:20">
      <c r="P13249" s="70" t="str">
        <f t="shared" si="619"/>
        <v/>
      </c>
      <c r="Q13249" s="70" t="str">
        <f t="shared" si="620"/>
        <v/>
      </c>
      <c r="R13249" s="70" t="str">
        <f>IFERROR(IF(K13249="handling and wharfage",SUM(P13249:Q13249),IF(OR(K13249="tank",K13249="Boat",K13249="car"),INDEX(Rate!$B$4:$M$25,MATCH(Gilbert!N13249,Rate!$A$4:$A$25,0),MATCH(Gilbert!L13249,Rate!$B$3:$M$3,0))*O13249*0.8,INDEX(Rate!$B$4:$M$25,MATCH(Gilbert!N13249,Rate!$A$4:$A$25,0),MATCH(Gilbert!L13249,Rate!$B$3:$M$3,0))*O13249)),"")</f>
        <v/>
      </c>
      <c r="T13249" s="71" t="str">
        <f t="shared" si="621"/>
        <v/>
      </c>
    </row>
    <row r="13250" spans="16:20">
      <c r="P13250" s="70" t="str">
        <f t="shared" si="619"/>
        <v/>
      </c>
      <c r="Q13250" s="70" t="str">
        <f t="shared" si="620"/>
        <v/>
      </c>
      <c r="R13250" s="70" t="str">
        <f>IFERROR(IF(K13250="handling and wharfage",SUM(P13250:Q13250),IF(OR(K13250="tank",K13250="Boat",K13250="car"),INDEX(Rate!$B$4:$M$25,MATCH(Gilbert!N13250,Rate!$A$4:$A$25,0),MATCH(Gilbert!L13250,Rate!$B$3:$M$3,0))*O13250*0.8,INDEX(Rate!$B$4:$M$25,MATCH(Gilbert!N13250,Rate!$A$4:$A$25,0),MATCH(Gilbert!L13250,Rate!$B$3:$M$3,0))*O13250)),"")</f>
        <v/>
      </c>
      <c r="T13250" s="71" t="str">
        <f t="shared" si="621"/>
        <v/>
      </c>
    </row>
    <row r="13251" spans="16:20">
      <c r="P13251" s="70" t="str">
        <f t="shared" ref="P13251:P13314" si="622">IF(OR(K13251="handling and wharfage",K13251="rau handling and wharfage"),O13251*30,"")</f>
        <v/>
      </c>
      <c r="Q13251" s="70" t="str">
        <f t="shared" ref="Q13251:Q13314" si="623">IF(K13251&lt;&gt;"handling and wharfage","",O13251*3.5)</f>
        <v/>
      </c>
      <c r="R13251" s="70" t="str">
        <f>IFERROR(IF(K13251="handling and wharfage",SUM(P13251:Q13251),IF(OR(K13251="tank",K13251="Boat",K13251="car"),INDEX(Rate!$B$4:$M$25,MATCH(Gilbert!N13251,Rate!$A$4:$A$25,0),MATCH(Gilbert!L13251,Rate!$B$3:$M$3,0))*O13251*0.8,INDEX(Rate!$B$4:$M$25,MATCH(Gilbert!N13251,Rate!$A$4:$A$25,0),MATCH(Gilbert!L13251,Rate!$B$3:$M$3,0))*O13251)),"")</f>
        <v/>
      </c>
      <c r="T13251" s="71" t="str">
        <f t="shared" ref="T13251:T13314" si="624">IF(L13251="","",IF(L13251="General2","F0070000061A","E31250000331"))</f>
        <v/>
      </c>
    </row>
    <row r="13252" spans="16:20">
      <c r="P13252" s="70" t="str">
        <f t="shared" si="622"/>
        <v/>
      </c>
      <c r="Q13252" s="70" t="str">
        <f t="shared" si="623"/>
        <v/>
      </c>
      <c r="R13252" s="70" t="str">
        <f>IFERROR(IF(K13252="handling and wharfage",SUM(P13252:Q13252),IF(OR(K13252="tank",K13252="Boat",K13252="car"),INDEX(Rate!$B$4:$M$25,MATCH(Gilbert!N13252,Rate!$A$4:$A$25,0),MATCH(Gilbert!L13252,Rate!$B$3:$M$3,0))*O13252*0.8,INDEX(Rate!$B$4:$M$25,MATCH(Gilbert!N13252,Rate!$A$4:$A$25,0),MATCH(Gilbert!L13252,Rate!$B$3:$M$3,0))*O13252)),"")</f>
        <v/>
      </c>
      <c r="T13252" s="71" t="str">
        <f t="shared" si="624"/>
        <v/>
      </c>
    </row>
    <row r="13253" spans="16:20">
      <c r="P13253" s="70" t="str">
        <f t="shared" si="622"/>
        <v/>
      </c>
      <c r="Q13253" s="70" t="str">
        <f t="shared" si="623"/>
        <v/>
      </c>
      <c r="R13253" s="70" t="str">
        <f>IFERROR(IF(K13253="handling and wharfage",SUM(P13253:Q13253),IF(OR(K13253="tank",K13253="Boat",K13253="car"),INDEX(Rate!$B$4:$M$25,MATCH(Gilbert!N13253,Rate!$A$4:$A$25,0),MATCH(Gilbert!L13253,Rate!$B$3:$M$3,0))*O13253*0.8,INDEX(Rate!$B$4:$M$25,MATCH(Gilbert!N13253,Rate!$A$4:$A$25,0),MATCH(Gilbert!L13253,Rate!$B$3:$M$3,0))*O13253)),"")</f>
        <v/>
      </c>
      <c r="T13253" s="71" t="str">
        <f t="shared" si="624"/>
        <v/>
      </c>
    </row>
    <row r="13254" spans="16:20">
      <c r="P13254" s="70" t="str">
        <f t="shared" si="622"/>
        <v/>
      </c>
      <c r="Q13254" s="70" t="str">
        <f t="shared" si="623"/>
        <v/>
      </c>
      <c r="R13254" s="70" t="str">
        <f>IFERROR(IF(K13254="handling and wharfage",SUM(P13254:Q13254),IF(OR(K13254="tank",K13254="Boat",K13254="car"),INDEX(Rate!$B$4:$M$25,MATCH(Gilbert!N13254,Rate!$A$4:$A$25,0),MATCH(Gilbert!L13254,Rate!$B$3:$M$3,0))*O13254*0.8,INDEX(Rate!$B$4:$M$25,MATCH(Gilbert!N13254,Rate!$A$4:$A$25,0),MATCH(Gilbert!L13254,Rate!$B$3:$M$3,0))*O13254)),"")</f>
        <v/>
      </c>
      <c r="T13254" s="71" t="str">
        <f t="shared" si="624"/>
        <v/>
      </c>
    </row>
    <row r="13255" spans="16:20">
      <c r="P13255" s="70" t="str">
        <f t="shared" si="622"/>
        <v/>
      </c>
      <c r="Q13255" s="70" t="str">
        <f t="shared" si="623"/>
        <v/>
      </c>
      <c r="R13255" s="70" t="str">
        <f>IFERROR(IF(K13255="handling and wharfage",SUM(P13255:Q13255),IF(OR(K13255="tank",K13255="Boat",K13255="car"),INDEX(Rate!$B$4:$M$25,MATCH(Gilbert!N13255,Rate!$A$4:$A$25,0),MATCH(Gilbert!L13255,Rate!$B$3:$M$3,0))*O13255*0.8,INDEX(Rate!$B$4:$M$25,MATCH(Gilbert!N13255,Rate!$A$4:$A$25,0),MATCH(Gilbert!L13255,Rate!$B$3:$M$3,0))*O13255)),"")</f>
        <v/>
      </c>
      <c r="T13255" s="71" t="str">
        <f t="shared" si="624"/>
        <v/>
      </c>
    </row>
    <row r="13256" spans="16:20">
      <c r="P13256" s="70" t="str">
        <f t="shared" si="622"/>
        <v/>
      </c>
      <c r="Q13256" s="70" t="str">
        <f t="shared" si="623"/>
        <v/>
      </c>
      <c r="R13256" s="70" t="str">
        <f>IFERROR(IF(K13256="handling and wharfage",SUM(P13256:Q13256),IF(OR(K13256="tank",K13256="Boat",K13256="car"),INDEX(Rate!$B$4:$M$25,MATCH(Gilbert!N13256,Rate!$A$4:$A$25,0),MATCH(Gilbert!L13256,Rate!$B$3:$M$3,0))*O13256*0.8,INDEX(Rate!$B$4:$M$25,MATCH(Gilbert!N13256,Rate!$A$4:$A$25,0),MATCH(Gilbert!L13256,Rate!$B$3:$M$3,0))*O13256)),"")</f>
        <v/>
      </c>
      <c r="T13256" s="71" t="str">
        <f t="shared" si="624"/>
        <v/>
      </c>
    </row>
    <row r="13257" spans="16:20">
      <c r="P13257" s="70" t="str">
        <f t="shared" si="622"/>
        <v/>
      </c>
      <c r="Q13257" s="70" t="str">
        <f t="shared" si="623"/>
        <v/>
      </c>
      <c r="R13257" s="70" t="str">
        <f>IFERROR(IF(K13257="handling and wharfage",SUM(P13257:Q13257),IF(OR(K13257="tank",K13257="Boat",K13257="car"),INDEX(Rate!$B$4:$M$25,MATCH(Gilbert!N13257,Rate!$A$4:$A$25,0),MATCH(Gilbert!L13257,Rate!$B$3:$M$3,0))*O13257*0.8,INDEX(Rate!$B$4:$M$25,MATCH(Gilbert!N13257,Rate!$A$4:$A$25,0),MATCH(Gilbert!L13257,Rate!$B$3:$M$3,0))*O13257)),"")</f>
        <v/>
      </c>
      <c r="T13257" s="71" t="str">
        <f t="shared" si="624"/>
        <v/>
      </c>
    </row>
    <row r="13258" spans="16:20">
      <c r="P13258" s="70" t="str">
        <f t="shared" si="622"/>
        <v/>
      </c>
      <c r="Q13258" s="70" t="str">
        <f t="shared" si="623"/>
        <v/>
      </c>
      <c r="R13258" s="70" t="str">
        <f>IFERROR(IF(K13258="handling and wharfage",SUM(P13258:Q13258),IF(OR(K13258="tank",K13258="Boat",K13258="car"),INDEX(Rate!$B$4:$M$25,MATCH(Gilbert!N13258,Rate!$A$4:$A$25,0),MATCH(Gilbert!L13258,Rate!$B$3:$M$3,0))*O13258*0.8,INDEX(Rate!$B$4:$M$25,MATCH(Gilbert!N13258,Rate!$A$4:$A$25,0),MATCH(Gilbert!L13258,Rate!$B$3:$M$3,0))*O13258)),"")</f>
        <v/>
      </c>
      <c r="T13258" s="71" t="str">
        <f t="shared" si="624"/>
        <v/>
      </c>
    </row>
    <row r="13259" spans="16:20">
      <c r="P13259" s="70" t="str">
        <f t="shared" si="622"/>
        <v/>
      </c>
      <c r="Q13259" s="70" t="str">
        <f t="shared" si="623"/>
        <v/>
      </c>
      <c r="R13259" s="70" t="str">
        <f>IFERROR(IF(K13259="handling and wharfage",SUM(P13259:Q13259),IF(OR(K13259="tank",K13259="Boat",K13259="car"),INDEX(Rate!$B$4:$M$25,MATCH(Gilbert!N13259,Rate!$A$4:$A$25,0),MATCH(Gilbert!L13259,Rate!$B$3:$M$3,0))*O13259*0.8,INDEX(Rate!$B$4:$M$25,MATCH(Gilbert!N13259,Rate!$A$4:$A$25,0),MATCH(Gilbert!L13259,Rate!$B$3:$M$3,0))*O13259)),"")</f>
        <v/>
      </c>
      <c r="T13259" s="71" t="str">
        <f t="shared" si="624"/>
        <v/>
      </c>
    </row>
    <row r="13260" spans="16:20">
      <c r="P13260" s="70" t="str">
        <f t="shared" si="622"/>
        <v/>
      </c>
      <c r="Q13260" s="70" t="str">
        <f t="shared" si="623"/>
        <v/>
      </c>
      <c r="R13260" s="70" t="str">
        <f>IFERROR(IF(K13260="handling and wharfage",SUM(P13260:Q13260),IF(OR(K13260="tank",K13260="Boat",K13260="car"),INDEX(Rate!$B$4:$M$25,MATCH(Gilbert!N13260,Rate!$A$4:$A$25,0),MATCH(Gilbert!L13260,Rate!$B$3:$M$3,0))*O13260*0.8,INDEX(Rate!$B$4:$M$25,MATCH(Gilbert!N13260,Rate!$A$4:$A$25,0),MATCH(Gilbert!L13260,Rate!$B$3:$M$3,0))*O13260)),"")</f>
        <v/>
      </c>
      <c r="T13260" s="71" t="str">
        <f t="shared" si="624"/>
        <v/>
      </c>
    </row>
    <row r="13261" spans="16:20">
      <c r="P13261" s="70" t="str">
        <f t="shared" si="622"/>
        <v/>
      </c>
      <c r="Q13261" s="70" t="str">
        <f t="shared" si="623"/>
        <v/>
      </c>
      <c r="R13261" s="70" t="str">
        <f>IFERROR(IF(K13261="handling and wharfage",SUM(P13261:Q13261),IF(OR(K13261="tank",K13261="Boat",K13261="car"),INDEX(Rate!$B$4:$M$25,MATCH(Gilbert!N13261,Rate!$A$4:$A$25,0),MATCH(Gilbert!L13261,Rate!$B$3:$M$3,0))*O13261*0.8,INDEX(Rate!$B$4:$M$25,MATCH(Gilbert!N13261,Rate!$A$4:$A$25,0),MATCH(Gilbert!L13261,Rate!$B$3:$M$3,0))*O13261)),"")</f>
        <v/>
      </c>
      <c r="T13261" s="71" t="str">
        <f t="shared" si="624"/>
        <v/>
      </c>
    </row>
    <row r="13262" spans="16:20">
      <c r="P13262" s="70" t="str">
        <f t="shared" si="622"/>
        <v/>
      </c>
      <c r="Q13262" s="70" t="str">
        <f t="shared" si="623"/>
        <v/>
      </c>
      <c r="R13262" s="70" t="str">
        <f>IFERROR(IF(K13262="handling and wharfage",SUM(P13262:Q13262),IF(OR(K13262="tank",K13262="Boat",K13262="car"),INDEX(Rate!$B$4:$M$25,MATCH(Gilbert!N13262,Rate!$A$4:$A$25,0),MATCH(Gilbert!L13262,Rate!$B$3:$M$3,0))*O13262*0.8,INDEX(Rate!$B$4:$M$25,MATCH(Gilbert!N13262,Rate!$A$4:$A$25,0),MATCH(Gilbert!L13262,Rate!$B$3:$M$3,0))*O13262)),"")</f>
        <v/>
      </c>
      <c r="T13262" s="71" t="str">
        <f t="shared" si="624"/>
        <v/>
      </c>
    </row>
    <row r="13263" spans="16:20">
      <c r="P13263" s="70" t="str">
        <f t="shared" si="622"/>
        <v/>
      </c>
      <c r="Q13263" s="70" t="str">
        <f t="shared" si="623"/>
        <v/>
      </c>
      <c r="R13263" s="70" t="str">
        <f>IFERROR(IF(K13263="handling and wharfage",SUM(P13263:Q13263),IF(OR(K13263="tank",K13263="Boat",K13263="car"),INDEX(Rate!$B$4:$M$25,MATCH(Gilbert!N13263,Rate!$A$4:$A$25,0),MATCH(Gilbert!L13263,Rate!$B$3:$M$3,0))*O13263*0.8,INDEX(Rate!$B$4:$M$25,MATCH(Gilbert!N13263,Rate!$A$4:$A$25,0),MATCH(Gilbert!L13263,Rate!$B$3:$M$3,0))*O13263)),"")</f>
        <v/>
      </c>
      <c r="T13263" s="71" t="str">
        <f t="shared" si="624"/>
        <v/>
      </c>
    </row>
    <row r="13264" spans="16:20">
      <c r="P13264" s="70" t="str">
        <f t="shared" si="622"/>
        <v/>
      </c>
      <c r="Q13264" s="70" t="str">
        <f t="shared" si="623"/>
        <v/>
      </c>
      <c r="R13264" s="70" t="str">
        <f>IFERROR(IF(K13264="handling and wharfage",SUM(P13264:Q13264),IF(OR(K13264="tank",K13264="Boat",K13264="car"),INDEX(Rate!$B$4:$M$25,MATCH(Gilbert!N13264,Rate!$A$4:$A$25,0),MATCH(Gilbert!L13264,Rate!$B$3:$M$3,0))*O13264*0.8,INDEX(Rate!$B$4:$M$25,MATCH(Gilbert!N13264,Rate!$A$4:$A$25,0),MATCH(Gilbert!L13264,Rate!$B$3:$M$3,0))*O13264)),"")</f>
        <v/>
      </c>
      <c r="T13264" s="71" t="str">
        <f t="shared" si="624"/>
        <v/>
      </c>
    </row>
    <row r="13265" spans="16:20">
      <c r="P13265" s="70" t="str">
        <f t="shared" si="622"/>
        <v/>
      </c>
      <c r="Q13265" s="70" t="str">
        <f t="shared" si="623"/>
        <v/>
      </c>
      <c r="R13265" s="70" t="str">
        <f>IFERROR(IF(K13265="handling and wharfage",SUM(P13265:Q13265),IF(OR(K13265="tank",K13265="Boat",K13265="car"),INDEX(Rate!$B$4:$M$25,MATCH(Gilbert!N13265,Rate!$A$4:$A$25,0),MATCH(Gilbert!L13265,Rate!$B$3:$M$3,0))*O13265*0.8,INDEX(Rate!$B$4:$M$25,MATCH(Gilbert!N13265,Rate!$A$4:$A$25,0),MATCH(Gilbert!L13265,Rate!$B$3:$M$3,0))*O13265)),"")</f>
        <v/>
      </c>
      <c r="T13265" s="71" t="str">
        <f t="shared" si="624"/>
        <v/>
      </c>
    </row>
    <row r="13266" spans="16:20">
      <c r="P13266" s="70" t="str">
        <f t="shared" si="622"/>
        <v/>
      </c>
      <c r="Q13266" s="70" t="str">
        <f t="shared" si="623"/>
        <v/>
      </c>
      <c r="R13266" s="70" t="str">
        <f>IFERROR(IF(K13266="handling and wharfage",SUM(P13266:Q13266),IF(OR(K13266="tank",K13266="Boat",K13266="car"),INDEX(Rate!$B$4:$M$25,MATCH(Gilbert!N13266,Rate!$A$4:$A$25,0),MATCH(Gilbert!L13266,Rate!$B$3:$M$3,0))*O13266*0.8,INDEX(Rate!$B$4:$M$25,MATCH(Gilbert!N13266,Rate!$A$4:$A$25,0),MATCH(Gilbert!L13266,Rate!$B$3:$M$3,0))*O13266)),"")</f>
        <v/>
      </c>
      <c r="T13266" s="71" t="str">
        <f t="shared" si="624"/>
        <v/>
      </c>
    </row>
    <row r="13267" spans="16:20">
      <c r="P13267" s="70" t="str">
        <f t="shared" si="622"/>
        <v/>
      </c>
      <c r="Q13267" s="70" t="str">
        <f t="shared" si="623"/>
        <v/>
      </c>
      <c r="R13267" s="70" t="str">
        <f>IFERROR(IF(K13267="handling and wharfage",SUM(P13267:Q13267),IF(OR(K13267="tank",K13267="Boat",K13267="car"),INDEX(Rate!$B$4:$M$25,MATCH(Gilbert!N13267,Rate!$A$4:$A$25,0),MATCH(Gilbert!L13267,Rate!$B$3:$M$3,0))*O13267*0.8,INDEX(Rate!$B$4:$M$25,MATCH(Gilbert!N13267,Rate!$A$4:$A$25,0),MATCH(Gilbert!L13267,Rate!$B$3:$M$3,0))*O13267)),"")</f>
        <v/>
      </c>
      <c r="T13267" s="71" t="str">
        <f t="shared" si="624"/>
        <v/>
      </c>
    </row>
    <row r="13268" spans="16:20">
      <c r="P13268" s="70" t="str">
        <f t="shared" si="622"/>
        <v/>
      </c>
      <c r="Q13268" s="70" t="str">
        <f t="shared" si="623"/>
        <v/>
      </c>
      <c r="R13268" s="70" t="str">
        <f>IFERROR(IF(K13268="handling and wharfage",SUM(P13268:Q13268),IF(OR(K13268="tank",K13268="Boat",K13268="car"),INDEX(Rate!$B$4:$M$25,MATCH(Gilbert!N13268,Rate!$A$4:$A$25,0),MATCH(Gilbert!L13268,Rate!$B$3:$M$3,0))*O13268*0.8,INDEX(Rate!$B$4:$M$25,MATCH(Gilbert!N13268,Rate!$A$4:$A$25,0),MATCH(Gilbert!L13268,Rate!$B$3:$M$3,0))*O13268)),"")</f>
        <v/>
      </c>
      <c r="T13268" s="71" t="str">
        <f t="shared" si="624"/>
        <v/>
      </c>
    </row>
    <row r="13269" spans="16:20">
      <c r="P13269" s="70" t="str">
        <f t="shared" si="622"/>
        <v/>
      </c>
      <c r="Q13269" s="70" t="str">
        <f t="shared" si="623"/>
        <v/>
      </c>
      <c r="R13269" s="70" t="str">
        <f>IFERROR(IF(K13269="handling and wharfage",SUM(P13269:Q13269),IF(OR(K13269="tank",K13269="Boat",K13269="car"),INDEX(Rate!$B$4:$M$25,MATCH(Gilbert!N13269,Rate!$A$4:$A$25,0),MATCH(Gilbert!L13269,Rate!$B$3:$M$3,0))*O13269*0.8,INDEX(Rate!$B$4:$M$25,MATCH(Gilbert!N13269,Rate!$A$4:$A$25,0),MATCH(Gilbert!L13269,Rate!$B$3:$M$3,0))*O13269)),"")</f>
        <v/>
      </c>
      <c r="T13269" s="71" t="str">
        <f t="shared" si="624"/>
        <v/>
      </c>
    </row>
    <row r="13270" spans="16:20">
      <c r="P13270" s="70" t="str">
        <f t="shared" si="622"/>
        <v/>
      </c>
      <c r="Q13270" s="70" t="str">
        <f t="shared" si="623"/>
        <v/>
      </c>
      <c r="R13270" s="70" t="str">
        <f>IFERROR(IF(K13270="handling and wharfage",SUM(P13270:Q13270),IF(OR(K13270="tank",K13270="Boat",K13270="car"),INDEX(Rate!$B$4:$M$25,MATCH(Gilbert!N13270,Rate!$A$4:$A$25,0),MATCH(Gilbert!L13270,Rate!$B$3:$M$3,0))*O13270*0.8,INDEX(Rate!$B$4:$M$25,MATCH(Gilbert!N13270,Rate!$A$4:$A$25,0),MATCH(Gilbert!L13270,Rate!$B$3:$M$3,0))*O13270)),"")</f>
        <v/>
      </c>
      <c r="T13270" s="71" t="str">
        <f t="shared" si="624"/>
        <v/>
      </c>
    </row>
    <row r="13271" spans="16:20">
      <c r="P13271" s="70" t="str">
        <f t="shared" si="622"/>
        <v/>
      </c>
      <c r="Q13271" s="70" t="str">
        <f t="shared" si="623"/>
        <v/>
      </c>
      <c r="R13271" s="70" t="str">
        <f>IFERROR(IF(K13271="handling and wharfage",SUM(P13271:Q13271),IF(OR(K13271="tank",K13271="Boat",K13271="car"),INDEX(Rate!$B$4:$M$25,MATCH(Gilbert!N13271,Rate!$A$4:$A$25,0),MATCH(Gilbert!L13271,Rate!$B$3:$M$3,0))*O13271*0.8,INDEX(Rate!$B$4:$M$25,MATCH(Gilbert!N13271,Rate!$A$4:$A$25,0),MATCH(Gilbert!L13271,Rate!$B$3:$M$3,0))*O13271)),"")</f>
        <v/>
      </c>
      <c r="T13271" s="71" t="str">
        <f t="shared" si="624"/>
        <v/>
      </c>
    </row>
    <row r="13272" spans="16:20">
      <c r="P13272" s="70" t="str">
        <f t="shared" si="622"/>
        <v/>
      </c>
      <c r="Q13272" s="70" t="str">
        <f t="shared" si="623"/>
        <v/>
      </c>
      <c r="R13272" s="70" t="str">
        <f>IFERROR(IF(K13272="handling and wharfage",SUM(P13272:Q13272),IF(OR(K13272="tank",K13272="Boat",K13272="car"),INDEX(Rate!$B$4:$M$25,MATCH(Gilbert!N13272,Rate!$A$4:$A$25,0),MATCH(Gilbert!L13272,Rate!$B$3:$M$3,0))*O13272*0.8,INDEX(Rate!$B$4:$M$25,MATCH(Gilbert!N13272,Rate!$A$4:$A$25,0),MATCH(Gilbert!L13272,Rate!$B$3:$M$3,0))*O13272)),"")</f>
        <v/>
      </c>
      <c r="T13272" s="71" t="str">
        <f t="shared" si="624"/>
        <v/>
      </c>
    </row>
    <row r="13273" spans="16:20">
      <c r="P13273" s="70" t="str">
        <f t="shared" si="622"/>
        <v/>
      </c>
      <c r="Q13273" s="70" t="str">
        <f t="shared" si="623"/>
        <v/>
      </c>
      <c r="R13273" s="70" t="str">
        <f>IFERROR(IF(K13273="handling and wharfage",SUM(P13273:Q13273),IF(OR(K13273="tank",K13273="Boat",K13273="car"),INDEX(Rate!$B$4:$M$25,MATCH(Gilbert!N13273,Rate!$A$4:$A$25,0),MATCH(Gilbert!L13273,Rate!$B$3:$M$3,0))*O13273*0.8,INDEX(Rate!$B$4:$M$25,MATCH(Gilbert!N13273,Rate!$A$4:$A$25,0),MATCH(Gilbert!L13273,Rate!$B$3:$M$3,0))*O13273)),"")</f>
        <v/>
      </c>
      <c r="T13273" s="71" t="str">
        <f t="shared" si="624"/>
        <v/>
      </c>
    </row>
    <row r="13274" spans="16:20">
      <c r="P13274" s="70" t="str">
        <f t="shared" si="622"/>
        <v/>
      </c>
      <c r="Q13274" s="70" t="str">
        <f t="shared" si="623"/>
        <v/>
      </c>
      <c r="R13274" s="70" t="str">
        <f>IFERROR(IF(K13274="handling and wharfage",SUM(P13274:Q13274),IF(OR(K13274="tank",K13274="Boat",K13274="car"),INDEX(Rate!$B$4:$M$25,MATCH(Gilbert!N13274,Rate!$A$4:$A$25,0),MATCH(Gilbert!L13274,Rate!$B$3:$M$3,0))*O13274*0.8,INDEX(Rate!$B$4:$M$25,MATCH(Gilbert!N13274,Rate!$A$4:$A$25,0),MATCH(Gilbert!L13274,Rate!$B$3:$M$3,0))*O13274)),"")</f>
        <v/>
      </c>
      <c r="T13274" s="71" t="str">
        <f t="shared" si="624"/>
        <v/>
      </c>
    </row>
    <row r="13275" spans="16:20">
      <c r="P13275" s="70" t="str">
        <f t="shared" si="622"/>
        <v/>
      </c>
      <c r="Q13275" s="70" t="str">
        <f t="shared" si="623"/>
        <v/>
      </c>
      <c r="R13275" s="70" t="str">
        <f>IFERROR(IF(K13275="handling and wharfage",SUM(P13275:Q13275),IF(OR(K13275="tank",K13275="Boat",K13275="car"),INDEX(Rate!$B$4:$M$25,MATCH(Gilbert!N13275,Rate!$A$4:$A$25,0),MATCH(Gilbert!L13275,Rate!$B$3:$M$3,0))*O13275*0.8,INDEX(Rate!$B$4:$M$25,MATCH(Gilbert!N13275,Rate!$A$4:$A$25,0),MATCH(Gilbert!L13275,Rate!$B$3:$M$3,0))*O13275)),"")</f>
        <v/>
      </c>
      <c r="T13275" s="71" t="str">
        <f t="shared" si="624"/>
        <v/>
      </c>
    </row>
    <row r="13276" spans="16:20">
      <c r="P13276" s="70" t="str">
        <f t="shared" si="622"/>
        <v/>
      </c>
      <c r="Q13276" s="70" t="str">
        <f t="shared" si="623"/>
        <v/>
      </c>
      <c r="R13276" s="70" t="str">
        <f>IFERROR(IF(K13276="handling and wharfage",SUM(P13276:Q13276),IF(OR(K13276="tank",K13276="Boat",K13276="car"),INDEX(Rate!$B$4:$M$25,MATCH(Gilbert!N13276,Rate!$A$4:$A$25,0),MATCH(Gilbert!L13276,Rate!$B$3:$M$3,0))*O13276*0.8,INDEX(Rate!$B$4:$M$25,MATCH(Gilbert!N13276,Rate!$A$4:$A$25,0),MATCH(Gilbert!L13276,Rate!$B$3:$M$3,0))*O13276)),"")</f>
        <v/>
      </c>
      <c r="T13276" s="71" t="str">
        <f t="shared" si="624"/>
        <v/>
      </c>
    </row>
    <row r="13277" spans="16:20">
      <c r="P13277" s="70" t="str">
        <f t="shared" si="622"/>
        <v/>
      </c>
      <c r="Q13277" s="70" t="str">
        <f t="shared" si="623"/>
        <v/>
      </c>
      <c r="R13277" s="70" t="str">
        <f>IFERROR(IF(K13277="handling and wharfage",SUM(P13277:Q13277),IF(OR(K13277="tank",K13277="Boat",K13277="car"),INDEX(Rate!$B$4:$M$25,MATCH(Gilbert!N13277,Rate!$A$4:$A$25,0),MATCH(Gilbert!L13277,Rate!$B$3:$M$3,0))*O13277*0.8,INDEX(Rate!$B$4:$M$25,MATCH(Gilbert!N13277,Rate!$A$4:$A$25,0),MATCH(Gilbert!L13277,Rate!$B$3:$M$3,0))*O13277)),"")</f>
        <v/>
      </c>
      <c r="T13277" s="71" t="str">
        <f t="shared" si="624"/>
        <v/>
      </c>
    </row>
    <row r="13278" spans="16:20">
      <c r="P13278" s="70" t="str">
        <f t="shared" si="622"/>
        <v/>
      </c>
      <c r="Q13278" s="70" t="str">
        <f t="shared" si="623"/>
        <v/>
      </c>
      <c r="R13278" s="70" t="str">
        <f>IFERROR(IF(K13278="handling and wharfage",SUM(P13278:Q13278),IF(OR(K13278="tank",K13278="Boat",K13278="car"),INDEX(Rate!$B$4:$M$25,MATCH(Gilbert!N13278,Rate!$A$4:$A$25,0),MATCH(Gilbert!L13278,Rate!$B$3:$M$3,0))*O13278*0.8,INDEX(Rate!$B$4:$M$25,MATCH(Gilbert!N13278,Rate!$A$4:$A$25,0),MATCH(Gilbert!L13278,Rate!$B$3:$M$3,0))*O13278)),"")</f>
        <v/>
      </c>
      <c r="T13278" s="71" t="str">
        <f t="shared" si="624"/>
        <v/>
      </c>
    </row>
    <row r="13279" spans="16:20">
      <c r="P13279" s="70" t="str">
        <f t="shared" si="622"/>
        <v/>
      </c>
      <c r="Q13279" s="70" t="str">
        <f t="shared" si="623"/>
        <v/>
      </c>
      <c r="R13279" s="70" t="str">
        <f>IFERROR(IF(K13279="handling and wharfage",SUM(P13279:Q13279),IF(OR(K13279="tank",K13279="Boat",K13279="car"),INDEX(Rate!$B$4:$M$25,MATCH(Gilbert!N13279,Rate!$A$4:$A$25,0),MATCH(Gilbert!L13279,Rate!$B$3:$M$3,0))*O13279*0.8,INDEX(Rate!$B$4:$M$25,MATCH(Gilbert!N13279,Rate!$A$4:$A$25,0),MATCH(Gilbert!L13279,Rate!$B$3:$M$3,0))*O13279)),"")</f>
        <v/>
      </c>
      <c r="T13279" s="71" t="str">
        <f t="shared" si="624"/>
        <v/>
      </c>
    </row>
    <row r="13280" spans="16:20">
      <c r="P13280" s="70" t="str">
        <f t="shared" si="622"/>
        <v/>
      </c>
      <c r="Q13280" s="70" t="str">
        <f t="shared" si="623"/>
        <v/>
      </c>
      <c r="R13280" s="70" t="str">
        <f>IFERROR(IF(K13280="handling and wharfage",SUM(P13280:Q13280),IF(OR(K13280="tank",K13280="Boat",K13280="car"),INDEX(Rate!$B$4:$M$25,MATCH(Gilbert!N13280,Rate!$A$4:$A$25,0),MATCH(Gilbert!L13280,Rate!$B$3:$M$3,0))*O13280*0.8,INDEX(Rate!$B$4:$M$25,MATCH(Gilbert!N13280,Rate!$A$4:$A$25,0),MATCH(Gilbert!L13280,Rate!$B$3:$M$3,0))*O13280)),"")</f>
        <v/>
      </c>
      <c r="T13280" s="71" t="str">
        <f t="shared" si="624"/>
        <v/>
      </c>
    </row>
    <row r="13281" spans="16:20">
      <c r="P13281" s="70" t="str">
        <f t="shared" si="622"/>
        <v/>
      </c>
      <c r="Q13281" s="70" t="str">
        <f t="shared" si="623"/>
        <v/>
      </c>
      <c r="R13281" s="70" t="str">
        <f>IFERROR(IF(K13281="handling and wharfage",SUM(P13281:Q13281),IF(OR(K13281="tank",K13281="Boat",K13281="car"),INDEX(Rate!$B$4:$M$25,MATCH(Gilbert!N13281,Rate!$A$4:$A$25,0),MATCH(Gilbert!L13281,Rate!$B$3:$M$3,0))*O13281*0.8,INDEX(Rate!$B$4:$M$25,MATCH(Gilbert!N13281,Rate!$A$4:$A$25,0),MATCH(Gilbert!L13281,Rate!$B$3:$M$3,0))*O13281)),"")</f>
        <v/>
      </c>
      <c r="T13281" s="71" t="str">
        <f t="shared" si="624"/>
        <v/>
      </c>
    </row>
    <row r="13282" spans="16:20">
      <c r="P13282" s="70" t="str">
        <f t="shared" si="622"/>
        <v/>
      </c>
      <c r="Q13282" s="70" t="str">
        <f t="shared" si="623"/>
        <v/>
      </c>
      <c r="R13282" s="70" t="str">
        <f>IFERROR(IF(K13282="handling and wharfage",SUM(P13282:Q13282),IF(OR(K13282="tank",K13282="Boat",K13282="car"),INDEX(Rate!$B$4:$M$25,MATCH(Gilbert!N13282,Rate!$A$4:$A$25,0),MATCH(Gilbert!L13282,Rate!$B$3:$M$3,0))*O13282*0.8,INDEX(Rate!$B$4:$M$25,MATCH(Gilbert!N13282,Rate!$A$4:$A$25,0),MATCH(Gilbert!L13282,Rate!$B$3:$M$3,0))*O13282)),"")</f>
        <v/>
      </c>
      <c r="T13282" s="71" t="str">
        <f t="shared" si="624"/>
        <v/>
      </c>
    </row>
    <row r="13283" spans="16:20">
      <c r="P13283" s="70" t="str">
        <f t="shared" si="622"/>
        <v/>
      </c>
      <c r="Q13283" s="70" t="str">
        <f t="shared" si="623"/>
        <v/>
      </c>
      <c r="R13283" s="70" t="str">
        <f>IFERROR(IF(K13283="handling and wharfage",SUM(P13283:Q13283),IF(OR(K13283="tank",K13283="Boat",K13283="car"),INDEX(Rate!$B$4:$M$25,MATCH(Gilbert!N13283,Rate!$A$4:$A$25,0),MATCH(Gilbert!L13283,Rate!$B$3:$M$3,0))*O13283*0.8,INDEX(Rate!$B$4:$M$25,MATCH(Gilbert!N13283,Rate!$A$4:$A$25,0),MATCH(Gilbert!L13283,Rate!$B$3:$M$3,0))*O13283)),"")</f>
        <v/>
      </c>
      <c r="T13283" s="71" t="str">
        <f t="shared" si="624"/>
        <v/>
      </c>
    </row>
    <row r="13284" spans="16:20">
      <c r="P13284" s="70" t="str">
        <f t="shared" si="622"/>
        <v/>
      </c>
      <c r="Q13284" s="70" t="str">
        <f t="shared" si="623"/>
        <v/>
      </c>
      <c r="R13284" s="70" t="str">
        <f>IFERROR(IF(K13284="handling and wharfage",SUM(P13284:Q13284),IF(OR(K13284="tank",K13284="Boat",K13284="car"),INDEX(Rate!$B$4:$M$25,MATCH(Gilbert!N13284,Rate!$A$4:$A$25,0),MATCH(Gilbert!L13284,Rate!$B$3:$M$3,0))*O13284*0.8,INDEX(Rate!$B$4:$M$25,MATCH(Gilbert!N13284,Rate!$A$4:$A$25,0),MATCH(Gilbert!L13284,Rate!$B$3:$M$3,0))*O13284)),"")</f>
        <v/>
      </c>
      <c r="T13284" s="71" t="str">
        <f t="shared" si="624"/>
        <v/>
      </c>
    </row>
    <row r="13285" spans="16:20">
      <c r="P13285" s="70" t="str">
        <f t="shared" si="622"/>
        <v/>
      </c>
      <c r="Q13285" s="70" t="str">
        <f t="shared" si="623"/>
        <v/>
      </c>
      <c r="R13285" s="70" t="str">
        <f>IFERROR(IF(K13285="handling and wharfage",SUM(P13285:Q13285),IF(OR(K13285="tank",K13285="Boat",K13285="car"),INDEX(Rate!$B$4:$M$25,MATCH(Gilbert!N13285,Rate!$A$4:$A$25,0),MATCH(Gilbert!L13285,Rate!$B$3:$M$3,0))*O13285*0.8,INDEX(Rate!$B$4:$M$25,MATCH(Gilbert!N13285,Rate!$A$4:$A$25,0),MATCH(Gilbert!L13285,Rate!$B$3:$M$3,0))*O13285)),"")</f>
        <v/>
      </c>
      <c r="T13285" s="71" t="str">
        <f t="shared" si="624"/>
        <v/>
      </c>
    </row>
    <row r="13286" spans="16:20">
      <c r="P13286" s="70" t="str">
        <f t="shared" si="622"/>
        <v/>
      </c>
      <c r="Q13286" s="70" t="str">
        <f t="shared" si="623"/>
        <v/>
      </c>
      <c r="R13286" s="70" t="str">
        <f>IFERROR(IF(K13286="handling and wharfage",SUM(P13286:Q13286),IF(OR(K13286="tank",K13286="Boat",K13286="car"),INDEX(Rate!$B$4:$M$25,MATCH(Gilbert!N13286,Rate!$A$4:$A$25,0),MATCH(Gilbert!L13286,Rate!$B$3:$M$3,0))*O13286*0.8,INDEX(Rate!$B$4:$M$25,MATCH(Gilbert!N13286,Rate!$A$4:$A$25,0),MATCH(Gilbert!L13286,Rate!$B$3:$M$3,0))*O13286)),"")</f>
        <v/>
      </c>
      <c r="T13286" s="71" t="str">
        <f t="shared" si="624"/>
        <v/>
      </c>
    </row>
    <row r="13287" spans="16:20">
      <c r="P13287" s="70" t="str">
        <f t="shared" si="622"/>
        <v/>
      </c>
      <c r="Q13287" s="70" t="str">
        <f t="shared" si="623"/>
        <v/>
      </c>
      <c r="R13287" s="70" t="str">
        <f>IFERROR(IF(K13287="handling and wharfage",SUM(P13287:Q13287),IF(OR(K13287="tank",K13287="Boat",K13287="car"),INDEX(Rate!$B$4:$M$25,MATCH(Gilbert!N13287,Rate!$A$4:$A$25,0),MATCH(Gilbert!L13287,Rate!$B$3:$M$3,0))*O13287*0.8,INDEX(Rate!$B$4:$M$25,MATCH(Gilbert!N13287,Rate!$A$4:$A$25,0),MATCH(Gilbert!L13287,Rate!$B$3:$M$3,0))*O13287)),"")</f>
        <v/>
      </c>
      <c r="T13287" s="71" t="str">
        <f t="shared" si="624"/>
        <v/>
      </c>
    </row>
    <row r="13288" spans="16:20">
      <c r="P13288" s="70" t="str">
        <f t="shared" si="622"/>
        <v/>
      </c>
      <c r="Q13288" s="70" t="str">
        <f t="shared" si="623"/>
        <v/>
      </c>
      <c r="R13288" s="70" t="str">
        <f>IFERROR(IF(K13288="handling and wharfage",SUM(P13288:Q13288),IF(OR(K13288="tank",K13288="Boat",K13288="car"),INDEX(Rate!$B$4:$M$25,MATCH(Gilbert!N13288,Rate!$A$4:$A$25,0),MATCH(Gilbert!L13288,Rate!$B$3:$M$3,0))*O13288*0.8,INDEX(Rate!$B$4:$M$25,MATCH(Gilbert!N13288,Rate!$A$4:$A$25,0),MATCH(Gilbert!L13288,Rate!$B$3:$M$3,0))*O13288)),"")</f>
        <v/>
      </c>
      <c r="T13288" s="71" t="str">
        <f t="shared" si="624"/>
        <v/>
      </c>
    </row>
    <row r="13289" spans="16:20">
      <c r="P13289" s="70" t="str">
        <f t="shared" si="622"/>
        <v/>
      </c>
      <c r="Q13289" s="70" t="str">
        <f t="shared" si="623"/>
        <v/>
      </c>
      <c r="R13289" s="70" t="str">
        <f>IFERROR(IF(K13289="handling and wharfage",SUM(P13289:Q13289),IF(OR(K13289="tank",K13289="Boat",K13289="car"),INDEX(Rate!$B$4:$M$25,MATCH(Gilbert!N13289,Rate!$A$4:$A$25,0),MATCH(Gilbert!L13289,Rate!$B$3:$M$3,0))*O13289*0.8,INDEX(Rate!$B$4:$M$25,MATCH(Gilbert!N13289,Rate!$A$4:$A$25,0),MATCH(Gilbert!L13289,Rate!$B$3:$M$3,0))*O13289)),"")</f>
        <v/>
      </c>
      <c r="T13289" s="71" t="str">
        <f t="shared" si="624"/>
        <v/>
      </c>
    </row>
    <row r="13290" spans="16:20">
      <c r="P13290" s="70" t="str">
        <f t="shared" si="622"/>
        <v/>
      </c>
      <c r="Q13290" s="70" t="str">
        <f t="shared" si="623"/>
        <v/>
      </c>
      <c r="R13290" s="70" t="str">
        <f>IFERROR(IF(K13290="handling and wharfage",SUM(P13290:Q13290),IF(OR(K13290="tank",K13290="Boat",K13290="car"),INDEX(Rate!$B$4:$M$25,MATCH(Gilbert!N13290,Rate!$A$4:$A$25,0),MATCH(Gilbert!L13290,Rate!$B$3:$M$3,0))*O13290*0.8,INDEX(Rate!$B$4:$M$25,MATCH(Gilbert!N13290,Rate!$A$4:$A$25,0),MATCH(Gilbert!L13290,Rate!$B$3:$M$3,0))*O13290)),"")</f>
        <v/>
      </c>
      <c r="T13290" s="71" t="str">
        <f t="shared" si="624"/>
        <v/>
      </c>
    </row>
    <row r="13291" spans="16:20">
      <c r="P13291" s="70" t="str">
        <f t="shared" si="622"/>
        <v/>
      </c>
      <c r="Q13291" s="70" t="str">
        <f t="shared" si="623"/>
        <v/>
      </c>
      <c r="R13291" s="70" t="str">
        <f>IFERROR(IF(K13291="handling and wharfage",SUM(P13291:Q13291),IF(OR(K13291="tank",K13291="Boat",K13291="car"),INDEX(Rate!$B$4:$M$25,MATCH(Gilbert!N13291,Rate!$A$4:$A$25,0),MATCH(Gilbert!L13291,Rate!$B$3:$M$3,0))*O13291*0.8,INDEX(Rate!$B$4:$M$25,MATCH(Gilbert!N13291,Rate!$A$4:$A$25,0),MATCH(Gilbert!L13291,Rate!$B$3:$M$3,0))*O13291)),"")</f>
        <v/>
      </c>
      <c r="T13291" s="71" t="str">
        <f t="shared" si="624"/>
        <v/>
      </c>
    </row>
    <row r="13292" spans="16:20">
      <c r="P13292" s="70" t="str">
        <f t="shared" si="622"/>
        <v/>
      </c>
      <c r="Q13292" s="70" t="str">
        <f t="shared" si="623"/>
        <v/>
      </c>
      <c r="R13292" s="70" t="str">
        <f>IFERROR(IF(K13292="handling and wharfage",SUM(P13292:Q13292),IF(OR(K13292="tank",K13292="Boat",K13292="car"),INDEX(Rate!$B$4:$M$25,MATCH(Gilbert!N13292,Rate!$A$4:$A$25,0),MATCH(Gilbert!L13292,Rate!$B$3:$M$3,0))*O13292*0.8,INDEX(Rate!$B$4:$M$25,MATCH(Gilbert!N13292,Rate!$A$4:$A$25,0),MATCH(Gilbert!L13292,Rate!$B$3:$M$3,0))*O13292)),"")</f>
        <v/>
      </c>
      <c r="T13292" s="71" t="str">
        <f t="shared" si="624"/>
        <v/>
      </c>
    </row>
    <row r="13293" spans="16:20">
      <c r="P13293" s="70" t="str">
        <f t="shared" si="622"/>
        <v/>
      </c>
      <c r="Q13293" s="70" t="str">
        <f t="shared" si="623"/>
        <v/>
      </c>
      <c r="R13293" s="70" t="str">
        <f>IFERROR(IF(K13293="handling and wharfage",SUM(P13293:Q13293),IF(OR(K13293="tank",K13293="Boat",K13293="car"),INDEX(Rate!$B$4:$M$25,MATCH(Gilbert!N13293,Rate!$A$4:$A$25,0),MATCH(Gilbert!L13293,Rate!$B$3:$M$3,0))*O13293*0.8,INDEX(Rate!$B$4:$M$25,MATCH(Gilbert!N13293,Rate!$A$4:$A$25,0),MATCH(Gilbert!L13293,Rate!$B$3:$M$3,0))*O13293)),"")</f>
        <v/>
      </c>
      <c r="T13293" s="71" t="str">
        <f t="shared" si="624"/>
        <v/>
      </c>
    </row>
    <row r="13294" spans="16:20">
      <c r="P13294" s="70" t="str">
        <f t="shared" si="622"/>
        <v/>
      </c>
      <c r="Q13294" s="70" t="str">
        <f t="shared" si="623"/>
        <v/>
      </c>
      <c r="R13294" s="70" t="str">
        <f>IFERROR(IF(K13294="handling and wharfage",SUM(P13294:Q13294),IF(OR(K13294="tank",K13294="Boat",K13294="car"),INDEX(Rate!$B$4:$M$25,MATCH(Gilbert!N13294,Rate!$A$4:$A$25,0),MATCH(Gilbert!L13294,Rate!$B$3:$M$3,0))*O13294*0.8,INDEX(Rate!$B$4:$M$25,MATCH(Gilbert!N13294,Rate!$A$4:$A$25,0),MATCH(Gilbert!L13294,Rate!$B$3:$M$3,0))*O13294)),"")</f>
        <v/>
      </c>
      <c r="T13294" s="71" t="str">
        <f t="shared" si="624"/>
        <v/>
      </c>
    </row>
    <row r="13295" spans="16:20">
      <c r="P13295" s="70" t="str">
        <f t="shared" si="622"/>
        <v/>
      </c>
      <c r="Q13295" s="70" t="str">
        <f t="shared" si="623"/>
        <v/>
      </c>
      <c r="R13295" s="70" t="str">
        <f>IFERROR(IF(K13295="handling and wharfage",SUM(P13295:Q13295),IF(OR(K13295="tank",K13295="Boat",K13295="car"),INDEX(Rate!$B$4:$M$25,MATCH(Gilbert!N13295,Rate!$A$4:$A$25,0),MATCH(Gilbert!L13295,Rate!$B$3:$M$3,0))*O13295*0.8,INDEX(Rate!$B$4:$M$25,MATCH(Gilbert!N13295,Rate!$A$4:$A$25,0),MATCH(Gilbert!L13295,Rate!$B$3:$M$3,0))*O13295)),"")</f>
        <v/>
      </c>
      <c r="T13295" s="71" t="str">
        <f t="shared" si="624"/>
        <v/>
      </c>
    </row>
    <row r="13296" spans="16:20">
      <c r="P13296" s="70" t="str">
        <f t="shared" si="622"/>
        <v/>
      </c>
      <c r="Q13296" s="70" t="str">
        <f t="shared" si="623"/>
        <v/>
      </c>
      <c r="R13296" s="70" t="str">
        <f>IFERROR(IF(K13296="handling and wharfage",SUM(P13296:Q13296),IF(OR(K13296="tank",K13296="Boat",K13296="car"),INDEX(Rate!$B$4:$M$25,MATCH(Gilbert!N13296,Rate!$A$4:$A$25,0),MATCH(Gilbert!L13296,Rate!$B$3:$M$3,0))*O13296*0.8,INDEX(Rate!$B$4:$M$25,MATCH(Gilbert!N13296,Rate!$A$4:$A$25,0),MATCH(Gilbert!L13296,Rate!$B$3:$M$3,0))*O13296)),"")</f>
        <v/>
      </c>
      <c r="T13296" s="71" t="str">
        <f t="shared" si="624"/>
        <v/>
      </c>
    </row>
    <row r="13297" spans="16:20">
      <c r="P13297" s="70" t="str">
        <f t="shared" si="622"/>
        <v/>
      </c>
      <c r="Q13297" s="70" t="str">
        <f t="shared" si="623"/>
        <v/>
      </c>
      <c r="R13297" s="70" t="str">
        <f>IFERROR(IF(K13297="handling and wharfage",SUM(P13297:Q13297),IF(OR(K13297="tank",K13297="Boat",K13297="car"),INDEX(Rate!$B$4:$M$25,MATCH(Gilbert!N13297,Rate!$A$4:$A$25,0),MATCH(Gilbert!L13297,Rate!$B$3:$M$3,0))*O13297*0.8,INDEX(Rate!$B$4:$M$25,MATCH(Gilbert!N13297,Rate!$A$4:$A$25,0),MATCH(Gilbert!L13297,Rate!$B$3:$M$3,0))*O13297)),"")</f>
        <v/>
      </c>
      <c r="T13297" s="71" t="str">
        <f t="shared" si="624"/>
        <v/>
      </c>
    </row>
    <row r="13298" spans="16:20">
      <c r="P13298" s="70" t="str">
        <f t="shared" si="622"/>
        <v/>
      </c>
      <c r="Q13298" s="70" t="str">
        <f t="shared" si="623"/>
        <v/>
      </c>
      <c r="R13298" s="70" t="str">
        <f>IFERROR(IF(K13298="handling and wharfage",SUM(P13298:Q13298),IF(OR(K13298="tank",K13298="Boat",K13298="car"),INDEX(Rate!$B$4:$M$25,MATCH(Gilbert!N13298,Rate!$A$4:$A$25,0),MATCH(Gilbert!L13298,Rate!$B$3:$M$3,0))*O13298*0.8,INDEX(Rate!$B$4:$M$25,MATCH(Gilbert!N13298,Rate!$A$4:$A$25,0),MATCH(Gilbert!L13298,Rate!$B$3:$M$3,0))*O13298)),"")</f>
        <v/>
      </c>
      <c r="T13298" s="71" t="str">
        <f t="shared" si="624"/>
        <v/>
      </c>
    </row>
    <row r="13299" spans="16:20">
      <c r="P13299" s="70" t="str">
        <f t="shared" si="622"/>
        <v/>
      </c>
      <c r="Q13299" s="70" t="str">
        <f t="shared" si="623"/>
        <v/>
      </c>
      <c r="R13299" s="70" t="str">
        <f>IFERROR(IF(K13299="handling and wharfage",SUM(P13299:Q13299),IF(OR(K13299="tank",K13299="Boat",K13299="car"),INDEX(Rate!$B$4:$M$25,MATCH(Gilbert!N13299,Rate!$A$4:$A$25,0),MATCH(Gilbert!L13299,Rate!$B$3:$M$3,0))*O13299*0.8,INDEX(Rate!$B$4:$M$25,MATCH(Gilbert!N13299,Rate!$A$4:$A$25,0),MATCH(Gilbert!L13299,Rate!$B$3:$M$3,0))*O13299)),"")</f>
        <v/>
      </c>
      <c r="T13299" s="71" t="str">
        <f t="shared" si="624"/>
        <v/>
      </c>
    </row>
    <row r="13300" spans="16:20">
      <c r="P13300" s="70" t="str">
        <f t="shared" si="622"/>
        <v/>
      </c>
      <c r="Q13300" s="70" t="str">
        <f t="shared" si="623"/>
        <v/>
      </c>
      <c r="R13300" s="70" t="str">
        <f>IFERROR(IF(K13300="handling and wharfage",SUM(P13300:Q13300),IF(OR(K13300="tank",K13300="Boat",K13300="car"),INDEX(Rate!$B$4:$M$25,MATCH(Gilbert!N13300,Rate!$A$4:$A$25,0),MATCH(Gilbert!L13300,Rate!$B$3:$M$3,0))*O13300*0.8,INDEX(Rate!$B$4:$M$25,MATCH(Gilbert!N13300,Rate!$A$4:$A$25,0),MATCH(Gilbert!L13300,Rate!$B$3:$M$3,0))*O13300)),"")</f>
        <v/>
      </c>
      <c r="T13300" s="71" t="str">
        <f t="shared" si="624"/>
        <v/>
      </c>
    </row>
    <row r="13301" spans="16:20">
      <c r="P13301" s="70" t="str">
        <f t="shared" si="622"/>
        <v/>
      </c>
      <c r="Q13301" s="70" t="str">
        <f t="shared" si="623"/>
        <v/>
      </c>
      <c r="R13301" s="70" t="str">
        <f>IFERROR(IF(K13301="handling and wharfage",SUM(P13301:Q13301),IF(OR(K13301="tank",K13301="Boat",K13301="car"),INDEX(Rate!$B$4:$M$25,MATCH(Gilbert!N13301,Rate!$A$4:$A$25,0),MATCH(Gilbert!L13301,Rate!$B$3:$M$3,0))*O13301*0.8,INDEX(Rate!$B$4:$M$25,MATCH(Gilbert!N13301,Rate!$A$4:$A$25,0),MATCH(Gilbert!L13301,Rate!$B$3:$M$3,0))*O13301)),"")</f>
        <v/>
      </c>
      <c r="T13301" s="71" t="str">
        <f t="shared" si="624"/>
        <v/>
      </c>
    </row>
    <row r="13302" spans="16:20">
      <c r="P13302" s="70" t="str">
        <f t="shared" si="622"/>
        <v/>
      </c>
      <c r="Q13302" s="70" t="str">
        <f t="shared" si="623"/>
        <v/>
      </c>
      <c r="R13302" s="70" t="str">
        <f>IFERROR(IF(K13302="handling and wharfage",SUM(P13302:Q13302),IF(OR(K13302="tank",K13302="Boat",K13302="car"),INDEX(Rate!$B$4:$M$25,MATCH(Gilbert!N13302,Rate!$A$4:$A$25,0),MATCH(Gilbert!L13302,Rate!$B$3:$M$3,0))*O13302*0.8,INDEX(Rate!$B$4:$M$25,MATCH(Gilbert!N13302,Rate!$A$4:$A$25,0),MATCH(Gilbert!L13302,Rate!$B$3:$M$3,0))*O13302)),"")</f>
        <v/>
      </c>
      <c r="T13302" s="71" t="str">
        <f t="shared" si="624"/>
        <v/>
      </c>
    </row>
    <row r="13303" spans="16:20">
      <c r="P13303" s="70" t="str">
        <f t="shared" si="622"/>
        <v/>
      </c>
      <c r="Q13303" s="70" t="str">
        <f t="shared" si="623"/>
        <v/>
      </c>
      <c r="R13303" s="70" t="str">
        <f>IFERROR(IF(K13303="handling and wharfage",SUM(P13303:Q13303),IF(OR(K13303="tank",K13303="Boat",K13303="car"),INDEX(Rate!$B$4:$M$25,MATCH(Gilbert!N13303,Rate!$A$4:$A$25,0),MATCH(Gilbert!L13303,Rate!$B$3:$M$3,0))*O13303*0.8,INDEX(Rate!$B$4:$M$25,MATCH(Gilbert!N13303,Rate!$A$4:$A$25,0),MATCH(Gilbert!L13303,Rate!$B$3:$M$3,0))*O13303)),"")</f>
        <v/>
      </c>
      <c r="T13303" s="71" t="str">
        <f t="shared" si="624"/>
        <v/>
      </c>
    </row>
    <row r="13304" spans="16:20">
      <c r="P13304" s="70" t="str">
        <f t="shared" si="622"/>
        <v/>
      </c>
      <c r="Q13304" s="70" t="str">
        <f t="shared" si="623"/>
        <v/>
      </c>
      <c r="R13304" s="70" t="str">
        <f>IFERROR(IF(K13304="handling and wharfage",SUM(P13304:Q13304),IF(OR(K13304="tank",K13304="Boat",K13304="car"),INDEX(Rate!$B$4:$M$25,MATCH(Gilbert!N13304,Rate!$A$4:$A$25,0),MATCH(Gilbert!L13304,Rate!$B$3:$M$3,0))*O13304*0.8,INDEX(Rate!$B$4:$M$25,MATCH(Gilbert!N13304,Rate!$A$4:$A$25,0),MATCH(Gilbert!L13304,Rate!$B$3:$M$3,0))*O13304)),"")</f>
        <v/>
      </c>
      <c r="T13304" s="71" t="str">
        <f t="shared" si="624"/>
        <v/>
      </c>
    </row>
    <row r="13305" spans="16:20">
      <c r="P13305" s="70" t="str">
        <f t="shared" si="622"/>
        <v/>
      </c>
      <c r="Q13305" s="70" t="str">
        <f t="shared" si="623"/>
        <v/>
      </c>
      <c r="R13305" s="70" t="str">
        <f>IFERROR(IF(K13305="handling and wharfage",SUM(P13305:Q13305),IF(OR(K13305="tank",K13305="Boat",K13305="car"),INDEX(Rate!$B$4:$M$25,MATCH(Gilbert!N13305,Rate!$A$4:$A$25,0),MATCH(Gilbert!L13305,Rate!$B$3:$M$3,0))*O13305*0.8,INDEX(Rate!$B$4:$M$25,MATCH(Gilbert!N13305,Rate!$A$4:$A$25,0),MATCH(Gilbert!L13305,Rate!$B$3:$M$3,0))*O13305)),"")</f>
        <v/>
      </c>
      <c r="T13305" s="71" t="str">
        <f t="shared" si="624"/>
        <v/>
      </c>
    </row>
    <row r="13306" spans="16:20">
      <c r="P13306" s="70" t="str">
        <f t="shared" si="622"/>
        <v/>
      </c>
      <c r="Q13306" s="70" t="str">
        <f t="shared" si="623"/>
        <v/>
      </c>
      <c r="R13306" s="70" t="str">
        <f>IFERROR(IF(K13306="handling and wharfage",SUM(P13306:Q13306),IF(OR(K13306="tank",K13306="Boat",K13306="car"),INDEX(Rate!$B$4:$M$25,MATCH(Gilbert!N13306,Rate!$A$4:$A$25,0),MATCH(Gilbert!L13306,Rate!$B$3:$M$3,0))*O13306*0.8,INDEX(Rate!$B$4:$M$25,MATCH(Gilbert!N13306,Rate!$A$4:$A$25,0),MATCH(Gilbert!L13306,Rate!$B$3:$M$3,0))*O13306)),"")</f>
        <v/>
      </c>
      <c r="T13306" s="71" t="str">
        <f t="shared" si="624"/>
        <v/>
      </c>
    </row>
    <row r="13307" spans="16:20">
      <c r="P13307" s="70" t="str">
        <f t="shared" si="622"/>
        <v/>
      </c>
      <c r="Q13307" s="70" t="str">
        <f t="shared" si="623"/>
        <v/>
      </c>
      <c r="R13307" s="70" t="str">
        <f>IFERROR(IF(K13307="handling and wharfage",SUM(P13307:Q13307),IF(OR(K13307="tank",K13307="Boat",K13307="car"),INDEX(Rate!$B$4:$M$25,MATCH(Gilbert!N13307,Rate!$A$4:$A$25,0),MATCH(Gilbert!L13307,Rate!$B$3:$M$3,0))*O13307*0.8,INDEX(Rate!$B$4:$M$25,MATCH(Gilbert!N13307,Rate!$A$4:$A$25,0),MATCH(Gilbert!L13307,Rate!$B$3:$M$3,0))*O13307)),"")</f>
        <v/>
      </c>
      <c r="T13307" s="71" t="str">
        <f t="shared" si="624"/>
        <v/>
      </c>
    </row>
    <row r="13308" spans="16:20">
      <c r="P13308" s="70" t="str">
        <f t="shared" si="622"/>
        <v/>
      </c>
      <c r="Q13308" s="70" t="str">
        <f t="shared" si="623"/>
        <v/>
      </c>
      <c r="R13308" s="70" t="str">
        <f>IFERROR(IF(K13308="handling and wharfage",SUM(P13308:Q13308),IF(OR(K13308="tank",K13308="Boat",K13308="car"),INDEX(Rate!$B$4:$M$25,MATCH(Gilbert!N13308,Rate!$A$4:$A$25,0),MATCH(Gilbert!L13308,Rate!$B$3:$M$3,0))*O13308*0.8,INDEX(Rate!$B$4:$M$25,MATCH(Gilbert!N13308,Rate!$A$4:$A$25,0),MATCH(Gilbert!L13308,Rate!$B$3:$M$3,0))*O13308)),"")</f>
        <v/>
      </c>
      <c r="T13308" s="71" t="str">
        <f t="shared" si="624"/>
        <v/>
      </c>
    </row>
    <row r="13309" spans="16:20">
      <c r="P13309" s="70" t="str">
        <f t="shared" si="622"/>
        <v/>
      </c>
      <c r="Q13309" s="70" t="str">
        <f t="shared" si="623"/>
        <v/>
      </c>
      <c r="R13309" s="70" t="str">
        <f>IFERROR(IF(K13309="handling and wharfage",SUM(P13309:Q13309),IF(OR(K13309="tank",K13309="Boat",K13309="car"),INDEX(Rate!$B$4:$M$25,MATCH(Gilbert!N13309,Rate!$A$4:$A$25,0),MATCH(Gilbert!L13309,Rate!$B$3:$M$3,0))*O13309*0.8,INDEX(Rate!$B$4:$M$25,MATCH(Gilbert!N13309,Rate!$A$4:$A$25,0),MATCH(Gilbert!L13309,Rate!$B$3:$M$3,0))*O13309)),"")</f>
        <v/>
      </c>
      <c r="T13309" s="71" t="str">
        <f t="shared" si="624"/>
        <v/>
      </c>
    </row>
    <row r="13310" spans="16:20">
      <c r="P13310" s="70" t="str">
        <f t="shared" si="622"/>
        <v/>
      </c>
      <c r="Q13310" s="70" t="str">
        <f t="shared" si="623"/>
        <v/>
      </c>
      <c r="R13310" s="70" t="str">
        <f>IFERROR(IF(K13310="handling and wharfage",SUM(P13310:Q13310),IF(OR(K13310="tank",K13310="Boat",K13310="car"),INDEX(Rate!$B$4:$M$25,MATCH(Gilbert!N13310,Rate!$A$4:$A$25,0),MATCH(Gilbert!L13310,Rate!$B$3:$M$3,0))*O13310*0.8,INDEX(Rate!$B$4:$M$25,MATCH(Gilbert!N13310,Rate!$A$4:$A$25,0),MATCH(Gilbert!L13310,Rate!$B$3:$M$3,0))*O13310)),"")</f>
        <v/>
      </c>
      <c r="T13310" s="71" t="str">
        <f t="shared" si="624"/>
        <v/>
      </c>
    </row>
    <row r="13311" spans="16:20">
      <c r="P13311" s="70" t="str">
        <f t="shared" si="622"/>
        <v/>
      </c>
      <c r="Q13311" s="70" t="str">
        <f t="shared" si="623"/>
        <v/>
      </c>
      <c r="R13311" s="70" t="str">
        <f>IFERROR(IF(K13311="handling and wharfage",SUM(P13311:Q13311),IF(OR(K13311="tank",K13311="Boat",K13311="car"),INDEX(Rate!$B$4:$M$25,MATCH(Gilbert!N13311,Rate!$A$4:$A$25,0),MATCH(Gilbert!L13311,Rate!$B$3:$M$3,0))*O13311*0.8,INDEX(Rate!$B$4:$M$25,MATCH(Gilbert!N13311,Rate!$A$4:$A$25,0),MATCH(Gilbert!L13311,Rate!$B$3:$M$3,0))*O13311)),"")</f>
        <v/>
      </c>
      <c r="T13311" s="71" t="str">
        <f t="shared" si="624"/>
        <v/>
      </c>
    </row>
    <row r="13312" spans="16:20">
      <c r="P13312" s="70" t="str">
        <f t="shared" si="622"/>
        <v/>
      </c>
      <c r="Q13312" s="70" t="str">
        <f t="shared" si="623"/>
        <v/>
      </c>
      <c r="R13312" s="70" t="str">
        <f>IFERROR(IF(K13312="handling and wharfage",SUM(P13312:Q13312),IF(OR(K13312="tank",K13312="Boat",K13312="car"),INDEX(Rate!$B$4:$M$25,MATCH(Gilbert!N13312,Rate!$A$4:$A$25,0),MATCH(Gilbert!L13312,Rate!$B$3:$M$3,0))*O13312*0.8,INDEX(Rate!$B$4:$M$25,MATCH(Gilbert!N13312,Rate!$A$4:$A$25,0),MATCH(Gilbert!L13312,Rate!$B$3:$M$3,0))*O13312)),"")</f>
        <v/>
      </c>
      <c r="T13312" s="71" t="str">
        <f t="shared" si="624"/>
        <v/>
      </c>
    </row>
    <row r="13313" spans="16:20">
      <c r="P13313" s="70" t="str">
        <f t="shared" si="622"/>
        <v/>
      </c>
      <c r="Q13313" s="70" t="str">
        <f t="shared" si="623"/>
        <v/>
      </c>
      <c r="R13313" s="70" t="str">
        <f>IFERROR(IF(K13313="handling and wharfage",SUM(P13313:Q13313),IF(OR(K13313="tank",K13313="Boat",K13313="car"),INDEX(Rate!$B$4:$M$25,MATCH(Gilbert!N13313,Rate!$A$4:$A$25,0),MATCH(Gilbert!L13313,Rate!$B$3:$M$3,0))*O13313*0.8,INDEX(Rate!$B$4:$M$25,MATCH(Gilbert!N13313,Rate!$A$4:$A$25,0),MATCH(Gilbert!L13313,Rate!$B$3:$M$3,0))*O13313)),"")</f>
        <v/>
      </c>
      <c r="T13313" s="71" t="str">
        <f t="shared" si="624"/>
        <v/>
      </c>
    </row>
    <row r="13314" spans="16:20">
      <c r="P13314" s="70" t="str">
        <f t="shared" si="622"/>
        <v/>
      </c>
      <c r="Q13314" s="70" t="str">
        <f t="shared" si="623"/>
        <v/>
      </c>
      <c r="R13314" s="70" t="str">
        <f>IFERROR(IF(K13314="handling and wharfage",SUM(P13314:Q13314),IF(OR(K13314="tank",K13314="Boat",K13314="car"),INDEX(Rate!$B$4:$M$25,MATCH(Gilbert!N13314,Rate!$A$4:$A$25,0),MATCH(Gilbert!L13314,Rate!$B$3:$M$3,0))*O13314*0.8,INDEX(Rate!$B$4:$M$25,MATCH(Gilbert!N13314,Rate!$A$4:$A$25,0),MATCH(Gilbert!L13314,Rate!$B$3:$M$3,0))*O13314)),"")</f>
        <v/>
      </c>
      <c r="T13314" s="71" t="str">
        <f t="shared" si="624"/>
        <v/>
      </c>
    </row>
    <row r="13315" spans="16:20">
      <c r="P13315" s="70" t="str">
        <f t="shared" ref="P13315:P13378" si="625">IF(OR(K13315="handling and wharfage",K13315="rau handling and wharfage"),O13315*30,"")</f>
        <v/>
      </c>
      <c r="Q13315" s="70" t="str">
        <f t="shared" ref="Q13315:Q13378" si="626">IF(K13315&lt;&gt;"handling and wharfage","",O13315*3.5)</f>
        <v/>
      </c>
      <c r="R13315" s="70" t="str">
        <f>IFERROR(IF(K13315="handling and wharfage",SUM(P13315:Q13315),IF(OR(K13315="tank",K13315="Boat",K13315="car"),INDEX(Rate!$B$4:$M$25,MATCH(Gilbert!N13315,Rate!$A$4:$A$25,0),MATCH(Gilbert!L13315,Rate!$B$3:$M$3,0))*O13315*0.8,INDEX(Rate!$B$4:$M$25,MATCH(Gilbert!N13315,Rate!$A$4:$A$25,0),MATCH(Gilbert!L13315,Rate!$B$3:$M$3,0))*O13315)),"")</f>
        <v/>
      </c>
      <c r="T13315" s="71" t="str">
        <f t="shared" ref="T13315:T13378" si="627">IF(L13315="","",IF(L13315="General2","F0070000061A","E31250000331"))</f>
        <v/>
      </c>
    </row>
    <row r="13316" spans="16:20">
      <c r="P13316" s="70" t="str">
        <f t="shared" si="625"/>
        <v/>
      </c>
      <c r="Q13316" s="70" t="str">
        <f t="shared" si="626"/>
        <v/>
      </c>
      <c r="R13316" s="70" t="str">
        <f>IFERROR(IF(K13316="handling and wharfage",SUM(P13316:Q13316),IF(OR(K13316="tank",K13316="Boat",K13316="car"),INDEX(Rate!$B$4:$M$25,MATCH(Gilbert!N13316,Rate!$A$4:$A$25,0),MATCH(Gilbert!L13316,Rate!$B$3:$M$3,0))*O13316*0.8,INDEX(Rate!$B$4:$M$25,MATCH(Gilbert!N13316,Rate!$A$4:$A$25,0),MATCH(Gilbert!L13316,Rate!$B$3:$M$3,0))*O13316)),"")</f>
        <v/>
      </c>
      <c r="T13316" s="71" t="str">
        <f t="shared" si="627"/>
        <v/>
      </c>
    </row>
    <row r="13317" spans="16:20">
      <c r="P13317" s="70" t="str">
        <f t="shared" si="625"/>
        <v/>
      </c>
      <c r="Q13317" s="70" t="str">
        <f t="shared" si="626"/>
        <v/>
      </c>
      <c r="R13317" s="70" t="str">
        <f>IFERROR(IF(K13317="handling and wharfage",SUM(P13317:Q13317),IF(OR(K13317="tank",K13317="Boat",K13317="car"),INDEX(Rate!$B$4:$M$25,MATCH(Gilbert!N13317,Rate!$A$4:$A$25,0),MATCH(Gilbert!L13317,Rate!$B$3:$M$3,0))*O13317*0.8,INDEX(Rate!$B$4:$M$25,MATCH(Gilbert!N13317,Rate!$A$4:$A$25,0),MATCH(Gilbert!L13317,Rate!$B$3:$M$3,0))*O13317)),"")</f>
        <v/>
      </c>
      <c r="T13317" s="71" t="str">
        <f t="shared" si="627"/>
        <v/>
      </c>
    </row>
    <row r="13318" spans="16:20">
      <c r="P13318" s="70" t="str">
        <f t="shared" si="625"/>
        <v/>
      </c>
      <c r="Q13318" s="70" t="str">
        <f t="shared" si="626"/>
        <v/>
      </c>
      <c r="R13318" s="70" t="str">
        <f>IFERROR(IF(K13318="handling and wharfage",SUM(P13318:Q13318),IF(OR(K13318="tank",K13318="Boat",K13318="car"),INDEX(Rate!$B$4:$M$25,MATCH(Gilbert!N13318,Rate!$A$4:$A$25,0),MATCH(Gilbert!L13318,Rate!$B$3:$M$3,0))*O13318*0.8,INDEX(Rate!$B$4:$M$25,MATCH(Gilbert!N13318,Rate!$A$4:$A$25,0),MATCH(Gilbert!L13318,Rate!$B$3:$M$3,0))*O13318)),"")</f>
        <v/>
      </c>
      <c r="T13318" s="71" t="str">
        <f t="shared" si="627"/>
        <v/>
      </c>
    </row>
    <row r="13319" spans="16:20">
      <c r="P13319" s="70" t="str">
        <f t="shared" si="625"/>
        <v/>
      </c>
      <c r="Q13319" s="70" t="str">
        <f t="shared" si="626"/>
        <v/>
      </c>
      <c r="R13319" s="70" t="str">
        <f>IFERROR(IF(K13319="handling and wharfage",SUM(P13319:Q13319),IF(OR(K13319="tank",K13319="Boat",K13319="car"),INDEX(Rate!$B$4:$M$25,MATCH(Gilbert!N13319,Rate!$A$4:$A$25,0),MATCH(Gilbert!L13319,Rate!$B$3:$M$3,0))*O13319*0.8,INDEX(Rate!$B$4:$M$25,MATCH(Gilbert!N13319,Rate!$A$4:$A$25,0),MATCH(Gilbert!L13319,Rate!$B$3:$M$3,0))*O13319)),"")</f>
        <v/>
      </c>
      <c r="T13319" s="71" t="str">
        <f t="shared" si="627"/>
        <v/>
      </c>
    </row>
    <row r="13320" spans="16:20">
      <c r="P13320" s="70" t="str">
        <f t="shared" si="625"/>
        <v/>
      </c>
      <c r="Q13320" s="70" t="str">
        <f t="shared" si="626"/>
        <v/>
      </c>
      <c r="R13320" s="70" t="str">
        <f>IFERROR(IF(K13320="handling and wharfage",SUM(P13320:Q13320),IF(OR(K13320="tank",K13320="Boat",K13320="car"),INDEX(Rate!$B$4:$M$25,MATCH(Gilbert!N13320,Rate!$A$4:$A$25,0),MATCH(Gilbert!L13320,Rate!$B$3:$M$3,0))*O13320*0.8,INDEX(Rate!$B$4:$M$25,MATCH(Gilbert!N13320,Rate!$A$4:$A$25,0),MATCH(Gilbert!L13320,Rate!$B$3:$M$3,0))*O13320)),"")</f>
        <v/>
      </c>
      <c r="T13320" s="71" t="str">
        <f t="shared" si="627"/>
        <v/>
      </c>
    </row>
    <row r="13321" spans="16:20">
      <c r="P13321" s="70" t="str">
        <f t="shared" si="625"/>
        <v/>
      </c>
      <c r="Q13321" s="70" t="str">
        <f t="shared" si="626"/>
        <v/>
      </c>
      <c r="R13321" s="70" t="str">
        <f>IFERROR(IF(K13321="handling and wharfage",SUM(P13321:Q13321),IF(OR(K13321="tank",K13321="Boat",K13321="car"),INDEX(Rate!$B$4:$M$25,MATCH(Gilbert!N13321,Rate!$A$4:$A$25,0),MATCH(Gilbert!L13321,Rate!$B$3:$M$3,0))*O13321*0.8,INDEX(Rate!$B$4:$M$25,MATCH(Gilbert!N13321,Rate!$A$4:$A$25,0),MATCH(Gilbert!L13321,Rate!$B$3:$M$3,0))*O13321)),"")</f>
        <v/>
      </c>
      <c r="T13321" s="71" t="str">
        <f t="shared" si="627"/>
        <v/>
      </c>
    </row>
    <row r="13322" spans="16:20">
      <c r="P13322" s="70" t="str">
        <f t="shared" si="625"/>
        <v/>
      </c>
      <c r="Q13322" s="70" t="str">
        <f t="shared" si="626"/>
        <v/>
      </c>
      <c r="R13322" s="70" t="str">
        <f>IFERROR(IF(K13322="handling and wharfage",SUM(P13322:Q13322),IF(OR(K13322="tank",K13322="Boat",K13322="car"),INDEX(Rate!$B$4:$M$25,MATCH(Gilbert!N13322,Rate!$A$4:$A$25,0),MATCH(Gilbert!L13322,Rate!$B$3:$M$3,0))*O13322*0.8,INDEX(Rate!$B$4:$M$25,MATCH(Gilbert!N13322,Rate!$A$4:$A$25,0),MATCH(Gilbert!L13322,Rate!$B$3:$M$3,0))*O13322)),"")</f>
        <v/>
      </c>
      <c r="T13322" s="71" t="str">
        <f t="shared" si="627"/>
        <v/>
      </c>
    </row>
    <row r="13323" spans="16:20">
      <c r="P13323" s="70" t="str">
        <f t="shared" si="625"/>
        <v/>
      </c>
      <c r="Q13323" s="70" t="str">
        <f t="shared" si="626"/>
        <v/>
      </c>
      <c r="R13323" s="70" t="str">
        <f>IFERROR(IF(K13323="handling and wharfage",SUM(P13323:Q13323),IF(OR(K13323="tank",K13323="Boat",K13323="car"),INDEX(Rate!$B$4:$M$25,MATCH(Gilbert!N13323,Rate!$A$4:$A$25,0),MATCH(Gilbert!L13323,Rate!$B$3:$M$3,0))*O13323*0.8,INDEX(Rate!$B$4:$M$25,MATCH(Gilbert!N13323,Rate!$A$4:$A$25,0),MATCH(Gilbert!L13323,Rate!$B$3:$M$3,0))*O13323)),"")</f>
        <v/>
      </c>
      <c r="T13323" s="71" t="str">
        <f t="shared" si="627"/>
        <v/>
      </c>
    </row>
    <row r="13324" spans="16:20">
      <c r="P13324" s="70" t="str">
        <f t="shared" si="625"/>
        <v/>
      </c>
      <c r="Q13324" s="70" t="str">
        <f t="shared" si="626"/>
        <v/>
      </c>
      <c r="R13324" s="70" t="str">
        <f>IFERROR(IF(K13324="handling and wharfage",SUM(P13324:Q13324),IF(OR(K13324="tank",K13324="Boat",K13324="car"),INDEX(Rate!$B$4:$M$25,MATCH(Gilbert!N13324,Rate!$A$4:$A$25,0),MATCH(Gilbert!L13324,Rate!$B$3:$M$3,0))*O13324*0.8,INDEX(Rate!$B$4:$M$25,MATCH(Gilbert!N13324,Rate!$A$4:$A$25,0),MATCH(Gilbert!L13324,Rate!$B$3:$M$3,0))*O13324)),"")</f>
        <v/>
      </c>
      <c r="T13324" s="71" t="str">
        <f t="shared" si="627"/>
        <v/>
      </c>
    </row>
    <row r="13325" spans="16:20">
      <c r="P13325" s="70" t="str">
        <f t="shared" si="625"/>
        <v/>
      </c>
      <c r="Q13325" s="70" t="str">
        <f t="shared" si="626"/>
        <v/>
      </c>
      <c r="R13325" s="70" t="str">
        <f>IFERROR(IF(K13325="handling and wharfage",SUM(P13325:Q13325),IF(OR(K13325="tank",K13325="Boat",K13325="car"),INDEX(Rate!$B$4:$M$25,MATCH(Gilbert!N13325,Rate!$A$4:$A$25,0),MATCH(Gilbert!L13325,Rate!$B$3:$M$3,0))*O13325*0.8,INDEX(Rate!$B$4:$M$25,MATCH(Gilbert!N13325,Rate!$A$4:$A$25,0),MATCH(Gilbert!L13325,Rate!$B$3:$M$3,0))*O13325)),"")</f>
        <v/>
      </c>
      <c r="T13325" s="71" t="str">
        <f t="shared" si="627"/>
        <v/>
      </c>
    </row>
    <row r="13326" spans="16:20">
      <c r="P13326" s="70" t="str">
        <f t="shared" si="625"/>
        <v/>
      </c>
      <c r="Q13326" s="70" t="str">
        <f t="shared" si="626"/>
        <v/>
      </c>
      <c r="R13326" s="70" t="str">
        <f>IFERROR(IF(K13326="handling and wharfage",SUM(P13326:Q13326),IF(OR(K13326="tank",K13326="Boat",K13326="car"),INDEX(Rate!$B$4:$M$25,MATCH(Gilbert!N13326,Rate!$A$4:$A$25,0),MATCH(Gilbert!L13326,Rate!$B$3:$M$3,0))*O13326*0.8,INDEX(Rate!$B$4:$M$25,MATCH(Gilbert!N13326,Rate!$A$4:$A$25,0),MATCH(Gilbert!L13326,Rate!$B$3:$M$3,0))*O13326)),"")</f>
        <v/>
      </c>
      <c r="T13326" s="71" t="str">
        <f t="shared" si="627"/>
        <v/>
      </c>
    </row>
    <row r="13327" spans="16:20">
      <c r="P13327" s="70" t="str">
        <f t="shared" si="625"/>
        <v/>
      </c>
      <c r="Q13327" s="70" t="str">
        <f t="shared" si="626"/>
        <v/>
      </c>
      <c r="R13327" s="70" t="str">
        <f>IFERROR(IF(K13327="handling and wharfage",SUM(P13327:Q13327),IF(OR(K13327="tank",K13327="Boat",K13327="car"),INDEX(Rate!$B$4:$M$25,MATCH(Gilbert!N13327,Rate!$A$4:$A$25,0),MATCH(Gilbert!L13327,Rate!$B$3:$M$3,0))*O13327*0.8,INDEX(Rate!$B$4:$M$25,MATCH(Gilbert!N13327,Rate!$A$4:$A$25,0),MATCH(Gilbert!L13327,Rate!$B$3:$M$3,0))*O13327)),"")</f>
        <v/>
      </c>
      <c r="T13327" s="71" t="str">
        <f t="shared" si="627"/>
        <v/>
      </c>
    </row>
    <row r="13328" spans="16:20">
      <c r="P13328" s="70" t="str">
        <f t="shared" si="625"/>
        <v/>
      </c>
      <c r="Q13328" s="70" t="str">
        <f t="shared" si="626"/>
        <v/>
      </c>
      <c r="R13328" s="70" t="str">
        <f>IFERROR(IF(K13328="handling and wharfage",SUM(P13328:Q13328),IF(OR(K13328="tank",K13328="Boat",K13328="car"),INDEX(Rate!$B$4:$M$25,MATCH(Gilbert!N13328,Rate!$A$4:$A$25,0),MATCH(Gilbert!L13328,Rate!$B$3:$M$3,0))*O13328*0.8,INDEX(Rate!$B$4:$M$25,MATCH(Gilbert!N13328,Rate!$A$4:$A$25,0),MATCH(Gilbert!L13328,Rate!$B$3:$M$3,0))*O13328)),"")</f>
        <v/>
      </c>
      <c r="T13328" s="71" t="str">
        <f t="shared" si="627"/>
        <v/>
      </c>
    </row>
    <row r="13329" spans="16:20">
      <c r="P13329" s="70" t="str">
        <f t="shared" si="625"/>
        <v/>
      </c>
      <c r="Q13329" s="70" t="str">
        <f t="shared" si="626"/>
        <v/>
      </c>
      <c r="R13329" s="70" t="str">
        <f>IFERROR(IF(K13329="handling and wharfage",SUM(P13329:Q13329),IF(OR(K13329="tank",K13329="Boat",K13329="car"),INDEX(Rate!$B$4:$M$25,MATCH(Gilbert!N13329,Rate!$A$4:$A$25,0),MATCH(Gilbert!L13329,Rate!$B$3:$M$3,0))*O13329*0.8,INDEX(Rate!$B$4:$M$25,MATCH(Gilbert!N13329,Rate!$A$4:$A$25,0),MATCH(Gilbert!L13329,Rate!$B$3:$M$3,0))*O13329)),"")</f>
        <v/>
      </c>
      <c r="T13329" s="71" t="str">
        <f t="shared" si="627"/>
        <v/>
      </c>
    </row>
    <row r="13330" spans="16:20">
      <c r="P13330" s="70" t="str">
        <f t="shared" si="625"/>
        <v/>
      </c>
      <c r="Q13330" s="70" t="str">
        <f t="shared" si="626"/>
        <v/>
      </c>
      <c r="R13330" s="70" t="str">
        <f>IFERROR(IF(K13330="handling and wharfage",SUM(P13330:Q13330),IF(OR(K13330="tank",K13330="Boat",K13330="car"),INDEX(Rate!$B$4:$M$25,MATCH(Gilbert!N13330,Rate!$A$4:$A$25,0),MATCH(Gilbert!L13330,Rate!$B$3:$M$3,0))*O13330*0.8,INDEX(Rate!$B$4:$M$25,MATCH(Gilbert!N13330,Rate!$A$4:$A$25,0),MATCH(Gilbert!L13330,Rate!$B$3:$M$3,0))*O13330)),"")</f>
        <v/>
      </c>
      <c r="T13330" s="71" t="str">
        <f t="shared" si="627"/>
        <v/>
      </c>
    </row>
    <row r="13331" spans="16:20">
      <c r="P13331" s="70" t="str">
        <f t="shared" si="625"/>
        <v/>
      </c>
      <c r="Q13331" s="70" t="str">
        <f t="shared" si="626"/>
        <v/>
      </c>
      <c r="R13331" s="70" t="str">
        <f>IFERROR(IF(K13331="handling and wharfage",SUM(P13331:Q13331),IF(OR(K13331="tank",K13331="Boat",K13331="car"),INDEX(Rate!$B$4:$M$25,MATCH(Gilbert!N13331,Rate!$A$4:$A$25,0),MATCH(Gilbert!L13331,Rate!$B$3:$M$3,0))*O13331*0.8,INDEX(Rate!$B$4:$M$25,MATCH(Gilbert!N13331,Rate!$A$4:$A$25,0),MATCH(Gilbert!L13331,Rate!$B$3:$M$3,0))*O13331)),"")</f>
        <v/>
      </c>
      <c r="T13331" s="71" t="str">
        <f t="shared" si="627"/>
        <v/>
      </c>
    </row>
    <row r="13332" spans="16:20">
      <c r="P13332" s="70" t="str">
        <f t="shared" si="625"/>
        <v/>
      </c>
      <c r="Q13332" s="70" t="str">
        <f t="shared" si="626"/>
        <v/>
      </c>
      <c r="R13332" s="70" t="str">
        <f>IFERROR(IF(K13332="handling and wharfage",SUM(P13332:Q13332),IF(OR(K13332="tank",K13332="Boat",K13332="car"),INDEX(Rate!$B$4:$M$25,MATCH(Gilbert!N13332,Rate!$A$4:$A$25,0),MATCH(Gilbert!L13332,Rate!$B$3:$M$3,0))*O13332*0.8,INDEX(Rate!$B$4:$M$25,MATCH(Gilbert!N13332,Rate!$A$4:$A$25,0),MATCH(Gilbert!L13332,Rate!$B$3:$M$3,0))*O13332)),"")</f>
        <v/>
      </c>
      <c r="T13332" s="71" t="str">
        <f t="shared" si="627"/>
        <v/>
      </c>
    </row>
    <row r="13333" spans="16:20">
      <c r="P13333" s="70" t="str">
        <f t="shared" si="625"/>
        <v/>
      </c>
      <c r="Q13333" s="70" t="str">
        <f t="shared" si="626"/>
        <v/>
      </c>
      <c r="R13333" s="70" t="str">
        <f>IFERROR(IF(K13333="handling and wharfage",SUM(P13333:Q13333),IF(OR(K13333="tank",K13333="Boat",K13333="car"),INDEX(Rate!$B$4:$M$25,MATCH(Gilbert!N13333,Rate!$A$4:$A$25,0),MATCH(Gilbert!L13333,Rate!$B$3:$M$3,0))*O13333*0.8,INDEX(Rate!$B$4:$M$25,MATCH(Gilbert!N13333,Rate!$A$4:$A$25,0),MATCH(Gilbert!L13333,Rate!$B$3:$M$3,0))*O13333)),"")</f>
        <v/>
      </c>
      <c r="T13333" s="71" t="str">
        <f t="shared" si="627"/>
        <v/>
      </c>
    </row>
    <row r="13334" spans="16:20">
      <c r="P13334" s="70" t="str">
        <f t="shared" si="625"/>
        <v/>
      </c>
      <c r="Q13334" s="70" t="str">
        <f t="shared" si="626"/>
        <v/>
      </c>
      <c r="R13334" s="70" t="str">
        <f>IFERROR(IF(K13334="handling and wharfage",SUM(P13334:Q13334),IF(OR(K13334="tank",K13334="Boat",K13334="car"),INDEX(Rate!$B$4:$M$25,MATCH(Gilbert!N13334,Rate!$A$4:$A$25,0),MATCH(Gilbert!L13334,Rate!$B$3:$M$3,0))*O13334*0.8,INDEX(Rate!$B$4:$M$25,MATCH(Gilbert!N13334,Rate!$A$4:$A$25,0),MATCH(Gilbert!L13334,Rate!$B$3:$M$3,0))*O13334)),"")</f>
        <v/>
      </c>
      <c r="T13334" s="71" t="str">
        <f t="shared" si="627"/>
        <v/>
      </c>
    </row>
    <row r="13335" spans="16:20">
      <c r="P13335" s="70" t="str">
        <f t="shared" si="625"/>
        <v/>
      </c>
      <c r="Q13335" s="70" t="str">
        <f t="shared" si="626"/>
        <v/>
      </c>
      <c r="R13335" s="70" t="str">
        <f>IFERROR(IF(K13335="handling and wharfage",SUM(P13335:Q13335),IF(OR(K13335="tank",K13335="Boat",K13335="car"),INDEX(Rate!$B$4:$M$25,MATCH(Gilbert!N13335,Rate!$A$4:$A$25,0),MATCH(Gilbert!L13335,Rate!$B$3:$M$3,0))*O13335*0.8,INDEX(Rate!$B$4:$M$25,MATCH(Gilbert!N13335,Rate!$A$4:$A$25,0),MATCH(Gilbert!L13335,Rate!$B$3:$M$3,0))*O13335)),"")</f>
        <v/>
      </c>
      <c r="T13335" s="71" t="str">
        <f t="shared" si="627"/>
        <v/>
      </c>
    </row>
    <row r="13336" spans="16:20">
      <c r="P13336" s="70" t="str">
        <f t="shared" si="625"/>
        <v/>
      </c>
      <c r="Q13336" s="70" t="str">
        <f t="shared" si="626"/>
        <v/>
      </c>
      <c r="R13336" s="70" t="str">
        <f>IFERROR(IF(K13336="handling and wharfage",SUM(P13336:Q13336),IF(OR(K13336="tank",K13336="Boat",K13336="car"),INDEX(Rate!$B$4:$M$25,MATCH(Gilbert!N13336,Rate!$A$4:$A$25,0),MATCH(Gilbert!L13336,Rate!$B$3:$M$3,0))*O13336*0.8,INDEX(Rate!$B$4:$M$25,MATCH(Gilbert!N13336,Rate!$A$4:$A$25,0),MATCH(Gilbert!L13336,Rate!$B$3:$M$3,0))*O13336)),"")</f>
        <v/>
      </c>
      <c r="T13336" s="71" t="str">
        <f t="shared" si="627"/>
        <v/>
      </c>
    </row>
    <row r="13337" spans="16:20">
      <c r="P13337" s="70" t="str">
        <f t="shared" si="625"/>
        <v/>
      </c>
      <c r="Q13337" s="70" t="str">
        <f t="shared" si="626"/>
        <v/>
      </c>
      <c r="R13337" s="70" t="str">
        <f>IFERROR(IF(K13337="handling and wharfage",SUM(P13337:Q13337),IF(OR(K13337="tank",K13337="Boat",K13337="car"),INDEX(Rate!$B$4:$M$25,MATCH(Gilbert!N13337,Rate!$A$4:$A$25,0),MATCH(Gilbert!L13337,Rate!$B$3:$M$3,0))*O13337*0.8,INDEX(Rate!$B$4:$M$25,MATCH(Gilbert!N13337,Rate!$A$4:$A$25,0),MATCH(Gilbert!L13337,Rate!$B$3:$M$3,0))*O13337)),"")</f>
        <v/>
      </c>
      <c r="T13337" s="71" t="str">
        <f t="shared" si="627"/>
        <v/>
      </c>
    </row>
    <row r="13338" spans="16:20">
      <c r="P13338" s="70" t="str">
        <f t="shared" si="625"/>
        <v/>
      </c>
      <c r="Q13338" s="70" t="str">
        <f t="shared" si="626"/>
        <v/>
      </c>
      <c r="R13338" s="70" t="str">
        <f>IFERROR(IF(K13338="handling and wharfage",SUM(P13338:Q13338),IF(OR(K13338="tank",K13338="Boat",K13338="car"),INDEX(Rate!$B$4:$M$25,MATCH(Gilbert!N13338,Rate!$A$4:$A$25,0),MATCH(Gilbert!L13338,Rate!$B$3:$M$3,0))*O13338*0.8,INDEX(Rate!$B$4:$M$25,MATCH(Gilbert!N13338,Rate!$A$4:$A$25,0),MATCH(Gilbert!L13338,Rate!$B$3:$M$3,0))*O13338)),"")</f>
        <v/>
      </c>
      <c r="T13338" s="71" t="str">
        <f t="shared" si="627"/>
        <v/>
      </c>
    </row>
    <row r="13339" spans="16:20">
      <c r="P13339" s="70" t="str">
        <f t="shared" si="625"/>
        <v/>
      </c>
      <c r="Q13339" s="70" t="str">
        <f t="shared" si="626"/>
        <v/>
      </c>
      <c r="R13339" s="70" t="str">
        <f>IFERROR(IF(K13339="handling and wharfage",SUM(P13339:Q13339),IF(OR(K13339="tank",K13339="Boat",K13339="car"),INDEX(Rate!$B$4:$M$25,MATCH(Gilbert!N13339,Rate!$A$4:$A$25,0),MATCH(Gilbert!L13339,Rate!$B$3:$M$3,0))*O13339*0.8,INDEX(Rate!$B$4:$M$25,MATCH(Gilbert!N13339,Rate!$A$4:$A$25,0),MATCH(Gilbert!L13339,Rate!$B$3:$M$3,0))*O13339)),"")</f>
        <v/>
      </c>
      <c r="T13339" s="71" t="str">
        <f t="shared" si="627"/>
        <v/>
      </c>
    </row>
    <row r="13340" spans="16:20">
      <c r="P13340" s="70" t="str">
        <f t="shared" si="625"/>
        <v/>
      </c>
      <c r="Q13340" s="70" t="str">
        <f t="shared" si="626"/>
        <v/>
      </c>
      <c r="R13340" s="70" t="str">
        <f>IFERROR(IF(K13340="handling and wharfage",SUM(P13340:Q13340),IF(OR(K13340="tank",K13340="Boat",K13340="car"),INDEX(Rate!$B$4:$M$25,MATCH(Gilbert!N13340,Rate!$A$4:$A$25,0),MATCH(Gilbert!L13340,Rate!$B$3:$M$3,0))*O13340*0.8,INDEX(Rate!$B$4:$M$25,MATCH(Gilbert!N13340,Rate!$A$4:$A$25,0),MATCH(Gilbert!L13340,Rate!$B$3:$M$3,0))*O13340)),"")</f>
        <v/>
      </c>
      <c r="T13340" s="71" t="str">
        <f t="shared" si="627"/>
        <v/>
      </c>
    </row>
    <row r="13341" spans="16:20">
      <c r="P13341" s="70" t="str">
        <f t="shared" si="625"/>
        <v/>
      </c>
      <c r="Q13341" s="70" t="str">
        <f t="shared" si="626"/>
        <v/>
      </c>
      <c r="R13341" s="70" t="str">
        <f>IFERROR(IF(K13341="handling and wharfage",SUM(P13341:Q13341),IF(OR(K13341="tank",K13341="Boat",K13341="car"),INDEX(Rate!$B$4:$M$25,MATCH(Gilbert!N13341,Rate!$A$4:$A$25,0),MATCH(Gilbert!L13341,Rate!$B$3:$M$3,0))*O13341*0.8,INDEX(Rate!$B$4:$M$25,MATCH(Gilbert!N13341,Rate!$A$4:$A$25,0),MATCH(Gilbert!L13341,Rate!$B$3:$M$3,0))*O13341)),"")</f>
        <v/>
      </c>
      <c r="T13341" s="71" t="str">
        <f t="shared" si="627"/>
        <v/>
      </c>
    </row>
    <row r="13342" spans="16:20">
      <c r="P13342" s="70" t="str">
        <f t="shared" si="625"/>
        <v/>
      </c>
      <c r="Q13342" s="70" t="str">
        <f t="shared" si="626"/>
        <v/>
      </c>
      <c r="R13342" s="70" t="str">
        <f>IFERROR(IF(K13342="handling and wharfage",SUM(P13342:Q13342),IF(OR(K13342="tank",K13342="Boat",K13342="car"),INDEX(Rate!$B$4:$M$25,MATCH(Gilbert!N13342,Rate!$A$4:$A$25,0),MATCH(Gilbert!L13342,Rate!$B$3:$M$3,0))*O13342*0.8,INDEX(Rate!$B$4:$M$25,MATCH(Gilbert!N13342,Rate!$A$4:$A$25,0),MATCH(Gilbert!L13342,Rate!$B$3:$M$3,0))*O13342)),"")</f>
        <v/>
      </c>
      <c r="T13342" s="71" t="str">
        <f t="shared" si="627"/>
        <v/>
      </c>
    </row>
    <row r="13343" spans="16:20">
      <c r="P13343" s="70" t="str">
        <f t="shared" si="625"/>
        <v/>
      </c>
      <c r="Q13343" s="70" t="str">
        <f t="shared" si="626"/>
        <v/>
      </c>
      <c r="R13343" s="70" t="str">
        <f>IFERROR(IF(K13343="handling and wharfage",SUM(P13343:Q13343),IF(OR(K13343="tank",K13343="Boat",K13343="car"),INDEX(Rate!$B$4:$M$25,MATCH(Gilbert!N13343,Rate!$A$4:$A$25,0),MATCH(Gilbert!L13343,Rate!$B$3:$M$3,0))*O13343*0.8,INDEX(Rate!$B$4:$M$25,MATCH(Gilbert!N13343,Rate!$A$4:$A$25,0),MATCH(Gilbert!L13343,Rate!$B$3:$M$3,0))*O13343)),"")</f>
        <v/>
      </c>
      <c r="T13343" s="71" t="str">
        <f t="shared" si="627"/>
        <v/>
      </c>
    </row>
    <row r="13344" spans="16:20">
      <c r="P13344" s="70" t="str">
        <f t="shared" si="625"/>
        <v/>
      </c>
      <c r="Q13344" s="70" t="str">
        <f t="shared" si="626"/>
        <v/>
      </c>
      <c r="R13344" s="70" t="str">
        <f>IFERROR(IF(K13344="handling and wharfage",SUM(P13344:Q13344),IF(OR(K13344="tank",K13344="Boat",K13344="car"),INDEX(Rate!$B$4:$M$25,MATCH(Gilbert!N13344,Rate!$A$4:$A$25,0),MATCH(Gilbert!L13344,Rate!$B$3:$M$3,0))*O13344*0.8,INDEX(Rate!$B$4:$M$25,MATCH(Gilbert!N13344,Rate!$A$4:$A$25,0),MATCH(Gilbert!L13344,Rate!$B$3:$M$3,0))*O13344)),"")</f>
        <v/>
      </c>
      <c r="T13344" s="71" t="str">
        <f t="shared" si="627"/>
        <v/>
      </c>
    </row>
    <row r="13345" spans="16:20">
      <c r="P13345" s="70" t="str">
        <f t="shared" si="625"/>
        <v/>
      </c>
      <c r="Q13345" s="70" t="str">
        <f t="shared" si="626"/>
        <v/>
      </c>
      <c r="R13345" s="70" t="str">
        <f>IFERROR(IF(K13345="handling and wharfage",SUM(P13345:Q13345),IF(OR(K13345="tank",K13345="Boat",K13345="car"),INDEX(Rate!$B$4:$M$25,MATCH(Gilbert!N13345,Rate!$A$4:$A$25,0),MATCH(Gilbert!L13345,Rate!$B$3:$M$3,0))*O13345*0.8,INDEX(Rate!$B$4:$M$25,MATCH(Gilbert!N13345,Rate!$A$4:$A$25,0),MATCH(Gilbert!L13345,Rate!$B$3:$M$3,0))*O13345)),"")</f>
        <v/>
      </c>
      <c r="T13345" s="71" t="str">
        <f t="shared" si="627"/>
        <v/>
      </c>
    </row>
    <row r="13346" spans="16:20">
      <c r="P13346" s="70" t="str">
        <f t="shared" si="625"/>
        <v/>
      </c>
      <c r="Q13346" s="70" t="str">
        <f t="shared" si="626"/>
        <v/>
      </c>
      <c r="R13346" s="70" t="str">
        <f>IFERROR(IF(K13346="handling and wharfage",SUM(P13346:Q13346),IF(OR(K13346="tank",K13346="Boat",K13346="car"),INDEX(Rate!$B$4:$M$25,MATCH(Gilbert!N13346,Rate!$A$4:$A$25,0),MATCH(Gilbert!L13346,Rate!$B$3:$M$3,0))*O13346*0.8,INDEX(Rate!$B$4:$M$25,MATCH(Gilbert!N13346,Rate!$A$4:$A$25,0),MATCH(Gilbert!L13346,Rate!$B$3:$M$3,0))*O13346)),"")</f>
        <v/>
      </c>
      <c r="T13346" s="71" t="str">
        <f t="shared" si="627"/>
        <v/>
      </c>
    </row>
    <row r="13347" spans="16:20">
      <c r="P13347" s="70" t="str">
        <f t="shared" si="625"/>
        <v/>
      </c>
      <c r="Q13347" s="70" t="str">
        <f t="shared" si="626"/>
        <v/>
      </c>
      <c r="R13347" s="70" t="str">
        <f>IFERROR(IF(K13347="handling and wharfage",SUM(P13347:Q13347),IF(OR(K13347="tank",K13347="Boat",K13347="car"),INDEX(Rate!$B$4:$M$25,MATCH(Gilbert!N13347,Rate!$A$4:$A$25,0),MATCH(Gilbert!L13347,Rate!$B$3:$M$3,0))*O13347*0.8,INDEX(Rate!$B$4:$M$25,MATCH(Gilbert!N13347,Rate!$A$4:$A$25,0),MATCH(Gilbert!L13347,Rate!$B$3:$M$3,0))*O13347)),"")</f>
        <v/>
      </c>
      <c r="T13347" s="71" t="str">
        <f t="shared" si="627"/>
        <v/>
      </c>
    </row>
    <row r="13348" spans="16:20">
      <c r="P13348" s="70" t="str">
        <f t="shared" si="625"/>
        <v/>
      </c>
      <c r="Q13348" s="70" t="str">
        <f t="shared" si="626"/>
        <v/>
      </c>
      <c r="R13348" s="70" t="str">
        <f>IFERROR(IF(K13348="handling and wharfage",SUM(P13348:Q13348),IF(OR(K13348="tank",K13348="Boat",K13348="car"),INDEX(Rate!$B$4:$M$25,MATCH(Gilbert!N13348,Rate!$A$4:$A$25,0),MATCH(Gilbert!L13348,Rate!$B$3:$M$3,0))*O13348*0.8,INDEX(Rate!$B$4:$M$25,MATCH(Gilbert!N13348,Rate!$A$4:$A$25,0),MATCH(Gilbert!L13348,Rate!$B$3:$M$3,0))*O13348)),"")</f>
        <v/>
      </c>
      <c r="T13348" s="71" t="str">
        <f t="shared" si="627"/>
        <v/>
      </c>
    </row>
    <row r="13349" spans="16:20">
      <c r="P13349" s="70" t="str">
        <f t="shared" si="625"/>
        <v/>
      </c>
      <c r="Q13349" s="70" t="str">
        <f t="shared" si="626"/>
        <v/>
      </c>
      <c r="R13349" s="70" t="str">
        <f>IFERROR(IF(K13349="handling and wharfage",SUM(P13349:Q13349),IF(OR(K13349="tank",K13349="Boat",K13349="car"),INDEX(Rate!$B$4:$M$25,MATCH(Gilbert!N13349,Rate!$A$4:$A$25,0),MATCH(Gilbert!L13349,Rate!$B$3:$M$3,0))*O13349*0.8,INDEX(Rate!$B$4:$M$25,MATCH(Gilbert!N13349,Rate!$A$4:$A$25,0),MATCH(Gilbert!L13349,Rate!$B$3:$M$3,0))*O13349)),"")</f>
        <v/>
      </c>
      <c r="T13349" s="71" t="str">
        <f t="shared" si="627"/>
        <v/>
      </c>
    </row>
    <row r="13350" spans="16:20">
      <c r="P13350" s="70" t="str">
        <f t="shared" si="625"/>
        <v/>
      </c>
      <c r="Q13350" s="70" t="str">
        <f t="shared" si="626"/>
        <v/>
      </c>
      <c r="R13350" s="70" t="str">
        <f>IFERROR(IF(K13350="handling and wharfage",SUM(P13350:Q13350),IF(OR(K13350="tank",K13350="Boat",K13350="car"),INDEX(Rate!$B$4:$M$25,MATCH(Gilbert!N13350,Rate!$A$4:$A$25,0),MATCH(Gilbert!L13350,Rate!$B$3:$M$3,0))*O13350*0.8,INDEX(Rate!$B$4:$M$25,MATCH(Gilbert!N13350,Rate!$A$4:$A$25,0),MATCH(Gilbert!L13350,Rate!$B$3:$M$3,0))*O13350)),"")</f>
        <v/>
      </c>
      <c r="T13350" s="71" t="str">
        <f t="shared" si="627"/>
        <v/>
      </c>
    </row>
    <row r="13351" spans="16:20">
      <c r="P13351" s="70" t="str">
        <f t="shared" si="625"/>
        <v/>
      </c>
      <c r="Q13351" s="70" t="str">
        <f t="shared" si="626"/>
        <v/>
      </c>
      <c r="R13351" s="70" t="str">
        <f>IFERROR(IF(K13351="handling and wharfage",SUM(P13351:Q13351),IF(OR(K13351="tank",K13351="Boat",K13351="car"),INDEX(Rate!$B$4:$M$25,MATCH(Gilbert!N13351,Rate!$A$4:$A$25,0),MATCH(Gilbert!L13351,Rate!$B$3:$M$3,0))*O13351*0.8,INDEX(Rate!$B$4:$M$25,MATCH(Gilbert!N13351,Rate!$A$4:$A$25,0),MATCH(Gilbert!L13351,Rate!$B$3:$M$3,0))*O13351)),"")</f>
        <v/>
      </c>
      <c r="T13351" s="71" t="str">
        <f t="shared" si="627"/>
        <v/>
      </c>
    </row>
    <row r="13352" spans="16:20">
      <c r="P13352" s="70" t="str">
        <f t="shared" si="625"/>
        <v/>
      </c>
      <c r="Q13352" s="70" t="str">
        <f t="shared" si="626"/>
        <v/>
      </c>
      <c r="R13352" s="70" t="str">
        <f>IFERROR(IF(K13352="handling and wharfage",SUM(P13352:Q13352),IF(OR(K13352="tank",K13352="Boat",K13352="car"),INDEX(Rate!$B$4:$M$25,MATCH(Gilbert!N13352,Rate!$A$4:$A$25,0),MATCH(Gilbert!L13352,Rate!$B$3:$M$3,0))*O13352*0.8,INDEX(Rate!$B$4:$M$25,MATCH(Gilbert!N13352,Rate!$A$4:$A$25,0),MATCH(Gilbert!L13352,Rate!$B$3:$M$3,0))*O13352)),"")</f>
        <v/>
      </c>
      <c r="T13352" s="71" t="str">
        <f t="shared" si="627"/>
        <v/>
      </c>
    </row>
    <row r="13353" spans="16:20">
      <c r="P13353" s="70" t="str">
        <f t="shared" si="625"/>
        <v/>
      </c>
      <c r="Q13353" s="70" t="str">
        <f t="shared" si="626"/>
        <v/>
      </c>
      <c r="R13353" s="70" t="str">
        <f>IFERROR(IF(K13353="handling and wharfage",SUM(P13353:Q13353),IF(OR(K13353="tank",K13353="Boat",K13353="car"),INDEX(Rate!$B$4:$M$25,MATCH(Gilbert!N13353,Rate!$A$4:$A$25,0),MATCH(Gilbert!L13353,Rate!$B$3:$M$3,0))*O13353*0.8,INDEX(Rate!$B$4:$M$25,MATCH(Gilbert!N13353,Rate!$A$4:$A$25,0),MATCH(Gilbert!L13353,Rate!$B$3:$M$3,0))*O13353)),"")</f>
        <v/>
      </c>
      <c r="T13353" s="71" t="str">
        <f t="shared" si="627"/>
        <v/>
      </c>
    </row>
    <row r="13354" spans="16:20">
      <c r="P13354" s="70" t="str">
        <f t="shared" si="625"/>
        <v/>
      </c>
      <c r="Q13354" s="70" t="str">
        <f t="shared" si="626"/>
        <v/>
      </c>
      <c r="R13354" s="70" t="str">
        <f>IFERROR(IF(K13354="handling and wharfage",SUM(P13354:Q13354),IF(OR(K13354="tank",K13354="Boat",K13354="car"),INDEX(Rate!$B$4:$M$25,MATCH(Gilbert!N13354,Rate!$A$4:$A$25,0),MATCH(Gilbert!L13354,Rate!$B$3:$M$3,0))*O13354*0.8,INDEX(Rate!$B$4:$M$25,MATCH(Gilbert!N13354,Rate!$A$4:$A$25,0),MATCH(Gilbert!L13354,Rate!$B$3:$M$3,0))*O13354)),"")</f>
        <v/>
      </c>
      <c r="T13354" s="71" t="str">
        <f t="shared" si="627"/>
        <v/>
      </c>
    </row>
    <row r="13355" spans="16:20">
      <c r="P13355" s="70" t="str">
        <f t="shared" si="625"/>
        <v/>
      </c>
      <c r="Q13355" s="70" t="str">
        <f t="shared" si="626"/>
        <v/>
      </c>
      <c r="R13355" s="70" t="str">
        <f>IFERROR(IF(K13355="handling and wharfage",SUM(P13355:Q13355),IF(OR(K13355="tank",K13355="Boat",K13355="car"),INDEX(Rate!$B$4:$M$25,MATCH(Gilbert!N13355,Rate!$A$4:$A$25,0),MATCH(Gilbert!L13355,Rate!$B$3:$M$3,0))*O13355*0.8,INDEX(Rate!$B$4:$M$25,MATCH(Gilbert!N13355,Rate!$A$4:$A$25,0),MATCH(Gilbert!L13355,Rate!$B$3:$M$3,0))*O13355)),"")</f>
        <v/>
      </c>
      <c r="T13355" s="71" t="str">
        <f t="shared" si="627"/>
        <v/>
      </c>
    </row>
    <row r="13356" spans="16:20">
      <c r="P13356" s="70" t="str">
        <f t="shared" si="625"/>
        <v/>
      </c>
      <c r="Q13356" s="70" t="str">
        <f t="shared" si="626"/>
        <v/>
      </c>
      <c r="R13356" s="70" t="str">
        <f>IFERROR(IF(K13356="handling and wharfage",SUM(P13356:Q13356),IF(OR(K13356="tank",K13356="Boat",K13356="car"),INDEX(Rate!$B$4:$M$25,MATCH(Gilbert!N13356,Rate!$A$4:$A$25,0),MATCH(Gilbert!L13356,Rate!$B$3:$M$3,0))*O13356*0.8,INDEX(Rate!$B$4:$M$25,MATCH(Gilbert!N13356,Rate!$A$4:$A$25,0),MATCH(Gilbert!L13356,Rate!$B$3:$M$3,0))*O13356)),"")</f>
        <v/>
      </c>
      <c r="T13356" s="71" t="str">
        <f t="shared" si="627"/>
        <v/>
      </c>
    </row>
    <row r="13357" spans="16:20">
      <c r="P13357" s="70" t="str">
        <f t="shared" si="625"/>
        <v/>
      </c>
      <c r="Q13357" s="70" t="str">
        <f t="shared" si="626"/>
        <v/>
      </c>
      <c r="R13357" s="70" t="str">
        <f>IFERROR(IF(K13357="handling and wharfage",SUM(P13357:Q13357),IF(OR(K13357="tank",K13357="Boat",K13357="car"),INDEX(Rate!$B$4:$M$25,MATCH(Gilbert!N13357,Rate!$A$4:$A$25,0),MATCH(Gilbert!L13357,Rate!$B$3:$M$3,0))*O13357*0.8,INDEX(Rate!$B$4:$M$25,MATCH(Gilbert!N13357,Rate!$A$4:$A$25,0),MATCH(Gilbert!L13357,Rate!$B$3:$M$3,0))*O13357)),"")</f>
        <v/>
      </c>
      <c r="T13357" s="71" t="str">
        <f t="shared" si="627"/>
        <v/>
      </c>
    </row>
    <row r="13358" spans="16:20">
      <c r="P13358" s="70" t="str">
        <f t="shared" si="625"/>
        <v/>
      </c>
      <c r="Q13358" s="70" t="str">
        <f t="shared" si="626"/>
        <v/>
      </c>
      <c r="R13358" s="70" t="str">
        <f>IFERROR(IF(K13358="handling and wharfage",SUM(P13358:Q13358),IF(OR(K13358="tank",K13358="Boat",K13358="car"),INDEX(Rate!$B$4:$M$25,MATCH(Gilbert!N13358,Rate!$A$4:$A$25,0),MATCH(Gilbert!L13358,Rate!$B$3:$M$3,0))*O13358*0.8,INDEX(Rate!$B$4:$M$25,MATCH(Gilbert!N13358,Rate!$A$4:$A$25,0),MATCH(Gilbert!L13358,Rate!$B$3:$M$3,0))*O13358)),"")</f>
        <v/>
      </c>
      <c r="T13358" s="71" t="str">
        <f t="shared" si="627"/>
        <v/>
      </c>
    </row>
    <row r="13359" spans="16:20">
      <c r="P13359" s="70" t="str">
        <f t="shared" si="625"/>
        <v/>
      </c>
      <c r="Q13359" s="70" t="str">
        <f t="shared" si="626"/>
        <v/>
      </c>
      <c r="R13359" s="70" t="str">
        <f>IFERROR(IF(K13359="handling and wharfage",SUM(P13359:Q13359),IF(OR(K13359="tank",K13359="Boat",K13359="car"),INDEX(Rate!$B$4:$M$25,MATCH(Gilbert!N13359,Rate!$A$4:$A$25,0),MATCH(Gilbert!L13359,Rate!$B$3:$M$3,0))*O13359*0.8,INDEX(Rate!$B$4:$M$25,MATCH(Gilbert!N13359,Rate!$A$4:$A$25,0),MATCH(Gilbert!L13359,Rate!$B$3:$M$3,0))*O13359)),"")</f>
        <v/>
      </c>
      <c r="T13359" s="71" t="str">
        <f t="shared" si="627"/>
        <v/>
      </c>
    </row>
    <row r="13360" spans="16:20">
      <c r="P13360" s="70" t="str">
        <f t="shared" si="625"/>
        <v/>
      </c>
      <c r="Q13360" s="70" t="str">
        <f t="shared" si="626"/>
        <v/>
      </c>
      <c r="R13360" s="70" t="str">
        <f>IFERROR(IF(K13360="handling and wharfage",SUM(P13360:Q13360),IF(OR(K13360="tank",K13360="Boat",K13360="car"),INDEX(Rate!$B$4:$M$25,MATCH(Gilbert!N13360,Rate!$A$4:$A$25,0),MATCH(Gilbert!L13360,Rate!$B$3:$M$3,0))*O13360*0.8,INDEX(Rate!$B$4:$M$25,MATCH(Gilbert!N13360,Rate!$A$4:$A$25,0),MATCH(Gilbert!L13360,Rate!$B$3:$M$3,0))*O13360)),"")</f>
        <v/>
      </c>
      <c r="T13360" s="71" t="str">
        <f t="shared" si="627"/>
        <v/>
      </c>
    </row>
    <row r="13361" spans="16:20">
      <c r="P13361" s="70" t="str">
        <f t="shared" si="625"/>
        <v/>
      </c>
      <c r="Q13361" s="70" t="str">
        <f t="shared" si="626"/>
        <v/>
      </c>
      <c r="R13361" s="70" t="str">
        <f>IFERROR(IF(K13361="handling and wharfage",SUM(P13361:Q13361),IF(OR(K13361="tank",K13361="Boat",K13361="car"),INDEX(Rate!$B$4:$M$25,MATCH(Gilbert!N13361,Rate!$A$4:$A$25,0),MATCH(Gilbert!L13361,Rate!$B$3:$M$3,0))*O13361*0.8,INDEX(Rate!$B$4:$M$25,MATCH(Gilbert!N13361,Rate!$A$4:$A$25,0),MATCH(Gilbert!L13361,Rate!$B$3:$M$3,0))*O13361)),"")</f>
        <v/>
      </c>
      <c r="T13361" s="71" t="str">
        <f t="shared" si="627"/>
        <v/>
      </c>
    </row>
    <row r="13362" spans="16:20">
      <c r="P13362" s="70" t="str">
        <f t="shared" si="625"/>
        <v/>
      </c>
      <c r="Q13362" s="70" t="str">
        <f t="shared" si="626"/>
        <v/>
      </c>
      <c r="R13362" s="70" t="str">
        <f>IFERROR(IF(K13362="handling and wharfage",SUM(P13362:Q13362),IF(OR(K13362="tank",K13362="Boat",K13362="car"),INDEX(Rate!$B$4:$M$25,MATCH(Gilbert!N13362,Rate!$A$4:$A$25,0),MATCH(Gilbert!L13362,Rate!$B$3:$M$3,0))*O13362*0.8,INDEX(Rate!$B$4:$M$25,MATCH(Gilbert!N13362,Rate!$A$4:$A$25,0),MATCH(Gilbert!L13362,Rate!$B$3:$M$3,0))*O13362)),"")</f>
        <v/>
      </c>
      <c r="T13362" s="71" t="str">
        <f t="shared" si="627"/>
        <v/>
      </c>
    </row>
    <row r="13363" spans="16:20">
      <c r="P13363" s="70" t="str">
        <f t="shared" si="625"/>
        <v/>
      </c>
      <c r="Q13363" s="70" t="str">
        <f t="shared" si="626"/>
        <v/>
      </c>
      <c r="R13363" s="70" t="str">
        <f>IFERROR(IF(K13363="handling and wharfage",SUM(P13363:Q13363),IF(OR(K13363="tank",K13363="Boat",K13363="car"),INDEX(Rate!$B$4:$M$25,MATCH(Gilbert!N13363,Rate!$A$4:$A$25,0),MATCH(Gilbert!L13363,Rate!$B$3:$M$3,0))*O13363*0.8,INDEX(Rate!$B$4:$M$25,MATCH(Gilbert!N13363,Rate!$A$4:$A$25,0),MATCH(Gilbert!L13363,Rate!$B$3:$M$3,0))*O13363)),"")</f>
        <v/>
      </c>
      <c r="T13363" s="71" t="str">
        <f t="shared" si="627"/>
        <v/>
      </c>
    </row>
    <row r="13364" spans="16:20">
      <c r="P13364" s="70" t="str">
        <f t="shared" si="625"/>
        <v/>
      </c>
      <c r="Q13364" s="70" t="str">
        <f t="shared" si="626"/>
        <v/>
      </c>
      <c r="R13364" s="70" t="str">
        <f>IFERROR(IF(K13364="handling and wharfage",SUM(P13364:Q13364),IF(OR(K13364="tank",K13364="Boat",K13364="car"),INDEX(Rate!$B$4:$M$25,MATCH(Gilbert!N13364,Rate!$A$4:$A$25,0),MATCH(Gilbert!L13364,Rate!$B$3:$M$3,0))*O13364*0.8,INDEX(Rate!$B$4:$M$25,MATCH(Gilbert!N13364,Rate!$A$4:$A$25,0),MATCH(Gilbert!L13364,Rate!$B$3:$M$3,0))*O13364)),"")</f>
        <v/>
      </c>
      <c r="T13364" s="71" t="str">
        <f t="shared" si="627"/>
        <v/>
      </c>
    </row>
    <row r="13365" spans="16:20">
      <c r="P13365" s="70" t="str">
        <f t="shared" si="625"/>
        <v/>
      </c>
      <c r="Q13365" s="70" t="str">
        <f t="shared" si="626"/>
        <v/>
      </c>
      <c r="R13365" s="70" t="str">
        <f>IFERROR(IF(K13365="handling and wharfage",SUM(P13365:Q13365),IF(OR(K13365="tank",K13365="Boat",K13365="car"),INDEX(Rate!$B$4:$M$25,MATCH(Gilbert!N13365,Rate!$A$4:$A$25,0),MATCH(Gilbert!L13365,Rate!$B$3:$M$3,0))*O13365*0.8,INDEX(Rate!$B$4:$M$25,MATCH(Gilbert!N13365,Rate!$A$4:$A$25,0),MATCH(Gilbert!L13365,Rate!$B$3:$M$3,0))*O13365)),"")</f>
        <v/>
      </c>
      <c r="T13365" s="71" t="str">
        <f t="shared" si="627"/>
        <v/>
      </c>
    </row>
    <row r="13366" spans="16:20">
      <c r="P13366" s="70" t="str">
        <f t="shared" si="625"/>
        <v/>
      </c>
      <c r="Q13366" s="70" t="str">
        <f t="shared" si="626"/>
        <v/>
      </c>
      <c r="R13366" s="70" t="str">
        <f>IFERROR(IF(K13366="handling and wharfage",SUM(P13366:Q13366),IF(OR(K13366="tank",K13366="Boat",K13366="car"),INDEX(Rate!$B$4:$M$25,MATCH(Gilbert!N13366,Rate!$A$4:$A$25,0),MATCH(Gilbert!L13366,Rate!$B$3:$M$3,0))*O13366*0.8,INDEX(Rate!$B$4:$M$25,MATCH(Gilbert!N13366,Rate!$A$4:$A$25,0),MATCH(Gilbert!L13366,Rate!$B$3:$M$3,0))*O13366)),"")</f>
        <v/>
      </c>
      <c r="T13366" s="71" t="str">
        <f t="shared" si="627"/>
        <v/>
      </c>
    </row>
    <row r="13367" spans="16:20">
      <c r="P13367" s="70" t="str">
        <f t="shared" si="625"/>
        <v/>
      </c>
      <c r="Q13367" s="70" t="str">
        <f t="shared" si="626"/>
        <v/>
      </c>
      <c r="R13367" s="70" t="str">
        <f>IFERROR(IF(K13367="handling and wharfage",SUM(P13367:Q13367),IF(OR(K13367="tank",K13367="Boat",K13367="car"),INDEX(Rate!$B$4:$M$25,MATCH(Gilbert!N13367,Rate!$A$4:$A$25,0),MATCH(Gilbert!L13367,Rate!$B$3:$M$3,0))*O13367*0.8,INDEX(Rate!$B$4:$M$25,MATCH(Gilbert!N13367,Rate!$A$4:$A$25,0),MATCH(Gilbert!L13367,Rate!$B$3:$M$3,0))*O13367)),"")</f>
        <v/>
      </c>
      <c r="T13367" s="71" t="str">
        <f t="shared" si="627"/>
        <v/>
      </c>
    </row>
    <row r="13368" spans="16:20">
      <c r="P13368" s="70" t="str">
        <f t="shared" si="625"/>
        <v/>
      </c>
      <c r="Q13368" s="70" t="str">
        <f t="shared" si="626"/>
        <v/>
      </c>
      <c r="R13368" s="70" t="str">
        <f>IFERROR(IF(K13368="handling and wharfage",SUM(P13368:Q13368),IF(OR(K13368="tank",K13368="Boat",K13368="car"),INDEX(Rate!$B$4:$M$25,MATCH(Gilbert!N13368,Rate!$A$4:$A$25,0),MATCH(Gilbert!L13368,Rate!$B$3:$M$3,0))*O13368*0.8,INDEX(Rate!$B$4:$M$25,MATCH(Gilbert!N13368,Rate!$A$4:$A$25,0),MATCH(Gilbert!L13368,Rate!$B$3:$M$3,0))*O13368)),"")</f>
        <v/>
      </c>
      <c r="T13368" s="71" t="str">
        <f t="shared" si="627"/>
        <v/>
      </c>
    </row>
    <row r="13369" spans="16:20">
      <c r="P13369" s="70" t="str">
        <f t="shared" si="625"/>
        <v/>
      </c>
      <c r="Q13369" s="70" t="str">
        <f t="shared" si="626"/>
        <v/>
      </c>
      <c r="R13369" s="70" t="str">
        <f>IFERROR(IF(K13369="handling and wharfage",SUM(P13369:Q13369),IF(OR(K13369="tank",K13369="Boat",K13369="car"),INDEX(Rate!$B$4:$M$25,MATCH(Gilbert!N13369,Rate!$A$4:$A$25,0),MATCH(Gilbert!L13369,Rate!$B$3:$M$3,0))*O13369*0.8,INDEX(Rate!$B$4:$M$25,MATCH(Gilbert!N13369,Rate!$A$4:$A$25,0),MATCH(Gilbert!L13369,Rate!$B$3:$M$3,0))*O13369)),"")</f>
        <v/>
      </c>
      <c r="T13369" s="71" t="str">
        <f t="shared" si="627"/>
        <v/>
      </c>
    </row>
    <row r="13370" spans="16:20">
      <c r="P13370" s="70" t="str">
        <f t="shared" si="625"/>
        <v/>
      </c>
      <c r="Q13370" s="70" t="str">
        <f t="shared" si="626"/>
        <v/>
      </c>
      <c r="R13370" s="70" t="str">
        <f>IFERROR(IF(K13370="handling and wharfage",SUM(P13370:Q13370),IF(OR(K13370="tank",K13370="Boat",K13370="car"),INDEX(Rate!$B$4:$M$25,MATCH(Gilbert!N13370,Rate!$A$4:$A$25,0),MATCH(Gilbert!L13370,Rate!$B$3:$M$3,0))*O13370*0.8,INDEX(Rate!$B$4:$M$25,MATCH(Gilbert!N13370,Rate!$A$4:$A$25,0),MATCH(Gilbert!L13370,Rate!$B$3:$M$3,0))*O13370)),"")</f>
        <v/>
      </c>
      <c r="T13370" s="71" t="str">
        <f t="shared" si="627"/>
        <v/>
      </c>
    </row>
    <row r="13371" spans="16:20">
      <c r="P13371" s="70" t="str">
        <f t="shared" si="625"/>
        <v/>
      </c>
      <c r="Q13371" s="70" t="str">
        <f t="shared" si="626"/>
        <v/>
      </c>
      <c r="R13371" s="70" t="str">
        <f>IFERROR(IF(K13371="handling and wharfage",SUM(P13371:Q13371),IF(OR(K13371="tank",K13371="Boat",K13371="car"),INDEX(Rate!$B$4:$M$25,MATCH(Gilbert!N13371,Rate!$A$4:$A$25,0),MATCH(Gilbert!L13371,Rate!$B$3:$M$3,0))*O13371*0.8,INDEX(Rate!$B$4:$M$25,MATCH(Gilbert!N13371,Rate!$A$4:$A$25,0),MATCH(Gilbert!L13371,Rate!$B$3:$M$3,0))*O13371)),"")</f>
        <v/>
      </c>
      <c r="T13371" s="71" t="str">
        <f t="shared" si="627"/>
        <v/>
      </c>
    </row>
    <row r="13372" spans="16:20">
      <c r="P13372" s="70" t="str">
        <f t="shared" si="625"/>
        <v/>
      </c>
      <c r="Q13372" s="70" t="str">
        <f t="shared" si="626"/>
        <v/>
      </c>
      <c r="R13372" s="70" t="str">
        <f>IFERROR(IF(K13372="handling and wharfage",SUM(P13372:Q13372),IF(OR(K13372="tank",K13372="Boat",K13372="car"),INDEX(Rate!$B$4:$M$25,MATCH(Gilbert!N13372,Rate!$A$4:$A$25,0),MATCH(Gilbert!L13372,Rate!$B$3:$M$3,0))*O13372*0.8,INDEX(Rate!$B$4:$M$25,MATCH(Gilbert!N13372,Rate!$A$4:$A$25,0),MATCH(Gilbert!L13372,Rate!$B$3:$M$3,0))*O13372)),"")</f>
        <v/>
      </c>
      <c r="T13372" s="71" t="str">
        <f t="shared" si="627"/>
        <v/>
      </c>
    </row>
    <row r="13373" spans="16:20">
      <c r="P13373" s="70" t="str">
        <f t="shared" si="625"/>
        <v/>
      </c>
      <c r="Q13373" s="70" t="str">
        <f t="shared" si="626"/>
        <v/>
      </c>
      <c r="R13373" s="70" t="str">
        <f>IFERROR(IF(K13373="handling and wharfage",SUM(P13373:Q13373),IF(OR(K13373="tank",K13373="Boat",K13373="car"),INDEX(Rate!$B$4:$M$25,MATCH(Gilbert!N13373,Rate!$A$4:$A$25,0),MATCH(Gilbert!L13373,Rate!$B$3:$M$3,0))*O13373*0.8,INDEX(Rate!$B$4:$M$25,MATCH(Gilbert!N13373,Rate!$A$4:$A$25,0),MATCH(Gilbert!L13373,Rate!$B$3:$M$3,0))*O13373)),"")</f>
        <v/>
      </c>
      <c r="T13373" s="71" t="str">
        <f t="shared" si="627"/>
        <v/>
      </c>
    </row>
    <row r="13374" spans="16:20">
      <c r="P13374" s="70" t="str">
        <f t="shared" si="625"/>
        <v/>
      </c>
      <c r="Q13374" s="70" t="str">
        <f t="shared" si="626"/>
        <v/>
      </c>
      <c r="R13374" s="70" t="str">
        <f>IFERROR(IF(K13374="handling and wharfage",SUM(P13374:Q13374),IF(OR(K13374="tank",K13374="Boat",K13374="car"),INDEX(Rate!$B$4:$M$25,MATCH(Gilbert!N13374,Rate!$A$4:$A$25,0),MATCH(Gilbert!L13374,Rate!$B$3:$M$3,0))*O13374*0.8,INDEX(Rate!$B$4:$M$25,MATCH(Gilbert!N13374,Rate!$A$4:$A$25,0),MATCH(Gilbert!L13374,Rate!$B$3:$M$3,0))*O13374)),"")</f>
        <v/>
      </c>
      <c r="T13374" s="71" t="str">
        <f t="shared" si="627"/>
        <v/>
      </c>
    </row>
    <row r="13375" spans="16:20">
      <c r="P13375" s="70" t="str">
        <f t="shared" si="625"/>
        <v/>
      </c>
      <c r="Q13375" s="70" t="str">
        <f t="shared" si="626"/>
        <v/>
      </c>
      <c r="R13375" s="70" t="str">
        <f>IFERROR(IF(K13375="handling and wharfage",SUM(P13375:Q13375),IF(OR(K13375="tank",K13375="Boat",K13375="car"),INDEX(Rate!$B$4:$M$25,MATCH(Gilbert!N13375,Rate!$A$4:$A$25,0),MATCH(Gilbert!L13375,Rate!$B$3:$M$3,0))*O13375*0.8,INDEX(Rate!$B$4:$M$25,MATCH(Gilbert!N13375,Rate!$A$4:$A$25,0),MATCH(Gilbert!L13375,Rate!$B$3:$M$3,0))*O13375)),"")</f>
        <v/>
      </c>
      <c r="T13375" s="71" t="str">
        <f t="shared" si="627"/>
        <v/>
      </c>
    </row>
    <row r="13376" spans="16:20">
      <c r="P13376" s="70" t="str">
        <f t="shared" si="625"/>
        <v/>
      </c>
      <c r="Q13376" s="70" t="str">
        <f t="shared" si="626"/>
        <v/>
      </c>
      <c r="R13376" s="70" t="str">
        <f>IFERROR(IF(K13376="handling and wharfage",SUM(P13376:Q13376),IF(OR(K13376="tank",K13376="Boat",K13376="car"),INDEX(Rate!$B$4:$M$25,MATCH(Gilbert!N13376,Rate!$A$4:$A$25,0),MATCH(Gilbert!L13376,Rate!$B$3:$M$3,0))*O13376*0.8,INDEX(Rate!$B$4:$M$25,MATCH(Gilbert!N13376,Rate!$A$4:$A$25,0),MATCH(Gilbert!L13376,Rate!$B$3:$M$3,0))*O13376)),"")</f>
        <v/>
      </c>
      <c r="T13376" s="71" t="str">
        <f t="shared" si="627"/>
        <v/>
      </c>
    </row>
    <row r="13377" spans="16:20">
      <c r="P13377" s="70" t="str">
        <f t="shared" si="625"/>
        <v/>
      </c>
      <c r="Q13377" s="70" t="str">
        <f t="shared" si="626"/>
        <v/>
      </c>
      <c r="R13377" s="70" t="str">
        <f>IFERROR(IF(K13377="handling and wharfage",SUM(P13377:Q13377),IF(OR(K13377="tank",K13377="Boat",K13377="car"),INDEX(Rate!$B$4:$M$25,MATCH(Gilbert!N13377,Rate!$A$4:$A$25,0),MATCH(Gilbert!L13377,Rate!$B$3:$M$3,0))*O13377*0.8,INDEX(Rate!$B$4:$M$25,MATCH(Gilbert!N13377,Rate!$A$4:$A$25,0),MATCH(Gilbert!L13377,Rate!$B$3:$M$3,0))*O13377)),"")</f>
        <v/>
      </c>
      <c r="T13377" s="71" t="str">
        <f t="shared" si="627"/>
        <v/>
      </c>
    </row>
    <row r="13378" spans="16:20">
      <c r="P13378" s="70" t="str">
        <f t="shared" si="625"/>
        <v/>
      </c>
      <c r="Q13378" s="70" t="str">
        <f t="shared" si="626"/>
        <v/>
      </c>
      <c r="R13378" s="70" t="str">
        <f>IFERROR(IF(K13378="handling and wharfage",SUM(P13378:Q13378),IF(OR(K13378="tank",K13378="Boat",K13378="car"),INDEX(Rate!$B$4:$M$25,MATCH(Gilbert!N13378,Rate!$A$4:$A$25,0),MATCH(Gilbert!L13378,Rate!$B$3:$M$3,0))*O13378*0.8,INDEX(Rate!$B$4:$M$25,MATCH(Gilbert!N13378,Rate!$A$4:$A$25,0),MATCH(Gilbert!L13378,Rate!$B$3:$M$3,0))*O13378)),"")</f>
        <v/>
      </c>
      <c r="T13378" s="71" t="str">
        <f t="shared" si="627"/>
        <v/>
      </c>
    </row>
    <row r="13379" spans="16:20">
      <c r="P13379" s="70" t="str">
        <f t="shared" ref="P13379:P13442" si="628">IF(OR(K13379="handling and wharfage",K13379="rau handling and wharfage"),O13379*30,"")</f>
        <v/>
      </c>
      <c r="Q13379" s="70" t="str">
        <f t="shared" ref="Q13379:Q13442" si="629">IF(K13379&lt;&gt;"handling and wharfage","",O13379*3.5)</f>
        <v/>
      </c>
      <c r="R13379" s="70" t="str">
        <f>IFERROR(IF(K13379="handling and wharfage",SUM(P13379:Q13379),IF(OR(K13379="tank",K13379="Boat",K13379="car"),INDEX(Rate!$B$4:$M$25,MATCH(Gilbert!N13379,Rate!$A$4:$A$25,0),MATCH(Gilbert!L13379,Rate!$B$3:$M$3,0))*O13379*0.8,INDEX(Rate!$B$4:$M$25,MATCH(Gilbert!N13379,Rate!$A$4:$A$25,0),MATCH(Gilbert!L13379,Rate!$B$3:$M$3,0))*O13379)),"")</f>
        <v/>
      </c>
      <c r="T13379" s="71" t="str">
        <f t="shared" ref="T13379:T13442" si="630">IF(L13379="","",IF(L13379="General2","F0070000061A","E31250000331"))</f>
        <v/>
      </c>
    </row>
    <row r="13380" spans="16:20">
      <c r="P13380" s="70" t="str">
        <f t="shared" si="628"/>
        <v/>
      </c>
      <c r="Q13380" s="70" t="str">
        <f t="shared" si="629"/>
        <v/>
      </c>
      <c r="R13380" s="70" t="str">
        <f>IFERROR(IF(K13380="handling and wharfage",SUM(P13380:Q13380),IF(OR(K13380="tank",K13380="Boat",K13380="car"),INDEX(Rate!$B$4:$M$25,MATCH(Gilbert!N13380,Rate!$A$4:$A$25,0),MATCH(Gilbert!L13380,Rate!$B$3:$M$3,0))*O13380*0.8,INDEX(Rate!$B$4:$M$25,MATCH(Gilbert!N13380,Rate!$A$4:$A$25,0),MATCH(Gilbert!L13380,Rate!$B$3:$M$3,0))*O13380)),"")</f>
        <v/>
      </c>
      <c r="T13380" s="71" t="str">
        <f t="shared" si="630"/>
        <v/>
      </c>
    </row>
    <row r="13381" spans="16:20">
      <c r="P13381" s="70" t="str">
        <f t="shared" si="628"/>
        <v/>
      </c>
      <c r="Q13381" s="70" t="str">
        <f t="shared" si="629"/>
        <v/>
      </c>
      <c r="R13381" s="70" t="str">
        <f>IFERROR(IF(K13381="handling and wharfage",SUM(P13381:Q13381),IF(OR(K13381="tank",K13381="Boat",K13381="car"),INDEX(Rate!$B$4:$M$25,MATCH(Gilbert!N13381,Rate!$A$4:$A$25,0),MATCH(Gilbert!L13381,Rate!$B$3:$M$3,0))*O13381*0.8,INDEX(Rate!$B$4:$M$25,MATCH(Gilbert!N13381,Rate!$A$4:$A$25,0),MATCH(Gilbert!L13381,Rate!$B$3:$M$3,0))*O13381)),"")</f>
        <v/>
      </c>
      <c r="T13381" s="71" t="str">
        <f t="shared" si="630"/>
        <v/>
      </c>
    </row>
    <row r="13382" spans="16:20">
      <c r="P13382" s="70" t="str">
        <f t="shared" si="628"/>
        <v/>
      </c>
      <c r="Q13382" s="70" t="str">
        <f t="shared" si="629"/>
        <v/>
      </c>
      <c r="R13382" s="70" t="str">
        <f>IFERROR(IF(K13382="handling and wharfage",SUM(P13382:Q13382),IF(OR(K13382="tank",K13382="Boat",K13382="car"),INDEX(Rate!$B$4:$M$25,MATCH(Gilbert!N13382,Rate!$A$4:$A$25,0),MATCH(Gilbert!L13382,Rate!$B$3:$M$3,0))*O13382*0.8,INDEX(Rate!$B$4:$M$25,MATCH(Gilbert!N13382,Rate!$A$4:$A$25,0),MATCH(Gilbert!L13382,Rate!$B$3:$M$3,0))*O13382)),"")</f>
        <v/>
      </c>
      <c r="T13382" s="71" t="str">
        <f t="shared" si="630"/>
        <v/>
      </c>
    </row>
    <row r="13383" spans="16:20">
      <c r="P13383" s="70" t="str">
        <f t="shared" si="628"/>
        <v/>
      </c>
      <c r="Q13383" s="70" t="str">
        <f t="shared" si="629"/>
        <v/>
      </c>
      <c r="R13383" s="70" t="str">
        <f>IFERROR(IF(K13383="handling and wharfage",SUM(P13383:Q13383),IF(OR(K13383="tank",K13383="Boat",K13383="car"),INDEX(Rate!$B$4:$M$25,MATCH(Gilbert!N13383,Rate!$A$4:$A$25,0),MATCH(Gilbert!L13383,Rate!$B$3:$M$3,0))*O13383*0.8,INDEX(Rate!$B$4:$M$25,MATCH(Gilbert!N13383,Rate!$A$4:$A$25,0),MATCH(Gilbert!L13383,Rate!$B$3:$M$3,0))*O13383)),"")</f>
        <v/>
      </c>
      <c r="T13383" s="71" t="str">
        <f t="shared" si="630"/>
        <v/>
      </c>
    </row>
    <row r="13384" spans="16:20">
      <c r="P13384" s="70" t="str">
        <f t="shared" si="628"/>
        <v/>
      </c>
      <c r="Q13384" s="70" t="str">
        <f t="shared" si="629"/>
        <v/>
      </c>
      <c r="R13384" s="70" t="str">
        <f>IFERROR(IF(K13384="handling and wharfage",SUM(P13384:Q13384),IF(OR(K13384="tank",K13384="Boat",K13384="car"),INDEX(Rate!$B$4:$M$25,MATCH(Gilbert!N13384,Rate!$A$4:$A$25,0),MATCH(Gilbert!L13384,Rate!$B$3:$M$3,0))*O13384*0.8,INDEX(Rate!$B$4:$M$25,MATCH(Gilbert!N13384,Rate!$A$4:$A$25,0),MATCH(Gilbert!L13384,Rate!$B$3:$M$3,0))*O13384)),"")</f>
        <v/>
      </c>
      <c r="T13384" s="71" t="str">
        <f t="shared" si="630"/>
        <v/>
      </c>
    </row>
    <row r="13385" spans="16:20">
      <c r="P13385" s="70" t="str">
        <f t="shared" si="628"/>
        <v/>
      </c>
      <c r="Q13385" s="70" t="str">
        <f t="shared" si="629"/>
        <v/>
      </c>
      <c r="R13385" s="70" t="str">
        <f>IFERROR(IF(K13385="handling and wharfage",SUM(P13385:Q13385),IF(OR(K13385="tank",K13385="Boat",K13385="car"),INDEX(Rate!$B$4:$M$25,MATCH(Gilbert!N13385,Rate!$A$4:$A$25,0),MATCH(Gilbert!L13385,Rate!$B$3:$M$3,0))*O13385*0.8,INDEX(Rate!$B$4:$M$25,MATCH(Gilbert!N13385,Rate!$A$4:$A$25,0),MATCH(Gilbert!L13385,Rate!$B$3:$M$3,0))*O13385)),"")</f>
        <v/>
      </c>
      <c r="T13385" s="71" t="str">
        <f t="shared" si="630"/>
        <v/>
      </c>
    </row>
    <row r="13386" spans="16:20">
      <c r="P13386" s="70" t="str">
        <f t="shared" si="628"/>
        <v/>
      </c>
      <c r="Q13386" s="70" t="str">
        <f t="shared" si="629"/>
        <v/>
      </c>
      <c r="R13386" s="70" t="str">
        <f>IFERROR(IF(K13386="handling and wharfage",SUM(P13386:Q13386),IF(OR(K13386="tank",K13386="Boat",K13386="car"),INDEX(Rate!$B$4:$M$25,MATCH(Gilbert!N13386,Rate!$A$4:$A$25,0),MATCH(Gilbert!L13386,Rate!$B$3:$M$3,0))*O13386*0.8,INDEX(Rate!$B$4:$M$25,MATCH(Gilbert!N13386,Rate!$A$4:$A$25,0),MATCH(Gilbert!L13386,Rate!$B$3:$M$3,0))*O13386)),"")</f>
        <v/>
      </c>
      <c r="T13386" s="71" t="str">
        <f t="shared" si="630"/>
        <v/>
      </c>
    </row>
    <row r="13387" spans="16:20">
      <c r="P13387" s="70" t="str">
        <f t="shared" si="628"/>
        <v/>
      </c>
      <c r="Q13387" s="70" t="str">
        <f t="shared" si="629"/>
        <v/>
      </c>
      <c r="R13387" s="70" t="str">
        <f>IFERROR(IF(K13387="handling and wharfage",SUM(P13387:Q13387),IF(OR(K13387="tank",K13387="Boat",K13387="car"),INDEX(Rate!$B$4:$M$25,MATCH(Gilbert!N13387,Rate!$A$4:$A$25,0),MATCH(Gilbert!L13387,Rate!$B$3:$M$3,0))*O13387*0.8,INDEX(Rate!$B$4:$M$25,MATCH(Gilbert!N13387,Rate!$A$4:$A$25,0),MATCH(Gilbert!L13387,Rate!$B$3:$M$3,0))*O13387)),"")</f>
        <v/>
      </c>
      <c r="T13387" s="71" t="str">
        <f t="shared" si="630"/>
        <v/>
      </c>
    </row>
    <row r="13388" spans="16:20">
      <c r="P13388" s="70" t="str">
        <f t="shared" si="628"/>
        <v/>
      </c>
      <c r="Q13388" s="70" t="str">
        <f t="shared" si="629"/>
        <v/>
      </c>
      <c r="R13388" s="70" t="str">
        <f>IFERROR(IF(K13388="handling and wharfage",SUM(P13388:Q13388),IF(OR(K13388="tank",K13388="Boat",K13388="car"),INDEX(Rate!$B$4:$M$25,MATCH(Gilbert!N13388,Rate!$A$4:$A$25,0),MATCH(Gilbert!L13388,Rate!$B$3:$M$3,0))*O13388*0.8,INDEX(Rate!$B$4:$M$25,MATCH(Gilbert!N13388,Rate!$A$4:$A$25,0),MATCH(Gilbert!L13388,Rate!$B$3:$M$3,0))*O13388)),"")</f>
        <v/>
      </c>
      <c r="T13388" s="71" t="str">
        <f t="shared" si="630"/>
        <v/>
      </c>
    </row>
    <row r="13389" spans="16:20">
      <c r="P13389" s="70" t="str">
        <f t="shared" si="628"/>
        <v/>
      </c>
      <c r="Q13389" s="70" t="str">
        <f t="shared" si="629"/>
        <v/>
      </c>
      <c r="R13389" s="70" t="str">
        <f>IFERROR(IF(K13389="handling and wharfage",SUM(P13389:Q13389),IF(OR(K13389="tank",K13389="Boat",K13389="car"),INDEX(Rate!$B$4:$M$25,MATCH(Gilbert!N13389,Rate!$A$4:$A$25,0),MATCH(Gilbert!L13389,Rate!$B$3:$M$3,0))*O13389*0.8,INDEX(Rate!$B$4:$M$25,MATCH(Gilbert!N13389,Rate!$A$4:$A$25,0),MATCH(Gilbert!L13389,Rate!$B$3:$M$3,0))*O13389)),"")</f>
        <v/>
      </c>
      <c r="T13389" s="71" t="str">
        <f t="shared" si="630"/>
        <v/>
      </c>
    </row>
    <row r="13390" spans="16:20">
      <c r="P13390" s="70" t="str">
        <f t="shared" si="628"/>
        <v/>
      </c>
      <c r="Q13390" s="70" t="str">
        <f t="shared" si="629"/>
        <v/>
      </c>
      <c r="R13390" s="70" t="str">
        <f>IFERROR(IF(K13390="handling and wharfage",SUM(P13390:Q13390),IF(OR(K13390="tank",K13390="Boat",K13390="car"),INDEX(Rate!$B$4:$M$25,MATCH(Gilbert!N13390,Rate!$A$4:$A$25,0),MATCH(Gilbert!L13390,Rate!$B$3:$M$3,0))*O13390*0.8,INDEX(Rate!$B$4:$M$25,MATCH(Gilbert!N13390,Rate!$A$4:$A$25,0),MATCH(Gilbert!L13390,Rate!$B$3:$M$3,0))*O13390)),"")</f>
        <v/>
      </c>
      <c r="T13390" s="71" t="str">
        <f t="shared" si="630"/>
        <v/>
      </c>
    </row>
    <row r="13391" spans="16:20">
      <c r="P13391" s="70" t="str">
        <f t="shared" si="628"/>
        <v/>
      </c>
      <c r="Q13391" s="70" t="str">
        <f t="shared" si="629"/>
        <v/>
      </c>
      <c r="R13391" s="70" t="str">
        <f>IFERROR(IF(K13391="handling and wharfage",SUM(P13391:Q13391),IF(OR(K13391="tank",K13391="Boat",K13391="car"),INDEX(Rate!$B$4:$M$25,MATCH(Gilbert!N13391,Rate!$A$4:$A$25,0),MATCH(Gilbert!L13391,Rate!$B$3:$M$3,0))*O13391*0.8,INDEX(Rate!$B$4:$M$25,MATCH(Gilbert!N13391,Rate!$A$4:$A$25,0),MATCH(Gilbert!L13391,Rate!$B$3:$M$3,0))*O13391)),"")</f>
        <v/>
      </c>
      <c r="T13391" s="71" t="str">
        <f t="shared" si="630"/>
        <v/>
      </c>
    </row>
    <row r="13392" spans="16:20">
      <c r="P13392" s="70" t="str">
        <f t="shared" si="628"/>
        <v/>
      </c>
      <c r="Q13392" s="70" t="str">
        <f t="shared" si="629"/>
        <v/>
      </c>
      <c r="R13392" s="70" t="str">
        <f>IFERROR(IF(K13392="handling and wharfage",SUM(P13392:Q13392),IF(OR(K13392="tank",K13392="Boat",K13392="car"),INDEX(Rate!$B$4:$M$25,MATCH(Gilbert!N13392,Rate!$A$4:$A$25,0),MATCH(Gilbert!L13392,Rate!$B$3:$M$3,0))*O13392*0.8,INDEX(Rate!$B$4:$M$25,MATCH(Gilbert!N13392,Rate!$A$4:$A$25,0),MATCH(Gilbert!L13392,Rate!$B$3:$M$3,0))*O13392)),"")</f>
        <v/>
      </c>
      <c r="T13392" s="71" t="str">
        <f t="shared" si="630"/>
        <v/>
      </c>
    </row>
    <row r="13393" spans="16:20">
      <c r="P13393" s="70" t="str">
        <f t="shared" si="628"/>
        <v/>
      </c>
      <c r="Q13393" s="70" t="str">
        <f t="shared" si="629"/>
        <v/>
      </c>
      <c r="R13393" s="70" t="str">
        <f>IFERROR(IF(K13393="handling and wharfage",SUM(P13393:Q13393),IF(OR(K13393="tank",K13393="Boat",K13393="car"),INDEX(Rate!$B$4:$M$25,MATCH(Gilbert!N13393,Rate!$A$4:$A$25,0),MATCH(Gilbert!L13393,Rate!$B$3:$M$3,0))*O13393*0.8,INDEX(Rate!$B$4:$M$25,MATCH(Gilbert!N13393,Rate!$A$4:$A$25,0),MATCH(Gilbert!L13393,Rate!$B$3:$M$3,0))*O13393)),"")</f>
        <v/>
      </c>
      <c r="T13393" s="71" t="str">
        <f t="shared" si="630"/>
        <v/>
      </c>
    </row>
    <row r="13394" spans="16:20">
      <c r="P13394" s="70" t="str">
        <f t="shared" si="628"/>
        <v/>
      </c>
      <c r="Q13394" s="70" t="str">
        <f t="shared" si="629"/>
        <v/>
      </c>
      <c r="R13394" s="70" t="str">
        <f>IFERROR(IF(K13394="handling and wharfage",SUM(P13394:Q13394),IF(OR(K13394="tank",K13394="Boat",K13394="car"),INDEX(Rate!$B$4:$M$25,MATCH(Gilbert!N13394,Rate!$A$4:$A$25,0),MATCH(Gilbert!L13394,Rate!$B$3:$M$3,0))*O13394*0.8,INDEX(Rate!$B$4:$M$25,MATCH(Gilbert!N13394,Rate!$A$4:$A$25,0),MATCH(Gilbert!L13394,Rate!$B$3:$M$3,0))*O13394)),"")</f>
        <v/>
      </c>
      <c r="T13394" s="71" t="str">
        <f t="shared" si="630"/>
        <v/>
      </c>
    </row>
    <row r="13395" spans="16:20">
      <c r="P13395" s="70" t="str">
        <f t="shared" si="628"/>
        <v/>
      </c>
      <c r="Q13395" s="70" t="str">
        <f t="shared" si="629"/>
        <v/>
      </c>
      <c r="R13395" s="70" t="str">
        <f>IFERROR(IF(K13395="handling and wharfage",SUM(P13395:Q13395),IF(OR(K13395="tank",K13395="Boat",K13395="car"),INDEX(Rate!$B$4:$M$25,MATCH(Gilbert!N13395,Rate!$A$4:$A$25,0),MATCH(Gilbert!L13395,Rate!$B$3:$M$3,0))*O13395*0.8,INDEX(Rate!$B$4:$M$25,MATCH(Gilbert!N13395,Rate!$A$4:$A$25,0),MATCH(Gilbert!L13395,Rate!$B$3:$M$3,0))*O13395)),"")</f>
        <v/>
      </c>
      <c r="T13395" s="71" t="str">
        <f t="shared" si="630"/>
        <v/>
      </c>
    </row>
    <row r="13396" spans="16:20">
      <c r="P13396" s="70" t="str">
        <f t="shared" si="628"/>
        <v/>
      </c>
      <c r="Q13396" s="70" t="str">
        <f t="shared" si="629"/>
        <v/>
      </c>
      <c r="R13396" s="70" t="str">
        <f>IFERROR(IF(K13396="handling and wharfage",SUM(P13396:Q13396),IF(OR(K13396="tank",K13396="Boat",K13396="car"),INDEX(Rate!$B$4:$M$25,MATCH(Gilbert!N13396,Rate!$A$4:$A$25,0),MATCH(Gilbert!L13396,Rate!$B$3:$M$3,0))*O13396*0.8,INDEX(Rate!$B$4:$M$25,MATCH(Gilbert!N13396,Rate!$A$4:$A$25,0),MATCH(Gilbert!L13396,Rate!$B$3:$M$3,0))*O13396)),"")</f>
        <v/>
      </c>
      <c r="T13396" s="71" t="str">
        <f t="shared" si="630"/>
        <v/>
      </c>
    </row>
    <row r="13397" spans="16:20">
      <c r="P13397" s="70" t="str">
        <f t="shared" si="628"/>
        <v/>
      </c>
      <c r="Q13397" s="70" t="str">
        <f t="shared" si="629"/>
        <v/>
      </c>
      <c r="R13397" s="70" t="str">
        <f>IFERROR(IF(K13397="handling and wharfage",SUM(P13397:Q13397),IF(OR(K13397="tank",K13397="Boat",K13397="car"),INDEX(Rate!$B$4:$M$25,MATCH(Gilbert!N13397,Rate!$A$4:$A$25,0),MATCH(Gilbert!L13397,Rate!$B$3:$M$3,0))*O13397*0.8,INDEX(Rate!$B$4:$M$25,MATCH(Gilbert!N13397,Rate!$A$4:$A$25,0),MATCH(Gilbert!L13397,Rate!$B$3:$M$3,0))*O13397)),"")</f>
        <v/>
      </c>
      <c r="T13397" s="71" t="str">
        <f t="shared" si="630"/>
        <v/>
      </c>
    </row>
    <row r="13398" spans="16:20">
      <c r="P13398" s="70" t="str">
        <f t="shared" si="628"/>
        <v/>
      </c>
      <c r="Q13398" s="70" t="str">
        <f t="shared" si="629"/>
        <v/>
      </c>
      <c r="R13398" s="70" t="str">
        <f>IFERROR(IF(K13398="handling and wharfage",SUM(P13398:Q13398),IF(OR(K13398="tank",K13398="Boat",K13398="car"),INDEX(Rate!$B$4:$M$25,MATCH(Gilbert!N13398,Rate!$A$4:$A$25,0),MATCH(Gilbert!L13398,Rate!$B$3:$M$3,0))*O13398*0.8,INDEX(Rate!$B$4:$M$25,MATCH(Gilbert!N13398,Rate!$A$4:$A$25,0),MATCH(Gilbert!L13398,Rate!$B$3:$M$3,0))*O13398)),"")</f>
        <v/>
      </c>
      <c r="T13398" s="71" t="str">
        <f t="shared" si="630"/>
        <v/>
      </c>
    </row>
    <row r="13399" spans="16:20">
      <c r="P13399" s="70" t="str">
        <f t="shared" si="628"/>
        <v/>
      </c>
      <c r="Q13399" s="70" t="str">
        <f t="shared" si="629"/>
        <v/>
      </c>
      <c r="R13399" s="70" t="str">
        <f>IFERROR(IF(K13399="handling and wharfage",SUM(P13399:Q13399),IF(OR(K13399="tank",K13399="Boat",K13399="car"),INDEX(Rate!$B$4:$M$25,MATCH(Gilbert!N13399,Rate!$A$4:$A$25,0),MATCH(Gilbert!L13399,Rate!$B$3:$M$3,0))*O13399*0.8,INDEX(Rate!$B$4:$M$25,MATCH(Gilbert!N13399,Rate!$A$4:$A$25,0),MATCH(Gilbert!L13399,Rate!$B$3:$M$3,0))*O13399)),"")</f>
        <v/>
      </c>
      <c r="T13399" s="71" t="str">
        <f t="shared" si="630"/>
        <v/>
      </c>
    </row>
    <row r="13400" spans="16:20">
      <c r="P13400" s="70" t="str">
        <f t="shared" si="628"/>
        <v/>
      </c>
      <c r="Q13400" s="70" t="str">
        <f t="shared" si="629"/>
        <v/>
      </c>
      <c r="R13400" s="70" t="str">
        <f>IFERROR(IF(K13400="handling and wharfage",SUM(P13400:Q13400),IF(OR(K13400="tank",K13400="Boat",K13400="car"),INDEX(Rate!$B$4:$M$25,MATCH(Gilbert!N13400,Rate!$A$4:$A$25,0),MATCH(Gilbert!L13400,Rate!$B$3:$M$3,0))*O13400*0.8,INDEX(Rate!$B$4:$M$25,MATCH(Gilbert!N13400,Rate!$A$4:$A$25,0),MATCH(Gilbert!L13400,Rate!$B$3:$M$3,0))*O13400)),"")</f>
        <v/>
      </c>
      <c r="T13400" s="71" t="str">
        <f t="shared" si="630"/>
        <v/>
      </c>
    </row>
    <row r="13401" spans="16:20">
      <c r="P13401" s="70" t="str">
        <f t="shared" si="628"/>
        <v/>
      </c>
      <c r="Q13401" s="70" t="str">
        <f t="shared" si="629"/>
        <v/>
      </c>
      <c r="R13401" s="70" t="str">
        <f>IFERROR(IF(K13401="handling and wharfage",SUM(P13401:Q13401),IF(OR(K13401="tank",K13401="Boat",K13401="car"),INDEX(Rate!$B$4:$M$25,MATCH(Gilbert!N13401,Rate!$A$4:$A$25,0),MATCH(Gilbert!L13401,Rate!$B$3:$M$3,0))*O13401*0.8,INDEX(Rate!$B$4:$M$25,MATCH(Gilbert!N13401,Rate!$A$4:$A$25,0),MATCH(Gilbert!L13401,Rate!$B$3:$M$3,0))*O13401)),"")</f>
        <v/>
      </c>
      <c r="T13401" s="71" t="str">
        <f t="shared" si="630"/>
        <v/>
      </c>
    </row>
    <row r="13402" spans="16:20">
      <c r="P13402" s="70" t="str">
        <f t="shared" si="628"/>
        <v/>
      </c>
      <c r="Q13402" s="70" t="str">
        <f t="shared" si="629"/>
        <v/>
      </c>
      <c r="R13402" s="70" t="str">
        <f>IFERROR(IF(K13402="handling and wharfage",SUM(P13402:Q13402),IF(OR(K13402="tank",K13402="Boat",K13402="car"),INDEX(Rate!$B$4:$M$25,MATCH(Gilbert!N13402,Rate!$A$4:$A$25,0),MATCH(Gilbert!L13402,Rate!$B$3:$M$3,0))*O13402*0.8,INDEX(Rate!$B$4:$M$25,MATCH(Gilbert!N13402,Rate!$A$4:$A$25,0),MATCH(Gilbert!L13402,Rate!$B$3:$M$3,0))*O13402)),"")</f>
        <v/>
      </c>
      <c r="T13402" s="71" t="str">
        <f t="shared" si="630"/>
        <v/>
      </c>
    </row>
    <row r="13403" spans="16:20">
      <c r="P13403" s="70" t="str">
        <f t="shared" si="628"/>
        <v/>
      </c>
      <c r="Q13403" s="70" t="str">
        <f t="shared" si="629"/>
        <v/>
      </c>
      <c r="R13403" s="70" t="str">
        <f>IFERROR(IF(K13403="handling and wharfage",SUM(P13403:Q13403),IF(OR(K13403="tank",K13403="Boat",K13403="car"),INDEX(Rate!$B$4:$M$25,MATCH(Gilbert!N13403,Rate!$A$4:$A$25,0),MATCH(Gilbert!L13403,Rate!$B$3:$M$3,0))*O13403*0.8,INDEX(Rate!$B$4:$M$25,MATCH(Gilbert!N13403,Rate!$A$4:$A$25,0),MATCH(Gilbert!L13403,Rate!$B$3:$M$3,0))*O13403)),"")</f>
        <v/>
      </c>
      <c r="T13403" s="71" t="str">
        <f t="shared" si="630"/>
        <v/>
      </c>
    </row>
    <row r="13404" spans="16:20">
      <c r="P13404" s="70" t="str">
        <f t="shared" si="628"/>
        <v/>
      </c>
      <c r="Q13404" s="70" t="str">
        <f t="shared" si="629"/>
        <v/>
      </c>
      <c r="R13404" s="70" t="str">
        <f>IFERROR(IF(K13404="handling and wharfage",SUM(P13404:Q13404),IF(OR(K13404="tank",K13404="Boat",K13404="car"),INDEX(Rate!$B$4:$M$25,MATCH(Gilbert!N13404,Rate!$A$4:$A$25,0),MATCH(Gilbert!L13404,Rate!$B$3:$M$3,0))*O13404*0.8,INDEX(Rate!$B$4:$M$25,MATCH(Gilbert!N13404,Rate!$A$4:$A$25,0),MATCH(Gilbert!L13404,Rate!$B$3:$M$3,0))*O13404)),"")</f>
        <v/>
      </c>
      <c r="T13404" s="71" t="str">
        <f t="shared" si="630"/>
        <v/>
      </c>
    </row>
    <row r="13405" spans="16:20">
      <c r="P13405" s="70" t="str">
        <f t="shared" si="628"/>
        <v/>
      </c>
      <c r="Q13405" s="70" t="str">
        <f t="shared" si="629"/>
        <v/>
      </c>
      <c r="R13405" s="70" t="str">
        <f>IFERROR(IF(K13405="handling and wharfage",SUM(P13405:Q13405),IF(OR(K13405="tank",K13405="Boat",K13405="car"),INDEX(Rate!$B$4:$M$25,MATCH(Gilbert!N13405,Rate!$A$4:$A$25,0),MATCH(Gilbert!L13405,Rate!$B$3:$M$3,0))*O13405*0.8,INDEX(Rate!$B$4:$M$25,MATCH(Gilbert!N13405,Rate!$A$4:$A$25,0),MATCH(Gilbert!L13405,Rate!$B$3:$M$3,0))*O13405)),"")</f>
        <v/>
      </c>
      <c r="T13405" s="71" t="str">
        <f t="shared" si="630"/>
        <v/>
      </c>
    </row>
    <row r="13406" spans="16:20">
      <c r="P13406" s="70" t="str">
        <f t="shared" si="628"/>
        <v/>
      </c>
      <c r="Q13406" s="70" t="str">
        <f t="shared" si="629"/>
        <v/>
      </c>
      <c r="R13406" s="70" t="str">
        <f>IFERROR(IF(K13406="handling and wharfage",SUM(P13406:Q13406),IF(OR(K13406="tank",K13406="Boat",K13406="car"),INDEX(Rate!$B$4:$M$25,MATCH(Gilbert!N13406,Rate!$A$4:$A$25,0),MATCH(Gilbert!L13406,Rate!$B$3:$M$3,0))*O13406*0.8,INDEX(Rate!$B$4:$M$25,MATCH(Gilbert!N13406,Rate!$A$4:$A$25,0),MATCH(Gilbert!L13406,Rate!$B$3:$M$3,0))*O13406)),"")</f>
        <v/>
      </c>
      <c r="T13406" s="71" t="str">
        <f t="shared" si="630"/>
        <v/>
      </c>
    </row>
    <row r="13407" spans="16:20">
      <c r="P13407" s="70" t="str">
        <f t="shared" si="628"/>
        <v/>
      </c>
      <c r="Q13407" s="70" t="str">
        <f t="shared" si="629"/>
        <v/>
      </c>
      <c r="R13407" s="70" t="str">
        <f>IFERROR(IF(K13407="handling and wharfage",SUM(P13407:Q13407),IF(OR(K13407="tank",K13407="Boat",K13407="car"),INDEX(Rate!$B$4:$M$25,MATCH(Gilbert!N13407,Rate!$A$4:$A$25,0),MATCH(Gilbert!L13407,Rate!$B$3:$M$3,0))*O13407*0.8,INDEX(Rate!$B$4:$M$25,MATCH(Gilbert!N13407,Rate!$A$4:$A$25,0),MATCH(Gilbert!L13407,Rate!$B$3:$M$3,0))*O13407)),"")</f>
        <v/>
      </c>
      <c r="T13407" s="71" t="str">
        <f t="shared" si="630"/>
        <v/>
      </c>
    </row>
    <row r="13408" spans="16:20">
      <c r="P13408" s="70" t="str">
        <f t="shared" si="628"/>
        <v/>
      </c>
      <c r="Q13408" s="70" t="str">
        <f t="shared" si="629"/>
        <v/>
      </c>
      <c r="R13408" s="70" t="str">
        <f>IFERROR(IF(K13408="handling and wharfage",SUM(P13408:Q13408),IF(OR(K13408="tank",K13408="Boat",K13408="car"),INDEX(Rate!$B$4:$M$25,MATCH(Gilbert!N13408,Rate!$A$4:$A$25,0),MATCH(Gilbert!L13408,Rate!$B$3:$M$3,0))*O13408*0.8,INDEX(Rate!$B$4:$M$25,MATCH(Gilbert!N13408,Rate!$A$4:$A$25,0),MATCH(Gilbert!L13408,Rate!$B$3:$M$3,0))*O13408)),"")</f>
        <v/>
      </c>
      <c r="T13408" s="71" t="str">
        <f t="shared" si="630"/>
        <v/>
      </c>
    </row>
    <row r="13409" spans="16:20">
      <c r="P13409" s="70" t="str">
        <f t="shared" si="628"/>
        <v/>
      </c>
      <c r="Q13409" s="70" t="str">
        <f t="shared" si="629"/>
        <v/>
      </c>
      <c r="R13409" s="70" t="str">
        <f>IFERROR(IF(K13409="handling and wharfage",SUM(P13409:Q13409),IF(OR(K13409="tank",K13409="Boat",K13409="car"),INDEX(Rate!$B$4:$M$25,MATCH(Gilbert!N13409,Rate!$A$4:$A$25,0),MATCH(Gilbert!L13409,Rate!$B$3:$M$3,0))*O13409*0.8,INDEX(Rate!$B$4:$M$25,MATCH(Gilbert!N13409,Rate!$A$4:$A$25,0),MATCH(Gilbert!L13409,Rate!$B$3:$M$3,0))*O13409)),"")</f>
        <v/>
      </c>
      <c r="T13409" s="71" t="str">
        <f t="shared" si="630"/>
        <v/>
      </c>
    </row>
    <row r="13410" spans="16:20">
      <c r="P13410" s="70" t="str">
        <f t="shared" si="628"/>
        <v/>
      </c>
      <c r="Q13410" s="70" t="str">
        <f t="shared" si="629"/>
        <v/>
      </c>
      <c r="R13410" s="70" t="str">
        <f>IFERROR(IF(K13410="handling and wharfage",SUM(P13410:Q13410),IF(OR(K13410="tank",K13410="Boat",K13410="car"),INDEX(Rate!$B$4:$M$25,MATCH(Gilbert!N13410,Rate!$A$4:$A$25,0),MATCH(Gilbert!L13410,Rate!$B$3:$M$3,0))*O13410*0.8,INDEX(Rate!$B$4:$M$25,MATCH(Gilbert!N13410,Rate!$A$4:$A$25,0),MATCH(Gilbert!L13410,Rate!$B$3:$M$3,0))*O13410)),"")</f>
        <v/>
      </c>
      <c r="T13410" s="71" t="str">
        <f t="shared" si="630"/>
        <v/>
      </c>
    </row>
    <row r="13411" spans="16:20">
      <c r="P13411" s="70" t="str">
        <f t="shared" si="628"/>
        <v/>
      </c>
      <c r="Q13411" s="70" t="str">
        <f t="shared" si="629"/>
        <v/>
      </c>
      <c r="R13411" s="70" t="str">
        <f>IFERROR(IF(K13411="handling and wharfage",SUM(P13411:Q13411),IF(OR(K13411="tank",K13411="Boat",K13411="car"),INDEX(Rate!$B$4:$M$25,MATCH(Gilbert!N13411,Rate!$A$4:$A$25,0),MATCH(Gilbert!L13411,Rate!$B$3:$M$3,0))*O13411*0.8,INDEX(Rate!$B$4:$M$25,MATCH(Gilbert!N13411,Rate!$A$4:$A$25,0),MATCH(Gilbert!L13411,Rate!$B$3:$M$3,0))*O13411)),"")</f>
        <v/>
      </c>
      <c r="T13411" s="71" t="str">
        <f t="shared" si="630"/>
        <v/>
      </c>
    </row>
    <row r="13412" spans="16:20">
      <c r="P13412" s="70" t="str">
        <f t="shared" si="628"/>
        <v/>
      </c>
      <c r="Q13412" s="70" t="str">
        <f t="shared" si="629"/>
        <v/>
      </c>
      <c r="R13412" s="70" t="str">
        <f>IFERROR(IF(K13412="handling and wharfage",SUM(P13412:Q13412),IF(OR(K13412="tank",K13412="Boat",K13412="car"),INDEX(Rate!$B$4:$M$25,MATCH(Gilbert!N13412,Rate!$A$4:$A$25,0),MATCH(Gilbert!L13412,Rate!$B$3:$M$3,0))*O13412*0.8,INDEX(Rate!$B$4:$M$25,MATCH(Gilbert!N13412,Rate!$A$4:$A$25,0),MATCH(Gilbert!L13412,Rate!$B$3:$M$3,0))*O13412)),"")</f>
        <v/>
      </c>
      <c r="T13412" s="71" t="str">
        <f t="shared" si="630"/>
        <v/>
      </c>
    </row>
    <row r="13413" spans="16:20">
      <c r="P13413" s="70" t="str">
        <f t="shared" si="628"/>
        <v/>
      </c>
      <c r="Q13413" s="70" t="str">
        <f t="shared" si="629"/>
        <v/>
      </c>
      <c r="R13413" s="70" t="str">
        <f>IFERROR(IF(K13413="handling and wharfage",SUM(P13413:Q13413),IF(OR(K13413="tank",K13413="Boat",K13413="car"),INDEX(Rate!$B$4:$M$25,MATCH(Gilbert!N13413,Rate!$A$4:$A$25,0),MATCH(Gilbert!L13413,Rate!$B$3:$M$3,0))*O13413*0.8,INDEX(Rate!$B$4:$M$25,MATCH(Gilbert!N13413,Rate!$A$4:$A$25,0),MATCH(Gilbert!L13413,Rate!$B$3:$M$3,0))*O13413)),"")</f>
        <v/>
      </c>
      <c r="T13413" s="71" t="str">
        <f t="shared" si="630"/>
        <v/>
      </c>
    </row>
    <row r="13414" spans="16:20">
      <c r="P13414" s="70" t="str">
        <f t="shared" si="628"/>
        <v/>
      </c>
      <c r="Q13414" s="70" t="str">
        <f t="shared" si="629"/>
        <v/>
      </c>
      <c r="R13414" s="70" t="str">
        <f>IFERROR(IF(K13414="handling and wharfage",SUM(P13414:Q13414),IF(OR(K13414="tank",K13414="Boat",K13414="car"),INDEX(Rate!$B$4:$M$25,MATCH(Gilbert!N13414,Rate!$A$4:$A$25,0),MATCH(Gilbert!L13414,Rate!$B$3:$M$3,0))*O13414*0.8,INDEX(Rate!$B$4:$M$25,MATCH(Gilbert!N13414,Rate!$A$4:$A$25,0),MATCH(Gilbert!L13414,Rate!$B$3:$M$3,0))*O13414)),"")</f>
        <v/>
      </c>
      <c r="T13414" s="71" t="str">
        <f t="shared" si="630"/>
        <v/>
      </c>
    </row>
    <row r="13415" spans="16:20">
      <c r="P13415" s="70" t="str">
        <f t="shared" si="628"/>
        <v/>
      </c>
      <c r="Q13415" s="70" t="str">
        <f t="shared" si="629"/>
        <v/>
      </c>
      <c r="R13415" s="70" t="str">
        <f>IFERROR(IF(K13415="handling and wharfage",SUM(P13415:Q13415),IF(OR(K13415="tank",K13415="Boat",K13415="car"),INDEX(Rate!$B$4:$M$25,MATCH(Gilbert!N13415,Rate!$A$4:$A$25,0),MATCH(Gilbert!L13415,Rate!$B$3:$M$3,0))*O13415*0.8,INDEX(Rate!$B$4:$M$25,MATCH(Gilbert!N13415,Rate!$A$4:$A$25,0),MATCH(Gilbert!L13415,Rate!$B$3:$M$3,0))*O13415)),"")</f>
        <v/>
      </c>
      <c r="T13415" s="71" t="str">
        <f t="shared" si="630"/>
        <v/>
      </c>
    </row>
    <row r="13416" spans="16:20">
      <c r="P13416" s="70" t="str">
        <f t="shared" si="628"/>
        <v/>
      </c>
      <c r="Q13416" s="70" t="str">
        <f t="shared" si="629"/>
        <v/>
      </c>
      <c r="R13416" s="70" t="str">
        <f>IFERROR(IF(K13416="handling and wharfage",SUM(P13416:Q13416),IF(OR(K13416="tank",K13416="Boat",K13416="car"),INDEX(Rate!$B$4:$M$25,MATCH(Gilbert!N13416,Rate!$A$4:$A$25,0),MATCH(Gilbert!L13416,Rate!$B$3:$M$3,0))*O13416*0.8,INDEX(Rate!$B$4:$M$25,MATCH(Gilbert!N13416,Rate!$A$4:$A$25,0),MATCH(Gilbert!L13416,Rate!$B$3:$M$3,0))*O13416)),"")</f>
        <v/>
      </c>
      <c r="T13416" s="71" t="str">
        <f t="shared" si="630"/>
        <v/>
      </c>
    </row>
    <row r="13417" spans="16:20">
      <c r="P13417" s="70" t="str">
        <f t="shared" si="628"/>
        <v/>
      </c>
      <c r="Q13417" s="70" t="str">
        <f t="shared" si="629"/>
        <v/>
      </c>
      <c r="R13417" s="70" t="str">
        <f>IFERROR(IF(K13417="handling and wharfage",SUM(P13417:Q13417),IF(OR(K13417="tank",K13417="Boat",K13417="car"),INDEX(Rate!$B$4:$M$25,MATCH(Gilbert!N13417,Rate!$A$4:$A$25,0),MATCH(Gilbert!L13417,Rate!$B$3:$M$3,0))*O13417*0.8,INDEX(Rate!$B$4:$M$25,MATCH(Gilbert!N13417,Rate!$A$4:$A$25,0),MATCH(Gilbert!L13417,Rate!$B$3:$M$3,0))*O13417)),"")</f>
        <v/>
      </c>
      <c r="T13417" s="71" t="str">
        <f t="shared" si="630"/>
        <v/>
      </c>
    </row>
    <row r="13418" spans="16:20">
      <c r="P13418" s="70" t="str">
        <f t="shared" si="628"/>
        <v/>
      </c>
      <c r="Q13418" s="70" t="str">
        <f t="shared" si="629"/>
        <v/>
      </c>
      <c r="R13418" s="70" t="str">
        <f>IFERROR(IF(K13418="handling and wharfage",SUM(P13418:Q13418),IF(OR(K13418="tank",K13418="Boat",K13418="car"),INDEX(Rate!$B$4:$M$25,MATCH(Gilbert!N13418,Rate!$A$4:$A$25,0),MATCH(Gilbert!L13418,Rate!$B$3:$M$3,0))*O13418*0.8,INDEX(Rate!$B$4:$M$25,MATCH(Gilbert!N13418,Rate!$A$4:$A$25,0),MATCH(Gilbert!L13418,Rate!$B$3:$M$3,0))*O13418)),"")</f>
        <v/>
      </c>
      <c r="T13418" s="71" t="str">
        <f t="shared" si="630"/>
        <v/>
      </c>
    </row>
    <row r="13419" spans="16:20">
      <c r="P13419" s="70" t="str">
        <f t="shared" si="628"/>
        <v/>
      </c>
      <c r="Q13419" s="70" t="str">
        <f t="shared" si="629"/>
        <v/>
      </c>
      <c r="R13419" s="70" t="str">
        <f>IFERROR(IF(K13419="handling and wharfage",SUM(P13419:Q13419),IF(OR(K13419="tank",K13419="Boat",K13419="car"),INDEX(Rate!$B$4:$M$25,MATCH(Gilbert!N13419,Rate!$A$4:$A$25,0),MATCH(Gilbert!L13419,Rate!$B$3:$M$3,0))*O13419*0.8,INDEX(Rate!$B$4:$M$25,MATCH(Gilbert!N13419,Rate!$A$4:$A$25,0),MATCH(Gilbert!L13419,Rate!$B$3:$M$3,0))*O13419)),"")</f>
        <v/>
      </c>
      <c r="T13419" s="71" t="str">
        <f t="shared" si="630"/>
        <v/>
      </c>
    </row>
    <row r="13420" spans="16:20">
      <c r="P13420" s="70" t="str">
        <f t="shared" si="628"/>
        <v/>
      </c>
      <c r="Q13420" s="70" t="str">
        <f t="shared" si="629"/>
        <v/>
      </c>
      <c r="R13420" s="70" t="str">
        <f>IFERROR(IF(K13420="handling and wharfage",SUM(P13420:Q13420),IF(OR(K13420="tank",K13420="Boat",K13420="car"),INDEX(Rate!$B$4:$M$25,MATCH(Gilbert!N13420,Rate!$A$4:$A$25,0),MATCH(Gilbert!L13420,Rate!$B$3:$M$3,0))*O13420*0.8,INDEX(Rate!$B$4:$M$25,MATCH(Gilbert!N13420,Rate!$A$4:$A$25,0),MATCH(Gilbert!L13420,Rate!$B$3:$M$3,0))*O13420)),"")</f>
        <v/>
      </c>
      <c r="T13420" s="71" t="str">
        <f t="shared" si="630"/>
        <v/>
      </c>
    </row>
    <row r="13421" spans="16:20">
      <c r="P13421" s="70" t="str">
        <f t="shared" si="628"/>
        <v/>
      </c>
      <c r="Q13421" s="70" t="str">
        <f t="shared" si="629"/>
        <v/>
      </c>
      <c r="R13421" s="70" t="str">
        <f>IFERROR(IF(K13421="handling and wharfage",SUM(P13421:Q13421),IF(OR(K13421="tank",K13421="Boat",K13421="car"),INDEX(Rate!$B$4:$M$25,MATCH(Gilbert!N13421,Rate!$A$4:$A$25,0),MATCH(Gilbert!L13421,Rate!$B$3:$M$3,0))*O13421*0.8,INDEX(Rate!$B$4:$M$25,MATCH(Gilbert!N13421,Rate!$A$4:$A$25,0),MATCH(Gilbert!L13421,Rate!$B$3:$M$3,0))*O13421)),"")</f>
        <v/>
      </c>
      <c r="T13421" s="71" t="str">
        <f t="shared" si="630"/>
        <v/>
      </c>
    </row>
    <row r="13422" spans="16:20">
      <c r="P13422" s="70" t="str">
        <f t="shared" si="628"/>
        <v/>
      </c>
      <c r="Q13422" s="70" t="str">
        <f t="shared" si="629"/>
        <v/>
      </c>
      <c r="R13422" s="70" t="str">
        <f>IFERROR(IF(K13422="handling and wharfage",SUM(P13422:Q13422),IF(OR(K13422="tank",K13422="Boat",K13422="car"),INDEX(Rate!$B$4:$M$25,MATCH(Gilbert!N13422,Rate!$A$4:$A$25,0),MATCH(Gilbert!L13422,Rate!$B$3:$M$3,0))*O13422*0.8,INDEX(Rate!$B$4:$M$25,MATCH(Gilbert!N13422,Rate!$A$4:$A$25,0),MATCH(Gilbert!L13422,Rate!$B$3:$M$3,0))*O13422)),"")</f>
        <v/>
      </c>
      <c r="T13422" s="71" t="str">
        <f t="shared" si="630"/>
        <v/>
      </c>
    </row>
    <row r="13423" spans="16:20">
      <c r="P13423" s="70" t="str">
        <f t="shared" si="628"/>
        <v/>
      </c>
      <c r="Q13423" s="70" t="str">
        <f t="shared" si="629"/>
        <v/>
      </c>
      <c r="R13423" s="70" t="str">
        <f>IFERROR(IF(K13423="handling and wharfage",SUM(P13423:Q13423),IF(OR(K13423="tank",K13423="Boat",K13423="car"),INDEX(Rate!$B$4:$M$25,MATCH(Gilbert!N13423,Rate!$A$4:$A$25,0),MATCH(Gilbert!L13423,Rate!$B$3:$M$3,0))*O13423*0.8,INDEX(Rate!$B$4:$M$25,MATCH(Gilbert!N13423,Rate!$A$4:$A$25,0),MATCH(Gilbert!L13423,Rate!$B$3:$M$3,0))*O13423)),"")</f>
        <v/>
      </c>
      <c r="T13423" s="71" t="str">
        <f t="shared" si="630"/>
        <v/>
      </c>
    </row>
    <row r="13424" spans="16:20">
      <c r="P13424" s="70" t="str">
        <f t="shared" si="628"/>
        <v/>
      </c>
      <c r="Q13424" s="70" t="str">
        <f t="shared" si="629"/>
        <v/>
      </c>
      <c r="R13424" s="70" t="str">
        <f>IFERROR(IF(K13424="handling and wharfage",SUM(P13424:Q13424),IF(OR(K13424="tank",K13424="Boat",K13424="car"),INDEX(Rate!$B$4:$M$25,MATCH(Gilbert!N13424,Rate!$A$4:$A$25,0),MATCH(Gilbert!L13424,Rate!$B$3:$M$3,0))*O13424*0.8,INDEX(Rate!$B$4:$M$25,MATCH(Gilbert!N13424,Rate!$A$4:$A$25,0),MATCH(Gilbert!L13424,Rate!$B$3:$M$3,0))*O13424)),"")</f>
        <v/>
      </c>
      <c r="T13424" s="71" t="str">
        <f t="shared" si="630"/>
        <v/>
      </c>
    </row>
    <row r="13425" spans="16:20">
      <c r="P13425" s="70" t="str">
        <f t="shared" si="628"/>
        <v/>
      </c>
      <c r="Q13425" s="70" t="str">
        <f t="shared" si="629"/>
        <v/>
      </c>
      <c r="R13425" s="70" t="str">
        <f>IFERROR(IF(K13425="handling and wharfage",SUM(P13425:Q13425),IF(OR(K13425="tank",K13425="Boat",K13425="car"),INDEX(Rate!$B$4:$M$25,MATCH(Gilbert!N13425,Rate!$A$4:$A$25,0),MATCH(Gilbert!L13425,Rate!$B$3:$M$3,0))*O13425*0.8,INDEX(Rate!$B$4:$M$25,MATCH(Gilbert!N13425,Rate!$A$4:$A$25,0),MATCH(Gilbert!L13425,Rate!$B$3:$M$3,0))*O13425)),"")</f>
        <v/>
      </c>
      <c r="T13425" s="71" t="str">
        <f t="shared" si="630"/>
        <v/>
      </c>
    </row>
    <row r="13426" spans="16:20">
      <c r="P13426" s="70" t="str">
        <f t="shared" si="628"/>
        <v/>
      </c>
      <c r="Q13426" s="70" t="str">
        <f t="shared" si="629"/>
        <v/>
      </c>
      <c r="R13426" s="70" t="str">
        <f>IFERROR(IF(K13426="handling and wharfage",SUM(P13426:Q13426),IF(OR(K13426="tank",K13426="Boat",K13426="car"),INDEX(Rate!$B$4:$M$25,MATCH(Gilbert!N13426,Rate!$A$4:$A$25,0),MATCH(Gilbert!L13426,Rate!$B$3:$M$3,0))*O13426*0.8,INDEX(Rate!$B$4:$M$25,MATCH(Gilbert!N13426,Rate!$A$4:$A$25,0),MATCH(Gilbert!L13426,Rate!$B$3:$M$3,0))*O13426)),"")</f>
        <v/>
      </c>
      <c r="T13426" s="71" t="str">
        <f t="shared" si="630"/>
        <v/>
      </c>
    </row>
    <row r="13427" spans="16:20">
      <c r="P13427" s="70" t="str">
        <f t="shared" si="628"/>
        <v/>
      </c>
      <c r="Q13427" s="70" t="str">
        <f t="shared" si="629"/>
        <v/>
      </c>
      <c r="R13427" s="70" t="str">
        <f>IFERROR(IF(K13427="handling and wharfage",SUM(P13427:Q13427),IF(OR(K13427="tank",K13427="Boat",K13427="car"),INDEX(Rate!$B$4:$M$25,MATCH(Gilbert!N13427,Rate!$A$4:$A$25,0),MATCH(Gilbert!L13427,Rate!$B$3:$M$3,0))*O13427*0.8,INDEX(Rate!$B$4:$M$25,MATCH(Gilbert!N13427,Rate!$A$4:$A$25,0),MATCH(Gilbert!L13427,Rate!$B$3:$M$3,0))*O13427)),"")</f>
        <v/>
      </c>
      <c r="T13427" s="71" t="str">
        <f t="shared" si="630"/>
        <v/>
      </c>
    </row>
    <row r="13428" spans="16:20">
      <c r="P13428" s="70" t="str">
        <f t="shared" si="628"/>
        <v/>
      </c>
      <c r="Q13428" s="70" t="str">
        <f t="shared" si="629"/>
        <v/>
      </c>
      <c r="R13428" s="70" t="str">
        <f>IFERROR(IF(K13428="handling and wharfage",SUM(P13428:Q13428),IF(OR(K13428="tank",K13428="Boat",K13428="car"),INDEX(Rate!$B$4:$M$25,MATCH(Gilbert!N13428,Rate!$A$4:$A$25,0),MATCH(Gilbert!L13428,Rate!$B$3:$M$3,0))*O13428*0.8,INDEX(Rate!$B$4:$M$25,MATCH(Gilbert!N13428,Rate!$A$4:$A$25,0),MATCH(Gilbert!L13428,Rate!$B$3:$M$3,0))*O13428)),"")</f>
        <v/>
      </c>
      <c r="T13428" s="71" t="str">
        <f t="shared" si="630"/>
        <v/>
      </c>
    </row>
    <row r="13429" spans="16:20">
      <c r="P13429" s="70" t="str">
        <f t="shared" si="628"/>
        <v/>
      </c>
      <c r="Q13429" s="70" t="str">
        <f t="shared" si="629"/>
        <v/>
      </c>
      <c r="R13429" s="70" t="str">
        <f>IFERROR(IF(K13429="handling and wharfage",SUM(P13429:Q13429),IF(OR(K13429="tank",K13429="Boat",K13429="car"),INDEX(Rate!$B$4:$M$25,MATCH(Gilbert!N13429,Rate!$A$4:$A$25,0),MATCH(Gilbert!L13429,Rate!$B$3:$M$3,0))*O13429*0.8,INDEX(Rate!$B$4:$M$25,MATCH(Gilbert!N13429,Rate!$A$4:$A$25,0),MATCH(Gilbert!L13429,Rate!$B$3:$M$3,0))*O13429)),"")</f>
        <v/>
      </c>
      <c r="T13429" s="71" t="str">
        <f t="shared" si="630"/>
        <v/>
      </c>
    </row>
    <row r="13430" spans="16:20">
      <c r="P13430" s="70" t="str">
        <f t="shared" si="628"/>
        <v/>
      </c>
      <c r="Q13430" s="70" t="str">
        <f t="shared" si="629"/>
        <v/>
      </c>
      <c r="R13430" s="70" t="str">
        <f>IFERROR(IF(K13430="handling and wharfage",SUM(P13430:Q13430),IF(OR(K13430="tank",K13430="Boat",K13430="car"),INDEX(Rate!$B$4:$M$25,MATCH(Gilbert!N13430,Rate!$A$4:$A$25,0),MATCH(Gilbert!L13430,Rate!$B$3:$M$3,0))*O13430*0.8,INDEX(Rate!$B$4:$M$25,MATCH(Gilbert!N13430,Rate!$A$4:$A$25,0),MATCH(Gilbert!L13430,Rate!$B$3:$M$3,0))*O13430)),"")</f>
        <v/>
      </c>
      <c r="T13430" s="71" t="str">
        <f t="shared" si="630"/>
        <v/>
      </c>
    </row>
    <row r="13431" spans="16:20">
      <c r="P13431" s="70" t="str">
        <f t="shared" si="628"/>
        <v/>
      </c>
      <c r="Q13431" s="70" t="str">
        <f t="shared" si="629"/>
        <v/>
      </c>
      <c r="R13431" s="70" t="str">
        <f>IFERROR(IF(K13431="handling and wharfage",SUM(P13431:Q13431),IF(OR(K13431="tank",K13431="Boat",K13431="car"),INDEX(Rate!$B$4:$M$25,MATCH(Gilbert!N13431,Rate!$A$4:$A$25,0),MATCH(Gilbert!L13431,Rate!$B$3:$M$3,0))*O13431*0.8,INDEX(Rate!$B$4:$M$25,MATCH(Gilbert!N13431,Rate!$A$4:$A$25,0),MATCH(Gilbert!L13431,Rate!$B$3:$M$3,0))*O13431)),"")</f>
        <v/>
      </c>
      <c r="T13431" s="71" t="str">
        <f t="shared" si="630"/>
        <v/>
      </c>
    </row>
    <row r="13432" spans="16:20">
      <c r="P13432" s="70" t="str">
        <f t="shared" si="628"/>
        <v/>
      </c>
      <c r="Q13432" s="70" t="str">
        <f t="shared" si="629"/>
        <v/>
      </c>
      <c r="R13432" s="70" t="str">
        <f>IFERROR(IF(K13432="handling and wharfage",SUM(P13432:Q13432),IF(OR(K13432="tank",K13432="Boat",K13432="car"),INDEX(Rate!$B$4:$M$25,MATCH(Gilbert!N13432,Rate!$A$4:$A$25,0),MATCH(Gilbert!L13432,Rate!$B$3:$M$3,0))*O13432*0.8,INDEX(Rate!$B$4:$M$25,MATCH(Gilbert!N13432,Rate!$A$4:$A$25,0),MATCH(Gilbert!L13432,Rate!$B$3:$M$3,0))*O13432)),"")</f>
        <v/>
      </c>
      <c r="T13432" s="71" t="str">
        <f t="shared" si="630"/>
        <v/>
      </c>
    </row>
    <row r="13433" spans="16:20">
      <c r="P13433" s="70" t="str">
        <f t="shared" si="628"/>
        <v/>
      </c>
      <c r="Q13433" s="70" t="str">
        <f t="shared" si="629"/>
        <v/>
      </c>
      <c r="R13433" s="70" t="str">
        <f>IFERROR(IF(K13433="handling and wharfage",SUM(P13433:Q13433),IF(OR(K13433="tank",K13433="Boat",K13433="car"),INDEX(Rate!$B$4:$M$25,MATCH(Gilbert!N13433,Rate!$A$4:$A$25,0),MATCH(Gilbert!L13433,Rate!$B$3:$M$3,0))*O13433*0.8,INDEX(Rate!$B$4:$M$25,MATCH(Gilbert!N13433,Rate!$A$4:$A$25,0),MATCH(Gilbert!L13433,Rate!$B$3:$M$3,0))*O13433)),"")</f>
        <v/>
      </c>
      <c r="T13433" s="71" t="str">
        <f t="shared" si="630"/>
        <v/>
      </c>
    </row>
    <row r="13434" spans="16:20">
      <c r="P13434" s="70" t="str">
        <f t="shared" si="628"/>
        <v/>
      </c>
      <c r="Q13434" s="70" t="str">
        <f t="shared" si="629"/>
        <v/>
      </c>
      <c r="R13434" s="70" t="str">
        <f>IFERROR(IF(K13434="handling and wharfage",SUM(P13434:Q13434),IF(OR(K13434="tank",K13434="Boat",K13434="car"),INDEX(Rate!$B$4:$M$25,MATCH(Gilbert!N13434,Rate!$A$4:$A$25,0),MATCH(Gilbert!L13434,Rate!$B$3:$M$3,0))*O13434*0.8,INDEX(Rate!$B$4:$M$25,MATCH(Gilbert!N13434,Rate!$A$4:$A$25,0),MATCH(Gilbert!L13434,Rate!$B$3:$M$3,0))*O13434)),"")</f>
        <v/>
      </c>
      <c r="T13434" s="71" t="str">
        <f t="shared" si="630"/>
        <v/>
      </c>
    </row>
    <row r="13435" spans="16:20">
      <c r="P13435" s="70" t="str">
        <f t="shared" si="628"/>
        <v/>
      </c>
      <c r="Q13435" s="70" t="str">
        <f t="shared" si="629"/>
        <v/>
      </c>
      <c r="R13435" s="70" t="str">
        <f>IFERROR(IF(K13435="handling and wharfage",SUM(P13435:Q13435),IF(OR(K13435="tank",K13435="Boat",K13435="car"),INDEX(Rate!$B$4:$M$25,MATCH(Gilbert!N13435,Rate!$A$4:$A$25,0),MATCH(Gilbert!L13435,Rate!$B$3:$M$3,0))*O13435*0.8,INDEX(Rate!$B$4:$M$25,MATCH(Gilbert!N13435,Rate!$A$4:$A$25,0),MATCH(Gilbert!L13435,Rate!$B$3:$M$3,0))*O13435)),"")</f>
        <v/>
      </c>
      <c r="T13435" s="71" t="str">
        <f t="shared" si="630"/>
        <v/>
      </c>
    </row>
    <row r="13436" spans="16:20">
      <c r="P13436" s="70" t="str">
        <f t="shared" si="628"/>
        <v/>
      </c>
      <c r="Q13436" s="70" t="str">
        <f t="shared" si="629"/>
        <v/>
      </c>
      <c r="R13436" s="70" t="str">
        <f>IFERROR(IF(K13436="handling and wharfage",SUM(P13436:Q13436),IF(OR(K13436="tank",K13436="Boat",K13436="car"),INDEX(Rate!$B$4:$M$25,MATCH(Gilbert!N13436,Rate!$A$4:$A$25,0),MATCH(Gilbert!L13436,Rate!$B$3:$M$3,0))*O13436*0.8,INDEX(Rate!$B$4:$M$25,MATCH(Gilbert!N13436,Rate!$A$4:$A$25,0),MATCH(Gilbert!L13436,Rate!$B$3:$M$3,0))*O13436)),"")</f>
        <v/>
      </c>
      <c r="T13436" s="71" t="str">
        <f t="shared" si="630"/>
        <v/>
      </c>
    </row>
    <row r="13437" spans="16:20">
      <c r="P13437" s="70" t="str">
        <f t="shared" si="628"/>
        <v/>
      </c>
      <c r="Q13437" s="70" t="str">
        <f t="shared" si="629"/>
        <v/>
      </c>
      <c r="R13437" s="70" t="str">
        <f>IFERROR(IF(K13437="handling and wharfage",SUM(P13437:Q13437),IF(OR(K13437="tank",K13437="Boat",K13437="car"),INDEX(Rate!$B$4:$M$25,MATCH(Gilbert!N13437,Rate!$A$4:$A$25,0),MATCH(Gilbert!L13437,Rate!$B$3:$M$3,0))*O13437*0.8,INDEX(Rate!$B$4:$M$25,MATCH(Gilbert!N13437,Rate!$A$4:$A$25,0),MATCH(Gilbert!L13437,Rate!$B$3:$M$3,0))*O13437)),"")</f>
        <v/>
      </c>
      <c r="T13437" s="71" t="str">
        <f t="shared" si="630"/>
        <v/>
      </c>
    </row>
    <row r="13438" spans="16:20">
      <c r="P13438" s="70" t="str">
        <f t="shared" si="628"/>
        <v/>
      </c>
      <c r="Q13438" s="70" t="str">
        <f t="shared" si="629"/>
        <v/>
      </c>
      <c r="R13438" s="70" t="str">
        <f>IFERROR(IF(K13438="handling and wharfage",SUM(P13438:Q13438),IF(OR(K13438="tank",K13438="Boat",K13438="car"),INDEX(Rate!$B$4:$M$25,MATCH(Gilbert!N13438,Rate!$A$4:$A$25,0),MATCH(Gilbert!L13438,Rate!$B$3:$M$3,0))*O13438*0.8,INDEX(Rate!$B$4:$M$25,MATCH(Gilbert!N13438,Rate!$A$4:$A$25,0),MATCH(Gilbert!L13438,Rate!$B$3:$M$3,0))*O13438)),"")</f>
        <v/>
      </c>
      <c r="T13438" s="71" t="str">
        <f t="shared" si="630"/>
        <v/>
      </c>
    </row>
    <row r="13439" spans="16:20">
      <c r="P13439" s="70" t="str">
        <f t="shared" si="628"/>
        <v/>
      </c>
      <c r="Q13439" s="70" t="str">
        <f t="shared" si="629"/>
        <v/>
      </c>
      <c r="R13439" s="70" t="str">
        <f>IFERROR(IF(K13439="handling and wharfage",SUM(P13439:Q13439),IF(OR(K13439="tank",K13439="Boat",K13439="car"),INDEX(Rate!$B$4:$M$25,MATCH(Gilbert!N13439,Rate!$A$4:$A$25,0),MATCH(Gilbert!L13439,Rate!$B$3:$M$3,0))*O13439*0.8,INDEX(Rate!$B$4:$M$25,MATCH(Gilbert!N13439,Rate!$A$4:$A$25,0),MATCH(Gilbert!L13439,Rate!$B$3:$M$3,0))*O13439)),"")</f>
        <v/>
      </c>
      <c r="T13439" s="71" t="str">
        <f t="shared" si="630"/>
        <v/>
      </c>
    </row>
    <row r="13440" spans="16:20">
      <c r="P13440" s="70" t="str">
        <f t="shared" si="628"/>
        <v/>
      </c>
      <c r="Q13440" s="70" t="str">
        <f t="shared" si="629"/>
        <v/>
      </c>
      <c r="R13440" s="70" t="str">
        <f>IFERROR(IF(K13440="handling and wharfage",SUM(P13440:Q13440),IF(OR(K13440="tank",K13440="Boat",K13440="car"),INDEX(Rate!$B$4:$M$25,MATCH(Gilbert!N13440,Rate!$A$4:$A$25,0),MATCH(Gilbert!L13440,Rate!$B$3:$M$3,0))*O13440*0.8,INDEX(Rate!$B$4:$M$25,MATCH(Gilbert!N13440,Rate!$A$4:$A$25,0),MATCH(Gilbert!L13440,Rate!$B$3:$M$3,0))*O13440)),"")</f>
        <v/>
      </c>
      <c r="T13440" s="71" t="str">
        <f t="shared" si="630"/>
        <v/>
      </c>
    </row>
    <row r="13441" spans="16:20">
      <c r="P13441" s="70" t="str">
        <f t="shared" si="628"/>
        <v/>
      </c>
      <c r="Q13441" s="70" t="str">
        <f t="shared" si="629"/>
        <v/>
      </c>
      <c r="R13441" s="70" t="str">
        <f>IFERROR(IF(K13441="handling and wharfage",SUM(P13441:Q13441),IF(OR(K13441="tank",K13441="Boat",K13441="car"),INDEX(Rate!$B$4:$M$25,MATCH(Gilbert!N13441,Rate!$A$4:$A$25,0),MATCH(Gilbert!L13441,Rate!$B$3:$M$3,0))*O13441*0.8,INDEX(Rate!$B$4:$M$25,MATCH(Gilbert!N13441,Rate!$A$4:$A$25,0),MATCH(Gilbert!L13441,Rate!$B$3:$M$3,0))*O13441)),"")</f>
        <v/>
      </c>
      <c r="T13441" s="71" t="str">
        <f t="shared" si="630"/>
        <v/>
      </c>
    </row>
    <row r="13442" spans="16:20">
      <c r="P13442" s="70" t="str">
        <f t="shared" si="628"/>
        <v/>
      </c>
      <c r="Q13442" s="70" t="str">
        <f t="shared" si="629"/>
        <v/>
      </c>
      <c r="R13442" s="70" t="str">
        <f>IFERROR(IF(K13442="handling and wharfage",SUM(P13442:Q13442),IF(OR(K13442="tank",K13442="Boat",K13442="car"),INDEX(Rate!$B$4:$M$25,MATCH(Gilbert!N13442,Rate!$A$4:$A$25,0),MATCH(Gilbert!L13442,Rate!$B$3:$M$3,0))*O13442*0.8,INDEX(Rate!$B$4:$M$25,MATCH(Gilbert!N13442,Rate!$A$4:$A$25,0),MATCH(Gilbert!L13442,Rate!$B$3:$M$3,0))*O13442)),"")</f>
        <v/>
      </c>
      <c r="T13442" s="71" t="str">
        <f t="shared" si="630"/>
        <v/>
      </c>
    </row>
    <row r="13443" spans="16:20">
      <c r="P13443" s="70" t="str">
        <f t="shared" ref="P13443:P13506" si="631">IF(OR(K13443="handling and wharfage",K13443="rau handling and wharfage"),O13443*30,"")</f>
        <v/>
      </c>
      <c r="Q13443" s="70" t="str">
        <f t="shared" ref="Q13443:Q13506" si="632">IF(K13443&lt;&gt;"handling and wharfage","",O13443*3.5)</f>
        <v/>
      </c>
      <c r="R13443" s="70" t="str">
        <f>IFERROR(IF(K13443="handling and wharfage",SUM(P13443:Q13443),IF(OR(K13443="tank",K13443="Boat",K13443="car"),INDEX(Rate!$B$4:$M$25,MATCH(Gilbert!N13443,Rate!$A$4:$A$25,0),MATCH(Gilbert!L13443,Rate!$B$3:$M$3,0))*O13443*0.8,INDEX(Rate!$B$4:$M$25,MATCH(Gilbert!N13443,Rate!$A$4:$A$25,0),MATCH(Gilbert!L13443,Rate!$B$3:$M$3,0))*O13443)),"")</f>
        <v/>
      </c>
      <c r="T13443" s="71" t="str">
        <f t="shared" ref="T13443:T13506" si="633">IF(L13443="","",IF(L13443="General2","F0070000061A","E31250000331"))</f>
        <v/>
      </c>
    </row>
    <row r="13444" spans="16:20">
      <c r="P13444" s="70" t="str">
        <f t="shared" si="631"/>
        <v/>
      </c>
      <c r="Q13444" s="70" t="str">
        <f t="shared" si="632"/>
        <v/>
      </c>
      <c r="R13444" s="70" t="str">
        <f>IFERROR(IF(K13444="handling and wharfage",SUM(P13444:Q13444),IF(OR(K13444="tank",K13444="Boat",K13444="car"),INDEX(Rate!$B$4:$M$25,MATCH(Gilbert!N13444,Rate!$A$4:$A$25,0),MATCH(Gilbert!L13444,Rate!$B$3:$M$3,0))*O13444*0.8,INDEX(Rate!$B$4:$M$25,MATCH(Gilbert!N13444,Rate!$A$4:$A$25,0),MATCH(Gilbert!L13444,Rate!$B$3:$M$3,0))*O13444)),"")</f>
        <v/>
      </c>
      <c r="T13444" s="71" t="str">
        <f t="shared" si="633"/>
        <v/>
      </c>
    </row>
    <row r="13445" spans="16:20">
      <c r="P13445" s="70" t="str">
        <f t="shared" si="631"/>
        <v/>
      </c>
      <c r="Q13445" s="70" t="str">
        <f t="shared" si="632"/>
        <v/>
      </c>
      <c r="R13445" s="70" t="str">
        <f>IFERROR(IF(K13445="handling and wharfage",SUM(P13445:Q13445),IF(OR(K13445="tank",K13445="Boat",K13445="car"),INDEX(Rate!$B$4:$M$25,MATCH(Gilbert!N13445,Rate!$A$4:$A$25,0),MATCH(Gilbert!L13445,Rate!$B$3:$M$3,0))*O13445*0.8,INDEX(Rate!$B$4:$M$25,MATCH(Gilbert!N13445,Rate!$A$4:$A$25,0),MATCH(Gilbert!L13445,Rate!$B$3:$M$3,0))*O13445)),"")</f>
        <v/>
      </c>
      <c r="T13445" s="71" t="str">
        <f t="shared" si="633"/>
        <v/>
      </c>
    </row>
    <row r="13446" spans="16:20">
      <c r="P13446" s="70" t="str">
        <f t="shared" si="631"/>
        <v/>
      </c>
      <c r="Q13446" s="70" t="str">
        <f t="shared" si="632"/>
        <v/>
      </c>
      <c r="R13446" s="70" t="str">
        <f>IFERROR(IF(K13446="handling and wharfage",SUM(P13446:Q13446),IF(OR(K13446="tank",K13446="Boat",K13446="car"),INDEX(Rate!$B$4:$M$25,MATCH(Gilbert!N13446,Rate!$A$4:$A$25,0),MATCH(Gilbert!L13446,Rate!$B$3:$M$3,0))*O13446*0.8,INDEX(Rate!$B$4:$M$25,MATCH(Gilbert!N13446,Rate!$A$4:$A$25,0),MATCH(Gilbert!L13446,Rate!$B$3:$M$3,0))*O13446)),"")</f>
        <v/>
      </c>
      <c r="T13446" s="71" t="str">
        <f t="shared" si="633"/>
        <v/>
      </c>
    </row>
    <row r="13447" spans="16:20">
      <c r="P13447" s="70" t="str">
        <f t="shared" si="631"/>
        <v/>
      </c>
      <c r="Q13447" s="70" t="str">
        <f t="shared" si="632"/>
        <v/>
      </c>
      <c r="R13447" s="70" t="str">
        <f>IFERROR(IF(K13447="handling and wharfage",SUM(P13447:Q13447),IF(OR(K13447="tank",K13447="Boat",K13447="car"),INDEX(Rate!$B$4:$M$25,MATCH(Gilbert!N13447,Rate!$A$4:$A$25,0),MATCH(Gilbert!L13447,Rate!$B$3:$M$3,0))*O13447*0.8,INDEX(Rate!$B$4:$M$25,MATCH(Gilbert!N13447,Rate!$A$4:$A$25,0),MATCH(Gilbert!L13447,Rate!$B$3:$M$3,0))*O13447)),"")</f>
        <v/>
      </c>
      <c r="T13447" s="71" t="str">
        <f t="shared" si="633"/>
        <v/>
      </c>
    </row>
    <row r="13448" spans="16:20">
      <c r="P13448" s="70" t="str">
        <f t="shared" si="631"/>
        <v/>
      </c>
      <c r="Q13448" s="70" t="str">
        <f t="shared" si="632"/>
        <v/>
      </c>
      <c r="R13448" s="70" t="str">
        <f>IFERROR(IF(K13448="handling and wharfage",SUM(P13448:Q13448),IF(OR(K13448="tank",K13448="Boat",K13448="car"),INDEX(Rate!$B$4:$M$25,MATCH(Gilbert!N13448,Rate!$A$4:$A$25,0),MATCH(Gilbert!L13448,Rate!$B$3:$M$3,0))*O13448*0.8,INDEX(Rate!$B$4:$M$25,MATCH(Gilbert!N13448,Rate!$A$4:$A$25,0),MATCH(Gilbert!L13448,Rate!$B$3:$M$3,0))*O13448)),"")</f>
        <v/>
      </c>
      <c r="T13448" s="71" t="str">
        <f t="shared" si="633"/>
        <v/>
      </c>
    </row>
    <row r="13449" spans="16:20">
      <c r="P13449" s="70" t="str">
        <f t="shared" si="631"/>
        <v/>
      </c>
      <c r="Q13449" s="70" t="str">
        <f t="shared" si="632"/>
        <v/>
      </c>
      <c r="R13449" s="70" t="str">
        <f>IFERROR(IF(K13449="handling and wharfage",SUM(P13449:Q13449),IF(OR(K13449="tank",K13449="Boat",K13449="car"),INDEX(Rate!$B$4:$M$25,MATCH(Gilbert!N13449,Rate!$A$4:$A$25,0),MATCH(Gilbert!L13449,Rate!$B$3:$M$3,0))*O13449*0.8,INDEX(Rate!$B$4:$M$25,MATCH(Gilbert!N13449,Rate!$A$4:$A$25,0),MATCH(Gilbert!L13449,Rate!$B$3:$M$3,0))*O13449)),"")</f>
        <v/>
      </c>
      <c r="T13449" s="71" t="str">
        <f t="shared" si="633"/>
        <v/>
      </c>
    </row>
    <row r="13450" spans="16:20">
      <c r="P13450" s="70" t="str">
        <f t="shared" si="631"/>
        <v/>
      </c>
      <c r="Q13450" s="70" t="str">
        <f t="shared" si="632"/>
        <v/>
      </c>
      <c r="R13450" s="70" t="str">
        <f>IFERROR(IF(K13450="handling and wharfage",SUM(P13450:Q13450),IF(OR(K13450="tank",K13450="Boat",K13450="car"),INDEX(Rate!$B$4:$M$25,MATCH(Gilbert!N13450,Rate!$A$4:$A$25,0),MATCH(Gilbert!L13450,Rate!$B$3:$M$3,0))*O13450*0.8,INDEX(Rate!$B$4:$M$25,MATCH(Gilbert!N13450,Rate!$A$4:$A$25,0),MATCH(Gilbert!L13450,Rate!$B$3:$M$3,0))*O13450)),"")</f>
        <v/>
      </c>
      <c r="T13450" s="71" t="str">
        <f t="shared" si="633"/>
        <v/>
      </c>
    </row>
    <row r="13451" spans="16:20">
      <c r="P13451" s="70" t="str">
        <f t="shared" si="631"/>
        <v/>
      </c>
      <c r="Q13451" s="70" t="str">
        <f t="shared" si="632"/>
        <v/>
      </c>
      <c r="R13451" s="70" t="str">
        <f>IFERROR(IF(K13451="handling and wharfage",SUM(P13451:Q13451),IF(OR(K13451="tank",K13451="Boat",K13451="car"),INDEX(Rate!$B$4:$M$25,MATCH(Gilbert!N13451,Rate!$A$4:$A$25,0),MATCH(Gilbert!L13451,Rate!$B$3:$M$3,0))*O13451*0.8,INDEX(Rate!$B$4:$M$25,MATCH(Gilbert!N13451,Rate!$A$4:$A$25,0),MATCH(Gilbert!L13451,Rate!$B$3:$M$3,0))*O13451)),"")</f>
        <v/>
      </c>
      <c r="T13451" s="71" t="str">
        <f t="shared" si="633"/>
        <v/>
      </c>
    </row>
    <row r="13452" spans="16:20">
      <c r="P13452" s="70" t="str">
        <f t="shared" si="631"/>
        <v/>
      </c>
      <c r="Q13452" s="70" t="str">
        <f t="shared" si="632"/>
        <v/>
      </c>
      <c r="R13452" s="70" t="str">
        <f>IFERROR(IF(K13452="handling and wharfage",SUM(P13452:Q13452),IF(OR(K13452="tank",K13452="Boat",K13452="car"),INDEX(Rate!$B$4:$M$25,MATCH(Gilbert!N13452,Rate!$A$4:$A$25,0),MATCH(Gilbert!L13452,Rate!$B$3:$M$3,0))*O13452*0.8,INDEX(Rate!$B$4:$M$25,MATCH(Gilbert!N13452,Rate!$A$4:$A$25,0),MATCH(Gilbert!L13452,Rate!$B$3:$M$3,0))*O13452)),"")</f>
        <v/>
      </c>
      <c r="T13452" s="71" t="str">
        <f t="shared" si="633"/>
        <v/>
      </c>
    </row>
    <row r="13453" spans="16:20">
      <c r="P13453" s="70" t="str">
        <f t="shared" si="631"/>
        <v/>
      </c>
      <c r="Q13453" s="70" t="str">
        <f t="shared" si="632"/>
        <v/>
      </c>
      <c r="R13453" s="70" t="str">
        <f>IFERROR(IF(K13453="handling and wharfage",SUM(P13453:Q13453),IF(OR(K13453="tank",K13453="Boat",K13453="car"),INDEX(Rate!$B$4:$M$25,MATCH(Gilbert!N13453,Rate!$A$4:$A$25,0),MATCH(Gilbert!L13453,Rate!$B$3:$M$3,0))*O13453*0.8,INDEX(Rate!$B$4:$M$25,MATCH(Gilbert!N13453,Rate!$A$4:$A$25,0),MATCH(Gilbert!L13453,Rate!$B$3:$M$3,0))*O13453)),"")</f>
        <v/>
      </c>
      <c r="T13453" s="71" t="str">
        <f t="shared" si="633"/>
        <v/>
      </c>
    </row>
    <row r="13454" spans="16:20">
      <c r="P13454" s="70" t="str">
        <f t="shared" si="631"/>
        <v/>
      </c>
      <c r="Q13454" s="70" t="str">
        <f t="shared" si="632"/>
        <v/>
      </c>
      <c r="R13454" s="70" t="str">
        <f>IFERROR(IF(K13454="handling and wharfage",SUM(P13454:Q13454),IF(OR(K13454="tank",K13454="Boat",K13454="car"),INDEX(Rate!$B$4:$M$25,MATCH(Gilbert!N13454,Rate!$A$4:$A$25,0),MATCH(Gilbert!L13454,Rate!$B$3:$M$3,0))*O13454*0.8,INDEX(Rate!$B$4:$M$25,MATCH(Gilbert!N13454,Rate!$A$4:$A$25,0),MATCH(Gilbert!L13454,Rate!$B$3:$M$3,0))*O13454)),"")</f>
        <v/>
      </c>
      <c r="T13454" s="71" t="str">
        <f t="shared" si="633"/>
        <v/>
      </c>
    </row>
    <row r="13455" spans="16:20">
      <c r="P13455" s="70" t="str">
        <f t="shared" si="631"/>
        <v/>
      </c>
      <c r="Q13455" s="70" t="str">
        <f t="shared" si="632"/>
        <v/>
      </c>
      <c r="R13455" s="70" t="str">
        <f>IFERROR(IF(K13455="handling and wharfage",SUM(P13455:Q13455),IF(OR(K13455="tank",K13455="Boat",K13455="car"),INDEX(Rate!$B$4:$M$25,MATCH(Gilbert!N13455,Rate!$A$4:$A$25,0),MATCH(Gilbert!L13455,Rate!$B$3:$M$3,0))*O13455*0.8,INDEX(Rate!$B$4:$M$25,MATCH(Gilbert!N13455,Rate!$A$4:$A$25,0),MATCH(Gilbert!L13455,Rate!$B$3:$M$3,0))*O13455)),"")</f>
        <v/>
      </c>
      <c r="T13455" s="71" t="str">
        <f t="shared" si="633"/>
        <v/>
      </c>
    </row>
    <row r="13456" spans="16:20">
      <c r="P13456" s="70" t="str">
        <f t="shared" si="631"/>
        <v/>
      </c>
      <c r="Q13456" s="70" t="str">
        <f t="shared" si="632"/>
        <v/>
      </c>
      <c r="R13456" s="70" t="str">
        <f>IFERROR(IF(K13456="handling and wharfage",SUM(P13456:Q13456),IF(OR(K13456="tank",K13456="Boat",K13456="car"),INDEX(Rate!$B$4:$M$25,MATCH(Gilbert!N13456,Rate!$A$4:$A$25,0),MATCH(Gilbert!L13456,Rate!$B$3:$M$3,0))*O13456*0.8,INDEX(Rate!$B$4:$M$25,MATCH(Gilbert!N13456,Rate!$A$4:$A$25,0),MATCH(Gilbert!L13456,Rate!$B$3:$M$3,0))*O13456)),"")</f>
        <v/>
      </c>
      <c r="T13456" s="71" t="str">
        <f t="shared" si="633"/>
        <v/>
      </c>
    </row>
    <row r="13457" spans="16:20">
      <c r="P13457" s="70" t="str">
        <f t="shared" si="631"/>
        <v/>
      </c>
      <c r="Q13457" s="70" t="str">
        <f t="shared" si="632"/>
        <v/>
      </c>
      <c r="R13457" s="70" t="str">
        <f>IFERROR(IF(K13457="handling and wharfage",SUM(P13457:Q13457),IF(OR(K13457="tank",K13457="Boat",K13457="car"),INDEX(Rate!$B$4:$M$25,MATCH(Gilbert!N13457,Rate!$A$4:$A$25,0),MATCH(Gilbert!L13457,Rate!$B$3:$M$3,0))*O13457*0.8,INDEX(Rate!$B$4:$M$25,MATCH(Gilbert!N13457,Rate!$A$4:$A$25,0),MATCH(Gilbert!L13457,Rate!$B$3:$M$3,0))*O13457)),"")</f>
        <v/>
      </c>
      <c r="T13457" s="71" t="str">
        <f t="shared" si="633"/>
        <v/>
      </c>
    </row>
    <row r="13458" spans="16:20">
      <c r="P13458" s="70" t="str">
        <f t="shared" si="631"/>
        <v/>
      </c>
      <c r="Q13458" s="70" t="str">
        <f t="shared" si="632"/>
        <v/>
      </c>
      <c r="R13458" s="70" t="str">
        <f>IFERROR(IF(K13458="handling and wharfage",SUM(P13458:Q13458),IF(OR(K13458="tank",K13458="Boat",K13458="car"),INDEX(Rate!$B$4:$M$25,MATCH(Gilbert!N13458,Rate!$A$4:$A$25,0),MATCH(Gilbert!L13458,Rate!$B$3:$M$3,0))*O13458*0.8,INDEX(Rate!$B$4:$M$25,MATCH(Gilbert!N13458,Rate!$A$4:$A$25,0),MATCH(Gilbert!L13458,Rate!$B$3:$M$3,0))*O13458)),"")</f>
        <v/>
      </c>
      <c r="T13458" s="71" t="str">
        <f t="shared" si="633"/>
        <v/>
      </c>
    </row>
    <row r="13459" spans="16:20">
      <c r="P13459" s="70" t="str">
        <f t="shared" si="631"/>
        <v/>
      </c>
      <c r="Q13459" s="70" t="str">
        <f t="shared" si="632"/>
        <v/>
      </c>
      <c r="R13459" s="70" t="str">
        <f>IFERROR(IF(K13459="handling and wharfage",SUM(P13459:Q13459),IF(OR(K13459="tank",K13459="Boat",K13459="car"),INDEX(Rate!$B$4:$M$25,MATCH(Gilbert!N13459,Rate!$A$4:$A$25,0),MATCH(Gilbert!L13459,Rate!$B$3:$M$3,0))*O13459*0.8,INDEX(Rate!$B$4:$M$25,MATCH(Gilbert!N13459,Rate!$A$4:$A$25,0),MATCH(Gilbert!L13459,Rate!$B$3:$M$3,0))*O13459)),"")</f>
        <v/>
      </c>
      <c r="T13459" s="71" t="str">
        <f t="shared" si="633"/>
        <v/>
      </c>
    </row>
    <row r="13460" spans="16:20">
      <c r="P13460" s="70" t="str">
        <f t="shared" si="631"/>
        <v/>
      </c>
      <c r="Q13460" s="70" t="str">
        <f t="shared" si="632"/>
        <v/>
      </c>
      <c r="R13460" s="70" t="str">
        <f>IFERROR(IF(K13460="handling and wharfage",SUM(P13460:Q13460),IF(OR(K13460="tank",K13460="Boat",K13460="car"),INDEX(Rate!$B$4:$M$25,MATCH(Gilbert!N13460,Rate!$A$4:$A$25,0),MATCH(Gilbert!L13460,Rate!$B$3:$M$3,0))*O13460*0.8,INDEX(Rate!$B$4:$M$25,MATCH(Gilbert!N13460,Rate!$A$4:$A$25,0),MATCH(Gilbert!L13460,Rate!$B$3:$M$3,0))*O13460)),"")</f>
        <v/>
      </c>
      <c r="T13460" s="71" t="str">
        <f t="shared" si="633"/>
        <v/>
      </c>
    </row>
    <row r="13461" spans="16:20">
      <c r="P13461" s="70" t="str">
        <f t="shared" si="631"/>
        <v/>
      </c>
      <c r="Q13461" s="70" t="str">
        <f t="shared" si="632"/>
        <v/>
      </c>
      <c r="R13461" s="70" t="str">
        <f>IFERROR(IF(K13461="handling and wharfage",SUM(P13461:Q13461),IF(OR(K13461="tank",K13461="Boat",K13461="car"),INDEX(Rate!$B$4:$M$25,MATCH(Gilbert!N13461,Rate!$A$4:$A$25,0),MATCH(Gilbert!L13461,Rate!$B$3:$M$3,0))*O13461*0.8,INDEX(Rate!$B$4:$M$25,MATCH(Gilbert!N13461,Rate!$A$4:$A$25,0),MATCH(Gilbert!L13461,Rate!$B$3:$M$3,0))*O13461)),"")</f>
        <v/>
      </c>
      <c r="T13461" s="71" t="str">
        <f t="shared" si="633"/>
        <v/>
      </c>
    </row>
    <row r="13462" spans="16:20">
      <c r="P13462" s="70" t="str">
        <f t="shared" si="631"/>
        <v/>
      </c>
      <c r="Q13462" s="70" t="str">
        <f t="shared" si="632"/>
        <v/>
      </c>
      <c r="R13462" s="70" t="str">
        <f>IFERROR(IF(K13462="handling and wharfage",SUM(P13462:Q13462),IF(OR(K13462="tank",K13462="Boat",K13462="car"),INDEX(Rate!$B$4:$M$25,MATCH(Gilbert!N13462,Rate!$A$4:$A$25,0),MATCH(Gilbert!L13462,Rate!$B$3:$M$3,0))*O13462*0.8,INDEX(Rate!$B$4:$M$25,MATCH(Gilbert!N13462,Rate!$A$4:$A$25,0),MATCH(Gilbert!L13462,Rate!$B$3:$M$3,0))*O13462)),"")</f>
        <v/>
      </c>
      <c r="T13462" s="71" t="str">
        <f t="shared" si="633"/>
        <v/>
      </c>
    </row>
    <row r="13463" spans="16:20">
      <c r="P13463" s="70" t="str">
        <f t="shared" si="631"/>
        <v/>
      </c>
      <c r="Q13463" s="70" t="str">
        <f t="shared" si="632"/>
        <v/>
      </c>
      <c r="R13463" s="70" t="str">
        <f>IFERROR(IF(K13463="handling and wharfage",SUM(P13463:Q13463),IF(OR(K13463="tank",K13463="Boat",K13463="car"),INDEX(Rate!$B$4:$M$25,MATCH(Gilbert!N13463,Rate!$A$4:$A$25,0),MATCH(Gilbert!L13463,Rate!$B$3:$M$3,0))*O13463*0.8,INDEX(Rate!$B$4:$M$25,MATCH(Gilbert!N13463,Rate!$A$4:$A$25,0),MATCH(Gilbert!L13463,Rate!$B$3:$M$3,0))*O13463)),"")</f>
        <v/>
      </c>
      <c r="T13463" s="71" t="str">
        <f t="shared" si="633"/>
        <v/>
      </c>
    </row>
    <row r="13464" spans="16:20">
      <c r="P13464" s="70" t="str">
        <f t="shared" si="631"/>
        <v/>
      </c>
      <c r="Q13464" s="70" t="str">
        <f t="shared" si="632"/>
        <v/>
      </c>
      <c r="R13464" s="70" t="str">
        <f>IFERROR(IF(K13464="handling and wharfage",SUM(P13464:Q13464),IF(OR(K13464="tank",K13464="Boat",K13464="car"),INDEX(Rate!$B$4:$M$25,MATCH(Gilbert!N13464,Rate!$A$4:$A$25,0),MATCH(Gilbert!L13464,Rate!$B$3:$M$3,0))*O13464*0.8,INDEX(Rate!$B$4:$M$25,MATCH(Gilbert!N13464,Rate!$A$4:$A$25,0),MATCH(Gilbert!L13464,Rate!$B$3:$M$3,0))*O13464)),"")</f>
        <v/>
      </c>
      <c r="T13464" s="71" t="str">
        <f t="shared" si="633"/>
        <v/>
      </c>
    </row>
    <row r="13465" spans="16:20">
      <c r="P13465" s="70" t="str">
        <f t="shared" si="631"/>
        <v/>
      </c>
      <c r="Q13465" s="70" t="str">
        <f t="shared" si="632"/>
        <v/>
      </c>
      <c r="R13465" s="70" t="str">
        <f>IFERROR(IF(K13465="handling and wharfage",SUM(P13465:Q13465),IF(OR(K13465="tank",K13465="Boat",K13465="car"),INDEX(Rate!$B$4:$M$25,MATCH(Gilbert!N13465,Rate!$A$4:$A$25,0),MATCH(Gilbert!L13465,Rate!$B$3:$M$3,0))*O13465*0.8,INDEX(Rate!$B$4:$M$25,MATCH(Gilbert!N13465,Rate!$A$4:$A$25,0),MATCH(Gilbert!L13465,Rate!$B$3:$M$3,0))*O13465)),"")</f>
        <v/>
      </c>
      <c r="T13465" s="71" t="str">
        <f t="shared" si="633"/>
        <v/>
      </c>
    </row>
    <row r="13466" spans="16:20">
      <c r="P13466" s="70" t="str">
        <f t="shared" si="631"/>
        <v/>
      </c>
      <c r="Q13466" s="70" t="str">
        <f t="shared" si="632"/>
        <v/>
      </c>
      <c r="R13466" s="70" t="str">
        <f>IFERROR(IF(K13466="handling and wharfage",SUM(P13466:Q13466),IF(OR(K13466="tank",K13466="Boat",K13466="car"),INDEX(Rate!$B$4:$M$25,MATCH(Gilbert!N13466,Rate!$A$4:$A$25,0),MATCH(Gilbert!L13466,Rate!$B$3:$M$3,0))*O13466*0.8,INDEX(Rate!$B$4:$M$25,MATCH(Gilbert!N13466,Rate!$A$4:$A$25,0),MATCH(Gilbert!L13466,Rate!$B$3:$M$3,0))*O13466)),"")</f>
        <v/>
      </c>
      <c r="T13466" s="71" t="str">
        <f t="shared" si="633"/>
        <v/>
      </c>
    </row>
    <row r="13467" spans="16:20">
      <c r="P13467" s="70" t="str">
        <f t="shared" si="631"/>
        <v/>
      </c>
      <c r="Q13467" s="70" t="str">
        <f t="shared" si="632"/>
        <v/>
      </c>
      <c r="R13467" s="70" t="str">
        <f>IFERROR(IF(K13467="handling and wharfage",SUM(P13467:Q13467),IF(OR(K13467="tank",K13467="Boat",K13467="car"),INDEX(Rate!$B$4:$M$25,MATCH(Gilbert!N13467,Rate!$A$4:$A$25,0),MATCH(Gilbert!L13467,Rate!$B$3:$M$3,0))*O13467*0.8,INDEX(Rate!$B$4:$M$25,MATCH(Gilbert!N13467,Rate!$A$4:$A$25,0),MATCH(Gilbert!L13467,Rate!$B$3:$M$3,0))*O13467)),"")</f>
        <v/>
      </c>
      <c r="T13467" s="71" t="str">
        <f t="shared" si="633"/>
        <v/>
      </c>
    </row>
    <row r="13468" spans="16:20">
      <c r="P13468" s="70" t="str">
        <f t="shared" si="631"/>
        <v/>
      </c>
      <c r="Q13468" s="70" t="str">
        <f t="shared" si="632"/>
        <v/>
      </c>
      <c r="R13468" s="70" t="str">
        <f>IFERROR(IF(K13468="handling and wharfage",SUM(P13468:Q13468),IF(OR(K13468="tank",K13468="Boat",K13468="car"),INDEX(Rate!$B$4:$M$25,MATCH(Gilbert!N13468,Rate!$A$4:$A$25,0),MATCH(Gilbert!L13468,Rate!$B$3:$M$3,0))*O13468*0.8,INDEX(Rate!$B$4:$M$25,MATCH(Gilbert!N13468,Rate!$A$4:$A$25,0),MATCH(Gilbert!L13468,Rate!$B$3:$M$3,0))*O13468)),"")</f>
        <v/>
      </c>
      <c r="T13468" s="71" t="str">
        <f t="shared" si="633"/>
        <v/>
      </c>
    </row>
    <row r="13469" spans="16:20">
      <c r="P13469" s="70" t="str">
        <f t="shared" si="631"/>
        <v/>
      </c>
      <c r="Q13469" s="70" t="str">
        <f t="shared" si="632"/>
        <v/>
      </c>
      <c r="R13469" s="70" t="str">
        <f>IFERROR(IF(K13469="handling and wharfage",SUM(P13469:Q13469),IF(OR(K13469="tank",K13469="Boat",K13469="car"),INDEX(Rate!$B$4:$M$25,MATCH(Gilbert!N13469,Rate!$A$4:$A$25,0),MATCH(Gilbert!L13469,Rate!$B$3:$M$3,0))*O13469*0.8,INDEX(Rate!$B$4:$M$25,MATCH(Gilbert!N13469,Rate!$A$4:$A$25,0),MATCH(Gilbert!L13469,Rate!$B$3:$M$3,0))*O13469)),"")</f>
        <v/>
      </c>
      <c r="T13469" s="71" t="str">
        <f t="shared" si="633"/>
        <v/>
      </c>
    </row>
    <row r="13470" spans="16:20">
      <c r="P13470" s="70" t="str">
        <f t="shared" si="631"/>
        <v/>
      </c>
      <c r="Q13470" s="70" t="str">
        <f t="shared" si="632"/>
        <v/>
      </c>
      <c r="R13470" s="70" t="str">
        <f>IFERROR(IF(K13470="handling and wharfage",SUM(P13470:Q13470),IF(OR(K13470="tank",K13470="Boat",K13470="car"),INDEX(Rate!$B$4:$M$25,MATCH(Gilbert!N13470,Rate!$A$4:$A$25,0),MATCH(Gilbert!L13470,Rate!$B$3:$M$3,0))*O13470*0.8,INDEX(Rate!$B$4:$M$25,MATCH(Gilbert!N13470,Rate!$A$4:$A$25,0),MATCH(Gilbert!L13470,Rate!$B$3:$M$3,0))*O13470)),"")</f>
        <v/>
      </c>
      <c r="T13470" s="71" t="str">
        <f t="shared" si="633"/>
        <v/>
      </c>
    </row>
    <row r="13471" spans="16:20">
      <c r="P13471" s="70" t="str">
        <f t="shared" si="631"/>
        <v/>
      </c>
      <c r="Q13471" s="70" t="str">
        <f t="shared" si="632"/>
        <v/>
      </c>
      <c r="R13471" s="70" t="str">
        <f>IFERROR(IF(K13471="handling and wharfage",SUM(P13471:Q13471),IF(OR(K13471="tank",K13471="Boat",K13471="car"),INDEX(Rate!$B$4:$M$25,MATCH(Gilbert!N13471,Rate!$A$4:$A$25,0),MATCH(Gilbert!L13471,Rate!$B$3:$M$3,0))*O13471*0.8,INDEX(Rate!$B$4:$M$25,MATCH(Gilbert!N13471,Rate!$A$4:$A$25,0),MATCH(Gilbert!L13471,Rate!$B$3:$M$3,0))*O13471)),"")</f>
        <v/>
      </c>
      <c r="T13471" s="71" t="str">
        <f t="shared" si="633"/>
        <v/>
      </c>
    </row>
    <row r="13472" spans="16:20">
      <c r="P13472" s="70" t="str">
        <f t="shared" si="631"/>
        <v/>
      </c>
      <c r="Q13472" s="70" t="str">
        <f t="shared" si="632"/>
        <v/>
      </c>
      <c r="R13472" s="70" t="str">
        <f>IFERROR(IF(K13472="handling and wharfage",SUM(P13472:Q13472),IF(OR(K13472="tank",K13472="Boat",K13472="car"),INDEX(Rate!$B$4:$M$25,MATCH(Gilbert!N13472,Rate!$A$4:$A$25,0),MATCH(Gilbert!L13472,Rate!$B$3:$M$3,0))*O13472*0.8,INDEX(Rate!$B$4:$M$25,MATCH(Gilbert!N13472,Rate!$A$4:$A$25,0),MATCH(Gilbert!L13472,Rate!$B$3:$M$3,0))*O13472)),"")</f>
        <v/>
      </c>
      <c r="T13472" s="71" t="str">
        <f t="shared" si="633"/>
        <v/>
      </c>
    </row>
    <row r="13473" spans="16:20">
      <c r="P13473" s="70" t="str">
        <f t="shared" si="631"/>
        <v/>
      </c>
      <c r="Q13473" s="70" t="str">
        <f t="shared" si="632"/>
        <v/>
      </c>
      <c r="R13473" s="70" t="str">
        <f>IFERROR(IF(K13473="handling and wharfage",SUM(P13473:Q13473),IF(OR(K13473="tank",K13473="Boat",K13473="car"),INDEX(Rate!$B$4:$M$25,MATCH(Gilbert!N13473,Rate!$A$4:$A$25,0),MATCH(Gilbert!L13473,Rate!$B$3:$M$3,0))*O13473*0.8,INDEX(Rate!$B$4:$M$25,MATCH(Gilbert!N13473,Rate!$A$4:$A$25,0),MATCH(Gilbert!L13473,Rate!$B$3:$M$3,0))*O13473)),"")</f>
        <v/>
      </c>
      <c r="T13473" s="71" t="str">
        <f t="shared" si="633"/>
        <v/>
      </c>
    </row>
    <row r="13474" spans="16:20">
      <c r="P13474" s="70" t="str">
        <f t="shared" si="631"/>
        <v/>
      </c>
      <c r="Q13474" s="70" t="str">
        <f t="shared" si="632"/>
        <v/>
      </c>
      <c r="R13474" s="70" t="str">
        <f>IFERROR(IF(K13474="handling and wharfage",SUM(P13474:Q13474),IF(OR(K13474="tank",K13474="Boat",K13474="car"),INDEX(Rate!$B$4:$M$25,MATCH(Gilbert!N13474,Rate!$A$4:$A$25,0),MATCH(Gilbert!L13474,Rate!$B$3:$M$3,0))*O13474*0.8,INDEX(Rate!$B$4:$M$25,MATCH(Gilbert!N13474,Rate!$A$4:$A$25,0),MATCH(Gilbert!L13474,Rate!$B$3:$M$3,0))*O13474)),"")</f>
        <v/>
      </c>
      <c r="T13474" s="71" t="str">
        <f t="shared" si="633"/>
        <v/>
      </c>
    </row>
    <row r="13475" spans="16:20">
      <c r="P13475" s="70" t="str">
        <f t="shared" si="631"/>
        <v/>
      </c>
      <c r="Q13475" s="70" t="str">
        <f t="shared" si="632"/>
        <v/>
      </c>
      <c r="R13475" s="70" t="str">
        <f>IFERROR(IF(K13475="handling and wharfage",SUM(P13475:Q13475),IF(OR(K13475="tank",K13475="Boat",K13475="car"),INDEX(Rate!$B$4:$M$25,MATCH(Gilbert!N13475,Rate!$A$4:$A$25,0),MATCH(Gilbert!L13475,Rate!$B$3:$M$3,0))*O13475*0.8,INDEX(Rate!$B$4:$M$25,MATCH(Gilbert!N13475,Rate!$A$4:$A$25,0),MATCH(Gilbert!L13475,Rate!$B$3:$M$3,0))*O13475)),"")</f>
        <v/>
      </c>
      <c r="T13475" s="71" t="str">
        <f t="shared" si="633"/>
        <v/>
      </c>
    </row>
    <row r="13476" spans="16:20">
      <c r="P13476" s="70" t="str">
        <f t="shared" si="631"/>
        <v/>
      </c>
      <c r="Q13476" s="70" t="str">
        <f t="shared" si="632"/>
        <v/>
      </c>
      <c r="R13476" s="70" t="str">
        <f>IFERROR(IF(K13476="handling and wharfage",SUM(P13476:Q13476),IF(OR(K13476="tank",K13476="Boat",K13476="car"),INDEX(Rate!$B$4:$M$25,MATCH(Gilbert!N13476,Rate!$A$4:$A$25,0),MATCH(Gilbert!L13476,Rate!$B$3:$M$3,0))*O13476*0.8,INDEX(Rate!$B$4:$M$25,MATCH(Gilbert!N13476,Rate!$A$4:$A$25,0),MATCH(Gilbert!L13476,Rate!$B$3:$M$3,0))*O13476)),"")</f>
        <v/>
      </c>
      <c r="T13476" s="71" t="str">
        <f t="shared" si="633"/>
        <v/>
      </c>
    </row>
    <row r="13477" spans="16:20">
      <c r="P13477" s="70" t="str">
        <f t="shared" si="631"/>
        <v/>
      </c>
      <c r="Q13477" s="70" t="str">
        <f t="shared" si="632"/>
        <v/>
      </c>
      <c r="R13477" s="70" t="str">
        <f>IFERROR(IF(K13477="handling and wharfage",SUM(P13477:Q13477),IF(OR(K13477="tank",K13477="Boat",K13477="car"),INDEX(Rate!$B$4:$M$25,MATCH(Gilbert!N13477,Rate!$A$4:$A$25,0),MATCH(Gilbert!L13477,Rate!$B$3:$M$3,0))*O13477*0.8,INDEX(Rate!$B$4:$M$25,MATCH(Gilbert!N13477,Rate!$A$4:$A$25,0),MATCH(Gilbert!L13477,Rate!$B$3:$M$3,0))*O13477)),"")</f>
        <v/>
      </c>
      <c r="T13477" s="71" t="str">
        <f t="shared" si="633"/>
        <v/>
      </c>
    </row>
    <row r="13478" spans="16:20">
      <c r="P13478" s="70" t="str">
        <f t="shared" si="631"/>
        <v/>
      </c>
      <c r="Q13478" s="70" t="str">
        <f t="shared" si="632"/>
        <v/>
      </c>
      <c r="R13478" s="70" t="str">
        <f>IFERROR(IF(K13478="handling and wharfage",SUM(P13478:Q13478),IF(OR(K13478="tank",K13478="Boat",K13478="car"),INDEX(Rate!$B$4:$M$25,MATCH(Gilbert!N13478,Rate!$A$4:$A$25,0),MATCH(Gilbert!L13478,Rate!$B$3:$M$3,0))*O13478*0.8,INDEX(Rate!$B$4:$M$25,MATCH(Gilbert!N13478,Rate!$A$4:$A$25,0),MATCH(Gilbert!L13478,Rate!$B$3:$M$3,0))*O13478)),"")</f>
        <v/>
      </c>
      <c r="T13478" s="71" t="str">
        <f t="shared" si="633"/>
        <v/>
      </c>
    </row>
    <row r="13479" spans="16:20">
      <c r="P13479" s="70" t="str">
        <f t="shared" si="631"/>
        <v/>
      </c>
      <c r="Q13479" s="70" t="str">
        <f t="shared" si="632"/>
        <v/>
      </c>
      <c r="R13479" s="70" t="str">
        <f>IFERROR(IF(K13479="handling and wharfage",SUM(P13479:Q13479),IF(OR(K13479="tank",K13479="Boat",K13479="car"),INDEX(Rate!$B$4:$M$25,MATCH(Gilbert!N13479,Rate!$A$4:$A$25,0),MATCH(Gilbert!L13479,Rate!$B$3:$M$3,0))*O13479*0.8,INDEX(Rate!$B$4:$M$25,MATCH(Gilbert!N13479,Rate!$A$4:$A$25,0),MATCH(Gilbert!L13479,Rate!$B$3:$M$3,0))*O13479)),"")</f>
        <v/>
      </c>
      <c r="T13479" s="71" t="str">
        <f t="shared" si="633"/>
        <v/>
      </c>
    </row>
    <row r="13480" spans="16:20">
      <c r="P13480" s="70" t="str">
        <f t="shared" si="631"/>
        <v/>
      </c>
      <c r="Q13480" s="70" t="str">
        <f t="shared" si="632"/>
        <v/>
      </c>
      <c r="R13480" s="70" t="str">
        <f>IFERROR(IF(K13480="handling and wharfage",SUM(P13480:Q13480),IF(OR(K13480="tank",K13480="Boat",K13480="car"),INDEX(Rate!$B$4:$M$25,MATCH(Gilbert!N13480,Rate!$A$4:$A$25,0),MATCH(Gilbert!L13480,Rate!$B$3:$M$3,0))*O13480*0.8,INDEX(Rate!$B$4:$M$25,MATCH(Gilbert!N13480,Rate!$A$4:$A$25,0),MATCH(Gilbert!L13480,Rate!$B$3:$M$3,0))*O13480)),"")</f>
        <v/>
      </c>
      <c r="T13480" s="71" t="str">
        <f t="shared" si="633"/>
        <v/>
      </c>
    </row>
    <row r="13481" spans="16:20">
      <c r="P13481" s="70" t="str">
        <f t="shared" si="631"/>
        <v/>
      </c>
      <c r="Q13481" s="70" t="str">
        <f t="shared" si="632"/>
        <v/>
      </c>
      <c r="R13481" s="70" t="str">
        <f>IFERROR(IF(K13481="handling and wharfage",SUM(P13481:Q13481),IF(OR(K13481="tank",K13481="Boat",K13481="car"),INDEX(Rate!$B$4:$M$25,MATCH(Gilbert!N13481,Rate!$A$4:$A$25,0),MATCH(Gilbert!L13481,Rate!$B$3:$M$3,0))*O13481*0.8,INDEX(Rate!$B$4:$M$25,MATCH(Gilbert!N13481,Rate!$A$4:$A$25,0),MATCH(Gilbert!L13481,Rate!$B$3:$M$3,0))*O13481)),"")</f>
        <v/>
      </c>
      <c r="T13481" s="71" t="str">
        <f t="shared" si="633"/>
        <v/>
      </c>
    </row>
    <row r="13482" spans="16:20">
      <c r="P13482" s="70" t="str">
        <f t="shared" si="631"/>
        <v/>
      </c>
      <c r="Q13482" s="70" t="str">
        <f t="shared" si="632"/>
        <v/>
      </c>
      <c r="R13482" s="70" t="str">
        <f>IFERROR(IF(K13482="handling and wharfage",SUM(P13482:Q13482),IF(OR(K13482="tank",K13482="Boat",K13482="car"),INDEX(Rate!$B$4:$M$25,MATCH(Gilbert!N13482,Rate!$A$4:$A$25,0),MATCH(Gilbert!L13482,Rate!$B$3:$M$3,0))*O13482*0.8,INDEX(Rate!$B$4:$M$25,MATCH(Gilbert!N13482,Rate!$A$4:$A$25,0),MATCH(Gilbert!L13482,Rate!$B$3:$M$3,0))*O13482)),"")</f>
        <v/>
      </c>
      <c r="T13482" s="71" t="str">
        <f t="shared" si="633"/>
        <v/>
      </c>
    </row>
    <row r="13483" spans="16:20">
      <c r="P13483" s="70" t="str">
        <f t="shared" si="631"/>
        <v/>
      </c>
      <c r="Q13483" s="70" t="str">
        <f t="shared" si="632"/>
        <v/>
      </c>
      <c r="R13483" s="70" t="str">
        <f>IFERROR(IF(K13483="handling and wharfage",SUM(P13483:Q13483),IF(OR(K13483="tank",K13483="Boat",K13483="car"),INDEX(Rate!$B$4:$M$25,MATCH(Gilbert!N13483,Rate!$A$4:$A$25,0),MATCH(Gilbert!L13483,Rate!$B$3:$M$3,0))*O13483*0.8,INDEX(Rate!$B$4:$M$25,MATCH(Gilbert!N13483,Rate!$A$4:$A$25,0),MATCH(Gilbert!L13483,Rate!$B$3:$M$3,0))*O13483)),"")</f>
        <v/>
      </c>
      <c r="T13483" s="71" t="str">
        <f t="shared" si="633"/>
        <v/>
      </c>
    </row>
    <row r="13484" spans="16:20">
      <c r="P13484" s="70" t="str">
        <f t="shared" si="631"/>
        <v/>
      </c>
      <c r="Q13484" s="70" t="str">
        <f t="shared" si="632"/>
        <v/>
      </c>
      <c r="R13484" s="70" t="str">
        <f>IFERROR(IF(K13484="handling and wharfage",SUM(P13484:Q13484),IF(OR(K13484="tank",K13484="Boat",K13484="car"),INDEX(Rate!$B$4:$M$25,MATCH(Gilbert!N13484,Rate!$A$4:$A$25,0),MATCH(Gilbert!L13484,Rate!$B$3:$M$3,0))*O13484*0.8,INDEX(Rate!$B$4:$M$25,MATCH(Gilbert!N13484,Rate!$A$4:$A$25,0),MATCH(Gilbert!L13484,Rate!$B$3:$M$3,0))*O13484)),"")</f>
        <v/>
      </c>
      <c r="T13484" s="71" t="str">
        <f t="shared" si="633"/>
        <v/>
      </c>
    </row>
    <row r="13485" spans="16:20">
      <c r="P13485" s="70" t="str">
        <f t="shared" si="631"/>
        <v/>
      </c>
      <c r="Q13485" s="70" t="str">
        <f t="shared" si="632"/>
        <v/>
      </c>
      <c r="R13485" s="70" t="str">
        <f>IFERROR(IF(K13485="handling and wharfage",SUM(P13485:Q13485),IF(OR(K13485="tank",K13485="Boat",K13485="car"),INDEX(Rate!$B$4:$M$25,MATCH(Gilbert!N13485,Rate!$A$4:$A$25,0),MATCH(Gilbert!L13485,Rate!$B$3:$M$3,0))*O13485*0.8,INDEX(Rate!$B$4:$M$25,MATCH(Gilbert!N13485,Rate!$A$4:$A$25,0),MATCH(Gilbert!L13485,Rate!$B$3:$M$3,0))*O13485)),"")</f>
        <v/>
      </c>
      <c r="T13485" s="71" t="str">
        <f t="shared" si="633"/>
        <v/>
      </c>
    </row>
    <row r="13486" spans="16:20">
      <c r="P13486" s="70" t="str">
        <f t="shared" si="631"/>
        <v/>
      </c>
      <c r="Q13486" s="70" t="str">
        <f t="shared" si="632"/>
        <v/>
      </c>
      <c r="R13486" s="70" t="str">
        <f>IFERROR(IF(K13486="handling and wharfage",SUM(P13486:Q13486),IF(OR(K13486="tank",K13486="Boat",K13486="car"),INDEX(Rate!$B$4:$M$25,MATCH(Gilbert!N13486,Rate!$A$4:$A$25,0),MATCH(Gilbert!L13486,Rate!$B$3:$M$3,0))*O13486*0.8,INDEX(Rate!$B$4:$M$25,MATCH(Gilbert!N13486,Rate!$A$4:$A$25,0),MATCH(Gilbert!L13486,Rate!$B$3:$M$3,0))*O13486)),"")</f>
        <v/>
      </c>
      <c r="T13486" s="71" t="str">
        <f t="shared" si="633"/>
        <v/>
      </c>
    </row>
    <row r="13487" spans="16:20">
      <c r="P13487" s="70" t="str">
        <f t="shared" si="631"/>
        <v/>
      </c>
      <c r="Q13487" s="70" t="str">
        <f t="shared" si="632"/>
        <v/>
      </c>
      <c r="R13487" s="70" t="str">
        <f>IFERROR(IF(K13487="handling and wharfage",SUM(P13487:Q13487),IF(OR(K13487="tank",K13487="Boat",K13487="car"),INDEX(Rate!$B$4:$M$25,MATCH(Gilbert!N13487,Rate!$A$4:$A$25,0),MATCH(Gilbert!L13487,Rate!$B$3:$M$3,0))*O13487*0.8,INDEX(Rate!$B$4:$M$25,MATCH(Gilbert!N13487,Rate!$A$4:$A$25,0),MATCH(Gilbert!L13487,Rate!$B$3:$M$3,0))*O13487)),"")</f>
        <v/>
      </c>
      <c r="T13487" s="71" t="str">
        <f t="shared" si="633"/>
        <v/>
      </c>
    </row>
    <row r="13488" spans="16:20">
      <c r="P13488" s="70" t="str">
        <f t="shared" si="631"/>
        <v/>
      </c>
      <c r="Q13488" s="70" t="str">
        <f t="shared" si="632"/>
        <v/>
      </c>
      <c r="R13488" s="70" t="str">
        <f>IFERROR(IF(K13488="handling and wharfage",SUM(P13488:Q13488),IF(OR(K13488="tank",K13488="Boat",K13488="car"),INDEX(Rate!$B$4:$M$25,MATCH(Gilbert!N13488,Rate!$A$4:$A$25,0),MATCH(Gilbert!L13488,Rate!$B$3:$M$3,0))*O13488*0.8,INDEX(Rate!$B$4:$M$25,MATCH(Gilbert!N13488,Rate!$A$4:$A$25,0),MATCH(Gilbert!L13488,Rate!$B$3:$M$3,0))*O13488)),"")</f>
        <v/>
      </c>
      <c r="T13488" s="71" t="str">
        <f t="shared" si="633"/>
        <v/>
      </c>
    </row>
    <row r="13489" spans="16:20">
      <c r="P13489" s="70" t="str">
        <f t="shared" si="631"/>
        <v/>
      </c>
      <c r="Q13489" s="70" t="str">
        <f t="shared" si="632"/>
        <v/>
      </c>
      <c r="R13489" s="70" t="str">
        <f>IFERROR(IF(K13489="handling and wharfage",SUM(P13489:Q13489),IF(OR(K13489="tank",K13489="Boat",K13489="car"),INDEX(Rate!$B$4:$M$25,MATCH(Gilbert!N13489,Rate!$A$4:$A$25,0),MATCH(Gilbert!L13489,Rate!$B$3:$M$3,0))*O13489*0.8,INDEX(Rate!$B$4:$M$25,MATCH(Gilbert!N13489,Rate!$A$4:$A$25,0),MATCH(Gilbert!L13489,Rate!$B$3:$M$3,0))*O13489)),"")</f>
        <v/>
      </c>
      <c r="T13489" s="71" t="str">
        <f t="shared" si="633"/>
        <v/>
      </c>
    </row>
    <row r="13490" spans="16:20">
      <c r="P13490" s="70" t="str">
        <f t="shared" si="631"/>
        <v/>
      </c>
      <c r="Q13490" s="70" t="str">
        <f t="shared" si="632"/>
        <v/>
      </c>
      <c r="R13490" s="70" t="str">
        <f>IFERROR(IF(K13490="handling and wharfage",SUM(P13490:Q13490),IF(OR(K13490="tank",K13490="Boat",K13490="car"),INDEX(Rate!$B$4:$M$25,MATCH(Gilbert!N13490,Rate!$A$4:$A$25,0),MATCH(Gilbert!L13490,Rate!$B$3:$M$3,0))*O13490*0.8,INDEX(Rate!$B$4:$M$25,MATCH(Gilbert!N13490,Rate!$A$4:$A$25,0),MATCH(Gilbert!L13490,Rate!$B$3:$M$3,0))*O13490)),"")</f>
        <v/>
      </c>
      <c r="T13490" s="71" t="str">
        <f t="shared" si="633"/>
        <v/>
      </c>
    </row>
    <row r="13491" spans="16:20">
      <c r="P13491" s="70" t="str">
        <f t="shared" si="631"/>
        <v/>
      </c>
      <c r="Q13491" s="70" t="str">
        <f t="shared" si="632"/>
        <v/>
      </c>
      <c r="R13491" s="70" t="str">
        <f>IFERROR(IF(K13491="handling and wharfage",SUM(P13491:Q13491),IF(OR(K13491="tank",K13491="Boat",K13491="car"),INDEX(Rate!$B$4:$M$25,MATCH(Gilbert!N13491,Rate!$A$4:$A$25,0),MATCH(Gilbert!L13491,Rate!$B$3:$M$3,0))*O13491*0.8,INDEX(Rate!$B$4:$M$25,MATCH(Gilbert!N13491,Rate!$A$4:$A$25,0),MATCH(Gilbert!L13491,Rate!$B$3:$M$3,0))*O13491)),"")</f>
        <v/>
      </c>
      <c r="T13491" s="71" t="str">
        <f t="shared" si="633"/>
        <v/>
      </c>
    </row>
    <row r="13492" spans="16:20">
      <c r="P13492" s="70" t="str">
        <f t="shared" si="631"/>
        <v/>
      </c>
      <c r="Q13492" s="70" t="str">
        <f t="shared" si="632"/>
        <v/>
      </c>
      <c r="R13492" s="70" t="str">
        <f>IFERROR(IF(K13492="handling and wharfage",SUM(P13492:Q13492),IF(OR(K13492="tank",K13492="Boat",K13492="car"),INDEX(Rate!$B$4:$M$25,MATCH(Gilbert!N13492,Rate!$A$4:$A$25,0),MATCH(Gilbert!L13492,Rate!$B$3:$M$3,0))*O13492*0.8,INDEX(Rate!$B$4:$M$25,MATCH(Gilbert!N13492,Rate!$A$4:$A$25,0),MATCH(Gilbert!L13492,Rate!$B$3:$M$3,0))*O13492)),"")</f>
        <v/>
      </c>
      <c r="T13492" s="71" t="str">
        <f t="shared" si="633"/>
        <v/>
      </c>
    </row>
    <row r="13493" spans="16:20">
      <c r="P13493" s="70" t="str">
        <f t="shared" si="631"/>
        <v/>
      </c>
      <c r="Q13493" s="70" t="str">
        <f t="shared" si="632"/>
        <v/>
      </c>
      <c r="R13493" s="70" t="str">
        <f>IFERROR(IF(K13493="handling and wharfage",SUM(P13493:Q13493),IF(OR(K13493="tank",K13493="Boat",K13493="car"),INDEX(Rate!$B$4:$M$25,MATCH(Gilbert!N13493,Rate!$A$4:$A$25,0),MATCH(Gilbert!L13493,Rate!$B$3:$M$3,0))*O13493*0.8,INDEX(Rate!$B$4:$M$25,MATCH(Gilbert!N13493,Rate!$A$4:$A$25,0),MATCH(Gilbert!L13493,Rate!$B$3:$M$3,0))*O13493)),"")</f>
        <v/>
      </c>
      <c r="T13493" s="71" t="str">
        <f t="shared" si="633"/>
        <v/>
      </c>
    </row>
    <row r="13494" spans="16:20">
      <c r="P13494" s="70" t="str">
        <f t="shared" si="631"/>
        <v/>
      </c>
      <c r="Q13494" s="70" t="str">
        <f t="shared" si="632"/>
        <v/>
      </c>
      <c r="R13494" s="70" t="str">
        <f>IFERROR(IF(K13494="handling and wharfage",SUM(P13494:Q13494),IF(OR(K13494="tank",K13494="Boat",K13494="car"),INDEX(Rate!$B$4:$M$25,MATCH(Gilbert!N13494,Rate!$A$4:$A$25,0),MATCH(Gilbert!L13494,Rate!$B$3:$M$3,0))*O13494*0.8,INDEX(Rate!$B$4:$M$25,MATCH(Gilbert!N13494,Rate!$A$4:$A$25,0),MATCH(Gilbert!L13494,Rate!$B$3:$M$3,0))*O13494)),"")</f>
        <v/>
      </c>
      <c r="T13494" s="71" t="str">
        <f t="shared" si="633"/>
        <v/>
      </c>
    </row>
    <row r="13495" spans="16:20">
      <c r="P13495" s="70" t="str">
        <f t="shared" si="631"/>
        <v/>
      </c>
      <c r="Q13495" s="70" t="str">
        <f t="shared" si="632"/>
        <v/>
      </c>
      <c r="R13495" s="70" t="str">
        <f>IFERROR(IF(K13495="handling and wharfage",SUM(P13495:Q13495),IF(OR(K13495="tank",K13495="Boat",K13495="car"),INDEX(Rate!$B$4:$M$25,MATCH(Gilbert!N13495,Rate!$A$4:$A$25,0),MATCH(Gilbert!L13495,Rate!$B$3:$M$3,0))*O13495*0.8,INDEX(Rate!$B$4:$M$25,MATCH(Gilbert!N13495,Rate!$A$4:$A$25,0),MATCH(Gilbert!L13495,Rate!$B$3:$M$3,0))*O13495)),"")</f>
        <v/>
      </c>
      <c r="T13495" s="71" t="str">
        <f t="shared" si="633"/>
        <v/>
      </c>
    </row>
    <row r="13496" spans="16:20">
      <c r="P13496" s="70" t="str">
        <f t="shared" si="631"/>
        <v/>
      </c>
      <c r="Q13496" s="70" t="str">
        <f t="shared" si="632"/>
        <v/>
      </c>
      <c r="R13496" s="70" t="str">
        <f>IFERROR(IF(K13496="handling and wharfage",SUM(P13496:Q13496),IF(OR(K13496="tank",K13496="Boat",K13496="car"),INDEX(Rate!$B$4:$M$25,MATCH(Gilbert!N13496,Rate!$A$4:$A$25,0),MATCH(Gilbert!L13496,Rate!$B$3:$M$3,0))*O13496*0.8,INDEX(Rate!$B$4:$M$25,MATCH(Gilbert!N13496,Rate!$A$4:$A$25,0),MATCH(Gilbert!L13496,Rate!$B$3:$M$3,0))*O13496)),"")</f>
        <v/>
      </c>
      <c r="T13496" s="71" t="str">
        <f t="shared" si="633"/>
        <v/>
      </c>
    </row>
    <row r="13497" spans="16:20">
      <c r="P13497" s="70" t="str">
        <f t="shared" si="631"/>
        <v/>
      </c>
      <c r="Q13497" s="70" t="str">
        <f t="shared" si="632"/>
        <v/>
      </c>
      <c r="R13497" s="70" t="str">
        <f>IFERROR(IF(K13497="handling and wharfage",SUM(P13497:Q13497),IF(OR(K13497="tank",K13497="Boat",K13497="car"),INDEX(Rate!$B$4:$M$25,MATCH(Gilbert!N13497,Rate!$A$4:$A$25,0),MATCH(Gilbert!L13497,Rate!$B$3:$M$3,0))*O13497*0.8,INDEX(Rate!$B$4:$M$25,MATCH(Gilbert!N13497,Rate!$A$4:$A$25,0),MATCH(Gilbert!L13497,Rate!$B$3:$M$3,0))*O13497)),"")</f>
        <v/>
      </c>
      <c r="T13497" s="71" t="str">
        <f t="shared" si="633"/>
        <v/>
      </c>
    </row>
    <row r="13498" spans="16:20">
      <c r="P13498" s="70" t="str">
        <f t="shared" si="631"/>
        <v/>
      </c>
      <c r="Q13498" s="70" t="str">
        <f t="shared" si="632"/>
        <v/>
      </c>
      <c r="R13498" s="70" t="str">
        <f>IFERROR(IF(K13498="handling and wharfage",SUM(P13498:Q13498),IF(OR(K13498="tank",K13498="Boat",K13498="car"),INDEX(Rate!$B$4:$M$25,MATCH(Gilbert!N13498,Rate!$A$4:$A$25,0),MATCH(Gilbert!L13498,Rate!$B$3:$M$3,0))*O13498*0.8,INDEX(Rate!$B$4:$M$25,MATCH(Gilbert!N13498,Rate!$A$4:$A$25,0),MATCH(Gilbert!L13498,Rate!$B$3:$M$3,0))*O13498)),"")</f>
        <v/>
      </c>
      <c r="T13498" s="71" t="str">
        <f t="shared" si="633"/>
        <v/>
      </c>
    </row>
    <row r="13499" spans="16:20">
      <c r="P13499" s="70" t="str">
        <f t="shared" si="631"/>
        <v/>
      </c>
      <c r="Q13499" s="70" t="str">
        <f t="shared" si="632"/>
        <v/>
      </c>
      <c r="R13499" s="70" t="str">
        <f>IFERROR(IF(K13499="handling and wharfage",SUM(P13499:Q13499),IF(OR(K13499="tank",K13499="Boat",K13499="car"),INDEX(Rate!$B$4:$M$25,MATCH(Gilbert!N13499,Rate!$A$4:$A$25,0),MATCH(Gilbert!L13499,Rate!$B$3:$M$3,0))*O13499*0.8,INDEX(Rate!$B$4:$M$25,MATCH(Gilbert!N13499,Rate!$A$4:$A$25,0),MATCH(Gilbert!L13499,Rate!$B$3:$M$3,0))*O13499)),"")</f>
        <v/>
      </c>
      <c r="T13499" s="71" t="str">
        <f t="shared" si="633"/>
        <v/>
      </c>
    </row>
    <row r="13500" spans="16:20">
      <c r="P13500" s="70" t="str">
        <f t="shared" si="631"/>
        <v/>
      </c>
      <c r="Q13500" s="70" t="str">
        <f t="shared" si="632"/>
        <v/>
      </c>
      <c r="R13500" s="70" t="str">
        <f>IFERROR(IF(K13500="handling and wharfage",SUM(P13500:Q13500),IF(OR(K13500="tank",K13500="Boat",K13500="car"),INDEX(Rate!$B$4:$M$25,MATCH(Gilbert!N13500,Rate!$A$4:$A$25,0),MATCH(Gilbert!L13500,Rate!$B$3:$M$3,0))*O13500*0.8,INDEX(Rate!$B$4:$M$25,MATCH(Gilbert!N13500,Rate!$A$4:$A$25,0),MATCH(Gilbert!L13500,Rate!$B$3:$M$3,0))*O13500)),"")</f>
        <v/>
      </c>
      <c r="T13500" s="71" t="str">
        <f t="shared" si="633"/>
        <v/>
      </c>
    </row>
    <row r="13501" spans="16:20">
      <c r="P13501" s="70" t="str">
        <f t="shared" si="631"/>
        <v/>
      </c>
      <c r="Q13501" s="70" t="str">
        <f t="shared" si="632"/>
        <v/>
      </c>
      <c r="R13501" s="70" t="str">
        <f>IFERROR(IF(K13501="handling and wharfage",SUM(P13501:Q13501),IF(OR(K13501="tank",K13501="Boat",K13501="car"),INDEX(Rate!$B$4:$M$25,MATCH(Gilbert!N13501,Rate!$A$4:$A$25,0),MATCH(Gilbert!L13501,Rate!$B$3:$M$3,0))*O13501*0.8,INDEX(Rate!$B$4:$M$25,MATCH(Gilbert!N13501,Rate!$A$4:$A$25,0),MATCH(Gilbert!L13501,Rate!$B$3:$M$3,0))*O13501)),"")</f>
        <v/>
      </c>
      <c r="T13501" s="71" t="str">
        <f t="shared" si="633"/>
        <v/>
      </c>
    </row>
    <row r="13502" spans="16:20">
      <c r="P13502" s="70" t="str">
        <f t="shared" si="631"/>
        <v/>
      </c>
      <c r="Q13502" s="70" t="str">
        <f t="shared" si="632"/>
        <v/>
      </c>
      <c r="R13502" s="70" t="str">
        <f>IFERROR(IF(K13502="handling and wharfage",SUM(P13502:Q13502),IF(OR(K13502="tank",K13502="Boat",K13502="car"),INDEX(Rate!$B$4:$M$25,MATCH(Gilbert!N13502,Rate!$A$4:$A$25,0),MATCH(Gilbert!L13502,Rate!$B$3:$M$3,0))*O13502*0.8,INDEX(Rate!$B$4:$M$25,MATCH(Gilbert!N13502,Rate!$A$4:$A$25,0),MATCH(Gilbert!L13502,Rate!$B$3:$M$3,0))*O13502)),"")</f>
        <v/>
      </c>
      <c r="T13502" s="71" t="str">
        <f t="shared" si="633"/>
        <v/>
      </c>
    </row>
    <row r="13503" spans="16:20">
      <c r="P13503" s="70" t="str">
        <f t="shared" si="631"/>
        <v/>
      </c>
      <c r="Q13503" s="70" t="str">
        <f t="shared" si="632"/>
        <v/>
      </c>
      <c r="R13503" s="70" t="str">
        <f>IFERROR(IF(K13503="handling and wharfage",SUM(P13503:Q13503),IF(OR(K13503="tank",K13503="Boat",K13503="car"),INDEX(Rate!$B$4:$M$25,MATCH(Gilbert!N13503,Rate!$A$4:$A$25,0),MATCH(Gilbert!L13503,Rate!$B$3:$M$3,0))*O13503*0.8,INDEX(Rate!$B$4:$M$25,MATCH(Gilbert!N13503,Rate!$A$4:$A$25,0),MATCH(Gilbert!L13503,Rate!$B$3:$M$3,0))*O13503)),"")</f>
        <v/>
      </c>
      <c r="T13503" s="71" t="str">
        <f t="shared" si="633"/>
        <v/>
      </c>
    </row>
    <row r="13504" spans="16:20">
      <c r="P13504" s="70" t="str">
        <f t="shared" si="631"/>
        <v/>
      </c>
      <c r="Q13504" s="70" t="str">
        <f t="shared" si="632"/>
        <v/>
      </c>
      <c r="R13504" s="70" t="str">
        <f>IFERROR(IF(K13504="handling and wharfage",SUM(P13504:Q13504),IF(OR(K13504="tank",K13504="Boat",K13504="car"),INDEX(Rate!$B$4:$M$25,MATCH(Gilbert!N13504,Rate!$A$4:$A$25,0),MATCH(Gilbert!L13504,Rate!$B$3:$M$3,0))*O13504*0.8,INDEX(Rate!$B$4:$M$25,MATCH(Gilbert!N13504,Rate!$A$4:$A$25,0),MATCH(Gilbert!L13504,Rate!$B$3:$M$3,0))*O13504)),"")</f>
        <v/>
      </c>
      <c r="T13504" s="71" t="str">
        <f t="shared" si="633"/>
        <v/>
      </c>
    </row>
    <row r="13505" spans="16:20">
      <c r="P13505" s="70" t="str">
        <f t="shared" si="631"/>
        <v/>
      </c>
      <c r="Q13505" s="70" t="str">
        <f t="shared" si="632"/>
        <v/>
      </c>
      <c r="R13505" s="70" t="str">
        <f>IFERROR(IF(K13505="handling and wharfage",SUM(P13505:Q13505),IF(OR(K13505="tank",K13505="Boat",K13505="car"),INDEX(Rate!$B$4:$M$25,MATCH(Gilbert!N13505,Rate!$A$4:$A$25,0),MATCH(Gilbert!L13505,Rate!$B$3:$M$3,0))*O13505*0.8,INDEX(Rate!$B$4:$M$25,MATCH(Gilbert!N13505,Rate!$A$4:$A$25,0),MATCH(Gilbert!L13505,Rate!$B$3:$M$3,0))*O13505)),"")</f>
        <v/>
      </c>
      <c r="T13505" s="71" t="str">
        <f t="shared" si="633"/>
        <v/>
      </c>
    </row>
    <row r="13506" spans="16:20">
      <c r="P13506" s="70" t="str">
        <f t="shared" si="631"/>
        <v/>
      </c>
      <c r="Q13506" s="70" t="str">
        <f t="shared" si="632"/>
        <v/>
      </c>
      <c r="R13506" s="70" t="str">
        <f>IFERROR(IF(K13506="handling and wharfage",SUM(P13506:Q13506),IF(OR(K13506="tank",K13506="Boat",K13506="car"),INDEX(Rate!$B$4:$M$25,MATCH(Gilbert!N13506,Rate!$A$4:$A$25,0),MATCH(Gilbert!L13506,Rate!$B$3:$M$3,0))*O13506*0.8,INDEX(Rate!$B$4:$M$25,MATCH(Gilbert!N13506,Rate!$A$4:$A$25,0),MATCH(Gilbert!L13506,Rate!$B$3:$M$3,0))*O13506)),"")</f>
        <v/>
      </c>
      <c r="T13506" s="71" t="str">
        <f t="shared" si="633"/>
        <v/>
      </c>
    </row>
    <row r="13507" spans="16:20">
      <c r="P13507" s="70" t="str">
        <f t="shared" ref="P13507:P13570" si="634">IF(OR(K13507="handling and wharfage",K13507="rau handling and wharfage"),O13507*30,"")</f>
        <v/>
      </c>
      <c r="Q13507" s="70" t="str">
        <f t="shared" ref="Q13507:Q13570" si="635">IF(K13507&lt;&gt;"handling and wharfage","",O13507*3.5)</f>
        <v/>
      </c>
      <c r="R13507" s="70" t="str">
        <f>IFERROR(IF(K13507="handling and wharfage",SUM(P13507:Q13507),IF(OR(K13507="tank",K13507="Boat",K13507="car"),INDEX(Rate!$B$4:$M$25,MATCH(Gilbert!N13507,Rate!$A$4:$A$25,0),MATCH(Gilbert!L13507,Rate!$B$3:$M$3,0))*O13507*0.8,INDEX(Rate!$B$4:$M$25,MATCH(Gilbert!N13507,Rate!$A$4:$A$25,0),MATCH(Gilbert!L13507,Rate!$B$3:$M$3,0))*O13507)),"")</f>
        <v/>
      </c>
      <c r="T13507" s="71" t="str">
        <f t="shared" ref="T13507:T13570" si="636">IF(L13507="","",IF(L13507="General2","F0070000061A","E31250000331"))</f>
        <v/>
      </c>
    </row>
    <row r="13508" spans="16:20">
      <c r="P13508" s="70" t="str">
        <f t="shared" si="634"/>
        <v/>
      </c>
      <c r="Q13508" s="70" t="str">
        <f t="shared" si="635"/>
        <v/>
      </c>
      <c r="R13508" s="70" t="str">
        <f>IFERROR(IF(K13508="handling and wharfage",SUM(P13508:Q13508),IF(OR(K13508="tank",K13508="Boat",K13508="car"),INDEX(Rate!$B$4:$M$25,MATCH(Gilbert!N13508,Rate!$A$4:$A$25,0),MATCH(Gilbert!L13508,Rate!$B$3:$M$3,0))*O13508*0.8,INDEX(Rate!$B$4:$M$25,MATCH(Gilbert!N13508,Rate!$A$4:$A$25,0),MATCH(Gilbert!L13508,Rate!$B$3:$M$3,0))*O13508)),"")</f>
        <v/>
      </c>
      <c r="T13508" s="71" t="str">
        <f t="shared" si="636"/>
        <v/>
      </c>
    </row>
    <row r="13509" spans="16:20">
      <c r="P13509" s="70" t="str">
        <f t="shared" si="634"/>
        <v/>
      </c>
      <c r="Q13509" s="70" t="str">
        <f t="shared" si="635"/>
        <v/>
      </c>
      <c r="R13509" s="70" t="str">
        <f>IFERROR(IF(K13509="handling and wharfage",SUM(P13509:Q13509),IF(OR(K13509="tank",K13509="Boat",K13509="car"),INDEX(Rate!$B$4:$M$25,MATCH(Gilbert!N13509,Rate!$A$4:$A$25,0),MATCH(Gilbert!L13509,Rate!$B$3:$M$3,0))*O13509*0.8,INDEX(Rate!$B$4:$M$25,MATCH(Gilbert!N13509,Rate!$A$4:$A$25,0),MATCH(Gilbert!L13509,Rate!$B$3:$M$3,0))*O13509)),"")</f>
        <v/>
      </c>
      <c r="T13509" s="71" t="str">
        <f t="shared" si="636"/>
        <v/>
      </c>
    </row>
    <row r="13510" spans="16:20">
      <c r="P13510" s="70" t="str">
        <f t="shared" si="634"/>
        <v/>
      </c>
      <c r="Q13510" s="70" t="str">
        <f t="shared" si="635"/>
        <v/>
      </c>
      <c r="R13510" s="70" t="str">
        <f>IFERROR(IF(K13510="handling and wharfage",SUM(P13510:Q13510),IF(OR(K13510="tank",K13510="Boat",K13510="car"),INDEX(Rate!$B$4:$M$25,MATCH(Gilbert!N13510,Rate!$A$4:$A$25,0),MATCH(Gilbert!L13510,Rate!$B$3:$M$3,0))*O13510*0.8,INDEX(Rate!$B$4:$M$25,MATCH(Gilbert!N13510,Rate!$A$4:$A$25,0),MATCH(Gilbert!L13510,Rate!$B$3:$M$3,0))*O13510)),"")</f>
        <v/>
      </c>
      <c r="T13510" s="71" t="str">
        <f t="shared" si="636"/>
        <v/>
      </c>
    </row>
    <row r="13511" spans="16:20">
      <c r="P13511" s="70" t="str">
        <f t="shared" si="634"/>
        <v/>
      </c>
      <c r="Q13511" s="70" t="str">
        <f t="shared" si="635"/>
        <v/>
      </c>
      <c r="R13511" s="70" t="str">
        <f>IFERROR(IF(K13511="handling and wharfage",SUM(P13511:Q13511),IF(OR(K13511="tank",K13511="Boat",K13511="car"),INDEX(Rate!$B$4:$M$25,MATCH(Gilbert!N13511,Rate!$A$4:$A$25,0),MATCH(Gilbert!L13511,Rate!$B$3:$M$3,0))*O13511*0.8,INDEX(Rate!$B$4:$M$25,MATCH(Gilbert!N13511,Rate!$A$4:$A$25,0),MATCH(Gilbert!L13511,Rate!$B$3:$M$3,0))*O13511)),"")</f>
        <v/>
      </c>
      <c r="T13511" s="71" t="str">
        <f t="shared" si="636"/>
        <v/>
      </c>
    </row>
    <row r="13512" spans="16:20">
      <c r="P13512" s="70" t="str">
        <f t="shared" si="634"/>
        <v/>
      </c>
      <c r="Q13512" s="70" t="str">
        <f t="shared" si="635"/>
        <v/>
      </c>
      <c r="R13512" s="70" t="str">
        <f>IFERROR(IF(K13512="handling and wharfage",SUM(P13512:Q13512),IF(OR(K13512="tank",K13512="Boat",K13512="car"),INDEX(Rate!$B$4:$M$25,MATCH(Gilbert!N13512,Rate!$A$4:$A$25,0),MATCH(Gilbert!L13512,Rate!$B$3:$M$3,0))*O13512*0.8,INDEX(Rate!$B$4:$M$25,MATCH(Gilbert!N13512,Rate!$A$4:$A$25,0),MATCH(Gilbert!L13512,Rate!$B$3:$M$3,0))*O13512)),"")</f>
        <v/>
      </c>
      <c r="T13512" s="71" t="str">
        <f t="shared" si="636"/>
        <v/>
      </c>
    </row>
    <row r="13513" spans="16:20">
      <c r="P13513" s="70" t="str">
        <f t="shared" si="634"/>
        <v/>
      </c>
      <c r="Q13513" s="70" t="str">
        <f t="shared" si="635"/>
        <v/>
      </c>
      <c r="R13513" s="70" t="str">
        <f>IFERROR(IF(K13513="handling and wharfage",SUM(P13513:Q13513),IF(OR(K13513="tank",K13513="Boat",K13513="car"),INDEX(Rate!$B$4:$M$25,MATCH(Gilbert!N13513,Rate!$A$4:$A$25,0),MATCH(Gilbert!L13513,Rate!$B$3:$M$3,0))*O13513*0.8,INDEX(Rate!$B$4:$M$25,MATCH(Gilbert!N13513,Rate!$A$4:$A$25,0),MATCH(Gilbert!L13513,Rate!$B$3:$M$3,0))*O13513)),"")</f>
        <v/>
      </c>
      <c r="T13513" s="71" t="str">
        <f t="shared" si="636"/>
        <v/>
      </c>
    </row>
    <row r="13514" spans="16:20">
      <c r="P13514" s="70" t="str">
        <f t="shared" si="634"/>
        <v/>
      </c>
      <c r="Q13514" s="70" t="str">
        <f t="shared" si="635"/>
        <v/>
      </c>
      <c r="R13514" s="70" t="str">
        <f>IFERROR(IF(K13514="handling and wharfage",SUM(P13514:Q13514),IF(OR(K13514="tank",K13514="Boat",K13514="car"),INDEX(Rate!$B$4:$M$25,MATCH(Gilbert!N13514,Rate!$A$4:$A$25,0),MATCH(Gilbert!L13514,Rate!$B$3:$M$3,0))*O13514*0.8,INDEX(Rate!$B$4:$M$25,MATCH(Gilbert!N13514,Rate!$A$4:$A$25,0),MATCH(Gilbert!L13514,Rate!$B$3:$M$3,0))*O13514)),"")</f>
        <v/>
      </c>
      <c r="T13514" s="71" t="str">
        <f t="shared" si="636"/>
        <v/>
      </c>
    </row>
    <row r="13515" spans="16:20">
      <c r="P13515" s="70" t="str">
        <f t="shared" si="634"/>
        <v/>
      </c>
      <c r="Q13515" s="70" t="str">
        <f t="shared" si="635"/>
        <v/>
      </c>
      <c r="R13515" s="70" t="str">
        <f>IFERROR(IF(K13515="handling and wharfage",SUM(P13515:Q13515),IF(OR(K13515="tank",K13515="Boat",K13515="car"),INDEX(Rate!$B$4:$M$25,MATCH(Gilbert!N13515,Rate!$A$4:$A$25,0),MATCH(Gilbert!L13515,Rate!$B$3:$M$3,0))*O13515*0.8,INDEX(Rate!$B$4:$M$25,MATCH(Gilbert!N13515,Rate!$A$4:$A$25,0),MATCH(Gilbert!L13515,Rate!$B$3:$M$3,0))*O13515)),"")</f>
        <v/>
      </c>
      <c r="T13515" s="71" t="str">
        <f t="shared" si="636"/>
        <v/>
      </c>
    </row>
    <row r="13516" spans="16:20">
      <c r="P13516" s="70" t="str">
        <f t="shared" si="634"/>
        <v/>
      </c>
      <c r="Q13516" s="70" t="str">
        <f t="shared" si="635"/>
        <v/>
      </c>
      <c r="R13516" s="70" t="str">
        <f>IFERROR(IF(K13516="handling and wharfage",SUM(P13516:Q13516),IF(OR(K13516="tank",K13516="Boat",K13516="car"),INDEX(Rate!$B$4:$M$25,MATCH(Gilbert!N13516,Rate!$A$4:$A$25,0),MATCH(Gilbert!L13516,Rate!$B$3:$M$3,0))*O13516*0.8,INDEX(Rate!$B$4:$M$25,MATCH(Gilbert!N13516,Rate!$A$4:$A$25,0),MATCH(Gilbert!L13516,Rate!$B$3:$M$3,0))*O13516)),"")</f>
        <v/>
      </c>
      <c r="T13516" s="71" t="str">
        <f t="shared" si="636"/>
        <v/>
      </c>
    </row>
    <row r="13517" spans="16:20">
      <c r="P13517" s="70" t="str">
        <f t="shared" si="634"/>
        <v/>
      </c>
      <c r="Q13517" s="70" t="str">
        <f t="shared" si="635"/>
        <v/>
      </c>
      <c r="R13517" s="70" t="str">
        <f>IFERROR(IF(K13517="handling and wharfage",SUM(P13517:Q13517),IF(OR(K13517="tank",K13517="Boat",K13517="car"),INDEX(Rate!$B$4:$M$25,MATCH(Gilbert!N13517,Rate!$A$4:$A$25,0),MATCH(Gilbert!L13517,Rate!$B$3:$M$3,0))*O13517*0.8,INDEX(Rate!$B$4:$M$25,MATCH(Gilbert!N13517,Rate!$A$4:$A$25,0),MATCH(Gilbert!L13517,Rate!$B$3:$M$3,0))*O13517)),"")</f>
        <v/>
      </c>
      <c r="T13517" s="71" t="str">
        <f t="shared" si="636"/>
        <v/>
      </c>
    </row>
    <row r="13518" spans="16:20">
      <c r="P13518" s="70" t="str">
        <f t="shared" si="634"/>
        <v/>
      </c>
      <c r="Q13518" s="70" t="str">
        <f t="shared" si="635"/>
        <v/>
      </c>
      <c r="R13518" s="70" t="str">
        <f>IFERROR(IF(K13518="handling and wharfage",SUM(P13518:Q13518),IF(OR(K13518="tank",K13518="Boat",K13518="car"),INDEX(Rate!$B$4:$M$25,MATCH(Gilbert!N13518,Rate!$A$4:$A$25,0),MATCH(Gilbert!L13518,Rate!$B$3:$M$3,0))*O13518*0.8,INDEX(Rate!$B$4:$M$25,MATCH(Gilbert!N13518,Rate!$A$4:$A$25,0),MATCH(Gilbert!L13518,Rate!$B$3:$M$3,0))*O13518)),"")</f>
        <v/>
      </c>
      <c r="T13518" s="71" t="str">
        <f t="shared" si="636"/>
        <v/>
      </c>
    </row>
    <row r="13519" spans="16:20">
      <c r="P13519" s="70" t="str">
        <f t="shared" si="634"/>
        <v/>
      </c>
      <c r="Q13519" s="70" t="str">
        <f t="shared" si="635"/>
        <v/>
      </c>
      <c r="R13519" s="70" t="str">
        <f>IFERROR(IF(K13519="handling and wharfage",SUM(P13519:Q13519),IF(OR(K13519="tank",K13519="Boat",K13519="car"),INDEX(Rate!$B$4:$M$25,MATCH(Gilbert!N13519,Rate!$A$4:$A$25,0),MATCH(Gilbert!L13519,Rate!$B$3:$M$3,0))*O13519*0.8,INDEX(Rate!$B$4:$M$25,MATCH(Gilbert!N13519,Rate!$A$4:$A$25,0),MATCH(Gilbert!L13519,Rate!$B$3:$M$3,0))*O13519)),"")</f>
        <v/>
      </c>
      <c r="T13519" s="71" t="str">
        <f t="shared" si="636"/>
        <v/>
      </c>
    </row>
    <row r="13520" spans="16:20">
      <c r="P13520" s="70" t="str">
        <f t="shared" si="634"/>
        <v/>
      </c>
      <c r="Q13520" s="70" t="str">
        <f t="shared" si="635"/>
        <v/>
      </c>
      <c r="R13520" s="70" t="str">
        <f>IFERROR(IF(K13520="handling and wharfage",SUM(P13520:Q13520),IF(OR(K13520="tank",K13520="Boat",K13520="car"),INDEX(Rate!$B$4:$M$25,MATCH(Gilbert!N13520,Rate!$A$4:$A$25,0),MATCH(Gilbert!L13520,Rate!$B$3:$M$3,0))*O13520*0.8,INDEX(Rate!$B$4:$M$25,MATCH(Gilbert!N13520,Rate!$A$4:$A$25,0),MATCH(Gilbert!L13520,Rate!$B$3:$M$3,0))*O13520)),"")</f>
        <v/>
      </c>
      <c r="T13520" s="71" t="str">
        <f t="shared" si="636"/>
        <v/>
      </c>
    </row>
    <row r="13521" spans="16:20">
      <c r="P13521" s="70" t="str">
        <f t="shared" si="634"/>
        <v/>
      </c>
      <c r="Q13521" s="70" t="str">
        <f t="shared" si="635"/>
        <v/>
      </c>
      <c r="R13521" s="70" t="str">
        <f>IFERROR(IF(K13521="handling and wharfage",SUM(P13521:Q13521),IF(OR(K13521="tank",K13521="Boat",K13521="car"),INDEX(Rate!$B$4:$M$25,MATCH(Gilbert!N13521,Rate!$A$4:$A$25,0),MATCH(Gilbert!L13521,Rate!$B$3:$M$3,0))*O13521*0.8,INDEX(Rate!$B$4:$M$25,MATCH(Gilbert!N13521,Rate!$A$4:$A$25,0),MATCH(Gilbert!L13521,Rate!$B$3:$M$3,0))*O13521)),"")</f>
        <v/>
      </c>
      <c r="T13521" s="71" t="str">
        <f t="shared" si="636"/>
        <v/>
      </c>
    </row>
    <row r="13522" spans="16:20">
      <c r="P13522" s="70" t="str">
        <f t="shared" si="634"/>
        <v/>
      </c>
      <c r="Q13522" s="70" t="str">
        <f t="shared" si="635"/>
        <v/>
      </c>
      <c r="R13522" s="70" t="str">
        <f>IFERROR(IF(K13522="handling and wharfage",SUM(P13522:Q13522),IF(OR(K13522="tank",K13522="Boat",K13522="car"),INDEX(Rate!$B$4:$M$25,MATCH(Gilbert!N13522,Rate!$A$4:$A$25,0),MATCH(Gilbert!L13522,Rate!$B$3:$M$3,0))*O13522*0.8,INDEX(Rate!$B$4:$M$25,MATCH(Gilbert!N13522,Rate!$A$4:$A$25,0),MATCH(Gilbert!L13522,Rate!$B$3:$M$3,0))*O13522)),"")</f>
        <v/>
      </c>
      <c r="T13522" s="71" t="str">
        <f t="shared" si="636"/>
        <v/>
      </c>
    </row>
    <row r="13523" spans="16:20">
      <c r="P13523" s="70" t="str">
        <f t="shared" si="634"/>
        <v/>
      </c>
      <c r="Q13523" s="70" t="str">
        <f t="shared" si="635"/>
        <v/>
      </c>
      <c r="R13523" s="70" t="str">
        <f>IFERROR(IF(K13523="handling and wharfage",SUM(P13523:Q13523),IF(OR(K13523="tank",K13523="Boat",K13523="car"),INDEX(Rate!$B$4:$M$25,MATCH(Gilbert!N13523,Rate!$A$4:$A$25,0),MATCH(Gilbert!L13523,Rate!$B$3:$M$3,0))*O13523*0.8,INDEX(Rate!$B$4:$M$25,MATCH(Gilbert!N13523,Rate!$A$4:$A$25,0),MATCH(Gilbert!L13523,Rate!$B$3:$M$3,0))*O13523)),"")</f>
        <v/>
      </c>
      <c r="T13523" s="71" t="str">
        <f t="shared" si="636"/>
        <v/>
      </c>
    </row>
    <row r="13524" spans="16:20">
      <c r="P13524" s="70" t="str">
        <f t="shared" si="634"/>
        <v/>
      </c>
      <c r="Q13524" s="70" t="str">
        <f t="shared" si="635"/>
        <v/>
      </c>
      <c r="R13524" s="70" t="str">
        <f>IFERROR(IF(K13524="handling and wharfage",SUM(P13524:Q13524),IF(OR(K13524="tank",K13524="Boat",K13524="car"),INDEX(Rate!$B$4:$M$25,MATCH(Gilbert!N13524,Rate!$A$4:$A$25,0),MATCH(Gilbert!L13524,Rate!$B$3:$M$3,0))*O13524*0.8,INDEX(Rate!$B$4:$M$25,MATCH(Gilbert!N13524,Rate!$A$4:$A$25,0),MATCH(Gilbert!L13524,Rate!$B$3:$M$3,0))*O13524)),"")</f>
        <v/>
      </c>
      <c r="T13524" s="71" t="str">
        <f t="shared" si="636"/>
        <v/>
      </c>
    </row>
    <row r="13525" spans="16:20">
      <c r="P13525" s="70" t="str">
        <f t="shared" si="634"/>
        <v/>
      </c>
      <c r="Q13525" s="70" t="str">
        <f t="shared" si="635"/>
        <v/>
      </c>
      <c r="R13525" s="70" t="str">
        <f>IFERROR(IF(K13525="handling and wharfage",SUM(P13525:Q13525),IF(OR(K13525="tank",K13525="Boat",K13525="car"),INDEX(Rate!$B$4:$M$25,MATCH(Gilbert!N13525,Rate!$A$4:$A$25,0),MATCH(Gilbert!L13525,Rate!$B$3:$M$3,0))*O13525*0.8,INDEX(Rate!$B$4:$M$25,MATCH(Gilbert!N13525,Rate!$A$4:$A$25,0),MATCH(Gilbert!L13525,Rate!$B$3:$M$3,0))*O13525)),"")</f>
        <v/>
      </c>
      <c r="T13525" s="71" t="str">
        <f t="shared" si="636"/>
        <v/>
      </c>
    </row>
    <row r="13526" spans="16:20">
      <c r="P13526" s="70" t="str">
        <f t="shared" si="634"/>
        <v/>
      </c>
      <c r="Q13526" s="70" t="str">
        <f t="shared" si="635"/>
        <v/>
      </c>
      <c r="R13526" s="70" t="str">
        <f>IFERROR(IF(K13526="handling and wharfage",SUM(P13526:Q13526),IF(OR(K13526="tank",K13526="Boat",K13526="car"),INDEX(Rate!$B$4:$M$25,MATCH(Gilbert!N13526,Rate!$A$4:$A$25,0),MATCH(Gilbert!L13526,Rate!$B$3:$M$3,0))*O13526*0.8,INDEX(Rate!$B$4:$M$25,MATCH(Gilbert!N13526,Rate!$A$4:$A$25,0),MATCH(Gilbert!L13526,Rate!$B$3:$M$3,0))*O13526)),"")</f>
        <v/>
      </c>
      <c r="T13526" s="71" t="str">
        <f t="shared" si="636"/>
        <v/>
      </c>
    </row>
    <row r="13527" spans="16:20">
      <c r="P13527" s="70" t="str">
        <f t="shared" si="634"/>
        <v/>
      </c>
      <c r="Q13527" s="70" t="str">
        <f t="shared" si="635"/>
        <v/>
      </c>
      <c r="R13527" s="70" t="str">
        <f>IFERROR(IF(K13527="handling and wharfage",SUM(P13527:Q13527),IF(OR(K13527="tank",K13527="Boat",K13527="car"),INDEX(Rate!$B$4:$M$25,MATCH(Gilbert!N13527,Rate!$A$4:$A$25,0),MATCH(Gilbert!L13527,Rate!$B$3:$M$3,0))*O13527*0.8,INDEX(Rate!$B$4:$M$25,MATCH(Gilbert!N13527,Rate!$A$4:$A$25,0),MATCH(Gilbert!L13527,Rate!$B$3:$M$3,0))*O13527)),"")</f>
        <v/>
      </c>
      <c r="T13527" s="71" t="str">
        <f t="shared" si="636"/>
        <v/>
      </c>
    </row>
    <row r="13528" spans="16:20">
      <c r="P13528" s="70" t="str">
        <f t="shared" si="634"/>
        <v/>
      </c>
      <c r="Q13528" s="70" t="str">
        <f t="shared" si="635"/>
        <v/>
      </c>
      <c r="R13528" s="70" t="str">
        <f>IFERROR(IF(K13528="handling and wharfage",SUM(P13528:Q13528),IF(OR(K13528="tank",K13528="Boat",K13528="car"),INDEX(Rate!$B$4:$M$25,MATCH(Gilbert!N13528,Rate!$A$4:$A$25,0),MATCH(Gilbert!L13528,Rate!$B$3:$M$3,0))*O13528*0.8,INDEX(Rate!$B$4:$M$25,MATCH(Gilbert!N13528,Rate!$A$4:$A$25,0),MATCH(Gilbert!L13528,Rate!$B$3:$M$3,0))*O13528)),"")</f>
        <v/>
      </c>
      <c r="T13528" s="71" t="str">
        <f t="shared" si="636"/>
        <v/>
      </c>
    </row>
    <row r="13529" spans="16:20">
      <c r="P13529" s="70" t="str">
        <f t="shared" si="634"/>
        <v/>
      </c>
      <c r="Q13529" s="70" t="str">
        <f t="shared" si="635"/>
        <v/>
      </c>
      <c r="R13529" s="70" t="str">
        <f>IFERROR(IF(K13529="handling and wharfage",SUM(P13529:Q13529),IF(OR(K13529="tank",K13529="Boat",K13529="car"),INDEX(Rate!$B$4:$M$25,MATCH(Gilbert!N13529,Rate!$A$4:$A$25,0),MATCH(Gilbert!L13529,Rate!$B$3:$M$3,0))*O13529*0.8,INDEX(Rate!$B$4:$M$25,MATCH(Gilbert!N13529,Rate!$A$4:$A$25,0),MATCH(Gilbert!L13529,Rate!$B$3:$M$3,0))*O13529)),"")</f>
        <v/>
      </c>
      <c r="T13529" s="71" t="str">
        <f t="shared" si="636"/>
        <v/>
      </c>
    </row>
    <row r="13530" spans="16:20">
      <c r="P13530" s="70" t="str">
        <f t="shared" si="634"/>
        <v/>
      </c>
      <c r="Q13530" s="70" t="str">
        <f t="shared" si="635"/>
        <v/>
      </c>
      <c r="R13530" s="70" t="str">
        <f>IFERROR(IF(K13530="handling and wharfage",SUM(P13530:Q13530),IF(OR(K13530="tank",K13530="Boat",K13530="car"),INDEX(Rate!$B$4:$M$25,MATCH(Gilbert!N13530,Rate!$A$4:$A$25,0),MATCH(Gilbert!L13530,Rate!$B$3:$M$3,0))*O13530*0.8,INDEX(Rate!$B$4:$M$25,MATCH(Gilbert!N13530,Rate!$A$4:$A$25,0),MATCH(Gilbert!L13530,Rate!$B$3:$M$3,0))*O13530)),"")</f>
        <v/>
      </c>
      <c r="T13530" s="71" t="str">
        <f t="shared" si="636"/>
        <v/>
      </c>
    </row>
    <row r="13531" spans="16:20">
      <c r="P13531" s="70" t="str">
        <f t="shared" si="634"/>
        <v/>
      </c>
      <c r="Q13531" s="70" t="str">
        <f t="shared" si="635"/>
        <v/>
      </c>
      <c r="R13531" s="70" t="str">
        <f>IFERROR(IF(K13531="handling and wharfage",SUM(P13531:Q13531),IF(OR(K13531="tank",K13531="Boat",K13531="car"),INDEX(Rate!$B$4:$M$25,MATCH(Gilbert!N13531,Rate!$A$4:$A$25,0),MATCH(Gilbert!L13531,Rate!$B$3:$M$3,0))*O13531*0.8,INDEX(Rate!$B$4:$M$25,MATCH(Gilbert!N13531,Rate!$A$4:$A$25,0),MATCH(Gilbert!L13531,Rate!$B$3:$M$3,0))*O13531)),"")</f>
        <v/>
      </c>
      <c r="T13531" s="71" t="str">
        <f t="shared" si="636"/>
        <v/>
      </c>
    </row>
    <row r="13532" spans="16:20">
      <c r="P13532" s="70" t="str">
        <f t="shared" si="634"/>
        <v/>
      </c>
      <c r="Q13532" s="70" t="str">
        <f t="shared" si="635"/>
        <v/>
      </c>
      <c r="R13532" s="70" t="str">
        <f>IFERROR(IF(K13532="handling and wharfage",SUM(P13532:Q13532),IF(OR(K13532="tank",K13532="Boat",K13532="car"),INDEX(Rate!$B$4:$M$25,MATCH(Gilbert!N13532,Rate!$A$4:$A$25,0),MATCH(Gilbert!L13532,Rate!$B$3:$M$3,0))*O13532*0.8,INDEX(Rate!$B$4:$M$25,MATCH(Gilbert!N13532,Rate!$A$4:$A$25,0),MATCH(Gilbert!L13532,Rate!$B$3:$M$3,0))*O13532)),"")</f>
        <v/>
      </c>
      <c r="T13532" s="71" t="str">
        <f t="shared" si="636"/>
        <v/>
      </c>
    </row>
    <row r="13533" spans="16:20">
      <c r="P13533" s="70" t="str">
        <f t="shared" si="634"/>
        <v/>
      </c>
      <c r="Q13533" s="70" t="str">
        <f t="shared" si="635"/>
        <v/>
      </c>
      <c r="R13533" s="70" t="str">
        <f>IFERROR(IF(K13533="handling and wharfage",SUM(P13533:Q13533),IF(OR(K13533="tank",K13533="Boat",K13533="car"),INDEX(Rate!$B$4:$M$25,MATCH(Gilbert!N13533,Rate!$A$4:$A$25,0),MATCH(Gilbert!L13533,Rate!$B$3:$M$3,0))*O13533*0.8,INDEX(Rate!$B$4:$M$25,MATCH(Gilbert!N13533,Rate!$A$4:$A$25,0),MATCH(Gilbert!L13533,Rate!$B$3:$M$3,0))*O13533)),"")</f>
        <v/>
      </c>
      <c r="T13533" s="71" t="str">
        <f t="shared" si="636"/>
        <v/>
      </c>
    </row>
    <row r="13534" spans="16:20">
      <c r="P13534" s="70" t="str">
        <f t="shared" si="634"/>
        <v/>
      </c>
      <c r="Q13534" s="70" t="str">
        <f t="shared" si="635"/>
        <v/>
      </c>
      <c r="R13534" s="70" t="str">
        <f>IFERROR(IF(K13534="handling and wharfage",SUM(P13534:Q13534),IF(OR(K13534="tank",K13534="Boat",K13534="car"),INDEX(Rate!$B$4:$M$25,MATCH(Gilbert!N13534,Rate!$A$4:$A$25,0),MATCH(Gilbert!L13534,Rate!$B$3:$M$3,0))*O13534*0.8,INDEX(Rate!$B$4:$M$25,MATCH(Gilbert!N13534,Rate!$A$4:$A$25,0),MATCH(Gilbert!L13534,Rate!$B$3:$M$3,0))*O13534)),"")</f>
        <v/>
      </c>
      <c r="T13534" s="71" t="str">
        <f t="shared" si="636"/>
        <v/>
      </c>
    </row>
    <row r="13535" spans="16:20">
      <c r="P13535" s="70" t="str">
        <f t="shared" si="634"/>
        <v/>
      </c>
      <c r="Q13535" s="70" t="str">
        <f t="shared" si="635"/>
        <v/>
      </c>
      <c r="R13535" s="70" t="str">
        <f>IFERROR(IF(K13535="handling and wharfage",SUM(P13535:Q13535),IF(OR(K13535="tank",K13535="Boat",K13535="car"),INDEX(Rate!$B$4:$M$25,MATCH(Gilbert!N13535,Rate!$A$4:$A$25,0),MATCH(Gilbert!L13535,Rate!$B$3:$M$3,0))*O13535*0.8,INDEX(Rate!$B$4:$M$25,MATCH(Gilbert!N13535,Rate!$A$4:$A$25,0),MATCH(Gilbert!L13535,Rate!$B$3:$M$3,0))*O13535)),"")</f>
        <v/>
      </c>
      <c r="T13535" s="71" t="str">
        <f t="shared" si="636"/>
        <v/>
      </c>
    </row>
    <row r="13536" spans="16:20">
      <c r="P13536" s="70" t="str">
        <f t="shared" si="634"/>
        <v/>
      </c>
      <c r="Q13536" s="70" t="str">
        <f t="shared" si="635"/>
        <v/>
      </c>
      <c r="R13536" s="70" t="str">
        <f>IFERROR(IF(K13536="handling and wharfage",SUM(P13536:Q13536),IF(OR(K13536="tank",K13536="Boat",K13536="car"),INDEX(Rate!$B$4:$M$25,MATCH(Gilbert!N13536,Rate!$A$4:$A$25,0),MATCH(Gilbert!L13536,Rate!$B$3:$M$3,0))*O13536*0.8,INDEX(Rate!$B$4:$M$25,MATCH(Gilbert!N13536,Rate!$A$4:$A$25,0),MATCH(Gilbert!L13536,Rate!$B$3:$M$3,0))*O13536)),"")</f>
        <v/>
      </c>
      <c r="T13536" s="71" t="str">
        <f t="shared" si="636"/>
        <v/>
      </c>
    </row>
    <row r="13537" spans="16:20">
      <c r="P13537" s="70" t="str">
        <f t="shared" si="634"/>
        <v/>
      </c>
      <c r="Q13537" s="70" t="str">
        <f t="shared" si="635"/>
        <v/>
      </c>
      <c r="R13537" s="70" t="str">
        <f>IFERROR(IF(K13537="handling and wharfage",SUM(P13537:Q13537),IF(OR(K13537="tank",K13537="Boat",K13537="car"),INDEX(Rate!$B$4:$M$25,MATCH(Gilbert!N13537,Rate!$A$4:$A$25,0),MATCH(Gilbert!L13537,Rate!$B$3:$M$3,0))*O13537*0.8,INDEX(Rate!$B$4:$M$25,MATCH(Gilbert!N13537,Rate!$A$4:$A$25,0),MATCH(Gilbert!L13537,Rate!$B$3:$M$3,0))*O13537)),"")</f>
        <v/>
      </c>
      <c r="T13537" s="71" t="str">
        <f t="shared" si="636"/>
        <v/>
      </c>
    </row>
    <row r="13538" spans="16:20">
      <c r="P13538" s="70" t="str">
        <f t="shared" si="634"/>
        <v/>
      </c>
      <c r="Q13538" s="70" t="str">
        <f t="shared" si="635"/>
        <v/>
      </c>
      <c r="R13538" s="70" t="str">
        <f>IFERROR(IF(K13538="handling and wharfage",SUM(P13538:Q13538),IF(OR(K13538="tank",K13538="Boat",K13538="car"),INDEX(Rate!$B$4:$M$25,MATCH(Gilbert!N13538,Rate!$A$4:$A$25,0),MATCH(Gilbert!L13538,Rate!$B$3:$M$3,0))*O13538*0.8,INDEX(Rate!$B$4:$M$25,MATCH(Gilbert!N13538,Rate!$A$4:$A$25,0),MATCH(Gilbert!L13538,Rate!$B$3:$M$3,0))*O13538)),"")</f>
        <v/>
      </c>
      <c r="T13538" s="71" t="str">
        <f t="shared" si="636"/>
        <v/>
      </c>
    </row>
    <row r="13539" spans="16:20">
      <c r="P13539" s="70" t="str">
        <f t="shared" si="634"/>
        <v/>
      </c>
      <c r="Q13539" s="70" t="str">
        <f t="shared" si="635"/>
        <v/>
      </c>
      <c r="R13539" s="70" t="str">
        <f>IFERROR(IF(K13539="handling and wharfage",SUM(P13539:Q13539),IF(OR(K13539="tank",K13539="Boat",K13539="car"),INDEX(Rate!$B$4:$M$25,MATCH(Gilbert!N13539,Rate!$A$4:$A$25,0),MATCH(Gilbert!L13539,Rate!$B$3:$M$3,0))*O13539*0.8,INDEX(Rate!$B$4:$M$25,MATCH(Gilbert!N13539,Rate!$A$4:$A$25,0),MATCH(Gilbert!L13539,Rate!$B$3:$M$3,0))*O13539)),"")</f>
        <v/>
      </c>
      <c r="T13539" s="71" t="str">
        <f t="shared" si="636"/>
        <v/>
      </c>
    </row>
    <row r="13540" spans="16:20">
      <c r="P13540" s="70" t="str">
        <f t="shared" si="634"/>
        <v/>
      </c>
      <c r="Q13540" s="70" t="str">
        <f t="shared" si="635"/>
        <v/>
      </c>
      <c r="R13540" s="70" t="str">
        <f>IFERROR(IF(K13540="handling and wharfage",SUM(P13540:Q13540),IF(OR(K13540="tank",K13540="Boat",K13540="car"),INDEX(Rate!$B$4:$M$25,MATCH(Gilbert!N13540,Rate!$A$4:$A$25,0),MATCH(Gilbert!L13540,Rate!$B$3:$M$3,0))*O13540*0.8,INDEX(Rate!$B$4:$M$25,MATCH(Gilbert!N13540,Rate!$A$4:$A$25,0),MATCH(Gilbert!L13540,Rate!$B$3:$M$3,0))*O13540)),"")</f>
        <v/>
      </c>
      <c r="T13540" s="71" t="str">
        <f t="shared" si="636"/>
        <v/>
      </c>
    </row>
    <row r="13541" spans="16:20">
      <c r="P13541" s="70" t="str">
        <f t="shared" si="634"/>
        <v/>
      </c>
      <c r="Q13541" s="70" t="str">
        <f t="shared" si="635"/>
        <v/>
      </c>
      <c r="R13541" s="70" t="str">
        <f>IFERROR(IF(K13541="handling and wharfage",SUM(P13541:Q13541),IF(OR(K13541="tank",K13541="Boat",K13541="car"),INDEX(Rate!$B$4:$M$25,MATCH(Gilbert!N13541,Rate!$A$4:$A$25,0),MATCH(Gilbert!L13541,Rate!$B$3:$M$3,0))*O13541*0.8,INDEX(Rate!$B$4:$M$25,MATCH(Gilbert!N13541,Rate!$A$4:$A$25,0),MATCH(Gilbert!L13541,Rate!$B$3:$M$3,0))*O13541)),"")</f>
        <v/>
      </c>
      <c r="T13541" s="71" t="str">
        <f t="shared" si="636"/>
        <v/>
      </c>
    </row>
    <row r="13542" spans="16:20">
      <c r="P13542" s="70" t="str">
        <f t="shared" si="634"/>
        <v/>
      </c>
      <c r="Q13542" s="70" t="str">
        <f t="shared" si="635"/>
        <v/>
      </c>
      <c r="R13542" s="70" t="str">
        <f>IFERROR(IF(K13542="handling and wharfage",SUM(P13542:Q13542),IF(OR(K13542="tank",K13542="Boat",K13542="car"),INDEX(Rate!$B$4:$M$25,MATCH(Gilbert!N13542,Rate!$A$4:$A$25,0),MATCH(Gilbert!L13542,Rate!$B$3:$M$3,0))*O13542*0.8,INDEX(Rate!$B$4:$M$25,MATCH(Gilbert!N13542,Rate!$A$4:$A$25,0),MATCH(Gilbert!L13542,Rate!$B$3:$M$3,0))*O13542)),"")</f>
        <v/>
      </c>
      <c r="T13542" s="71" t="str">
        <f t="shared" si="636"/>
        <v/>
      </c>
    </row>
    <row r="13543" spans="16:20">
      <c r="P13543" s="70" t="str">
        <f t="shared" si="634"/>
        <v/>
      </c>
      <c r="Q13543" s="70" t="str">
        <f t="shared" si="635"/>
        <v/>
      </c>
      <c r="R13543" s="70" t="str">
        <f>IFERROR(IF(K13543="handling and wharfage",SUM(P13543:Q13543),IF(OR(K13543="tank",K13543="Boat",K13543="car"),INDEX(Rate!$B$4:$M$25,MATCH(Gilbert!N13543,Rate!$A$4:$A$25,0),MATCH(Gilbert!L13543,Rate!$B$3:$M$3,0))*O13543*0.8,INDEX(Rate!$B$4:$M$25,MATCH(Gilbert!N13543,Rate!$A$4:$A$25,0),MATCH(Gilbert!L13543,Rate!$B$3:$M$3,0))*O13543)),"")</f>
        <v/>
      </c>
      <c r="T13543" s="71" t="str">
        <f t="shared" si="636"/>
        <v/>
      </c>
    </row>
    <row r="13544" spans="16:20">
      <c r="P13544" s="70" t="str">
        <f t="shared" si="634"/>
        <v/>
      </c>
      <c r="Q13544" s="70" t="str">
        <f t="shared" si="635"/>
        <v/>
      </c>
      <c r="R13544" s="70" t="str">
        <f>IFERROR(IF(K13544="handling and wharfage",SUM(P13544:Q13544),IF(OR(K13544="tank",K13544="Boat",K13544="car"),INDEX(Rate!$B$4:$M$25,MATCH(Gilbert!N13544,Rate!$A$4:$A$25,0),MATCH(Gilbert!L13544,Rate!$B$3:$M$3,0))*O13544*0.8,INDEX(Rate!$B$4:$M$25,MATCH(Gilbert!N13544,Rate!$A$4:$A$25,0),MATCH(Gilbert!L13544,Rate!$B$3:$M$3,0))*O13544)),"")</f>
        <v/>
      </c>
      <c r="T13544" s="71" t="str">
        <f t="shared" si="636"/>
        <v/>
      </c>
    </row>
    <row r="13545" spans="16:20">
      <c r="P13545" s="70" t="str">
        <f t="shared" si="634"/>
        <v/>
      </c>
      <c r="Q13545" s="70" t="str">
        <f t="shared" si="635"/>
        <v/>
      </c>
      <c r="R13545" s="70" t="str">
        <f>IFERROR(IF(K13545="handling and wharfage",SUM(P13545:Q13545),IF(OR(K13545="tank",K13545="Boat",K13545="car"),INDEX(Rate!$B$4:$M$25,MATCH(Gilbert!N13545,Rate!$A$4:$A$25,0),MATCH(Gilbert!L13545,Rate!$B$3:$M$3,0))*O13545*0.8,INDEX(Rate!$B$4:$M$25,MATCH(Gilbert!N13545,Rate!$A$4:$A$25,0),MATCH(Gilbert!L13545,Rate!$B$3:$M$3,0))*O13545)),"")</f>
        <v/>
      </c>
      <c r="T13545" s="71" t="str">
        <f t="shared" si="636"/>
        <v/>
      </c>
    </row>
    <row r="13546" spans="16:20">
      <c r="P13546" s="70" t="str">
        <f t="shared" si="634"/>
        <v/>
      </c>
      <c r="Q13546" s="70" t="str">
        <f t="shared" si="635"/>
        <v/>
      </c>
      <c r="R13546" s="70" t="str">
        <f>IFERROR(IF(K13546="handling and wharfage",SUM(P13546:Q13546),IF(OR(K13546="tank",K13546="Boat",K13546="car"),INDEX(Rate!$B$4:$M$25,MATCH(Gilbert!N13546,Rate!$A$4:$A$25,0),MATCH(Gilbert!L13546,Rate!$B$3:$M$3,0))*O13546*0.8,INDEX(Rate!$B$4:$M$25,MATCH(Gilbert!N13546,Rate!$A$4:$A$25,0),MATCH(Gilbert!L13546,Rate!$B$3:$M$3,0))*O13546)),"")</f>
        <v/>
      </c>
      <c r="T13546" s="71" t="str">
        <f t="shared" si="636"/>
        <v/>
      </c>
    </row>
    <row r="13547" spans="16:20">
      <c r="P13547" s="70" t="str">
        <f t="shared" si="634"/>
        <v/>
      </c>
      <c r="Q13547" s="70" t="str">
        <f t="shared" si="635"/>
        <v/>
      </c>
      <c r="R13547" s="70" t="str">
        <f>IFERROR(IF(K13547="handling and wharfage",SUM(P13547:Q13547),IF(OR(K13547="tank",K13547="Boat",K13547="car"),INDEX(Rate!$B$4:$M$25,MATCH(Gilbert!N13547,Rate!$A$4:$A$25,0),MATCH(Gilbert!L13547,Rate!$B$3:$M$3,0))*O13547*0.8,INDEX(Rate!$B$4:$M$25,MATCH(Gilbert!N13547,Rate!$A$4:$A$25,0),MATCH(Gilbert!L13547,Rate!$B$3:$M$3,0))*O13547)),"")</f>
        <v/>
      </c>
      <c r="T13547" s="71" t="str">
        <f t="shared" si="636"/>
        <v/>
      </c>
    </row>
    <row r="13548" spans="16:20">
      <c r="P13548" s="70" t="str">
        <f t="shared" si="634"/>
        <v/>
      </c>
      <c r="Q13548" s="70" t="str">
        <f t="shared" si="635"/>
        <v/>
      </c>
      <c r="R13548" s="70" t="str">
        <f>IFERROR(IF(K13548="handling and wharfage",SUM(P13548:Q13548),IF(OR(K13548="tank",K13548="Boat",K13548="car"),INDEX(Rate!$B$4:$M$25,MATCH(Gilbert!N13548,Rate!$A$4:$A$25,0),MATCH(Gilbert!L13548,Rate!$B$3:$M$3,0))*O13548*0.8,INDEX(Rate!$B$4:$M$25,MATCH(Gilbert!N13548,Rate!$A$4:$A$25,0),MATCH(Gilbert!L13548,Rate!$B$3:$M$3,0))*O13548)),"")</f>
        <v/>
      </c>
      <c r="T13548" s="71" t="str">
        <f t="shared" si="636"/>
        <v/>
      </c>
    </row>
    <row r="13549" spans="16:20">
      <c r="P13549" s="70" t="str">
        <f t="shared" si="634"/>
        <v/>
      </c>
      <c r="Q13549" s="70" t="str">
        <f t="shared" si="635"/>
        <v/>
      </c>
      <c r="R13549" s="70" t="str">
        <f>IFERROR(IF(K13549="handling and wharfage",SUM(P13549:Q13549),IF(OR(K13549="tank",K13549="Boat",K13549="car"),INDEX(Rate!$B$4:$M$25,MATCH(Gilbert!N13549,Rate!$A$4:$A$25,0),MATCH(Gilbert!L13549,Rate!$B$3:$M$3,0))*O13549*0.8,INDEX(Rate!$B$4:$M$25,MATCH(Gilbert!N13549,Rate!$A$4:$A$25,0),MATCH(Gilbert!L13549,Rate!$B$3:$M$3,0))*O13549)),"")</f>
        <v/>
      </c>
      <c r="T13549" s="71" t="str">
        <f t="shared" si="636"/>
        <v/>
      </c>
    </row>
    <row r="13550" spans="16:20">
      <c r="P13550" s="70" t="str">
        <f t="shared" si="634"/>
        <v/>
      </c>
      <c r="Q13550" s="70" t="str">
        <f t="shared" si="635"/>
        <v/>
      </c>
      <c r="R13550" s="70" t="str">
        <f>IFERROR(IF(K13550="handling and wharfage",SUM(P13550:Q13550),IF(OR(K13550="tank",K13550="Boat",K13550="car"),INDEX(Rate!$B$4:$M$25,MATCH(Gilbert!N13550,Rate!$A$4:$A$25,0),MATCH(Gilbert!L13550,Rate!$B$3:$M$3,0))*O13550*0.8,INDEX(Rate!$B$4:$M$25,MATCH(Gilbert!N13550,Rate!$A$4:$A$25,0),MATCH(Gilbert!L13550,Rate!$B$3:$M$3,0))*O13550)),"")</f>
        <v/>
      </c>
      <c r="T13550" s="71" t="str">
        <f t="shared" si="636"/>
        <v/>
      </c>
    </row>
    <row r="13551" spans="16:20">
      <c r="P13551" s="70" t="str">
        <f t="shared" si="634"/>
        <v/>
      </c>
      <c r="Q13551" s="70" t="str">
        <f t="shared" si="635"/>
        <v/>
      </c>
      <c r="R13551" s="70" t="str">
        <f>IFERROR(IF(K13551="handling and wharfage",SUM(P13551:Q13551),IF(OR(K13551="tank",K13551="Boat",K13551="car"),INDEX(Rate!$B$4:$M$25,MATCH(Gilbert!N13551,Rate!$A$4:$A$25,0),MATCH(Gilbert!L13551,Rate!$B$3:$M$3,0))*O13551*0.8,INDEX(Rate!$B$4:$M$25,MATCH(Gilbert!N13551,Rate!$A$4:$A$25,0),MATCH(Gilbert!L13551,Rate!$B$3:$M$3,0))*O13551)),"")</f>
        <v/>
      </c>
      <c r="T13551" s="71" t="str">
        <f t="shared" si="636"/>
        <v/>
      </c>
    </row>
    <row r="13552" spans="16:20">
      <c r="P13552" s="70" t="str">
        <f t="shared" si="634"/>
        <v/>
      </c>
      <c r="Q13552" s="70" t="str">
        <f t="shared" si="635"/>
        <v/>
      </c>
      <c r="R13552" s="70" t="str">
        <f>IFERROR(IF(K13552="handling and wharfage",SUM(P13552:Q13552),IF(OR(K13552="tank",K13552="Boat",K13552="car"),INDEX(Rate!$B$4:$M$25,MATCH(Gilbert!N13552,Rate!$A$4:$A$25,0),MATCH(Gilbert!L13552,Rate!$B$3:$M$3,0))*O13552*0.8,INDEX(Rate!$B$4:$M$25,MATCH(Gilbert!N13552,Rate!$A$4:$A$25,0),MATCH(Gilbert!L13552,Rate!$B$3:$M$3,0))*O13552)),"")</f>
        <v/>
      </c>
      <c r="T13552" s="71" t="str">
        <f t="shared" si="636"/>
        <v/>
      </c>
    </row>
    <row r="13553" spans="16:20">
      <c r="P13553" s="70" t="str">
        <f t="shared" si="634"/>
        <v/>
      </c>
      <c r="Q13553" s="70" t="str">
        <f t="shared" si="635"/>
        <v/>
      </c>
      <c r="R13553" s="70" t="str">
        <f>IFERROR(IF(K13553="handling and wharfage",SUM(P13553:Q13553),IF(OR(K13553="tank",K13553="Boat",K13553="car"),INDEX(Rate!$B$4:$M$25,MATCH(Gilbert!N13553,Rate!$A$4:$A$25,0),MATCH(Gilbert!L13553,Rate!$B$3:$M$3,0))*O13553*0.8,INDEX(Rate!$B$4:$M$25,MATCH(Gilbert!N13553,Rate!$A$4:$A$25,0),MATCH(Gilbert!L13553,Rate!$B$3:$M$3,0))*O13553)),"")</f>
        <v/>
      </c>
      <c r="T13553" s="71" t="str">
        <f t="shared" si="636"/>
        <v/>
      </c>
    </row>
    <row r="13554" spans="16:20">
      <c r="P13554" s="70" t="str">
        <f t="shared" si="634"/>
        <v/>
      </c>
      <c r="Q13554" s="70" t="str">
        <f t="shared" si="635"/>
        <v/>
      </c>
      <c r="R13554" s="70" t="str">
        <f>IFERROR(IF(K13554="handling and wharfage",SUM(P13554:Q13554),IF(OR(K13554="tank",K13554="Boat",K13554="car"),INDEX(Rate!$B$4:$M$25,MATCH(Gilbert!N13554,Rate!$A$4:$A$25,0),MATCH(Gilbert!L13554,Rate!$B$3:$M$3,0))*O13554*0.8,INDEX(Rate!$B$4:$M$25,MATCH(Gilbert!N13554,Rate!$A$4:$A$25,0),MATCH(Gilbert!L13554,Rate!$B$3:$M$3,0))*O13554)),"")</f>
        <v/>
      </c>
      <c r="T13554" s="71" t="str">
        <f t="shared" si="636"/>
        <v/>
      </c>
    </row>
    <row r="13555" spans="16:20">
      <c r="P13555" s="70" t="str">
        <f t="shared" si="634"/>
        <v/>
      </c>
      <c r="Q13555" s="70" t="str">
        <f t="shared" si="635"/>
        <v/>
      </c>
      <c r="R13555" s="70" t="str">
        <f>IFERROR(IF(K13555="handling and wharfage",SUM(P13555:Q13555),IF(OR(K13555="tank",K13555="Boat",K13555="car"),INDEX(Rate!$B$4:$M$25,MATCH(Gilbert!N13555,Rate!$A$4:$A$25,0),MATCH(Gilbert!L13555,Rate!$B$3:$M$3,0))*O13555*0.8,INDEX(Rate!$B$4:$M$25,MATCH(Gilbert!N13555,Rate!$A$4:$A$25,0),MATCH(Gilbert!L13555,Rate!$B$3:$M$3,0))*O13555)),"")</f>
        <v/>
      </c>
      <c r="T13555" s="71" t="str">
        <f t="shared" si="636"/>
        <v/>
      </c>
    </row>
    <row r="13556" spans="16:20">
      <c r="P13556" s="70" t="str">
        <f t="shared" si="634"/>
        <v/>
      </c>
      <c r="Q13556" s="70" t="str">
        <f t="shared" si="635"/>
        <v/>
      </c>
      <c r="R13556" s="70" t="str">
        <f>IFERROR(IF(K13556="handling and wharfage",SUM(P13556:Q13556),IF(OR(K13556="tank",K13556="Boat",K13556="car"),INDEX(Rate!$B$4:$M$25,MATCH(Gilbert!N13556,Rate!$A$4:$A$25,0),MATCH(Gilbert!L13556,Rate!$B$3:$M$3,0))*O13556*0.8,INDEX(Rate!$B$4:$M$25,MATCH(Gilbert!N13556,Rate!$A$4:$A$25,0),MATCH(Gilbert!L13556,Rate!$B$3:$M$3,0))*O13556)),"")</f>
        <v/>
      </c>
      <c r="T13556" s="71" t="str">
        <f t="shared" si="636"/>
        <v/>
      </c>
    </row>
    <row r="13557" spans="16:20">
      <c r="P13557" s="70" t="str">
        <f t="shared" si="634"/>
        <v/>
      </c>
      <c r="Q13557" s="70" t="str">
        <f t="shared" si="635"/>
        <v/>
      </c>
      <c r="R13557" s="70" t="str">
        <f>IFERROR(IF(K13557="handling and wharfage",SUM(P13557:Q13557),IF(OR(K13557="tank",K13557="Boat",K13557="car"),INDEX(Rate!$B$4:$M$25,MATCH(Gilbert!N13557,Rate!$A$4:$A$25,0),MATCH(Gilbert!L13557,Rate!$B$3:$M$3,0))*O13557*0.8,INDEX(Rate!$B$4:$M$25,MATCH(Gilbert!N13557,Rate!$A$4:$A$25,0),MATCH(Gilbert!L13557,Rate!$B$3:$M$3,0))*O13557)),"")</f>
        <v/>
      </c>
      <c r="T13557" s="71" t="str">
        <f t="shared" si="636"/>
        <v/>
      </c>
    </row>
    <row r="13558" spans="16:20">
      <c r="P13558" s="70" t="str">
        <f t="shared" si="634"/>
        <v/>
      </c>
      <c r="Q13558" s="70" t="str">
        <f t="shared" si="635"/>
        <v/>
      </c>
      <c r="R13558" s="70" t="str">
        <f>IFERROR(IF(K13558="handling and wharfage",SUM(P13558:Q13558),IF(OR(K13558="tank",K13558="Boat",K13558="car"),INDEX(Rate!$B$4:$M$25,MATCH(Gilbert!N13558,Rate!$A$4:$A$25,0),MATCH(Gilbert!L13558,Rate!$B$3:$M$3,0))*O13558*0.8,INDEX(Rate!$B$4:$M$25,MATCH(Gilbert!N13558,Rate!$A$4:$A$25,0),MATCH(Gilbert!L13558,Rate!$B$3:$M$3,0))*O13558)),"")</f>
        <v/>
      </c>
      <c r="T13558" s="71" t="str">
        <f t="shared" si="636"/>
        <v/>
      </c>
    </row>
    <row r="13559" spans="16:20">
      <c r="P13559" s="70" t="str">
        <f t="shared" si="634"/>
        <v/>
      </c>
      <c r="Q13559" s="70" t="str">
        <f t="shared" si="635"/>
        <v/>
      </c>
      <c r="R13559" s="70" t="str">
        <f>IFERROR(IF(K13559="handling and wharfage",SUM(P13559:Q13559),IF(OR(K13559="tank",K13559="Boat",K13559="car"),INDEX(Rate!$B$4:$M$25,MATCH(Gilbert!N13559,Rate!$A$4:$A$25,0),MATCH(Gilbert!L13559,Rate!$B$3:$M$3,0))*O13559*0.8,INDEX(Rate!$B$4:$M$25,MATCH(Gilbert!N13559,Rate!$A$4:$A$25,0),MATCH(Gilbert!L13559,Rate!$B$3:$M$3,0))*O13559)),"")</f>
        <v/>
      </c>
      <c r="T13559" s="71" t="str">
        <f t="shared" si="636"/>
        <v/>
      </c>
    </row>
    <row r="13560" spans="16:20">
      <c r="P13560" s="70" t="str">
        <f t="shared" si="634"/>
        <v/>
      </c>
      <c r="Q13560" s="70" t="str">
        <f t="shared" si="635"/>
        <v/>
      </c>
      <c r="R13560" s="70" t="str">
        <f>IFERROR(IF(K13560="handling and wharfage",SUM(P13560:Q13560),IF(OR(K13560="tank",K13560="Boat",K13560="car"),INDEX(Rate!$B$4:$M$25,MATCH(Gilbert!N13560,Rate!$A$4:$A$25,0),MATCH(Gilbert!L13560,Rate!$B$3:$M$3,0))*O13560*0.8,INDEX(Rate!$B$4:$M$25,MATCH(Gilbert!N13560,Rate!$A$4:$A$25,0),MATCH(Gilbert!L13560,Rate!$B$3:$M$3,0))*O13560)),"")</f>
        <v/>
      </c>
      <c r="T13560" s="71" t="str">
        <f t="shared" si="636"/>
        <v/>
      </c>
    </row>
    <row r="13561" spans="16:20">
      <c r="P13561" s="70" t="str">
        <f t="shared" si="634"/>
        <v/>
      </c>
      <c r="Q13561" s="70" t="str">
        <f t="shared" si="635"/>
        <v/>
      </c>
      <c r="R13561" s="70" t="str">
        <f>IFERROR(IF(K13561="handling and wharfage",SUM(P13561:Q13561),IF(OR(K13561="tank",K13561="Boat",K13561="car"),INDEX(Rate!$B$4:$M$25,MATCH(Gilbert!N13561,Rate!$A$4:$A$25,0),MATCH(Gilbert!L13561,Rate!$B$3:$M$3,0))*O13561*0.8,INDEX(Rate!$B$4:$M$25,MATCH(Gilbert!N13561,Rate!$A$4:$A$25,0),MATCH(Gilbert!L13561,Rate!$B$3:$M$3,0))*O13561)),"")</f>
        <v/>
      </c>
      <c r="T13561" s="71" t="str">
        <f t="shared" si="636"/>
        <v/>
      </c>
    </row>
    <row r="13562" spans="16:20">
      <c r="P13562" s="70" t="str">
        <f t="shared" si="634"/>
        <v/>
      </c>
      <c r="Q13562" s="70" t="str">
        <f t="shared" si="635"/>
        <v/>
      </c>
      <c r="R13562" s="70" t="str">
        <f>IFERROR(IF(K13562="handling and wharfage",SUM(P13562:Q13562),IF(OR(K13562="tank",K13562="Boat",K13562="car"),INDEX(Rate!$B$4:$M$25,MATCH(Gilbert!N13562,Rate!$A$4:$A$25,0),MATCH(Gilbert!L13562,Rate!$B$3:$M$3,0))*O13562*0.8,INDEX(Rate!$B$4:$M$25,MATCH(Gilbert!N13562,Rate!$A$4:$A$25,0),MATCH(Gilbert!L13562,Rate!$B$3:$M$3,0))*O13562)),"")</f>
        <v/>
      </c>
      <c r="T13562" s="71" t="str">
        <f t="shared" si="636"/>
        <v/>
      </c>
    </row>
    <row r="13563" spans="16:20">
      <c r="P13563" s="70" t="str">
        <f t="shared" si="634"/>
        <v/>
      </c>
      <c r="Q13563" s="70" t="str">
        <f t="shared" si="635"/>
        <v/>
      </c>
      <c r="R13563" s="70" t="str">
        <f>IFERROR(IF(K13563="handling and wharfage",SUM(P13563:Q13563),IF(OR(K13563="tank",K13563="Boat",K13563="car"),INDEX(Rate!$B$4:$M$25,MATCH(Gilbert!N13563,Rate!$A$4:$A$25,0),MATCH(Gilbert!L13563,Rate!$B$3:$M$3,0))*O13563*0.8,INDEX(Rate!$B$4:$M$25,MATCH(Gilbert!N13563,Rate!$A$4:$A$25,0),MATCH(Gilbert!L13563,Rate!$B$3:$M$3,0))*O13563)),"")</f>
        <v/>
      </c>
      <c r="T13563" s="71" t="str">
        <f t="shared" si="636"/>
        <v/>
      </c>
    </row>
    <row r="13564" spans="16:20">
      <c r="P13564" s="70" t="str">
        <f t="shared" si="634"/>
        <v/>
      </c>
      <c r="Q13564" s="70" t="str">
        <f t="shared" si="635"/>
        <v/>
      </c>
      <c r="R13564" s="70" t="str">
        <f>IFERROR(IF(K13564="handling and wharfage",SUM(P13564:Q13564),IF(OR(K13564="tank",K13564="Boat",K13564="car"),INDEX(Rate!$B$4:$M$25,MATCH(Gilbert!N13564,Rate!$A$4:$A$25,0),MATCH(Gilbert!L13564,Rate!$B$3:$M$3,0))*O13564*0.8,INDEX(Rate!$B$4:$M$25,MATCH(Gilbert!N13564,Rate!$A$4:$A$25,0),MATCH(Gilbert!L13564,Rate!$B$3:$M$3,0))*O13564)),"")</f>
        <v/>
      </c>
      <c r="T13564" s="71" t="str">
        <f t="shared" si="636"/>
        <v/>
      </c>
    </row>
    <row r="13565" spans="16:20">
      <c r="P13565" s="70" t="str">
        <f t="shared" si="634"/>
        <v/>
      </c>
      <c r="Q13565" s="70" t="str">
        <f t="shared" si="635"/>
        <v/>
      </c>
      <c r="R13565" s="70" t="str">
        <f>IFERROR(IF(K13565="handling and wharfage",SUM(P13565:Q13565),IF(OR(K13565="tank",K13565="Boat",K13565="car"),INDEX(Rate!$B$4:$M$25,MATCH(Gilbert!N13565,Rate!$A$4:$A$25,0),MATCH(Gilbert!L13565,Rate!$B$3:$M$3,0))*O13565*0.8,INDEX(Rate!$B$4:$M$25,MATCH(Gilbert!N13565,Rate!$A$4:$A$25,0),MATCH(Gilbert!L13565,Rate!$B$3:$M$3,0))*O13565)),"")</f>
        <v/>
      </c>
      <c r="T13565" s="71" t="str">
        <f t="shared" si="636"/>
        <v/>
      </c>
    </row>
    <row r="13566" spans="16:20">
      <c r="P13566" s="70" t="str">
        <f t="shared" si="634"/>
        <v/>
      </c>
      <c r="Q13566" s="70" t="str">
        <f t="shared" si="635"/>
        <v/>
      </c>
      <c r="R13566" s="70" t="str">
        <f>IFERROR(IF(K13566="handling and wharfage",SUM(P13566:Q13566),IF(OR(K13566="tank",K13566="Boat",K13566="car"),INDEX(Rate!$B$4:$M$25,MATCH(Gilbert!N13566,Rate!$A$4:$A$25,0),MATCH(Gilbert!L13566,Rate!$B$3:$M$3,0))*O13566*0.8,INDEX(Rate!$B$4:$M$25,MATCH(Gilbert!N13566,Rate!$A$4:$A$25,0),MATCH(Gilbert!L13566,Rate!$B$3:$M$3,0))*O13566)),"")</f>
        <v/>
      </c>
      <c r="T13566" s="71" t="str">
        <f t="shared" si="636"/>
        <v/>
      </c>
    </row>
    <row r="13567" spans="16:20">
      <c r="P13567" s="70" t="str">
        <f t="shared" si="634"/>
        <v/>
      </c>
      <c r="Q13567" s="70" t="str">
        <f t="shared" si="635"/>
        <v/>
      </c>
      <c r="R13567" s="70" t="str">
        <f>IFERROR(IF(K13567="handling and wharfage",SUM(P13567:Q13567),IF(OR(K13567="tank",K13567="Boat",K13567="car"),INDEX(Rate!$B$4:$M$25,MATCH(Gilbert!N13567,Rate!$A$4:$A$25,0),MATCH(Gilbert!L13567,Rate!$B$3:$M$3,0))*O13567*0.8,INDEX(Rate!$B$4:$M$25,MATCH(Gilbert!N13567,Rate!$A$4:$A$25,0),MATCH(Gilbert!L13567,Rate!$B$3:$M$3,0))*O13567)),"")</f>
        <v/>
      </c>
      <c r="T13567" s="71" t="str">
        <f t="shared" si="636"/>
        <v/>
      </c>
    </row>
    <row r="13568" spans="16:20">
      <c r="P13568" s="70" t="str">
        <f t="shared" si="634"/>
        <v/>
      </c>
      <c r="Q13568" s="70" t="str">
        <f t="shared" si="635"/>
        <v/>
      </c>
      <c r="R13568" s="70" t="str">
        <f>IFERROR(IF(K13568="handling and wharfage",SUM(P13568:Q13568),IF(OR(K13568="tank",K13568="Boat",K13568="car"),INDEX(Rate!$B$4:$M$25,MATCH(Gilbert!N13568,Rate!$A$4:$A$25,0),MATCH(Gilbert!L13568,Rate!$B$3:$M$3,0))*O13568*0.8,INDEX(Rate!$B$4:$M$25,MATCH(Gilbert!N13568,Rate!$A$4:$A$25,0),MATCH(Gilbert!L13568,Rate!$B$3:$M$3,0))*O13568)),"")</f>
        <v/>
      </c>
      <c r="T13568" s="71" t="str">
        <f t="shared" si="636"/>
        <v/>
      </c>
    </row>
    <row r="13569" spans="16:20">
      <c r="P13569" s="70" t="str">
        <f t="shared" si="634"/>
        <v/>
      </c>
      <c r="Q13569" s="70" t="str">
        <f t="shared" si="635"/>
        <v/>
      </c>
      <c r="R13569" s="70" t="str">
        <f>IFERROR(IF(K13569="handling and wharfage",SUM(P13569:Q13569),IF(OR(K13569="tank",K13569="Boat",K13569="car"),INDEX(Rate!$B$4:$M$25,MATCH(Gilbert!N13569,Rate!$A$4:$A$25,0),MATCH(Gilbert!L13569,Rate!$B$3:$M$3,0))*O13569*0.8,INDEX(Rate!$B$4:$M$25,MATCH(Gilbert!N13569,Rate!$A$4:$A$25,0),MATCH(Gilbert!L13569,Rate!$B$3:$M$3,0))*O13569)),"")</f>
        <v/>
      </c>
      <c r="T13569" s="71" t="str">
        <f t="shared" si="636"/>
        <v/>
      </c>
    </row>
    <row r="13570" spans="16:20">
      <c r="P13570" s="70" t="str">
        <f t="shared" si="634"/>
        <v/>
      </c>
      <c r="Q13570" s="70" t="str">
        <f t="shared" si="635"/>
        <v/>
      </c>
      <c r="R13570" s="70" t="str">
        <f>IFERROR(IF(K13570="handling and wharfage",SUM(P13570:Q13570),IF(OR(K13570="tank",K13570="Boat",K13570="car"),INDEX(Rate!$B$4:$M$25,MATCH(Gilbert!N13570,Rate!$A$4:$A$25,0),MATCH(Gilbert!L13570,Rate!$B$3:$M$3,0))*O13570*0.8,INDEX(Rate!$B$4:$M$25,MATCH(Gilbert!N13570,Rate!$A$4:$A$25,0),MATCH(Gilbert!L13570,Rate!$B$3:$M$3,0))*O13570)),"")</f>
        <v/>
      </c>
      <c r="T13570" s="71" t="str">
        <f t="shared" si="636"/>
        <v/>
      </c>
    </row>
    <row r="13571" spans="16:20">
      <c r="P13571" s="70" t="str">
        <f t="shared" ref="P13571:P13634" si="637">IF(OR(K13571="handling and wharfage",K13571="rau handling and wharfage"),O13571*30,"")</f>
        <v/>
      </c>
      <c r="Q13571" s="70" t="str">
        <f t="shared" ref="Q13571:Q13634" si="638">IF(K13571&lt;&gt;"handling and wharfage","",O13571*3.5)</f>
        <v/>
      </c>
      <c r="R13571" s="70" t="str">
        <f>IFERROR(IF(K13571="handling and wharfage",SUM(P13571:Q13571),IF(OR(K13571="tank",K13571="Boat",K13571="car"),INDEX(Rate!$B$4:$M$25,MATCH(Gilbert!N13571,Rate!$A$4:$A$25,0),MATCH(Gilbert!L13571,Rate!$B$3:$M$3,0))*O13571*0.8,INDEX(Rate!$B$4:$M$25,MATCH(Gilbert!N13571,Rate!$A$4:$A$25,0),MATCH(Gilbert!L13571,Rate!$B$3:$M$3,0))*O13571)),"")</f>
        <v/>
      </c>
      <c r="T13571" s="71" t="str">
        <f t="shared" ref="T13571:T13634" si="639">IF(L13571="","",IF(L13571="General2","F0070000061A","E31250000331"))</f>
        <v/>
      </c>
    </row>
    <row r="13572" spans="16:20">
      <c r="P13572" s="70" t="str">
        <f t="shared" si="637"/>
        <v/>
      </c>
      <c r="Q13572" s="70" t="str">
        <f t="shared" si="638"/>
        <v/>
      </c>
      <c r="R13572" s="70" t="str">
        <f>IFERROR(IF(K13572="handling and wharfage",SUM(P13572:Q13572),IF(OR(K13572="tank",K13572="Boat",K13572="car"),INDEX(Rate!$B$4:$M$25,MATCH(Gilbert!N13572,Rate!$A$4:$A$25,0),MATCH(Gilbert!L13572,Rate!$B$3:$M$3,0))*O13572*0.8,INDEX(Rate!$B$4:$M$25,MATCH(Gilbert!N13572,Rate!$A$4:$A$25,0),MATCH(Gilbert!L13572,Rate!$B$3:$M$3,0))*O13572)),"")</f>
        <v/>
      </c>
      <c r="T13572" s="71" t="str">
        <f t="shared" si="639"/>
        <v/>
      </c>
    </row>
    <row r="13573" spans="16:20">
      <c r="P13573" s="70" t="str">
        <f t="shared" si="637"/>
        <v/>
      </c>
      <c r="Q13573" s="70" t="str">
        <f t="shared" si="638"/>
        <v/>
      </c>
      <c r="R13573" s="70" t="str">
        <f>IFERROR(IF(K13573="handling and wharfage",SUM(P13573:Q13573),IF(OR(K13573="tank",K13573="Boat",K13573="car"),INDEX(Rate!$B$4:$M$25,MATCH(Gilbert!N13573,Rate!$A$4:$A$25,0),MATCH(Gilbert!L13573,Rate!$B$3:$M$3,0))*O13573*0.8,INDEX(Rate!$B$4:$M$25,MATCH(Gilbert!N13573,Rate!$A$4:$A$25,0),MATCH(Gilbert!L13573,Rate!$B$3:$M$3,0))*O13573)),"")</f>
        <v/>
      </c>
      <c r="T13573" s="71" t="str">
        <f t="shared" si="639"/>
        <v/>
      </c>
    </row>
    <row r="13574" spans="16:20">
      <c r="P13574" s="70" t="str">
        <f t="shared" si="637"/>
        <v/>
      </c>
      <c r="Q13574" s="70" t="str">
        <f t="shared" si="638"/>
        <v/>
      </c>
      <c r="R13574" s="70" t="str">
        <f>IFERROR(IF(K13574="handling and wharfage",SUM(P13574:Q13574),IF(OR(K13574="tank",K13574="Boat",K13574="car"),INDEX(Rate!$B$4:$M$25,MATCH(Gilbert!N13574,Rate!$A$4:$A$25,0),MATCH(Gilbert!L13574,Rate!$B$3:$M$3,0))*O13574*0.8,INDEX(Rate!$B$4:$M$25,MATCH(Gilbert!N13574,Rate!$A$4:$A$25,0),MATCH(Gilbert!L13574,Rate!$B$3:$M$3,0))*O13574)),"")</f>
        <v/>
      </c>
      <c r="T13574" s="71" t="str">
        <f t="shared" si="639"/>
        <v/>
      </c>
    </row>
    <row r="13575" spans="16:20">
      <c r="P13575" s="70" t="str">
        <f t="shared" si="637"/>
        <v/>
      </c>
      <c r="Q13575" s="70" t="str">
        <f t="shared" si="638"/>
        <v/>
      </c>
      <c r="R13575" s="70" t="str">
        <f>IFERROR(IF(K13575="handling and wharfage",SUM(P13575:Q13575),IF(OR(K13575="tank",K13575="Boat",K13575="car"),INDEX(Rate!$B$4:$M$25,MATCH(Gilbert!N13575,Rate!$A$4:$A$25,0),MATCH(Gilbert!L13575,Rate!$B$3:$M$3,0))*O13575*0.8,INDEX(Rate!$B$4:$M$25,MATCH(Gilbert!N13575,Rate!$A$4:$A$25,0),MATCH(Gilbert!L13575,Rate!$B$3:$M$3,0))*O13575)),"")</f>
        <v/>
      </c>
      <c r="T13575" s="71" t="str">
        <f t="shared" si="639"/>
        <v/>
      </c>
    </row>
    <row r="13576" spans="16:20">
      <c r="P13576" s="70" t="str">
        <f t="shared" si="637"/>
        <v/>
      </c>
      <c r="Q13576" s="70" t="str">
        <f t="shared" si="638"/>
        <v/>
      </c>
      <c r="R13576" s="70" t="str">
        <f>IFERROR(IF(K13576="handling and wharfage",SUM(P13576:Q13576),IF(OR(K13576="tank",K13576="Boat",K13576="car"),INDEX(Rate!$B$4:$M$25,MATCH(Gilbert!N13576,Rate!$A$4:$A$25,0),MATCH(Gilbert!L13576,Rate!$B$3:$M$3,0))*O13576*0.8,INDEX(Rate!$B$4:$M$25,MATCH(Gilbert!N13576,Rate!$A$4:$A$25,0),MATCH(Gilbert!L13576,Rate!$B$3:$M$3,0))*O13576)),"")</f>
        <v/>
      </c>
      <c r="T13576" s="71" t="str">
        <f t="shared" si="639"/>
        <v/>
      </c>
    </row>
    <row r="13577" spans="16:20">
      <c r="P13577" s="70" t="str">
        <f t="shared" si="637"/>
        <v/>
      </c>
      <c r="Q13577" s="70" t="str">
        <f t="shared" si="638"/>
        <v/>
      </c>
      <c r="R13577" s="70" t="str">
        <f>IFERROR(IF(K13577="handling and wharfage",SUM(P13577:Q13577),IF(OR(K13577="tank",K13577="Boat",K13577="car"),INDEX(Rate!$B$4:$M$25,MATCH(Gilbert!N13577,Rate!$A$4:$A$25,0),MATCH(Gilbert!L13577,Rate!$B$3:$M$3,0))*O13577*0.8,INDEX(Rate!$B$4:$M$25,MATCH(Gilbert!N13577,Rate!$A$4:$A$25,0),MATCH(Gilbert!L13577,Rate!$B$3:$M$3,0))*O13577)),"")</f>
        <v/>
      </c>
      <c r="T13577" s="71" t="str">
        <f t="shared" si="639"/>
        <v/>
      </c>
    </row>
    <row r="13578" spans="16:20">
      <c r="P13578" s="70" t="str">
        <f t="shared" si="637"/>
        <v/>
      </c>
      <c r="Q13578" s="70" t="str">
        <f t="shared" si="638"/>
        <v/>
      </c>
      <c r="R13578" s="70" t="str">
        <f>IFERROR(IF(K13578="handling and wharfage",SUM(P13578:Q13578),IF(OR(K13578="tank",K13578="Boat",K13578="car"),INDEX(Rate!$B$4:$M$25,MATCH(Gilbert!N13578,Rate!$A$4:$A$25,0),MATCH(Gilbert!L13578,Rate!$B$3:$M$3,0))*O13578*0.8,INDEX(Rate!$B$4:$M$25,MATCH(Gilbert!N13578,Rate!$A$4:$A$25,0),MATCH(Gilbert!L13578,Rate!$B$3:$M$3,0))*O13578)),"")</f>
        <v/>
      </c>
      <c r="T13578" s="71" t="str">
        <f t="shared" si="639"/>
        <v/>
      </c>
    </row>
    <row r="13579" spans="16:20">
      <c r="P13579" s="70" t="str">
        <f t="shared" si="637"/>
        <v/>
      </c>
      <c r="Q13579" s="70" t="str">
        <f t="shared" si="638"/>
        <v/>
      </c>
      <c r="R13579" s="70" t="str">
        <f>IFERROR(IF(K13579="handling and wharfage",SUM(P13579:Q13579),IF(OR(K13579="tank",K13579="Boat",K13579="car"),INDEX(Rate!$B$4:$M$25,MATCH(Gilbert!N13579,Rate!$A$4:$A$25,0),MATCH(Gilbert!L13579,Rate!$B$3:$M$3,0))*O13579*0.8,INDEX(Rate!$B$4:$M$25,MATCH(Gilbert!N13579,Rate!$A$4:$A$25,0),MATCH(Gilbert!L13579,Rate!$B$3:$M$3,0))*O13579)),"")</f>
        <v/>
      </c>
      <c r="T13579" s="71" t="str">
        <f t="shared" si="639"/>
        <v/>
      </c>
    </row>
    <row r="13580" spans="16:20">
      <c r="P13580" s="70" t="str">
        <f t="shared" si="637"/>
        <v/>
      </c>
      <c r="Q13580" s="70" t="str">
        <f t="shared" si="638"/>
        <v/>
      </c>
      <c r="R13580" s="70" t="str">
        <f>IFERROR(IF(K13580="handling and wharfage",SUM(P13580:Q13580),IF(OR(K13580="tank",K13580="Boat",K13580="car"),INDEX(Rate!$B$4:$M$25,MATCH(Gilbert!N13580,Rate!$A$4:$A$25,0),MATCH(Gilbert!L13580,Rate!$B$3:$M$3,0))*O13580*0.8,INDEX(Rate!$B$4:$M$25,MATCH(Gilbert!N13580,Rate!$A$4:$A$25,0),MATCH(Gilbert!L13580,Rate!$B$3:$M$3,0))*O13580)),"")</f>
        <v/>
      </c>
      <c r="T13580" s="71" t="str">
        <f t="shared" si="639"/>
        <v/>
      </c>
    </row>
    <row r="13581" spans="16:20">
      <c r="P13581" s="70" t="str">
        <f t="shared" si="637"/>
        <v/>
      </c>
      <c r="Q13581" s="70" t="str">
        <f t="shared" si="638"/>
        <v/>
      </c>
      <c r="R13581" s="70" t="str">
        <f>IFERROR(IF(K13581="handling and wharfage",SUM(P13581:Q13581),IF(OR(K13581="tank",K13581="Boat",K13581="car"),INDEX(Rate!$B$4:$M$25,MATCH(Gilbert!N13581,Rate!$A$4:$A$25,0),MATCH(Gilbert!L13581,Rate!$B$3:$M$3,0))*O13581*0.8,INDEX(Rate!$B$4:$M$25,MATCH(Gilbert!N13581,Rate!$A$4:$A$25,0),MATCH(Gilbert!L13581,Rate!$B$3:$M$3,0))*O13581)),"")</f>
        <v/>
      </c>
      <c r="T13581" s="71" t="str">
        <f t="shared" si="639"/>
        <v/>
      </c>
    </row>
    <row r="13582" spans="16:20">
      <c r="P13582" s="70" t="str">
        <f t="shared" si="637"/>
        <v/>
      </c>
      <c r="Q13582" s="70" t="str">
        <f t="shared" si="638"/>
        <v/>
      </c>
      <c r="R13582" s="70" t="str">
        <f>IFERROR(IF(K13582="handling and wharfage",SUM(P13582:Q13582),IF(OR(K13582="tank",K13582="Boat",K13582="car"),INDEX(Rate!$B$4:$M$25,MATCH(Gilbert!N13582,Rate!$A$4:$A$25,0),MATCH(Gilbert!L13582,Rate!$B$3:$M$3,0))*O13582*0.8,INDEX(Rate!$B$4:$M$25,MATCH(Gilbert!N13582,Rate!$A$4:$A$25,0),MATCH(Gilbert!L13582,Rate!$B$3:$M$3,0))*O13582)),"")</f>
        <v/>
      </c>
      <c r="T13582" s="71" t="str">
        <f t="shared" si="639"/>
        <v/>
      </c>
    </row>
    <row r="13583" spans="16:20">
      <c r="P13583" s="70" t="str">
        <f t="shared" si="637"/>
        <v/>
      </c>
      <c r="Q13583" s="70" t="str">
        <f t="shared" si="638"/>
        <v/>
      </c>
      <c r="R13583" s="70" t="str">
        <f>IFERROR(IF(K13583="handling and wharfage",SUM(P13583:Q13583),IF(OR(K13583="tank",K13583="Boat",K13583="car"),INDEX(Rate!$B$4:$M$25,MATCH(Gilbert!N13583,Rate!$A$4:$A$25,0),MATCH(Gilbert!L13583,Rate!$B$3:$M$3,0))*O13583*0.8,INDEX(Rate!$B$4:$M$25,MATCH(Gilbert!N13583,Rate!$A$4:$A$25,0),MATCH(Gilbert!L13583,Rate!$B$3:$M$3,0))*O13583)),"")</f>
        <v/>
      </c>
      <c r="T13583" s="71" t="str">
        <f t="shared" si="639"/>
        <v/>
      </c>
    </row>
    <row r="13584" spans="16:20">
      <c r="P13584" s="70" t="str">
        <f t="shared" si="637"/>
        <v/>
      </c>
      <c r="Q13584" s="70" t="str">
        <f t="shared" si="638"/>
        <v/>
      </c>
      <c r="R13584" s="70" t="str">
        <f>IFERROR(IF(K13584="handling and wharfage",SUM(P13584:Q13584),IF(OR(K13584="tank",K13584="Boat",K13584="car"),INDEX(Rate!$B$4:$M$25,MATCH(Gilbert!N13584,Rate!$A$4:$A$25,0),MATCH(Gilbert!L13584,Rate!$B$3:$M$3,0))*O13584*0.8,INDEX(Rate!$B$4:$M$25,MATCH(Gilbert!N13584,Rate!$A$4:$A$25,0),MATCH(Gilbert!L13584,Rate!$B$3:$M$3,0))*O13584)),"")</f>
        <v/>
      </c>
      <c r="T13584" s="71" t="str">
        <f t="shared" si="639"/>
        <v/>
      </c>
    </row>
    <row r="13585" spans="16:20">
      <c r="P13585" s="70" t="str">
        <f t="shared" si="637"/>
        <v/>
      </c>
      <c r="Q13585" s="70" t="str">
        <f t="shared" si="638"/>
        <v/>
      </c>
      <c r="R13585" s="70" t="str">
        <f>IFERROR(IF(K13585="handling and wharfage",SUM(P13585:Q13585),IF(OR(K13585="tank",K13585="Boat",K13585="car"),INDEX(Rate!$B$4:$M$25,MATCH(Gilbert!N13585,Rate!$A$4:$A$25,0),MATCH(Gilbert!L13585,Rate!$B$3:$M$3,0))*O13585*0.8,INDEX(Rate!$B$4:$M$25,MATCH(Gilbert!N13585,Rate!$A$4:$A$25,0),MATCH(Gilbert!L13585,Rate!$B$3:$M$3,0))*O13585)),"")</f>
        <v/>
      </c>
      <c r="T13585" s="71" t="str">
        <f t="shared" si="639"/>
        <v/>
      </c>
    </row>
    <row r="13586" spans="16:20">
      <c r="P13586" s="70" t="str">
        <f t="shared" si="637"/>
        <v/>
      </c>
      <c r="Q13586" s="70" t="str">
        <f t="shared" si="638"/>
        <v/>
      </c>
      <c r="R13586" s="70" t="str">
        <f>IFERROR(IF(K13586="handling and wharfage",SUM(P13586:Q13586),IF(OR(K13586="tank",K13586="Boat",K13586="car"),INDEX(Rate!$B$4:$M$25,MATCH(Gilbert!N13586,Rate!$A$4:$A$25,0),MATCH(Gilbert!L13586,Rate!$B$3:$M$3,0))*O13586*0.8,INDEX(Rate!$B$4:$M$25,MATCH(Gilbert!N13586,Rate!$A$4:$A$25,0),MATCH(Gilbert!L13586,Rate!$B$3:$M$3,0))*O13586)),"")</f>
        <v/>
      </c>
      <c r="T13586" s="71" t="str">
        <f t="shared" si="639"/>
        <v/>
      </c>
    </row>
    <row r="13587" spans="16:20">
      <c r="P13587" s="70" t="str">
        <f t="shared" si="637"/>
        <v/>
      </c>
      <c r="Q13587" s="70" t="str">
        <f t="shared" si="638"/>
        <v/>
      </c>
      <c r="R13587" s="70" t="str">
        <f>IFERROR(IF(K13587="handling and wharfage",SUM(P13587:Q13587),IF(OR(K13587="tank",K13587="Boat",K13587="car"),INDEX(Rate!$B$4:$M$25,MATCH(Gilbert!N13587,Rate!$A$4:$A$25,0),MATCH(Gilbert!L13587,Rate!$B$3:$M$3,0))*O13587*0.8,INDEX(Rate!$B$4:$M$25,MATCH(Gilbert!N13587,Rate!$A$4:$A$25,0),MATCH(Gilbert!L13587,Rate!$B$3:$M$3,0))*O13587)),"")</f>
        <v/>
      </c>
      <c r="T13587" s="71" t="str">
        <f t="shared" si="639"/>
        <v/>
      </c>
    </row>
    <row r="13588" spans="16:20">
      <c r="P13588" s="70" t="str">
        <f t="shared" si="637"/>
        <v/>
      </c>
      <c r="Q13588" s="70" t="str">
        <f t="shared" si="638"/>
        <v/>
      </c>
      <c r="R13588" s="70" t="str">
        <f>IFERROR(IF(K13588="handling and wharfage",SUM(P13588:Q13588),IF(OR(K13588="tank",K13588="Boat",K13588="car"),INDEX(Rate!$B$4:$M$25,MATCH(Gilbert!N13588,Rate!$A$4:$A$25,0),MATCH(Gilbert!L13588,Rate!$B$3:$M$3,0))*O13588*0.8,INDEX(Rate!$B$4:$M$25,MATCH(Gilbert!N13588,Rate!$A$4:$A$25,0),MATCH(Gilbert!L13588,Rate!$B$3:$M$3,0))*O13588)),"")</f>
        <v/>
      </c>
      <c r="T13588" s="71" t="str">
        <f t="shared" si="639"/>
        <v/>
      </c>
    </row>
    <row r="13589" spans="16:20">
      <c r="P13589" s="70" t="str">
        <f t="shared" si="637"/>
        <v/>
      </c>
      <c r="Q13589" s="70" t="str">
        <f t="shared" si="638"/>
        <v/>
      </c>
      <c r="R13589" s="70" t="str">
        <f>IFERROR(IF(K13589="handling and wharfage",SUM(P13589:Q13589),IF(OR(K13589="tank",K13589="Boat",K13589="car"),INDEX(Rate!$B$4:$M$25,MATCH(Gilbert!N13589,Rate!$A$4:$A$25,0),MATCH(Gilbert!L13589,Rate!$B$3:$M$3,0))*O13589*0.8,INDEX(Rate!$B$4:$M$25,MATCH(Gilbert!N13589,Rate!$A$4:$A$25,0),MATCH(Gilbert!L13589,Rate!$B$3:$M$3,0))*O13589)),"")</f>
        <v/>
      </c>
      <c r="T13589" s="71" t="str">
        <f t="shared" si="639"/>
        <v/>
      </c>
    </row>
    <row r="13590" spans="16:20">
      <c r="P13590" s="70" t="str">
        <f t="shared" si="637"/>
        <v/>
      </c>
      <c r="Q13590" s="70" t="str">
        <f t="shared" si="638"/>
        <v/>
      </c>
      <c r="R13590" s="70" t="str">
        <f>IFERROR(IF(K13590="handling and wharfage",SUM(P13590:Q13590),IF(OR(K13590="tank",K13590="Boat",K13590="car"),INDEX(Rate!$B$4:$M$25,MATCH(Gilbert!N13590,Rate!$A$4:$A$25,0),MATCH(Gilbert!L13590,Rate!$B$3:$M$3,0))*O13590*0.8,INDEX(Rate!$B$4:$M$25,MATCH(Gilbert!N13590,Rate!$A$4:$A$25,0),MATCH(Gilbert!L13590,Rate!$B$3:$M$3,0))*O13590)),"")</f>
        <v/>
      </c>
      <c r="T13590" s="71" t="str">
        <f t="shared" si="639"/>
        <v/>
      </c>
    </row>
    <row r="13591" spans="16:20">
      <c r="P13591" s="70" t="str">
        <f t="shared" si="637"/>
        <v/>
      </c>
      <c r="Q13591" s="70" t="str">
        <f t="shared" si="638"/>
        <v/>
      </c>
      <c r="R13591" s="70" t="str">
        <f>IFERROR(IF(K13591="handling and wharfage",SUM(P13591:Q13591),IF(OR(K13591="tank",K13591="Boat",K13591="car"),INDEX(Rate!$B$4:$M$25,MATCH(Gilbert!N13591,Rate!$A$4:$A$25,0),MATCH(Gilbert!L13591,Rate!$B$3:$M$3,0))*O13591*0.8,INDEX(Rate!$B$4:$M$25,MATCH(Gilbert!N13591,Rate!$A$4:$A$25,0),MATCH(Gilbert!L13591,Rate!$B$3:$M$3,0))*O13591)),"")</f>
        <v/>
      </c>
      <c r="T13591" s="71" t="str">
        <f t="shared" si="639"/>
        <v/>
      </c>
    </row>
    <row r="13592" spans="16:20">
      <c r="P13592" s="70" t="str">
        <f t="shared" si="637"/>
        <v/>
      </c>
      <c r="Q13592" s="70" t="str">
        <f t="shared" si="638"/>
        <v/>
      </c>
      <c r="R13592" s="70" t="str">
        <f>IFERROR(IF(K13592="handling and wharfage",SUM(P13592:Q13592),IF(OR(K13592="tank",K13592="Boat",K13592="car"),INDEX(Rate!$B$4:$M$25,MATCH(Gilbert!N13592,Rate!$A$4:$A$25,0),MATCH(Gilbert!L13592,Rate!$B$3:$M$3,0))*O13592*0.8,INDEX(Rate!$B$4:$M$25,MATCH(Gilbert!N13592,Rate!$A$4:$A$25,0),MATCH(Gilbert!L13592,Rate!$B$3:$M$3,0))*O13592)),"")</f>
        <v/>
      </c>
      <c r="T13592" s="71" t="str">
        <f t="shared" si="639"/>
        <v/>
      </c>
    </row>
    <row r="13593" spans="16:20">
      <c r="P13593" s="70" t="str">
        <f t="shared" si="637"/>
        <v/>
      </c>
      <c r="Q13593" s="70" t="str">
        <f t="shared" si="638"/>
        <v/>
      </c>
      <c r="R13593" s="70" t="str">
        <f>IFERROR(IF(K13593="handling and wharfage",SUM(P13593:Q13593),IF(OR(K13593="tank",K13593="Boat",K13593="car"),INDEX(Rate!$B$4:$M$25,MATCH(Gilbert!N13593,Rate!$A$4:$A$25,0),MATCH(Gilbert!L13593,Rate!$B$3:$M$3,0))*O13593*0.8,INDEX(Rate!$B$4:$M$25,MATCH(Gilbert!N13593,Rate!$A$4:$A$25,0),MATCH(Gilbert!L13593,Rate!$B$3:$M$3,0))*O13593)),"")</f>
        <v/>
      </c>
      <c r="T13593" s="71" t="str">
        <f t="shared" si="639"/>
        <v/>
      </c>
    </row>
    <row r="13594" spans="16:20">
      <c r="P13594" s="70" t="str">
        <f t="shared" si="637"/>
        <v/>
      </c>
      <c r="Q13594" s="70" t="str">
        <f t="shared" si="638"/>
        <v/>
      </c>
      <c r="R13594" s="70" t="str">
        <f>IFERROR(IF(K13594="handling and wharfage",SUM(P13594:Q13594),IF(OR(K13594="tank",K13594="Boat",K13594="car"),INDEX(Rate!$B$4:$M$25,MATCH(Gilbert!N13594,Rate!$A$4:$A$25,0),MATCH(Gilbert!L13594,Rate!$B$3:$M$3,0))*O13594*0.8,INDEX(Rate!$B$4:$M$25,MATCH(Gilbert!N13594,Rate!$A$4:$A$25,0),MATCH(Gilbert!L13594,Rate!$B$3:$M$3,0))*O13594)),"")</f>
        <v/>
      </c>
      <c r="T13594" s="71" t="str">
        <f t="shared" si="639"/>
        <v/>
      </c>
    </row>
    <row r="13595" spans="16:20">
      <c r="P13595" s="70" t="str">
        <f t="shared" si="637"/>
        <v/>
      </c>
      <c r="Q13595" s="70" t="str">
        <f t="shared" si="638"/>
        <v/>
      </c>
      <c r="R13595" s="70" t="str">
        <f>IFERROR(IF(K13595="handling and wharfage",SUM(P13595:Q13595),IF(OR(K13595="tank",K13595="Boat",K13595="car"),INDEX(Rate!$B$4:$M$25,MATCH(Gilbert!N13595,Rate!$A$4:$A$25,0),MATCH(Gilbert!L13595,Rate!$B$3:$M$3,0))*O13595*0.8,INDEX(Rate!$B$4:$M$25,MATCH(Gilbert!N13595,Rate!$A$4:$A$25,0),MATCH(Gilbert!L13595,Rate!$B$3:$M$3,0))*O13595)),"")</f>
        <v/>
      </c>
      <c r="T13595" s="71" t="str">
        <f t="shared" si="639"/>
        <v/>
      </c>
    </row>
    <row r="13596" spans="16:20">
      <c r="P13596" s="70" t="str">
        <f t="shared" si="637"/>
        <v/>
      </c>
      <c r="Q13596" s="70" t="str">
        <f t="shared" si="638"/>
        <v/>
      </c>
      <c r="R13596" s="70" t="str">
        <f>IFERROR(IF(K13596="handling and wharfage",SUM(P13596:Q13596),IF(OR(K13596="tank",K13596="Boat",K13596="car"),INDEX(Rate!$B$4:$M$25,MATCH(Gilbert!N13596,Rate!$A$4:$A$25,0),MATCH(Gilbert!L13596,Rate!$B$3:$M$3,0))*O13596*0.8,INDEX(Rate!$B$4:$M$25,MATCH(Gilbert!N13596,Rate!$A$4:$A$25,0),MATCH(Gilbert!L13596,Rate!$B$3:$M$3,0))*O13596)),"")</f>
        <v/>
      </c>
      <c r="T13596" s="71" t="str">
        <f t="shared" si="639"/>
        <v/>
      </c>
    </row>
    <row r="13597" spans="16:20">
      <c r="P13597" s="70" t="str">
        <f t="shared" si="637"/>
        <v/>
      </c>
      <c r="Q13597" s="70" t="str">
        <f t="shared" si="638"/>
        <v/>
      </c>
      <c r="R13597" s="70" t="str">
        <f>IFERROR(IF(K13597="handling and wharfage",SUM(P13597:Q13597),IF(OR(K13597="tank",K13597="Boat",K13597="car"),INDEX(Rate!$B$4:$M$25,MATCH(Gilbert!N13597,Rate!$A$4:$A$25,0),MATCH(Gilbert!L13597,Rate!$B$3:$M$3,0))*O13597*0.8,INDEX(Rate!$B$4:$M$25,MATCH(Gilbert!N13597,Rate!$A$4:$A$25,0),MATCH(Gilbert!L13597,Rate!$B$3:$M$3,0))*O13597)),"")</f>
        <v/>
      </c>
      <c r="T13597" s="71" t="str">
        <f t="shared" si="639"/>
        <v/>
      </c>
    </row>
    <row r="13598" spans="16:20">
      <c r="P13598" s="70" t="str">
        <f t="shared" si="637"/>
        <v/>
      </c>
      <c r="Q13598" s="70" t="str">
        <f t="shared" si="638"/>
        <v/>
      </c>
      <c r="R13598" s="70" t="str">
        <f>IFERROR(IF(K13598="handling and wharfage",SUM(P13598:Q13598),IF(OR(K13598="tank",K13598="Boat",K13598="car"),INDEX(Rate!$B$4:$M$25,MATCH(Gilbert!N13598,Rate!$A$4:$A$25,0),MATCH(Gilbert!L13598,Rate!$B$3:$M$3,0))*O13598*0.8,INDEX(Rate!$B$4:$M$25,MATCH(Gilbert!N13598,Rate!$A$4:$A$25,0),MATCH(Gilbert!L13598,Rate!$B$3:$M$3,0))*O13598)),"")</f>
        <v/>
      </c>
      <c r="T13598" s="71" t="str">
        <f t="shared" si="639"/>
        <v/>
      </c>
    </row>
    <row r="13599" spans="16:20">
      <c r="P13599" s="70" t="str">
        <f t="shared" si="637"/>
        <v/>
      </c>
      <c r="Q13599" s="70" t="str">
        <f t="shared" si="638"/>
        <v/>
      </c>
      <c r="R13599" s="70" t="str">
        <f>IFERROR(IF(K13599="handling and wharfage",SUM(P13599:Q13599),IF(OR(K13599="tank",K13599="Boat",K13599="car"),INDEX(Rate!$B$4:$M$25,MATCH(Gilbert!N13599,Rate!$A$4:$A$25,0),MATCH(Gilbert!L13599,Rate!$B$3:$M$3,0))*O13599*0.8,INDEX(Rate!$B$4:$M$25,MATCH(Gilbert!N13599,Rate!$A$4:$A$25,0),MATCH(Gilbert!L13599,Rate!$B$3:$M$3,0))*O13599)),"")</f>
        <v/>
      </c>
      <c r="T13599" s="71" t="str">
        <f t="shared" si="639"/>
        <v/>
      </c>
    </row>
    <row r="13600" spans="16:20">
      <c r="P13600" s="70" t="str">
        <f t="shared" si="637"/>
        <v/>
      </c>
      <c r="Q13600" s="70" t="str">
        <f t="shared" si="638"/>
        <v/>
      </c>
      <c r="R13600" s="70" t="str">
        <f>IFERROR(IF(K13600="handling and wharfage",SUM(P13600:Q13600),IF(OR(K13600="tank",K13600="Boat",K13600="car"),INDEX(Rate!$B$4:$M$25,MATCH(Gilbert!N13600,Rate!$A$4:$A$25,0),MATCH(Gilbert!L13600,Rate!$B$3:$M$3,0))*O13600*0.8,INDEX(Rate!$B$4:$M$25,MATCH(Gilbert!N13600,Rate!$A$4:$A$25,0),MATCH(Gilbert!L13600,Rate!$B$3:$M$3,0))*O13600)),"")</f>
        <v/>
      </c>
      <c r="T13600" s="71" t="str">
        <f t="shared" si="639"/>
        <v/>
      </c>
    </row>
    <row r="13601" spans="16:20">
      <c r="P13601" s="70" t="str">
        <f t="shared" si="637"/>
        <v/>
      </c>
      <c r="Q13601" s="70" t="str">
        <f t="shared" si="638"/>
        <v/>
      </c>
      <c r="R13601" s="70" t="str">
        <f>IFERROR(IF(K13601="handling and wharfage",SUM(P13601:Q13601),IF(OR(K13601="tank",K13601="Boat",K13601="car"),INDEX(Rate!$B$4:$M$25,MATCH(Gilbert!N13601,Rate!$A$4:$A$25,0),MATCH(Gilbert!L13601,Rate!$B$3:$M$3,0))*O13601*0.8,INDEX(Rate!$B$4:$M$25,MATCH(Gilbert!N13601,Rate!$A$4:$A$25,0),MATCH(Gilbert!L13601,Rate!$B$3:$M$3,0))*O13601)),"")</f>
        <v/>
      </c>
      <c r="T13601" s="71" t="str">
        <f t="shared" si="639"/>
        <v/>
      </c>
    </row>
    <row r="13602" spans="16:20">
      <c r="P13602" s="70" t="str">
        <f t="shared" si="637"/>
        <v/>
      </c>
      <c r="Q13602" s="70" t="str">
        <f t="shared" si="638"/>
        <v/>
      </c>
      <c r="R13602" s="70" t="str">
        <f>IFERROR(IF(K13602="handling and wharfage",SUM(P13602:Q13602),IF(OR(K13602="tank",K13602="Boat",K13602="car"),INDEX(Rate!$B$4:$M$25,MATCH(Gilbert!N13602,Rate!$A$4:$A$25,0),MATCH(Gilbert!L13602,Rate!$B$3:$M$3,0))*O13602*0.8,INDEX(Rate!$B$4:$M$25,MATCH(Gilbert!N13602,Rate!$A$4:$A$25,0),MATCH(Gilbert!L13602,Rate!$B$3:$M$3,0))*O13602)),"")</f>
        <v/>
      </c>
      <c r="T13602" s="71" t="str">
        <f t="shared" si="639"/>
        <v/>
      </c>
    </row>
    <row r="13603" spans="16:20">
      <c r="P13603" s="70" t="str">
        <f t="shared" si="637"/>
        <v/>
      </c>
      <c r="Q13603" s="70" t="str">
        <f t="shared" si="638"/>
        <v/>
      </c>
      <c r="R13603" s="70" t="str">
        <f>IFERROR(IF(K13603="handling and wharfage",SUM(P13603:Q13603),IF(OR(K13603="tank",K13603="Boat",K13603="car"),INDEX(Rate!$B$4:$M$25,MATCH(Gilbert!N13603,Rate!$A$4:$A$25,0),MATCH(Gilbert!L13603,Rate!$B$3:$M$3,0))*O13603*0.8,INDEX(Rate!$B$4:$M$25,MATCH(Gilbert!N13603,Rate!$A$4:$A$25,0),MATCH(Gilbert!L13603,Rate!$B$3:$M$3,0))*O13603)),"")</f>
        <v/>
      </c>
      <c r="T13603" s="71" t="str">
        <f t="shared" si="639"/>
        <v/>
      </c>
    </row>
    <row r="13604" spans="16:20">
      <c r="P13604" s="70" t="str">
        <f t="shared" si="637"/>
        <v/>
      </c>
      <c r="Q13604" s="70" t="str">
        <f t="shared" si="638"/>
        <v/>
      </c>
      <c r="R13604" s="70" t="str">
        <f>IFERROR(IF(K13604="handling and wharfage",SUM(P13604:Q13604),IF(OR(K13604="tank",K13604="Boat",K13604="car"),INDEX(Rate!$B$4:$M$25,MATCH(Gilbert!N13604,Rate!$A$4:$A$25,0),MATCH(Gilbert!L13604,Rate!$B$3:$M$3,0))*O13604*0.8,INDEX(Rate!$B$4:$M$25,MATCH(Gilbert!N13604,Rate!$A$4:$A$25,0),MATCH(Gilbert!L13604,Rate!$B$3:$M$3,0))*O13604)),"")</f>
        <v/>
      </c>
      <c r="T13604" s="71" t="str">
        <f t="shared" si="639"/>
        <v/>
      </c>
    </row>
    <row r="13605" spans="16:20">
      <c r="P13605" s="70" t="str">
        <f t="shared" si="637"/>
        <v/>
      </c>
      <c r="Q13605" s="70" t="str">
        <f t="shared" si="638"/>
        <v/>
      </c>
      <c r="R13605" s="70" t="str">
        <f>IFERROR(IF(K13605="handling and wharfage",SUM(P13605:Q13605),IF(OR(K13605="tank",K13605="Boat",K13605="car"),INDEX(Rate!$B$4:$M$25,MATCH(Gilbert!N13605,Rate!$A$4:$A$25,0),MATCH(Gilbert!L13605,Rate!$B$3:$M$3,0))*O13605*0.8,INDEX(Rate!$B$4:$M$25,MATCH(Gilbert!N13605,Rate!$A$4:$A$25,0),MATCH(Gilbert!L13605,Rate!$B$3:$M$3,0))*O13605)),"")</f>
        <v/>
      </c>
      <c r="T13605" s="71" t="str">
        <f t="shared" si="639"/>
        <v/>
      </c>
    </row>
    <row r="13606" spans="16:20">
      <c r="P13606" s="70" t="str">
        <f t="shared" si="637"/>
        <v/>
      </c>
      <c r="Q13606" s="70" t="str">
        <f t="shared" si="638"/>
        <v/>
      </c>
      <c r="R13606" s="70" t="str">
        <f>IFERROR(IF(K13606="handling and wharfage",SUM(P13606:Q13606),IF(OR(K13606="tank",K13606="Boat",K13606="car"),INDEX(Rate!$B$4:$M$25,MATCH(Gilbert!N13606,Rate!$A$4:$A$25,0),MATCH(Gilbert!L13606,Rate!$B$3:$M$3,0))*O13606*0.8,INDEX(Rate!$B$4:$M$25,MATCH(Gilbert!N13606,Rate!$A$4:$A$25,0),MATCH(Gilbert!L13606,Rate!$B$3:$M$3,0))*O13606)),"")</f>
        <v/>
      </c>
      <c r="T13606" s="71" t="str">
        <f t="shared" si="639"/>
        <v/>
      </c>
    </row>
    <row r="13607" spans="16:20">
      <c r="P13607" s="70" t="str">
        <f t="shared" si="637"/>
        <v/>
      </c>
      <c r="Q13607" s="70" t="str">
        <f t="shared" si="638"/>
        <v/>
      </c>
      <c r="R13607" s="70" t="str">
        <f>IFERROR(IF(K13607="handling and wharfage",SUM(P13607:Q13607),IF(OR(K13607="tank",K13607="Boat",K13607="car"),INDEX(Rate!$B$4:$M$25,MATCH(Gilbert!N13607,Rate!$A$4:$A$25,0),MATCH(Gilbert!L13607,Rate!$B$3:$M$3,0))*O13607*0.8,INDEX(Rate!$B$4:$M$25,MATCH(Gilbert!N13607,Rate!$A$4:$A$25,0),MATCH(Gilbert!L13607,Rate!$B$3:$M$3,0))*O13607)),"")</f>
        <v/>
      </c>
      <c r="T13607" s="71" t="str">
        <f t="shared" si="639"/>
        <v/>
      </c>
    </row>
    <row r="13608" spans="16:20">
      <c r="P13608" s="70" t="str">
        <f t="shared" si="637"/>
        <v/>
      </c>
      <c r="Q13608" s="70" t="str">
        <f t="shared" si="638"/>
        <v/>
      </c>
      <c r="R13608" s="70" t="str">
        <f>IFERROR(IF(K13608="handling and wharfage",SUM(P13608:Q13608),IF(OR(K13608="tank",K13608="Boat",K13608="car"),INDEX(Rate!$B$4:$M$25,MATCH(Gilbert!N13608,Rate!$A$4:$A$25,0),MATCH(Gilbert!L13608,Rate!$B$3:$M$3,0))*O13608*0.8,INDEX(Rate!$B$4:$M$25,MATCH(Gilbert!N13608,Rate!$A$4:$A$25,0),MATCH(Gilbert!L13608,Rate!$B$3:$M$3,0))*O13608)),"")</f>
        <v/>
      </c>
      <c r="T13608" s="71" t="str">
        <f t="shared" si="639"/>
        <v/>
      </c>
    </row>
    <row r="13609" spans="16:20">
      <c r="P13609" s="70" t="str">
        <f t="shared" si="637"/>
        <v/>
      </c>
      <c r="Q13609" s="70" t="str">
        <f t="shared" si="638"/>
        <v/>
      </c>
      <c r="R13609" s="70" t="str">
        <f>IFERROR(IF(K13609="handling and wharfage",SUM(P13609:Q13609),IF(OR(K13609="tank",K13609="Boat",K13609="car"),INDEX(Rate!$B$4:$M$25,MATCH(Gilbert!N13609,Rate!$A$4:$A$25,0),MATCH(Gilbert!L13609,Rate!$B$3:$M$3,0))*O13609*0.8,INDEX(Rate!$B$4:$M$25,MATCH(Gilbert!N13609,Rate!$A$4:$A$25,0),MATCH(Gilbert!L13609,Rate!$B$3:$M$3,0))*O13609)),"")</f>
        <v/>
      </c>
      <c r="T13609" s="71" t="str">
        <f t="shared" si="639"/>
        <v/>
      </c>
    </row>
    <row r="13610" spans="16:20">
      <c r="P13610" s="70" t="str">
        <f t="shared" si="637"/>
        <v/>
      </c>
      <c r="Q13610" s="70" t="str">
        <f t="shared" si="638"/>
        <v/>
      </c>
      <c r="R13610" s="70" t="str">
        <f>IFERROR(IF(K13610="handling and wharfage",SUM(P13610:Q13610),IF(OR(K13610="tank",K13610="Boat",K13610="car"),INDEX(Rate!$B$4:$M$25,MATCH(Gilbert!N13610,Rate!$A$4:$A$25,0),MATCH(Gilbert!L13610,Rate!$B$3:$M$3,0))*O13610*0.8,INDEX(Rate!$B$4:$M$25,MATCH(Gilbert!N13610,Rate!$A$4:$A$25,0),MATCH(Gilbert!L13610,Rate!$B$3:$M$3,0))*O13610)),"")</f>
        <v/>
      </c>
      <c r="T13610" s="71" t="str">
        <f t="shared" si="639"/>
        <v/>
      </c>
    </row>
    <row r="13611" spans="16:20">
      <c r="P13611" s="70" t="str">
        <f t="shared" si="637"/>
        <v/>
      </c>
      <c r="Q13611" s="70" t="str">
        <f t="shared" si="638"/>
        <v/>
      </c>
      <c r="R13611" s="70" t="str">
        <f>IFERROR(IF(K13611="handling and wharfage",SUM(P13611:Q13611),IF(OR(K13611="tank",K13611="Boat",K13611="car"),INDEX(Rate!$B$4:$M$25,MATCH(Gilbert!N13611,Rate!$A$4:$A$25,0),MATCH(Gilbert!L13611,Rate!$B$3:$M$3,0))*O13611*0.8,INDEX(Rate!$B$4:$M$25,MATCH(Gilbert!N13611,Rate!$A$4:$A$25,0),MATCH(Gilbert!L13611,Rate!$B$3:$M$3,0))*O13611)),"")</f>
        <v/>
      </c>
      <c r="T13611" s="71" t="str">
        <f t="shared" si="639"/>
        <v/>
      </c>
    </row>
    <row r="13612" spans="16:20">
      <c r="P13612" s="70" t="str">
        <f t="shared" si="637"/>
        <v/>
      </c>
      <c r="Q13612" s="70" t="str">
        <f t="shared" si="638"/>
        <v/>
      </c>
      <c r="R13612" s="70" t="str">
        <f>IFERROR(IF(K13612="handling and wharfage",SUM(P13612:Q13612),IF(OR(K13612="tank",K13612="Boat",K13612="car"),INDEX(Rate!$B$4:$M$25,MATCH(Gilbert!N13612,Rate!$A$4:$A$25,0),MATCH(Gilbert!L13612,Rate!$B$3:$M$3,0))*O13612*0.8,INDEX(Rate!$B$4:$M$25,MATCH(Gilbert!N13612,Rate!$A$4:$A$25,0),MATCH(Gilbert!L13612,Rate!$B$3:$M$3,0))*O13612)),"")</f>
        <v/>
      </c>
      <c r="T13612" s="71" t="str">
        <f t="shared" si="639"/>
        <v/>
      </c>
    </row>
    <row r="13613" spans="16:20">
      <c r="P13613" s="70" t="str">
        <f t="shared" si="637"/>
        <v/>
      </c>
      <c r="Q13613" s="70" t="str">
        <f t="shared" si="638"/>
        <v/>
      </c>
      <c r="R13613" s="70" t="str">
        <f>IFERROR(IF(K13613="handling and wharfage",SUM(P13613:Q13613),IF(OR(K13613="tank",K13613="Boat",K13613="car"),INDEX(Rate!$B$4:$M$25,MATCH(Gilbert!N13613,Rate!$A$4:$A$25,0),MATCH(Gilbert!L13613,Rate!$B$3:$M$3,0))*O13613*0.8,INDEX(Rate!$B$4:$M$25,MATCH(Gilbert!N13613,Rate!$A$4:$A$25,0),MATCH(Gilbert!L13613,Rate!$B$3:$M$3,0))*O13613)),"")</f>
        <v/>
      </c>
      <c r="T13613" s="71" t="str">
        <f t="shared" si="639"/>
        <v/>
      </c>
    </row>
    <row r="13614" spans="16:20">
      <c r="P13614" s="70" t="str">
        <f t="shared" si="637"/>
        <v/>
      </c>
      <c r="Q13614" s="70" t="str">
        <f t="shared" si="638"/>
        <v/>
      </c>
      <c r="R13614" s="70" t="str">
        <f>IFERROR(IF(K13614="handling and wharfage",SUM(P13614:Q13614),IF(OR(K13614="tank",K13614="Boat",K13614="car"),INDEX(Rate!$B$4:$M$25,MATCH(Gilbert!N13614,Rate!$A$4:$A$25,0),MATCH(Gilbert!L13614,Rate!$B$3:$M$3,0))*O13614*0.8,INDEX(Rate!$B$4:$M$25,MATCH(Gilbert!N13614,Rate!$A$4:$A$25,0),MATCH(Gilbert!L13614,Rate!$B$3:$M$3,0))*O13614)),"")</f>
        <v/>
      </c>
      <c r="T13614" s="71" t="str">
        <f t="shared" si="639"/>
        <v/>
      </c>
    </row>
    <row r="13615" spans="16:20">
      <c r="P13615" s="70" t="str">
        <f t="shared" si="637"/>
        <v/>
      </c>
      <c r="Q13615" s="70" t="str">
        <f t="shared" si="638"/>
        <v/>
      </c>
      <c r="R13615" s="70" t="str">
        <f>IFERROR(IF(K13615="handling and wharfage",SUM(P13615:Q13615),IF(OR(K13615="tank",K13615="Boat",K13615="car"),INDEX(Rate!$B$4:$M$25,MATCH(Gilbert!N13615,Rate!$A$4:$A$25,0),MATCH(Gilbert!L13615,Rate!$B$3:$M$3,0))*O13615*0.8,INDEX(Rate!$B$4:$M$25,MATCH(Gilbert!N13615,Rate!$A$4:$A$25,0),MATCH(Gilbert!L13615,Rate!$B$3:$M$3,0))*O13615)),"")</f>
        <v/>
      </c>
      <c r="T13615" s="71" t="str">
        <f t="shared" si="639"/>
        <v/>
      </c>
    </row>
    <row r="13616" spans="16:20">
      <c r="P13616" s="70" t="str">
        <f t="shared" si="637"/>
        <v/>
      </c>
      <c r="Q13616" s="70" t="str">
        <f t="shared" si="638"/>
        <v/>
      </c>
      <c r="R13616" s="70" t="str">
        <f>IFERROR(IF(K13616="handling and wharfage",SUM(P13616:Q13616),IF(OR(K13616="tank",K13616="Boat",K13616="car"),INDEX(Rate!$B$4:$M$25,MATCH(Gilbert!N13616,Rate!$A$4:$A$25,0),MATCH(Gilbert!L13616,Rate!$B$3:$M$3,0))*O13616*0.8,INDEX(Rate!$B$4:$M$25,MATCH(Gilbert!N13616,Rate!$A$4:$A$25,0),MATCH(Gilbert!L13616,Rate!$B$3:$M$3,0))*O13616)),"")</f>
        <v/>
      </c>
      <c r="T13616" s="71" t="str">
        <f t="shared" si="639"/>
        <v/>
      </c>
    </row>
    <row r="13617" spans="16:20">
      <c r="P13617" s="70" t="str">
        <f t="shared" si="637"/>
        <v/>
      </c>
      <c r="Q13617" s="70" t="str">
        <f t="shared" si="638"/>
        <v/>
      </c>
      <c r="R13617" s="70" t="str">
        <f>IFERROR(IF(K13617="handling and wharfage",SUM(P13617:Q13617),IF(OR(K13617="tank",K13617="Boat",K13617="car"),INDEX(Rate!$B$4:$M$25,MATCH(Gilbert!N13617,Rate!$A$4:$A$25,0),MATCH(Gilbert!L13617,Rate!$B$3:$M$3,0))*O13617*0.8,INDEX(Rate!$B$4:$M$25,MATCH(Gilbert!N13617,Rate!$A$4:$A$25,0),MATCH(Gilbert!L13617,Rate!$B$3:$M$3,0))*O13617)),"")</f>
        <v/>
      </c>
      <c r="T13617" s="71" t="str">
        <f t="shared" si="639"/>
        <v/>
      </c>
    </row>
    <row r="13618" spans="16:20">
      <c r="P13618" s="70" t="str">
        <f t="shared" si="637"/>
        <v/>
      </c>
      <c r="Q13618" s="70" t="str">
        <f t="shared" si="638"/>
        <v/>
      </c>
      <c r="R13618" s="70" t="str">
        <f>IFERROR(IF(K13618="handling and wharfage",SUM(P13618:Q13618),IF(OR(K13618="tank",K13618="Boat",K13618="car"),INDEX(Rate!$B$4:$M$25,MATCH(Gilbert!N13618,Rate!$A$4:$A$25,0),MATCH(Gilbert!L13618,Rate!$B$3:$M$3,0))*O13618*0.8,INDEX(Rate!$B$4:$M$25,MATCH(Gilbert!N13618,Rate!$A$4:$A$25,0),MATCH(Gilbert!L13618,Rate!$B$3:$M$3,0))*O13618)),"")</f>
        <v/>
      </c>
      <c r="T13618" s="71" t="str">
        <f t="shared" si="639"/>
        <v/>
      </c>
    </row>
    <row r="13619" spans="16:20">
      <c r="P13619" s="70" t="str">
        <f t="shared" si="637"/>
        <v/>
      </c>
      <c r="Q13619" s="70" t="str">
        <f t="shared" si="638"/>
        <v/>
      </c>
      <c r="R13619" s="70" t="str">
        <f>IFERROR(IF(K13619="handling and wharfage",SUM(P13619:Q13619),IF(OR(K13619="tank",K13619="Boat",K13619="car"),INDEX(Rate!$B$4:$M$25,MATCH(Gilbert!N13619,Rate!$A$4:$A$25,0),MATCH(Gilbert!L13619,Rate!$B$3:$M$3,0))*O13619*0.8,INDEX(Rate!$B$4:$M$25,MATCH(Gilbert!N13619,Rate!$A$4:$A$25,0),MATCH(Gilbert!L13619,Rate!$B$3:$M$3,0))*O13619)),"")</f>
        <v/>
      </c>
      <c r="T13619" s="71" t="str">
        <f t="shared" si="639"/>
        <v/>
      </c>
    </row>
    <row r="13620" spans="16:20">
      <c r="P13620" s="70" t="str">
        <f t="shared" si="637"/>
        <v/>
      </c>
      <c r="Q13620" s="70" t="str">
        <f t="shared" si="638"/>
        <v/>
      </c>
      <c r="R13620" s="70" t="str">
        <f>IFERROR(IF(K13620="handling and wharfage",SUM(P13620:Q13620),IF(OR(K13620="tank",K13620="Boat",K13620="car"),INDEX(Rate!$B$4:$M$25,MATCH(Gilbert!N13620,Rate!$A$4:$A$25,0),MATCH(Gilbert!L13620,Rate!$B$3:$M$3,0))*O13620*0.8,INDEX(Rate!$B$4:$M$25,MATCH(Gilbert!N13620,Rate!$A$4:$A$25,0),MATCH(Gilbert!L13620,Rate!$B$3:$M$3,0))*O13620)),"")</f>
        <v/>
      </c>
      <c r="T13620" s="71" t="str">
        <f t="shared" si="639"/>
        <v/>
      </c>
    </row>
    <row r="13621" spans="16:20">
      <c r="P13621" s="70" t="str">
        <f t="shared" si="637"/>
        <v/>
      </c>
      <c r="Q13621" s="70" t="str">
        <f t="shared" si="638"/>
        <v/>
      </c>
      <c r="R13621" s="70" t="str">
        <f>IFERROR(IF(K13621="handling and wharfage",SUM(P13621:Q13621),IF(OR(K13621="tank",K13621="Boat",K13621="car"),INDEX(Rate!$B$4:$M$25,MATCH(Gilbert!N13621,Rate!$A$4:$A$25,0),MATCH(Gilbert!L13621,Rate!$B$3:$M$3,0))*O13621*0.8,INDEX(Rate!$B$4:$M$25,MATCH(Gilbert!N13621,Rate!$A$4:$A$25,0),MATCH(Gilbert!L13621,Rate!$B$3:$M$3,0))*O13621)),"")</f>
        <v/>
      </c>
      <c r="T13621" s="71" t="str">
        <f t="shared" si="639"/>
        <v/>
      </c>
    </row>
    <row r="13622" spans="16:20">
      <c r="P13622" s="70" t="str">
        <f t="shared" si="637"/>
        <v/>
      </c>
      <c r="Q13622" s="70" t="str">
        <f t="shared" si="638"/>
        <v/>
      </c>
      <c r="R13622" s="70" t="str">
        <f>IFERROR(IF(K13622="handling and wharfage",SUM(P13622:Q13622),IF(OR(K13622="tank",K13622="Boat",K13622="car"),INDEX(Rate!$B$4:$M$25,MATCH(Gilbert!N13622,Rate!$A$4:$A$25,0),MATCH(Gilbert!L13622,Rate!$B$3:$M$3,0))*O13622*0.8,INDEX(Rate!$B$4:$M$25,MATCH(Gilbert!N13622,Rate!$A$4:$A$25,0),MATCH(Gilbert!L13622,Rate!$B$3:$M$3,0))*O13622)),"")</f>
        <v/>
      </c>
      <c r="T13622" s="71" t="str">
        <f t="shared" si="639"/>
        <v/>
      </c>
    </row>
    <row r="13623" spans="16:20">
      <c r="P13623" s="70" t="str">
        <f t="shared" si="637"/>
        <v/>
      </c>
      <c r="Q13623" s="70" t="str">
        <f t="shared" si="638"/>
        <v/>
      </c>
      <c r="R13623" s="70" t="str">
        <f>IFERROR(IF(K13623="handling and wharfage",SUM(P13623:Q13623),IF(OR(K13623="tank",K13623="Boat",K13623="car"),INDEX(Rate!$B$4:$M$25,MATCH(Gilbert!N13623,Rate!$A$4:$A$25,0),MATCH(Gilbert!L13623,Rate!$B$3:$M$3,0))*O13623*0.8,INDEX(Rate!$B$4:$M$25,MATCH(Gilbert!N13623,Rate!$A$4:$A$25,0),MATCH(Gilbert!L13623,Rate!$B$3:$M$3,0))*O13623)),"")</f>
        <v/>
      </c>
      <c r="T13623" s="71" t="str">
        <f t="shared" si="639"/>
        <v/>
      </c>
    </row>
    <row r="13624" spans="16:20">
      <c r="P13624" s="70" t="str">
        <f t="shared" si="637"/>
        <v/>
      </c>
      <c r="Q13624" s="70" t="str">
        <f t="shared" si="638"/>
        <v/>
      </c>
      <c r="R13624" s="70" t="str">
        <f>IFERROR(IF(K13624="handling and wharfage",SUM(P13624:Q13624),IF(OR(K13624="tank",K13624="Boat",K13624="car"),INDEX(Rate!$B$4:$M$25,MATCH(Gilbert!N13624,Rate!$A$4:$A$25,0),MATCH(Gilbert!L13624,Rate!$B$3:$M$3,0))*O13624*0.8,INDEX(Rate!$B$4:$M$25,MATCH(Gilbert!N13624,Rate!$A$4:$A$25,0),MATCH(Gilbert!L13624,Rate!$B$3:$M$3,0))*O13624)),"")</f>
        <v/>
      </c>
      <c r="T13624" s="71" t="str">
        <f t="shared" si="639"/>
        <v/>
      </c>
    </row>
    <row r="13625" spans="16:20">
      <c r="P13625" s="70" t="str">
        <f t="shared" si="637"/>
        <v/>
      </c>
      <c r="Q13625" s="70" t="str">
        <f t="shared" si="638"/>
        <v/>
      </c>
      <c r="R13625" s="70" t="str">
        <f>IFERROR(IF(K13625="handling and wharfage",SUM(P13625:Q13625),IF(OR(K13625="tank",K13625="Boat",K13625="car"),INDEX(Rate!$B$4:$M$25,MATCH(Gilbert!N13625,Rate!$A$4:$A$25,0),MATCH(Gilbert!L13625,Rate!$B$3:$M$3,0))*O13625*0.8,INDEX(Rate!$B$4:$M$25,MATCH(Gilbert!N13625,Rate!$A$4:$A$25,0),MATCH(Gilbert!L13625,Rate!$B$3:$M$3,0))*O13625)),"")</f>
        <v/>
      </c>
      <c r="T13625" s="71" t="str">
        <f t="shared" si="639"/>
        <v/>
      </c>
    </row>
    <row r="13626" spans="16:20">
      <c r="P13626" s="70" t="str">
        <f t="shared" si="637"/>
        <v/>
      </c>
      <c r="Q13626" s="70" t="str">
        <f t="shared" si="638"/>
        <v/>
      </c>
      <c r="R13626" s="70" t="str">
        <f>IFERROR(IF(K13626="handling and wharfage",SUM(P13626:Q13626),IF(OR(K13626="tank",K13626="Boat",K13626="car"),INDEX(Rate!$B$4:$M$25,MATCH(Gilbert!N13626,Rate!$A$4:$A$25,0),MATCH(Gilbert!L13626,Rate!$B$3:$M$3,0))*O13626*0.8,INDEX(Rate!$B$4:$M$25,MATCH(Gilbert!N13626,Rate!$A$4:$A$25,0),MATCH(Gilbert!L13626,Rate!$B$3:$M$3,0))*O13626)),"")</f>
        <v/>
      </c>
      <c r="T13626" s="71" t="str">
        <f t="shared" si="639"/>
        <v/>
      </c>
    </row>
    <row r="13627" spans="16:20">
      <c r="P13627" s="70" t="str">
        <f t="shared" si="637"/>
        <v/>
      </c>
      <c r="Q13627" s="70" t="str">
        <f t="shared" si="638"/>
        <v/>
      </c>
      <c r="R13627" s="70" t="str">
        <f>IFERROR(IF(K13627="handling and wharfage",SUM(P13627:Q13627),IF(OR(K13627="tank",K13627="Boat",K13627="car"),INDEX(Rate!$B$4:$M$25,MATCH(Gilbert!N13627,Rate!$A$4:$A$25,0),MATCH(Gilbert!L13627,Rate!$B$3:$M$3,0))*O13627*0.8,INDEX(Rate!$B$4:$M$25,MATCH(Gilbert!N13627,Rate!$A$4:$A$25,0),MATCH(Gilbert!L13627,Rate!$B$3:$M$3,0))*O13627)),"")</f>
        <v/>
      </c>
      <c r="T13627" s="71" t="str">
        <f t="shared" si="639"/>
        <v/>
      </c>
    </row>
    <row r="13628" spans="16:20">
      <c r="P13628" s="70" t="str">
        <f t="shared" si="637"/>
        <v/>
      </c>
      <c r="Q13628" s="70" t="str">
        <f t="shared" si="638"/>
        <v/>
      </c>
      <c r="R13628" s="70" t="str">
        <f>IFERROR(IF(K13628="handling and wharfage",SUM(P13628:Q13628),IF(OR(K13628="tank",K13628="Boat",K13628="car"),INDEX(Rate!$B$4:$M$25,MATCH(Gilbert!N13628,Rate!$A$4:$A$25,0),MATCH(Gilbert!L13628,Rate!$B$3:$M$3,0))*O13628*0.8,INDEX(Rate!$B$4:$M$25,MATCH(Gilbert!N13628,Rate!$A$4:$A$25,0),MATCH(Gilbert!L13628,Rate!$B$3:$M$3,0))*O13628)),"")</f>
        <v/>
      </c>
      <c r="T13628" s="71" t="str">
        <f t="shared" si="639"/>
        <v/>
      </c>
    </row>
    <row r="13629" spans="16:20">
      <c r="P13629" s="70" t="str">
        <f t="shared" si="637"/>
        <v/>
      </c>
      <c r="Q13629" s="70" t="str">
        <f t="shared" si="638"/>
        <v/>
      </c>
      <c r="R13629" s="70" t="str">
        <f>IFERROR(IF(K13629="handling and wharfage",SUM(P13629:Q13629),IF(OR(K13629="tank",K13629="Boat",K13629="car"),INDEX(Rate!$B$4:$M$25,MATCH(Gilbert!N13629,Rate!$A$4:$A$25,0),MATCH(Gilbert!L13629,Rate!$B$3:$M$3,0))*O13629*0.8,INDEX(Rate!$B$4:$M$25,MATCH(Gilbert!N13629,Rate!$A$4:$A$25,0),MATCH(Gilbert!L13629,Rate!$B$3:$M$3,0))*O13629)),"")</f>
        <v/>
      </c>
      <c r="T13629" s="71" t="str">
        <f t="shared" si="639"/>
        <v/>
      </c>
    </row>
    <row r="13630" spans="16:20">
      <c r="P13630" s="70" t="str">
        <f t="shared" si="637"/>
        <v/>
      </c>
      <c r="Q13630" s="70" t="str">
        <f t="shared" si="638"/>
        <v/>
      </c>
      <c r="R13630" s="70" t="str">
        <f>IFERROR(IF(K13630="handling and wharfage",SUM(P13630:Q13630),IF(OR(K13630="tank",K13630="Boat",K13630="car"),INDEX(Rate!$B$4:$M$25,MATCH(Gilbert!N13630,Rate!$A$4:$A$25,0),MATCH(Gilbert!L13630,Rate!$B$3:$M$3,0))*O13630*0.8,INDEX(Rate!$B$4:$M$25,MATCH(Gilbert!N13630,Rate!$A$4:$A$25,0),MATCH(Gilbert!L13630,Rate!$B$3:$M$3,0))*O13630)),"")</f>
        <v/>
      </c>
      <c r="T13630" s="71" t="str">
        <f t="shared" si="639"/>
        <v/>
      </c>
    </row>
    <row r="13631" spans="16:20">
      <c r="P13631" s="70" t="str">
        <f t="shared" si="637"/>
        <v/>
      </c>
      <c r="Q13631" s="70" t="str">
        <f t="shared" si="638"/>
        <v/>
      </c>
      <c r="R13631" s="70" t="str">
        <f>IFERROR(IF(K13631="handling and wharfage",SUM(P13631:Q13631),IF(OR(K13631="tank",K13631="Boat",K13631="car"),INDEX(Rate!$B$4:$M$25,MATCH(Gilbert!N13631,Rate!$A$4:$A$25,0),MATCH(Gilbert!L13631,Rate!$B$3:$M$3,0))*O13631*0.8,INDEX(Rate!$B$4:$M$25,MATCH(Gilbert!N13631,Rate!$A$4:$A$25,0),MATCH(Gilbert!L13631,Rate!$B$3:$M$3,0))*O13631)),"")</f>
        <v/>
      </c>
      <c r="T13631" s="71" t="str">
        <f t="shared" si="639"/>
        <v/>
      </c>
    </row>
    <row r="13632" spans="16:20">
      <c r="P13632" s="70" t="str">
        <f t="shared" si="637"/>
        <v/>
      </c>
      <c r="Q13632" s="70" t="str">
        <f t="shared" si="638"/>
        <v/>
      </c>
      <c r="R13632" s="70" t="str">
        <f>IFERROR(IF(K13632="handling and wharfage",SUM(P13632:Q13632),IF(OR(K13632="tank",K13632="Boat",K13632="car"),INDEX(Rate!$B$4:$M$25,MATCH(Gilbert!N13632,Rate!$A$4:$A$25,0),MATCH(Gilbert!L13632,Rate!$B$3:$M$3,0))*O13632*0.8,INDEX(Rate!$B$4:$M$25,MATCH(Gilbert!N13632,Rate!$A$4:$A$25,0),MATCH(Gilbert!L13632,Rate!$B$3:$M$3,0))*O13632)),"")</f>
        <v/>
      </c>
      <c r="T13632" s="71" t="str">
        <f t="shared" si="639"/>
        <v/>
      </c>
    </row>
    <row r="13633" spans="16:20">
      <c r="P13633" s="70" t="str">
        <f t="shared" si="637"/>
        <v/>
      </c>
      <c r="Q13633" s="70" t="str">
        <f t="shared" si="638"/>
        <v/>
      </c>
      <c r="R13633" s="70" t="str">
        <f>IFERROR(IF(K13633="handling and wharfage",SUM(P13633:Q13633),IF(OR(K13633="tank",K13633="Boat",K13633="car"),INDEX(Rate!$B$4:$M$25,MATCH(Gilbert!N13633,Rate!$A$4:$A$25,0),MATCH(Gilbert!L13633,Rate!$B$3:$M$3,0))*O13633*0.8,INDEX(Rate!$B$4:$M$25,MATCH(Gilbert!N13633,Rate!$A$4:$A$25,0),MATCH(Gilbert!L13633,Rate!$B$3:$M$3,0))*O13633)),"")</f>
        <v/>
      </c>
      <c r="T13633" s="71" t="str">
        <f t="shared" si="639"/>
        <v/>
      </c>
    </row>
    <row r="13634" spans="16:20">
      <c r="P13634" s="70" t="str">
        <f t="shared" si="637"/>
        <v/>
      </c>
      <c r="Q13634" s="70" t="str">
        <f t="shared" si="638"/>
        <v/>
      </c>
      <c r="R13634" s="70" t="str">
        <f>IFERROR(IF(K13634="handling and wharfage",SUM(P13634:Q13634),IF(OR(K13634="tank",K13634="Boat",K13634="car"),INDEX(Rate!$B$4:$M$25,MATCH(Gilbert!N13634,Rate!$A$4:$A$25,0),MATCH(Gilbert!L13634,Rate!$B$3:$M$3,0))*O13634*0.8,INDEX(Rate!$B$4:$M$25,MATCH(Gilbert!N13634,Rate!$A$4:$A$25,0),MATCH(Gilbert!L13634,Rate!$B$3:$M$3,0))*O13634)),"")</f>
        <v/>
      </c>
      <c r="T13634" s="71" t="str">
        <f t="shared" si="639"/>
        <v/>
      </c>
    </row>
    <row r="13635" spans="16:20">
      <c r="P13635" s="70" t="str">
        <f t="shared" ref="P13635:P13698" si="640">IF(OR(K13635="handling and wharfage",K13635="rau handling and wharfage"),O13635*30,"")</f>
        <v/>
      </c>
      <c r="Q13635" s="70" t="str">
        <f t="shared" ref="Q13635:Q13698" si="641">IF(K13635&lt;&gt;"handling and wharfage","",O13635*3.5)</f>
        <v/>
      </c>
      <c r="R13635" s="70" t="str">
        <f>IFERROR(IF(K13635="handling and wharfage",SUM(P13635:Q13635),IF(OR(K13635="tank",K13635="Boat",K13635="car"),INDEX(Rate!$B$4:$M$25,MATCH(Gilbert!N13635,Rate!$A$4:$A$25,0),MATCH(Gilbert!L13635,Rate!$B$3:$M$3,0))*O13635*0.8,INDEX(Rate!$B$4:$M$25,MATCH(Gilbert!N13635,Rate!$A$4:$A$25,0),MATCH(Gilbert!L13635,Rate!$B$3:$M$3,0))*O13635)),"")</f>
        <v/>
      </c>
      <c r="T13635" s="71" t="str">
        <f t="shared" ref="T13635:T13698" si="642">IF(L13635="","",IF(L13635="General2","F0070000061A","E31250000331"))</f>
        <v/>
      </c>
    </row>
    <row r="13636" spans="16:20">
      <c r="P13636" s="70" t="str">
        <f t="shared" si="640"/>
        <v/>
      </c>
      <c r="Q13636" s="70" t="str">
        <f t="shared" si="641"/>
        <v/>
      </c>
      <c r="R13636" s="70" t="str">
        <f>IFERROR(IF(K13636="handling and wharfage",SUM(P13636:Q13636),IF(OR(K13636="tank",K13636="Boat",K13636="car"),INDEX(Rate!$B$4:$M$25,MATCH(Gilbert!N13636,Rate!$A$4:$A$25,0),MATCH(Gilbert!L13636,Rate!$B$3:$M$3,0))*O13636*0.8,INDEX(Rate!$B$4:$M$25,MATCH(Gilbert!N13636,Rate!$A$4:$A$25,0),MATCH(Gilbert!L13636,Rate!$B$3:$M$3,0))*O13636)),"")</f>
        <v/>
      </c>
      <c r="T13636" s="71" t="str">
        <f t="shared" si="642"/>
        <v/>
      </c>
    </row>
    <row r="13637" spans="16:20">
      <c r="P13637" s="70" t="str">
        <f t="shared" si="640"/>
        <v/>
      </c>
      <c r="Q13637" s="70" t="str">
        <f t="shared" si="641"/>
        <v/>
      </c>
      <c r="R13637" s="70" t="str">
        <f>IFERROR(IF(K13637="handling and wharfage",SUM(P13637:Q13637),IF(OR(K13637="tank",K13637="Boat",K13637="car"),INDEX(Rate!$B$4:$M$25,MATCH(Gilbert!N13637,Rate!$A$4:$A$25,0),MATCH(Gilbert!L13637,Rate!$B$3:$M$3,0))*O13637*0.8,INDEX(Rate!$B$4:$M$25,MATCH(Gilbert!N13637,Rate!$A$4:$A$25,0),MATCH(Gilbert!L13637,Rate!$B$3:$M$3,0))*O13637)),"")</f>
        <v/>
      </c>
      <c r="T13637" s="71" t="str">
        <f t="shared" si="642"/>
        <v/>
      </c>
    </row>
    <row r="13638" spans="16:20">
      <c r="P13638" s="70" t="str">
        <f t="shared" si="640"/>
        <v/>
      </c>
      <c r="Q13638" s="70" t="str">
        <f t="shared" si="641"/>
        <v/>
      </c>
      <c r="R13638" s="70" t="str">
        <f>IFERROR(IF(K13638="handling and wharfage",SUM(P13638:Q13638),IF(OR(K13638="tank",K13638="Boat",K13638="car"),INDEX(Rate!$B$4:$M$25,MATCH(Gilbert!N13638,Rate!$A$4:$A$25,0),MATCH(Gilbert!L13638,Rate!$B$3:$M$3,0))*O13638*0.8,INDEX(Rate!$B$4:$M$25,MATCH(Gilbert!N13638,Rate!$A$4:$A$25,0),MATCH(Gilbert!L13638,Rate!$B$3:$M$3,0))*O13638)),"")</f>
        <v/>
      </c>
      <c r="T13638" s="71" t="str">
        <f t="shared" si="642"/>
        <v/>
      </c>
    </row>
    <row r="13639" spans="16:20">
      <c r="P13639" s="70" t="str">
        <f t="shared" si="640"/>
        <v/>
      </c>
      <c r="Q13639" s="70" t="str">
        <f t="shared" si="641"/>
        <v/>
      </c>
      <c r="R13639" s="70" t="str">
        <f>IFERROR(IF(K13639="handling and wharfage",SUM(P13639:Q13639),IF(OR(K13639="tank",K13639="Boat",K13639="car"),INDEX(Rate!$B$4:$M$25,MATCH(Gilbert!N13639,Rate!$A$4:$A$25,0),MATCH(Gilbert!L13639,Rate!$B$3:$M$3,0))*O13639*0.8,INDEX(Rate!$B$4:$M$25,MATCH(Gilbert!N13639,Rate!$A$4:$A$25,0),MATCH(Gilbert!L13639,Rate!$B$3:$M$3,0))*O13639)),"")</f>
        <v/>
      </c>
      <c r="T13639" s="71" t="str">
        <f t="shared" si="642"/>
        <v/>
      </c>
    </row>
    <row r="13640" spans="16:20">
      <c r="P13640" s="70" t="str">
        <f t="shared" si="640"/>
        <v/>
      </c>
      <c r="Q13640" s="70" t="str">
        <f t="shared" si="641"/>
        <v/>
      </c>
      <c r="R13640" s="70" t="str">
        <f>IFERROR(IF(K13640="handling and wharfage",SUM(P13640:Q13640),IF(OR(K13640="tank",K13640="Boat",K13640="car"),INDEX(Rate!$B$4:$M$25,MATCH(Gilbert!N13640,Rate!$A$4:$A$25,0),MATCH(Gilbert!L13640,Rate!$B$3:$M$3,0))*O13640*0.8,INDEX(Rate!$B$4:$M$25,MATCH(Gilbert!N13640,Rate!$A$4:$A$25,0),MATCH(Gilbert!L13640,Rate!$B$3:$M$3,0))*O13640)),"")</f>
        <v/>
      </c>
      <c r="T13640" s="71" t="str">
        <f t="shared" si="642"/>
        <v/>
      </c>
    </row>
    <row r="13641" spans="16:20">
      <c r="P13641" s="70" t="str">
        <f t="shared" si="640"/>
        <v/>
      </c>
      <c r="Q13641" s="70" t="str">
        <f t="shared" si="641"/>
        <v/>
      </c>
      <c r="R13641" s="70" t="str">
        <f>IFERROR(IF(K13641="handling and wharfage",SUM(P13641:Q13641),IF(OR(K13641="tank",K13641="Boat",K13641="car"),INDEX(Rate!$B$4:$M$25,MATCH(Gilbert!N13641,Rate!$A$4:$A$25,0),MATCH(Gilbert!L13641,Rate!$B$3:$M$3,0))*O13641*0.8,INDEX(Rate!$B$4:$M$25,MATCH(Gilbert!N13641,Rate!$A$4:$A$25,0),MATCH(Gilbert!L13641,Rate!$B$3:$M$3,0))*O13641)),"")</f>
        <v/>
      </c>
      <c r="T13641" s="71" t="str">
        <f t="shared" si="642"/>
        <v/>
      </c>
    </row>
    <row r="13642" spans="16:20">
      <c r="P13642" s="70" t="str">
        <f t="shared" si="640"/>
        <v/>
      </c>
      <c r="Q13642" s="70" t="str">
        <f t="shared" si="641"/>
        <v/>
      </c>
      <c r="R13642" s="70" t="str">
        <f>IFERROR(IF(K13642="handling and wharfage",SUM(P13642:Q13642),IF(OR(K13642="tank",K13642="Boat",K13642="car"),INDEX(Rate!$B$4:$M$25,MATCH(Gilbert!N13642,Rate!$A$4:$A$25,0),MATCH(Gilbert!L13642,Rate!$B$3:$M$3,0))*O13642*0.8,INDEX(Rate!$B$4:$M$25,MATCH(Gilbert!N13642,Rate!$A$4:$A$25,0),MATCH(Gilbert!L13642,Rate!$B$3:$M$3,0))*O13642)),"")</f>
        <v/>
      </c>
      <c r="T13642" s="71" t="str">
        <f t="shared" si="642"/>
        <v/>
      </c>
    </row>
    <row r="13643" spans="16:20">
      <c r="P13643" s="70" t="str">
        <f t="shared" si="640"/>
        <v/>
      </c>
      <c r="Q13643" s="70" t="str">
        <f t="shared" si="641"/>
        <v/>
      </c>
      <c r="R13643" s="70" t="str">
        <f>IFERROR(IF(K13643="handling and wharfage",SUM(P13643:Q13643),IF(OR(K13643="tank",K13643="Boat",K13643="car"),INDEX(Rate!$B$4:$M$25,MATCH(Gilbert!N13643,Rate!$A$4:$A$25,0),MATCH(Gilbert!L13643,Rate!$B$3:$M$3,0))*O13643*0.8,INDEX(Rate!$B$4:$M$25,MATCH(Gilbert!N13643,Rate!$A$4:$A$25,0),MATCH(Gilbert!L13643,Rate!$B$3:$M$3,0))*O13643)),"")</f>
        <v/>
      </c>
      <c r="T13643" s="71" t="str">
        <f t="shared" si="642"/>
        <v/>
      </c>
    </row>
    <row r="13644" spans="16:20">
      <c r="P13644" s="70" t="str">
        <f t="shared" si="640"/>
        <v/>
      </c>
      <c r="Q13644" s="70" t="str">
        <f t="shared" si="641"/>
        <v/>
      </c>
      <c r="R13644" s="70" t="str">
        <f>IFERROR(IF(K13644="handling and wharfage",SUM(P13644:Q13644),IF(OR(K13644="tank",K13644="Boat",K13644="car"),INDEX(Rate!$B$4:$M$25,MATCH(Gilbert!N13644,Rate!$A$4:$A$25,0),MATCH(Gilbert!L13644,Rate!$B$3:$M$3,0))*O13644*0.8,INDEX(Rate!$B$4:$M$25,MATCH(Gilbert!N13644,Rate!$A$4:$A$25,0),MATCH(Gilbert!L13644,Rate!$B$3:$M$3,0))*O13644)),"")</f>
        <v/>
      </c>
      <c r="T13644" s="71" t="str">
        <f t="shared" si="642"/>
        <v/>
      </c>
    </row>
    <row r="13645" spans="16:20">
      <c r="P13645" s="70" t="str">
        <f t="shared" si="640"/>
        <v/>
      </c>
      <c r="Q13645" s="70" t="str">
        <f t="shared" si="641"/>
        <v/>
      </c>
      <c r="R13645" s="70" t="str">
        <f>IFERROR(IF(K13645="handling and wharfage",SUM(P13645:Q13645),IF(OR(K13645="tank",K13645="Boat",K13645="car"),INDEX(Rate!$B$4:$M$25,MATCH(Gilbert!N13645,Rate!$A$4:$A$25,0),MATCH(Gilbert!L13645,Rate!$B$3:$M$3,0))*O13645*0.8,INDEX(Rate!$B$4:$M$25,MATCH(Gilbert!N13645,Rate!$A$4:$A$25,0),MATCH(Gilbert!L13645,Rate!$B$3:$M$3,0))*O13645)),"")</f>
        <v/>
      </c>
      <c r="T13645" s="71" t="str">
        <f t="shared" si="642"/>
        <v/>
      </c>
    </row>
    <row r="13646" spans="16:20">
      <c r="P13646" s="70" t="str">
        <f t="shared" si="640"/>
        <v/>
      </c>
      <c r="Q13646" s="70" t="str">
        <f t="shared" si="641"/>
        <v/>
      </c>
      <c r="R13646" s="70" t="str">
        <f>IFERROR(IF(K13646="handling and wharfage",SUM(P13646:Q13646),IF(OR(K13646="tank",K13646="Boat",K13646="car"),INDEX(Rate!$B$4:$M$25,MATCH(Gilbert!N13646,Rate!$A$4:$A$25,0),MATCH(Gilbert!L13646,Rate!$B$3:$M$3,0))*O13646*0.8,INDEX(Rate!$B$4:$M$25,MATCH(Gilbert!N13646,Rate!$A$4:$A$25,0),MATCH(Gilbert!L13646,Rate!$B$3:$M$3,0))*O13646)),"")</f>
        <v/>
      </c>
      <c r="T13646" s="71" t="str">
        <f t="shared" si="642"/>
        <v/>
      </c>
    </row>
    <row r="13647" spans="16:20">
      <c r="P13647" s="70" t="str">
        <f t="shared" si="640"/>
        <v/>
      </c>
      <c r="Q13647" s="70" t="str">
        <f t="shared" si="641"/>
        <v/>
      </c>
      <c r="R13647" s="70" t="str">
        <f>IFERROR(IF(K13647="handling and wharfage",SUM(P13647:Q13647),IF(OR(K13647="tank",K13647="Boat",K13647="car"),INDEX(Rate!$B$4:$M$25,MATCH(Gilbert!N13647,Rate!$A$4:$A$25,0),MATCH(Gilbert!L13647,Rate!$B$3:$M$3,0))*O13647*0.8,INDEX(Rate!$B$4:$M$25,MATCH(Gilbert!N13647,Rate!$A$4:$A$25,0),MATCH(Gilbert!L13647,Rate!$B$3:$M$3,0))*O13647)),"")</f>
        <v/>
      </c>
      <c r="T13647" s="71" t="str">
        <f t="shared" si="642"/>
        <v/>
      </c>
    </row>
    <row r="13648" spans="16:20">
      <c r="P13648" s="70" t="str">
        <f t="shared" si="640"/>
        <v/>
      </c>
      <c r="Q13648" s="70" t="str">
        <f t="shared" si="641"/>
        <v/>
      </c>
      <c r="R13648" s="70" t="str">
        <f>IFERROR(IF(K13648="handling and wharfage",SUM(P13648:Q13648),IF(OR(K13648="tank",K13648="Boat",K13648="car"),INDEX(Rate!$B$4:$M$25,MATCH(Gilbert!N13648,Rate!$A$4:$A$25,0),MATCH(Gilbert!L13648,Rate!$B$3:$M$3,0))*O13648*0.8,INDEX(Rate!$B$4:$M$25,MATCH(Gilbert!N13648,Rate!$A$4:$A$25,0),MATCH(Gilbert!L13648,Rate!$B$3:$M$3,0))*O13648)),"")</f>
        <v/>
      </c>
      <c r="T13648" s="71" t="str">
        <f t="shared" si="642"/>
        <v/>
      </c>
    </row>
    <row r="13649" spans="16:20">
      <c r="P13649" s="70" t="str">
        <f t="shared" si="640"/>
        <v/>
      </c>
      <c r="Q13649" s="70" t="str">
        <f t="shared" si="641"/>
        <v/>
      </c>
      <c r="R13649" s="70" t="str">
        <f>IFERROR(IF(K13649="handling and wharfage",SUM(P13649:Q13649),IF(OR(K13649="tank",K13649="Boat",K13649="car"),INDEX(Rate!$B$4:$M$25,MATCH(Gilbert!N13649,Rate!$A$4:$A$25,0),MATCH(Gilbert!L13649,Rate!$B$3:$M$3,0))*O13649*0.8,INDEX(Rate!$B$4:$M$25,MATCH(Gilbert!N13649,Rate!$A$4:$A$25,0),MATCH(Gilbert!L13649,Rate!$B$3:$M$3,0))*O13649)),"")</f>
        <v/>
      </c>
      <c r="T13649" s="71" t="str">
        <f t="shared" si="642"/>
        <v/>
      </c>
    </row>
    <row r="13650" spans="16:20">
      <c r="P13650" s="70" t="str">
        <f t="shared" si="640"/>
        <v/>
      </c>
      <c r="Q13650" s="70" t="str">
        <f t="shared" si="641"/>
        <v/>
      </c>
      <c r="R13650" s="70" t="str">
        <f>IFERROR(IF(K13650="handling and wharfage",SUM(P13650:Q13650),IF(OR(K13650="tank",K13650="Boat",K13650="car"),INDEX(Rate!$B$4:$M$25,MATCH(Gilbert!N13650,Rate!$A$4:$A$25,0),MATCH(Gilbert!L13650,Rate!$B$3:$M$3,0))*O13650*0.8,INDEX(Rate!$B$4:$M$25,MATCH(Gilbert!N13650,Rate!$A$4:$A$25,0),MATCH(Gilbert!L13650,Rate!$B$3:$M$3,0))*O13650)),"")</f>
        <v/>
      </c>
      <c r="T13650" s="71" t="str">
        <f t="shared" si="642"/>
        <v/>
      </c>
    </row>
    <row r="13651" spans="16:20">
      <c r="P13651" s="70" t="str">
        <f t="shared" si="640"/>
        <v/>
      </c>
      <c r="Q13651" s="70" t="str">
        <f t="shared" si="641"/>
        <v/>
      </c>
      <c r="R13651" s="70" t="str">
        <f>IFERROR(IF(K13651="handling and wharfage",SUM(P13651:Q13651),IF(OR(K13651="tank",K13651="Boat",K13651="car"),INDEX(Rate!$B$4:$M$25,MATCH(Gilbert!N13651,Rate!$A$4:$A$25,0),MATCH(Gilbert!L13651,Rate!$B$3:$M$3,0))*O13651*0.8,INDEX(Rate!$B$4:$M$25,MATCH(Gilbert!N13651,Rate!$A$4:$A$25,0),MATCH(Gilbert!L13651,Rate!$B$3:$M$3,0))*O13651)),"")</f>
        <v/>
      </c>
      <c r="T13651" s="71" t="str">
        <f t="shared" si="642"/>
        <v/>
      </c>
    </row>
    <row r="13652" spans="16:20">
      <c r="P13652" s="70" t="str">
        <f t="shared" si="640"/>
        <v/>
      </c>
      <c r="Q13652" s="70" t="str">
        <f t="shared" si="641"/>
        <v/>
      </c>
      <c r="R13652" s="70" t="str">
        <f>IFERROR(IF(K13652="handling and wharfage",SUM(P13652:Q13652),IF(OR(K13652="tank",K13652="Boat",K13652="car"),INDEX(Rate!$B$4:$M$25,MATCH(Gilbert!N13652,Rate!$A$4:$A$25,0),MATCH(Gilbert!L13652,Rate!$B$3:$M$3,0))*O13652*0.8,INDEX(Rate!$B$4:$M$25,MATCH(Gilbert!N13652,Rate!$A$4:$A$25,0),MATCH(Gilbert!L13652,Rate!$B$3:$M$3,0))*O13652)),"")</f>
        <v/>
      </c>
      <c r="T13652" s="71" t="str">
        <f t="shared" si="642"/>
        <v/>
      </c>
    </row>
    <row r="13653" spans="16:20">
      <c r="P13653" s="70" t="str">
        <f t="shared" si="640"/>
        <v/>
      </c>
      <c r="Q13653" s="70" t="str">
        <f t="shared" si="641"/>
        <v/>
      </c>
      <c r="R13653" s="70" t="str">
        <f>IFERROR(IF(K13653="handling and wharfage",SUM(P13653:Q13653),IF(OR(K13653="tank",K13653="Boat",K13653="car"),INDEX(Rate!$B$4:$M$25,MATCH(Gilbert!N13653,Rate!$A$4:$A$25,0),MATCH(Gilbert!L13653,Rate!$B$3:$M$3,0))*O13653*0.8,INDEX(Rate!$B$4:$M$25,MATCH(Gilbert!N13653,Rate!$A$4:$A$25,0),MATCH(Gilbert!L13653,Rate!$B$3:$M$3,0))*O13653)),"")</f>
        <v/>
      </c>
      <c r="T13653" s="71" t="str">
        <f t="shared" si="642"/>
        <v/>
      </c>
    </row>
    <row r="13654" spans="16:20">
      <c r="P13654" s="70" t="str">
        <f t="shared" si="640"/>
        <v/>
      </c>
      <c r="Q13654" s="70" t="str">
        <f t="shared" si="641"/>
        <v/>
      </c>
      <c r="R13654" s="70" t="str">
        <f>IFERROR(IF(K13654="handling and wharfage",SUM(P13654:Q13654),IF(OR(K13654="tank",K13654="Boat",K13654="car"),INDEX(Rate!$B$4:$M$25,MATCH(Gilbert!N13654,Rate!$A$4:$A$25,0),MATCH(Gilbert!L13654,Rate!$B$3:$M$3,0))*O13654*0.8,INDEX(Rate!$B$4:$M$25,MATCH(Gilbert!N13654,Rate!$A$4:$A$25,0),MATCH(Gilbert!L13654,Rate!$B$3:$M$3,0))*O13654)),"")</f>
        <v/>
      </c>
      <c r="T13654" s="71" t="str">
        <f t="shared" si="642"/>
        <v/>
      </c>
    </row>
    <row r="13655" spans="16:20">
      <c r="P13655" s="70" t="str">
        <f t="shared" si="640"/>
        <v/>
      </c>
      <c r="Q13655" s="70" t="str">
        <f t="shared" si="641"/>
        <v/>
      </c>
      <c r="R13655" s="70" t="str">
        <f>IFERROR(IF(K13655="handling and wharfage",SUM(P13655:Q13655),IF(OR(K13655="tank",K13655="Boat",K13655="car"),INDEX(Rate!$B$4:$M$25,MATCH(Gilbert!N13655,Rate!$A$4:$A$25,0),MATCH(Gilbert!L13655,Rate!$B$3:$M$3,0))*O13655*0.8,INDEX(Rate!$B$4:$M$25,MATCH(Gilbert!N13655,Rate!$A$4:$A$25,0),MATCH(Gilbert!L13655,Rate!$B$3:$M$3,0))*O13655)),"")</f>
        <v/>
      </c>
      <c r="T13655" s="71" t="str">
        <f t="shared" si="642"/>
        <v/>
      </c>
    </row>
    <row r="13656" spans="16:20">
      <c r="P13656" s="70" t="str">
        <f t="shared" si="640"/>
        <v/>
      </c>
      <c r="Q13656" s="70" t="str">
        <f t="shared" si="641"/>
        <v/>
      </c>
      <c r="R13656" s="70" t="str">
        <f>IFERROR(IF(K13656="handling and wharfage",SUM(P13656:Q13656),IF(OR(K13656="tank",K13656="Boat",K13656="car"),INDEX(Rate!$B$4:$M$25,MATCH(Gilbert!N13656,Rate!$A$4:$A$25,0),MATCH(Gilbert!L13656,Rate!$B$3:$M$3,0))*O13656*0.8,INDEX(Rate!$B$4:$M$25,MATCH(Gilbert!N13656,Rate!$A$4:$A$25,0),MATCH(Gilbert!L13656,Rate!$B$3:$M$3,0))*O13656)),"")</f>
        <v/>
      </c>
      <c r="T13656" s="71" t="str">
        <f t="shared" si="642"/>
        <v/>
      </c>
    </row>
    <row r="13657" spans="16:20">
      <c r="P13657" s="70" t="str">
        <f t="shared" si="640"/>
        <v/>
      </c>
      <c r="Q13657" s="70" t="str">
        <f t="shared" si="641"/>
        <v/>
      </c>
      <c r="R13657" s="70" t="str">
        <f>IFERROR(IF(K13657="handling and wharfage",SUM(P13657:Q13657),IF(OR(K13657="tank",K13657="Boat",K13657="car"),INDEX(Rate!$B$4:$M$25,MATCH(Gilbert!N13657,Rate!$A$4:$A$25,0),MATCH(Gilbert!L13657,Rate!$B$3:$M$3,0))*O13657*0.8,INDEX(Rate!$B$4:$M$25,MATCH(Gilbert!N13657,Rate!$A$4:$A$25,0),MATCH(Gilbert!L13657,Rate!$B$3:$M$3,0))*O13657)),"")</f>
        <v/>
      </c>
      <c r="T13657" s="71" t="str">
        <f t="shared" si="642"/>
        <v/>
      </c>
    </row>
    <row r="13658" spans="16:20">
      <c r="P13658" s="70" t="str">
        <f t="shared" si="640"/>
        <v/>
      </c>
      <c r="Q13658" s="70" t="str">
        <f t="shared" si="641"/>
        <v/>
      </c>
      <c r="R13658" s="70" t="str">
        <f>IFERROR(IF(K13658="handling and wharfage",SUM(P13658:Q13658),IF(OR(K13658="tank",K13658="Boat",K13658="car"),INDEX(Rate!$B$4:$M$25,MATCH(Gilbert!N13658,Rate!$A$4:$A$25,0),MATCH(Gilbert!L13658,Rate!$B$3:$M$3,0))*O13658*0.8,INDEX(Rate!$B$4:$M$25,MATCH(Gilbert!N13658,Rate!$A$4:$A$25,0),MATCH(Gilbert!L13658,Rate!$B$3:$M$3,0))*O13658)),"")</f>
        <v/>
      </c>
      <c r="T13658" s="71" t="str">
        <f t="shared" si="642"/>
        <v/>
      </c>
    </row>
    <row r="13659" spans="16:20">
      <c r="P13659" s="70" t="str">
        <f t="shared" si="640"/>
        <v/>
      </c>
      <c r="Q13659" s="70" t="str">
        <f t="shared" si="641"/>
        <v/>
      </c>
      <c r="R13659" s="70" t="str">
        <f>IFERROR(IF(K13659="handling and wharfage",SUM(P13659:Q13659),IF(OR(K13659="tank",K13659="Boat",K13659="car"),INDEX(Rate!$B$4:$M$25,MATCH(Gilbert!N13659,Rate!$A$4:$A$25,0),MATCH(Gilbert!L13659,Rate!$B$3:$M$3,0))*O13659*0.8,INDEX(Rate!$B$4:$M$25,MATCH(Gilbert!N13659,Rate!$A$4:$A$25,0),MATCH(Gilbert!L13659,Rate!$B$3:$M$3,0))*O13659)),"")</f>
        <v/>
      </c>
      <c r="T13659" s="71" t="str">
        <f t="shared" si="642"/>
        <v/>
      </c>
    </row>
    <row r="13660" spans="16:20">
      <c r="P13660" s="70" t="str">
        <f t="shared" si="640"/>
        <v/>
      </c>
      <c r="Q13660" s="70" t="str">
        <f t="shared" si="641"/>
        <v/>
      </c>
      <c r="R13660" s="70" t="str">
        <f>IFERROR(IF(K13660="handling and wharfage",SUM(P13660:Q13660),IF(OR(K13660="tank",K13660="Boat",K13660="car"),INDEX(Rate!$B$4:$M$25,MATCH(Gilbert!N13660,Rate!$A$4:$A$25,0),MATCH(Gilbert!L13660,Rate!$B$3:$M$3,0))*O13660*0.8,INDEX(Rate!$B$4:$M$25,MATCH(Gilbert!N13660,Rate!$A$4:$A$25,0),MATCH(Gilbert!L13660,Rate!$B$3:$M$3,0))*O13660)),"")</f>
        <v/>
      </c>
      <c r="T13660" s="71" t="str">
        <f t="shared" si="642"/>
        <v/>
      </c>
    </row>
    <row r="13661" spans="16:20">
      <c r="P13661" s="70" t="str">
        <f t="shared" si="640"/>
        <v/>
      </c>
      <c r="Q13661" s="70" t="str">
        <f t="shared" si="641"/>
        <v/>
      </c>
      <c r="R13661" s="70" t="str">
        <f>IFERROR(IF(K13661="handling and wharfage",SUM(P13661:Q13661),IF(OR(K13661="tank",K13661="Boat",K13661="car"),INDEX(Rate!$B$4:$M$25,MATCH(Gilbert!N13661,Rate!$A$4:$A$25,0),MATCH(Gilbert!L13661,Rate!$B$3:$M$3,0))*O13661*0.8,INDEX(Rate!$B$4:$M$25,MATCH(Gilbert!N13661,Rate!$A$4:$A$25,0),MATCH(Gilbert!L13661,Rate!$B$3:$M$3,0))*O13661)),"")</f>
        <v/>
      </c>
      <c r="T13661" s="71" t="str">
        <f t="shared" si="642"/>
        <v/>
      </c>
    </row>
    <row r="13662" spans="16:20">
      <c r="P13662" s="70" t="str">
        <f t="shared" si="640"/>
        <v/>
      </c>
      <c r="Q13662" s="70" t="str">
        <f t="shared" si="641"/>
        <v/>
      </c>
      <c r="R13662" s="70" t="str">
        <f>IFERROR(IF(K13662="handling and wharfage",SUM(P13662:Q13662),IF(OR(K13662="tank",K13662="Boat",K13662="car"),INDEX(Rate!$B$4:$M$25,MATCH(Gilbert!N13662,Rate!$A$4:$A$25,0),MATCH(Gilbert!L13662,Rate!$B$3:$M$3,0))*O13662*0.8,INDEX(Rate!$B$4:$M$25,MATCH(Gilbert!N13662,Rate!$A$4:$A$25,0),MATCH(Gilbert!L13662,Rate!$B$3:$M$3,0))*O13662)),"")</f>
        <v/>
      </c>
      <c r="T13662" s="71" t="str">
        <f t="shared" si="642"/>
        <v/>
      </c>
    </row>
    <row r="13663" spans="16:20">
      <c r="P13663" s="70" t="str">
        <f t="shared" si="640"/>
        <v/>
      </c>
      <c r="Q13663" s="70" t="str">
        <f t="shared" si="641"/>
        <v/>
      </c>
      <c r="R13663" s="70" t="str">
        <f>IFERROR(IF(K13663="handling and wharfage",SUM(P13663:Q13663),IF(OR(K13663="tank",K13663="Boat",K13663="car"),INDEX(Rate!$B$4:$M$25,MATCH(Gilbert!N13663,Rate!$A$4:$A$25,0),MATCH(Gilbert!L13663,Rate!$B$3:$M$3,0))*O13663*0.8,INDEX(Rate!$B$4:$M$25,MATCH(Gilbert!N13663,Rate!$A$4:$A$25,0),MATCH(Gilbert!L13663,Rate!$B$3:$M$3,0))*O13663)),"")</f>
        <v/>
      </c>
      <c r="T13663" s="71" t="str">
        <f t="shared" si="642"/>
        <v/>
      </c>
    </row>
    <row r="13664" spans="16:20">
      <c r="P13664" s="70" t="str">
        <f t="shared" si="640"/>
        <v/>
      </c>
      <c r="Q13664" s="70" t="str">
        <f t="shared" si="641"/>
        <v/>
      </c>
      <c r="R13664" s="70" t="str">
        <f>IFERROR(IF(K13664="handling and wharfage",SUM(P13664:Q13664),IF(OR(K13664="tank",K13664="Boat",K13664="car"),INDEX(Rate!$B$4:$M$25,MATCH(Gilbert!N13664,Rate!$A$4:$A$25,0),MATCH(Gilbert!L13664,Rate!$B$3:$M$3,0))*O13664*0.8,INDEX(Rate!$B$4:$M$25,MATCH(Gilbert!N13664,Rate!$A$4:$A$25,0),MATCH(Gilbert!L13664,Rate!$B$3:$M$3,0))*O13664)),"")</f>
        <v/>
      </c>
      <c r="T13664" s="71" t="str">
        <f t="shared" si="642"/>
        <v/>
      </c>
    </row>
    <row r="13665" spans="16:20">
      <c r="P13665" s="70" t="str">
        <f t="shared" si="640"/>
        <v/>
      </c>
      <c r="Q13665" s="70" t="str">
        <f t="shared" si="641"/>
        <v/>
      </c>
      <c r="R13665" s="70" t="str">
        <f>IFERROR(IF(K13665="handling and wharfage",SUM(P13665:Q13665),IF(OR(K13665="tank",K13665="Boat",K13665="car"),INDEX(Rate!$B$4:$M$25,MATCH(Gilbert!N13665,Rate!$A$4:$A$25,0),MATCH(Gilbert!L13665,Rate!$B$3:$M$3,0))*O13665*0.8,INDEX(Rate!$B$4:$M$25,MATCH(Gilbert!N13665,Rate!$A$4:$A$25,0),MATCH(Gilbert!L13665,Rate!$B$3:$M$3,0))*O13665)),"")</f>
        <v/>
      </c>
      <c r="T13665" s="71" t="str">
        <f t="shared" si="642"/>
        <v/>
      </c>
    </row>
    <row r="13666" spans="16:20">
      <c r="P13666" s="70" t="str">
        <f t="shared" si="640"/>
        <v/>
      </c>
      <c r="Q13666" s="70" t="str">
        <f t="shared" si="641"/>
        <v/>
      </c>
      <c r="R13666" s="70" t="str">
        <f>IFERROR(IF(K13666="handling and wharfage",SUM(P13666:Q13666),IF(OR(K13666="tank",K13666="Boat",K13666="car"),INDEX(Rate!$B$4:$M$25,MATCH(Gilbert!N13666,Rate!$A$4:$A$25,0),MATCH(Gilbert!L13666,Rate!$B$3:$M$3,0))*O13666*0.8,INDEX(Rate!$B$4:$M$25,MATCH(Gilbert!N13666,Rate!$A$4:$A$25,0),MATCH(Gilbert!L13666,Rate!$B$3:$M$3,0))*O13666)),"")</f>
        <v/>
      </c>
      <c r="T13666" s="71" t="str">
        <f t="shared" si="642"/>
        <v/>
      </c>
    </row>
    <row r="13667" spans="16:20">
      <c r="P13667" s="70" t="str">
        <f t="shared" si="640"/>
        <v/>
      </c>
      <c r="Q13667" s="70" t="str">
        <f t="shared" si="641"/>
        <v/>
      </c>
      <c r="R13667" s="70" t="str">
        <f>IFERROR(IF(K13667="handling and wharfage",SUM(P13667:Q13667),IF(OR(K13667="tank",K13667="Boat",K13667="car"),INDEX(Rate!$B$4:$M$25,MATCH(Gilbert!N13667,Rate!$A$4:$A$25,0),MATCH(Gilbert!L13667,Rate!$B$3:$M$3,0))*O13667*0.8,INDEX(Rate!$B$4:$M$25,MATCH(Gilbert!N13667,Rate!$A$4:$A$25,0),MATCH(Gilbert!L13667,Rate!$B$3:$M$3,0))*O13667)),"")</f>
        <v/>
      </c>
      <c r="T13667" s="71" t="str">
        <f t="shared" si="642"/>
        <v/>
      </c>
    </row>
    <row r="13668" spans="16:20">
      <c r="P13668" s="70" t="str">
        <f t="shared" si="640"/>
        <v/>
      </c>
      <c r="Q13668" s="70" t="str">
        <f t="shared" si="641"/>
        <v/>
      </c>
      <c r="R13668" s="70" t="str">
        <f>IFERROR(IF(K13668="handling and wharfage",SUM(P13668:Q13668),IF(OR(K13668="tank",K13668="Boat",K13668="car"),INDEX(Rate!$B$4:$M$25,MATCH(Gilbert!N13668,Rate!$A$4:$A$25,0),MATCH(Gilbert!L13668,Rate!$B$3:$M$3,0))*O13668*0.8,INDEX(Rate!$B$4:$M$25,MATCH(Gilbert!N13668,Rate!$A$4:$A$25,0),MATCH(Gilbert!L13668,Rate!$B$3:$M$3,0))*O13668)),"")</f>
        <v/>
      </c>
      <c r="T13668" s="71" t="str">
        <f t="shared" si="642"/>
        <v/>
      </c>
    </row>
    <row r="13669" spans="16:20">
      <c r="P13669" s="70" t="str">
        <f t="shared" si="640"/>
        <v/>
      </c>
      <c r="Q13669" s="70" t="str">
        <f t="shared" si="641"/>
        <v/>
      </c>
      <c r="R13669" s="70" t="str">
        <f>IFERROR(IF(K13669="handling and wharfage",SUM(P13669:Q13669),IF(OR(K13669="tank",K13669="Boat",K13669="car"),INDEX(Rate!$B$4:$M$25,MATCH(Gilbert!N13669,Rate!$A$4:$A$25,0),MATCH(Gilbert!L13669,Rate!$B$3:$M$3,0))*O13669*0.8,INDEX(Rate!$B$4:$M$25,MATCH(Gilbert!N13669,Rate!$A$4:$A$25,0),MATCH(Gilbert!L13669,Rate!$B$3:$M$3,0))*O13669)),"")</f>
        <v/>
      </c>
      <c r="T13669" s="71" t="str">
        <f t="shared" si="642"/>
        <v/>
      </c>
    </row>
    <row r="13670" spans="16:20">
      <c r="P13670" s="70" t="str">
        <f t="shared" si="640"/>
        <v/>
      </c>
      <c r="Q13670" s="70" t="str">
        <f t="shared" si="641"/>
        <v/>
      </c>
      <c r="R13670" s="70" t="str">
        <f>IFERROR(IF(K13670="handling and wharfage",SUM(P13670:Q13670),IF(OR(K13670="tank",K13670="Boat",K13670="car"),INDEX(Rate!$B$4:$M$25,MATCH(Gilbert!N13670,Rate!$A$4:$A$25,0),MATCH(Gilbert!L13670,Rate!$B$3:$M$3,0))*O13670*0.8,INDEX(Rate!$B$4:$M$25,MATCH(Gilbert!N13670,Rate!$A$4:$A$25,0),MATCH(Gilbert!L13670,Rate!$B$3:$M$3,0))*O13670)),"")</f>
        <v/>
      </c>
      <c r="T13670" s="71" t="str">
        <f t="shared" si="642"/>
        <v/>
      </c>
    </row>
    <row r="13671" spans="16:20">
      <c r="P13671" s="70" t="str">
        <f t="shared" si="640"/>
        <v/>
      </c>
      <c r="Q13671" s="70" t="str">
        <f t="shared" si="641"/>
        <v/>
      </c>
      <c r="R13671" s="70" t="str">
        <f>IFERROR(IF(K13671="handling and wharfage",SUM(P13671:Q13671),IF(OR(K13671="tank",K13671="Boat",K13671="car"),INDEX(Rate!$B$4:$M$25,MATCH(Gilbert!N13671,Rate!$A$4:$A$25,0),MATCH(Gilbert!L13671,Rate!$B$3:$M$3,0))*O13671*0.8,INDEX(Rate!$B$4:$M$25,MATCH(Gilbert!N13671,Rate!$A$4:$A$25,0),MATCH(Gilbert!L13671,Rate!$B$3:$M$3,0))*O13671)),"")</f>
        <v/>
      </c>
      <c r="T13671" s="71" t="str">
        <f t="shared" si="642"/>
        <v/>
      </c>
    </row>
    <row r="13672" spans="16:20">
      <c r="P13672" s="70" t="str">
        <f t="shared" si="640"/>
        <v/>
      </c>
      <c r="Q13672" s="70" t="str">
        <f t="shared" si="641"/>
        <v/>
      </c>
      <c r="R13672" s="70" t="str">
        <f>IFERROR(IF(K13672="handling and wharfage",SUM(P13672:Q13672),IF(OR(K13672="tank",K13672="Boat",K13672="car"),INDEX(Rate!$B$4:$M$25,MATCH(Gilbert!N13672,Rate!$A$4:$A$25,0),MATCH(Gilbert!L13672,Rate!$B$3:$M$3,0))*O13672*0.8,INDEX(Rate!$B$4:$M$25,MATCH(Gilbert!N13672,Rate!$A$4:$A$25,0),MATCH(Gilbert!L13672,Rate!$B$3:$M$3,0))*O13672)),"")</f>
        <v/>
      </c>
      <c r="T13672" s="71" t="str">
        <f t="shared" si="642"/>
        <v/>
      </c>
    </row>
    <row r="13673" spans="16:20">
      <c r="P13673" s="70" t="str">
        <f t="shared" si="640"/>
        <v/>
      </c>
      <c r="Q13673" s="70" t="str">
        <f t="shared" si="641"/>
        <v/>
      </c>
      <c r="R13673" s="70" t="str">
        <f>IFERROR(IF(K13673="handling and wharfage",SUM(P13673:Q13673),IF(OR(K13673="tank",K13673="Boat",K13673="car"),INDEX(Rate!$B$4:$M$25,MATCH(Gilbert!N13673,Rate!$A$4:$A$25,0),MATCH(Gilbert!L13673,Rate!$B$3:$M$3,0))*O13673*0.8,INDEX(Rate!$B$4:$M$25,MATCH(Gilbert!N13673,Rate!$A$4:$A$25,0),MATCH(Gilbert!L13673,Rate!$B$3:$M$3,0))*O13673)),"")</f>
        <v/>
      </c>
      <c r="T13673" s="71" t="str">
        <f t="shared" si="642"/>
        <v/>
      </c>
    </row>
    <row r="13674" spans="16:20">
      <c r="P13674" s="70" t="str">
        <f t="shared" si="640"/>
        <v/>
      </c>
      <c r="Q13674" s="70" t="str">
        <f t="shared" si="641"/>
        <v/>
      </c>
      <c r="R13674" s="70" t="str">
        <f>IFERROR(IF(K13674="handling and wharfage",SUM(P13674:Q13674),IF(OR(K13674="tank",K13674="Boat",K13674="car"),INDEX(Rate!$B$4:$M$25,MATCH(Gilbert!N13674,Rate!$A$4:$A$25,0),MATCH(Gilbert!L13674,Rate!$B$3:$M$3,0))*O13674*0.8,INDEX(Rate!$B$4:$M$25,MATCH(Gilbert!N13674,Rate!$A$4:$A$25,0),MATCH(Gilbert!L13674,Rate!$B$3:$M$3,0))*O13674)),"")</f>
        <v/>
      </c>
      <c r="T13674" s="71" t="str">
        <f t="shared" si="642"/>
        <v/>
      </c>
    </row>
    <row r="13675" spans="16:20">
      <c r="P13675" s="70" t="str">
        <f t="shared" si="640"/>
        <v/>
      </c>
      <c r="Q13675" s="70" t="str">
        <f t="shared" si="641"/>
        <v/>
      </c>
      <c r="R13675" s="70" t="str">
        <f>IFERROR(IF(K13675="handling and wharfage",SUM(P13675:Q13675),IF(OR(K13675="tank",K13675="Boat",K13675="car"),INDEX(Rate!$B$4:$M$25,MATCH(Gilbert!N13675,Rate!$A$4:$A$25,0),MATCH(Gilbert!L13675,Rate!$B$3:$M$3,0))*O13675*0.8,INDEX(Rate!$B$4:$M$25,MATCH(Gilbert!N13675,Rate!$A$4:$A$25,0),MATCH(Gilbert!L13675,Rate!$B$3:$M$3,0))*O13675)),"")</f>
        <v/>
      </c>
      <c r="T13675" s="71" t="str">
        <f t="shared" si="642"/>
        <v/>
      </c>
    </row>
    <row r="13676" spans="16:20">
      <c r="P13676" s="70" t="str">
        <f t="shared" si="640"/>
        <v/>
      </c>
      <c r="Q13676" s="70" t="str">
        <f t="shared" si="641"/>
        <v/>
      </c>
      <c r="R13676" s="70" t="str">
        <f>IFERROR(IF(K13676="handling and wharfage",SUM(P13676:Q13676),IF(OR(K13676="tank",K13676="Boat",K13676="car"),INDEX(Rate!$B$4:$M$25,MATCH(Gilbert!N13676,Rate!$A$4:$A$25,0),MATCH(Gilbert!L13676,Rate!$B$3:$M$3,0))*O13676*0.8,INDEX(Rate!$B$4:$M$25,MATCH(Gilbert!N13676,Rate!$A$4:$A$25,0),MATCH(Gilbert!L13676,Rate!$B$3:$M$3,0))*O13676)),"")</f>
        <v/>
      </c>
      <c r="T13676" s="71" t="str">
        <f t="shared" si="642"/>
        <v/>
      </c>
    </row>
    <row r="13677" spans="16:20">
      <c r="P13677" s="70" t="str">
        <f t="shared" si="640"/>
        <v/>
      </c>
      <c r="Q13677" s="70" t="str">
        <f t="shared" si="641"/>
        <v/>
      </c>
      <c r="R13677" s="70" t="str">
        <f>IFERROR(IF(K13677="handling and wharfage",SUM(P13677:Q13677),IF(OR(K13677="tank",K13677="Boat",K13677="car"),INDEX(Rate!$B$4:$M$25,MATCH(Gilbert!N13677,Rate!$A$4:$A$25,0),MATCH(Gilbert!L13677,Rate!$B$3:$M$3,0))*O13677*0.8,INDEX(Rate!$B$4:$M$25,MATCH(Gilbert!N13677,Rate!$A$4:$A$25,0),MATCH(Gilbert!L13677,Rate!$B$3:$M$3,0))*O13677)),"")</f>
        <v/>
      </c>
      <c r="T13677" s="71" t="str">
        <f t="shared" si="642"/>
        <v/>
      </c>
    </row>
    <row r="13678" spans="16:20">
      <c r="P13678" s="70" t="str">
        <f t="shared" si="640"/>
        <v/>
      </c>
      <c r="Q13678" s="70" t="str">
        <f t="shared" si="641"/>
        <v/>
      </c>
      <c r="R13678" s="70" t="str">
        <f>IFERROR(IF(K13678="handling and wharfage",SUM(P13678:Q13678),IF(OR(K13678="tank",K13678="Boat",K13678="car"),INDEX(Rate!$B$4:$M$25,MATCH(Gilbert!N13678,Rate!$A$4:$A$25,0),MATCH(Gilbert!L13678,Rate!$B$3:$M$3,0))*O13678*0.8,INDEX(Rate!$B$4:$M$25,MATCH(Gilbert!N13678,Rate!$A$4:$A$25,0),MATCH(Gilbert!L13678,Rate!$B$3:$M$3,0))*O13678)),"")</f>
        <v/>
      </c>
      <c r="T13678" s="71" t="str">
        <f t="shared" si="642"/>
        <v/>
      </c>
    </row>
    <row r="13679" spans="16:20">
      <c r="P13679" s="70" t="str">
        <f t="shared" si="640"/>
        <v/>
      </c>
      <c r="Q13679" s="70" t="str">
        <f t="shared" si="641"/>
        <v/>
      </c>
      <c r="R13679" s="70" t="str">
        <f>IFERROR(IF(K13679="handling and wharfage",SUM(P13679:Q13679),IF(OR(K13679="tank",K13679="Boat",K13679="car"),INDEX(Rate!$B$4:$M$25,MATCH(Gilbert!N13679,Rate!$A$4:$A$25,0),MATCH(Gilbert!L13679,Rate!$B$3:$M$3,0))*O13679*0.8,INDEX(Rate!$B$4:$M$25,MATCH(Gilbert!N13679,Rate!$A$4:$A$25,0),MATCH(Gilbert!L13679,Rate!$B$3:$M$3,0))*O13679)),"")</f>
        <v/>
      </c>
      <c r="T13679" s="71" t="str">
        <f t="shared" si="642"/>
        <v/>
      </c>
    </row>
    <row r="13680" spans="16:20">
      <c r="P13680" s="70" t="str">
        <f t="shared" si="640"/>
        <v/>
      </c>
      <c r="Q13680" s="70" t="str">
        <f t="shared" si="641"/>
        <v/>
      </c>
      <c r="R13680" s="70" t="str">
        <f>IFERROR(IF(K13680="handling and wharfage",SUM(P13680:Q13680),IF(OR(K13680="tank",K13680="Boat",K13680="car"),INDEX(Rate!$B$4:$M$25,MATCH(Gilbert!N13680,Rate!$A$4:$A$25,0),MATCH(Gilbert!L13680,Rate!$B$3:$M$3,0))*O13680*0.8,INDEX(Rate!$B$4:$M$25,MATCH(Gilbert!N13680,Rate!$A$4:$A$25,0),MATCH(Gilbert!L13680,Rate!$B$3:$M$3,0))*O13680)),"")</f>
        <v/>
      </c>
      <c r="T13680" s="71" t="str">
        <f t="shared" si="642"/>
        <v/>
      </c>
    </row>
    <row r="13681" spans="16:20">
      <c r="P13681" s="70" t="str">
        <f t="shared" si="640"/>
        <v/>
      </c>
      <c r="Q13681" s="70" t="str">
        <f t="shared" si="641"/>
        <v/>
      </c>
      <c r="R13681" s="70" t="str">
        <f>IFERROR(IF(K13681="handling and wharfage",SUM(P13681:Q13681),IF(OR(K13681="tank",K13681="Boat",K13681="car"),INDEX(Rate!$B$4:$M$25,MATCH(Gilbert!N13681,Rate!$A$4:$A$25,0),MATCH(Gilbert!L13681,Rate!$B$3:$M$3,0))*O13681*0.8,INDEX(Rate!$B$4:$M$25,MATCH(Gilbert!N13681,Rate!$A$4:$A$25,0),MATCH(Gilbert!L13681,Rate!$B$3:$M$3,0))*O13681)),"")</f>
        <v/>
      </c>
      <c r="T13681" s="71" t="str">
        <f t="shared" si="642"/>
        <v/>
      </c>
    </row>
    <row r="13682" spans="16:20">
      <c r="P13682" s="70" t="str">
        <f t="shared" si="640"/>
        <v/>
      </c>
      <c r="Q13682" s="70" t="str">
        <f t="shared" si="641"/>
        <v/>
      </c>
      <c r="R13682" s="70" t="str">
        <f>IFERROR(IF(K13682="handling and wharfage",SUM(P13682:Q13682),IF(OR(K13682="tank",K13682="Boat",K13682="car"),INDEX(Rate!$B$4:$M$25,MATCH(Gilbert!N13682,Rate!$A$4:$A$25,0),MATCH(Gilbert!L13682,Rate!$B$3:$M$3,0))*O13682*0.8,INDEX(Rate!$B$4:$M$25,MATCH(Gilbert!N13682,Rate!$A$4:$A$25,0),MATCH(Gilbert!L13682,Rate!$B$3:$M$3,0))*O13682)),"")</f>
        <v/>
      </c>
      <c r="T13682" s="71" t="str">
        <f t="shared" si="642"/>
        <v/>
      </c>
    </row>
    <row r="13683" spans="16:20">
      <c r="P13683" s="70" t="str">
        <f t="shared" si="640"/>
        <v/>
      </c>
      <c r="Q13683" s="70" t="str">
        <f t="shared" si="641"/>
        <v/>
      </c>
      <c r="R13683" s="70" t="str">
        <f>IFERROR(IF(K13683="handling and wharfage",SUM(P13683:Q13683),IF(OR(K13683="tank",K13683="Boat",K13683="car"),INDEX(Rate!$B$4:$M$25,MATCH(Gilbert!N13683,Rate!$A$4:$A$25,0),MATCH(Gilbert!L13683,Rate!$B$3:$M$3,0))*O13683*0.8,INDEX(Rate!$B$4:$M$25,MATCH(Gilbert!N13683,Rate!$A$4:$A$25,0),MATCH(Gilbert!L13683,Rate!$B$3:$M$3,0))*O13683)),"")</f>
        <v/>
      </c>
      <c r="T13683" s="71" t="str">
        <f t="shared" si="642"/>
        <v/>
      </c>
    </row>
    <row r="13684" spans="16:20">
      <c r="P13684" s="70" t="str">
        <f t="shared" si="640"/>
        <v/>
      </c>
      <c r="Q13684" s="70" t="str">
        <f t="shared" si="641"/>
        <v/>
      </c>
      <c r="R13684" s="70" t="str">
        <f>IFERROR(IF(K13684="handling and wharfage",SUM(P13684:Q13684),IF(OR(K13684="tank",K13684="Boat",K13684="car"),INDEX(Rate!$B$4:$M$25,MATCH(Gilbert!N13684,Rate!$A$4:$A$25,0),MATCH(Gilbert!L13684,Rate!$B$3:$M$3,0))*O13684*0.8,INDEX(Rate!$B$4:$M$25,MATCH(Gilbert!N13684,Rate!$A$4:$A$25,0),MATCH(Gilbert!L13684,Rate!$B$3:$M$3,0))*O13684)),"")</f>
        <v/>
      </c>
      <c r="T13684" s="71" t="str">
        <f t="shared" si="642"/>
        <v/>
      </c>
    </row>
    <row r="13685" spans="16:20">
      <c r="P13685" s="70" t="str">
        <f t="shared" si="640"/>
        <v/>
      </c>
      <c r="Q13685" s="70" t="str">
        <f t="shared" si="641"/>
        <v/>
      </c>
      <c r="R13685" s="70" t="str">
        <f>IFERROR(IF(K13685="handling and wharfage",SUM(P13685:Q13685),IF(OR(K13685="tank",K13685="Boat",K13685="car"),INDEX(Rate!$B$4:$M$25,MATCH(Gilbert!N13685,Rate!$A$4:$A$25,0),MATCH(Gilbert!L13685,Rate!$B$3:$M$3,0))*O13685*0.8,INDEX(Rate!$B$4:$M$25,MATCH(Gilbert!N13685,Rate!$A$4:$A$25,0),MATCH(Gilbert!L13685,Rate!$B$3:$M$3,0))*O13685)),"")</f>
        <v/>
      </c>
      <c r="T13685" s="71" t="str">
        <f t="shared" si="642"/>
        <v/>
      </c>
    </row>
    <row r="13686" spans="16:20">
      <c r="P13686" s="70" t="str">
        <f t="shared" si="640"/>
        <v/>
      </c>
      <c r="Q13686" s="70" t="str">
        <f t="shared" si="641"/>
        <v/>
      </c>
      <c r="R13686" s="70" t="str">
        <f>IFERROR(IF(K13686="handling and wharfage",SUM(P13686:Q13686),IF(OR(K13686="tank",K13686="Boat",K13686="car"),INDEX(Rate!$B$4:$M$25,MATCH(Gilbert!N13686,Rate!$A$4:$A$25,0),MATCH(Gilbert!L13686,Rate!$B$3:$M$3,0))*O13686*0.8,INDEX(Rate!$B$4:$M$25,MATCH(Gilbert!N13686,Rate!$A$4:$A$25,0),MATCH(Gilbert!L13686,Rate!$B$3:$M$3,0))*O13686)),"")</f>
        <v/>
      </c>
      <c r="T13686" s="71" t="str">
        <f t="shared" si="642"/>
        <v/>
      </c>
    </row>
    <row r="13687" spans="16:20">
      <c r="P13687" s="70" t="str">
        <f t="shared" si="640"/>
        <v/>
      </c>
      <c r="Q13687" s="70" t="str">
        <f t="shared" si="641"/>
        <v/>
      </c>
      <c r="R13687" s="70" t="str">
        <f>IFERROR(IF(K13687="handling and wharfage",SUM(P13687:Q13687),IF(OR(K13687="tank",K13687="Boat",K13687="car"),INDEX(Rate!$B$4:$M$25,MATCH(Gilbert!N13687,Rate!$A$4:$A$25,0),MATCH(Gilbert!L13687,Rate!$B$3:$M$3,0))*O13687*0.8,INDEX(Rate!$B$4:$M$25,MATCH(Gilbert!N13687,Rate!$A$4:$A$25,0),MATCH(Gilbert!L13687,Rate!$B$3:$M$3,0))*O13687)),"")</f>
        <v/>
      </c>
      <c r="T13687" s="71" t="str">
        <f t="shared" si="642"/>
        <v/>
      </c>
    </row>
    <row r="13688" spans="16:20">
      <c r="P13688" s="70" t="str">
        <f t="shared" si="640"/>
        <v/>
      </c>
      <c r="Q13688" s="70" t="str">
        <f t="shared" si="641"/>
        <v/>
      </c>
      <c r="R13688" s="70" t="str">
        <f>IFERROR(IF(K13688="handling and wharfage",SUM(P13688:Q13688),IF(OR(K13688="tank",K13688="Boat",K13688="car"),INDEX(Rate!$B$4:$M$25,MATCH(Gilbert!N13688,Rate!$A$4:$A$25,0),MATCH(Gilbert!L13688,Rate!$B$3:$M$3,0))*O13688*0.8,INDEX(Rate!$B$4:$M$25,MATCH(Gilbert!N13688,Rate!$A$4:$A$25,0),MATCH(Gilbert!L13688,Rate!$B$3:$M$3,0))*O13688)),"")</f>
        <v/>
      </c>
      <c r="T13688" s="71" t="str">
        <f t="shared" si="642"/>
        <v/>
      </c>
    </row>
    <row r="13689" spans="16:20">
      <c r="P13689" s="70" t="str">
        <f t="shared" si="640"/>
        <v/>
      </c>
      <c r="Q13689" s="70" t="str">
        <f t="shared" si="641"/>
        <v/>
      </c>
      <c r="R13689" s="70" t="str">
        <f>IFERROR(IF(K13689="handling and wharfage",SUM(P13689:Q13689),IF(OR(K13689="tank",K13689="Boat",K13689="car"),INDEX(Rate!$B$4:$M$25,MATCH(Gilbert!N13689,Rate!$A$4:$A$25,0),MATCH(Gilbert!L13689,Rate!$B$3:$M$3,0))*O13689*0.8,INDEX(Rate!$B$4:$M$25,MATCH(Gilbert!N13689,Rate!$A$4:$A$25,0),MATCH(Gilbert!L13689,Rate!$B$3:$M$3,0))*O13689)),"")</f>
        <v/>
      </c>
      <c r="T13689" s="71" t="str">
        <f t="shared" si="642"/>
        <v/>
      </c>
    </row>
    <row r="13690" spans="16:20">
      <c r="P13690" s="70" t="str">
        <f t="shared" si="640"/>
        <v/>
      </c>
      <c r="Q13690" s="70" t="str">
        <f t="shared" si="641"/>
        <v/>
      </c>
      <c r="R13690" s="70" t="str">
        <f>IFERROR(IF(K13690="handling and wharfage",SUM(P13690:Q13690),IF(OR(K13690="tank",K13690="Boat",K13690="car"),INDEX(Rate!$B$4:$M$25,MATCH(Gilbert!N13690,Rate!$A$4:$A$25,0),MATCH(Gilbert!L13690,Rate!$B$3:$M$3,0))*O13690*0.8,INDEX(Rate!$B$4:$M$25,MATCH(Gilbert!N13690,Rate!$A$4:$A$25,0),MATCH(Gilbert!L13690,Rate!$B$3:$M$3,0))*O13690)),"")</f>
        <v/>
      </c>
      <c r="T13690" s="71" t="str">
        <f t="shared" si="642"/>
        <v/>
      </c>
    </row>
    <row r="13691" spans="16:20">
      <c r="P13691" s="70" t="str">
        <f t="shared" si="640"/>
        <v/>
      </c>
      <c r="Q13691" s="70" t="str">
        <f t="shared" si="641"/>
        <v/>
      </c>
      <c r="R13691" s="70" t="str">
        <f>IFERROR(IF(K13691="handling and wharfage",SUM(P13691:Q13691),IF(OR(K13691="tank",K13691="Boat",K13691="car"),INDEX(Rate!$B$4:$M$25,MATCH(Gilbert!N13691,Rate!$A$4:$A$25,0),MATCH(Gilbert!L13691,Rate!$B$3:$M$3,0))*O13691*0.8,INDEX(Rate!$B$4:$M$25,MATCH(Gilbert!N13691,Rate!$A$4:$A$25,0),MATCH(Gilbert!L13691,Rate!$B$3:$M$3,0))*O13691)),"")</f>
        <v/>
      </c>
      <c r="T13691" s="71" t="str">
        <f t="shared" si="642"/>
        <v/>
      </c>
    </row>
    <row r="13692" spans="16:20">
      <c r="P13692" s="70" t="str">
        <f t="shared" si="640"/>
        <v/>
      </c>
      <c r="Q13692" s="70" t="str">
        <f t="shared" si="641"/>
        <v/>
      </c>
      <c r="R13692" s="70" t="str">
        <f>IFERROR(IF(K13692="handling and wharfage",SUM(P13692:Q13692),IF(OR(K13692="tank",K13692="Boat",K13692="car"),INDEX(Rate!$B$4:$M$25,MATCH(Gilbert!N13692,Rate!$A$4:$A$25,0),MATCH(Gilbert!L13692,Rate!$B$3:$M$3,0))*O13692*0.8,INDEX(Rate!$B$4:$M$25,MATCH(Gilbert!N13692,Rate!$A$4:$A$25,0),MATCH(Gilbert!L13692,Rate!$B$3:$M$3,0))*O13692)),"")</f>
        <v/>
      </c>
      <c r="T13692" s="71" t="str">
        <f t="shared" si="642"/>
        <v/>
      </c>
    </row>
    <row r="13693" spans="16:20">
      <c r="P13693" s="70" t="str">
        <f t="shared" si="640"/>
        <v/>
      </c>
      <c r="Q13693" s="70" t="str">
        <f t="shared" si="641"/>
        <v/>
      </c>
      <c r="R13693" s="70" t="str">
        <f>IFERROR(IF(K13693="handling and wharfage",SUM(P13693:Q13693),IF(OR(K13693="tank",K13693="Boat",K13693="car"),INDEX(Rate!$B$4:$M$25,MATCH(Gilbert!N13693,Rate!$A$4:$A$25,0),MATCH(Gilbert!L13693,Rate!$B$3:$M$3,0))*O13693*0.8,INDEX(Rate!$B$4:$M$25,MATCH(Gilbert!N13693,Rate!$A$4:$A$25,0),MATCH(Gilbert!L13693,Rate!$B$3:$M$3,0))*O13693)),"")</f>
        <v/>
      </c>
      <c r="T13693" s="71" t="str">
        <f t="shared" si="642"/>
        <v/>
      </c>
    </row>
    <row r="13694" spans="16:20">
      <c r="P13694" s="70" t="str">
        <f t="shared" si="640"/>
        <v/>
      </c>
      <c r="Q13694" s="70" t="str">
        <f t="shared" si="641"/>
        <v/>
      </c>
      <c r="R13694" s="70" t="str">
        <f>IFERROR(IF(K13694="handling and wharfage",SUM(P13694:Q13694),IF(OR(K13694="tank",K13694="Boat",K13694="car"),INDEX(Rate!$B$4:$M$25,MATCH(Gilbert!N13694,Rate!$A$4:$A$25,0),MATCH(Gilbert!L13694,Rate!$B$3:$M$3,0))*O13694*0.8,INDEX(Rate!$B$4:$M$25,MATCH(Gilbert!N13694,Rate!$A$4:$A$25,0),MATCH(Gilbert!L13694,Rate!$B$3:$M$3,0))*O13694)),"")</f>
        <v/>
      </c>
      <c r="T13694" s="71" t="str">
        <f t="shared" si="642"/>
        <v/>
      </c>
    </row>
    <row r="13695" spans="16:20">
      <c r="P13695" s="70" t="str">
        <f t="shared" si="640"/>
        <v/>
      </c>
      <c r="Q13695" s="70" t="str">
        <f t="shared" si="641"/>
        <v/>
      </c>
      <c r="R13695" s="70" t="str">
        <f>IFERROR(IF(K13695="handling and wharfage",SUM(P13695:Q13695),IF(OR(K13695="tank",K13695="Boat",K13695="car"),INDEX(Rate!$B$4:$M$25,MATCH(Gilbert!N13695,Rate!$A$4:$A$25,0),MATCH(Gilbert!L13695,Rate!$B$3:$M$3,0))*O13695*0.8,INDEX(Rate!$B$4:$M$25,MATCH(Gilbert!N13695,Rate!$A$4:$A$25,0),MATCH(Gilbert!L13695,Rate!$B$3:$M$3,0))*O13695)),"")</f>
        <v/>
      </c>
      <c r="T13695" s="71" t="str">
        <f t="shared" si="642"/>
        <v/>
      </c>
    </row>
    <row r="13696" spans="16:20">
      <c r="P13696" s="70" t="str">
        <f t="shared" si="640"/>
        <v/>
      </c>
      <c r="Q13696" s="70" t="str">
        <f t="shared" si="641"/>
        <v/>
      </c>
      <c r="R13696" s="70" t="str">
        <f>IFERROR(IF(K13696="handling and wharfage",SUM(P13696:Q13696),IF(OR(K13696="tank",K13696="Boat",K13696="car"),INDEX(Rate!$B$4:$M$25,MATCH(Gilbert!N13696,Rate!$A$4:$A$25,0),MATCH(Gilbert!L13696,Rate!$B$3:$M$3,0))*O13696*0.8,INDEX(Rate!$B$4:$M$25,MATCH(Gilbert!N13696,Rate!$A$4:$A$25,0),MATCH(Gilbert!L13696,Rate!$B$3:$M$3,0))*O13696)),"")</f>
        <v/>
      </c>
      <c r="T13696" s="71" t="str">
        <f t="shared" si="642"/>
        <v/>
      </c>
    </row>
    <row r="13697" spans="16:20">
      <c r="P13697" s="70" t="str">
        <f t="shared" si="640"/>
        <v/>
      </c>
      <c r="Q13697" s="70" t="str">
        <f t="shared" si="641"/>
        <v/>
      </c>
      <c r="R13697" s="70" t="str">
        <f>IFERROR(IF(K13697="handling and wharfage",SUM(P13697:Q13697),IF(OR(K13697="tank",K13697="Boat",K13697="car"),INDEX(Rate!$B$4:$M$25,MATCH(Gilbert!N13697,Rate!$A$4:$A$25,0),MATCH(Gilbert!L13697,Rate!$B$3:$M$3,0))*O13697*0.8,INDEX(Rate!$B$4:$M$25,MATCH(Gilbert!N13697,Rate!$A$4:$A$25,0),MATCH(Gilbert!L13697,Rate!$B$3:$M$3,0))*O13697)),"")</f>
        <v/>
      </c>
      <c r="T13697" s="71" t="str">
        <f t="shared" si="642"/>
        <v/>
      </c>
    </row>
    <row r="13698" spans="16:20">
      <c r="P13698" s="70" t="str">
        <f t="shared" si="640"/>
        <v/>
      </c>
      <c r="Q13698" s="70" t="str">
        <f t="shared" si="641"/>
        <v/>
      </c>
      <c r="R13698" s="70" t="str">
        <f>IFERROR(IF(K13698="handling and wharfage",SUM(P13698:Q13698),IF(OR(K13698="tank",K13698="Boat",K13698="car"),INDEX(Rate!$B$4:$M$25,MATCH(Gilbert!N13698,Rate!$A$4:$A$25,0),MATCH(Gilbert!L13698,Rate!$B$3:$M$3,0))*O13698*0.8,INDEX(Rate!$B$4:$M$25,MATCH(Gilbert!N13698,Rate!$A$4:$A$25,0),MATCH(Gilbert!L13698,Rate!$B$3:$M$3,0))*O13698)),"")</f>
        <v/>
      </c>
      <c r="T13698" s="71" t="str">
        <f t="shared" si="642"/>
        <v/>
      </c>
    </row>
    <row r="13699" spans="16:20">
      <c r="P13699" s="70" t="str">
        <f t="shared" ref="P13699:P13762" si="643">IF(OR(K13699="handling and wharfage",K13699="rau handling and wharfage"),O13699*30,"")</f>
        <v/>
      </c>
      <c r="Q13699" s="70" t="str">
        <f t="shared" ref="Q13699:Q13762" si="644">IF(K13699&lt;&gt;"handling and wharfage","",O13699*3.5)</f>
        <v/>
      </c>
      <c r="R13699" s="70" t="str">
        <f>IFERROR(IF(K13699="handling and wharfage",SUM(P13699:Q13699),IF(OR(K13699="tank",K13699="Boat",K13699="car"),INDEX(Rate!$B$4:$M$25,MATCH(Gilbert!N13699,Rate!$A$4:$A$25,0),MATCH(Gilbert!L13699,Rate!$B$3:$M$3,0))*O13699*0.8,INDEX(Rate!$B$4:$M$25,MATCH(Gilbert!N13699,Rate!$A$4:$A$25,0),MATCH(Gilbert!L13699,Rate!$B$3:$M$3,0))*O13699)),"")</f>
        <v/>
      </c>
      <c r="T13699" s="71" t="str">
        <f t="shared" ref="T13699:T13762" si="645">IF(L13699="","",IF(L13699="General2","F0070000061A","E31250000331"))</f>
        <v/>
      </c>
    </row>
    <row r="13700" spans="16:20">
      <c r="P13700" s="70" t="str">
        <f t="shared" si="643"/>
        <v/>
      </c>
      <c r="Q13700" s="70" t="str">
        <f t="shared" si="644"/>
        <v/>
      </c>
      <c r="R13700" s="70" t="str">
        <f>IFERROR(IF(K13700="handling and wharfage",SUM(P13700:Q13700),IF(OR(K13700="tank",K13700="Boat",K13700="car"),INDEX(Rate!$B$4:$M$25,MATCH(Gilbert!N13700,Rate!$A$4:$A$25,0),MATCH(Gilbert!L13700,Rate!$B$3:$M$3,0))*O13700*0.8,INDEX(Rate!$B$4:$M$25,MATCH(Gilbert!N13700,Rate!$A$4:$A$25,0),MATCH(Gilbert!L13700,Rate!$B$3:$M$3,0))*O13700)),"")</f>
        <v/>
      </c>
      <c r="T13700" s="71" t="str">
        <f t="shared" si="645"/>
        <v/>
      </c>
    </row>
    <row r="13701" spans="16:20">
      <c r="P13701" s="70" t="str">
        <f t="shared" si="643"/>
        <v/>
      </c>
      <c r="Q13701" s="70" t="str">
        <f t="shared" si="644"/>
        <v/>
      </c>
      <c r="R13701" s="70" t="str">
        <f>IFERROR(IF(K13701="handling and wharfage",SUM(P13701:Q13701),IF(OR(K13701="tank",K13701="Boat",K13701="car"),INDEX(Rate!$B$4:$M$25,MATCH(Gilbert!N13701,Rate!$A$4:$A$25,0),MATCH(Gilbert!L13701,Rate!$B$3:$M$3,0))*O13701*0.8,INDEX(Rate!$B$4:$M$25,MATCH(Gilbert!N13701,Rate!$A$4:$A$25,0),MATCH(Gilbert!L13701,Rate!$B$3:$M$3,0))*O13701)),"")</f>
        <v/>
      </c>
      <c r="T13701" s="71" t="str">
        <f t="shared" si="645"/>
        <v/>
      </c>
    </row>
    <row r="13702" spans="16:20">
      <c r="P13702" s="70" t="str">
        <f t="shared" si="643"/>
        <v/>
      </c>
      <c r="Q13702" s="70" t="str">
        <f t="shared" si="644"/>
        <v/>
      </c>
      <c r="R13702" s="70" t="str">
        <f>IFERROR(IF(K13702="handling and wharfage",SUM(P13702:Q13702),IF(OR(K13702="tank",K13702="Boat",K13702="car"),INDEX(Rate!$B$4:$M$25,MATCH(Gilbert!N13702,Rate!$A$4:$A$25,0),MATCH(Gilbert!L13702,Rate!$B$3:$M$3,0))*O13702*0.8,INDEX(Rate!$B$4:$M$25,MATCH(Gilbert!N13702,Rate!$A$4:$A$25,0),MATCH(Gilbert!L13702,Rate!$B$3:$M$3,0))*O13702)),"")</f>
        <v/>
      </c>
      <c r="T13702" s="71" t="str">
        <f t="shared" si="645"/>
        <v/>
      </c>
    </row>
    <row r="13703" spans="16:20">
      <c r="P13703" s="70" t="str">
        <f t="shared" si="643"/>
        <v/>
      </c>
      <c r="Q13703" s="70" t="str">
        <f t="shared" si="644"/>
        <v/>
      </c>
      <c r="R13703" s="70" t="str">
        <f>IFERROR(IF(K13703="handling and wharfage",SUM(P13703:Q13703),IF(OR(K13703="tank",K13703="Boat",K13703="car"),INDEX(Rate!$B$4:$M$25,MATCH(Gilbert!N13703,Rate!$A$4:$A$25,0),MATCH(Gilbert!L13703,Rate!$B$3:$M$3,0))*O13703*0.8,INDEX(Rate!$B$4:$M$25,MATCH(Gilbert!N13703,Rate!$A$4:$A$25,0),MATCH(Gilbert!L13703,Rate!$B$3:$M$3,0))*O13703)),"")</f>
        <v/>
      </c>
      <c r="T13703" s="71" t="str">
        <f t="shared" si="645"/>
        <v/>
      </c>
    </row>
    <row r="13704" spans="16:20">
      <c r="P13704" s="70" t="str">
        <f t="shared" si="643"/>
        <v/>
      </c>
      <c r="Q13704" s="70" t="str">
        <f t="shared" si="644"/>
        <v/>
      </c>
      <c r="R13704" s="70" t="str">
        <f>IFERROR(IF(K13704="handling and wharfage",SUM(P13704:Q13704),IF(OR(K13704="tank",K13704="Boat",K13704="car"),INDEX(Rate!$B$4:$M$25,MATCH(Gilbert!N13704,Rate!$A$4:$A$25,0),MATCH(Gilbert!L13704,Rate!$B$3:$M$3,0))*O13704*0.8,INDEX(Rate!$B$4:$M$25,MATCH(Gilbert!N13704,Rate!$A$4:$A$25,0),MATCH(Gilbert!L13704,Rate!$B$3:$M$3,0))*O13704)),"")</f>
        <v/>
      </c>
      <c r="T13704" s="71" t="str">
        <f t="shared" si="645"/>
        <v/>
      </c>
    </row>
    <row r="13705" spans="16:20">
      <c r="P13705" s="70" t="str">
        <f t="shared" si="643"/>
        <v/>
      </c>
      <c r="Q13705" s="70" t="str">
        <f t="shared" si="644"/>
        <v/>
      </c>
      <c r="R13705" s="70" t="str">
        <f>IFERROR(IF(K13705="handling and wharfage",SUM(P13705:Q13705),IF(OR(K13705="tank",K13705="Boat",K13705="car"),INDEX(Rate!$B$4:$M$25,MATCH(Gilbert!N13705,Rate!$A$4:$A$25,0),MATCH(Gilbert!L13705,Rate!$B$3:$M$3,0))*O13705*0.8,INDEX(Rate!$B$4:$M$25,MATCH(Gilbert!N13705,Rate!$A$4:$A$25,0),MATCH(Gilbert!L13705,Rate!$B$3:$M$3,0))*O13705)),"")</f>
        <v/>
      </c>
      <c r="T13705" s="71" t="str">
        <f t="shared" si="645"/>
        <v/>
      </c>
    </row>
    <row r="13706" spans="16:20">
      <c r="P13706" s="70" t="str">
        <f t="shared" si="643"/>
        <v/>
      </c>
      <c r="Q13706" s="70" t="str">
        <f t="shared" si="644"/>
        <v/>
      </c>
      <c r="R13706" s="70" t="str">
        <f>IFERROR(IF(K13706="handling and wharfage",SUM(P13706:Q13706),IF(OR(K13706="tank",K13706="Boat",K13706="car"),INDEX(Rate!$B$4:$M$25,MATCH(Gilbert!N13706,Rate!$A$4:$A$25,0),MATCH(Gilbert!L13706,Rate!$B$3:$M$3,0))*O13706*0.8,INDEX(Rate!$B$4:$M$25,MATCH(Gilbert!N13706,Rate!$A$4:$A$25,0),MATCH(Gilbert!L13706,Rate!$B$3:$M$3,0))*O13706)),"")</f>
        <v/>
      </c>
      <c r="T13706" s="71" t="str">
        <f t="shared" si="645"/>
        <v/>
      </c>
    </row>
    <row r="13707" spans="16:20">
      <c r="P13707" s="70" t="str">
        <f t="shared" si="643"/>
        <v/>
      </c>
      <c r="Q13707" s="70" t="str">
        <f t="shared" si="644"/>
        <v/>
      </c>
      <c r="R13707" s="70" t="str">
        <f>IFERROR(IF(K13707="handling and wharfage",SUM(P13707:Q13707),IF(OR(K13707="tank",K13707="Boat",K13707="car"),INDEX(Rate!$B$4:$M$25,MATCH(Gilbert!N13707,Rate!$A$4:$A$25,0),MATCH(Gilbert!L13707,Rate!$B$3:$M$3,0))*O13707*0.8,INDEX(Rate!$B$4:$M$25,MATCH(Gilbert!N13707,Rate!$A$4:$A$25,0),MATCH(Gilbert!L13707,Rate!$B$3:$M$3,0))*O13707)),"")</f>
        <v/>
      </c>
      <c r="T13707" s="71" t="str">
        <f t="shared" si="645"/>
        <v/>
      </c>
    </row>
    <row r="13708" spans="16:20">
      <c r="P13708" s="70" t="str">
        <f t="shared" si="643"/>
        <v/>
      </c>
      <c r="Q13708" s="70" t="str">
        <f t="shared" si="644"/>
        <v/>
      </c>
      <c r="R13708" s="70" t="str">
        <f>IFERROR(IF(K13708="handling and wharfage",SUM(P13708:Q13708),IF(OR(K13708="tank",K13708="Boat",K13708="car"),INDEX(Rate!$B$4:$M$25,MATCH(Gilbert!N13708,Rate!$A$4:$A$25,0),MATCH(Gilbert!L13708,Rate!$B$3:$M$3,0))*O13708*0.8,INDEX(Rate!$B$4:$M$25,MATCH(Gilbert!N13708,Rate!$A$4:$A$25,0),MATCH(Gilbert!L13708,Rate!$B$3:$M$3,0))*O13708)),"")</f>
        <v/>
      </c>
      <c r="T13708" s="71" t="str">
        <f t="shared" si="645"/>
        <v/>
      </c>
    </row>
    <row r="13709" spans="16:20">
      <c r="P13709" s="70" t="str">
        <f t="shared" si="643"/>
        <v/>
      </c>
      <c r="Q13709" s="70" t="str">
        <f t="shared" si="644"/>
        <v/>
      </c>
      <c r="R13709" s="70" t="str">
        <f>IFERROR(IF(K13709="handling and wharfage",SUM(P13709:Q13709),IF(OR(K13709="tank",K13709="Boat",K13709="car"),INDEX(Rate!$B$4:$M$25,MATCH(Gilbert!N13709,Rate!$A$4:$A$25,0),MATCH(Gilbert!L13709,Rate!$B$3:$M$3,0))*O13709*0.8,INDEX(Rate!$B$4:$M$25,MATCH(Gilbert!N13709,Rate!$A$4:$A$25,0),MATCH(Gilbert!L13709,Rate!$B$3:$M$3,0))*O13709)),"")</f>
        <v/>
      </c>
      <c r="T13709" s="71" t="str">
        <f t="shared" si="645"/>
        <v/>
      </c>
    </row>
    <row r="13710" spans="16:20">
      <c r="P13710" s="70" t="str">
        <f t="shared" si="643"/>
        <v/>
      </c>
      <c r="Q13710" s="70" t="str">
        <f t="shared" si="644"/>
        <v/>
      </c>
      <c r="R13710" s="70" t="str">
        <f>IFERROR(IF(K13710="handling and wharfage",SUM(P13710:Q13710),IF(OR(K13710="tank",K13710="Boat",K13710="car"),INDEX(Rate!$B$4:$M$25,MATCH(Gilbert!N13710,Rate!$A$4:$A$25,0),MATCH(Gilbert!L13710,Rate!$B$3:$M$3,0))*O13710*0.8,INDEX(Rate!$B$4:$M$25,MATCH(Gilbert!N13710,Rate!$A$4:$A$25,0),MATCH(Gilbert!L13710,Rate!$B$3:$M$3,0))*O13710)),"")</f>
        <v/>
      </c>
      <c r="T13710" s="71" t="str">
        <f t="shared" si="645"/>
        <v/>
      </c>
    </row>
    <row r="13711" spans="16:20">
      <c r="P13711" s="70" t="str">
        <f t="shared" si="643"/>
        <v/>
      </c>
      <c r="Q13711" s="70" t="str">
        <f t="shared" si="644"/>
        <v/>
      </c>
      <c r="R13711" s="70" t="str">
        <f>IFERROR(IF(K13711="handling and wharfage",SUM(P13711:Q13711),IF(OR(K13711="tank",K13711="Boat",K13711="car"),INDEX(Rate!$B$4:$M$25,MATCH(Gilbert!N13711,Rate!$A$4:$A$25,0),MATCH(Gilbert!L13711,Rate!$B$3:$M$3,0))*O13711*0.8,INDEX(Rate!$B$4:$M$25,MATCH(Gilbert!N13711,Rate!$A$4:$A$25,0),MATCH(Gilbert!L13711,Rate!$B$3:$M$3,0))*O13711)),"")</f>
        <v/>
      </c>
      <c r="T13711" s="71" t="str">
        <f t="shared" si="645"/>
        <v/>
      </c>
    </row>
    <row r="13712" spans="16:20">
      <c r="P13712" s="70" t="str">
        <f t="shared" si="643"/>
        <v/>
      </c>
      <c r="Q13712" s="70" t="str">
        <f t="shared" si="644"/>
        <v/>
      </c>
      <c r="R13712" s="70" t="str">
        <f>IFERROR(IF(K13712="handling and wharfage",SUM(P13712:Q13712),IF(OR(K13712="tank",K13712="Boat",K13712="car"),INDEX(Rate!$B$4:$M$25,MATCH(Gilbert!N13712,Rate!$A$4:$A$25,0),MATCH(Gilbert!L13712,Rate!$B$3:$M$3,0))*O13712*0.8,INDEX(Rate!$B$4:$M$25,MATCH(Gilbert!N13712,Rate!$A$4:$A$25,0),MATCH(Gilbert!L13712,Rate!$B$3:$M$3,0))*O13712)),"")</f>
        <v/>
      </c>
      <c r="T13712" s="71" t="str">
        <f t="shared" si="645"/>
        <v/>
      </c>
    </row>
    <row r="13713" spans="16:20">
      <c r="P13713" s="70" t="str">
        <f t="shared" si="643"/>
        <v/>
      </c>
      <c r="Q13713" s="70" t="str">
        <f t="shared" si="644"/>
        <v/>
      </c>
      <c r="R13713" s="70" t="str">
        <f>IFERROR(IF(K13713="handling and wharfage",SUM(P13713:Q13713),IF(OR(K13713="tank",K13713="Boat",K13713="car"),INDEX(Rate!$B$4:$M$25,MATCH(Gilbert!N13713,Rate!$A$4:$A$25,0),MATCH(Gilbert!L13713,Rate!$B$3:$M$3,0))*O13713*0.8,INDEX(Rate!$B$4:$M$25,MATCH(Gilbert!N13713,Rate!$A$4:$A$25,0),MATCH(Gilbert!L13713,Rate!$B$3:$M$3,0))*O13713)),"")</f>
        <v/>
      </c>
      <c r="T13713" s="71" t="str">
        <f t="shared" si="645"/>
        <v/>
      </c>
    </row>
    <row r="13714" spans="16:20">
      <c r="P13714" s="70" t="str">
        <f t="shared" si="643"/>
        <v/>
      </c>
      <c r="Q13714" s="70" t="str">
        <f t="shared" si="644"/>
        <v/>
      </c>
      <c r="R13714" s="70" t="str">
        <f>IFERROR(IF(K13714="handling and wharfage",SUM(P13714:Q13714),IF(OR(K13714="tank",K13714="Boat",K13714="car"),INDEX(Rate!$B$4:$M$25,MATCH(Gilbert!N13714,Rate!$A$4:$A$25,0),MATCH(Gilbert!L13714,Rate!$B$3:$M$3,0))*O13714*0.8,INDEX(Rate!$B$4:$M$25,MATCH(Gilbert!N13714,Rate!$A$4:$A$25,0),MATCH(Gilbert!L13714,Rate!$B$3:$M$3,0))*O13714)),"")</f>
        <v/>
      </c>
      <c r="T13714" s="71" t="str">
        <f t="shared" si="645"/>
        <v/>
      </c>
    </row>
    <row r="13715" spans="16:20">
      <c r="P13715" s="70" t="str">
        <f t="shared" si="643"/>
        <v/>
      </c>
      <c r="Q13715" s="70" t="str">
        <f t="shared" si="644"/>
        <v/>
      </c>
      <c r="R13715" s="70" t="str">
        <f>IFERROR(IF(K13715="handling and wharfage",SUM(P13715:Q13715),IF(OR(K13715="tank",K13715="Boat",K13715="car"),INDEX(Rate!$B$4:$M$25,MATCH(Gilbert!N13715,Rate!$A$4:$A$25,0),MATCH(Gilbert!L13715,Rate!$B$3:$M$3,0))*O13715*0.8,INDEX(Rate!$B$4:$M$25,MATCH(Gilbert!N13715,Rate!$A$4:$A$25,0),MATCH(Gilbert!L13715,Rate!$B$3:$M$3,0))*O13715)),"")</f>
        <v/>
      </c>
      <c r="T13715" s="71" t="str">
        <f t="shared" si="645"/>
        <v/>
      </c>
    </row>
    <row r="13716" spans="16:20">
      <c r="P13716" s="70" t="str">
        <f t="shared" si="643"/>
        <v/>
      </c>
      <c r="Q13716" s="70" t="str">
        <f t="shared" si="644"/>
        <v/>
      </c>
      <c r="R13716" s="70" t="str">
        <f>IFERROR(IF(K13716="handling and wharfage",SUM(P13716:Q13716),IF(OR(K13716="tank",K13716="Boat",K13716="car"),INDEX(Rate!$B$4:$M$25,MATCH(Gilbert!N13716,Rate!$A$4:$A$25,0),MATCH(Gilbert!L13716,Rate!$B$3:$M$3,0))*O13716*0.8,INDEX(Rate!$B$4:$M$25,MATCH(Gilbert!N13716,Rate!$A$4:$A$25,0),MATCH(Gilbert!L13716,Rate!$B$3:$M$3,0))*O13716)),"")</f>
        <v/>
      </c>
      <c r="T13716" s="71" t="str">
        <f t="shared" si="645"/>
        <v/>
      </c>
    </row>
    <row r="13717" spans="16:20">
      <c r="P13717" s="70" t="str">
        <f t="shared" si="643"/>
        <v/>
      </c>
      <c r="Q13717" s="70" t="str">
        <f t="shared" si="644"/>
        <v/>
      </c>
      <c r="R13717" s="70" t="str">
        <f>IFERROR(IF(K13717="handling and wharfage",SUM(P13717:Q13717),IF(OR(K13717="tank",K13717="Boat",K13717="car"),INDEX(Rate!$B$4:$M$25,MATCH(Gilbert!N13717,Rate!$A$4:$A$25,0),MATCH(Gilbert!L13717,Rate!$B$3:$M$3,0))*O13717*0.8,INDEX(Rate!$B$4:$M$25,MATCH(Gilbert!N13717,Rate!$A$4:$A$25,0),MATCH(Gilbert!L13717,Rate!$B$3:$M$3,0))*O13717)),"")</f>
        <v/>
      </c>
      <c r="T13717" s="71" t="str">
        <f t="shared" si="645"/>
        <v/>
      </c>
    </row>
    <row r="13718" spans="16:20">
      <c r="P13718" s="70" t="str">
        <f t="shared" si="643"/>
        <v/>
      </c>
      <c r="Q13718" s="70" t="str">
        <f t="shared" si="644"/>
        <v/>
      </c>
      <c r="R13718" s="70" t="str">
        <f>IFERROR(IF(K13718="handling and wharfage",SUM(P13718:Q13718),IF(OR(K13718="tank",K13718="Boat",K13718="car"),INDEX(Rate!$B$4:$M$25,MATCH(Gilbert!N13718,Rate!$A$4:$A$25,0),MATCH(Gilbert!L13718,Rate!$B$3:$M$3,0))*O13718*0.8,INDEX(Rate!$B$4:$M$25,MATCH(Gilbert!N13718,Rate!$A$4:$A$25,0),MATCH(Gilbert!L13718,Rate!$B$3:$M$3,0))*O13718)),"")</f>
        <v/>
      </c>
      <c r="T13718" s="71" t="str">
        <f t="shared" si="645"/>
        <v/>
      </c>
    </row>
    <row r="13719" spans="16:20">
      <c r="P13719" s="70" t="str">
        <f t="shared" si="643"/>
        <v/>
      </c>
      <c r="Q13719" s="70" t="str">
        <f t="shared" si="644"/>
        <v/>
      </c>
      <c r="R13719" s="70" t="str">
        <f>IFERROR(IF(K13719="handling and wharfage",SUM(P13719:Q13719),IF(OR(K13719="tank",K13719="Boat",K13719="car"),INDEX(Rate!$B$4:$M$25,MATCH(Gilbert!N13719,Rate!$A$4:$A$25,0),MATCH(Gilbert!L13719,Rate!$B$3:$M$3,0))*O13719*0.8,INDEX(Rate!$B$4:$M$25,MATCH(Gilbert!N13719,Rate!$A$4:$A$25,0),MATCH(Gilbert!L13719,Rate!$B$3:$M$3,0))*O13719)),"")</f>
        <v/>
      </c>
      <c r="T13719" s="71" t="str">
        <f t="shared" si="645"/>
        <v/>
      </c>
    </row>
    <row r="13720" spans="16:20">
      <c r="P13720" s="70" t="str">
        <f t="shared" si="643"/>
        <v/>
      </c>
      <c r="Q13720" s="70" t="str">
        <f t="shared" si="644"/>
        <v/>
      </c>
      <c r="R13720" s="70" t="str">
        <f>IFERROR(IF(K13720="handling and wharfage",SUM(P13720:Q13720),IF(OR(K13720="tank",K13720="Boat",K13720="car"),INDEX(Rate!$B$4:$M$25,MATCH(Gilbert!N13720,Rate!$A$4:$A$25,0),MATCH(Gilbert!L13720,Rate!$B$3:$M$3,0))*O13720*0.8,INDEX(Rate!$B$4:$M$25,MATCH(Gilbert!N13720,Rate!$A$4:$A$25,0),MATCH(Gilbert!L13720,Rate!$B$3:$M$3,0))*O13720)),"")</f>
        <v/>
      </c>
      <c r="T13720" s="71" t="str">
        <f t="shared" si="645"/>
        <v/>
      </c>
    </row>
    <row r="13721" spans="16:20">
      <c r="P13721" s="70" t="str">
        <f t="shared" si="643"/>
        <v/>
      </c>
      <c r="Q13721" s="70" t="str">
        <f t="shared" si="644"/>
        <v/>
      </c>
      <c r="R13721" s="70" t="str">
        <f>IFERROR(IF(K13721="handling and wharfage",SUM(P13721:Q13721),IF(OR(K13721="tank",K13721="Boat",K13721="car"),INDEX(Rate!$B$4:$M$25,MATCH(Gilbert!N13721,Rate!$A$4:$A$25,0),MATCH(Gilbert!L13721,Rate!$B$3:$M$3,0))*O13721*0.8,INDEX(Rate!$B$4:$M$25,MATCH(Gilbert!N13721,Rate!$A$4:$A$25,0),MATCH(Gilbert!L13721,Rate!$B$3:$M$3,0))*O13721)),"")</f>
        <v/>
      </c>
      <c r="T13721" s="71" t="str">
        <f t="shared" si="645"/>
        <v/>
      </c>
    </row>
    <row r="13722" spans="16:20">
      <c r="P13722" s="70" t="str">
        <f t="shared" si="643"/>
        <v/>
      </c>
      <c r="Q13722" s="70" t="str">
        <f t="shared" si="644"/>
        <v/>
      </c>
      <c r="R13722" s="70" t="str">
        <f>IFERROR(IF(K13722="handling and wharfage",SUM(P13722:Q13722),IF(OR(K13722="tank",K13722="Boat",K13722="car"),INDEX(Rate!$B$4:$M$25,MATCH(Gilbert!N13722,Rate!$A$4:$A$25,0),MATCH(Gilbert!L13722,Rate!$B$3:$M$3,0))*O13722*0.8,INDEX(Rate!$B$4:$M$25,MATCH(Gilbert!N13722,Rate!$A$4:$A$25,0),MATCH(Gilbert!L13722,Rate!$B$3:$M$3,0))*O13722)),"")</f>
        <v/>
      </c>
      <c r="T13722" s="71" t="str">
        <f t="shared" si="645"/>
        <v/>
      </c>
    </row>
    <row r="13723" spans="16:20">
      <c r="P13723" s="70" t="str">
        <f t="shared" si="643"/>
        <v/>
      </c>
      <c r="Q13723" s="70" t="str">
        <f t="shared" si="644"/>
        <v/>
      </c>
      <c r="R13723" s="70" t="str">
        <f>IFERROR(IF(K13723="handling and wharfage",SUM(P13723:Q13723),IF(OR(K13723="tank",K13723="Boat",K13723="car"),INDEX(Rate!$B$4:$M$25,MATCH(Gilbert!N13723,Rate!$A$4:$A$25,0),MATCH(Gilbert!L13723,Rate!$B$3:$M$3,0))*O13723*0.8,INDEX(Rate!$B$4:$M$25,MATCH(Gilbert!N13723,Rate!$A$4:$A$25,0),MATCH(Gilbert!L13723,Rate!$B$3:$M$3,0))*O13723)),"")</f>
        <v/>
      </c>
      <c r="T13723" s="71" t="str">
        <f t="shared" si="645"/>
        <v/>
      </c>
    </row>
    <row r="13724" spans="16:20">
      <c r="P13724" s="70" t="str">
        <f t="shared" si="643"/>
        <v/>
      </c>
      <c r="Q13724" s="70" t="str">
        <f t="shared" si="644"/>
        <v/>
      </c>
      <c r="R13724" s="70" t="str">
        <f>IFERROR(IF(K13724="handling and wharfage",SUM(P13724:Q13724),IF(OR(K13724="tank",K13724="Boat",K13724="car"),INDEX(Rate!$B$4:$M$25,MATCH(Gilbert!N13724,Rate!$A$4:$A$25,0),MATCH(Gilbert!L13724,Rate!$B$3:$M$3,0))*O13724*0.8,INDEX(Rate!$B$4:$M$25,MATCH(Gilbert!N13724,Rate!$A$4:$A$25,0),MATCH(Gilbert!L13724,Rate!$B$3:$M$3,0))*O13724)),"")</f>
        <v/>
      </c>
      <c r="T13724" s="71" t="str">
        <f t="shared" si="645"/>
        <v/>
      </c>
    </row>
    <row r="13725" spans="16:20">
      <c r="P13725" s="70" t="str">
        <f t="shared" si="643"/>
        <v/>
      </c>
      <c r="Q13725" s="70" t="str">
        <f t="shared" si="644"/>
        <v/>
      </c>
      <c r="R13725" s="70" t="str">
        <f>IFERROR(IF(K13725="handling and wharfage",SUM(P13725:Q13725),IF(OR(K13725="tank",K13725="Boat",K13725="car"),INDEX(Rate!$B$4:$M$25,MATCH(Gilbert!N13725,Rate!$A$4:$A$25,0),MATCH(Gilbert!L13725,Rate!$B$3:$M$3,0))*O13725*0.8,INDEX(Rate!$B$4:$M$25,MATCH(Gilbert!N13725,Rate!$A$4:$A$25,0),MATCH(Gilbert!L13725,Rate!$B$3:$M$3,0))*O13725)),"")</f>
        <v/>
      </c>
      <c r="T13725" s="71" t="str">
        <f t="shared" si="645"/>
        <v/>
      </c>
    </row>
    <row r="13726" spans="16:20">
      <c r="P13726" s="70" t="str">
        <f t="shared" si="643"/>
        <v/>
      </c>
      <c r="Q13726" s="70" t="str">
        <f t="shared" si="644"/>
        <v/>
      </c>
      <c r="R13726" s="70" t="str">
        <f>IFERROR(IF(K13726="handling and wharfage",SUM(P13726:Q13726),IF(OR(K13726="tank",K13726="Boat",K13726="car"),INDEX(Rate!$B$4:$M$25,MATCH(Gilbert!N13726,Rate!$A$4:$A$25,0),MATCH(Gilbert!L13726,Rate!$B$3:$M$3,0))*O13726*0.8,INDEX(Rate!$B$4:$M$25,MATCH(Gilbert!N13726,Rate!$A$4:$A$25,0),MATCH(Gilbert!L13726,Rate!$B$3:$M$3,0))*O13726)),"")</f>
        <v/>
      </c>
      <c r="T13726" s="71" t="str">
        <f t="shared" si="645"/>
        <v/>
      </c>
    </row>
    <row r="13727" spans="16:20">
      <c r="P13727" s="70" t="str">
        <f t="shared" si="643"/>
        <v/>
      </c>
      <c r="Q13727" s="70" t="str">
        <f t="shared" si="644"/>
        <v/>
      </c>
      <c r="R13727" s="70" t="str">
        <f>IFERROR(IF(K13727="handling and wharfage",SUM(P13727:Q13727),IF(OR(K13727="tank",K13727="Boat",K13727="car"),INDEX(Rate!$B$4:$M$25,MATCH(Gilbert!N13727,Rate!$A$4:$A$25,0),MATCH(Gilbert!L13727,Rate!$B$3:$M$3,0))*O13727*0.8,INDEX(Rate!$B$4:$M$25,MATCH(Gilbert!N13727,Rate!$A$4:$A$25,0),MATCH(Gilbert!L13727,Rate!$B$3:$M$3,0))*O13727)),"")</f>
        <v/>
      </c>
      <c r="T13727" s="71" t="str">
        <f t="shared" si="645"/>
        <v/>
      </c>
    </row>
    <row r="13728" spans="16:20">
      <c r="P13728" s="70" t="str">
        <f t="shared" si="643"/>
        <v/>
      </c>
      <c r="Q13728" s="70" t="str">
        <f t="shared" si="644"/>
        <v/>
      </c>
      <c r="R13728" s="70" t="str">
        <f>IFERROR(IF(K13728="handling and wharfage",SUM(P13728:Q13728),IF(OR(K13728="tank",K13728="Boat",K13728="car"),INDEX(Rate!$B$4:$M$25,MATCH(Gilbert!N13728,Rate!$A$4:$A$25,0),MATCH(Gilbert!L13728,Rate!$B$3:$M$3,0))*O13728*0.8,INDEX(Rate!$B$4:$M$25,MATCH(Gilbert!N13728,Rate!$A$4:$A$25,0),MATCH(Gilbert!L13728,Rate!$B$3:$M$3,0))*O13728)),"")</f>
        <v/>
      </c>
      <c r="T13728" s="71" t="str">
        <f t="shared" si="645"/>
        <v/>
      </c>
    </row>
    <row r="13729" spans="16:20">
      <c r="P13729" s="70" t="str">
        <f t="shared" si="643"/>
        <v/>
      </c>
      <c r="Q13729" s="70" t="str">
        <f t="shared" si="644"/>
        <v/>
      </c>
      <c r="R13729" s="70" t="str">
        <f>IFERROR(IF(K13729="handling and wharfage",SUM(P13729:Q13729),IF(OR(K13729="tank",K13729="Boat",K13729="car"),INDEX(Rate!$B$4:$M$25,MATCH(Gilbert!N13729,Rate!$A$4:$A$25,0),MATCH(Gilbert!L13729,Rate!$B$3:$M$3,0))*O13729*0.8,INDEX(Rate!$B$4:$M$25,MATCH(Gilbert!N13729,Rate!$A$4:$A$25,0),MATCH(Gilbert!L13729,Rate!$B$3:$M$3,0))*O13729)),"")</f>
        <v/>
      </c>
      <c r="T13729" s="71" t="str">
        <f t="shared" si="645"/>
        <v/>
      </c>
    </row>
    <row r="13730" spans="16:20">
      <c r="P13730" s="70" t="str">
        <f t="shared" si="643"/>
        <v/>
      </c>
      <c r="Q13730" s="70" t="str">
        <f t="shared" si="644"/>
        <v/>
      </c>
      <c r="R13730" s="70" t="str">
        <f>IFERROR(IF(K13730="handling and wharfage",SUM(P13730:Q13730),IF(OR(K13730="tank",K13730="Boat",K13730="car"),INDEX(Rate!$B$4:$M$25,MATCH(Gilbert!N13730,Rate!$A$4:$A$25,0),MATCH(Gilbert!L13730,Rate!$B$3:$M$3,0))*O13730*0.8,INDEX(Rate!$B$4:$M$25,MATCH(Gilbert!N13730,Rate!$A$4:$A$25,0),MATCH(Gilbert!L13730,Rate!$B$3:$M$3,0))*O13730)),"")</f>
        <v/>
      </c>
      <c r="T13730" s="71" t="str">
        <f t="shared" si="645"/>
        <v/>
      </c>
    </row>
    <row r="13731" spans="16:20">
      <c r="P13731" s="70" t="str">
        <f t="shared" si="643"/>
        <v/>
      </c>
      <c r="Q13731" s="70" t="str">
        <f t="shared" si="644"/>
        <v/>
      </c>
      <c r="R13731" s="70" t="str">
        <f>IFERROR(IF(K13731="handling and wharfage",SUM(P13731:Q13731),IF(OR(K13731="tank",K13731="Boat",K13731="car"),INDEX(Rate!$B$4:$M$25,MATCH(Gilbert!N13731,Rate!$A$4:$A$25,0),MATCH(Gilbert!L13731,Rate!$B$3:$M$3,0))*O13731*0.8,INDEX(Rate!$B$4:$M$25,MATCH(Gilbert!N13731,Rate!$A$4:$A$25,0),MATCH(Gilbert!L13731,Rate!$B$3:$M$3,0))*O13731)),"")</f>
        <v/>
      </c>
      <c r="T13731" s="71" t="str">
        <f t="shared" si="645"/>
        <v/>
      </c>
    </row>
    <row r="13732" spans="16:20">
      <c r="P13732" s="70" t="str">
        <f t="shared" si="643"/>
        <v/>
      </c>
      <c r="Q13732" s="70" t="str">
        <f t="shared" si="644"/>
        <v/>
      </c>
      <c r="R13732" s="70" t="str">
        <f>IFERROR(IF(K13732="handling and wharfage",SUM(P13732:Q13732),IF(OR(K13732="tank",K13732="Boat",K13732="car"),INDEX(Rate!$B$4:$M$25,MATCH(Gilbert!N13732,Rate!$A$4:$A$25,0),MATCH(Gilbert!L13732,Rate!$B$3:$M$3,0))*O13732*0.8,INDEX(Rate!$B$4:$M$25,MATCH(Gilbert!N13732,Rate!$A$4:$A$25,0),MATCH(Gilbert!L13732,Rate!$B$3:$M$3,0))*O13732)),"")</f>
        <v/>
      </c>
      <c r="T13732" s="71" t="str">
        <f t="shared" si="645"/>
        <v/>
      </c>
    </row>
    <row r="13733" spans="16:20">
      <c r="P13733" s="70" t="str">
        <f t="shared" si="643"/>
        <v/>
      </c>
      <c r="Q13733" s="70" t="str">
        <f t="shared" si="644"/>
        <v/>
      </c>
      <c r="R13733" s="70" t="str">
        <f>IFERROR(IF(K13733="handling and wharfage",SUM(P13733:Q13733),IF(OR(K13733="tank",K13733="Boat",K13733="car"),INDEX(Rate!$B$4:$M$25,MATCH(Gilbert!N13733,Rate!$A$4:$A$25,0),MATCH(Gilbert!L13733,Rate!$B$3:$M$3,0))*O13733*0.8,INDEX(Rate!$B$4:$M$25,MATCH(Gilbert!N13733,Rate!$A$4:$A$25,0),MATCH(Gilbert!L13733,Rate!$B$3:$M$3,0))*O13733)),"")</f>
        <v/>
      </c>
      <c r="T13733" s="71" t="str">
        <f t="shared" si="645"/>
        <v/>
      </c>
    </row>
    <row r="13734" spans="16:20">
      <c r="P13734" s="70" t="str">
        <f t="shared" si="643"/>
        <v/>
      </c>
      <c r="Q13734" s="70" t="str">
        <f t="shared" si="644"/>
        <v/>
      </c>
      <c r="R13734" s="70" t="str">
        <f>IFERROR(IF(K13734="handling and wharfage",SUM(P13734:Q13734),IF(OR(K13734="tank",K13734="Boat",K13734="car"),INDEX(Rate!$B$4:$M$25,MATCH(Gilbert!N13734,Rate!$A$4:$A$25,0),MATCH(Gilbert!L13734,Rate!$B$3:$M$3,0))*O13734*0.8,INDEX(Rate!$B$4:$M$25,MATCH(Gilbert!N13734,Rate!$A$4:$A$25,0),MATCH(Gilbert!L13734,Rate!$B$3:$M$3,0))*O13734)),"")</f>
        <v/>
      </c>
      <c r="T13734" s="71" t="str">
        <f t="shared" si="645"/>
        <v/>
      </c>
    </row>
    <row r="13735" spans="16:20">
      <c r="P13735" s="70" t="str">
        <f t="shared" si="643"/>
        <v/>
      </c>
      <c r="Q13735" s="70" t="str">
        <f t="shared" si="644"/>
        <v/>
      </c>
      <c r="R13735" s="70" t="str">
        <f>IFERROR(IF(K13735="handling and wharfage",SUM(P13735:Q13735),IF(OR(K13735="tank",K13735="Boat",K13735="car"),INDEX(Rate!$B$4:$M$25,MATCH(Gilbert!N13735,Rate!$A$4:$A$25,0),MATCH(Gilbert!L13735,Rate!$B$3:$M$3,0))*O13735*0.8,INDEX(Rate!$B$4:$M$25,MATCH(Gilbert!N13735,Rate!$A$4:$A$25,0),MATCH(Gilbert!L13735,Rate!$B$3:$M$3,0))*O13735)),"")</f>
        <v/>
      </c>
      <c r="T13735" s="71" t="str">
        <f t="shared" si="645"/>
        <v/>
      </c>
    </row>
    <row r="13736" spans="16:20">
      <c r="P13736" s="70" t="str">
        <f t="shared" si="643"/>
        <v/>
      </c>
      <c r="Q13736" s="70" t="str">
        <f t="shared" si="644"/>
        <v/>
      </c>
      <c r="R13736" s="70" t="str">
        <f>IFERROR(IF(K13736="handling and wharfage",SUM(P13736:Q13736),IF(OR(K13736="tank",K13736="Boat",K13736="car"),INDEX(Rate!$B$4:$M$25,MATCH(Gilbert!N13736,Rate!$A$4:$A$25,0),MATCH(Gilbert!L13736,Rate!$B$3:$M$3,0))*O13736*0.8,INDEX(Rate!$B$4:$M$25,MATCH(Gilbert!N13736,Rate!$A$4:$A$25,0),MATCH(Gilbert!L13736,Rate!$B$3:$M$3,0))*O13736)),"")</f>
        <v/>
      </c>
      <c r="T13736" s="71" t="str">
        <f t="shared" si="645"/>
        <v/>
      </c>
    </row>
    <row r="13737" spans="16:20">
      <c r="P13737" s="70" t="str">
        <f t="shared" si="643"/>
        <v/>
      </c>
      <c r="Q13737" s="70" t="str">
        <f t="shared" si="644"/>
        <v/>
      </c>
      <c r="R13737" s="70" t="str">
        <f>IFERROR(IF(K13737="handling and wharfage",SUM(P13737:Q13737),IF(OR(K13737="tank",K13737="Boat",K13737="car"),INDEX(Rate!$B$4:$M$25,MATCH(Gilbert!N13737,Rate!$A$4:$A$25,0),MATCH(Gilbert!L13737,Rate!$B$3:$M$3,0))*O13737*0.8,INDEX(Rate!$B$4:$M$25,MATCH(Gilbert!N13737,Rate!$A$4:$A$25,0),MATCH(Gilbert!L13737,Rate!$B$3:$M$3,0))*O13737)),"")</f>
        <v/>
      </c>
      <c r="T13737" s="71" t="str">
        <f t="shared" si="645"/>
        <v/>
      </c>
    </row>
    <row r="13738" spans="16:20">
      <c r="P13738" s="70" t="str">
        <f t="shared" si="643"/>
        <v/>
      </c>
      <c r="Q13738" s="70" t="str">
        <f t="shared" si="644"/>
        <v/>
      </c>
      <c r="R13738" s="70" t="str">
        <f>IFERROR(IF(K13738="handling and wharfage",SUM(P13738:Q13738),IF(OR(K13738="tank",K13738="Boat",K13738="car"),INDEX(Rate!$B$4:$M$25,MATCH(Gilbert!N13738,Rate!$A$4:$A$25,0),MATCH(Gilbert!L13738,Rate!$B$3:$M$3,0))*O13738*0.8,INDEX(Rate!$B$4:$M$25,MATCH(Gilbert!N13738,Rate!$A$4:$A$25,0),MATCH(Gilbert!L13738,Rate!$B$3:$M$3,0))*O13738)),"")</f>
        <v/>
      </c>
      <c r="T13738" s="71" t="str">
        <f t="shared" si="645"/>
        <v/>
      </c>
    </row>
    <row r="13739" spans="16:20">
      <c r="P13739" s="70" t="str">
        <f t="shared" si="643"/>
        <v/>
      </c>
      <c r="Q13739" s="70" t="str">
        <f t="shared" si="644"/>
        <v/>
      </c>
      <c r="R13739" s="70" t="str">
        <f>IFERROR(IF(K13739="handling and wharfage",SUM(P13739:Q13739),IF(OR(K13739="tank",K13739="Boat",K13739="car"),INDEX(Rate!$B$4:$M$25,MATCH(Gilbert!N13739,Rate!$A$4:$A$25,0),MATCH(Gilbert!L13739,Rate!$B$3:$M$3,0))*O13739*0.8,INDEX(Rate!$B$4:$M$25,MATCH(Gilbert!N13739,Rate!$A$4:$A$25,0),MATCH(Gilbert!L13739,Rate!$B$3:$M$3,0))*O13739)),"")</f>
        <v/>
      </c>
      <c r="T13739" s="71" t="str">
        <f t="shared" si="645"/>
        <v/>
      </c>
    </row>
    <row r="13740" spans="16:20">
      <c r="P13740" s="70" t="str">
        <f t="shared" si="643"/>
        <v/>
      </c>
      <c r="Q13740" s="70" t="str">
        <f t="shared" si="644"/>
        <v/>
      </c>
      <c r="R13740" s="70" t="str">
        <f>IFERROR(IF(K13740="handling and wharfage",SUM(P13740:Q13740),IF(OR(K13740="tank",K13740="Boat",K13740="car"),INDEX(Rate!$B$4:$M$25,MATCH(Gilbert!N13740,Rate!$A$4:$A$25,0),MATCH(Gilbert!L13740,Rate!$B$3:$M$3,0))*O13740*0.8,INDEX(Rate!$B$4:$M$25,MATCH(Gilbert!N13740,Rate!$A$4:$A$25,0),MATCH(Gilbert!L13740,Rate!$B$3:$M$3,0))*O13740)),"")</f>
        <v/>
      </c>
      <c r="T13740" s="71" t="str">
        <f t="shared" si="645"/>
        <v/>
      </c>
    </row>
    <row r="13741" spans="16:20">
      <c r="P13741" s="70" t="str">
        <f t="shared" si="643"/>
        <v/>
      </c>
      <c r="Q13741" s="70" t="str">
        <f t="shared" si="644"/>
        <v/>
      </c>
      <c r="R13741" s="70" t="str">
        <f>IFERROR(IF(K13741="handling and wharfage",SUM(P13741:Q13741),IF(OR(K13741="tank",K13741="Boat",K13741="car"),INDEX(Rate!$B$4:$M$25,MATCH(Gilbert!N13741,Rate!$A$4:$A$25,0),MATCH(Gilbert!L13741,Rate!$B$3:$M$3,0))*O13741*0.8,INDEX(Rate!$B$4:$M$25,MATCH(Gilbert!N13741,Rate!$A$4:$A$25,0),MATCH(Gilbert!L13741,Rate!$B$3:$M$3,0))*O13741)),"")</f>
        <v/>
      </c>
      <c r="T13741" s="71" t="str">
        <f t="shared" si="645"/>
        <v/>
      </c>
    </row>
    <row r="13742" spans="16:20">
      <c r="P13742" s="70" t="str">
        <f t="shared" si="643"/>
        <v/>
      </c>
      <c r="Q13742" s="70" t="str">
        <f t="shared" si="644"/>
        <v/>
      </c>
      <c r="R13742" s="70" t="str">
        <f>IFERROR(IF(K13742="handling and wharfage",SUM(P13742:Q13742),IF(OR(K13742="tank",K13742="Boat",K13742="car"),INDEX(Rate!$B$4:$M$25,MATCH(Gilbert!N13742,Rate!$A$4:$A$25,0),MATCH(Gilbert!L13742,Rate!$B$3:$M$3,0))*O13742*0.8,INDEX(Rate!$B$4:$M$25,MATCH(Gilbert!N13742,Rate!$A$4:$A$25,0),MATCH(Gilbert!L13742,Rate!$B$3:$M$3,0))*O13742)),"")</f>
        <v/>
      </c>
      <c r="T13742" s="71" t="str">
        <f t="shared" si="645"/>
        <v/>
      </c>
    </row>
    <row r="13743" spans="16:20">
      <c r="P13743" s="70" t="str">
        <f t="shared" si="643"/>
        <v/>
      </c>
      <c r="Q13743" s="70" t="str">
        <f t="shared" si="644"/>
        <v/>
      </c>
      <c r="R13743" s="70" t="str">
        <f>IFERROR(IF(K13743="handling and wharfage",SUM(P13743:Q13743),IF(OR(K13743="tank",K13743="Boat",K13743="car"),INDEX(Rate!$B$4:$M$25,MATCH(Gilbert!N13743,Rate!$A$4:$A$25,0),MATCH(Gilbert!L13743,Rate!$B$3:$M$3,0))*O13743*0.8,INDEX(Rate!$B$4:$M$25,MATCH(Gilbert!N13743,Rate!$A$4:$A$25,0),MATCH(Gilbert!L13743,Rate!$B$3:$M$3,0))*O13743)),"")</f>
        <v/>
      </c>
      <c r="T13743" s="71" t="str">
        <f t="shared" si="645"/>
        <v/>
      </c>
    </row>
    <row r="13744" spans="16:20">
      <c r="P13744" s="70" t="str">
        <f t="shared" si="643"/>
        <v/>
      </c>
      <c r="Q13744" s="70" t="str">
        <f t="shared" si="644"/>
        <v/>
      </c>
      <c r="R13744" s="70" t="str">
        <f>IFERROR(IF(K13744="handling and wharfage",SUM(P13744:Q13744),IF(OR(K13744="tank",K13744="Boat",K13744="car"),INDEX(Rate!$B$4:$M$25,MATCH(Gilbert!N13744,Rate!$A$4:$A$25,0),MATCH(Gilbert!L13744,Rate!$B$3:$M$3,0))*O13744*0.8,INDEX(Rate!$B$4:$M$25,MATCH(Gilbert!N13744,Rate!$A$4:$A$25,0),MATCH(Gilbert!L13744,Rate!$B$3:$M$3,0))*O13744)),"")</f>
        <v/>
      </c>
      <c r="T13744" s="71" t="str">
        <f t="shared" si="645"/>
        <v/>
      </c>
    </row>
    <row r="13745" spans="16:20">
      <c r="P13745" s="70" t="str">
        <f t="shared" si="643"/>
        <v/>
      </c>
      <c r="Q13745" s="70" t="str">
        <f t="shared" si="644"/>
        <v/>
      </c>
      <c r="R13745" s="70" t="str">
        <f>IFERROR(IF(K13745="handling and wharfage",SUM(P13745:Q13745),IF(OR(K13745="tank",K13745="Boat",K13745="car"),INDEX(Rate!$B$4:$M$25,MATCH(Gilbert!N13745,Rate!$A$4:$A$25,0),MATCH(Gilbert!L13745,Rate!$B$3:$M$3,0))*O13745*0.8,INDEX(Rate!$B$4:$M$25,MATCH(Gilbert!N13745,Rate!$A$4:$A$25,0),MATCH(Gilbert!L13745,Rate!$B$3:$M$3,0))*O13745)),"")</f>
        <v/>
      </c>
      <c r="T13745" s="71" t="str">
        <f t="shared" si="645"/>
        <v/>
      </c>
    </row>
    <row r="13746" spans="16:20">
      <c r="P13746" s="70" t="str">
        <f t="shared" si="643"/>
        <v/>
      </c>
      <c r="Q13746" s="70" t="str">
        <f t="shared" si="644"/>
        <v/>
      </c>
      <c r="R13746" s="70" t="str">
        <f>IFERROR(IF(K13746="handling and wharfage",SUM(P13746:Q13746),IF(OR(K13746="tank",K13746="Boat",K13746="car"),INDEX(Rate!$B$4:$M$25,MATCH(Gilbert!N13746,Rate!$A$4:$A$25,0),MATCH(Gilbert!L13746,Rate!$B$3:$M$3,0))*O13746*0.8,INDEX(Rate!$B$4:$M$25,MATCH(Gilbert!N13746,Rate!$A$4:$A$25,0),MATCH(Gilbert!L13746,Rate!$B$3:$M$3,0))*O13746)),"")</f>
        <v/>
      </c>
      <c r="T13746" s="71" t="str">
        <f t="shared" si="645"/>
        <v/>
      </c>
    </row>
    <row r="13747" spans="16:20">
      <c r="P13747" s="70" t="str">
        <f t="shared" si="643"/>
        <v/>
      </c>
      <c r="Q13747" s="70" t="str">
        <f t="shared" si="644"/>
        <v/>
      </c>
      <c r="R13747" s="70" t="str">
        <f>IFERROR(IF(K13747="handling and wharfage",SUM(P13747:Q13747),IF(OR(K13747="tank",K13747="Boat",K13747="car"),INDEX(Rate!$B$4:$M$25,MATCH(Gilbert!N13747,Rate!$A$4:$A$25,0),MATCH(Gilbert!L13747,Rate!$B$3:$M$3,0))*O13747*0.8,INDEX(Rate!$B$4:$M$25,MATCH(Gilbert!N13747,Rate!$A$4:$A$25,0),MATCH(Gilbert!L13747,Rate!$B$3:$M$3,0))*O13747)),"")</f>
        <v/>
      </c>
      <c r="T13747" s="71" t="str">
        <f t="shared" si="645"/>
        <v/>
      </c>
    </row>
    <row r="13748" spans="16:20">
      <c r="P13748" s="70" t="str">
        <f t="shared" si="643"/>
        <v/>
      </c>
      <c r="Q13748" s="70" t="str">
        <f t="shared" si="644"/>
        <v/>
      </c>
      <c r="R13748" s="70" t="str">
        <f>IFERROR(IF(K13748="handling and wharfage",SUM(P13748:Q13748),IF(OR(K13748="tank",K13748="Boat",K13748="car"),INDEX(Rate!$B$4:$M$25,MATCH(Gilbert!N13748,Rate!$A$4:$A$25,0),MATCH(Gilbert!L13748,Rate!$B$3:$M$3,0))*O13748*0.8,INDEX(Rate!$B$4:$M$25,MATCH(Gilbert!N13748,Rate!$A$4:$A$25,0),MATCH(Gilbert!L13748,Rate!$B$3:$M$3,0))*O13748)),"")</f>
        <v/>
      </c>
      <c r="T13748" s="71" t="str">
        <f t="shared" si="645"/>
        <v/>
      </c>
    </row>
    <row r="13749" spans="16:20">
      <c r="P13749" s="70" t="str">
        <f t="shared" si="643"/>
        <v/>
      </c>
      <c r="Q13749" s="70" t="str">
        <f t="shared" si="644"/>
        <v/>
      </c>
      <c r="R13749" s="70" t="str">
        <f>IFERROR(IF(K13749="handling and wharfage",SUM(P13749:Q13749),IF(OR(K13749="tank",K13749="Boat",K13749="car"),INDEX(Rate!$B$4:$M$25,MATCH(Gilbert!N13749,Rate!$A$4:$A$25,0),MATCH(Gilbert!L13749,Rate!$B$3:$M$3,0))*O13749*0.8,INDEX(Rate!$B$4:$M$25,MATCH(Gilbert!N13749,Rate!$A$4:$A$25,0),MATCH(Gilbert!L13749,Rate!$B$3:$M$3,0))*O13749)),"")</f>
        <v/>
      </c>
      <c r="T13749" s="71" t="str">
        <f t="shared" si="645"/>
        <v/>
      </c>
    </row>
    <row r="13750" spans="16:20">
      <c r="P13750" s="70" t="str">
        <f t="shared" si="643"/>
        <v/>
      </c>
      <c r="Q13750" s="70" t="str">
        <f t="shared" si="644"/>
        <v/>
      </c>
      <c r="R13750" s="70" t="str">
        <f>IFERROR(IF(K13750="handling and wharfage",SUM(P13750:Q13750),IF(OR(K13750="tank",K13750="Boat",K13750="car"),INDEX(Rate!$B$4:$M$25,MATCH(Gilbert!N13750,Rate!$A$4:$A$25,0),MATCH(Gilbert!L13750,Rate!$B$3:$M$3,0))*O13750*0.8,INDEX(Rate!$B$4:$M$25,MATCH(Gilbert!N13750,Rate!$A$4:$A$25,0),MATCH(Gilbert!L13750,Rate!$B$3:$M$3,0))*O13750)),"")</f>
        <v/>
      </c>
      <c r="T13750" s="71" t="str">
        <f t="shared" si="645"/>
        <v/>
      </c>
    </row>
    <row r="13751" spans="16:20">
      <c r="P13751" s="70" t="str">
        <f t="shared" si="643"/>
        <v/>
      </c>
      <c r="Q13751" s="70" t="str">
        <f t="shared" si="644"/>
        <v/>
      </c>
      <c r="R13751" s="70" t="str">
        <f>IFERROR(IF(K13751="handling and wharfage",SUM(P13751:Q13751),IF(OR(K13751="tank",K13751="Boat",K13751="car"),INDEX(Rate!$B$4:$M$25,MATCH(Gilbert!N13751,Rate!$A$4:$A$25,0),MATCH(Gilbert!L13751,Rate!$B$3:$M$3,0))*O13751*0.8,INDEX(Rate!$B$4:$M$25,MATCH(Gilbert!N13751,Rate!$A$4:$A$25,0),MATCH(Gilbert!L13751,Rate!$B$3:$M$3,0))*O13751)),"")</f>
        <v/>
      </c>
      <c r="T13751" s="71" t="str">
        <f t="shared" si="645"/>
        <v/>
      </c>
    </row>
    <row r="13752" spans="16:20">
      <c r="P13752" s="70" t="str">
        <f t="shared" si="643"/>
        <v/>
      </c>
      <c r="Q13752" s="70" t="str">
        <f t="shared" si="644"/>
        <v/>
      </c>
      <c r="R13752" s="70" t="str">
        <f>IFERROR(IF(K13752="handling and wharfage",SUM(P13752:Q13752),IF(OR(K13752="tank",K13752="Boat",K13752="car"),INDEX(Rate!$B$4:$M$25,MATCH(Gilbert!N13752,Rate!$A$4:$A$25,0),MATCH(Gilbert!L13752,Rate!$B$3:$M$3,0))*O13752*0.8,INDEX(Rate!$B$4:$M$25,MATCH(Gilbert!N13752,Rate!$A$4:$A$25,0),MATCH(Gilbert!L13752,Rate!$B$3:$M$3,0))*O13752)),"")</f>
        <v/>
      </c>
      <c r="T13752" s="71" t="str">
        <f t="shared" si="645"/>
        <v/>
      </c>
    </row>
    <row r="13753" spans="16:20">
      <c r="P13753" s="70" t="str">
        <f t="shared" si="643"/>
        <v/>
      </c>
      <c r="Q13753" s="70" t="str">
        <f t="shared" si="644"/>
        <v/>
      </c>
      <c r="R13753" s="70" t="str">
        <f>IFERROR(IF(K13753="handling and wharfage",SUM(P13753:Q13753),IF(OR(K13753="tank",K13753="Boat",K13753="car"),INDEX(Rate!$B$4:$M$25,MATCH(Gilbert!N13753,Rate!$A$4:$A$25,0),MATCH(Gilbert!L13753,Rate!$B$3:$M$3,0))*O13753*0.8,INDEX(Rate!$B$4:$M$25,MATCH(Gilbert!N13753,Rate!$A$4:$A$25,0),MATCH(Gilbert!L13753,Rate!$B$3:$M$3,0))*O13753)),"")</f>
        <v/>
      </c>
      <c r="T13753" s="71" t="str">
        <f t="shared" si="645"/>
        <v/>
      </c>
    </row>
    <row r="13754" spans="16:20">
      <c r="P13754" s="70" t="str">
        <f t="shared" si="643"/>
        <v/>
      </c>
      <c r="Q13754" s="70" t="str">
        <f t="shared" si="644"/>
        <v/>
      </c>
      <c r="R13754" s="70" t="str">
        <f>IFERROR(IF(K13754="handling and wharfage",SUM(P13754:Q13754),IF(OR(K13754="tank",K13754="Boat",K13754="car"),INDEX(Rate!$B$4:$M$25,MATCH(Gilbert!N13754,Rate!$A$4:$A$25,0),MATCH(Gilbert!L13754,Rate!$B$3:$M$3,0))*O13754*0.8,INDEX(Rate!$B$4:$M$25,MATCH(Gilbert!N13754,Rate!$A$4:$A$25,0),MATCH(Gilbert!L13754,Rate!$B$3:$M$3,0))*O13754)),"")</f>
        <v/>
      </c>
      <c r="T13754" s="71" t="str">
        <f t="shared" si="645"/>
        <v/>
      </c>
    </row>
    <row r="13755" spans="16:20">
      <c r="P13755" s="70" t="str">
        <f t="shared" si="643"/>
        <v/>
      </c>
      <c r="Q13755" s="70" t="str">
        <f t="shared" si="644"/>
        <v/>
      </c>
      <c r="R13755" s="70" t="str">
        <f>IFERROR(IF(K13755="handling and wharfage",SUM(P13755:Q13755),IF(OR(K13755="tank",K13755="Boat",K13755="car"),INDEX(Rate!$B$4:$M$25,MATCH(Gilbert!N13755,Rate!$A$4:$A$25,0),MATCH(Gilbert!L13755,Rate!$B$3:$M$3,0))*O13755*0.8,INDEX(Rate!$B$4:$M$25,MATCH(Gilbert!N13755,Rate!$A$4:$A$25,0),MATCH(Gilbert!L13755,Rate!$B$3:$M$3,0))*O13755)),"")</f>
        <v/>
      </c>
      <c r="T13755" s="71" t="str">
        <f t="shared" si="645"/>
        <v/>
      </c>
    </row>
    <row r="13756" spans="16:20">
      <c r="P13756" s="70" t="str">
        <f t="shared" si="643"/>
        <v/>
      </c>
      <c r="Q13756" s="70" t="str">
        <f t="shared" si="644"/>
        <v/>
      </c>
      <c r="R13756" s="70" t="str">
        <f>IFERROR(IF(K13756="handling and wharfage",SUM(P13756:Q13756),IF(OR(K13756="tank",K13756="Boat",K13756="car"),INDEX(Rate!$B$4:$M$25,MATCH(Gilbert!N13756,Rate!$A$4:$A$25,0),MATCH(Gilbert!L13756,Rate!$B$3:$M$3,0))*O13756*0.8,INDEX(Rate!$B$4:$M$25,MATCH(Gilbert!N13756,Rate!$A$4:$A$25,0),MATCH(Gilbert!L13756,Rate!$B$3:$M$3,0))*O13756)),"")</f>
        <v/>
      </c>
      <c r="T13756" s="71" t="str">
        <f t="shared" si="645"/>
        <v/>
      </c>
    </row>
    <row r="13757" spans="16:20">
      <c r="P13757" s="70" t="str">
        <f t="shared" si="643"/>
        <v/>
      </c>
      <c r="Q13757" s="70" t="str">
        <f t="shared" si="644"/>
        <v/>
      </c>
      <c r="R13757" s="70" t="str">
        <f>IFERROR(IF(K13757="handling and wharfage",SUM(P13757:Q13757),IF(OR(K13757="tank",K13757="Boat",K13757="car"),INDEX(Rate!$B$4:$M$25,MATCH(Gilbert!N13757,Rate!$A$4:$A$25,0),MATCH(Gilbert!L13757,Rate!$B$3:$M$3,0))*O13757*0.8,INDEX(Rate!$B$4:$M$25,MATCH(Gilbert!N13757,Rate!$A$4:$A$25,0),MATCH(Gilbert!L13757,Rate!$B$3:$M$3,0))*O13757)),"")</f>
        <v/>
      </c>
      <c r="T13757" s="71" t="str">
        <f t="shared" si="645"/>
        <v/>
      </c>
    </row>
    <row r="13758" spans="16:20">
      <c r="P13758" s="70" t="str">
        <f t="shared" si="643"/>
        <v/>
      </c>
      <c r="Q13758" s="70" t="str">
        <f t="shared" si="644"/>
        <v/>
      </c>
      <c r="R13758" s="70" t="str">
        <f>IFERROR(IF(K13758="handling and wharfage",SUM(P13758:Q13758),IF(OR(K13758="tank",K13758="Boat",K13758="car"),INDEX(Rate!$B$4:$M$25,MATCH(Gilbert!N13758,Rate!$A$4:$A$25,0),MATCH(Gilbert!L13758,Rate!$B$3:$M$3,0))*O13758*0.8,INDEX(Rate!$B$4:$M$25,MATCH(Gilbert!N13758,Rate!$A$4:$A$25,0),MATCH(Gilbert!L13758,Rate!$B$3:$M$3,0))*O13758)),"")</f>
        <v/>
      </c>
      <c r="T13758" s="71" t="str">
        <f t="shared" si="645"/>
        <v/>
      </c>
    </row>
    <row r="13759" spans="16:20">
      <c r="P13759" s="70" t="str">
        <f t="shared" si="643"/>
        <v/>
      </c>
      <c r="Q13759" s="70" t="str">
        <f t="shared" si="644"/>
        <v/>
      </c>
      <c r="R13759" s="70" t="str">
        <f>IFERROR(IF(K13759="handling and wharfage",SUM(P13759:Q13759),IF(OR(K13759="tank",K13759="Boat",K13759="car"),INDEX(Rate!$B$4:$M$25,MATCH(Gilbert!N13759,Rate!$A$4:$A$25,0),MATCH(Gilbert!L13759,Rate!$B$3:$M$3,0))*O13759*0.8,INDEX(Rate!$B$4:$M$25,MATCH(Gilbert!N13759,Rate!$A$4:$A$25,0),MATCH(Gilbert!L13759,Rate!$B$3:$M$3,0))*O13759)),"")</f>
        <v/>
      </c>
      <c r="T13759" s="71" t="str">
        <f t="shared" si="645"/>
        <v/>
      </c>
    </row>
    <row r="13760" spans="16:20">
      <c r="P13760" s="70" t="str">
        <f t="shared" si="643"/>
        <v/>
      </c>
      <c r="Q13760" s="70" t="str">
        <f t="shared" si="644"/>
        <v/>
      </c>
      <c r="R13760" s="70" t="str">
        <f>IFERROR(IF(K13760="handling and wharfage",SUM(P13760:Q13760),IF(OR(K13760="tank",K13760="Boat",K13760="car"),INDEX(Rate!$B$4:$M$25,MATCH(Gilbert!N13760,Rate!$A$4:$A$25,0),MATCH(Gilbert!L13760,Rate!$B$3:$M$3,0))*O13760*0.8,INDEX(Rate!$B$4:$M$25,MATCH(Gilbert!N13760,Rate!$A$4:$A$25,0),MATCH(Gilbert!L13760,Rate!$B$3:$M$3,0))*O13760)),"")</f>
        <v/>
      </c>
      <c r="T13760" s="71" t="str">
        <f t="shared" si="645"/>
        <v/>
      </c>
    </row>
    <row r="13761" spans="16:20">
      <c r="P13761" s="70" t="str">
        <f t="shared" si="643"/>
        <v/>
      </c>
      <c r="Q13761" s="70" t="str">
        <f t="shared" si="644"/>
        <v/>
      </c>
      <c r="R13761" s="70" t="str">
        <f>IFERROR(IF(K13761="handling and wharfage",SUM(P13761:Q13761),IF(OR(K13761="tank",K13761="Boat",K13761="car"),INDEX(Rate!$B$4:$M$25,MATCH(Gilbert!N13761,Rate!$A$4:$A$25,0),MATCH(Gilbert!L13761,Rate!$B$3:$M$3,0))*O13761*0.8,INDEX(Rate!$B$4:$M$25,MATCH(Gilbert!N13761,Rate!$A$4:$A$25,0),MATCH(Gilbert!L13761,Rate!$B$3:$M$3,0))*O13761)),"")</f>
        <v/>
      </c>
      <c r="T13761" s="71" t="str">
        <f t="shared" si="645"/>
        <v/>
      </c>
    </row>
    <row r="13762" spans="16:20">
      <c r="P13762" s="70" t="str">
        <f t="shared" si="643"/>
        <v/>
      </c>
      <c r="Q13762" s="70" t="str">
        <f t="shared" si="644"/>
        <v/>
      </c>
      <c r="R13762" s="70" t="str">
        <f>IFERROR(IF(K13762="handling and wharfage",SUM(P13762:Q13762),IF(OR(K13762="tank",K13762="Boat",K13762="car"),INDEX(Rate!$B$4:$M$25,MATCH(Gilbert!N13762,Rate!$A$4:$A$25,0),MATCH(Gilbert!L13762,Rate!$B$3:$M$3,0))*O13762*0.8,INDEX(Rate!$B$4:$M$25,MATCH(Gilbert!N13762,Rate!$A$4:$A$25,0),MATCH(Gilbert!L13762,Rate!$B$3:$M$3,0))*O13762)),"")</f>
        <v/>
      </c>
      <c r="T13762" s="71" t="str">
        <f t="shared" si="645"/>
        <v/>
      </c>
    </row>
    <row r="13763" spans="16:20">
      <c r="P13763" s="70" t="str">
        <f t="shared" ref="P13763:P13826" si="646">IF(OR(K13763="handling and wharfage",K13763="rau handling and wharfage"),O13763*30,"")</f>
        <v/>
      </c>
      <c r="Q13763" s="70" t="str">
        <f t="shared" ref="Q13763:Q13826" si="647">IF(K13763&lt;&gt;"handling and wharfage","",O13763*3.5)</f>
        <v/>
      </c>
      <c r="R13763" s="70" t="str">
        <f>IFERROR(IF(K13763="handling and wharfage",SUM(P13763:Q13763),IF(OR(K13763="tank",K13763="Boat",K13763="car"),INDEX(Rate!$B$4:$M$25,MATCH(Gilbert!N13763,Rate!$A$4:$A$25,0),MATCH(Gilbert!L13763,Rate!$B$3:$M$3,0))*O13763*0.8,INDEX(Rate!$B$4:$M$25,MATCH(Gilbert!N13763,Rate!$A$4:$A$25,0),MATCH(Gilbert!L13763,Rate!$B$3:$M$3,0))*O13763)),"")</f>
        <v/>
      </c>
      <c r="T13763" s="71" t="str">
        <f t="shared" ref="T13763:T13826" si="648">IF(L13763="","",IF(L13763="General2","F0070000061A","E31250000331"))</f>
        <v/>
      </c>
    </row>
    <row r="13764" spans="16:20">
      <c r="P13764" s="70" t="str">
        <f t="shared" si="646"/>
        <v/>
      </c>
      <c r="Q13764" s="70" t="str">
        <f t="shared" si="647"/>
        <v/>
      </c>
      <c r="R13764" s="70" t="str">
        <f>IFERROR(IF(K13764="handling and wharfage",SUM(P13764:Q13764),IF(OR(K13764="tank",K13764="Boat",K13764="car"),INDEX(Rate!$B$4:$M$25,MATCH(Gilbert!N13764,Rate!$A$4:$A$25,0),MATCH(Gilbert!L13764,Rate!$B$3:$M$3,0))*O13764*0.8,INDEX(Rate!$B$4:$M$25,MATCH(Gilbert!N13764,Rate!$A$4:$A$25,0),MATCH(Gilbert!L13764,Rate!$B$3:$M$3,0))*O13764)),"")</f>
        <v/>
      </c>
      <c r="T13764" s="71" t="str">
        <f t="shared" si="648"/>
        <v/>
      </c>
    </row>
    <row r="13765" spans="16:20">
      <c r="P13765" s="70" t="str">
        <f t="shared" si="646"/>
        <v/>
      </c>
      <c r="Q13765" s="70" t="str">
        <f t="shared" si="647"/>
        <v/>
      </c>
      <c r="R13765" s="70" t="str">
        <f>IFERROR(IF(K13765="handling and wharfage",SUM(P13765:Q13765),IF(OR(K13765="tank",K13765="Boat",K13765="car"),INDEX(Rate!$B$4:$M$25,MATCH(Gilbert!N13765,Rate!$A$4:$A$25,0),MATCH(Gilbert!L13765,Rate!$B$3:$M$3,0))*O13765*0.8,INDEX(Rate!$B$4:$M$25,MATCH(Gilbert!N13765,Rate!$A$4:$A$25,0),MATCH(Gilbert!L13765,Rate!$B$3:$M$3,0))*O13765)),"")</f>
        <v/>
      </c>
      <c r="T13765" s="71" t="str">
        <f t="shared" si="648"/>
        <v/>
      </c>
    </row>
    <row r="13766" spans="16:20">
      <c r="P13766" s="70" t="str">
        <f t="shared" si="646"/>
        <v/>
      </c>
      <c r="Q13766" s="70" t="str">
        <f t="shared" si="647"/>
        <v/>
      </c>
      <c r="R13766" s="70" t="str">
        <f>IFERROR(IF(K13766="handling and wharfage",SUM(P13766:Q13766),IF(OR(K13766="tank",K13766="Boat",K13766="car"),INDEX(Rate!$B$4:$M$25,MATCH(Gilbert!N13766,Rate!$A$4:$A$25,0),MATCH(Gilbert!L13766,Rate!$B$3:$M$3,0))*O13766*0.8,INDEX(Rate!$B$4:$M$25,MATCH(Gilbert!N13766,Rate!$A$4:$A$25,0),MATCH(Gilbert!L13766,Rate!$B$3:$M$3,0))*O13766)),"")</f>
        <v/>
      </c>
      <c r="T13766" s="71" t="str">
        <f t="shared" si="648"/>
        <v/>
      </c>
    </row>
    <row r="13767" spans="16:20">
      <c r="P13767" s="70" t="str">
        <f t="shared" si="646"/>
        <v/>
      </c>
      <c r="Q13767" s="70" t="str">
        <f t="shared" si="647"/>
        <v/>
      </c>
      <c r="R13767" s="70" t="str">
        <f>IFERROR(IF(K13767="handling and wharfage",SUM(P13767:Q13767),IF(OR(K13767="tank",K13767="Boat",K13767="car"),INDEX(Rate!$B$4:$M$25,MATCH(Gilbert!N13767,Rate!$A$4:$A$25,0),MATCH(Gilbert!L13767,Rate!$B$3:$M$3,0))*O13767*0.8,INDEX(Rate!$B$4:$M$25,MATCH(Gilbert!N13767,Rate!$A$4:$A$25,0),MATCH(Gilbert!L13767,Rate!$B$3:$M$3,0))*O13767)),"")</f>
        <v/>
      </c>
      <c r="T13767" s="71" t="str">
        <f t="shared" si="648"/>
        <v/>
      </c>
    </row>
    <row r="13768" spans="16:20">
      <c r="P13768" s="70" t="str">
        <f t="shared" si="646"/>
        <v/>
      </c>
      <c r="Q13768" s="70" t="str">
        <f t="shared" si="647"/>
        <v/>
      </c>
      <c r="R13768" s="70" t="str">
        <f>IFERROR(IF(K13768="handling and wharfage",SUM(P13768:Q13768),IF(OR(K13768="tank",K13768="Boat",K13768="car"),INDEX(Rate!$B$4:$M$25,MATCH(Gilbert!N13768,Rate!$A$4:$A$25,0),MATCH(Gilbert!L13768,Rate!$B$3:$M$3,0))*O13768*0.8,INDEX(Rate!$B$4:$M$25,MATCH(Gilbert!N13768,Rate!$A$4:$A$25,0),MATCH(Gilbert!L13768,Rate!$B$3:$M$3,0))*O13768)),"")</f>
        <v/>
      </c>
      <c r="T13768" s="71" t="str">
        <f t="shared" si="648"/>
        <v/>
      </c>
    </row>
    <row r="13769" spans="16:20">
      <c r="P13769" s="70" t="str">
        <f t="shared" si="646"/>
        <v/>
      </c>
      <c r="Q13769" s="70" t="str">
        <f t="shared" si="647"/>
        <v/>
      </c>
      <c r="R13769" s="70" t="str">
        <f>IFERROR(IF(K13769="handling and wharfage",SUM(P13769:Q13769),IF(OR(K13769="tank",K13769="Boat",K13769="car"),INDEX(Rate!$B$4:$M$25,MATCH(Gilbert!N13769,Rate!$A$4:$A$25,0),MATCH(Gilbert!L13769,Rate!$B$3:$M$3,0))*O13769*0.8,INDEX(Rate!$B$4:$M$25,MATCH(Gilbert!N13769,Rate!$A$4:$A$25,0),MATCH(Gilbert!L13769,Rate!$B$3:$M$3,0))*O13769)),"")</f>
        <v/>
      </c>
      <c r="T13769" s="71" t="str">
        <f t="shared" si="648"/>
        <v/>
      </c>
    </row>
    <row r="13770" spans="16:20">
      <c r="P13770" s="70" t="str">
        <f t="shared" si="646"/>
        <v/>
      </c>
      <c r="Q13770" s="70" t="str">
        <f t="shared" si="647"/>
        <v/>
      </c>
      <c r="R13770" s="70" t="str">
        <f>IFERROR(IF(K13770="handling and wharfage",SUM(P13770:Q13770),IF(OR(K13770="tank",K13770="Boat",K13770="car"),INDEX(Rate!$B$4:$M$25,MATCH(Gilbert!N13770,Rate!$A$4:$A$25,0),MATCH(Gilbert!L13770,Rate!$B$3:$M$3,0))*O13770*0.8,INDEX(Rate!$B$4:$M$25,MATCH(Gilbert!N13770,Rate!$A$4:$A$25,0),MATCH(Gilbert!L13770,Rate!$B$3:$M$3,0))*O13770)),"")</f>
        <v/>
      </c>
      <c r="T13770" s="71" t="str">
        <f t="shared" si="648"/>
        <v/>
      </c>
    </row>
    <row r="13771" spans="16:20">
      <c r="P13771" s="70" t="str">
        <f t="shared" si="646"/>
        <v/>
      </c>
      <c r="Q13771" s="70" t="str">
        <f t="shared" si="647"/>
        <v/>
      </c>
      <c r="R13771" s="70" t="str">
        <f>IFERROR(IF(K13771="handling and wharfage",SUM(P13771:Q13771),IF(OR(K13771="tank",K13771="Boat",K13771="car"),INDEX(Rate!$B$4:$M$25,MATCH(Gilbert!N13771,Rate!$A$4:$A$25,0),MATCH(Gilbert!L13771,Rate!$B$3:$M$3,0))*O13771*0.8,INDEX(Rate!$B$4:$M$25,MATCH(Gilbert!N13771,Rate!$A$4:$A$25,0),MATCH(Gilbert!L13771,Rate!$B$3:$M$3,0))*O13771)),"")</f>
        <v/>
      </c>
      <c r="T13771" s="71" t="str">
        <f t="shared" si="648"/>
        <v/>
      </c>
    </row>
    <row r="13772" spans="16:20">
      <c r="P13772" s="70" t="str">
        <f t="shared" si="646"/>
        <v/>
      </c>
      <c r="Q13772" s="70" t="str">
        <f t="shared" si="647"/>
        <v/>
      </c>
      <c r="R13772" s="70" t="str">
        <f>IFERROR(IF(K13772="handling and wharfage",SUM(P13772:Q13772),IF(OR(K13772="tank",K13772="Boat",K13772="car"),INDEX(Rate!$B$4:$M$25,MATCH(Gilbert!N13772,Rate!$A$4:$A$25,0),MATCH(Gilbert!L13772,Rate!$B$3:$M$3,0))*O13772*0.8,INDEX(Rate!$B$4:$M$25,MATCH(Gilbert!N13772,Rate!$A$4:$A$25,0),MATCH(Gilbert!L13772,Rate!$B$3:$M$3,0))*O13772)),"")</f>
        <v/>
      </c>
      <c r="T13772" s="71" t="str">
        <f t="shared" si="648"/>
        <v/>
      </c>
    </row>
    <row r="13773" spans="16:20">
      <c r="P13773" s="70" t="str">
        <f t="shared" si="646"/>
        <v/>
      </c>
      <c r="Q13773" s="70" t="str">
        <f t="shared" si="647"/>
        <v/>
      </c>
      <c r="R13773" s="70" t="str">
        <f>IFERROR(IF(K13773="handling and wharfage",SUM(P13773:Q13773),IF(OR(K13773="tank",K13773="Boat",K13773="car"),INDEX(Rate!$B$4:$M$25,MATCH(Gilbert!N13773,Rate!$A$4:$A$25,0),MATCH(Gilbert!L13773,Rate!$B$3:$M$3,0))*O13773*0.8,INDEX(Rate!$B$4:$M$25,MATCH(Gilbert!N13773,Rate!$A$4:$A$25,0),MATCH(Gilbert!L13773,Rate!$B$3:$M$3,0))*O13773)),"")</f>
        <v/>
      </c>
      <c r="T13773" s="71" t="str">
        <f t="shared" si="648"/>
        <v/>
      </c>
    </row>
    <row r="13774" spans="16:20">
      <c r="P13774" s="70" t="str">
        <f t="shared" si="646"/>
        <v/>
      </c>
      <c r="Q13774" s="70" t="str">
        <f t="shared" si="647"/>
        <v/>
      </c>
      <c r="R13774" s="70" t="str">
        <f>IFERROR(IF(K13774="handling and wharfage",SUM(P13774:Q13774),IF(OR(K13774="tank",K13774="Boat",K13774="car"),INDEX(Rate!$B$4:$M$25,MATCH(Gilbert!N13774,Rate!$A$4:$A$25,0),MATCH(Gilbert!L13774,Rate!$B$3:$M$3,0))*O13774*0.8,INDEX(Rate!$B$4:$M$25,MATCH(Gilbert!N13774,Rate!$A$4:$A$25,0),MATCH(Gilbert!L13774,Rate!$B$3:$M$3,0))*O13774)),"")</f>
        <v/>
      </c>
      <c r="T13774" s="71" t="str">
        <f t="shared" si="648"/>
        <v/>
      </c>
    </row>
    <row r="13775" spans="16:20">
      <c r="P13775" s="70" t="str">
        <f t="shared" si="646"/>
        <v/>
      </c>
      <c r="Q13775" s="70" t="str">
        <f t="shared" si="647"/>
        <v/>
      </c>
      <c r="R13775" s="70" t="str">
        <f>IFERROR(IF(K13775="handling and wharfage",SUM(P13775:Q13775),IF(OR(K13775="tank",K13775="Boat",K13775="car"),INDEX(Rate!$B$4:$M$25,MATCH(Gilbert!N13775,Rate!$A$4:$A$25,0),MATCH(Gilbert!L13775,Rate!$B$3:$M$3,0))*O13775*0.8,INDEX(Rate!$B$4:$M$25,MATCH(Gilbert!N13775,Rate!$A$4:$A$25,0),MATCH(Gilbert!L13775,Rate!$B$3:$M$3,0))*O13775)),"")</f>
        <v/>
      </c>
      <c r="T13775" s="71" t="str">
        <f t="shared" si="648"/>
        <v/>
      </c>
    </row>
    <row r="13776" spans="16:20">
      <c r="P13776" s="70" t="str">
        <f t="shared" si="646"/>
        <v/>
      </c>
      <c r="Q13776" s="70" t="str">
        <f t="shared" si="647"/>
        <v/>
      </c>
      <c r="R13776" s="70" t="str">
        <f>IFERROR(IF(K13776="handling and wharfage",SUM(P13776:Q13776),IF(OR(K13776="tank",K13776="Boat",K13776="car"),INDEX(Rate!$B$4:$M$25,MATCH(Gilbert!N13776,Rate!$A$4:$A$25,0),MATCH(Gilbert!L13776,Rate!$B$3:$M$3,0))*O13776*0.8,INDEX(Rate!$B$4:$M$25,MATCH(Gilbert!N13776,Rate!$A$4:$A$25,0),MATCH(Gilbert!L13776,Rate!$B$3:$M$3,0))*O13776)),"")</f>
        <v/>
      </c>
      <c r="T13776" s="71" t="str">
        <f t="shared" si="648"/>
        <v/>
      </c>
    </row>
    <row r="13777" spans="16:20">
      <c r="P13777" s="70" t="str">
        <f t="shared" si="646"/>
        <v/>
      </c>
      <c r="Q13777" s="70" t="str">
        <f t="shared" si="647"/>
        <v/>
      </c>
      <c r="R13777" s="70" t="str">
        <f>IFERROR(IF(K13777="handling and wharfage",SUM(P13777:Q13777),IF(OR(K13777="tank",K13777="Boat",K13777="car"),INDEX(Rate!$B$4:$M$25,MATCH(Gilbert!N13777,Rate!$A$4:$A$25,0),MATCH(Gilbert!L13777,Rate!$B$3:$M$3,0))*O13777*0.8,INDEX(Rate!$B$4:$M$25,MATCH(Gilbert!N13777,Rate!$A$4:$A$25,0),MATCH(Gilbert!L13777,Rate!$B$3:$M$3,0))*O13777)),"")</f>
        <v/>
      </c>
      <c r="T13777" s="71" t="str">
        <f t="shared" si="648"/>
        <v/>
      </c>
    </row>
    <row r="13778" spans="16:20">
      <c r="P13778" s="70" t="str">
        <f t="shared" si="646"/>
        <v/>
      </c>
      <c r="Q13778" s="70" t="str">
        <f t="shared" si="647"/>
        <v/>
      </c>
      <c r="R13778" s="70" t="str">
        <f>IFERROR(IF(K13778="handling and wharfage",SUM(P13778:Q13778),IF(OR(K13778="tank",K13778="Boat",K13778="car"),INDEX(Rate!$B$4:$M$25,MATCH(Gilbert!N13778,Rate!$A$4:$A$25,0),MATCH(Gilbert!L13778,Rate!$B$3:$M$3,0))*O13778*0.8,INDEX(Rate!$B$4:$M$25,MATCH(Gilbert!N13778,Rate!$A$4:$A$25,0),MATCH(Gilbert!L13778,Rate!$B$3:$M$3,0))*O13778)),"")</f>
        <v/>
      </c>
      <c r="T13778" s="71" t="str">
        <f t="shared" si="648"/>
        <v/>
      </c>
    </row>
    <row r="13779" spans="16:20">
      <c r="P13779" s="70" t="str">
        <f t="shared" si="646"/>
        <v/>
      </c>
      <c r="Q13779" s="70" t="str">
        <f t="shared" si="647"/>
        <v/>
      </c>
      <c r="R13779" s="70" t="str">
        <f>IFERROR(IF(K13779="handling and wharfage",SUM(P13779:Q13779),IF(OR(K13779="tank",K13779="Boat",K13779="car"),INDEX(Rate!$B$4:$M$25,MATCH(Gilbert!N13779,Rate!$A$4:$A$25,0),MATCH(Gilbert!L13779,Rate!$B$3:$M$3,0))*O13779*0.8,INDEX(Rate!$B$4:$M$25,MATCH(Gilbert!N13779,Rate!$A$4:$A$25,0),MATCH(Gilbert!L13779,Rate!$B$3:$M$3,0))*O13779)),"")</f>
        <v/>
      </c>
      <c r="T13779" s="71" t="str">
        <f t="shared" si="648"/>
        <v/>
      </c>
    </row>
    <row r="13780" spans="16:20">
      <c r="P13780" s="70" t="str">
        <f t="shared" si="646"/>
        <v/>
      </c>
      <c r="Q13780" s="70" t="str">
        <f t="shared" si="647"/>
        <v/>
      </c>
      <c r="R13780" s="70" t="str">
        <f>IFERROR(IF(K13780="handling and wharfage",SUM(P13780:Q13780),IF(OR(K13780="tank",K13780="Boat",K13780="car"),INDEX(Rate!$B$4:$M$25,MATCH(Gilbert!N13780,Rate!$A$4:$A$25,0),MATCH(Gilbert!L13780,Rate!$B$3:$M$3,0))*O13780*0.8,INDEX(Rate!$B$4:$M$25,MATCH(Gilbert!N13780,Rate!$A$4:$A$25,0),MATCH(Gilbert!L13780,Rate!$B$3:$M$3,0))*O13780)),"")</f>
        <v/>
      </c>
      <c r="T13780" s="71" t="str">
        <f t="shared" si="648"/>
        <v/>
      </c>
    </row>
    <row r="13781" spans="16:20">
      <c r="P13781" s="70" t="str">
        <f t="shared" si="646"/>
        <v/>
      </c>
      <c r="Q13781" s="70" t="str">
        <f t="shared" si="647"/>
        <v/>
      </c>
      <c r="R13781" s="70" t="str">
        <f>IFERROR(IF(K13781="handling and wharfage",SUM(P13781:Q13781),IF(OR(K13781="tank",K13781="Boat",K13781="car"),INDEX(Rate!$B$4:$M$25,MATCH(Gilbert!N13781,Rate!$A$4:$A$25,0),MATCH(Gilbert!L13781,Rate!$B$3:$M$3,0))*O13781*0.8,INDEX(Rate!$B$4:$M$25,MATCH(Gilbert!N13781,Rate!$A$4:$A$25,0),MATCH(Gilbert!L13781,Rate!$B$3:$M$3,0))*O13781)),"")</f>
        <v/>
      </c>
      <c r="T13781" s="71" t="str">
        <f t="shared" si="648"/>
        <v/>
      </c>
    </row>
    <row r="13782" spans="16:20">
      <c r="P13782" s="70" t="str">
        <f t="shared" si="646"/>
        <v/>
      </c>
      <c r="Q13782" s="70" t="str">
        <f t="shared" si="647"/>
        <v/>
      </c>
      <c r="R13782" s="70" t="str">
        <f>IFERROR(IF(K13782="handling and wharfage",SUM(P13782:Q13782),IF(OR(K13782="tank",K13782="Boat",K13782="car"),INDEX(Rate!$B$4:$M$25,MATCH(Gilbert!N13782,Rate!$A$4:$A$25,0),MATCH(Gilbert!L13782,Rate!$B$3:$M$3,0))*O13782*0.8,INDEX(Rate!$B$4:$M$25,MATCH(Gilbert!N13782,Rate!$A$4:$A$25,0),MATCH(Gilbert!L13782,Rate!$B$3:$M$3,0))*O13782)),"")</f>
        <v/>
      </c>
      <c r="T13782" s="71" t="str">
        <f t="shared" si="648"/>
        <v/>
      </c>
    </row>
    <row r="13783" spans="16:20">
      <c r="P13783" s="70" t="str">
        <f t="shared" si="646"/>
        <v/>
      </c>
      <c r="Q13783" s="70" t="str">
        <f t="shared" si="647"/>
        <v/>
      </c>
      <c r="R13783" s="70" t="str">
        <f>IFERROR(IF(K13783="handling and wharfage",SUM(P13783:Q13783),IF(OR(K13783="tank",K13783="Boat",K13783="car"),INDEX(Rate!$B$4:$M$25,MATCH(Gilbert!N13783,Rate!$A$4:$A$25,0),MATCH(Gilbert!L13783,Rate!$B$3:$M$3,0))*O13783*0.8,INDEX(Rate!$B$4:$M$25,MATCH(Gilbert!N13783,Rate!$A$4:$A$25,0),MATCH(Gilbert!L13783,Rate!$B$3:$M$3,0))*O13783)),"")</f>
        <v/>
      </c>
      <c r="T13783" s="71" t="str">
        <f t="shared" si="648"/>
        <v/>
      </c>
    </row>
    <row r="13784" spans="16:20">
      <c r="P13784" s="70" t="str">
        <f t="shared" si="646"/>
        <v/>
      </c>
      <c r="Q13784" s="70" t="str">
        <f t="shared" si="647"/>
        <v/>
      </c>
      <c r="R13784" s="70" t="str">
        <f>IFERROR(IF(K13784="handling and wharfage",SUM(P13784:Q13784),IF(OR(K13784="tank",K13784="Boat",K13784="car"),INDEX(Rate!$B$4:$M$25,MATCH(Gilbert!N13784,Rate!$A$4:$A$25,0),MATCH(Gilbert!L13784,Rate!$B$3:$M$3,0))*O13784*0.8,INDEX(Rate!$B$4:$M$25,MATCH(Gilbert!N13784,Rate!$A$4:$A$25,0),MATCH(Gilbert!L13784,Rate!$B$3:$M$3,0))*O13784)),"")</f>
        <v/>
      </c>
      <c r="T13784" s="71" t="str">
        <f t="shared" si="648"/>
        <v/>
      </c>
    </row>
    <row r="13785" spans="16:20">
      <c r="P13785" s="70" t="str">
        <f t="shared" si="646"/>
        <v/>
      </c>
      <c r="Q13785" s="70" t="str">
        <f t="shared" si="647"/>
        <v/>
      </c>
      <c r="R13785" s="70" t="str">
        <f>IFERROR(IF(K13785="handling and wharfage",SUM(P13785:Q13785),IF(OR(K13785="tank",K13785="Boat",K13785="car"),INDEX(Rate!$B$4:$M$25,MATCH(Gilbert!N13785,Rate!$A$4:$A$25,0),MATCH(Gilbert!L13785,Rate!$B$3:$M$3,0))*O13785*0.8,INDEX(Rate!$B$4:$M$25,MATCH(Gilbert!N13785,Rate!$A$4:$A$25,0),MATCH(Gilbert!L13785,Rate!$B$3:$M$3,0))*O13785)),"")</f>
        <v/>
      </c>
      <c r="T13785" s="71" t="str">
        <f t="shared" si="648"/>
        <v/>
      </c>
    </row>
    <row r="13786" spans="16:20">
      <c r="P13786" s="70" t="str">
        <f t="shared" si="646"/>
        <v/>
      </c>
      <c r="Q13786" s="70" t="str">
        <f t="shared" si="647"/>
        <v/>
      </c>
      <c r="R13786" s="70" t="str">
        <f>IFERROR(IF(K13786="handling and wharfage",SUM(P13786:Q13786),IF(OR(K13786="tank",K13786="Boat",K13786="car"),INDEX(Rate!$B$4:$M$25,MATCH(Gilbert!N13786,Rate!$A$4:$A$25,0),MATCH(Gilbert!L13786,Rate!$B$3:$M$3,0))*O13786*0.8,INDEX(Rate!$B$4:$M$25,MATCH(Gilbert!N13786,Rate!$A$4:$A$25,0),MATCH(Gilbert!L13786,Rate!$B$3:$M$3,0))*O13786)),"")</f>
        <v/>
      </c>
      <c r="T13786" s="71" t="str">
        <f t="shared" si="648"/>
        <v/>
      </c>
    </row>
    <row r="13787" spans="16:20">
      <c r="P13787" s="70" t="str">
        <f t="shared" si="646"/>
        <v/>
      </c>
      <c r="Q13787" s="70" t="str">
        <f t="shared" si="647"/>
        <v/>
      </c>
      <c r="R13787" s="70" t="str">
        <f>IFERROR(IF(K13787="handling and wharfage",SUM(P13787:Q13787),IF(OR(K13787="tank",K13787="Boat",K13787="car"),INDEX(Rate!$B$4:$M$25,MATCH(Gilbert!N13787,Rate!$A$4:$A$25,0),MATCH(Gilbert!L13787,Rate!$B$3:$M$3,0))*O13787*0.8,INDEX(Rate!$B$4:$M$25,MATCH(Gilbert!N13787,Rate!$A$4:$A$25,0),MATCH(Gilbert!L13787,Rate!$B$3:$M$3,0))*O13787)),"")</f>
        <v/>
      </c>
      <c r="T13787" s="71" t="str">
        <f t="shared" si="648"/>
        <v/>
      </c>
    </row>
    <row r="13788" spans="16:20">
      <c r="P13788" s="70" t="str">
        <f t="shared" si="646"/>
        <v/>
      </c>
      <c r="Q13788" s="70" t="str">
        <f t="shared" si="647"/>
        <v/>
      </c>
      <c r="R13788" s="70" t="str">
        <f>IFERROR(IF(K13788="handling and wharfage",SUM(P13788:Q13788),IF(OR(K13788="tank",K13788="Boat",K13788="car"),INDEX(Rate!$B$4:$M$25,MATCH(Gilbert!N13788,Rate!$A$4:$A$25,0),MATCH(Gilbert!L13788,Rate!$B$3:$M$3,0))*O13788*0.8,INDEX(Rate!$B$4:$M$25,MATCH(Gilbert!N13788,Rate!$A$4:$A$25,0),MATCH(Gilbert!L13788,Rate!$B$3:$M$3,0))*O13788)),"")</f>
        <v/>
      </c>
      <c r="T13788" s="71" t="str">
        <f t="shared" si="648"/>
        <v/>
      </c>
    </row>
    <row r="13789" spans="16:20">
      <c r="P13789" s="70" t="str">
        <f t="shared" si="646"/>
        <v/>
      </c>
      <c r="Q13789" s="70" t="str">
        <f t="shared" si="647"/>
        <v/>
      </c>
      <c r="R13789" s="70" t="str">
        <f>IFERROR(IF(K13789="handling and wharfage",SUM(P13789:Q13789),IF(OR(K13789="tank",K13789="Boat",K13789="car"),INDEX(Rate!$B$4:$M$25,MATCH(Gilbert!N13789,Rate!$A$4:$A$25,0),MATCH(Gilbert!L13789,Rate!$B$3:$M$3,0))*O13789*0.8,INDEX(Rate!$B$4:$M$25,MATCH(Gilbert!N13789,Rate!$A$4:$A$25,0),MATCH(Gilbert!L13789,Rate!$B$3:$M$3,0))*O13789)),"")</f>
        <v/>
      </c>
      <c r="T13789" s="71" t="str">
        <f t="shared" si="648"/>
        <v/>
      </c>
    </row>
    <row r="13790" spans="16:20">
      <c r="P13790" s="70" t="str">
        <f t="shared" si="646"/>
        <v/>
      </c>
      <c r="Q13790" s="70" t="str">
        <f t="shared" si="647"/>
        <v/>
      </c>
      <c r="R13790" s="70" t="str">
        <f>IFERROR(IF(K13790="handling and wharfage",SUM(P13790:Q13790),IF(OR(K13790="tank",K13790="Boat",K13790="car"),INDEX(Rate!$B$4:$M$25,MATCH(Gilbert!N13790,Rate!$A$4:$A$25,0),MATCH(Gilbert!L13790,Rate!$B$3:$M$3,0))*O13790*0.8,INDEX(Rate!$B$4:$M$25,MATCH(Gilbert!N13790,Rate!$A$4:$A$25,0),MATCH(Gilbert!L13790,Rate!$B$3:$M$3,0))*O13790)),"")</f>
        <v/>
      </c>
      <c r="T13790" s="71" t="str">
        <f t="shared" si="648"/>
        <v/>
      </c>
    </row>
    <row r="13791" spans="16:20">
      <c r="P13791" s="70" t="str">
        <f t="shared" si="646"/>
        <v/>
      </c>
      <c r="Q13791" s="70" t="str">
        <f t="shared" si="647"/>
        <v/>
      </c>
      <c r="R13791" s="70" t="str">
        <f>IFERROR(IF(K13791="handling and wharfage",SUM(P13791:Q13791),IF(OR(K13791="tank",K13791="Boat",K13791="car"),INDEX(Rate!$B$4:$M$25,MATCH(Gilbert!N13791,Rate!$A$4:$A$25,0),MATCH(Gilbert!L13791,Rate!$B$3:$M$3,0))*O13791*0.8,INDEX(Rate!$B$4:$M$25,MATCH(Gilbert!N13791,Rate!$A$4:$A$25,0),MATCH(Gilbert!L13791,Rate!$B$3:$M$3,0))*O13791)),"")</f>
        <v/>
      </c>
      <c r="T13791" s="71" t="str">
        <f t="shared" si="648"/>
        <v/>
      </c>
    </row>
    <row r="13792" spans="16:20">
      <c r="P13792" s="70" t="str">
        <f t="shared" si="646"/>
        <v/>
      </c>
      <c r="Q13792" s="70" t="str">
        <f t="shared" si="647"/>
        <v/>
      </c>
      <c r="R13792" s="70" t="str">
        <f>IFERROR(IF(K13792="handling and wharfage",SUM(P13792:Q13792),IF(OR(K13792="tank",K13792="Boat",K13792="car"),INDEX(Rate!$B$4:$M$25,MATCH(Gilbert!N13792,Rate!$A$4:$A$25,0),MATCH(Gilbert!L13792,Rate!$B$3:$M$3,0))*O13792*0.8,INDEX(Rate!$B$4:$M$25,MATCH(Gilbert!N13792,Rate!$A$4:$A$25,0),MATCH(Gilbert!L13792,Rate!$B$3:$M$3,0))*O13792)),"")</f>
        <v/>
      </c>
      <c r="T13792" s="71" t="str">
        <f t="shared" si="648"/>
        <v/>
      </c>
    </row>
    <row r="13793" spans="16:20">
      <c r="P13793" s="70" t="str">
        <f t="shared" si="646"/>
        <v/>
      </c>
      <c r="Q13793" s="70" t="str">
        <f t="shared" si="647"/>
        <v/>
      </c>
      <c r="R13793" s="70" t="str">
        <f>IFERROR(IF(K13793="handling and wharfage",SUM(P13793:Q13793),IF(OR(K13793="tank",K13793="Boat",K13793="car"),INDEX(Rate!$B$4:$M$25,MATCH(Gilbert!N13793,Rate!$A$4:$A$25,0),MATCH(Gilbert!L13793,Rate!$B$3:$M$3,0))*O13793*0.8,INDEX(Rate!$B$4:$M$25,MATCH(Gilbert!N13793,Rate!$A$4:$A$25,0),MATCH(Gilbert!L13793,Rate!$B$3:$M$3,0))*O13793)),"")</f>
        <v/>
      </c>
      <c r="T13793" s="71" t="str">
        <f t="shared" si="648"/>
        <v/>
      </c>
    </row>
    <row r="13794" spans="16:20">
      <c r="P13794" s="70" t="str">
        <f t="shared" si="646"/>
        <v/>
      </c>
      <c r="Q13794" s="70" t="str">
        <f t="shared" si="647"/>
        <v/>
      </c>
      <c r="R13794" s="70" t="str">
        <f>IFERROR(IF(K13794="handling and wharfage",SUM(P13794:Q13794),IF(OR(K13794="tank",K13794="Boat",K13794="car"),INDEX(Rate!$B$4:$M$25,MATCH(Gilbert!N13794,Rate!$A$4:$A$25,0),MATCH(Gilbert!L13794,Rate!$B$3:$M$3,0))*O13794*0.8,INDEX(Rate!$B$4:$M$25,MATCH(Gilbert!N13794,Rate!$A$4:$A$25,0),MATCH(Gilbert!L13794,Rate!$B$3:$M$3,0))*O13794)),"")</f>
        <v/>
      </c>
      <c r="T13794" s="71" t="str">
        <f t="shared" si="648"/>
        <v/>
      </c>
    </row>
    <row r="13795" spans="16:20">
      <c r="P13795" s="70" t="str">
        <f t="shared" si="646"/>
        <v/>
      </c>
      <c r="Q13795" s="70" t="str">
        <f t="shared" si="647"/>
        <v/>
      </c>
      <c r="R13795" s="70" t="str">
        <f>IFERROR(IF(K13795="handling and wharfage",SUM(P13795:Q13795),IF(OR(K13795="tank",K13795="Boat",K13795="car"),INDEX(Rate!$B$4:$M$25,MATCH(Gilbert!N13795,Rate!$A$4:$A$25,0),MATCH(Gilbert!L13795,Rate!$B$3:$M$3,0))*O13795*0.8,INDEX(Rate!$B$4:$M$25,MATCH(Gilbert!N13795,Rate!$A$4:$A$25,0),MATCH(Gilbert!L13795,Rate!$B$3:$M$3,0))*O13795)),"")</f>
        <v/>
      </c>
      <c r="T13795" s="71" t="str">
        <f t="shared" si="648"/>
        <v/>
      </c>
    </row>
    <row r="13796" spans="16:20">
      <c r="P13796" s="70" t="str">
        <f t="shared" si="646"/>
        <v/>
      </c>
      <c r="Q13796" s="70" t="str">
        <f t="shared" si="647"/>
        <v/>
      </c>
      <c r="R13796" s="70" t="str">
        <f>IFERROR(IF(K13796="handling and wharfage",SUM(P13796:Q13796),IF(OR(K13796="tank",K13796="Boat",K13796="car"),INDEX(Rate!$B$4:$M$25,MATCH(Gilbert!N13796,Rate!$A$4:$A$25,0),MATCH(Gilbert!L13796,Rate!$B$3:$M$3,0))*O13796*0.8,INDEX(Rate!$B$4:$M$25,MATCH(Gilbert!N13796,Rate!$A$4:$A$25,0),MATCH(Gilbert!L13796,Rate!$B$3:$M$3,0))*O13796)),"")</f>
        <v/>
      </c>
      <c r="T13796" s="71" t="str">
        <f t="shared" si="648"/>
        <v/>
      </c>
    </row>
    <row r="13797" spans="16:20">
      <c r="P13797" s="70" t="str">
        <f t="shared" si="646"/>
        <v/>
      </c>
      <c r="Q13797" s="70" t="str">
        <f t="shared" si="647"/>
        <v/>
      </c>
      <c r="R13797" s="70" t="str">
        <f>IFERROR(IF(K13797="handling and wharfage",SUM(P13797:Q13797),IF(OR(K13797="tank",K13797="Boat",K13797="car"),INDEX(Rate!$B$4:$M$25,MATCH(Gilbert!N13797,Rate!$A$4:$A$25,0),MATCH(Gilbert!L13797,Rate!$B$3:$M$3,0))*O13797*0.8,INDEX(Rate!$B$4:$M$25,MATCH(Gilbert!N13797,Rate!$A$4:$A$25,0),MATCH(Gilbert!L13797,Rate!$B$3:$M$3,0))*O13797)),"")</f>
        <v/>
      </c>
      <c r="T13797" s="71" t="str">
        <f t="shared" si="648"/>
        <v/>
      </c>
    </row>
    <row r="13798" spans="16:20">
      <c r="P13798" s="70" t="str">
        <f t="shared" si="646"/>
        <v/>
      </c>
      <c r="Q13798" s="70" t="str">
        <f t="shared" si="647"/>
        <v/>
      </c>
      <c r="R13798" s="70" t="str">
        <f>IFERROR(IF(K13798="handling and wharfage",SUM(P13798:Q13798),IF(OR(K13798="tank",K13798="Boat",K13798="car"),INDEX(Rate!$B$4:$M$25,MATCH(Gilbert!N13798,Rate!$A$4:$A$25,0),MATCH(Gilbert!L13798,Rate!$B$3:$M$3,0))*O13798*0.8,INDEX(Rate!$B$4:$M$25,MATCH(Gilbert!N13798,Rate!$A$4:$A$25,0),MATCH(Gilbert!L13798,Rate!$B$3:$M$3,0))*O13798)),"")</f>
        <v/>
      </c>
      <c r="T13798" s="71" t="str">
        <f t="shared" si="648"/>
        <v/>
      </c>
    </row>
    <row r="13799" spans="16:20">
      <c r="P13799" s="70" t="str">
        <f t="shared" si="646"/>
        <v/>
      </c>
      <c r="Q13799" s="70" t="str">
        <f t="shared" si="647"/>
        <v/>
      </c>
      <c r="R13799" s="70" t="str">
        <f>IFERROR(IF(K13799="handling and wharfage",SUM(P13799:Q13799),IF(OR(K13799="tank",K13799="Boat",K13799="car"),INDEX(Rate!$B$4:$M$25,MATCH(Gilbert!N13799,Rate!$A$4:$A$25,0),MATCH(Gilbert!L13799,Rate!$B$3:$M$3,0))*O13799*0.8,INDEX(Rate!$B$4:$M$25,MATCH(Gilbert!N13799,Rate!$A$4:$A$25,0),MATCH(Gilbert!L13799,Rate!$B$3:$M$3,0))*O13799)),"")</f>
        <v/>
      </c>
      <c r="T13799" s="71" t="str">
        <f t="shared" si="648"/>
        <v/>
      </c>
    </row>
    <row r="13800" spans="16:20">
      <c r="P13800" s="70" t="str">
        <f t="shared" si="646"/>
        <v/>
      </c>
      <c r="Q13800" s="70" t="str">
        <f t="shared" si="647"/>
        <v/>
      </c>
      <c r="R13800" s="70" t="str">
        <f>IFERROR(IF(K13800="handling and wharfage",SUM(P13800:Q13800),IF(OR(K13800="tank",K13800="Boat",K13800="car"),INDEX(Rate!$B$4:$M$25,MATCH(Gilbert!N13800,Rate!$A$4:$A$25,0),MATCH(Gilbert!L13800,Rate!$B$3:$M$3,0))*O13800*0.8,INDEX(Rate!$B$4:$M$25,MATCH(Gilbert!N13800,Rate!$A$4:$A$25,0),MATCH(Gilbert!L13800,Rate!$B$3:$M$3,0))*O13800)),"")</f>
        <v/>
      </c>
      <c r="T13800" s="71" t="str">
        <f t="shared" si="648"/>
        <v/>
      </c>
    </row>
    <row r="13801" spans="16:20">
      <c r="P13801" s="70" t="str">
        <f t="shared" si="646"/>
        <v/>
      </c>
      <c r="Q13801" s="70" t="str">
        <f t="shared" si="647"/>
        <v/>
      </c>
      <c r="R13801" s="70" t="str">
        <f>IFERROR(IF(K13801="handling and wharfage",SUM(P13801:Q13801),IF(OR(K13801="tank",K13801="Boat",K13801="car"),INDEX(Rate!$B$4:$M$25,MATCH(Gilbert!N13801,Rate!$A$4:$A$25,0),MATCH(Gilbert!L13801,Rate!$B$3:$M$3,0))*O13801*0.8,INDEX(Rate!$B$4:$M$25,MATCH(Gilbert!N13801,Rate!$A$4:$A$25,0),MATCH(Gilbert!L13801,Rate!$B$3:$M$3,0))*O13801)),"")</f>
        <v/>
      </c>
      <c r="T13801" s="71" t="str">
        <f t="shared" si="648"/>
        <v/>
      </c>
    </row>
    <row r="13802" spans="16:20">
      <c r="P13802" s="70" t="str">
        <f t="shared" si="646"/>
        <v/>
      </c>
      <c r="Q13802" s="70" t="str">
        <f t="shared" si="647"/>
        <v/>
      </c>
      <c r="R13802" s="70" t="str">
        <f>IFERROR(IF(K13802="handling and wharfage",SUM(P13802:Q13802),IF(OR(K13802="tank",K13802="Boat",K13802="car"),INDEX(Rate!$B$4:$M$25,MATCH(Gilbert!N13802,Rate!$A$4:$A$25,0),MATCH(Gilbert!L13802,Rate!$B$3:$M$3,0))*O13802*0.8,INDEX(Rate!$B$4:$M$25,MATCH(Gilbert!N13802,Rate!$A$4:$A$25,0),MATCH(Gilbert!L13802,Rate!$B$3:$M$3,0))*O13802)),"")</f>
        <v/>
      </c>
      <c r="T13802" s="71" t="str">
        <f t="shared" si="648"/>
        <v/>
      </c>
    </row>
    <row r="13803" spans="16:20">
      <c r="P13803" s="70" t="str">
        <f t="shared" si="646"/>
        <v/>
      </c>
      <c r="Q13803" s="70" t="str">
        <f t="shared" si="647"/>
        <v/>
      </c>
      <c r="R13803" s="70" t="str">
        <f>IFERROR(IF(K13803="handling and wharfage",SUM(P13803:Q13803),IF(OR(K13803="tank",K13803="Boat",K13803="car"),INDEX(Rate!$B$4:$M$25,MATCH(Gilbert!N13803,Rate!$A$4:$A$25,0),MATCH(Gilbert!L13803,Rate!$B$3:$M$3,0))*O13803*0.8,INDEX(Rate!$B$4:$M$25,MATCH(Gilbert!N13803,Rate!$A$4:$A$25,0),MATCH(Gilbert!L13803,Rate!$B$3:$M$3,0))*O13803)),"")</f>
        <v/>
      </c>
      <c r="T13803" s="71" t="str">
        <f t="shared" si="648"/>
        <v/>
      </c>
    </row>
    <row r="13804" spans="16:20">
      <c r="P13804" s="70" t="str">
        <f t="shared" si="646"/>
        <v/>
      </c>
      <c r="Q13804" s="70" t="str">
        <f t="shared" si="647"/>
        <v/>
      </c>
      <c r="R13804" s="70" t="str">
        <f>IFERROR(IF(K13804="handling and wharfage",SUM(P13804:Q13804),IF(OR(K13804="tank",K13804="Boat",K13804="car"),INDEX(Rate!$B$4:$M$25,MATCH(Gilbert!N13804,Rate!$A$4:$A$25,0),MATCH(Gilbert!L13804,Rate!$B$3:$M$3,0))*O13804*0.8,INDEX(Rate!$B$4:$M$25,MATCH(Gilbert!N13804,Rate!$A$4:$A$25,0),MATCH(Gilbert!L13804,Rate!$B$3:$M$3,0))*O13804)),"")</f>
        <v/>
      </c>
      <c r="T13804" s="71" t="str">
        <f t="shared" si="648"/>
        <v/>
      </c>
    </row>
    <row r="13805" spans="16:20">
      <c r="P13805" s="70" t="str">
        <f t="shared" si="646"/>
        <v/>
      </c>
      <c r="Q13805" s="70" t="str">
        <f t="shared" si="647"/>
        <v/>
      </c>
      <c r="R13805" s="70" t="str">
        <f>IFERROR(IF(K13805="handling and wharfage",SUM(P13805:Q13805),IF(OR(K13805="tank",K13805="Boat",K13805="car"),INDEX(Rate!$B$4:$M$25,MATCH(Gilbert!N13805,Rate!$A$4:$A$25,0),MATCH(Gilbert!L13805,Rate!$B$3:$M$3,0))*O13805*0.8,INDEX(Rate!$B$4:$M$25,MATCH(Gilbert!N13805,Rate!$A$4:$A$25,0),MATCH(Gilbert!L13805,Rate!$B$3:$M$3,0))*O13805)),"")</f>
        <v/>
      </c>
      <c r="T13805" s="71" t="str">
        <f t="shared" si="648"/>
        <v/>
      </c>
    </row>
    <row r="13806" spans="16:20">
      <c r="P13806" s="70" t="str">
        <f t="shared" si="646"/>
        <v/>
      </c>
      <c r="Q13806" s="70" t="str">
        <f t="shared" si="647"/>
        <v/>
      </c>
      <c r="R13806" s="70" t="str">
        <f>IFERROR(IF(K13806="handling and wharfage",SUM(P13806:Q13806),IF(OR(K13806="tank",K13806="Boat",K13806="car"),INDEX(Rate!$B$4:$M$25,MATCH(Gilbert!N13806,Rate!$A$4:$A$25,0),MATCH(Gilbert!L13806,Rate!$B$3:$M$3,0))*O13806*0.8,INDEX(Rate!$B$4:$M$25,MATCH(Gilbert!N13806,Rate!$A$4:$A$25,0),MATCH(Gilbert!L13806,Rate!$B$3:$M$3,0))*O13806)),"")</f>
        <v/>
      </c>
      <c r="T13806" s="71" t="str">
        <f t="shared" si="648"/>
        <v/>
      </c>
    </row>
    <row r="13807" spans="16:20">
      <c r="P13807" s="70" t="str">
        <f t="shared" si="646"/>
        <v/>
      </c>
      <c r="Q13807" s="70" t="str">
        <f t="shared" si="647"/>
        <v/>
      </c>
      <c r="R13807" s="70" t="str">
        <f>IFERROR(IF(K13807="handling and wharfage",SUM(P13807:Q13807),IF(OR(K13807="tank",K13807="Boat",K13807="car"),INDEX(Rate!$B$4:$M$25,MATCH(Gilbert!N13807,Rate!$A$4:$A$25,0),MATCH(Gilbert!L13807,Rate!$B$3:$M$3,0))*O13807*0.8,INDEX(Rate!$B$4:$M$25,MATCH(Gilbert!N13807,Rate!$A$4:$A$25,0),MATCH(Gilbert!L13807,Rate!$B$3:$M$3,0))*O13807)),"")</f>
        <v/>
      </c>
      <c r="T13807" s="71" t="str">
        <f t="shared" si="648"/>
        <v/>
      </c>
    </row>
    <row r="13808" spans="16:20">
      <c r="P13808" s="70" t="str">
        <f t="shared" si="646"/>
        <v/>
      </c>
      <c r="Q13808" s="70" t="str">
        <f t="shared" si="647"/>
        <v/>
      </c>
      <c r="R13808" s="70" t="str">
        <f>IFERROR(IF(K13808="handling and wharfage",SUM(P13808:Q13808),IF(OR(K13808="tank",K13808="Boat",K13808="car"),INDEX(Rate!$B$4:$M$25,MATCH(Gilbert!N13808,Rate!$A$4:$A$25,0),MATCH(Gilbert!L13808,Rate!$B$3:$M$3,0))*O13808*0.8,INDEX(Rate!$B$4:$M$25,MATCH(Gilbert!N13808,Rate!$A$4:$A$25,0),MATCH(Gilbert!L13808,Rate!$B$3:$M$3,0))*O13808)),"")</f>
        <v/>
      </c>
      <c r="T13808" s="71" t="str">
        <f t="shared" si="648"/>
        <v/>
      </c>
    </row>
    <row r="13809" spans="16:20">
      <c r="P13809" s="70" t="str">
        <f t="shared" si="646"/>
        <v/>
      </c>
      <c r="Q13809" s="70" t="str">
        <f t="shared" si="647"/>
        <v/>
      </c>
      <c r="R13809" s="70" t="str">
        <f>IFERROR(IF(K13809="handling and wharfage",SUM(P13809:Q13809),IF(OR(K13809="tank",K13809="Boat",K13809="car"),INDEX(Rate!$B$4:$M$25,MATCH(Gilbert!N13809,Rate!$A$4:$A$25,0),MATCH(Gilbert!L13809,Rate!$B$3:$M$3,0))*O13809*0.8,INDEX(Rate!$B$4:$M$25,MATCH(Gilbert!N13809,Rate!$A$4:$A$25,0),MATCH(Gilbert!L13809,Rate!$B$3:$M$3,0))*O13809)),"")</f>
        <v/>
      </c>
      <c r="T13809" s="71" t="str">
        <f t="shared" si="648"/>
        <v/>
      </c>
    </row>
    <row r="13810" spans="16:20">
      <c r="P13810" s="70" t="str">
        <f t="shared" si="646"/>
        <v/>
      </c>
      <c r="Q13810" s="70" t="str">
        <f t="shared" si="647"/>
        <v/>
      </c>
      <c r="R13810" s="70" t="str">
        <f>IFERROR(IF(K13810="handling and wharfage",SUM(P13810:Q13810),IF(OR(K13810="tank",K13810="Boat",K13810="car"),INDEX(Rate!$B$4:$M$25,MATCH(Gilbert!N13810,Rate!$A$4:$A$25,0),MATCH(Gilbert!L13810,Rate!$B$3:$M$3,0))*O13810*0.8,INDEX(Rate!$B$4:$M$25,MATCH(Gilbert!N13810,Rate!$A$4:$A$25,0),MATCH(Gilbert!L13810,Rate!$B$3:$M$3,0))*O13810)),"")</f>
        <v/>
      </c>
      <c r="T13810" s="71" t="str">
        <f t="shared" si="648"/>
        <v/>
      </c>
    </row>
    <row r="13811" spans="16:20">
      <c r="P13811" s="70" t="str">
        <f t="shared" si="646"/>
        <v/>
      </c>
      <c r="Q13811" s="70" t="str">
        <f t="shared" si="647"/>
        <v/>
      </c>
      <c r="R13811" s="70" t="str">
        <f>IFERROR(IF(K13811="handling and wharfage",SUM(P13811:Q13811),IF(OR(K13811="tank",K13811="Boat",K13811="car"),INDEX(Rate!$B$4:$M$25,MATCH(Gilbert!N13811,Rate!$A$4:$A$25,0),MATCH(Gilbert!L13811,Rate!$B$3:$M$3,0))*O13811*0.8,INDEX(Rate!$B$4:$M$25,MATCH(Gilbert!N13811,Rate!$A$4:$A$25,0),MATCH(Gilbert!L13811,Rate!$B$3:$M$3,0))*O13811)),"")</f>
        <v/>
      </c>
      <c r="T13811" s="71" t="str">
        <f t="shared" si="648"/>
        <v/>
      </c>
    </row>
    <row r="13812" spans="16:20">
      <c r="P13812" s="70" t="str">
        <f t="shared" si="646"/>
        <v/>
      </c>
      <c r="Q13812" s="70" t="str">
        <f t="shared" si="647"/>
        <v/>
      </c>
      <c r="R13812" s="70" t="str">
        <f>IFERROR(IF(K13812="handling and wharfage",SUM(P13812:Q13812),IF(OR(K13812="tank",K13812="Boat",K13812="car"),INDEX(Rate!$B$4:$M$25,MATCH(Gilbert!N13812,Rate!$A$4:$A$25,0),MATCH(Gilbert!L13812,Rate!$B$3:$M$3,0))*O13812*0.8,INDEX(Rate!$B$4:$M$25,MATCH(Gilbert!N13812,Rate!$A$4:$A$25,0),MATCH(Gilbert!L13812,Rate!$B$3:$M$3,0))*O13812)),"")</f>
        <v/>
      </c>
      <c r="T13812" s="71" t="str">
        <f t="shared" si="648"/>
        <v/>
      </c>
    </row>
    <row r="13813" spans="16:20">
      <c r="P13813" s="70" t="str">
        <f t="shared" si="646"/>
        <v/>
      </c>
      <c r="Q13813" s="70" t="str">
        <f t="shared" si="647"/>
        <v/>
      </c>
      <c r="R13813" s="70" t="str">
        <f>IFERROR(IF(K13813="handling and wharfage",SUM(P13813:Q13813),IF(OR(K13813="tank",K13813="Boat",K13813="car"),INDEX(Rate!$B$4:$M$25,MATCH(Gilbert!N13813,Rate!$A$4:$A$25,0),MATCH(Gilbert!L13813,Rate!$B$3:$M$3,0))*O13813*0.8,INDEX(Rate!$B$4:$M$25,MATCH(Gilbert!N13813,Rate!$A$4:$A$25,0),MATCH(Gilbert!L13813,Rate!$B$3:$M$3,0))*O13813)),"")</f>
        <v/>
      </c>
      <c r="T13813" s="71" t="str">
        <f t="shared" si="648"/>
        <v/>
      </c>
    </row>
    <row r="13814" spans="16:20">
      <c r="P13814" s="70" t="str">
        <f t="shared" si="646"/>
        <v/>
      </c>
      <c r="Q13814" s="70" t="str">
        <f t="shared" si="647"/>
        <v/>
      </c>
      <c r="R13814" s="70" t="str">
        <f>IFERROR(IF(K13814="handling and wharfage",SUM(P13814:Q13814),IF(OR(K13814="tank",K13814="Boat",K13814="car"),INDEX(Rate!$B$4:$M$25,MATCH(Gilbert!N13814,Rate!$A$4:$A$25,0),MATCH(Gilbert!L13814,Rate!$B$3:$M$3,0))*O13814*0.8,INDEX(Rate!$B$4:$M$25,MATCH(Gilbert!N13814,Rate!$A$4:$A$25,0),MATCH(Gilbert!L13814,Rate!$B$3:$M$3,0))*O13814)),"")</f>
        <v/>
      </c>
      <c r="T13814" s="71" t="str">
        <f t="shared" si="648"/>
        <v/>
      </c>
    </row>
    <row r="13815" spans="16:20">
      <c r="P13815" s="70" t="str">
        <f t="shared" si="646"/>
        <v/>
      </c>
      <c r="Q13815" s="70" t="str">
        <f t="shared" si="647"/>
        <v/>
      </c>
      <c r="R13815" s="70" t="str">
        <f>IFERROR(IF(K13815="handling and wharfage",SUM(P13815:Q13815),IF(OR(K13815="tank",K13815="Boat",K13815="car"),INDEX(Rate!$B$4:$M$25,MATCH(Gilbert!N13815,Rate!$A$4:$A$25,0),MATCH(Gilbert!L13815,Rate!$B$3:$M$3,0))*O13815*0.8,INDEX(Rate!$B$4:$M$25,MATCH(Gilbert!N13815,Rate!$A$4:$A$25,0),MATCH(Gilbert!L13815,Rate!$B$3:$M$3,0))*O13815)),"")</f>
        <v/>
      </c>
      <c r="T13815" s="71" t="str">
        <f t="shared" si="648"/>
        <v/>
      </c>
    </row>
    <row r="13816" spans="16:20">
      <c r="P13816" s="70" t="str">
        <f t="shared" si="646"/>
        <v/>
      </c>
      <c r="Q13816" s="70" t="str">
        <f t="shared" si="647"/>
        <v/>
      </c>
      <c r="R13816" s="70" t="str">
        <f>IFERROR(IF(K13816="handling and wharfage",SUM(P13816:Q13816),IF(OR(K13816="tank",K13816="Boat",K13816="car"),INDEX(Rate!$B$4:$M$25,MATCH(Gilbert!N13816,Rate!$A$4:$A$25,0),MATCH(Gilbert!L13816,Rate!$B$3:$M$3,0))*O13816*0.8,INDEX(Rate!$B$4:$M$25,MATCH(Gilbert!N13816,Rate!$A$4:$A$25,0),MATCH(Gilbert!L13816,Rate!$B$3:$M$3,0))*O13816)),"")</f>
        <v/>
      </c>
      <c r="T13816" s="71" t="str">
        <f t="shared" si="648"/>
        <v/>
      </c>
    </row>
    <row r="13817" spans="16:20">
      <c r="P13817" s="70" t="str">
        <f t="shared" si="646"/>
        <v/>
      </c>
      <c r="Q13817" s="70" t="str">
        <f t="shared" si="647"/>
        <v/>
      </c>
      <c r="R13817" s="70" t="str">
        <f>IFERROR(IF(K13817="handling and wharfage",SUM(P13817:Q13817),IF(OR(K13817="tank",K13817="Boat",K13817="car"),INDEX(Rate!$B$4:$M$25,MATCH(Gilbert!N13817,Rate!$A$4:$A$25,0),MATCH(Gilbert!L13817,Rate!$B$3:$M$3,0))*O13817*0.8,INDEX(Rate!$B$4:$M$25,MATCH(Gilbert!N13817,Rate!$A$4:$A$25,0),MATCH(Gilbert!L13817,Rate!$B$3:$M$3,0))*O13817)),"")</f>
        <v/>
      </c>
      <c r="T13817" s="71" t="str">
        <f t="shared" si="648"/>
        <v/>
      </c>
    </row>
    <row r="13818" spans="16:20">
      <c r="P13818" s="70" t="str">
        <f t="shared" si="646"/>
        <v/>
      </c>
      <c r="Q13818" s="70" t="str">
        <f t="shared" si="647"/>
        <v/>
      </c>
      <c r="R13818" s="70" t="str">
        <f>IFERROR(IF(K13818="handling and wharfage",SUM(P13818:Q13818),IF(OR(K13818="tank",K13818="Boat",K13818="car"),INDEX(Rate!$B$4:$M$25,MATCH(Gilbert!N13818,Rate!$A$4:$A$25,0),MATCH(Gilbert!L13818,Rate!$B$3:$M$3,0))*O13818*0.8,INDEX(Rate!$B$4:$M$25,MATCH(Gilbert!N13818,Rate!$A$4:$A$25,0),MATCH(Gilbert!L13818,Rate!$B$3:$M$3,0))*O13818)),"")</f>
        <v/>
      </c>
      <c r="T13818" s="71" t="str">
        <f t="shared" si="648"/>
        <v/>
      </c>
    </row>
    <row r="13819" spans="16:20">
      <c r="P13819" s="70" t="str">
        <f t="shared" si="646"/>
        <v/>
      </c>
      <c r="Q13819" s="70" t="str">
        <f t="shared" si="647"/>
        <v/>
      </c>
      <c r="R13819" s="70" t="str">
        <f>IFERROR(IF(K13819="handling and wharfage",SUM(P13819:Q13819),IF(OR(K13819="tank",K13819="Boat",K13819="car"),INDEX(Rate!$B$4:$M$25,MATCH(Gilbert!N13819,Rate!$A$4:$A$25,0),MATCH(Gilbert!L13819,Rate!$B$3:$M$3,0))*O13819*0.8,INDEX(Rate!$B$4:$M$25,MATCH(Gilbert!N13819,Rate!$A$4:$A$25,0),MATCH(Gilbert!L13819,Rate!$B$3:$M$3,0))*O13819)),"")</f>
        <v/>
      </c>
      <c r="T13819" s="71" t="str">
        <f t="shared" si="648"/>
        <v/>
      </c>
    </row>
    <row r="13820" spans="16:20">
      <c r="P13820" s="70" t="str">
        <f t="shared" si="646"/>
        <v/>
      </c>
      <c r="Q13820" s="70" t="str">
        <f t="shared" si="647"/>
        <v/>
      </c>
      <c r="R13820" s="70" t="str">
        <f>IFERROR(IF(K13820="handling and wharfage",SUM(P13820:Q13820),IF(OR(K13820="tank",K13820="Boat",K13820="car"),INDEX(Rate!$B$4:$M$25,MATCH(Gilbert!N13820,Rate!$A$4:$A$25,0),MATCH(Gilbert!L13820,Rate!$B$3:$M$3,0))*O13820*0.8,INDEX(Rate!$B$4:$M$25,MATCH(Gilbert!N13820,Rate!$A$4:$A$25,0),MATCH(Gilbert!L13820,Rate!$B$3:$M$3,0))*O13820)),"")</f>
        <v/>
      </c>
      <c r="T13820" s="71" t="str">
        <f t="shared" si="648"/>
        <v/>
      </c>
    </row>
    <row r="13821" spans="16:20">
      <c r="P13821" s="70" t="str">
        <f t="shared" si="646"/>
        <v/>
      </c>
      <c r="Q13821" s="70" t="str">
        <f t="shared" si="647"/>
        <v/>
      </c>
      <c r="R13821" s="70" t="str">
        <f>IFERROR(IF(K13821="handling and wharfage",SUM(P13821:Q13821),IF(OR(K13821="tank",K13821="Boat",K13821="car"),INDEX(Rate!$B$4:$M$25,MATCH(Gilbert!N13821,Rate!$A$4:$A$25,0),MATCH(Gilbert!L13821,Rate!$B$3:$M$3,0))*O13821*0.8,INDEX(Rate!$B$4:$M$25,MATCH(Gilbert!N13821,Rate!$A$4:$A$25,0),MATCH(Gilbert!L13821,Rate!$B$3:$M$3,0))*O13821)),"")</f>
        <v/>
      </c>
      <c r="T13821" s="71" t="str">
        <f t="shared" si="648"/>
        <v/>
      </c>
    </row>
    <row r="13822" spans="16:20">
      <c r="P13822" s="70" t="str">
        <f t="shared" si="646"/>
        <v/>
      </c>
      <c r="Q13822" s="70" t="str">
        <f t="shared" si="647"/>
        <v/>
      </c>
      <c r="R13822" s="70" t="str">
        <f>IFERROR(IF(K13822="handling and wharfage",SUM(P13822:Q13822),IF(OR(K13822="tank",K13822="Boat",K13822="car"),INDEX(Rate!$B$4:$M$25,MATCH(Gilbert!N13822,Rate!$A$4:$A$25,0),MATCH(Gilbert!L13822,Rate!$B$3:$M$3,0))*O13822*0.8,INDEX(Rate!$B$4:$M$25,MATCH(Gilbert!N13822,Rate!$A$4:$A$25,0),MATCH(Gilbert!L13822,Rate!$B$3:$M$3,0))*O13822)),"")</f>
        <v/>
      </c>
      <c r="T13822" s="71" t="str">
        <f t="shared" si="648"/>
        <v/>
      </c>
    </row>
    <row r="13823" spans="16:20">
      <c r="P13823" s="70" t="str">
        <f t="shared" si="646"/>
        <v/>
      </c>
      <c r="Q13823" s="70" t="str">
        <f t="shared" si="647"/>
        <v/>
      </c>
      <c r="R13823" s="70" t="str">
        <f>IFERROR(IF(K13823="handling and wharfage",SUM(P13823:Q13823),IF(OR(K13823="tank",K13823="Boat",K13823="car"),INDEX(Rate!$B$4:$M$25,MATCH(Gilbert!N13823,Rate!$A$4:$A$25,0),MATCH(Gilbert!L13823,Rate!$B$3:$M$3,0))*O13823*0.8,INDEX(Rate!$B$4:$M$25,MATCH(Gilbert!N13823,Rate!$A$4:$A$25,0),MATCH(Gilbert!L13823,Rate!$B$3:$M$3,0))*O13823)),"")</f>
        <v/>
      </c>
      <c r="T13823" s="71" t="str">
        <f t="shared" si="648"/>
        <v/>
      </c>
    </row>
    <row r="13824" spans="16:20">
      <c r="P13824" s="70" t="str">
        <f t="shared" si="646"/>
        <v/>
      </c>
      <c r="Q13824" s="70" t="str">
        <f t="shared" si="647"/>
        <v/>
      </c>
      <c r="R13824" s="70" t="str">
        <f>IFERROR(IF(K13824="handling and wharfage",SUM(P13824:Q13824),IF(OR(K13824="tank",K13824="Boat",K13824="car"),INDEX(Rate!$B$4:$M$25,MATCH(Gilbert!N13824,Rate!$A$4:$A$25,0),MATCH(Gilbert!L13824,Rate!$B$3:$M$3,0))*O13824*0.8,INDEX(Rate!$B$4:$M$25,MATCH(Gilbert!N13824,Rate!$A$4:$A$25,0),MATCH(Gilbert!L13824,Rate!$B$3:$M$3,0))*O13824)),"")</f>
        <v/>
      </c>
      <c r="T13824" s="71" t="str">
        <f t="shared" si="648"/>
        <v/>
      </c>
    </row>
    <row r="13825" spans="16:20">
      <c r="P13825" s="70" t="str">
        <f t="shared" si="646"/>
        <v/>
      </c>
      <c r="Q13825" s="70" t="str">
        <f t="shared" si="647"/>
        <v/>
      </c>
      <c r="R13825" s="70" t="str">
        <f>IFERROR(IF(K13825="handling and wharfage",SUM(P13825:Q13825),IF(OR(K13825="tank",K13825="Boat",K13825="car"),INDEX(Rate!$B$4:$M$25,MATCH(Gilbert!N13825,Rate!$A$4:$A$25,0),MATCH(Gilbert!L13825,Rate!$B$3:$M$3,0))*O13825*0.8,INDEX(Rate!$B$4:$M$25,MATCH(Gilbert!N13825,Rate!$A$4:$A$25,0),MATCH(Gilbert!L13825,Rate!$B$3:$M$3,0))*O13825)),"")</f>
        <v/>
      </c>
      <c r="T13825" s="71" t="str">
        <f t="shared" si="648"/>
        <v/>
      </c>
    </row>
    <row r="13826" spans="16:20">
      <c r="P13826" s="70" t="str">
        <f t="shared" si="646"/>
        <v/>
      </c>
      <c r="Q13826" s="70" t="str">
        <f t="shared" si="647"/>
        <v/>
      </c>
      <c r="R13826" s="70" t="str">
        <f>IFERROR(IF(K13826="handling and wharfage",SUM(P13826:Q13826),IF(OR(K13826="tank",K13826="Boat",K13826="car"),INDEX(Rate!$B$4:$M$25,MATCH(Gilbert!N13826,Rate!$A$4:$A$25,0),MATCH(Gilbert!L13826,Rate!$B$3:$M$3,0))*O13826*0.8,INDEX(Rate!$B$4:$M$25,MATCH(Gilbert!N13826,Rate!$A$4:$A$25,0),MATCH(Gilbert!L13826,Rate!$B$3:$M$3,0))*O13826)),"")</f>
        <v/>
      </c>
      <c r="T13826" s="71" t="str">
        <f t="shared" si="648"/>
        <v/>
      </c>
    </row>
    <row r="13827" spans="16:20">
      <c r="P13827" s="70" t="str">
        <f t="shared" ref="P13827:P13890" si="649">IF(OR(K13827="handling and wharfage",K13827="rau handling and wharfage"),O13827*30,"")</f>
        <v/>
      </c>
      <c r="Q13827" s="70" t="str">
        <f t="shared" ref="Q13827:Q13890" si="650">IF(K13827&lt;&gt;"handling and wharfage","",O13827*3.5)</f>
        <v/>
      </c>
      <c r="R13827" s="70" t="str">
        <f>IFERROR(IF(K13827="handling and wharfage",SUM(P13827:Q13827),IF(OR(K13827="tank",K13827="Boat",K13827="car"),INDEX(Rate!$B$4:$M$25,MATCH(Gilbert!N13827,Rate!$A$4:$A$25,0),MATCH(Gilbert!L13827,Rate!$B$3:$M$3,0))*O13827*0.8,INDEX(Rate!$B$4:$M$25,MATCH(Gilbert!N13827,Rate!$A$4:$A$25,0),MATCH(Gilbert!L13827,Rate!$B$3:$M$3,0))*O13827)),"")</f>
        <v/>
      </c>
      <c r="T13827" s="71" t="str">
        <f t="shared" ref="T13827:T13890" si="651">IF(L13827="","",IF(L13827="General2","F0070000061A","E31250000331"))</f>
        <v/>
      </c>
    </row>
    <row r="13828" spans="16:20">
      <c r="P13828" s="70" t="str">
        <f t="shared" si="649"/>
        <v/>
      </c>
      <c r="Q13828" s="70" t="str">
        <f t="shared" si="650"/>
        <v/>
      </c>
      <c r="R13828" s="70" t="str">
        <f>IFERROR(IF(K13828="handling and wharfage",SUM(P13828:Q13828),IF(OR(K13828="tank",K13828="Boat",K13828="car"),INDEX(Rate!$B$4:$M$25,MATCH(Gilbert!N13828,Rate!$A$4:$A$25,0),MATCH(Gilbert!L13828,Rate!$B$3:$M$3,0))*O13828*0.8,INDEX(Rate!$B$4:$M$25,MATCH(Gilbert!N13828,Rate!$A$4:$A$25,0),MATCH(Gilbert!L13828,Rate!$B$3:$M$3,0))*O13828)),"")</f>
        <v/>
      </c>
      <c r="T13828" s="71" t="str">
        <f t="shared" si="651"/>
        <v/>
      </c>
    </row>
    <row r="13829" spans="16:20">
      <c r="P13829" s="70" t="str">
        <f t="shared" si="649"/>
        <v/>
      </c>
      <c r="Q13829" s="70" t="str">
        <f t="shared" si="650"/>
        <v/>
      </c>
      <c r="R13829" s="70" t="str">
        <f>IFERROR(IF(K13829="handling and wharfage",SUM(P13829:Q13829),IF(OR(K13829="tank",K13829="Boat",K13829="car"),INDEX(Rate!$B$4:$M$25,MATCH(Gilbert!N13829,Rate!$A$4:$A$25,0),MATCH(Gilbert!L13829,Rate!$B$3:$M$3,0))*O13829*0.8,INDEX(Rate!$B$4:$M$25,MATCH(Gilbert!N13829,Rate!$A$4:$A$25,0),MATCH(Gilbert!L13829,Rate!$B$3:$M$3,0))*O13829)),"")</f>
        <v/>
      </c>
      <c r="T13829" s="71" t="str">
        <f t="shared" si="651"/>
        <v/>
      </c>
    </row>
    <row r="13830" spans="16:20">
      <c r="P13830" s="70" t="str">
        <f t="shared" si="649"/>
        <v/>
      </c>
      <c r="Q13830" s="70" t="str">
        <f t="shared" si="650"/>
        <v/>
      </c>
      <c r="R13830" s="70" t="str">
        <f>IFERROR(IF(K13830="handling and wharfage",SUM(P13830:Q13830),IF(OR(K13830="tank",K13830="Boat",K13830="car"),INDEX(Rate!$B$4:$M$25,MATCH(Gilbert!N13830,Rate!$A$4:$A$25,0),MATCH(Gilbert!L13830,Rate!$B$3:$M$3,0))*O13830*0.8,INDEX(Rate!$B$4:$M$25,MATCH(Gilbert!N13830,Rate!$A$4:$A$25,0),MATCH(Gilbert!L13830,Rate!$B$3:$M$3,0))*O13830)),"")</f>
        <v/>
      </c>
      <c r="T13830" s="71" t="str">
        <f t="shared" si="651"/>
        <v/>
      </c>
    </row>
    <row r="13831" spans="16:20">
      <c r="P13831" s="70" t="str">
        <f t="shared" si="649"/>
        <v/>
      </c>
      <c r="Q13831" s="70" t="str">
        <f t="shared" si="650"/>
        <v/>
      </c>
      <c r="R13831" s="70" t="str">
        <f>IFERROR(IF(K13831="handling and wharfage",SUM(P13831:Q13831),IF(OR(K13831="tank",K13831="Boat",K13831="car"),INDEX(Rate!$B$4:$M$25,MATCH(Gilbert!N13831,Rate!$A$4:$A$25,0),MATCH(Gilbert!L13831,Rate!$B$3:$M$3,0))*O13831*0.8,INDEX(Rate!$B$4:$M$25,MATCH(Gilbert!N13831,Rate!$A$4:$A$25,0),MATCH(Gilbert!L13831,Rate!$B$3:$M$3,0))*O13831)),"")</f>
        <v/>
      </c>
      <c r="T13831" s="71" t="str">
        <f t="shared" si="651"/>
        <v/>
      </c>
    </row>
    <row r="13832" spans="16:20">
      <c r="P13832" s="70" t="str">
        <f t="shared" si="649"/>
        <v/>
      </c>
      <c r="Q13832" s="70" t="str">
        <f t="shared" si="650"/>
        <v/>
      </c>
      <c r="R13832" s="70" t="str">
        <f>IFERROR(IF(K13832="handling and wharfage",SUM(P13832:Q13832),IF(OR(K13832="tank",K13832="Boat",K13832="car"),INDEX(Rate!$B$4:$M$25,MATCH(Gilbert!N13832,Rate!$A$4:$A$25,0),MATCH(Gilbert!L13832,Rate!$B$3:$M$3,0))*O13832*0.8,INDEX(Rate!$B$4:$M$25,MATCH(Gilbert!N13832,Rate!$A$4:$A$25,0),MATCH(Gilbert!L13832,Rate!$B$3:$M$3,0))*O13832)),"")</f>
        <v/>
      </c>
      <c r="T13832" s="71" t="str">
        <f t="shared" si="651"/>
        <v/>
      </c>
    </row>
    <row r="13833" spans="16:20">
      <c r="P13833" s="70" t="str">
        <f t="shared" si="649"/>
        <v/>
      </c>
      <c r="Q13833" s="70" t="str">
        <f t="shared" si="650"/>
        <v/>
      </c>
      <c r="R13833" s="70" t="str">
        <f>IFERROR(IF(K13833="handling and wharfage",SUM(P13833:Q13833),IF(OR(K13833="tank",K13833="Boat",K13833="car"),INDEX(Rate!$B$4:$M$25,MATCH(Gilbert!N13833,Rate!$A$4:$A$25,0),MATCH(Gilbert!L13833,Rate!$B$3:$M$3,0))*O13833*0.8,INDEX(Rate!$B$4:$M$25,MATCH(Gilbert!N13833,Rate!$A$4:$A$25,0),MATCH(Gilbert!L13833,Rate!$B$3:$M$3,0))*O13833)),"")</f>
        <v/>
      </c>
      <c r="T13833" s="71" t="str">
        <f t="shared" si="651"/>
        <v/>
      </c>
    </row>
    <row r="13834" spans="16:20">
      <c r="P13834" s="70" t="str">
        <f t="shared" si="649"/>
        <v/>
      </c>
      <c r="Q13834" s="70" t="str">
        <f t="shared" si="650"/>
        <v/>
      </c>
      <c r="R13834" s="70" t="str">
        <f>IFERROR(IF(K13834="handling and wharfage",SUM(P13834:Q13834),IF(OR(K13834="tank",K13834="Boat",K13834="car"),INDEX(Rate!$B$4:$M$25,MATCH(Gilbert!N13834,Rate!$A$4:$A$25,0),MATCH(Gilbert!L13834,Rate!$B$3:$M$3,0))*O13834*0.8,INDEX(Rate!$B$4:$M$25,MATCH(Gilbert!N13834,Rate!$A$4:$A$25,0),MATCH(Gilbert!L13834,Rate!$B$3:$M$3,0))*O13834)),"")</f>
        <v/>
      </c>
      <c r="T13834" s="71" t="str">
        <f t="shared" si="651"/>
        <v/>
      </c>
    </row>
    <row r="13835" spans="16:20">
      <c r="P13835" s="70" t="str">
        <f t="shared" si="649"/>
        <v/>
      </c>
      <c r="Q13835" s="70" t="str">
        <f t="shared" si="650"/>
        <v/>
      </c>
      <c r="R13835" s="70" t="str">
        <f>IFERROR(IF(K13835="handling and wharfage",SUM(P13835:Q13835),IF(OR(K13835="tank",K13835="Boat",K13835="car"),INDEX(Rate!$B$4:$M$25,MATCH(Gilbert!N13835,Rate!$A$4:$A$25,0),MATCH(Gilbert!L13835,Rate!$B$3:$M$3,0))*O13835*0.8,INDEX(Rate!$B$4:$M$25,MATCH(Gilbert!N13835,Rate!$A$4:$A$25,0),MATCH(Gilbert!L13835,Rate!$B$3:$M$3,0))*O13835)),"")</f>
        <v/>
      </c>
      <c r="T13835" s="71" t="str">
        <f t="shared" si="651"/>
        <v/>
      </c>
    </row>
    <row r="13836" spans="16:20">
      <c r="P13836" s="70" t="str">
        <f t="shared" si="649"/>
        <v/>
      </c>
      <c r="Q13836" s="70" t="str">
        <f t="shared" si="650"/>
        <v/>
      </c>
      <c r="R13836" s="70" t="str">
        <f>IFERROR(IF(K13836="handling and wharfage",SUM(P13836:Q13836),IF(OR(K13836="tank",K13836="Boat",K13836="car"),INDEX(Rate!$B$4:$M$25,MATCH(Gilbert!N13836,Rate!$A$4:$A$25,0),MATCH(Gilbert!L13836,Rate!$B$3:$M$3,0))*O13836*0.8,INDEX(Rate!$B$4:$M$25,MATCH(Gilbert!N13836,Rate!$A$4:$A$25,0),MATCH(Gilbert!L13836,Rate!$B$3:$M$3,0))*O13836)),"")</f>
        <v/>
      </c>
      <c r="T13836" s="71" t="str">
        <f t="shared" si="651"/>
        <v/>
      </c>
    </row>
    <row r="13837" spans="16:20">
      <c r="P13837" s="70" t="str">
        <f t="shared" si="649"/>
        <v/>
      </c>
      <c r="Q13837" s="70" t="str">
        <f t="shared" si="650"/>
        <v/>
      </c>
      <c r="R13837" s="70" t="str">
        <f>IFERROR(IF(K13837="handling and wharfage",SUM(P13837:Q13837),IF(OR(K13837="tank",K13837="Boat",K13837="car"),INDEX(Rate!$B$4:$M$25,MATCH(Gilbert!N13837,Rate!$A$4:$A$25,0),MATCH(Gilbert!L13837,Rate!$B$3:$M$3,0))*O13837*0.8,INDEX(Rate!$B$4:$M$25,MATCH(Gilbert!N13837,Rate!$A$4:$A$25,0),MATCH(Gilbert!L13837,Rate!$B$3:$M$3,0))*O13837)),"")</f>
        <v/>
      </c>
      <c r="T13837" s="71" t="str">
        <f t="shared" si="651"/>
        <v/>
      </c>
    </row>
    <row r="13838" spans="16:20">
      <c r="P13838" s="70" t="str">
        <f t="shared" si="649"/>
        <v/>
      </c>
      <c r="Q13838" s="70" t="str">
        <f t="shared" si="650"/>
        <v/>
      </c>
      <c r="R13838" s="70" t="str">
        <f>IFERROR(IF(K13838="handling and wharfage",SUM(P13838:Q13838),IF(OR(K13838="tank",K13838="Boat",K13838="car"),INDEX(Rate!$B$4:$M$25,MATCH(Gilbert!N13838,Rate!$A$4:$A$25,0),MATCH(Gilbert!L13838,Rate!$B$3:$M$3,0))*O13838*0.8,INDEX(Rate!$B$4:$M$25,MATCH(Gilbert!N13838,Rate!$A$4:$A$25,0),MATCH(Gilbert!L13838,Rate!$B$3:$M$3,0))*O13838)),"")</f>
        <v/>
      </c>
      <c r="T13838" s="71" t="str">
        <f t="shared" si="651"/>
        <v/>
      </c>
    </row>
    <row r="13839" spans="16:20">
      <c r="P13839" s="70" t="str">
        <f t="shared" si="649"/>
        <v/>
      </c>
      <c r="Q13839" s="70" t="str">
        <f t="shared" si="650"/>
        <v/>
      </c>
      <c r="R13839" s="70" t="str">
        <f>IFERROR(IF(K13839="handling and wharfage",SUM(P13839:Q13839),IF(OR(K13839="tank",K13839="Boat",K13839="car"),INDEX(Rate!$B$4:$M$25,MATCH(Gilbert!N13839,Rate!$A$4:$A$25,0),MATCH(Gilbert!L13839,Rate!$B$3:$M$3,0))*O13839*0.8,INDEX(Rate!$B$4:$M$25,MATCH(Gilbert!N13839,Rate!$A$4:$A$25,0),MATCH(Gilbert!L13839,Rate!$B$3:$M$3,0))*O13839)),"")</f>
        <v/>
      </c>
      <c r="T13839" s="71" t="str">
        <f t="shared" si="651"/>
        <v/>
      </c>
    </row>
    <row r="13840" spans="16:20">
      <c r="P13840" s="70" t="str">
        <f t="shared" si="649"/>
        <v/>
      </c>
      <c r="Q13840" s="70" t="str">
        <f t="shared" si="650"/>
        <v/>
      </c>
      <c r="R13840" s="70" t="str">
        <f>IFERROR(IF(K13840="handling and wharfage",SUM(P13840:Q13840),IF(OR(K13840="tank",K13840="Boat",K13840="car"),INDEX(Rate!$B$4:$M$25,MATCH(Gilbert!N13840,Rate!$A$4:$A$25,0),MATCH(Gilbert!L13840,Rate!$B$3:$M$3,0))*O13840*0.8,INDEX(Rate!$B$4:$M$25,MATCH(Gilbert!N13840,Rate!$A$4:$A$25,0),MATCH(Gilbert!L13840,Rate!$B$3:$M$3,0))*O13840)),"")</f>
        <v/>
      </c>
      <c r="T13840" s="71" t="str">
        <f t="shared" si="651"/>
        <v/>
      </c>
    </row>
    <row r="13841" spans="16:20">
      <c r="P13841" s="70" t="str">
        <f t="shared" si="649"/>
        <v/>
      </c>
      <c r="Q13841" s="70" t="str">
        <f t="shared" si="650"/>
        <v/>
      </c>
      <c r="R13841" s="70" t="str">
        <f>IFERROR(IF(K13841="handling and wharfage",SUM(P13841:Q13841),IF(OR(K13841="tank",K13841="Boat",K13841="car"),INDEX(Rate!$B$4:$M$25,MATCH(Gilbert!N13841,Rate!$A$4:$A$25,0),MATCH(Gilbert!L13841,Rate!$B$3:$M$3,0))*O13841*0.8,INDEX(Rate!$B$4:$M$25,MATCH(Gilbert!N13841,Rate!$A$4:$A$25,0),MATCH(Gilbert!L13841,Rate!$B$3:$M$3,0))*O13841)),"")</f>
        <v/>
      </c>
      <c r="T13841" s="71" t="str">
        <f t="shared" si="651"/>
        <v/>
      </c>
    </row>
    <row r="13842" spans="16:20">
      <c r="P13842" s="70" t="str">
        <f t="shared" si="649"/>
        <v/>
      </c>
      <c r="Q13842" s="70" t="str">
        <f t="shared" si="650"/>
        <v/>
      </c>
      <c r="R13842" s="70" t="str">
        <f>IFERROR(IF(K13842="handling and wharfage",SUM(P13842:Q13842),IF(OR(K13842="tank",K13842="Boat",K13842="car"),INDEX(Rate!$B$4:$M$25,MATCH(Gilbert!N13842,Rate!$A$4:$A$25,0),MATCH(Gilbert!L13842,Rate!$B$3:$M$3,0))*O13842*0.8,INDEX(Rate!$B$4:$M$25,MATCH(Gilbert!N13842,Rate!$A$4:$A$25,0),MATCH(Gilbert!L13842,Rate!$B$3:$M$3,0))*O13842)),"")</f>
        <v/>
      </c>
      <c r="T13842" s="71" t="str">
        <f t="shared" si="651"/>
        <v/>
      </c>
    </row>
    <row r="13843" spans="16:20">
      <c r="P13843" s="70" t="str">
        <f t="shared" si="649"/>
        <v/>
      </c>
      <c r="Q13843" s="70" t="str">
        <f t="shared" si="650"/>
        <v/>
      </c>
      <c r="R13843" s="70" t="str">
        <f>IFERROR(IF(K13843="handling and wharfage",SUM(P13843:Q13843),IF(OR(K13843="tank",K13843="Boat",K13843="car"),INDEX(Rate!$B$4:$M$25,MATCH(Gilbert!N13843,Rate!$A$4:$A$25,0),MATCH(Gilbert!L13843,Rate!$B$3:$M$3,0))*O13843*0.8,INDEX(Rate!$B$4:$M$25,MATCH(Gilbert!N13843,Rate!$A$4:$A$25,0),MATCH(Gilbert!L13843,Rate!$B$3:$M$3,0))*O13843)),"")</f>
        <v/>
      </c>
      <c r="T13843" s="71" t="str">
        <f t="shared" si="651"/>
        <v/>
      </c>
    </row>
    <row r="13844" spans="16:20">
      <c r="P13844" s="70" t="str">
        <f t="shared" si="649"/>
        <v/>
      </c>
      <c r="Q13844" s="70" t="str">
        <f t="shared" si="650"/>
        <v/>
      </c>
      <c r="R13844" s="70" t="str">
        <f>IFERROR(IF(K13844="handling and wharfage",SUM(P13844:Q13844),IF(OR(K13844="tank",K13844="Boat",K13844="car"),INDEX(Rate!$B$4:$M$25,MATCH(Gilbert!N13844,Rate!$A$4:$A$25,0),MATCH(Gilbert!L13844,Rate!$B$3:$M$3,0))*O13844*0.8,INDEX(Rate!$B$4:$M$25,MATCH(Gilbert!N13844,Rate!$A$4:$A$25,0),MATCH(Gilbert!L13844,Rate!$B$3:$M$3,0))*O13844)),"")</f>
        <v/>
      </c>
      <c r="T13844" s="71" t="str">
        <f t="shared" si="651"/>
        <v/>
      </c>
    </row>
    <row r="13845" spans="16:20">
      <c r="P13845" s="70" t="str">
        <f t="shared" si="649"/>
        <v/>
      </c>
      <c r="Q13845" s="70" t="str">
        <f t="shared" si="650"/>
        <v/>
      </c>
      <c r="R13845" s="70" t="str">
        <f>IFERROR(IF(K13845="handling and wharfage",SUM(P13845:Q13845),IF(OR(K13845="tank",K13845="Boat",K13845="car"),INDEX(Rate!$B$4:$M$25,MATCH(Gilbert!N13845,Rate!$A$4:$A$25,0),MATCH(Gilbert!L13845,Rate!$B$3:$M$3,0))*O13845*0.8,INDEX(Rate!$B$4:$M$25,MATCH(Gilbert!N13845,Rate!$A$4:$A$25,0),MATCH(Gilbert!L13845,Rate!$B$3:$M$3,0))*O13845)),"")</f>
        <v/>
      </c>
      <c r="T13845" s="71" t="str">
        <f t="shared" si="651"/>
        <v/>
      </c>
    </row>
    <row r="13846" spans="16:20">
      <c r="P13846" s="70" t="str">
        <f t="shared" si="649"/>
        <v/>
      </c>
      <c r="Q13846" s="70" t="str">
        <f t="shared" si="650"/>
        <v/>
      </c>
      <c r="R13846" s="70" t="str">
        <f>IFERROR(IF(K13846="handling and wharfage",SUM(P13846:Q13846),IF(OR(K13846="tank",K13846="Boat",K13846="car"),INDEX(Rate!$B$4:$M$25,MATCH(Gilbert!N13846,Rate!$A$4:$A$25,0),MATCH(Gilbert!L13846,Rate!$B$3:$M$3,0))*O13846*0.8,INDEX(Rate!$B$4:$M$25,MATCH(Gilbert!N13846,Rate!$A$4:$A$25,0),MATCH(Gilbert!L13846,Rate!$B$3:$M$3,0))*O13846)),"")</f>
        <v/>
      </c>
      <c r="T13846" s="71" t="str">
        <f t="shared" si="651"/>
        <v/>
      </c>
    </row>
    <row r="13847" spans="16:20">
      <c r="P13847" s="70" t="str">
        <f t="shared" si="649"/>
        <v/>
      </c>
      <c r="Q13847" s="70" t="str">
        <f t="shared" si="650"/>
        <v/>
      </c>
      <c r="R13847" s="70" t="str">
        <f>IFERROR(IF(K13847="handling and wharfage",SUM(P13847:Q13847),IF(OR(K13847="tank",K13847="Boat",K13847="car"),INDEX(Rate!$B$4:$M$25,MATCH(Gilbert!N13847,Rate!$A$4:$A$25,0),MATCH(Gilbert!L13847,Rate!$B$3:$M$3,0))*O13847*0.8,INDEX(Rate!$B$4:$M$25,MATCH(Gilbert!N13847,Rate!$A$4:$A$25,0),MATCH(Gilbert!L13847,Rate!$B$3:$M$3,0))*O13847)),"")</f>
        <v/>
      </c>
      <c r="T13847" s="71" t="str">
        <f t="shared" si="651"/>
        <v/>
      </c>
    </row>
    <row r="13848" spans="16:20">
      <c r="P13848" s="70" t="str">
        <f t="shared" si="649"/>
        <v/>
      </c>
      <c r="Q13848" s="70" t="str">
        <f t="shared" si="650"/>
        <v/>
      </c>
      <c r="R13848" s="70" t="str">
        <f>IFERROR(IF(K13848="handling and wharfage",SUM(P13848:Q13848),IF(OR(K13848="tank",K13848="Boat",K13848="car"),INDEX(Rate!$B$4:$M$25,MATCH(Gilbert!N13848,Rate!$A$4:$A$25,0),MATCH(Gilbert!L13848,Rate!$B$3:$M$3,0))*O13848*0.8,INDEX(Rate!$B$4:$M$25,MATCH(Gilbert!N13848,Rate!$A$4:$A$25,0),MATCH(Gilbert!L13848,Rate!$B$3:$M$3,0))*O13848)),"")</f>
        <v/>
      </c>
      <c r="T13848" s="71" t="str">
        <f t="shared" si="651"/>
        <v/>
      </c>
    </row>
    <row r="13849" spans="16:20">
      <c r="P13849" s="70" t="str">
        <f t="shared" si="649"/>
        <v/>
      </c>
      <c r="Q13849" s="70" t="str">
        <f t="shared" si="650"/>
        <v/>
      </c>
      <c r="R13849" s="70" t="str">
        <f>IFERROR(IF(K13849="handling and wharfage",SUM(P13849:Q13849),IF(OR(K13849="tank",K13849="Boat",K13849="car"),INDEX(Rate!$B$4:$M$25,MATCH(Gilbert!N13849,Rate!$A$4:$A$25,0),MATCH(Gilbert!L13849,Rate!$B$3:$M$3,0))*O13849*0.8,INDEX(Rate!$B$4:$M$25,MATCH(Gilbert!N13849,Rate!$A$4:$A$25,0),MATCH(Gilbert!L13849,Rate!$B$3:$M$3,0))*O13849)),"")</f>
        <v/>
      </c>
      <c r="T13849" s="71" t="str">
        <f t="shared" si="651"/>
        <v/>
      </c>
    </row>
    <row r="13850" spans="16:20">
      <c r="P13850" s="70" t="str">
        <f t="shared" si="649"/>
        <v/>
      </c>
      <c r="Q13850" s="70" t="str">
        <f t="shared" si="650"/>
        <v/>
      </c>
      <c r="R13850" s="70" t="str">
        <f>IFERROR(IF(K13850="handling and wharfage",SUM(P13850:Q13850),IF(OR(K13850="tank",K13850="Boat",K13850="car"),INDEX(Rate!$B$4:$M$25,MATCH(Gilbert!N13850,Rate!$A$4:$A$25,0),MATCH(Gilbert!L13850,Rate!$B$3:$M$3,0))*O13850*0.8,INDEX(Rate!$B$4:$M$25,MATCH(Gilbert!N13850,Rate!$A$4:$A$25,0),MATCH(Gilbert!L13850,Rate!$B$3:$M$3,0))*O13850)),"")</f>
        <v/>
      </c>
      <c r="T13850" s="71" t="str">
        <f t="shared" si="651"/>
        <v/>
      </c>
    </row>
    <row r="13851" spans="16:20">
      <c r="P13851" s="70" t="str">
        <f t="shared" si="649"/>
        <v/>
      </c>
      <c r="Q13851" s="70" t="str">
        <f t="shared" si="650"/>
        <v/>
      </c>
      <c r="R13851" s="70" t="str">
        <f>IFERROR(IF(K13851="handling and wharfage",SUM(P13851:Q13851),IF(OR(K13851="tank",K13851="Boat",K13851="car"),INDEX(Rate!$B$4:$M$25,MATCH(Gilbert!N13851,Rate!$A$4:$A$25,0),MATCH(Gilbert!L13851,Rate!$B$3:$M$3,0))*O13851*0.8,INDEX(Rate!$B$4:$M$25,MATCH(Gilbert!N13851,Rate!$A$4:$A$25,0),MATCH(Gilbert!L13851,Rate!$B$3:$M$3,0))*O13851)),"")</f>
        <v/>
      </c>
      <c r="T13851" s="71" t="str">
        <f t="shared" si="651"/>
        <v/>
      </c>
    </row>
    <row r="13852" spans="16:20">
      <c r="P13852" s="70" t="str">
        <f t="shared" si="649"/>
        <v/>
      </c>
      <c r="Q13852" s="70" t="str">
        <f t="shared" si="650"/>
        <v/>
      </c>
      <c r="R13852" s="70" t="str">
        <f>IFERROR(IF(K13852="handling and wharfage",SUM(P13852:Q13852),IF(OR(K13852="tank",K13852="Boat",K13852="car"),INDEX(Rate!$B$4:$M$25,MATCH(Gilbert!N13852,Rate!$A$4:$A$25,0),MATCH(Gilbert!L13852,Rate!$B$3:$M$3,0))*O13852*0.8,INDEX(Rate!$B$4:$M$25,MATCH(Gilbert!N13852,Rate!$A$4:$A$25,0),MATCH(Gilbert!L13852,Rate!$B$3:$M$3,0))*O13852)),"")</f>
        <v/>
      </c>
      <c r="T13852" s="71" t="str">
        <f t="shared" si="651"/>
        <v/>
      </c>
    </row>
    <row r="13853" spans="16:20">
      <c r="P13853" s="70" t="str">
        <f t="shared" si="649"/>
        <v/>
      </c>
      <c r="Q13853" s="70" t="str">
        <f t="shared" si="650"/>
        <v/>
      </c>
      <c r="R13853" s="70" t="str">
        <f>IFERROR(IF(K13853="handling and wharfage",SUM(P13853:Q13853),IF(OR(K13853="tank",K13853="Boat",K13853="car"),INDEX(Rate!$B$4:$M$25,MATCH(Gilbert!N13853,Rate!$A$4:$A$25,0),MATCH(Gilbert!L13853,Rate!$B$3:$M$3,0))*O13853*0.8,INDEX(Rate!$B$4:$M$25,MATCH(Gilbert!N13853,Rate!$A$4:$A$25,0),MATCH(Gilbert!L13853,Rate!$B$3:$M$3,0))*O13853)),"")</f>
        <v/>
      </c>
      <c r="T13853" s="71" t="str">
        <f t="shared" si="651"/>
        <v/>
      </c>
    </row>
    <row r="13854" spans="16:20">
      <c r="P13854" s="70" t="str">
        <f t="shared" si="649"/>
        <v/>
      </c>
      <c r="Q13854" s="70" t="str">
        <f t="shared" si="650"/>
        <v/>
      </c>
      <c r="R13854" s="70" t="str">
        <f>IFERROR(IF(K13854="handling and wharfage",SUM(P13854:Q13854),IF(OR(K13854="tank",K13854="Boat",K13854="car"),INDEX(Rate!$B$4:$M$25,MATCH(Gilbert!N13854,Rate!$A$4:$A$25,0),MATCH(Gilbert!L13854,Rate!$B$3:$M$3,0))*O13854*0.8,INDEX(Rate!$B$4:$M$25,MATCH(Gilbert!N13854,Rate!$A$4:$A$25,0),MATCH(Gilbert!L13854,Rate!$B$3:$M$3,0))*O13854)),"")</f>
        <v/>
      </c>
      <c r="T13854" s="71" t="str">
        <f t="shared" si="651"/>
        <v/>
      </c>
    </row>
    <row r="13855" spans="16:20">
      <c r="P13855" s="70" t="str">
        <f t="shared" si="649"/>
        <v/>
      </c>
      <c r="Q13855" s="70" t="str">
        <f t="shared" si="650"/>
        <v/>
      </c>
      <c r="R13855" s="70" t="str">
        <f>IFERROR(IF(K13855="handling and wharfage",SUM(P13855:Q13855),IF(OR(K13855="tank",K13855="Boat",K13855="car"),INDEX(Rate!$B$4:$M$25,MATCH(Gilbert!N13855,Rate!$A$4:$A$25,0),MATCH(Gilbert!L13855,Rate!$B$3:$M$3,0))*O13855*0.8,INDEX(Rate!$B$4:$M$25,MATCH(Gilbert!N13855,Rate!$A$4:$A$25,0),MATCH(Gilbert!L13855,Rate!$B$3:$M$3,0))*O13855)),"")</f>
        <v/>
      </c>
      <c r="T13855" s="71" t="str">
        <f t="shared" si="651"/>
        <v/>
      </c>
    </row>
    <row r="13856" spans="16:20">
      <c r="P13856" s="70" t="str">
        <f t="shared" si="649"/>
        <v/>
      </c>
      <c r="Q13856" s="70" t="str">
        <f t="shared" si="650"/>
        <v/>
      </c>
      <c r="R13856" s="70" t="str">
        <f>IFERROR(IF(K13856="handling and wharfage",SUM(P13856:Q13856),IF(OR(K13856="tank",K13856="Boat",K13856="car"),INDEX(Rate!$B$4:$M$25,MATCH(Gilbert!N13856,Rate!$A$4:$A$25,0),MATCH(Gilbert!L13856,Rate!$B$3:$M$3,0))*O13856*0.8,INDEX(Rate!$B$4:$M$25,MATCH(Gilbert!N13856,Rate!$A$4:$A$25,0),MATCH(Gilbert!L13856,Rate!$B$3:$M$3,0))*O13856)),"")</f>
        <v/>
      </c>
      <c r="T13856" s="71" t="str">
        <f t="shared" si="651"/>
        <v/>
      </c>
    </row>
    <row r="13857" spans="16:20">
      <c r="P13857" s="70" t="str">
        <f t="shared" si="649"/>
        <v/>
      </c>
      <c r="Q13857" s="70" t="str">
        <f t="shared" si="650"/>
        <v/>
      </c>
      <c r="R13857" s="70" t="str">
        <f>IFERROR(IF(K13857="handling and wharfage",SUM(P13857:Q13857),IF(OR(K13857="tank",K13857="Boat",K13857="car"),INDEX(Rate!$B$4:$M$25,MATCH(Gilbert!N13857,Rate!$A$4:$A$25,0),MATCH(Gilbert!L13857,Rate!$B$3:$M$3,0))*O13857*0.8,INDEX(Rate!$B$4:$M$25,MATCH(Gilbert!N13857,Rate!$A$4:$A$25,0),MATCH(Gilbert!L13857,Rate!$B$3:$M$3,0))*O13857)),"")</f>
        <v/>
      </c>
      <c r="T13857" s="71" t="str">
        <f t="shared" si="651"/>
        <v/>
      </c>
    </row>
    <row r="13858" spans="16:20">
      <c r="P13858" s="70" t="str">
        <f t="shared" si="649"/>
        <v/>
      </c>
      <c r="Q13858" s="70" t="str">
        <f t="shared" si="650"/>
        <v/>
      </c>
      <c r="R13858" s="70" t="str">
        <f>IFERROR(IF(K13858="handling and wharfage",SUM(P13858:Q13858),IF(OR(K13858="tank",K13858="Boat",K13858="car"),INDEX(Rate!$B$4:$M$25,MATCH(Gilbert!N13858,Rate!$A$4:$A$25,0),MATCH(Gilbert!L13858,Rate!$B$3:$M$3,0))*O13858*0.8,INDEX(Rate!$B$4:$M$25,MATCH(Gilbert!N13858,Rate!$A$4:$A$25,0),MATCH(Gilbert!L13858,Rate!$B$3:$M$3,0))*O13858)),"")</f>
        <v/>
      </c>
      <c r="T13858" s="71" t="str">
        <f t="shared" si="651"/>
        <v/>
      </c>
    </row>
    <row r="13859" spans="16:20">
      <c r="P13859" s="70" t="str">
        <f t="shared" si="649"/>
        <v/>
      </c>
      <c r="Q13859" s="70" t="str">
        <f t="shared" si="650"/>
        <v/>
      </c>
      <c r="R13859" s="70" t="str">
        <f>IFERROR(IF(K13859="handling and wharfage",SUM(P13859:Q13859),IF(OR(K13859="tank",K13859="Boat",K13859="car"),INDEX(Rate!$B$4:$M$25,MATCH(Gilbert!N13859,Rate!$A$4:$A$25,0),MATCH(Gilbert!L13859,Rate!$B$3:$M$3,0))*O13859*0.8,INDEX(Rate!$B$4:$M$25,MATCH(Gilbert!N13859,Rate!$A$4:$A$25,0),MATCH(Gilbert!L13859,Rate!$B$3:$M$3,0))*O13859)),"")</f>
        <v/>
      </c>
      <c r="T13859" s="71" t="str">
        <f t="shared" si="651"/>
        <v/>
      </c>
    </row>
    <row r="13860" spans="16:20">
      <c r="P13860" s="70" t="str">
        <f t="shared" si="649"/>
        <v/>
      </c>
      <c r="Q13860" s="70" t="str">
        <f t="shared" si="650"/>
        <v/>
      </c>
      <c r="R13860" s="70" t="str">
        <f>IFERROR(IF(K13860="handling and wharfage",SUM(P13860:Q13860),IF(OR(K13860="tank",K13860="Boat",K13860="car"),INDEX(Rate!$B$4:$M$25,MATCH(Gilbert!N13860,Rate!$A$4:$A$25,0),MATCH(Gilbert!L13860,Rate!$B$3:$M$3,0))*O13860*0.8,INDEX(Rate!$B$4:$M$25,MATCH(Gilbert!N13860,Rate!$A$4:$A$25,0),MATCH(Gilbert!L13860,Rate!$B$3:$M$3,0))*O13860)),"")</f>
        <v/>
      </c>
      <c r="T13860" s="71" t="str">
        <f t="shared" si="651"/>
        <v/>
      </c>
    </row>
    <row r="13861" spans="16:20">
      <c r="P13861" s="70" t="str">
        <f t="shared" si="649"/>
        <v/>
      </c>
      <c r="Q13861" s="70" t="str">
        <f t="shared" si="650"/>
        <v/>
      </c>
      <c r="R13861" s="70" t="str">
        <f>IFERROR(IF(K13861="handling and wharfage",SUM(P13861:Q13861),IF(OR(K13861="tank",K13861="Boat",K13861="car"),INDEX(Rate!$B$4:$M$25,MATCH(Gilbert!N13861,Rate!$A$4:$A$25,0),MATCH(Gilbert!L13861,Rate!$B$3:$M$3,0))*O13861*0.8,INDEX(Rate!$B$4:$M$25,MATCH(Gilbert!N13861,Rate!$A$4:$A$25,0),MATCH(Gilbert!L13861,Rate!$B$3:$M$3,0))*O13861)),"")</f>
        <v/>
      </c>
      <c r="T13861" s="71" t="str">
        <f t="shared" si="651"/>
        <v/>
      </c>
    </row>
    <row r="13862" spans="16:20">
      <c r="P13862" s="70" t="str">
        <f t="shared" si="649"/>
        <v/>
      </c>
      <c r="Q13862" s="70" t="str">
        <f t="shared" si="650"/>
        <v/>
      </c>
      <c r="R13862" s="70" t="str">
        <f>IFERROR(IF(K13862="handling and wharfage",SUM(P13862:Q13862),IF(OR(K13862="tank",K13862="Boat",K13862="car"),INDEX(Rate!$B$4:$M$25,MATCH(Gilbert!N13862,Rate!$A$4:$A$25,0),MATCH(Gilbert!L13862,Rate!$B$3:$M$3,0))*O13862*0.8,INDEX(Rate!$B$4:$M$25,MATCH(Gilbert!N13862,Rate!$A$4:$A$25,0),MATCH(Gilbert!L13862,Rate!$B$3:$M$3,0))*O13862)),"")</f>
        <v/>
      </c>
      <c r="T13862" s="71" t="str">
        <f t="shared" si="651"/>
        <v/>
      </c>
    </row>
    <row r="13863" spans="16:20">
      <c r="P13863" s="70" t="str">
        <f t="shared" si="649"/>
        <v/>
      </c>
      <c r="Q13863" s="70" t="str">
        <f t="shared" si="650"/>
        <v/>
      </c>
      <c r="R13863" s="70" t="str">
        <f>IFERROR(IF(K13863="handling and wharfage",SUM(P13863:Q13863),IF(OR(K13863="tank",K13863="Boat",K13863="car"),INDEX(Rate!$B$4:$M$25,MATCH(Gilbert!N13863,Rate!$A$4:$A$25,0),MATCH(Gilbert!L13863,Rate!$B$3:$M$3,0))*O13863*0.8,INDEX(Rate!$B$4:$M$25,MATCH(Gilbert!N13863,Rate!$A$4:$A$25,0),MATCH(Gilbert!L13863,Rate!$B$3:$M$3,0))*O13863)),"")</f>
        <v/>
      </c>
      <c r="T13863" s="71" t="str">
        <f t="shared" si="651"/>
        <v/>
      </c>
    </row>
    <row r="13864" spans="16:20">
      <c r="P13864" s="70" t="str">
        <f t="shared" si="649"/>
        <v/>
      </c>
      <c r="Q13864" s="70" t="str">
        <f t="shared" si="650"/>
        <v/>
      </c>
      <c r="R13864" s="70" t="str">
        <f>IFERROR(IF(K13864="handling and wharfage",SUM(P13864:Q13864),IF(OR(K13864="tank",K13864="Boat",K13864="car"),INDEX(Rate!$B$4:$M$25,MATCH(Gilbert!N13864,Rate!$A$4:$A$25,0),MATCH(Gilbert!L13864,Rate!$B$3:$M$3,0))*O13864*0.8,INDEX(Rate!$B$4:$M$25,MATCH(Gilbert!N13864,Rate!$A$4:$A$25,0),MATCH(Gilbert!L13864,Rate!$B$3:$M$3,0))*O13864)),"")</f>
        <v/>
      </c>
      <c r="T13864" s="71" t="str">
        <f t="shared" si="651"/>
        <v/>
      </c>
    </row>
    <row r="13865" spans="16:20">
      <c r="P13865" s="70" t="str">
        <f t="shared" si="649"/>
        <v/>
      </c>
      <c r="Q13865" s="70" t="str">
        <f t="shared" si="650"/>
        <v/>
      </c>
      <c r="R13865" s="70" t="str">
        <f>IFERROR(IF(K13865="handling and wharfage",SUM(P13865:Q13865),IF(OR(K13865="tank",K13865="Boat",K13865="car"),INDEX(Rate!$B$4:$M$25,MATCH(Gilbert!N13865,Rate!$A$4:$A$25,0),MATCH(Gilbert!L13865,Rate!$B$3:$M$3,0))*O13865*0.8,INDEX(Rate!$B$4:$M$25,MATCH(Gilbert!N13865,Rate!$A$4:$A$25,0),MATCH(Gilbert!L13865,Rate!$B$3:$M$3,0))*O13865)),"")</f>
        <v/>
      </c>
      <c r="T13865" s="71" t="str">
        <f t="shared" si="651"/>
        <v/>
      </c>
    </row>
    <row r="13866" spans="16:20">
      <c r="P13866" s="70" t="str">
        <f t="shared" si="649"/>
        <v/>
      </c>
      <c r="Q13866" s="70" t="str">
        <f t="shared" si="650"/>
        <v/>
      </c>
      <c r="R13866" s="70" t="str">
        <f>IFERROR(IF(K13866="handling and wharfage",SUM(P13866:Q13866),IF(OR(K13866="tank",K13866="Boat",K13866="car"),INDEX(Rate!$B$4:$M$25,MATCH(Gilbert!N13866,Rate!$A$4:$A$25,0),MATCH(Gilbert!L13866,Rate!$B$3:$M$3,0))*O13866*0.8,INDEX(Rate!$B$4:$M$25,MATCH(Gilbert!N13866,Rate!$A$4:$A$25,0),MATCH(Gilbert!L13866,Rate!$B$3:$M$3,0))*O13866)),"")</f>
        <v/>
      </c>
      <c r="T13866" s="71" t="str">
        <f t="shared" si="651"/>
        <v/>
      </c>
    </row>
    <row r="13867" spans="16:20">
      <c r="P13867" s="70" t="str">
        <f t="shared" si="649"/>
        <v/>
      </c>
      <c r="Q13867" s="70" t="str">
        <f t="shared" si="650"/>
        <v/>
      </c>
      <c r="R13867" s="70" t="str">
        <f>IFERROR(IF(K13867="handling and wharfage",SUM(P13867:Q13867),IF(OR(K13867="tank",K13867="Boat",K13867="car"),INDEX(Rate!$B$4:$M$25,MATCH(Gilbert!N13867,Rate!$A$4:$A$25,0),MATCH(Gilbert!L13867,Rate!$B$3:$M$3,0))*O13867*0.8,INDEX(Rate!$B$4:$M$25,MATCH(Gilbert!N13867,Rate!$A$4:$A$25,0),MATCH(Gilbert!L13867,Rate!$B$3:$M$3,0))*O13867)),"")</f>
        <v/>
      </c>
      <c r="T13867" s="71" t="str">
        <f t="shared" si="651"/>
        <v/>
      </c>
    </row>
    <row r="13868" spans="16:20">
      <c r="P13868" s="70" t="str">
        <f t="shared" si="649"/>
        <v/>
      </c>
      <c r="Q13868" s="70" t="str">
        <f t="shared" si="650"/>
        <v/>
      </c>
      <c r="R13868" s="70" t="str">
        <f>IFERROR(IF(K13868="handling and wharfage",SUM(P13868:Q13868),IF(OR(K13868="tank",K13868="Boat",K13868="car"),INDEX(Rate!$B$4:$M$25,MATCH(Gilbert!N13868,Rate!$A$4:$A$25,0),MATCH(Gilbert!L13868,Rate!$B$3:$M$3,0))*O13868*0.8,INDEX(Rate!$B$4:$M$25,MATCH(Gilbert!N13868,Rate!$A$4:$A$25,0),MATCH(Gilbert!L13868,Rate!$B$3:$M$3,0))*O13868)),"")</f>
        <v/>
      </c>
      <c r="T13868" s="71" t="str">
        <f t="shared" si="651"/>
        <v/>
      </c>
    </row>
    <row r="13869" spans="16:20">
      <c r="P13869" s="70" t="str">
        <f t="shared" si="649"/>
        <v/>
      </c>
      <c r="Q13869" s="70" t="str">
        <f t="shared" si="650"/>
        <v/>
      </c>
      <c r="R13869" s="70" t="str">
        <f>IFERROR(IF(K13869="handling and wharfage",SUM(P13869:Q13869),IF(OR(K13869="tank",K13869="Boat",K13869="car"),INDEX(Rate!$B$4:$M$25,MATCH(Gilbert!N13869,Rate!$A$4:$A$25,0),MATCH(Gilbert!L13869,Rate!$B$3:$M$3,0))*O13869*0.8,INDEX(Rate!$B$4:$M$25,MATCH(Gilbert!N13869,Rate!$A$4:$A$25,0),MATCH(Gilbert!L13869,Rate!$B$3:$M$3,0))*O13869)),"")</f>
        <v/>
      </c>
      <c r="T13869" s="71" t="str">
        <f t="shared" si="651"/>
        <v/>
      </c>
    </row>
    <row r="13870" spans="16:20">
      <c r="P13870" s="70" t="str">
        <f t="shared" si="649"/>
        <v/>
      </c>
      <c r="Q13870" s="70" t="str">
        <f t="shared" si="650"/>
        <v/>
      </c>
      <c r="R13870" s="70" t="str">
        <f>IFERROR(IF(K13870="handling and wharfage",SUM(P13870:Q13870),IF(OR(K13870="tank",K13870="Boat",K13870="car"),INDEX(Rate!$B$4:$M$25,MATCH(Gilbert!N13870,Rate!$A$4:$A$25,0),MATCH(Gilbert!L13870,Rate!$B$3:$M$3,0))*O13870*0.8,INDEX(Rate!$B$4:$M$25,MATCH(Gilbert!N13870,Rate!$A$4:$A$25,0),MATCH(Gilbert!L13870,Rate!$B$3:$M$3,0))*O13870)),"")</f>
        <v/>
      </c>
      <c r="T13870" s="71" t="str">
        <f t="shared" si="651"/>
        <v/>
      </c>
    </row>
    <row r="13871" spans="16:20">
      <c r="P13871" s="70" t="str">
        <f t="shared" si="649"/>
        <v/>
      </c>
      <c r="Q13871" s="70" t="str">
        <f t="shared" si="650"/>
        <v/>
      </c>
      <c r="R13871" s="70" t="str">
        <f>IFERROR(IF(K13871="handling and wharfage",SUM(P13871:Q13871),IF(OR(K13871="tank",K13871="Boat",K13871="car"),INDEX(Rate!$B$4:$M$25,MATCH(Gilbert!N13871,Rate!$A$4:$A$25,0),MATCH(Gilbert!L13871,Rate!$B$3:$M$3,0))*O13871*0.8,INDEX(Rate!$B$4:$M$25,MATCH(Gilbert!N13871,Rate!$A$4:$A$25,0),MATCH(Gilbert!L13871,Rate!$B$3:$M$3,0))*O13871)),"")</f>
        <v/>
      </c>
      <c r="T13871" s="71" t="str">
        <f t="shared" si="651"/>
        <v/>
      </c>
    </row>
    <row r="13872" spans="16:20">
      <c r="P13872" s="70" t="str">
        <f t="shared" si="649"/>
        <v/>
      </c>
      <c r="Q13872" s="70" t="str">
        <f t="shared" si="650"/>
        <v/>
      </c>
      <c r="R13872" s="70" t="str">
        <f>IFERROR(IF(K13872="handling and wharfage",SUM(P13872:Q13872),IF(OR(K13872="tank",K13872="Boat",K13872="car"),INDEX(Rate!$B$4:$M$25,MATCH(Gilbert!N13872,Rate!$A$4:$A$25,0),MATCH(Gilbert!L13872,Rate!$B$3:$M$3,0))*O13872*0.8,INDEX(Rate!$B$4:$M$25,MATCH(Gilbert!N13872,Rate!$A$4:$A$25,0),MATCH(Gilbert!L13872,Rate!$B$3:$M$3,0))*O13872)),"")</f>
        <v/>
      </c>
      <c r="T13872" s="71" t="str">
        <f t="shared" si="651"/>
        <v/>
      </c>
    </row>
    <row r="13873" spans="16:20">
      <c r="P13873" s="70" t="str">
        <f t="shared" si="649"/>
        <v/>
      </c>
      <c r="Q13873" s="70" t="str">
        <f t="shared" si="650"/>
        <v/>
      </c>
      <c r="R13873" s="70" t="str">
        <f>IFERROR(IF(K13873="handling and wharfage",SUM(P13873:Q13873),IF(OR(K13873="tank",K13873="Boat",K13873="car"),INDEX(Rate!$B$4:$M$25,MATCH(Gilbert!N13873,Rate!$A$4:$A$25,0),MATCH(Gilbert!L13873,Rate!$B$3:$M$3,0))*O13873*0.8,INDEX(Rate!$B$4:$M$25,MATCH(Gilbert!N13873,Rate!$A$4:$A$25,0),MATCH(Gilbert!L13873,Rate!$B$3:$M$3,0))*O13873)),"")</f>
        <v/>
      </c>
      <c r="T13873" s="71" t="str">
        <f t="shared" si="651"/>
        <v/>
      </c>
    </row>
    <row r="13874" spans="16:20">
      <c r="P13874" s="70" t="str">
        <f t="shared" si="649"/>
        <v/>
      </c>
      <c r="Q13874" s="70" t="str">
        <f t="shared" si="650"/>
        <v/>
      </c>
      <c r="R13874" s="70" t="str">
        <f>IFERROR(IF(K13874="handling and wharfage",SUM(P13874:Q13874),IF(OR(K13874="tank",K13874="Boat",K13874="car"),INDEX(Rate!$B$4:$M$25,MATCH(Gilbert!N13874,Rate!$A$4:$A$25,0),MATCH(Gilbert!L13874,Rate!$B$3:$M$3,0))*O13874*0.8,INDEX(Rate!$B$4:$M$25,MATCH(Gilbert!N13874,Rate!$A$4:$A$25,0),MATCH(Gilbert!L13874,Rate!$B$3:$M$3,0))*O13874)),"")</f>
        <v/>
      </c>
      <c r="T13874" s="71" t="str">
        <f t="shared" si="651"/>
        <v/>
      </c>
    </row>
    <row r="13875" spans="16:20">
      <c r="P13875" s="70" t="str">
        <f t="shared" si="649"/>
        <v/>
      </c>
      <c r="Q13875" s="70" t="str">
        <f t="shared" si="650"/>
        <v/>
      </c>
      <c r="R13875" s="70" t="str">
        <f>IFERROR(IF(K13875="handling and wharfage",SUM(P13875:Q13875),IF(OR(K13875="tank",K13875="Boat",K13875="car"),INDEX(Rate!$B$4:$M$25,MATCH(Gilbert!N13875,Rate!$A$4:$A$25,0),MATCH(Gilbert!L13875,Rate!$B$3:$M$3,0))*O13875*0.8,INDEX(Rate!$B$4:$M$25,MATCH(Gilbert!N13875,Rate!$A$4:$A$25,0),MATCH(Gilbert!L13875,Rate!$B$3:$M$3,0))*O13875)),"")</f>
        <v/>
      </c>
      <c r="T13875" s="71" t="str">
        <f t="shared" si="651"/>
        <v/>
      </c>
    </row>
    <row r="13876" spans="16:20">
      <c r="P13876" s="70" t="str">
        <f t="shared" si="649"/>
        <v/>
      </c>
      <c r="Q13876" s="70" t="str">
        <f t="shared" si="650"/>
        <v/>
      </c>
      <c r="R13876" s="70" t="str">
        <f>IFERROR(IF(K13876="handling and wharfage",SUM(P13876:Q13876),IF(OR(K13876="tank",K13876="Boat",K13876="car"),INDEX(Rate!$B$4:$M$25,MATCH(Gilbert!N13876,Rate!$A$4:$A$25,0),MATCH(Gilbert!L13876,Rate!$B$3:$M$3,0))*O13876*0.8,INDEX(Rate!$B$4:$M$25,MATCH(Gilbert!N13876,Rate!$A$4:$A$25,0),MATCH(Gilbert!L13876,Rate!$B$3:$M$3,0))*O13876)),"")</f>
        <v/>
      </c>
      <c r="T13876" s="71" t="str">
        <f t="shared" si="651"/>
        <v/>
      </c>
    </row>
    <row r="13877" spans="16:20">
      <c r="P13877" s="70" t="str">
        <f t="shared" si="649"/>
        <v/>
      </c>
      <c r="Q13877" s="70" t="str">
        <f t="shared" si="650"/>
        <v/>
      </c>
      <c r="R13877" s="70" t="str">
        <f>IFERROR(IF(K13877="handling and wharfage",SUM(P13877:Q13877),IF(OR(K13877="tank",K13877="Boat",K13877="car"),INDEX(Rate!$B$4:$M$25,MATCH(Gilbert!N13877,Rate!$A$4:$A$25,0),MATCH(Gilbert!L13877,Rate!$B$3:$M$3,0))*O13877*0.8,INDEX(Rate!$B$4:$M$25,MATCH(Gilbert!N13877,Rate!$A$4:$A$25,0),MATCH(Gilbert!L13877,Rate!$B$3:$M$3,0))*O13877)),"")</f>
        <v/>
      </c>
      <c r="T13877" s="71" t="str">
        <f t="shared" si="651"/>
        <v/>
      </c>
    </row>
    <row r="13878" spans="16:20">
      <c r="P13878" s="70" t="str">
        <f t="shared" si="649"/>
        <v/>
      </c>
      <c r="Q13878" s="70" t="str">
        <f t="shared" si="650"/>
        <v/>
      </c>
      <c r="R13878" s="70" t="str">
        <f>IFERROR(IF(K13878="handling and wharfage",SUM(P13878:Q13878),IF(OR(K13878="tank",K13878="Boat",K13878="car"),INDEX(Rate!$B$4:$M$25,MATCH(Gilbert!N13878,Rate!$A$4:$A$25,0),MATCH(Gilbert!L13878,Rate!$B$3:$M$3,0))*O13878*0.8,INDEX(Rate!$B$4:$M$25,MATCH(Gilbert!N13878,Rate!$A$4:$A$25,0),MATCH(Gilbert!L13878,Rate!$B$3:$M$3,0))*O13878)),"")</f>
        <v/>
      </c>
      <c r="T13878" s="71" t="str">
        <f t="shared" si="651"/>
        <v/>
      </c>
    </row>
    <row r="13879" spans="16:20">
      <c r="P13879" s="70" t="str">
        <f t="shared" si="649"/>
        <v/>
      </c>
      <c r="Q13879" s="70" t="str">
        <f t="shared" si="650"/>
        <v/>
      </c>
      <c r="R13879" s="70" t="str">
        <f>IFERROR(IF(K13879="handling and wharfage",SUM(P13879:Q13879),IF(OR(K13879="tank",K13879="Boat",K13879="car"),INDEX(Rate!$B$4:$M$25,MATCH(Gilbert!N13879,Rate!$A$4:$A$25,0),MATCH(Gilbert!L13879,Rate!$B$3:$M$3,0))*O13879*0.8,INDEX(Rate!$B$4:$M$25,MATCH(Gilbert!N13879,Rate!$A$4:$A$25,0),MATCH(Gilbert!L13879,Rate!$B$3:$M$3,0))*O13879)),"")</f>
        <v/>
      </c>
      <c r="T13879" s="71" t="str">
        <f t="shared" si="651"/>
        <v/>
      </c>
    </row>
    <row r="13880" spans="16:20">
      <c r="P13880" s="70" t="str">
        <f t="shared" si="649"/>
        <v/>
      </c>
      <c r="Q13880" s="70" t="str">
        <f t="shared" si="650"/>
        <v/>
      </c>
      <c r="R13880" s="70" t="str">
        <f>IFERROR(IF(K13880="handling and wharfage",SUM(P13880:Q13880),IF(OR(K13880="tank",K13880="Boat",K13880="car"),INDEX(Rate!$B$4:$M$25,MATCH(Gilbert!N13880,Rate!$A$4:$A$25,0),MATCH(Gilbert!L13880,Rate!$B$3:$M$3,0))*O13880*0.8,INDEX(Rate!$B$4:$M$25,MATCH(Gilbert!N13880,Rate!$A$4:$A$25,0),MATCH(Gilbert!L13880,Rate!$B$3:$M$3,0))*O13880)),"")</f>
        <v/>
      </c>
      <c r="T13880" s="71" t="str">
        <f t="shared" si="651"/>
        <v/>
      </c>
    </row>
    <row r="13881" spans="16:20">
      <c r="P13881" s="70" t="str">
        <f t="shared" si="649"/>
        <v/>
      </c>
      <c r="Q13881" s="70" t="str">
        <f t="shared" si="650"/>
        <v/>
      </c>
      <c r="R13881" s="70" t="str">
        <f>IFERROR(IF(K13881="handling and wharfage",SUM(P13881:Q13881),IF(OR(K13881="tank",K13881="Boat",K13881="car"),INDEX(Rate!$B$4:$M$25,MATCH(Gilbert!N13881,Rate!$A$4:$A$25,0),MATCH(Gilbert!L13881,Rate!$B$3:$M$3,0))*O13881*0.8,INDEX(Rate!$B$4:$M$25,MATCH(Gilbert!N13881,Rate!$A$4:$A$25,0),MATCH(Gilbert!L13881,Rate!$B$3:$M$3,0))*O13881)),"")</f>
        <v/>
      </c>
      <c r="T13881" s="71" t="str">
        <f t="shared" si="651"/>
        <v/>
      </c>
    </row>
    <row r="13882" spans="16:20">
      <c r="P13882" s="70" t="str">
        <f t="shared" si="649"/>
        <v/>
      </c>
      <c r="Q13882" s="70" t="str">
        <f t="shared" si="650"/>
        <v/>
      </c>
      <c r="R13882" s="70" t="str">
        <f>IFERROR(IF(K13882="handling and wharfage",SUM(P13882:Q13882),IF(OR(K13882="tank",K13882="Boat",K13882="car"),INDEX(Rate!$B$4:$M$25,MATCH(Gilbert!N13882,Rate!$A$4:$A$25,0),MATCH(Gilbert!L13882,Rate!$B$3:$M$3,0))*O13882*0.8,INDEX(Rate!$B$4:$M$25,MATCH(Gilbert!N13882,Rate!$A$4:$A$25,0),MATCH(Gilbert!L13882,Rate!$B$3:$M$3,0))*O13882)),"")</f>
        <v/>
      </c>
      <c r="T13882" s="71" t="str">
        <f t="shared" si="651"/>
        <v/>
      </c>
    </row>
    <row r="13883" spans="16:20">
      <c r="P13883" s="70" t="str">
        <f t="shared" si="649"/>
        <v/>
      </c>
      <c r="Q13883" s="70" t="str">
        <f t="shared" si="650"/>
        <v/>
      </c>
      <c r="R13883" s="70" t="str">
        <f>IFERROR(IF(K13883="handling and wharfage",SUM(P13883:Q13883),IF(OR(K13883="tank",K13883="Boat",K13883="car"),INDEX(Rate!$B$4:$M$25,MATCH(Gilbert!N13883,Rate!$A$4:$A$25,0),MATCH(Gilbert!L13883,Rate!$B$3:$M$3,0))*O13883*0.8,INDEX(Rate!$B$4:$M$25,MATCH(Gilbert!N13883,Rate!$A$4:$A$25,0),MATCH(Gilbert!L13883,Rate!$B$3:$M$3,0))*O13883)),"")</f>
        <v/>
      </c>
      <c r="T13883" s="71" t="str">
        <f t="shared" si="651"/>
        <v/>
      </c>
    </row>
    <row r="13884" spans="16:20">
      <c r="P13884" s="70" t="str">
        <f t="shared" si="649"/>
        <v/>
      </c>
      <c r="Q13884" s="70" t="str">
        <f t="shared" si="650"/>
        <v/>
      </c>
      <c r="R13884" s="70" t="str">
        <f>IFERROR(IF(K13884="handling and wharfage",SUM(P13884:Q13884),IF(OR(K13884="tank",K13884="Boat",K13884="car"),INDEX(Rate!$B$4:$M$25,MATCH(Gilbert!N13884,Rate!$A$4:$A$25,0),MATCH(Gilbert!L13884,Rate!$B$3:$M$3,0))*O13884*0.8,INDEX(Rate!$B$4:$M$25,MATCH(Gilbert!N13884,Rate!$A$4:$A$25,0),MATCH(Gilbert!L13884,Rate!$B$3:$M$3,0))*O13884)),"")</f>
        <v/>
      </c>
      <c r="T13884" s="71" t="str">
        <f t="shared" si="651"/>
        <v/>
      </c>
    </row>
    <row r="13885" spans="16:20">
      <c r="P13885" s="70" t="str">
        <f t="shared" si="649"/>
        <v/>
      </c>
      <c r="Q13885" s="70" t="str">
        <f t="shared" si="650"/>
        <v/>
      </c>
      <c r="R13885" s="70" t="str">
        <f>IFERROR(IF(K13885="handling and wharfage",SUM(P13885:Q13885),IF(OR(K13885="tank",K13885="Boat",K13885="car"),INDEX(Rate!$B$4:$M$25,MATCH(Gilbert!N13885,Rate!$A$4:$A$25,0),MATCH(Gilbert!L13885,Rate!$B$3:$M$3,0))*O13885*0.8,INDEX(Rate!$B$4:$M$25,MATCH(Gilbert!N13885,Rate!$A$4:$A$25,0),MATCH(Gilbert!L13885,Rate!$B$3:$M$3,0))*O13885)),"")</f>
        <v/>
      </c>
      <c r="T13885" s="71" t="str">
        <f t="shared" si="651"/>
        <v/>
      </c>
    </row>
    <row r="13886" spans="16:20">
      <c r="P13886" s="70" t="str">
        <f t="shared" si="649"/>
        <v/>
      </c>
      <c r="Q13886" s="70" t="str">
        <f t="shared" si="650"/>
        <v/>
      </c>
      <c r="R13886" s="70" t="str">
        <f>IFERROR(IF(K13886="handling and wharfage",SUM(P13886:Q13886),IF(OR(K13886="tank",K13886="Boat",K13886="car"),INDEX(Rate!$B$4:$M$25,MATCH(Gilbert!N13886,Rate!$A$4:$A$25,0),MATCH(Gilbert!L13886,Rate!$B$3:$M$3,0))*O13886*0.8,INDEX(Rate!$B$4:$M$25,MATCH(Gilbert!N13886,Rate!$A$4:$A$25,0),MATCH(Gilbert!L13886,Rate!$B$3:$M$3,0))*O13886)),"")</f>
        <v/>
      </c>
      <c r="T13886" s="71" t="str">
        <f t="shared" si="651"/>
        <v/>
      </c>
    </row>
    <row r="13887" spans="16:20">
      <c r="P13887" s="70" t="str">
        <f t="shared" si="649"/>
        <v/>
      </c>
      <c r="Q13887" s="70" t="str">
        <f t="shared" si="650"/>
        <v/>
      </c>
      <c r="R13887" s="70" t="str">
        <f>IFERROR(IF(K13887="handling and wharfage",SUM(P13887:Q13887),IF(OR(K13887="tank",K13887="Boat",K13887="car"),INDEX(Rate!$B$4:$M$25,MATCH(Gilbert!N13887,Rate!$A$4:$A$25,0),MATCH(Gilbert!L13887,Rate!$B$3:$M$3,0))*O13887*0.8,INDEX(Rate!$B$4:$M$25,MATCH(Gilbert!N13887,Rate!$A$4:$A$25,0),MATCH(Gilbert!L13887,Rate!$B$3:$M$3,0))*O13887)),"")</f>
        <v/>
      </c>
      <c r="T13887" s="71" t="str">
        <f t="shared" si="651"/>
        <v/>
      </c>
    </row>
    <row r="13888" spans="16:20">
      <c r="P13888" s="70" t="str">
        <f t="shared" si="649"/>
        <v/>
      </c>
      <c r="Q13888" s="70" t="str">
        <f t="shared" si="650"/>
        <v/>
      </c>
      <c r="R13888" s="70" t="str">
        <f>IFERROR(IF(K13888="handling and wharfage",SUM(P13888:Q13888),IF(OR(K13888="tank",K13888="Boat",K13888="car"),INDEX(Rate!$B$4:$M$25,MATCH(Gilbert!N13888,Rate!$A$4:$A$25,0),MATCH(Gilbert!L13888,Rate!$B$3:$M$3,0))*O13888*0.8,INDEX(Rate!$B$4:$M$25,MATCH(Gilbert!N13888,Rate!$A$4:$A$25,0),MATCH(Gilbert!L13888,Rate!$B$3:$M$3,0))*O13888)),"")</f>
        <v/>
      </c>
      <c r="T13888" s="71" t="str">
        <f t="shared" si="651"/>
        <v/>
      </c>
    </row>
    <row r="13889" spans="16:20">
      <c r="P13889" s="70" t="str">
        <f t="shared" si="649"/>
        <v/>
      </c>
      <c r="Q13889" s="70" t="str">
        <f t="shared" si="650"/>
        <v/>
      </c>
      <c r="R13889" s="70" t="str">
        <f>IFERROR(IF(K13889="handling and wharfage",SUM(P13889:Q13889),IF(OR(K13889="tank",K13889="Boat",K13889="car"),INDEX(Rate!$B$4:$M$25,MATCH(Gilbert!N13889,Rate!$A$4:$A$25,0),MATCH(Gilbert!L13889,Rate!$B$3:$M$3,0))*O13889*0.8,INDEX(Rate!$B$4:$M$25,MATCH(Gilbert!N13889,Rate!$A$4:$A$25,0),MATCH(Gilbert!L13889,Rate!$B$3:$M$3,0))*O13889)),"")</f>
        <v/>
      </c>
      <c r="T13889" s="71" t="str">
        <f t="shared" si="651"/>
        <v/>
      </c>
    </row>
    <row r="13890" spans="16:20">
      <c r="P13890" s="70" t="str">
        <f t="shared" si="649"/>
        <v/>
      </c>
      <c r="Q13890" s="70" t="str">
        <f t="shared" si="650"/>
        <v/>
      </c>
      <c r="R13890" s="70" t="str">
        <f>IFERROR(IF(K13890="handling and wharfage",SUM(P13890:Q13890),IF(OR(K13890="tank",K13890="Boat",K13890="car"),INDEX(Rate!$B$4:$M$25,MATCH(Gilbert!N13890,Rate!$A$4:$A$25,0),MATCH(Gilbert!L13890,Rate!$B$3:$M$3,0))*O13890*0.8,INDEX(Rate!$B$4:$M$25,MATCH(Gilbert!N13890,Rate!$A$4:$A$25,0),MATCH(Gilbert!L13890,Rate!$B$3:$M$3,0))*O13890)),"")</f>
        <v/>
      </c>
      <c r="T13890" s="71" t="str">
        <f t="shared" si="651"/>
        <v/>
      </c>
    </row>
    <row r="13891" spans="16:20">
      <c r="P13891" s="70" t="str">
        <f t="shared" ref="P13891:P13912" si="652">IF(OR(K13891="handling and wharfage",K13891="rau handling and wharfage"),O13891*30,"")</f>
        <v/>
      </c>
      <c r="Q13891" s="70" t="str">
        <f t="shared" ref="Q13891:Q13912" si="653">IF(K13891&lt;&gt;"handling and wharfage","",O13891*3.5)</f>
        <v/>
      </c>
      <c r="R13891" s="70" t="str">
        <f>IFERROR(IF(K13891="handling and wharfage",SUM(P13891:Q13891),IF(OR(K13891="tank",K13891="Boat",K13891="car"),INDEX(Rate!$B$4:$M$25,MATCH(Gilbert!N13891,Rate!$A$4:$A$25,0),MATCH(Gilbert!L13891,Rate!$B$3:$M$3,0))*O13891*0.8,INDEX(Rate!$B$4:$M$25,MATCH(Gilbert!N13891,Rate!$A$4:$A$25,0),MATCH(Gilbert!L13891,Rate!$B$3:$M$3,0))*O13891)),"")</f>
        <v/>
      </c>
      <c r="T13891" s="71" t="str">
        <f t="shared" ref="T13891:T13922" si="654">IF(L13891="","",IF(L13891="General2","F0070000061A","E31250000331"))</f>
        <v/>
      </c>
    </row>
    <row r="13892" spans="16:20">
      <c r="P13892" s="70" t="str">
        <f t="shared" si="652"/>
        <v/>
      </c>
      <c r="Q13892" s="70" t="str">
        <f t="shared" si="653"/>
        <v/>
      </c>
      <c r="R13892" s="70" t="str">
        <f>IFERROR(IF(K13892="handling and wharfage",SUM(P13892:Q13892),IF(OR(K13892="tank",K13892="Boat",K13892="car"),INDEX(Rate!$B$4:$M$25,MATCH(Gilbert!N13892,Rate!$A$4:$A$25,0),MATCH(Gilbert!L13892,Rate!$B$3:$M$3,0))*O13892*0.8,INDEX(Rate!$B$4:$M$25,MATCH(Gilbert!N13892,Rate!$A$4:$A$25,0),MATCH(Gilbert!L13892,Rate!$B$3:$M$3,0))*O13892)),"")</f>
        <v/>
      </c>
      <c r="T13892" s="71" t="str">
        <f t="shared" si="654"/>
        <v/>
      </c>
    </row>
    <row r="13893" spans="16:20">
      <c r="P13893" s="70" t="str">
        <f t="shared" si="652"/>
        <v/>
      </c>
      <c r="Q13893" s="70" t="str">
        <f t="shared" si="653"/>
        <v/>
      </c>
      <c r="R13893" s="70" t="str">
        <f>IFERROR(IF(K13893="handling and wharfage",SUM(P13893:Q13893),IF(OR(K13893="tank",K13893="Boat",K13893="car"),INDEX(Rate!$B$4:$M$25,MATCH(Gilbert!N13893,Rate!$A$4:$A$25,0),MATCH(Gilbert!L13893,Rate!$B$3:$M$3,0))*O13893*0.8,INDEX(Rate!$B$4:$M$25,MATCH(Gilbert!N13893,Rate!$A$4:$A$25,0),MATCH(Gilbert!L13893,Rate!$B$3:$M$3,0))*O13893)),"")</f>
        <v/>
      </c>
      <c r="T13893" s="71" t="str">
        <f t="shared" si="654"/>
        <v/>
      </c>
    </row>
    <row r="13894" spans="16:20">
      <c r="P13894" s="70" t="str">
        <f t="shared" si="652"/>
        <v/>
      </c>
      <c r="Q13894" s="70" t="str">
        <f t="shared" si="653"/>
        <v/>
      </c>
      <c r="R13894" s="70" t="str">
        <f>IFERROR(IF(K13894="handling and wharfage",SUM(P13894:Q13894),IF(OR(K13894="tank",K13894="Boat",K13894="car"),INDEX(Rate!$B$4:$M$25,MATCH(Gilbert!N13894,Rate!$A$4:$A$25,0),MATCH(Gilbert!L13894,Rate!$B$3:$M$3,0))*O13894*0.8,INDEX(Rate!$B$4:$M$25,MATCH(Gilbert!N13894,Rate!$A$4:$A$25,0),MATCH(Gilbert!L13894,Rate!$B$3:$M$3,0))*O13894)),"")</f>
        <v/>
      </c>
      <c r="T13894" s="71" t="str">
        <f t="shared" si="654"/>
        <v/>
      </c>
    </row>
    <row r="13895" spans="16:20">
      <c r="P13895" s="70" t="str">
        <f t="shared" si="652"/>
        <v/>
      </c>
      <c r="Q13895" s="70" t="str">
        <f t="shared" si="653"/>
        <v/>
      </c>
      <c r="R13895" s="70" t="str">
        <f>IFERROR(IF(K13895="handling and wharfage",SUM(P13895:Q13895),IF(OR(K13895="tank",K13895="Boat",K13895="car"),INDEX(Rate!$B$4:$M$25,MATCH(Gilbert!N13895,Rate!$A$4:$A$25,0),MATCH(Gilbert!L13895,Rate!$B$3:$M$3,0))*O13895*0.8,INDEX(Rate!$B$4:$M$25,MATCH(Gilbert!N13895,Rate!$A$4:$A$25,0),MATCH(Gilbert!L13895,Rate!$B$3:$M$3,0))*O13895)),"")</f>
        <v/>
      </c>
      <c r="T13895" s="71" t="str">
        <f t="shared" si="654"/>
        <v/>
      </c>
    </row>
    <row r="13896" spans="16:20">
      <c r="P13896" s="70" t="str">
        <f t="shared" si="652"/>
        <v/>
      </c>
      <c r="Q13896" s="70" t="str">
        <f t="shared" si="653"/>
        <v/>
      </c>
      <c r="R13896" s="70" t="str">
        <f>IFERROR(IF(K13896="handling and wharfage",SUM(P13896:Q13896),IF(OR(K13896="tank",K13896="Boat",K13896="car"),INDEX(Rate!$B$4:$M$25,MATCH(Gilbert!N13896,Rate!$A$4:$A$25,0),MATCH(Gilbert!L13896,Rate!$B$3:$M$3,0))*O13896*0.8,INDEX(Rate!$B$4:$M$25,MATCH(Gilbert!N13896,Rate!$A$4:$A$25,0),MATCH(Gilbert!L13896,Rate!$B$3:$M$3,0))*O13896)),"")</f>
        <v/>
      </c>
      <c r="T13896" s="71" t="str">
        <f t="shared" si="654"/>
        <v/>
      </c>
    </row>
    <row r="13897" spans="16:20">
      <c r="P13897" s="70" t="str">
        <f t="shared" si="652"/>
        <v/>
      </c>
      <c r="Q13897" s="70" t="str">
        <f t="shared" si="653"/>
        <v/>
      </c>
      <c r="R13897" s="70" t="str">
        <f>IFERROR(IF(K13897="handling and wharfage",SUM(P13897:Q13897),IF(OR(K13897="tank",K13897="Boat",K13897="car"),INDEX(Rate!$B$4:$M$25,MATCH(Gilbert!N13897,Rate!$A$4:$A$25,0),MATCH(Gilbert!L13897,Rate!$B$3:$M$3,0))*O13897*0.8,INDEX(Rate!$B$4:$M$25,MATCH(Gilbert!N13897,Rate!$A$4:$A$25,0),MATCH(Gilbert!L13897,Rate!$B$3:$M$3,0))*O13897)),"")</f>
        <v/>
      </c>
      <c r="T13897" s="71" t="str">
        <f t="shared" si="654"/>
        <v/>
      </c>
    </row>
    <row r="13898" spans="16:20">
      <c r="P13898" s="70" t="str">
        <f t="shared" si="652"/>
        <v/>
      </c>
      <c r="Q13898" s="70" t="str">
        <f t="shared" si="653"/>
        <v/>
      </c>
      <c r="R13898" s="70" t="str">
        <f>IFERROR(IF(K13898="handling and wharfage",SUM(P13898:Q13898),IF(OR(K13898="tank",K13898="Boat",K13898="car"),INDEX(Rate!$B$4:$M$25,MATCH(Gilbert!N13898,Rate!$A$4:$A$25,0),MATCH(Gilbert!L13898,Rate!$B$3:$M$3,0))*O13898*0.8,INDEX(Rate!$B$4:$M$25,MATCH(Gilbert!N13898,Rate!$A$4:$A$25,0),MATCH(Gilbert!L13898,Rate!$B$3:$M$3,0))*O13898)),"")</f>
        <v/>
      </c>
      <c r="T13898" s="71" t="str">
        <f t="shared" si="654"/>
        <v/>
      </c>
    </row>
    <row r="13899" spans="16:20">
      <c r="P13899" s="70" t="str">
        <f t="shared" si="652"/>
        <v/>
      </c>
      <c r="Q13899" s="70" t="str">
        <f t="shared" si="653"/>
        <v/>
      </c>
      <c r="R13899" s="70" t="str">
        <f>IFERROR(IF(K13899="handling and wharfage",SUM(P13899:Q13899),IF(OR(K13899="tank",K13899="Boat",K13899="car"),INDEX(Rate!$B$4:$M$25,MATCH(Gilbert!N13899,Rate!$A$4:$A$25,0),MATCH(Gilbert!L13899,Rate!$B$3:$M$3,0))*O13899*0.8,INDEX(Rate!$B$4:$M$25,MATCH(Gilbert!N13899,Rate!$A$4:$A$25,0),MATCH(Gilbert!L13899,Rate!$B$3:$M$3,0))*O13899)),"")</f>
        <v/>
      </c>
      <c r="T13899" s="71" t="str">
        <f t="shared" si="654"/>
        <v/>
      </c>
    </row>
    <row r="13900" spans="16:20">
      <c r="P13900" s="70" t="str">
        <f t="shared" si="652"/>
        <v/>
      </c>
      <c r="Q13900" s="70" t="str">
        <f t="shared" si="653"/>
        <v/>
      </c>
      <c r="R13900" s="70" t="str">
        <f>IFERROR(IF(K13900="handling and wharfage",SUM(P13900:Q13900),IF(OR(K13900="tank",K13900="Boat",K13900="car"),INDEX(Rate!$B$4:$M$25,MATCH(Gilbert!N13900,Rate!$A$4:$A$25,0),MATCH(Gilbert!L13900,Rate!$B$3:$M$3,0))*O13900*0.8,INDEX(Rate!$B$4:$M$25,MATCH(Gilbert!N13900,Rate!$A$4:$A$25,0),MATCH(Gilbert!L13900,Rate!$B$3:$M$3,0))*O13900)),"")</f>
        <v/>
      </c>
      <c r="T13900" s="71" t="str">
        <f t="shared" si="654"/>
        <v/>
      </c>
    </row>
    <row r="13901" spans="16:20">
      <c r="P13901" s="70" t="str">
        <f t="shared" si="652"/>
        <v/>
      </c>
      <c r="Q13901" s="70" t="str">
        <f t="shared" si="653"/>
        <v/>
      </c>
      <c r="R13901" s="70" t="str">
        <f>IFERROR(IF(K13901="handling and wharfage",SUM(P13901:Q13901),IF(OR(K13901="tank",K13901="Boat",K13901="car"),INDEX(Rate!$B$4:$M$25,MATCH(Gilbert!N13901,Rate!$A$4:$A$25,0),MATCH(Gilbert!L13901,Rate!$B$3:$M$3,0))*O13901*0.8,INDEX(Rate!$B$4:$M$25,MATCH(Gilbert!N13901,Rate!$A$4:$A$25,0),MATCH(Gilbert!L13901,Rate!$B$3:$M$3,0))*O13901)),"")</f>
        <v/>
      </c>
      <c r="T13901" s="71" t="str">
        <f t="shared" si="654"/>
        <v/>
      </c>
    </row>
    <row r="13902" spans="16:20">
      <c r="P13902" s="70" t="str">
        <f t="shared" si="652"/>
        <v/>
      </c>
      <c r="Q13902" s="70" t="str">
        <f t="shared" si="653"/>
        <v/>
      </c>
      <c r="R13902" s="70" t="str">
        <f>IFERROR(IF(K13902="handling and wharfage",SUM(P13902:Q13902),IF(OR(K13902="tank",K13902="Boat",K13902="car"),INDEX(Rate!$B$4:$M$25,MATCH(Gilbert!N13902,Rate!$A$4:$A$25,0),MATCH(Gilbert!L13902,Rate!$B$3:$M$3,0))*O13902*0.8,INDEX(Rate!$B$4:$M$25,MATCH(Gilbert!N13902,Rate!$A$4:$A$25,0),MATCH(Gilbert!L13902,Rate!$B$3:$M$3,0))*O13902)),"")</f>
        <v/>
      </c>
      <c r="T13902" s="71" t="str">
        <f t="shared" si="654"/>
        <v/>
      </c>
    </row>
    <row r="13903" spans="16:20">
      <c r="P13903" s="70" t="str">
        <f t="shared" si="652"/>
        <v/>
      </c>
      <c r="Q13903" s="70" t="str">
        <f t="shared" si="653"/>
        <v/>
      </c>
      <c r="R13903" s="70" t="str">
        <f>IFERROR(IF(K13903="handling and wharfage",SUM(P13903:Q13903),IF(OR(K13903="tank",K13903="Boat",K13903="car"),INDEX(Rate!$B$4:$M$25,MATCH(Gilbert!N13903,Rate!$A$4:$A$25,0),MATCH(Gilbert!L13903,Rate!$B$3:$M$3,0))*O13903*0.8,INDEX(Rate!$B$4:$M$25,MATCH(Gilbert!N13903,Rate!$A$4:$A$25,0),MATCH(Gilbert!L13903,Rate!$B$3:$M$3,0))*O13903)),"")</f>
        <v/>
      </c>
      <c r="T13903" s="71" t="str">
        <f t="shared" si="654"/>
        <v/>
      </c>
    </row>
    <row r="13904" spans="16:20">
      <c r="P13904" s="70" t="str">
        <f t="shared" si="652"/>
        <v/>
      </c>
      <c r="Q13904" s="70" t="str">
        <f t="shared" si="653"/>
        <v/>
      </c>
      <c r="R13904" s="70" t="str">
        <f>IFERROR(IF(K13904="handling and wharfage",SUM(P13904:Q13904),IF(OR(K13904="tank",K13904="Boat",K13904="car"),INDEX(Rate!$B$4:$M$25,MATCH(Gilbert!N13904,Rate!$A$4:$A$25,0),MATCH(Gilbert!L13904,Rate!$B$3:$M$3,0))*O13904*0.8,INDEX(Rate!$B$4:$M$25,MATCH(Gilbert!N13904,Rate!$A$4:$A$25,0),MATCH(Gilbert!L13904,Rate!$B$3:$M$3,0))*O13904)),"")</f>
        <v/>
      </c>
      <c r="T13904" s="71" t="str">
        <f t="shared" si="654"/>
        <v/>
      </c>
    </row>
    <row r="13905" spans="16:20">
      <c r="P13905" s="70" t="str">
        <f t="shared" si="652"/>
        <v/>
      </c>
      <c r="Q13905" s="70" t="str">
        <f t="shared" si="653"/>
        <v/>
      </c>
      <c r="R13905" s="70" t="str">
        <f>IFERROR(IF(K13905="handling and wharfage",SUM(P13905:Q13905),IF(OR(K13905="tank",K13905="Boat",K13905="car"),INDEX(Rate!$B$4:$M$25,MATCH(Gilbert!N13905,Rate!$A$4:$A$25,0),MATCH(Gilbert!L13905,Rate!$B$3:$M$3,0))*O13905*0.8,INDEX(Rate!$B$4:$M$25,MATCH(Gilbert!N13905,Rate!$A$4:$A$25,0),MATCH(Gilbert!L13905,Rate!$B$3:$M$3,0))*O13905)),"")</f>
        <v/>
      </c>
      <c r="T13905" s="71" t="str">
        <f t="shared" si="654"/>
        <v/>
      </c>
    </row>
    <row r="13906" spans="16:20">
      <c r="P13906" s="70" t="str">
        <f t="shared" si="652"/>
        <v/>
      </c>
      <c r="Q13906" s="70" t="str">
        <f t="shared" si="653"/>
        <v/>
      </c>
      <c r="R13906" s="70" t="str">
        <f>IFERROR(IF(K13906="handling and wharfage",SUM(P13906:Q13906),IF(OR(K13906="tank",K13906="Boat",K13906="car"),INDEX(Rate!$B$4:$M$25,MATCH(Gilbert!N13906,Rate!$A$4:$A$25,0),MATCH(Gilbert!L13906,Rate!$B$3:$M$3,0))*O13906*0.8,INDEX(Rate!$B$4:$M$25,MATCH(Gilbert!N13906,Rate!$A$4:$A$25,0),MATCH(Gilbert!L13906,Rate!$B$3:$M$3,0))*O13906)),"")</f>
        <v/>
      </c>
      <c r="T13906" s="71" t="str">
        <f t="shared" si="654"/>
        <v/>
      </c>
    </row>
    <row r="13907" spans="16:20">
      <c r="P13907" s="70" t="str">
        <f t="shared" si="652"/>
        <v/>
      </c>
      <c r="Q13907" s="70" t="str">
        <f t="shared" si="653"/>
        <v/>
      </c>
      <c r="R13907" s="70" t="str">
        <f>IFERROR(IF(K13907="handling and wharfage",SUM(P13907:Q13907),IF(OR(K13907="tank",K13907="Boat",K13907="car"),INDEX(Rate!$B$4:$M$25,MATCH(Gilbert!N13907,Rate!$A$4:$A$25,0),MATCH(Gilbert!L13907,Rate!$B$3:$M$3,0))*O13907*0.8,INDEX(Rate!$B$4:$M$25,MATCH(Gilbert!N13907,Rate!$A$4:$A$25,0),MATCH(Gilbert!L13907,Rate!$B$3:$M$3,0))*O13907)),"")</f>
        <v/>
      </c>
      <c r="T13907" s="71" t="str">
        <f t="shared" si="654"/>
        <v/>
      </c>
    </row>
    <row r="13908" spans="16:20">
      <c r="P13908" s="70" t="str">
        <f t="shared" si="652"/>
        <v/>
      </c>
      <c r="Q13908" s="70" t="str">
        <f t="shared" si="653"/>
        <v/>
      </c>
      <c r="R13908" s="70" t="str">
        <f>IFERROR(IF(K13908="handling and wharfage",SUM(P13908:Q13908),IF(OR(K13908="tank",K13908="Boat",K13908="car"),INDEX(Rate!$B$4:$M$25,MATCH(Gilbert!N13908,Rate!$A$4:$A$25,0),MATCH(Gilbert!L13908,Rate!$B$3:$M$3,0))*O13908*0.8,INDEX(Rate!$B$4:$M$25,MATCH(Gilbert!N13908,Rate!$A$4:$A$25,0),MATCH(Gilbert!L13908,Rate!$B$3:$M$3,0))*O13908)),"")</f>
        <v/>
      </c>
      <c r="T13908" s="71" t="str">
        <f t="shared" si="654"/>
        <v/>
      </c>
    </row>
    <row r="13909" spans="16:20">
      <c r="P13909" s="70" t="str">
        <f t="shared" si="652"/>
        <v/>
      </c>
      <c r="Q13909" s="70" t="str">
        <f t="shared" si="653"/>
        <v/>
      </c>
      <c r="R13909" s="70" t="str">
        <f>IFERROR(IF(K13909="handling and wharfage",SUM(P13909:Q13909),IF(OR(K13909="tank",K13909="Boat",K13909="car"),INDEX(Rate!$B$4:$M$25,MATCH(Gilbert!N13909,Rate!$A$4:$A$25,0),MATCH(Gilbert!L13909,Rate!$B$3:$M$3,0))*O13909*0.8,INDEX(Rate!$B$4:$M$25,MATCH(Gilbert!N13909,Rate!$A$4:$A$25,0),MATCH(Gilbert!L13909,Rate!$B$3:$M$3,0))*O13909)),"")</f>
        <v/>
      </c>
      <c r="T13909" s="71" t="str">
        <f t="shared" si="654"/>
        <v/>
      </c>
    </row>
    <row r="13910" spans="16:20">
      <c r="P13910" s="70" t="str">
        <f t="shared" si="652"/>
        <v/>
      </c>
      <c r="Q13910" s="70" t="str">
        <f t="shared" si="653"/>
        <v/>
      </c>
      <c r="R13910" s="70" t="str">
        <f>IFERROR(IF(K13910="handling and wharfage",SUM(P13910:Q13910),IF(OR(K13910="tank",K13910="Boat",K13910="car"),INDEX(Rate!$B$4:$M$25,MATCH(Gilbert!N13910,Rate!$A$4:$A$25,0),MATCH(Gilbert!L13910,Rate!$B$3:$M$3,0))*O13910*0.8,INDEX(Rate!$B$4:$M$25,MATCH(Gilbert!N13910,Rate!$A$4:$A$25,0),MATCH(Gilbert!L13910,Rate!$B$3:$M$3,0))*O13910)),"")</f>
        <v/>
      </c>
      <c r="T13910" s="71" t="str">
        <f t="shared" si="654"/>
        <v/>
      </c>
    </row>
    <row r="13911" spans="16:20">
      <c r="P13911" s="70" t="str">
        <f t="shared" si="652"/>
        <v/>
      </c>
      <c r="Q13911" s="70" t="str">
        <f t="shared" si="653"/>
        <v/>
      </c>
      <c r="R13911" s="70" t="str">
        <f>IFERROR(IF(K13911="handling and wharfage",SUM(P13911:Q13911),IF(OR(K13911="tank",K13911="Boat",K13911="car"),INDEX(Rate!$B$4:$M$25,MATCH(Gilbert!N13911,Rate!$A$4:$A$25,0),MATCH(Gilbert!L13911,Rate!$B$3:$M$3,0))*O13911*0.8,INDEX(Rate!$B$4:$M$25,MATCH(Gilbert!N13911,Rate!$A$4:$A$25,0),MATCH(Gilbert!L13911,Rate!$B$3:$M$3,0))*O13911)),"")</f>
        <v/>
      </c>
      <c r="T13911" s="71" t="str">
        <f t="shared" si="654"/>
        <v/>
      </c>
    </row>
    <row r="13912" spans="16:20">
      <c r="P13912" s="70" t="str">
        <f t="shared" si="652"/>
        <v/>
      </c>
      <c r="Q13912" s="70" t="str">
        <f t="shared" si="653"/>
        <v/>
      </c>
      <c r="R13912" s="70" t="str">
        <f>IFERROR(IF(K13912="handling and wharfage",SUM(P13912:Q13912),IF(OR(K13912="tank",K13912="Boat",K13912="car"),INDEX(Rate!$B$4:$M$25,MATCH(Gilbert!N13912,Rate!$A$4:$A$25,0),MATCH(Gilbert!L13912,Rate!$B$3:$M$3,0))*O13912*0.8,INDEX(Rate!$B$4:$M$25,MATCH(Gilbert!N13912,Rate!$A$4:$A$25,0),MATCH(Gilbert!L13912,Rate!$B$3:$M$3,0))*O13912)),"")</f>
        <v/>
      </c>
      <c r="T13912" s="71" t="str">
        <f t="shared" si="654"/>
        <v/>
      </c>
    </row>
    <row r="13913" spans="16:20">
      <c r="P13913" s="70" t="str">
        <f t="shared" ref="P13913:P13922" si="655">IF(OR(K13913="handling and wharfage",K13913="rau handling and wharfage"),O13913*20,"")</f>
        <v/>
      </c>
      <c r="Q13913" s="70" t="str">
        <f t="shared" ref="Q13913:Q13922" si="656">IF(K13913&lt;&gt;"handling and wharfage","",O13913*3.5)</f>
        <v/>
      </c>
      <c r="R13913" s="70" t="str">
        <f>IFERROR(IF(K13913="handling and wharfage",SUM(P13913:Q13913),IF(OR(K13913="tank",K13913="Boat",K13913="car"),INDEX(Rate!$B$4:$M$25,MATCH(Gilbert!N13913,Rate!$A$4:$A$25,0),MATCH(Gilbert!L13913,Rate!$B$3:$M$3,0))*O13913*0.8,INDEX(Rate!$B$4:$M$25,MATCH(Gilbert!N13913,Rate!$A$4:$A$25,0),MATCH(Gilbert!L13913,Rate!$B$3:$M$3,0))*O13913)),"")</f>
        <v/>
      </c>
      <c r="T13913" s="71" t="str">
        <f t="shared" si="654"/>
        <v/>
      </c>
    </row>
    <row r="13914" spans="16:20">
      <c r="P13914" s="70" t="str">
        <f t="shared" si="655"/>
        <v/>
      </c>
      <c r="Q13914" s="70" t="str">
        <f t="shared" si="656"/>
        <v/>
      </c>
      <c r="R13914" s="70" t="str">
        <f>IFERROR(IF(K13914="handling and wharfage",SUM(P13914:Q13914),IF(OR(K13914="tank",K13914="Boat",K13914="car"),INDEX(Rate!$B$4:$M$25,MATCH(Gilbert!N13914,Rate!$A$4:$A$25,0),MATCH(Gilbert!L13914,Rate!$B$3:$M$3,0))*O13914*0.8,INDEX(Rate!$B$4:$M$25,MATCH(Gilbert!N13914,Rate!$A$4:$A$25,0),MATCH(Gilbert!L13914,Rate!$B$3:$M$3,0))*O13914)),"")</f>
        <v/>
      </c>
      <c r="T13914" s="71" t="str">
        <f t="shared" si="654"/>
        <v/>
      </c>
    </row>
    <row r="13915" spans="16:20">
      <c r="P13915" s="70" t="str">
        <f t="shared" si="655"/>
        <v/>
      </c>
      <c r="Q13915" s="70" t="str">
        <f t="shared" si="656"/>
        <v/>
      </c>
      <c r="R13915" s="70" t="str">
        <f>IFERROR(IF(K13915="handling and wharfage",SUM(P13915:Q13915),IF(OR(K13915="tank",K13915="Boat",K13915="car"),INDEX(Rate!$B$4:$M$25,MATCH(Gilbert!N13915,Rate!$A$4:$A$25,0),MATCH(Gilbert!L13915,Rate!$B$3:$M$3,0))*O13915*0.8,INDEX(Rate!$B$4:$M$25,MATCH(Gilbert!N13915,Rate!$A$4:$A$25,0),MATCH(Gilbert!L13915,Rate!$B$3:$M$3,0))*O13915)),"")</f>
        <v/>
      </c>
      <c r="T13915" s="71" t="str">
        <f t="shared" si="654"/>
        <v/>
      </c>
    </row>
    <row r="13916" spans="16:20">
      <c r="P13916" s="70" t="str">
        <f t="shared" si="655"/>
        <v/>
      </c>
      <c r="Q13916" s="70" t="str">
        <f t="shared" si="656"/>
        <v/>
      </c>
      <c r="R13916" s="70" t="str">
        <f>IFERROR(IF(K13916="handling and wharfage",SUM(P13916:Q13916),IF(OR(K13916="tank",K13916="Boat",K13916="car"),INDEX(Rate!$B$4:$M$25,MATCH(Gilbert!N13916,Rate!$A$4:$A$25,0),MATCH(Gilbert!L13916,Rate!$B$3:$M$3,0))*O13916*0.8,INDEX(Rate!$B$4:$M$25,MATCH(Gilbert!N13916,Rate!$A$4:$A$25,0),MATCH(Gilbert!L13916,Rate!$B$3:$M$3,0))*O13916)),"")</f>
        <v/>
      </c>
      <c r="T13916" s="71" t="str">
        <f t="shared" si="654"/>
        <v/>
      </c>
    </row>
    <row r="13917" spans="16:20">
      <c r="P13917" s="70" t="str">
        <f t="shared" si="655"/>
        <v/>
      </c>
      <c r="Q13917" s="70" t="str">
        <f t="shared" si="656"/>
        <v/>
      </c>
      <c r="R13917" s="70" t="str">
        <f>IFERROR(IF(K13917="handling and wharfage",SUM(P13917:Q13917),IF(OR(K13917="tank",K13917="Boat",K13917="car"),INDEX(Rate!$B$4:$M$25,MATCH(Gilbert!N13917,Rate!$A$4:$A$25,0),MATCH(Gilbert!L13917,Rate!$B$3:$M$3,0))*O13917*0.8,INDEX(Rate!$B$4:$M$25,MATCH(Gilbert!N13917,Rate!$A$4:$A$25,0),MATCH(Gilbert!L13917,Rate!$B$3:$M$3,0))*O13917)),"")</f>
        <v/>
      </c>
      <c r="T13917" s="71" t="str">
        <f t="shared" si="654"/>
        <v/>
      </c>
    </row>
    <row r="13918" spans="16:20">
      <c r="P13918" s="70" t="str">
        <f t="shared" si="655"/>
        <v/>
      </c>
      <c r="Q13918" s="70" t="str">
        <f t="shared" si="656"/>
        <v/>
      </c>
      <c r="R13918" s="70" t="str">
        <f>IFERROR(IF(K13918="handling and wharfage",SUM(P13918:Q13918),IF(OR(K13918="tank",K13918="Boat",K13918="car"),INDEX(Rate!$B$4:$M$25,MATCH(Gilbert!N13918,Rate!$A$4:$A$25,0),MATCH(Gilbert!L13918,Rate!$B$3:$M$3,0))*O13918*0.8,INDEX(Rate!$B$4:$M$25,MATCH(Gilbert!N13918,Rate!$A$4:$A$25,0),MATCH(Gilbert!L13918,Rate!$B$3:$M$3,0))*O13918)),"")</f>
        <v/>
      </c>
      <c r="T13918" s="71" t="str">
        <f t="shared" si="654"/>
        <v/>
      </c>
    </row>
    <row r="13919" spans="16:20">
      <c r="P13919" s="70" t="str">
        <f t="shared" si="655"/>
        <v/>
      </c>
      <c r="Q13919" s="70" t="str">
        <f t="shared" si="656"/>
        <v/>
      </c>
      <c r="R13919" s="70" t="str">
        <f>IFERROR(IF(K13919="handling and wharfage",SUM(P13919:Q13919),IF(OR(K13919="tank",K13919="Boat",K13919="car"),INDEX(Rate!$B$4:$M$25,MATCH(Gilbert!N13919,Rate!$A$4:$A$25,0),MATCH(Gilbert!L13919,Rate!$B$3:$M$3,0))*O13919*0.8,INDEX(Rate!$B$4:$M$25,MATCH(Gilbert!N13919,Rate!$A$4:$A$25,0),MATCH(Gilbert!L13919,Rate!$B$3:$M$3,0))*O13919)),"")</f>
        <v/>
      </c>
      <c r="T13919" s="71" t="str">
        <f t="shared" si="654"/>
        <v/>
      </c>
    </row>
    <row r="13920" spans="16:20">
      <c r="P13920" s="70" t="str">
        <f t="shared" si="655"/>
        <v/>
      </c>
      <c r="Q13920" s="70" t="str">
        <f t="shared" si="656"/>
        <v/>
      </c>
      <c r="R13920" s="70" t="str">
        <f>IFERROR(IF(K13920="handling and wharfage",SUM(P13920:Q13920),IF(OR(K13920="tank",K13920="Boat",K13920="car"),INDEX(Rate!$B$4:$M$25,MATCH(Gilbert!N13920,Rate!$A$4:$A$25,0),MATCH(Gilbert!L13920,Rate!$B$3:$M$3,0))*O13920*0.8,INDEX(Rate!$B$4:$M$25,MATCH(Gilbert!N13920,Rate!$A$4:$A$25,0),MATCH(Gilbert!L13920,Rate!$B$3:$M$3,0))*O13920)),"")</f>
        <v/>
      </c>
      <c r="T13920" s="71" t="str">
        <f t="shared" si="654"/>
        <v/>
      </c>
    </row>
    <row r="13921" spans="16:20">
      <c r="P13921" s="70" t="str">
        <f t="shared" si="655"/>
        <v/>
      </c>
      <c r="Q13921" s="70" t="str">
        <f t="shared" si="656"/>
        <v/>
      </c>
      <c r="R13921" s="70" t="str">
        <f>IFERROR(IF(K13921="handling and wharfage",SUM(P13921:Q13921),IF(OR(K13921="tank",K13921="Boat",K13921="car"),INDEX(Rate!$B$4:$M$25,MATCH(Gilbert!N13921,Rate!$A$4:$A$25,0),MATCH(Gilbert!L13921,Rate!$B$3:$M$3,0))*O13921*0.8,INDEX(Rate!$B$4:$M$25,MATCH(Gilbert!N13921,Rate!$A$4:$A$25,0),MATCH(Gilbert!L13921,Rate!$B$3:$M$3,0))*O13921)),"")</f>
        <v/>
      </c>
      <c r="T13921" s="71" t="str">
        <f t="shared" si="654"/>
        <v/>
      </c>
    </row>
    <row r="13922" spans="16:20">
      <c r="P13922" s="70" t="str">
        <f t="shared" si="655"/>
        <v/>
      </c>
      <c r="Q13922" s="70" t="str">
        <f t="shared" si="656"/>
        <v/>
      </c>
      <c r="R13922" s="70" t="str">
        <f>IFERROR(IF(K13922="handling and wharfage",SUM(P13922:Q13922),IF(OR(K13922="tank",K13922="Boat",K13922="car"),INDEX(Rate!$B$4:$M$25,MATCH(Gilbert!N13922,Rate!$A$4:$A$25,0),MATCH(Gilbert!L13922,Rate!$B$3:$M$3,0))*O13922*0.8,INDEX(Rate!$B$4:$M$25,MATCH(Gilbert!N13922,Rate!$A$4:$A$25,0),MATCH(Gilbert!L13922,Rate!$B$3:$M$3,0))*O13922)),"")</f>
        <v/>
      </c>
      <c r="T13922" s="71" t="str">
        <f t="shared" si="654"/>
        <v/>
      </c>
    </row>
  </sheetData>
  <sheetProtection algorithmName="SHA-512" hashValue="IsKkF/jMzvtJkrJWtoV4wtx8jiWS6OOk8qs9AfHpi1E5n9E5ifNl/Dg1mp+D3CjSS1tHcMXz1neC1JvLZwzH9w==" saltValue="vsGUbwoxTFlonIksbHQITw==" spinCount="100000" sheet="1" objects="1" scenarios="1"/>
  <autoFilter ref="A1:X13922"/>
  <hyperlinks>
    <hyperlink ref="AB10437" r:id="rId1" display="rightoneb@gmail.com"/>
  </hyperlink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AC32"/>
  <sheetViews>
    <sheetView workbookViewId="0">
      <selection activeCell="AB36" sqref="AB36"/>
    </sheetView>
  </sheetViews>
  <sheetFormatPr defaultColWidth="9" defaultRowHeight="14"/>
  <sheetData>
    <row r="2" spans="1:1">
      <c r="A2" t="s">
        <v>25</v>
      </c>
    </row>
    <row r="3" spans="1:28">
      <c r="A3" t="s">
        <v>0</v>
      </c>
      <c r="B3" t="s">
        <v>1</v>
      </c>
      <c r="C3" t="s">
        <v>26</v>
      </c>
      <c r="D3" t="s">
        <v>3</v>
      </c>
      <c r="E3" t="s">
        <v>4</v>
      </c>
      <c r="F3" t="s">
        <v>5</v>
      </c>
      <c r="G3" t="s">
        <v>27</v>
      </c>
      <c r="H3" t="s">
        <v>28</v>
      </c>
      <c r="I3" t="s">
        <v>29</v>
      </c>
      <c r="J3" t="s">
        <v>30</v>
      </c>
      <c r="K3" t="s">
        <v>31</v>
      </c>
      <c r="L3" t="s">
        <v>11</v>
      </c>
      <c r="M3" t="s">
        <v>32</v>
      </c>
      <c r="N3" t="s">
        <v>13</v>
      </c>
      <c r="O3" t="s">
        <v>33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34</v>
      </c>
      <c r="V3" t="s">
        <v>21</v>
      </c>
      <c r="W3" t="s">
        <v>22</v>
      </c>
      <c r="X3" t="s">
        <v>23</v>
      </c>
      <c r="Y3" t="s">
        <v>35</v>
      </c>
      <c r="Z3" t="s">
        <v>36</v>
      </c>
      <c r="AB3" s="58">
        <v>120.445</v>
      </c>
    </row>
    <row r="4" spans="1:28">
      <c r="A4">
        <v>63422</v>
      </c>
      <c r="C4" t="s">
        <v>37</v>
      </c>
      <c r="D4" s="55">
        <v>44322</v>
      </c>
      <c r="E4" t="s">
        <v>38</v>
      </c>
      <c r="F4" t="s">
        <v>39</v>
      </c>
      <c r="G4" s="56">
        <v>2037.87</v>
      </c>
      <c r="H4" s="55">
        <v>44112</v>
      </c>
      <c r="I4">
        <v>8543</v>
      </c>
      <c r="J4" t="s">
        <v>40</v>
      </c>
      <c r="K4" t="s">
        <v>41</v>
      </c>
      <c r="L4" t="s">
        <v>42</v>
      </c>
      <c r="M4">
        <v>520</v>
      </c>
      <c r="N4" t="s">
        <v>43</v>
      </c>
      <c r="O4">
        <v>14.03</v>
      </c>
      <c r="R4" s="57">
        <v>893.71</v>
      </c>
      <c r="S4" t="s">
        <v>44</v>
      </c>
      <c r="T4" t="s">
        <v>45</v>
      </c>
      <c r="U4" t="s">
        <v>46</v>
      </c>
      <c r="V4" s="55">
        <v>44059</v>
      </c>
      <c r="W4" s="55">
        <v>44085</v>
      </c>
      <c r="X4" t="s">
        <v>47</v>
      </c>
      <c r="Y4" t="s">
        <v>48</v>
      </c>
      <c r="Z4" t="s">
        <v>49</v>
      </c>
      <c r="AB4" s="58">
        <v>19.975</v>
      </c>
    </row>
    <row r="5" spans="1:28">
      <c r="A5">
        <v>63409</v>
      </c>
      <c r="C5" t="s">
        <v>37</v>
      </c>
      <c r="D5" s="55">
        <v>44322</v>
      </c>
      <c r="E5" t="s">
        <v>38</v>
      </c>
      <c r="F5" t="s">
        <v>39</v>
      </c>
      <c r="G5" s="56">
        <v>2037.87</v>
      </c>
      <c r="H5" s="55">
        <v>44143</v>
      </c>
      <c r="I5">
        <v>8543</v>
      </c>
      <c r="J5" t="s">
        <v>50</v>
      </c>
      <c r="K5" t="s">
        <v>51</v>
      </c>
      <c r="L5" t="s">
        <v>52</v>
      </c>
      <c r="M5">
        <v>1</v>
      </c>
      <c r="N5" t="s">
        <v>53</v>
      </c>
      <c r="O5">
        <v>0.85</v>
      </c>
      <c r="P5" s="56">
        <v>17</v>
      </c>
      <c r="Q5" s="56">
        <v>2.98</v>
      </c>
      <c r="R5" s="57">
        <v>19.98</v>
      </c>
      <c r="S5" t="s">
        <v>44</v>
      </c>
      <c r="T5" t="s">
        <v>54</v>
      </c>
      <c r="U5" t="s">
        <v>46</v>
      </c>
      <c r="V5" s="55">
        <v>44059</v>
      </c>
      <c r="W5" s="55">
        <v>44085</v>
      </c>
      <c r="X5" t="s">
        <v>55</v>
      </c>
      <c r="Y5" t="s">
        <v>56</v>
      </c>
      <c r="Z5" t="s">
        <v>49</v>
      </c>
      <c r="AB5" s="58">
        <v>9.78</v>
      </c>
    </row>
    <row r="6" spans="1:29">
      <c r="A6">
        <v>63410</v>
      </c>
      <c r="C6" t="s">
        <v>37</v>
      </c>
      <c r="D6" s="55">
        <v>44322</v>
      </c>
      <c r="E6" t="s">
        <v>38</v>
      </c>
      <c r="F6" t="s">
        <v>39</v>
      </c>
      <c r="G6" s="56">
        <v>2037.87</v>
      </c>
      <c r="H6" s="55">
        <v>44143</v>
      </c>
      <c r="I6">
        <v>8543</v>
      </c>
      <c r="J6" t="s">
        <v>57</v>
      </c>
      <c r="K6" t="s">
        <v>58</v>
      </c>
      <c r="L6" t="s">
        <v>59</v>
      </c>
      <c r="M6">
        <v>5</v>
      </c>
      <c r="N6" t="s">
        <v>60</v>
      </c>
      <c r="O6">
        <v>0.06</v>
      </c>
      <c r="R6" s="57">
        <v>9.78</v>
      </c>
      <c r="S6" t="s">
        <v>44</v>
      </c>
      <c r="T6" t="s">
        <v>45</v>
      </c>
      <c r="U6" t="s">
        <v>46</v>
      </c>
      <c r="V6" s="55">
        <v>44059</v>
      </c>
      <c r="W6" s="55">
        <v>44085</v>
      </c>
      <c r="X6" t="s">
        <v>61</v>
      </c>
      <c r="Y6" t="s">
        <v>62</v>
      </c>
      <c r="Z6" t="s">
        <v>49</v>
      </c>
      <c r="AB6" s="58">
        <v>1.41</v>
      </c>
      <c r="AC6" s="58"/>
    </row>
    <row r="7" spans="1:28">
      <c r="A7">
        <v>63411</v>
      </c>
      <c r="C7" t="s">
        <v>37</v>
      </c>
      <c r="D7" s="55">
        <v>44322</v>
      </c>
      <c r="E7" t="s">
        <v>38</v>
      </c>
      <c r="F7" t="s">
        <v>39</v>
      </c>
      <c r="G7" s="56">
        <v>2037.87</v>
      </c>
      <c r="H7" s="55">
        <v>44143</v>
      </c>
      <c r="I7">
        <v>8543</v>
      </c>
      <c r="J7" t="s">
        <v>57</v>
      </c>
      <c r="K7" t="s">
        <v>51</v>
      </c>
      <c r="L7" t="s">
        <v>59</v>
      </c>
      <c r="M7">
        <v>5</v>
      </c>
      <c r="N7" t="s">
        <v>63</v>
      </c>
      <c r="O7">
        <v>0.06</v>
      </c>
      <c r="P7" s="56">
        <v>1.2</v>
      </c>
      <c r="Q7" s="56">
        <v>0.21</v>
      </c>
      <c r="R7" s="57">
        <v>1.41</v>
      </c>
      <c r="S7" t="s">
        <v>44</v>
      </c>
      <c r="T7" t="s">
        <v>54</v>
      </c>
      <c r="U7" t="s">
        <v>46</v>
      </c>
      <c r="V7" s="55">
        <v>44059</v>
      </c>
      <c r="W7" s="55">
        <v>44085</v>
      </c>
      <c r="X7" t="s">
        <v>64</v>
      </c>
      <c r="Y7" t="s">
        <v>65</v>
      </c>
      <c r="Z7" t="s">
        <v>49</v>
      </c>
      <c r="AB7" s="58">
        <v>110.5</v>
      </c>
    </row>
    <row r="8" spans="1:28">
      <c r="A8">
        <v>63412</v>
      </c>
      <c r="C8" t="s">
        <v>37</v>
      </c>
      <c r="D8" s="55">
        <v>44322</v>
      </c>
      <c r="E8" t="s">
        <v>38</v>
      </c>
      <c r="F8" t="s">
        <v>39</v>
      </c>
      <c r="G8" s="56">
        <v>2037.87</v>
      </c>
      <c r="H8" s="55">
        <v>44143</v>
      </c>
      <c r="I8">
        <v>8543</v>
      </c>
      <c r="J8" t="s">
        <v>66</v>
      </c>
      <c r="K8" t="s">
        <v>52</v>
      </c>
      <c r="L8" t="s">
        <v>52</v>
      </c>
      <c r="M8">
        <v>1</v>
      </c>
      <c r="N8" t="s">
        <v>60</v>
      </c>
      <c r="O8">
        <v>0.85</v>
      </c>
      <c r="R8" s="57">
        <v>110.5</v>
      </c>
      <c r="S8" t="s">
        <v>44</v>
      </c>
      <c r="T8" t="s">
        <v>45</v>
      </c>
      <c r="U8" t="s">
        <v>67</v>
      </c>
      <c r="V8" s="55">
        <v>44059</v>
      </c>
      <c r="W8" s="55">
        <v>44085</v>
      </c>
      <c r="X8" t="s">
        <v>68</v>
      </c>
      <c r="Y8" t="s">
        <v>69</v>
      </c>
      <c r="Z8" t="s">
        <v>49</v>
      </c>
      <c r="AB8" s="58">
        <v>19.975</v>
      </c>
    </row>
    <row r="9" spans="1:28">
      <c r="A9">
        <v>63413</v>
      </c>
      <c r="C9" t="s">
        <v>37</v>
      </c>
      <c r="D9" s="55">
        <v>44322</v>
      </c>
      <c r="E9" t="s">
        <v>38</v>
      </c>
      <c r="F9" t="s">
        <v>39</v>
      </c>
      <c r="G9" s="56">
        <v>2037.87</v>
      </c>
      <c r="H9" s="55">
        <v>44143</v>
      </c>
      <c r="I9">
        <v>8543</v>
      </c>
      <c r="J9" t="s">
        <v>66</v>
      </c>
      <c r="K9" t="s">
        <v>51</v>
      </c>
      <c r="L9" t="s">
        <v>52</v>
      </c>
      <c r="M9">
        <v>1</v>
      </c>
      <c r="N9" t="s">
        <v>60</v>
      </c>
      <c r="O9">
        <v>0.85</v>
      </c>
      <c r="P9" s="56">
        <v>17</v>
      </c>
      <c r="Q9" s="56">
        <v>2.98</v>
      </c>
      <c r="R9" s="57">
        <v>19.98</v>
      </c>
      <c r="S9" t="s">
        <v>44</v>
      </c>
      <c r="T9" t="s">
        <v>54</v>
      </c>
      <c r="U9" t="s">
        <v>46</v>
      </c>
      <c r="V9" s="55">
        <v>44059</v>
      </c>
      <c r="W9" s="55">
        <v>44085</v>
      </c>
      <c r="X9" t="s">
        <v>68</v>
      </c>
      <c r="Y9" t="s">
        <v>69</v>
      </c>
      <c r="Z9" t="s">
        <v>49</v>
      </c>
      <c r="AB9" s="58">
        <v>52.16</v>
      </c>
    </row>
    <row r="10" spans="1:28">
      <c r="A10">
        <v>63414</v>
      </c>
      <c r="C10" t="s">
        <v>37</v>
      </c>
      <c r="D10" s="55">
        <v>44322</v>
      </c>
      <c r="E10" t="s">
        <v>38</v>
      </c>
      <c r="F10" t="s">
        <v>39</v>
      </c>
      <c r="G10" s="56">
        <v>2037.87</v>
      </c>
      <c r="H10" s="55">
        <v>44143</v>
      </c>
      <c r="I10">
        <v>8543</v>
      </c>
      <c r="J10" t="s">
        <v>70</v>
      </c>
      <c r="K10" t="s">
        <v>58</v>
      </c>
      <c r="L10" t="s">
        <v>59</v>
      </c>
      <c r="M10">
        <v>4</v>
      </c>
      <c r="N10" t="s">
        <v>60</v>
      </c>
      <c r="O10">
        <v>0.32</v>
      </c>
      <c r="R10" s="57">
        <v>52.16</v>
      </c>
      <c r="S10" t="s">
        <v>44</v>
      </c>
      <c r="T10" t="s">
        <v>45</v>
      </c>
      <c r="U10" t="s">
        <v>46</v>
      </c>
      <c r="V10" s="55">
        <v>44059</v>
      </c>
      <c r="W10" s="55">
        <v>44085</v>
      </c>
      <c r="X10" t="s">
        <v>71</v>
      </c>
      <c r="Y10" t="s">
        <v>62</v>
      </c>
      <c r="Z10" t="s">
        <v>49</v>
      </c>
      <c r="AB10" s="58">
        <v>7.52</v>
      </c>
    </row>
    <row r="11" spans="1:28">
      <c r="A11">
        <v>63415</v>
      </c>
      <c r="C11" t="s">
        <v>37</v>
      </c>
      <c r="D11" s="55">
        <v>44322</v>
      </c>
      <c r="E11" t="s">
        <v>38</v>
      </c>
      <c r="F11" t="s">
        <v>39</v>
      </c>
      <c r="G11" s="56">
        <v>2037.87</v>
      </c>
      <c r="H11" s="55">
        <v>44143</v>
      </c>
      <c r="I11">
        <v>8543</v>
      </c>
      <c r="J11" t="s">
        <v>70</v>
      </c>
      <c r="K11" t="s">
        <v>51</v>
      </c>
      <c r="L11" t="s">
        <v>59</v>
      </c>
      <c r="M11">
        <v>4</v>
      </c>
      <c r="N11" t="s">
        <v>60</v>
      </c>
      <c r="O11">
        <v>0.32</v>
      </c>
      <c r="P11" s="56">
        <v>6.4</v>
      </c>
      <c r="Q11" s="56">
        <v>1.12</v>
      </c>
      <c r="R11" s="57">
        <v>7.52</v>
      </c>
      <c r="S11" t="s">
        <v>44</v>
      </c>
      <c r="T11" t="s">
        <v>54</v>
      </c>
      <c r="U11" t="s">
        <v>46</v>
      </c>
      <c r="V11" s="55">
        <v>44059</v>
      </c>
      <c r="W11" s="55">
        <v>44085</v>
      </c>
      <c r="X11" t="s">
        <v>71</v>
      </c>
      <c r="Y11" t="s">
        <v>62</v>
      </c>
      <c r="Z11" t="s">
        <v>49</v>
      </c>
      <c r="AB11" s="58">
        <v>90</v>
      </c>
    </row>
    <row r="12" spans="1:28">
      <c r="A12">
        <v>63416</v>
      </c>
      <c r="C12" t="s">
        <v>37</v>
      </c>
      <c r="D12" s="55">
        <v>44322</v>
      </c>
      <c r="E12" t="s">
        <v>38</v>
      </c>
      <c r="F12" t="s">
        <v>39</v>
      </c>
      <c r="G12" s="56">
        <v>2037.87</v>
      </c>
      <c r="H12" s="55">
        <v>44112</v>
      </c>
      <c r="I12">
        <v>8543</v>
      </c>
      <c r="J12" t="s">
        <v>72</v>
      </c>
      <c r="K12" t="s">
        <v>52</v>
      </c>
      <c r="L12" t="s">
        <v>52</v>
      </c>
      <c r="M12">
        <v>2</v>
      </c>
      <c r="N12" t="s">
        <v>43</v>
      </c>
      <c r="O12">
        <v>2</v>
      </c>
      <c r="R12" s="57">
        <v>90</v>
      </c>
      <c r="S12" t="s">
        <v>44</v>
      </c>
      <c r="T12" t="s">
        <v>45</v>
      </c>
      <c r="U12" t="s">
        <v>46</v>
      </c>
      <c r="V12" s="55">
        <v>44059</v>
      </c>
      <c r="W12" s="55">
        <v>44085</v>
      </c>
      <c r="X12" t="s">
        <v>73</v>
      </c>
      <c r="Y12" t="s">
        <v>74</v>
      </c>
      <c r="Z12" t="s">
        <v>49</v>
      </c>
      <c r="AB12" s="58">
        <v>13.18</v>
      </c>
    </row>
    <row r="13" spans="1:28">
      <c r="A13">
        <v>63417</v>
      </c>
      <c r="C13" t="s">
        <v>37</v>
      </c>
      <c r="D13" s="55">
        <v>44322</v>
      </c>
      <c r="E13" t="s">
        <v>38</v>
      </c>
      <c r="F13" t="s">
        <v>39</v>
      </c>
      <c r="G13" s="56">
        <v>2037.87</v>
      </c>
      <c r="H13" s="55">
        <v>44112</v>
      </c>
      <c r="I13">
        <v>8543</v>
      </c>
      <c r="J13" t="s">
        <v>72</v>
      </c>
      <c r="K13" t="s">
        <v>51</v>
      </c>
      <c r="L13" t="s">
        <v>52</v>
      </c>
      <c r="M13">
        <v>2</v>
      </c>
      <c r="N13" t="s">
        <v>43</v>
      </c>
      <c r="O13">
        <v>1.7</v>
      </c>
      <c r="P13" s="56">
        <v>34</v>
      </c>
      <c r="Q13" s="56">
        <v>5.95</v>
      </c>
      <c r="R13" s="57">
        <v>13.18</v>
      </c>
      <c r="S13" t="s">
        <v>44</v>
      </c>
      <c r="T13" t="s">
        <v>54</v>
      </c>
      <c r="U13" t="s">
        <v>46</v>
      </c>
      <c r="V13" s="55">
        <v>44059</v>
      </c>
      <c r="W13" s="55">
        <v>44085</v>
      </c>
      <c r="X13" t="s">
        <v>73</v>
      </c>
      <c r="Y13" t="s">
        <v>74</v>
      </c>
      <c r="Z13" t="s">
        <v>49</v>
      </c>
      <c r="AB13" s="58">
        <v>21.84</v>
      </c>
    </row>
    <row r="14" spans="1:28">
      <c r="A14">
        <v>63418</v>
      </c>
      <c r="C14" t="s">
        <v>37</v>
      </c>
      <c r="D14" s="55">
        <v>44322</v>
      </c>
      <c r="E14" t="s">
        <v>38</v>
      </c>
      <c r="F14" t="s">
        <v>39</v>
      </c>
      <c r="G14" s="56">
        <v>2037.87</v>
      </c>
      <c r="H14" s="55">
        <v>44112</v>
      </c>
      <c r="I14">
        <v>8543</v>
      </c>
      <c r="J14" t="s">
        <v>75</v>
      </c>
      <c r="K14" t="s">
        <v>58</v>
      </c>
      <c r="L14" t="s">
        <v>59</v>
      </c>
      <c r="M14">
        <v>20</v>
      </c>
      <c r="N14" t="s">
        <v>43</v>
      </c>
      <c r="O14">
        <v>0.24</v>
      </c>
      <c r="R14" s="57">
        <v>21.84</v>
      </c>
      <c r="S14" t="s">
        <v>44</v>
      </c>
      <c r="T14" t="s">
        <v>45</v>
      </c>
      <c r="U14" t="s">
        <v>46</v>
      </c>
      <c r="V14" s="55">
        <v>44059</v>
      </c>
      <c r="W14" s="55">
        <v>44085</v>
      </c>
      <c r="X14" t="s">
        <v>76</v>
      </c>
      <c r="Y14" t="s">
        <v>77</v>
      </c>
      <c r="Z14" t="s">
        <v>49</v>
      </c>
      <c r="AB14" s="58">
        <v>5.64</v>
      </c>
    </row>
    <row r="15" spans="1:28">
      <c r="A15">
        <v>63419</v>
      </c>
      <c r="C15" t="s">
        <v>37</v>
      </c>
      <c r="D15" s="55">
        <v>44322</v>
      </c>
      <c r="E15" t="s">
        <v>78</v>
      </c>
      <c r="F15" t="s">
        <v>39</v>
      </c>
      <c r="G15" s="56">
        <v>2037.87</v>
      </c>
      <c r="H15" s="55">
        <v>44112</v>
      </c>
      <c r="I15">
        <v>8543</v>
      </c>
      <c r="J15" t="s">
        <v>75</v>
      </c>
      <c r="K15" t="s">
        <v>51</v>
      </c>
      <c r="L15" t="s">
        <v>59</v>
      </c>
      <c r="M15">
        <v>20</v>
      </c>
      <c r="N15" t="s">
        <v>43</v>
      </c>
      <c r="O15">
        <v>0.24</v>
      </c>
      <c r="P15" s="56">
        <v>4.8</v>
      </c>
      <c r="Q15" s="56">
        <v>0.84</v>
      </c>
      <c r="R15" s="57">
        <v>5.64</v>
      </c>
      <c r="S15" t="s">
        <v>44</v>
      </c>
      <c r="T15" t="s">
        <v>54</v>
      </c>
      <c r="U15" t="s">
        <v>46</v>
      </c>
      <c r="V15" s="55">
        <v>44059</v>
      </c>
      <c r="W15" s="55">
        <v>44085</v>
      </c>
      <c r="X15" t="s">
        <v>79</v>
      </c>
      <c r="Y15" t="s">
        <v>77</v>
      </c>
      <c r="Z15" t="s">
        <v>49</v>
      </c>
      <c r="AB15">
        <v>7.644</v>
      </c>
    </row>
    <row r="16" spans="1:28">
      <c r="A16">
        <v>63408</v>
      </c>
      <c r="C16" t="s">
        <v>37</v>
      </c>
      <c r="D16" s="55">
        <v>44322</v>
      </c>
      <c r="E16" t="s">
        <v>38</v>
      </c>
      <c r="F16" t="s">
        <v>39</v>
      </c>
      <c r="G16" s="56">
        <v>2037.87</v>
      </c>
      <c r="H16" s="55">
        <v>44143</v>
      </c>
      <c r="I16">
        <v>8543</v>
      </c>
      <c r="J16" t="s">
        <v>50</v>
      </c>
      <c r="K16" t="s">
        <v>52</v>
      </c>
      <c r="L16" t="s">
        <v>52</v>
      </c>
      <c r="M16">
        <v>1</v>
      </c>
      <c r="N16" t="s">
        <v>53</v>
      </c>
      <c r="O16">
        <v>0.85</v>
      </c>
      <c r="R16" s="57">
        <v>120.45</v>
      </c>
      <c r="S16" t="s">
        <v>44</v>
      </c>
      <c r="T16" t="s">
        <v>45</v>
      </c>
      <c r="U16" t="s">
        <v>46</v>
      </c>
      <c r="V16" s="55">
        <v>44059</v>
      </c>
      <c r="W16" s="55">
        <v>44085</v>
      </c>
      <c r="X16" t="s">
        <v>55</v>
      </c>
      <c r="Y16" t="s">
        <v>56</v>
      </c>
      <c r="Z16" t="s">
        <v>49</v>
      </c>
      <c r="AB16" s="58">
        <v>2.82</v>
      </c>
    </row>
    <row r="17" spans="1:28">
      <c r="A17">
        <v>63421</v>
      </c>
      <c r="C17" t="s">
        <v>37</v>
      </c>
      <c r="D17" s="55">
        <v>44322</v>
      </c>
      <c r="E17" t="s">
        <v>38</v>
      </c>
      <c r="F17" t="s">
        <v>39</v>
      </c>
      <c r="G17" s="56">
        <v>2037.87</v>
      </c>
      <c r="H17" s="55">
        <v>44112</v>
      </c>
      <c r="I17">
        <v>8543</v>
      </c>
      <c r="J17" t="s">
        <v>80</v>
      </c>
      <c r="K17" t="s">
        <v>51</v>
      </c>
      <c r="L17" t="s">
        <v>42</v>
      </c>
      <c r="M17">
        <v>2</v>
      </c>
      <c r="N17" t="s">
        <v>43</v>
      </c>
      <c r="O17">
        <v>0.12</v>
      </c>
      <c r="P17" s="56">
        <v>2.4</v>
      </c>
      <c r="Q17" s="56">
        <v>0.42</v>
      </c>
      <c r="R17" s="57">
        <v>2.82</v>
      </c>
      <c r="S17" t="s">
        <v>44</v>
      </c>
      <c r="T17" t="s">
        <v>54</v>
      </c>
      <c r="U17" t="s">
        <v>46</v>
      </c>
      <c r="V17" s="55">
        <v>44059</v>
      </c>
      <c r="W17" s="55">
        <v>44085</v>
      </c>
      <c r="X17" t="s">
        <v>76</v>
      </c>
      <c r="Y17" t="s">
        <v>48</v>
      </c>
      <c r="Z17" t="s">
        <v>49</v>
      </c>
      <c r="AB17" s="58">
        <v>893.711</v>
      </c>
    </row>
    <row r="18" spans="1:28">
      <c r="A18">
        <v>63435</v>
      </c>
      <c r="C18" t="s">
        <v>37</v>
      </c>
      <c r="D18" s="55">
        <v>44322</v>
      </c>
      <c r="E18" t="s">
        <v>81</v>
      </c>
      <c r="F18" t="s">
        <v>82</v>
      </c>
      <c r="G18" s="56">
        <v>62.26</v>
      </c>
      <c r="H18" s="55">
        <v>44251</v>
      </c>
      <c r="I18">
        <v>433</v>
      </c>
      <c r="J18" t="s">
        <v>83</v>
      </c>
      <c r="K18" t="s">
        <v>51</v>
      </c>
      <c r="L18" t="s">
        <v>84</v>
      </c>
      <c r="M18">
        <v>1</v>
      </c>
      <c r="N18" t="s">
        <v>85</v>
      </c>
      <c r="O18">
        <v>0.85</v>
      </c>
      <c r="P18" s="56">
        <v>17</v>
      </c>
      <c r="Q18" s="56">
        <v>2.98</v>
      </c>
      <c r="R18" s="57">
        <v>13.74</v>
      </c>
      <c r="S18" t="s">
        <v>44</v>
      </c>
      <c r="T18" t="s">
        <v>54</v>
      </c>
      <c r="U18" t="s">
        <v>86</v>
      </c>
      <c r="V18" s="55">
        <v>44152</v>
      </c>
      <c r="W18" s="55">
        <v>44152</v>
      </c>
      <c r="X18" t="s">
        <v>87</v>
      </c>
      <c r="Y18" t="s">
        <v>88</v>
      </c>
      <c r="Z18" t="s">
        <v>49</v>
      </c>
      <c r="AB18" s="58">
        <v>329.705</v>
      </c>
    </row>
    <row r="19" spans="1:28">
      <c r="A19">
        <v>63423</v>
      </c>
      <c r="C19" t="s">
        <v>37</v>
      </c>
      <c r="D19" s="55">
        <v>44322</v>
      </c>
      <c r="E19" t="s">
        <v>78</v>
      </c>
      <c r="F19" t="s">
        <v>39</v>
      </c>
      <c r="G19" s="56">
        <v>2037.87</v>
      </c>
      <c r="H19" s="55">
        <v>44112</v>
      </c>
      <c r="I19">
        <v>8543</v>
      </c>
      <c r="J19" t="s">
        <v>40</v>
      </c>
      <c r="K19" t="s">
        <v>51</v>
      </c>
      <c r="L19" t="s">
        <v>42</v>
      </c>
      <c r="M19">
        <v>520</v>
      </c>
      <c r="N19" t="s">
        <v>43</v>
      </c>
      <c r="O19">
        <v>14.03</v>
      </c>
      <c r="P19" s="56">
        <v>280.6</v>
      </c>
      <c r="Q19" s="56">
        <v>49.11</v>
      </c>
      <c r="R19" s="57">
        <v>329.71</v>
      </c>
      <c r="S19" t="s">
        <v>44</v>
      </c>
      <c r="T19" t="s">
        <v>54</v>
      </c>
      <c r="U19" t="s">
        <v>46</v>
      </c>
      <c r="V19" s="55">
        <v>44059</v>
      </c>
      <c r="W19" s="55">
        <v>44085</v>
      </c>
      <c r="X19" t="s">
        <v>47</v>
      </c>
      <c r="Y19" t="s">
        <v>48</v>
      </c>
      <c r="Z19" t="s">
        <v>49</v>
      </c>
      <c r="AB19" s="58">
        <v>40.768</v>
      </c>
    </row>
    <row r="20" spans="1:28">
      <c r="A20">
        <v>63424</v>
      </c>
      <c r="C20" t="s">
        <v>37</v>
      </c>
      <c r="D20" s="55">
        <v>44322</v>
      </c>
      <c r="E20" t="s">
        <v>38</v>
      </c>
      <c r="F20" t="s">
        <v>39</v>
      </c>
      <c r="G20" s="56">
        <v>2037.87</v>
      </c>
      <c r="H20" s="55">
        <v>44112</v>
      </c>
      <c r="I20">
        <v>8543</v>
      </c>
      <c r="J20" t="s">
        <v>89</v>
      </c>
      <c r="K20" t="s">
        <v>58</v>
      </c>
      <c r="L20" t="s">
        <v>59</v>
      </c>
      <c r="M20">
        <v>4</v>
      </c>
      <c r="N20" t="s">
        <v>43</v>
      </c>
      <c r="O20">
        <v>0.45</v>
      </c>
      <c r="R20" s="57">
        <v>40.77</v>
      </c>
      <c r="S20" t="s">
        <v>44</v>
      </c>
      <c r="T20" t="s">
        <v>45</v>
      </c>
      <c r="U20" t="s">
        <v>46</v>
      </c>
      <c r="V20" s="55">
        <v>44059</v>
      </c>
      <c r="W20" s="55">
        <v>44085</v>
      </c>
      <c r="X20" t="s">
        <v>47</v>
      </c>
      <c r="Y20" t="s">
        <v>77</v>
      </c>
      <c r="Z20" t="s">
        <v>49</v>
      </c>
      <c r="AB20" s="58">
        <v>10.528</v>
      </c>
    </row>
    <row r="21" spans="1:28">
      <c r="A21">
        <v>63425</v>
      </c>
      <c r="C21" t="s">
        <v>37</v>
      </c>
      <c r="D21" s="55">
        <v>44322</v>
      </c>
      <c r="E21" t="s">
        <v>38</v>
      </c>
      <c r="F21" t="s">
        <v>39</v>
      </c>
      <c r="G21" s="56">
        <v>2037.87</v>
      </c>
      <c r="H21" s="55">
        <v>44112</v>
      </c>
      <c r="I21">
        <v>8543</v>
      </c>
      <c r="J21" t="s">
        <v>89</v>
      </c>
      <c r="K21" t="s">
        <v>51</v>
      </c>
      <c r="L21" t="s">
        <v>59</v>
      </c>
      <c r="M21">
        <v>4</v>
      </c>
      <c r="N21" t="s">
        <v>43</v>
      </c>
      <c r="O21">
        <v>0.45</v>
      </c>
      <c r="P21" s="56">
        <v>8.96</v>
      </c>
      <c r="Q21" s="56">
        <v>1.57</v>
      </c>
      <c r="R21" s="57">
        <v>10.53</v>
      </c>
      <c r="S21" t="s">
        <v>44</v>
      </c>
      <c r="T21" t="s">
        <v>54</v>
      </c>
      <c r="U21" t="s">
        <v>46</v>
      </c>
      <c r="V21" s="55">
        <v>44059</v>
      </c>
      <c r="W21" s="55">
        <v>44085</v>
      </c>
      <c r="X21" t="s">
        <v>47</v>
      </c>
      <c r="Y21" t="s">
        <v>77</v>
      </c>
      <c r="Z21" t="s">
        <v>49</v>
      </c>
      <c r="AB21" s="58">
        <v>100.1</v>
      </c>
    </row>
    <row r="22" spans="1:28">
      <c r="A22">
        <v>63426</v>
      </c>
      <c r="C22" t="s">
        <v>37</v>
      </c>
      <c r="D22" s="55">
        <v>44322</v>
      </c>
      <c r="E22" t="s">
        <v>81</v>
      </c>
      <c r="F22" t="s">
        <v>90</v>
      </c>
      <c r="G22" s="56">
        <v>739.96</v>
      </c>
      <c r="H22" s="55">
        <v>44258</v>
      </c>
      <c r="I22">
        <v>25119</v>
      </c>
      <c r="J22">
        <v>6816</v>
      </c>
      <c r="K22" t="s">
        <v>52</v>
      </c>
      <c r="L22" t="s">
        <v>52</v>
      </c>
      <c r="M22">
        <v>1</v>
      </c>
      <c r="N22" t="s">
        <v>91</v>
      </c>
      <c r="O22">
        <v>1</v>
      </c>
      <c r="R22" s="57">
        <v>100.1</v>
      </c>
      <c r="S22" t="s">
        <v>44</v>
      </c>
      <c r="T22" t="s">
        <v>45</v>
      </c>
      <c r="U22" t="s">
        <v>92</v>
      </c>
      <c r="V22" s="55">
        <v>44266</v>
      </c>
      <c r="W22" s="55">
        <v>44269</v>
      </c>
      <c r="X22" t="s">
        <v>93</v>
      </c>
      <c r="Y22" t="s">
        <v>94</v>
      </c>
      <c r="Z22" t="s">
        <v>49</v>
      </c>
      <c r="AB22" s="58">
        <v>19.975</v>
      </c>
    </row>
    <row r="23" spans="1:28">
      <c r="A23">
        <v>63427</v>
      </c>
      <c r="C23" t="s">
        <v>37</v>
      </c>
      <c r="D23" s="55">
        <v>44322</v>
      </c>
      <c r="E23" t="s">
        <v>81</v>
      </c>
      <c r="F23" t="s">
        <v>90</v>
      </c>
      <c r="G23" s="56">
        <v>739.96</v>
      </c>
      <c r="H23" s="55">
        <v>44258</v>
      </c>
      <c r="I23">
        <v>25119</v>
      </c>
      <c r="J23">
        <v>6816</v>
      </c>
      <c r="K23" t="s">
        <v>51</v>
      </c>
      <c r="L23" t="s">
        <v>84</v>
      </c>
      <c r="M23">
        <v>1</v>
      </c>
      <c r="N23" t="s">
        <v>91</v>
      </c>
      <c r="O23">
        <v>0.85</v>
      </c>
      <c r="P23" s="56">
        <v>17</v>
      </c>
      <c r="Q23" s="56">
        <v>2.98</v>
      </c>
      <c r="R23" s="57">
        <v>19.98</v>
      </c>
      <c r="S23" t="s">
        <v>44</v>
      </c>
      <c r="T23" t="s">
        <v>54</v>
      </c>
      <c r="U23" t="s">
        <v>92</v>
      </c>
      <c r="V23" s="55">
        <v>44266</v>
      </c>
      <c r="W23" s="55">
        <v>44269</v>
      </c>
      <c r="X23" t="s">
        <v>93</v>
      </c>
      <c r="Y23" t="s">
        <v>95</v>
      </c>
      <c r="Z23" t="s">
        <v>49</v>
      </c>
      <c r="AB23" s="58">
        <v>203.84</v>
      </c>
    </row>
    <row r="24" spans="1:28">
      <c r="A24">
        <v>63428</v>
      </c>
      <c r="C24" t="s">
        <v>37</v>
      </c>
      <c r="D24" s="55">
        <v>44322</v>
      </c>
      <c r="E24" t="s">
        <v>81</v>
      </c>
      <c r="F24" t="s">
        <v>90</v>
      </c>
      <c r="G24" s="56">
        <v>739.96</v>
      </c>
      <c r="H24" s="55">
        <v>44258</v>
      </c>
      <c r="I24">
        <v>25119</v>
      </c>
      <c r="J24">
        <v>6819</v>
      </c>
      <c r="K24" t="s">
        <v>96</v>
      </c>
      <c r="L24" t="s">
        <v>84</v>
      </c>
      <c r="M24">
        <v>1</v>
      </c>
      <c r="N24" t="s">
        <v>91</v>
      </c>
      <c r="O24">
        <v>1.96</v>
      </c>
      <c r="R24" s="57">
        <v>203.84</v>
      </c>
      <c r="S24" t="s">
        <v>44</v>
      </c>
      <c r="T24" t="s">
        <v>45</v>
      </c>
      <c r="U24" t="s">
        <v>92</v>
      </c>
      <c r="V24" s="55">
        <v>44266</v>
      </c>
      <c r="W24" s="55">
        <v>44269</v>
      </c>
      <c r="X24" t="s">
        <v>97</v>
      </c>
      <c r="Y24" t="s">
        <v>95</v>
      </c>
      <c r="Z24" t="s">
        <v>49</v>
      </c>
      <c r="AB24" s="58">
        <v>46.06</v>
      </c>
    </row>
    <row r="25" spans="1:28">
      <c r="A25">
        <v>63429</v>
      </c>
      <c r="C25" t="s">
        <v>37</v>
      </c>
      <c r="D25" s="55">
        <v>44322</v>
      </c>
      <c r="E25" t="s">
        <v>81</v>
      </c>
      <c r="F25" t="s">
        <v>90</v>
      </c>
      <c r="G25" s="56">
        <v>739.96</v>
      </c>
      <c r="H25" s="55">
        <v>44258</v>
      </c>
      <c r="I25">
        <v>25119</v>
      </c>
      <c r="J25">
        <v>6819</v>
      </c>
      <c r="K25" t="s">
        <v>51</v>
      </c>
      <c r="L25" t="s">
        <v>84</v>
      </c>
      <c r="M25">
        <v>1</v>
      </c>
      <c r="N25" t="s">
        <v>91</v>
      </c>
      <c r="O25">
        <v>1.96</v>
      </c>
      <c r="P25" s="56">
        <v>39.2</v>
      </c>
      <c r="Q25" s="56">
        <v>6.86</v>
      </c>
      <c r="R25" s="57">
        <v>46.06</v>
      </c>
      <c r="S25" t="s">
        <v>44</v>
      </c>
      <c r="T25" t="s">
        <v>54</v>
      </c>
      <c r="U25" t="s">
        <v>92</v>
      </c>
      <c r="V25" s="55">
        <v>44266</v>
      </c>
      <c r="W25" s="55">
        <v>44269</v>
      </c>
      <c r="X25" t="s">
        <v>97</v>
      </c>
      <c r="Y25" t="s">
        <v>95</v>
      </c>
      <c r="Z25" t="s">
        <v>49</v>
      </c>
      <c r="AB25" s="58">
        <v>100.1</v>
      </c>
    </row>
    <row r="26" spans="1:28">
      <c r="A26">
        <v>63430</v>
      </c>
      <c r="C26" t="s">
        <v>37</v>
      </c>
      <c r="D26" s="55">
        <v>44322</v>
      </c>
      <c r="E26" t="s">
        <v>81</v>
      </c>
      <c r="F26" t="s">
        <v>90</v>
      </c>
      <c r="G26" s="56">
        <v>739.96</v>
      </c>
      <c r="H26" s="55">
        <v>44258</v>
      </c>
      <c r="I26">
        <v>25119</v>
      </c>
      <c r="J26">
        <v>6829</v>
      </c>
      <c r="K26" t="s">
        <v>52</v>
      </c>
      <c r="L26" t="s">
        <v>52</v>
      </c>
      <c r="M26">
        <v>1</v>
      </c>
      <c r="N26" t="s">
        <v>91</v>
      </c>
      <c r="O26">
        <v>1</v>
      </c>
      <c r="R26" s="57">
        <v>100.1</v>
      </c>
      <c r="S26" t="s">
        <v>44</v>
      </c>
      <c r="T26" t="s">
        <v>45</v>
      </c>
      <c r="U26" t="s">
        <v>92</v>
      </c>
      <c r="V26" s="55">
        <v>44266</v>
      </c>
      <c r="W26" s="55">
        <v>44269</v>
      </c>
      <c r="X26" t="s">
        <v>98</v>
      </c>
      <c r="Y26" t="s">
        <v>94</v>
      </c>
      <c r="Z26" t="s">
        <v>49</v>
      </c>
      <c r="AB26" s="58">
        <v>19.975</v>
      </c>
    </row>
    <row r="27" spans="1:28">
      <c r="A27">
        <v>63431</v>
      </c>
      <c r="C27" t="s">
        <v>37</v>
      </c>
      <c r="D27" s="55">
        <v>44322</v>
      </c>
      <c r="E27" t="s">
        <v>81</v>
      </c>
      <c r="F27" t="s">
        <v>90</v>
      </c>
      <c r="G27" s="56">
        <v>739.96</v>
      </c>
      <c r="H27" s="55">
        <v>44258</v>
      </c>
      <c r="I27">
        <v>25119</v>
      </c>
      <c r="J27">
        <v>6829</v>
      </c>
      <c r="K27" t="s">
        <v>51</v>
      </c>
      <c r="L27" t="s">
        <v>84</v>
      </c>
      <c r="M27">
        <v>1</v>
      </c>
      <c r="N27" t="s">
        <v>91</v>
      </c>
      <c r="O27">
        <v>0.85</v>
      </c>
      <c r="P27" s="56">
        <v>17</v>
      </c>
      <c r="Q27" s="56">
        <v>2.98</v>
      </c>
      <c r="R27" s="57">
        <v>19.98</v>
      </c>
      <c r="S27" t="s">
        <v>44</v>
      </c>
      <c r="T27" t="s">
        <v>54</v>
      </c>
      <c r="U27" t="s">
        <v>92</v>
      </c>
      <c r="V27" s="55">
        <v>44266</v>
      </c>
      <c r="W27" s="55">
        <v>44269</v>
      </c>
      <c r="X27" t="s">
        <v>98</v>
      </c>
      <c r="Y27" t="s">
        <v>95</v>
      </c>
      <c r="Z27" t="s">
        <v>49</v>
      </c>
      <c r="AB27" s="58">
        <v>203.84</v>
      </c>
    </row>
    <row r="28" spans="1:28">
      <c r="A28">
        <v>63432</v>
      </c>
      <c r="C28" t="s">
        <v>37</v>
      </c>
      <c r="D28" s="55">
        <v>44322</v>
      </c>
      <c r="E28" t="s">
        <v>81</v>
      </c>
      <c r="F28" t="s">
        <v>90</v>
      </c>
      <c r="G28" s="56">
        <v>739.96</v>
      </c>
      <c r="H28" s="55">
        <v>44258</v>
      </c>
      <c r="I28">
        <v>25119</v>
      </c>
      <c r="J28">
        <v>6836</v>
      </c>
      <c r="K28" t="s">
        <v>96</v>
      </c>
      <c r="L28" t="s">
        <v>84</v>
      </c>
      <c r="M28">
        <v>1</v>
      </c>
      <c r="N28" t="s">
        <v>91</v>
      </c>
      <c r="O28">
        <v>1.96</v>
      </c>
      <c r="R28" s="57">
        <v>203.84</v>
      </c>
      <c r="S28" t="s">
        <v>44</v>
      </c>
      <c r="T28" t="s">
        <v>45</v>
      </c>
      <c r="U28" t="s">
        <v>92</v>
      </c>
      <c r="V28" s="55">
        <v>44266</v>
      </c>
      <c r="W28" s="55">
        <v>44269</v>
      </c>
      <c r="X28" t="s">
        <v>99</v>
      </c>
      <c r="Y28" t="s">
        <v>95</v>
      </c>
      <c r="Z28" t="s">
        <v>49</v>
      </c>
      <c r="AB28" s="58">
        <v>46.06</v>
      </c>
    </row>
    <row r="29" spans="1:28">
      <c r="A29">
        <v>63433</v>
      </c>
      <c r="C29" t="s">
        <v>37</v>
      </c>
      <c r="D29" s="55">
        <v>44322</v>
      </c>
      <c r="E29" t="s">
        <v>81</v>
      </c>
      <c r="F29" t="s">
        <v>90</v>
      </c>
      <c r="G29" s="56">
        <v>739.96</v>
      </c>
      <c r="H29" s="55">
        <v>44258</v>
      </c>
      <c r="I29">
        <v>25119</v>
      </c>
      <c r="J29">
        <v>6836</v>
      </c>
      <c r="K29" t="s">
        <v>51</v>
      </c>
      <c r="L29" t="s">
        <v>84</v>
      </c>
      <c r="M29">
        <v>1</v>
      </c>
      <c r="N29" t="s">
        <v>91</v>
      </c>
      <c r="O29">
        <v>1.96</v>
      </c>
      <c r="P29" s="56">
        <v>39.2</v>
      </c>
      <c r="Q29" s="56">
        <v>6.86</v>
      </c>
      <c r="R29" s="57">
        <v>46.06</v>
      </c>
      <c r="S29" t="s">
        <v>44</v>
      </c>
      <c r="T29" t="s">
        <v>54</v>
      </c>
      <c r="U29" t="s">
        <v>92</v>
      </c>
      <c r="V29" s="55">
        <v>44266</v>
      </c>
      <c r="W29" s="55">
        <v>44269</v>
      </c>
      <c r="X29" t="s">
        <v>99</v>
      </c>
      <c r="Y29" t="s">
        <v>95</v>
      </c>
      <c r="Z29" t="s">
        <v>49</v>
      </c>
      <c r="AB29">
        <v>41.6</v>
      </c>
    </row>
    <row r="30" spans="1:28">
      <c r="A30">
        <v>63434</v>
      </c>
      <c r="C30" t="s">
        <v>37</v>
      </c>
      <c r="D30" s="55">
        <v>44322</v>
      </c>
      <c r="E30" t="s">
        <v>81</v>
      </c>
      <c r="F30" t="s">
        <v>82</v>
      </c>
      <c r="G30" s="56">
        <v>62.26</v>
      </c>
      <c r="H30" s="55">
        <v>44251</v>
      </c>
      <c r="I30">
        <v>433</v>
      </c>
      <c r="J30" t="s">
        <v>83</v>
      </c>
      <c r="K30" t="s">
        <v>52</v>
      </c>
      <c r="L30" t="s">
        <v>52</v>
      </c>
      <c r="M30">
        <v>1</v>
      </c>
      <c r="N30" t="s">
        <v>85</v>
      </c>
      <c r="O30">
        <v>1</v>
      </c>
      <c r="R30" s="56">
        <v>41.6</v>
      </c>
      <c r="S30" t="s">
        <v>44</v>
      </c>
      <c r="T30" t="s">
        <v>45</v>
      </c>
      <c r="U30" t="s">
        <v>86</v>
      </c>
      <c r="V30" s="55">
        <v>44152</v>
      </c>
      <c r="W30" s="55">
        <v>44152</v>
      </c>
      <c r="X30" t="s">
        <v>87</v>
      </c>
      <c r="Y30" t="s">
        <v>100</v>
      </c>
      <c r="Z30" t="s">
        <v>49</v>
      </c>
      <c r="AB30" s="58">
        <v>13.74</v>
      </c>
    </row>
    <row r="31" spans="1:28">
      <c r="A31">
        <v>63420</v>
      </c>
      <c r="C31" t="s">
        <v>37</v>
      </c>
      <c r="D31" s="55">
        <v>44322</v>
      </c>
      <c r="E31" t="s">
        <v>38</v>
      </c>
      <c r="F31" t="s">
        <v>39</v>
      </c>
      <c r="G31" s="56">
        <v>2037.87</v>
      </c>
      <c r="H31" s="55">
        <v>44112</v>
      </c>
      <c r="I31">
        <v>8543</v>
      </c>
      <c r="J31" t="s">
        <v>80</v>
      </c>
      <c r="K31" t="s">
        <v>42</v>
      </c>
      <c r="L31" t="s">
        <v>42</v>
      </c>
      <c r="M31">
        <v>2</v>
      </c>
      <c r="N31" t="s">
        <v>43</v>
      </c>
      <c r="O31">
        <v>0.12</v>
      </c>
      <c r="R31" s="56">
        <v>7.64</v>
      </c>
      <c r="S31" t="s">
        <v>44</v>
      </c>
      <c r="T31" t="s">
        <v>45</v>
      </c>
      <c r="U31" t="s">
        <v>46</v>
      </c>
      <c r="V31" s="55">
        <v>44059</v>
      </c>
      <c r="W31" s="55">
        <v>44085</v>
      </c>
      <c r="X31" t="s">
        <v>76</v>
      </c>
      <c r="Y31" t="s">
        <v>48</v>
      </c>
      <c r="Z31" t="s">
        <v>49</v>
      </c>
      <c r="AB31">
        <f>SUM(AB3:AB30)</f>
        <v>2552.891</v>
      </c>
    </row>
    <row r="32" spans="18:18">
      <c r="R32" s="56">
        <f>SUM(R4:R31)</f>
        <v>2552.92</v>
      </c>
    </row>
  </sheetData>
  <pageMargins left="0.699305555555556" right="0.699305555555556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002060"/>
  </sheetPr>
  <dimension ref="A1:X4117"/>
  <sheetViews>
    <sheetView topLeftCell="G1" workbookViewId="0">
      <pane ySplit="1" topLeftCell="A5" activePane="bottomLeft" state="frozen"/>
      <selection/>
      <selection pane="bottomLeft" activeCell="K25" sqref="K25"/>
    </sheetView>
  </sheetViews>
  <sheetFormatPr defaultColWidth="9" defaultRowHeight="14"/>
  <cols>
    <col min="1" max="1" width="2.859375" style="39" customWidth="1"/>
    <col min="2" max="2" width="8.140625" style="39" customWidth="1"/>
    <col min="3" max="3" width="22.4296875" style="40" customWidth="1"/>
    <col min="4" max="4" width="12.5703125" style="40" customWidth="1"/>
    <col min="5" max="5" width="19.4296875" style="40" customWidth="1"/>
    <col min="6" max="6" width="24.5703125" style="40" customWidth="1"/>
    <col min="7" max="7" width="18.140625" style="40" customWidth="1"/>
    <col min="8" max="8" width="14.2890625" style="40" customWidth="1"/>
    <col min="9" max="9" width="9.140625" style="40"/>
    <col min="10" max="10" width="21.859375" style="40" customWidth="1"/>
    <col min="11" max="11" width="26" style="40" customWidth="1"/>
    <col min="12" max="12" width="10.7109375" style="40" customWidth="1"/>
    <col min="13" max="13" width="7.4296875" style="40" customWidth="1"/>
    <col min="14" max="14" width="14.5703125" style="40" customWidth="1"/>
    <col min="15" max="15" width="12.5703125" style="40" customWidth="1"/>
    <col min="16" max="16" width="14.4296875" style="41" customWidth="1"/>
    <col min="17" max="17" width="11.140625" style="41" customWidth="1"/>
    <col min="18" max="18" width="13.7109375" style="41" customWidth="1"/>
    <col min="19" max="19" width="9.140625" style="42"/>
    <col min="20" max="20" width="13.4296875" style="42" customWidth="1"/>
    <col min="21" max="21" width="27.2890625" style="40" customWidth="1"/>
    <col min="22" max="22" width="11.140625" style="40" customWidth="1"/>
    <col min="23" max="23" width="10.5703125" style="40" customWidth="1"/>
    <col min="24" max="24" width="18" style="40" customWidth="1"/>
    <col min="25" max="16384" width="9.140625" style="40"/>
  </cols>
  <sheetData>
    <row r="1" s="37" customFormat="1" spans="1:24">
      <c r="A1" s="43" t="s">
        <v>0</v>
      </c>
      <c r="B1" s="43" t="s">
        <v>1</v>
      </c>
      <c r="C1" s="44" t="s">
        <v>26</v>
      </c>
      <c r="D1" s="45" t="s">
        <v>3</v>
      </c>
      <c r="E1" s="44" t="s">
        <v>4</v>
      </c>
      <c r="F1" s="44" t="s">
        <v>5</v>
      </c>
      <c r="G1" s="48" t="s">
        <v>6</v>
      </c>
      <c r="H1" s="45" t="s">
        <v>7</v>
      </c>
      <c r="I1" s="44" t="s">
        <v>8</v>
      </c>
      <c r="J1" s="49" t="s">
        <v>9</v>
      </c>
      <c r="K1" s="44" t="s">
        <v>31</v>
      </c>
      <c r="L1" s="44" t="s">
        <v>11</v>
      </c>
      <c r="M1" s="44" t="s">
        <v>12</v>
      </c>
      <c r="N1" s="44" t="s">
        <v>13</v>
      </c>
      <c r="O1" s="44" t="s">
        <v>101</v>
      </c>
      <c r="P1" s="50" t="s">
        <v>15</v>
      </c>
      <c r="Q1" s="50" t="s">
        <v>16</v>
      </c>
      <c r="R1" s="50" t="s">
        <v>17</v>
      </c>
      <c r="S1" s="51" t="s">
        <v>18</v>
      </c>
      <c r="T1" s="51" t="s">
        <v>19</v>
      </c>
      <c r="U1" s="44" t="s">
        <v>102</v>
      </c>
      <c r="V1" s="45" t="s">
        <v>21</v>
      </c>
      <c r="W1" s="44" t="s">
        <v>22</v>
      </c>
      <c r="X1" s="44" t="s">
        <v>23</v>
      </c>
    </row>
    <row r="2" spans="4:23">
      <c r="D2" s="46"/>
      <c r="H2" s="47"/>
      <c r="P2" s="41" t="str">
        <f>IF(OR(K2="handling and wharfage",K2="rau handling and wharfage"),O2*42.1,"")</f>
        <v/>
      </c>
      <c r="Q2" s="41" t="str">
        <f>IF(K2&lt;&gt;"handling and wharfage","",O2*3.5)</f>
        <v/>
      </c>
      <c r="R2" s="41" t="str">
        <f>IFERROR(IF(K2="handling and wharfage",SUM(P2:Q2),IF(OR(K2="tank",K2="car",K2="boat"),INDEX(Rate!$B$4:$M$25,MATCH('Line&amp;Pheonix'!N2,Rate!$A$4:$A$25,0),MATCH('Line&amp;Pheonix'!L2,Rate!$B$3:$M$3,0))*O2*0.8,INDEX(Rate!$B$4:$M$25,MATCH('Line&amp;Pheonix'!N2,Rate!$A$4:$A$25,0),MATCH('Line&amp;Pheonix'!L2,Rate!$B$3:$M$3,0))*O2)),"")</f>
        <v/>
      </c>
      <c r="T2" s="42" t="str">
        <f>IF(ISBLANK(K2),"",IF(K2&lt;&gt;"handling and wharfage","F0070000061A","E31180000331"))</f>
        <v/>
      </c>
      <c r="V2" s="47"/>
      <c r="W2" s="47"/>
    </row>
    <row r="3" spans="4:23">
      <c r="D3" s="46"/>
      <c r="H3" s="47"/>
      <c r="P3" s="41" t="str">
        <f t="shared" ref="P3:P66" si="0">IF(OR(K3="handling and wharfage",K3="rau handling and wharfage"),O3*42.1,"")</f>
        <v/>
      </c>
      <c r="Q3" s="41" t="str">
        <f t="shared" ref="Q3:Q66" si="1">IF(K3&lt;&gt;"handling and wharfage","",O3*3.5)</f>
        <v/>
      </c>
      <c r="R3" s="41" t="str">
        <f>IFERROR(IF(K3="handling and wharfage",SUM(P3:Q3),IF(OR(K3="tank",K3="car",K3="boat"),INDEX(Rate!$B$4:$M$25,MATCH('Line&amp;Pheonix'!N3,Rate!$A$4:$A$25,0),MATCH('Line&amp;Pheonix'!L3,Rate!$B$3:$M$3,0))*O3*0.8,INDEX(Rate!$B$4:$M$25,MATCH('Line&amp;Pheonix'!N3,Rate!$A$4:$A$25,0),MATCH('Line&amp;Pheonix'!L3,Rate!$B$3:$M$3,0))*O3)),"")</f>
        <v/>
      </c>
      <c r="T3" s="42" t="str">
        <f t="shared" ref="T3:T66" si="2">IF(ISBLANK(K3),"",IF(K3&lt;&gt;"handling and wharfage","F0070000061A","E31180000331"))</f>
        <v/>
      </c>
      <c r="V3" s="47"/>
      <c r="W3" s="47"/>
    </row>
    <row r="4" spans="4:23">
      <c r="D4" s="46"/>
      <c r="H4" s="47"/>
      <c r="P4" s="41" t="str">
        <f t="shared" si="0"/>
        <v/>
      </c>
      <c r="Q4" s="41" t="str">
        <f t="shared" si="1"/>
        <v/>
      </c>
      <c r="R4" s="41" t="str">
        <f>IFERROR(IF(K4="handling and wharfage",SUM(P4:Q4),IF(OR(K4="tank",K4="car",K4="boat"),INDEX(Rate!$B$4:$M$25,MATCH('Line&amp;Pheonix'!N4,Rate!$A$4:$A$25,0),MATCH('Line&amp;Pheonix'!L4,Rate!$B$3:$M$3,0))*O4*0.8,INDEX(Rate!$B$4:$M$25,MATCH('Line&amp;Pheonix'!N4,Rate!$A$4:$A$25,0),MATCH('Line&amp;Pheonix'!L4,Rate!$B$3:$M$3,0))*O4)),"")</f>
        <v/>
      </c>
      <c r="T4" s="42" t="str">
        <f t="shared" si="2"/>
        <v/>
      </c>
      <c r="V4" s="47"/>
      <c r="W4" s="47"/>
    </row>
    <row r="5" spans="4:23">
      <c r="D5" s="46"/>
      <c r="H5" s="47"/>
      <c r="P5" s="41" t="str">
        <f t="shared" si="0"/>
        <v/>
      </c>
      <c r="Q5" s="41" t="str">
        <f t="shared" si="1"/>
        <v/>
      </c>
      <c r="R5" s="41" t="str">
        <f>IFERROR(IF(K5="handling and wharfage",SUM(P5:Q5),IF(OR(K5="tank",K5="car",K5="boat"),INDEX(Rate!$B$4:$M$25,MATCH('Line&amp;Pheonix'!N5,Rate!$A$4:$A$25,0),MATCH('Line&amp;Pheonix'!L5,Rate!$B$3:$M$3,0))*O5*0.8,INDEX(Rate!$B$4:$M$25,MATCH('Line&amp;Pheonix'!N5,Rate!$A$4:$A$25,0),MATCH('Line&amp;Pheonix'!L5,Rate!$B$3:$M$3,0))*O5)),"")</f>
        <v/>
      </c>
      <c r="T5" s="42" t="str">
        <f t="shared" si="2"/>
        <v/>
      </c>
      <c r="V5" s="47"/>
      <c r="W5" s="47"/>
    </row>
    <row r="6" spans="4:20">
      <c r="D6" s="46"/>
      <c r="H6" s="47"/>
      <c r="P6" s="41" t="str">
        <f t="shared" si="0"/>
        <v/>
      </c>
      <c r="Q6" s="41" t="str">
        <f t="shared" si="1"/>
        <v/>
      </c>
      <c r="R6" s="41" t="str">
        <f>IFERROR(IF(K6="handling and wharfage",SUM(P6:Q6),IF(OR(K6="tank",K6="car",K6="boat"),INDEX(Rate!$B$4:$M$25,MATCH('Line&amp;Pheonix'!N6,Rate!$A$4:$A$25,0),MATCH('Line&amp;Pheonix'!L6,Rate!$B$3:$M$3,0))*O6*0.8,INDEX(Rate!$B$4:$M$25,MATCH('Line&amp;Pheonix'!N6,Rate!$A$4:$A$25,0),MATCH('Line&amp;Pheonix'!L6,Rate!$B$3:$M$3,0))*O6)),"")</f>
        <v/>
      </c>
      <c r="T6" s="42" t="str">
        <f t="shared" si="2"/>
        <v/>
      </c>
    </row>
    <row r="7" spans="4:20">
      <c r="D7" s="46"/>
      <c r="H7" s="47"/>
      <c r="P7" s="41" t="str">
        <f t="shared" si="0"/>
        <v/>
      </c>
      <c r="Q7" s="41" t="str">
        <f t="shared" si="1"/>
        <v/>
      </c>
      <c r="R7" s="41" t="str">
        <f>IFERROR(IF(K7="handling and wharfage",SUM(P7:Q7),IF(OR(K7="tank",K7="car",K7="boat"),INDEX(Rate!$B$4:$M$25,MATCH('Line&amp;Pheonix'!N7,Rate!$A$4:$A$25,0),MATCH('Line&amp;Pheonix'!L7,Rate!$B$3:$M$3,0))*O7*0.8,INDEX(Rate!$B$4:$M$25,MATCH('Line&amp;Pheonix'!N7,Rate!$A$4:$A$25,0),MATCH('Line&amp;Pheonix'!L7,Rate!$B$3:$M$3,0))*O7)),"")</f>
        <v/>
      </c>
      <c r="T7" s="42" t="str">
        <f t="shared" si="2"/>
        <v/>
      </c>
    </row>
    <row r="8" spans="4:20">
      <c r="D8" s="46"/>
      <c r="H8" s="47"/>
      <c r="P8" s="41" t="str">
        <f t="shared" si="0"/>
        <v/>
      </c>
      <c r="Q8" s="41" t="str">
        <f t="shared" si="1"/>
        <v/>
      </c>
      <c r="R8" s="41" t="str">
        <f>IFERROR(IF(K8="handling and wharfage",SUM(P8:Q8),IF(OR(K8="tank",K8="car",K8="boat"),INDEX(Rate!$B$4:$M$25,MATCH('Line&amp;Pheonix'!N8,Rate!$A$4:$A$25,0),MATCH('Line&amp;Pheonix'!L8,Rate!$B$3:$M$3,0))*O8*0.8,INDEX(Rate!$B$4:$M$25,MATCH('Line&amp;Pheonix'!N8,Rate!$A$4:$A$25,0),MATCH('Line&amp;Pheonix'!L8,Rate!$B$3:$M$3,0))*O8)),"")</f>
        <v/>
      </c>
      <c r="T8" s="42" t="str">
        <f t="shared" si="2"/>
        <v/>
      </c>
    </row>
    <row r="9" spans="4:20">
      <c r="D9" s="46"/>
      <c r="H9" s="47"/>
      <c r="P9" s="41" t="str">
        <f t="shared" si="0"/>
        <v/>
      </c>
      <c r="Q9" s="41" t="str">
        <f t="shared" si="1"/>
        <v/>
      </c>
      <c r="R9" s="41" t="str">
        <f>IFERROR(IF(K9="handling and wharfage",SUM(P9:Q9),IF(OR(K9="tank",K9="car",K9="boat"),INDEX(Rate!$B$4:$M$25,MATCH('Line&amp;Pheonix'!N9,Rate!$A$4:$A$25,0),MATCH('Line&amp;Pheonix'!L9,Rate!$B$3:$M$3,0))*O9*0.8,INDEX(Rate!$B$4:$M$25,MATCH('Line&amp;Pheonix'!N9,Rate!$A$4:$A$25,0),MATCH('Line&amp;Pheonix'!L9,Rate!$B$3:$M$3,0))*O9)),"")</f>
        <v/>
      </c>
      <c r="T9" s="42" t="str">
        <f t="shared" si="2"/>
        <v/>
      </c>
    </row>
    <row r="10" spans="4:20">
      <c r="D10" s="46"/>
      <c r="H10" s="47"/>
      <c r="P10" s="41" t="str">
        <f t="shared" si="0"/>
        <v/>
      </c>
      <c r="Q10" s="41" t="str">
        <f t="shared" si="1"/>
        <v/>
      </c>
      <c r="R10" s="41" t="str">
        <f>IFERROR(IF(K10="handling and wharfage",SUM(P10:Q10),IF(OR(K10="tank",K10="car",K10="boat"),INDEX(Rate!$B$4:$M$25,MATCH('Line&amp;Pheonix'!N10,Rate!$A$4:$A$25,0),MATCH('Line&amp;Pheonix'!L10,Rate!$B$3:$M$3,0))*O10*0.8,INDEX(Rate!$B$4:$M$25,MATCH('Line&amp;Pheonix'!N10,Rate!$A$4:$A$25,0),MATCH('Line&amp;Pheonix'!L10,Rate!$B$3:$M$3,0))*O10)),"")</f>
        <v/>
      </c>
      <c r="T10" s="42" t="str">
        <f t="shared" si="2"/>
        <v/>
      </c>
    </row>
    <row r="11" spans="4:20">
      <c r="D11" s="46"/>
      <c r="H11" s="47"/>
      <c r="P11" s="41" t="str">
        <f t="shared" si="0"/>
        <v/>
      </c>
      <c r="Q11" s="41" t="str">
        <f t="shared" si="1"/>
        <v/>
      </c>
      <c r="R11" s="41" t="str">
        <f>IFERROR(IF(K11="handling and wharfage",SUM(P11:Q11),IF(OR(K11="tank",K11="car",K11="boat"),INDEX(Rate!$B$4:$M$25,MATCH('Line&amp;Pheonix'!N11,Rate!$A$4:$A$25,0),MATCH('Line&amp;Pheonix'!L11,Rate!$B$3:$M$3,0))*O11*0.8,INDEX(Rate!$B$4:$M$25,MATCH('Line&amp;Pheonix'!N11,Rate!$A$4:$A$25,0),MATCH('Line&amp;Pheonix'!L11,Rate!$B$3:$M$3,0))*O11)),"")</f>
        <v/>
      </c>
      <c r="T11" s="42" t="str">
        <f t="shared" si="2"/>
        <v/>
      </c>
    </row>
    <row r="12" spans="4:20">
      <c r="D12" s="46"/>
      <c r="H12" s="47"/>
      <c r="P12" s="41" t="str">
        <f t="shared" si="0"/>
        <v/>
      </c>
      <c r="Q12" s="41" t="str">
        <f t="shared" si="1"/>
        <v/>
      </c>
      <c r="R12" s="41" t="str">
        <f>IFERROR(IF(K12="handling and wharfage",SUM(P12:Q12),IF(OR(K12="tank",K12="car",K12="boat"),INDEX(Rate!$B$4:$M$25,MATCH('Line&amp;Pheonix'!N12,Rate!$A$4:$A$25,0),MATCH('Line&amp;Pheonix'!L12,Rate!$B$3:$M$3,0))*O12*0.8,INDEX(Rate!$B$4:$M$25,MATCH('Line&amp;Pheonix'!N12,Rate!$A$4:$A$25,0),MATCH('Line&amp;Pheonix'!L12,Rate!$B$3:$M$3,0))*O12)),"")</f>
        <v/>
      </c>
      <c r="T12" s="42" t="str">
        <f t="shared" si="2"/>
        <v/>
      </c>
    </row>
    <row r="13" spans="4:20">
      <c r="D13" s="46"/>
      <c r="H13" s="47"/>
      <c r="P13" s="41" t="str">
        <f t="shared" si="0"/>
        <v/>
      </c>
      <c r="Q13" s="41" t="str">
        <f t="shared" si="1"/>
        <v/>
      </c>
      <c r="R13" s="41" t="str">
        <f>IFERROR(IF(K13="handling and wharfage",SUM(P13:Q13),IF(OR(K13="tank",K13="car",K13="boat"),INDEX(Rate!$B$4:$M$25,MATCH('Line&amp;Pheonix'!N13,Rate!$A$4:$A$25,0),MATCH('Line&amp;Pheonix'!L13,Rate!$B$3:$M$3,0))*O13*0.8,INDEX(Rate!$B$4:$M$25,MATCH('Line&amp;Pheonix'!N13,Rate!$A$4:$A$25,0),MATCH('Line&amp;Pheonix'!L13,Rate!$B$3:$M$3,0))*O13)),"")</f>
        <v/>
      </c>
      <c r="T13" s="42" t="str">
        <f t="shared" si="2"/>
        <v/>
      </c>
    </row>
    <row r="14" spans="4:20">
      <c r="D14" s="46"/>
      <c r="H14" s="47"/>
      <c r="P14" s="41" t="str">
        <f t="shared" si="0"/>
        <v/>
      </c>
      <c r="Q14" s="41" t="str">
        <f t="shared" si="1"/>
        <v/>
      </c>
      <c r="R14" s="41" t="str">
        <f>IFERROR(IF(K14="handling and wharfage",SUM(P14:Q14),IF(OR(K14="tank",K14="car",K14="boat"),INDEX(Rate!$B$4:$M$25,MATCH('Line&amp;Pheonix'!N14,Rate!$A$4:$A$25,0),MATCH('Line&amp;Pheonix'!L14,Rate!$B$3:$M$3,0))*O14*0.8,INDEX(Rate!$B$4:$M$25,MATCH('Line&amp;Pheonix'!N14,Rate!$A$4:$A$25,0),MATCH('Line&amp;Pheonix'!L14,Rate!$B$3:$M$3,0))*O14)),"")</f>
        <v/>
      </c>
      <c r="T14" s="42" t="str">
        <f t="shared" si="2"/>
        <v/>
      </c>
    </row>
    <row r="15" spans="16:20">
      <c r="P15" s="41" t="str">
        <f t="shared" si="0"/>
        <v/>
      </c>
      <c r="Q15" s="41" t="str">
        <f t="shared" si="1"/>
        <v/>
      </c>
      <c r="R15" s="41" t="str">
        <f>IFERROR(IF(K15="handling and wharfage",SUM(P15:Q15),IF(OR(K15="tank",K15="car",K15="boat"),INDEX(Rate!$B$4:$M$25,MATCH('Line&amp;Pheonix'!N15,Rate!$A$4:$A$25,0),MATCH('Line&amp;Pheonix'!L15,Rate!$B$3:$M$3,0))*O15*0.8,INDEX(Rate!$B$4:$M$25,MATCH('Line&amp;Pheonix'!N15,Rate!$A$4:$A$25,0),MATCH('Line&amp;Pheonix'!L15,Rate!$B$3:$M$3,0))*O15)),"")</f>
        <v/>
      </c>
      <c r="T15" s="42" t="str">
        <f t="shared" si="2"/>
        <v/>
      </c>
    </row>
    <row r="16" spans="16:20">
      <c r="P16" s="41" t="str">
        <f t="shared" si="0"/>
        <v/>
      </c>
      <c r="Q16" s="41" t="str">
        <f t="shared" si="1"/>
        <v/>
      </c>
      <c r="R16" s="41" t="str">
        <f>IFERROR(IF(K16="handling and wharfage",SUM(P16:Q16),IF(OR(K16="tank",K16="car",K16="boat"),INDEX(Rate!$B$4:$M$25,MATCH('Line&amp;Pheonix'!N16,Rate!$A$4:$A$25,0),MATCH('Line&amp;Pheonix'!L16,Rate!$B$3:$M$3,0))*O16*0.8,INDEX(Rate!$B$4:$M$25,MATCH('Line&amp;Pheonix'!N16,Rate!$A$4:$A$25,0),MATCH('Line&amp;Pheonix'!L16,Rate!$B$3:$M$3,0))*O16)),"")</f>
        <v/>
      </c>
      <c r="T16" s="42" t="str">
        <f t="shared" si="2"/>
        <v/>
      </c>
    </row>
    <row r="17" spans="16:20">
      <c r="P17" s="41" t="str">
        <f t="shared" si="0"/>
        <v/>
      </c>
      <c r="Q17" s="41" t="str">
        <f t="shared" si="1"/>
        <v/>
      </c>
      <c r="R17" s="41" t="str">
        <f>IFERROR(IF(K17="handling and wharfage",SUM(P17:Q17),IF(OR(K17="tank",K17="car",K17="boat"),INDEX(Rate!$B$4:$M$25,MATCH('Line&amp;Pheonix'!N17,Rate!$A$4:$A$25,0),MATCH('Line&amp;Pheonix'!L17,Rate!$B$3:$M$3,0))*O17*0.8,INDEX(Rate!$B$4:$M$25,MATCH('Line&amp;Pheonix'!N17,Rate!$A$4:$A$25,0),MATCH('Line&amp;Pheonix'!L17,Rate!$B$3:$M$3,0))*O17)),"")</f>
        <v/>
      </c>
      <c r="T17" s="42" t="str">
        <f t="shared" si="2"/>
        <v/>
      </c>
    </row>
    <row r="18" spans="16:20">
      <c r="P18" s="41" t="str">
        <f t="shared" si="0"/>
        <v/>
      </c>
      <c r="Q18" s="41" t="str">
        <f t="shared" si="1"/>
        <v/>
      </c>
      <c r="R18" s="41" t="str">
        <f>IFERROR(IF(K18="handling and wharfage",SUM(P18:Q18),IF(OR(K18="tank",K18="car",K18="boat"),INDEX(Rate!$B$4:$M$25,MATCH('Line&amp;Pheonix'!N18,Rate!$A$4:$A$25,0),MATCH('Line&amp;Pheonix'!L18,Rate!$B$3:$M$3,0))*O18*0.8,INDEX(Rate!$B$4:$M$25,MATCH('Line&amp;Pheonix'!N18,Rate!$A$4:$A$25,0),MATCH('Line&amp;Pheonix'!L18,Rate!$B$3:$M$3,0))*O18)),"")</f>
        <v/>
      </c>
      <c r="T18" s="42" t="str">
        <f t="shared" si="2"/>
        <v/>
      </c>
    </row>
    <row r="19" spans="16:20">
      <c r="P19" s="41" t="str">
        <f t="shared" si="0"/>
        <v/>
      </c>
      <c r="Q19" s="41" t="str">
        <f t="shared" si="1"/>
        <v/>
      </c>
      <c r="R19" s="41" t="str">
        <f>IFERROR(IF(K19="handling and wharfage",SUM(P19:Q19),IF(OR(K19="tank",K19="car",K19="boat"),INDEX(Rate!$B$4:$M$25,MATCH('Line&amp;Pheonix'!N19,Rate!$A$4:$A$25,0),MATCH('Line&amp;Pheonix'!L19,Rate!$B$3:$M$3,0))*O19*0.8,INDEX(Rate!$B$4:$M$25,MATCH('Line&amp;Pheonix'!N19,Rate!$A$4:$A$25,0),MATCH('Line&amp;Pheonix'!L19,Rate!$B$3:$M$3,0))*O19)),"")</f>
        <v/>
      </c>
      <c r="T19" s="42" t="str">
        <f t="shared" si="2"/>
        <v/>
      </c>
    </row>
    <row r="20" spans="16:20">
      <c r="P20" s="41" t="str">
        <f t="shared" si="0"/>
        <v/>
      </c>
      <c r="Q20" s="41" t="str">
        <f t="shared" si="1"/>
        <v/>
      </c>
      <c r="R20" s="41" t="str">
        <f>IFERROR(IF(K20="handling and wharfage",SUM(P20:Q20),IF(OR(K20="tank",K20="car",K20="boat"),INDEX(Rate!$B$4:$M$25,MATCH('Line&amp;Pheonix'!N20,Rate!$A$4:$A$25,0),MATCH('Line&amp;Pheonix'!L20,Rate!$B$3:$M$3,0))*O20*0.8,INDEX(Rate!$B$4:$M$25,MATCH('Line&amp;Pheonix'!N20,Rate!$A$4:$A$25,0),MATCH('Line&amp;Pheonix'!L20,Rate!$B$3:$M$3,0))*O20)),"")</f>
        <v/>
      </c>
      <c r="T20" s="42" t="str">
        <f t="shared" si="2"/>
        <v/>
      </c>
    </row>
    <row r="21" spans="16:20">
      <c r="P21" s="41" t="str">
        <f t="shared" si="0"/>
        <v/>
      </c>
      <c r="Q21" s="41" t="str">
        <f t="shared" si="1"/>
        <v/>
      </c>
      <c r="R21" s="41" t="str">
        <f>IFERROR(IF(K21="handling and wharfage",SUM(P21:Q21),IF(OR(K21="tank",K21="car",K21="boat"),INDEX(Rate!$B$4:$M$25,MATCH('Line&amp;Pheonix'!N21,Rate!$A$4:$A$25,0),MATCH('Line&amp;Pheonix'!L21,Rate!$B$3:$M$3,0))*O21*0.8,INDEX(Rate!$B$4:$M$25,MATCH('Line&amp;Pheonix'!N21,Rate!$A$4:$A$25,0),MATCH('Line&amp;Pheonix'!L21,Rate!$B$3:$M$3,0))*O21)),"")</f>
        <v/>
      </c>
      <c r="T21" s="42" t="str">
        <f t="shared" si="2"/>
        <v/>
      </c>
    </row>
    <row r="22" spans="16:20">
      <c r="P22" s="41" t="str">
        <f t="shared" si="0"/>
        <v/>
      </c>
      <c r="Q22" s="41" t="str">
        <f t="shared" si="1"/>
        <v/>
      </c>
      <c r="R22" s="41" t="str">
        <f>IFERROR(IF(K22="handling and wharfage",SUM(P22:Q22),IF(OR(K22="tank",K22="car",K22="boat"),INDEX(Rate!$B$4:$M$25,MATCH('Line&amp;Pheonix'!N22,Rate!$A$4:$A$25,0),MATCH('Line&amp;Pheonix'!L22,Rate!$B$3:$M$3,0))*O22*0.8,INDEX(Rate!$B$4:$M$25,MATCH('Line&amp;Pheonix'!N22,Rate!$A$4:$A$25,0),MATCH('Line&amp;Pheonix'!L22,Rate!$B$3:$M$3,0))*O22)),"")</f>
        <v/>
      </c>
      <c r="T22" s="42" t="str">
        <f t="shared" si="2"/>
        <v/>
      </c>
    </row>
    <row r="23" spans="16:20">
      <c r="P23" s="41" t="str">
        <f t="shared" si="0"/>
        <v/>
      </c>
      <c r="Q23" s="41" t="str">
        <f t="shared" si="1"/>
        <v/>
      </c>
      <c r="R23" s="41" t="str">
        <f>IFERROR(IF(K23="handling and wharfage",SUM(P23:Q23),IF(OR(K23="tank",K23="car",K23="boat"),INDEX(Rate!$B$4:$M$25,MATCH('Line&amp;Pheonix'!N23,Rate!$A$4:$A$25,0),MATCH('Line&amp;Pheonix'!L23,Rate!$B$3:$M$3,0))*O23*0.8,INDEX(Rate!$B$4:$M$25,MATCH('Line&amp;Pheonix'!N23,Rate!$A$4:$A$25,0),MATCH('Line&amp;Pheonix'!L23,Rate!$B$3:$M$3,0))*O23)),"")</f>
        <v/>
      </c>
      <c r="T23" s="42" t="str">
        <f t="shared" si="2"/>
        <v/>
      </c>
    </row>
    <row r="24" spans="4:23">
      <c r="D24" s="47"/>
      <c r="H24" s="47"/>
      <c r="P24" s="41" t="str">
        <f t="shared" si="0"/>
        <v/>
      </c>
      <c r="Q24" s="41" t="str">
        <f t="shared" si="1"/>
        <v/>
      </c>
      <c r="R24" s="41" t="str">
        <f>IFERROR(IF(K24="handling and wharfage",SUM(P24:Q24),IF(OR(K24="tank",K24="car",K24="boat"),INDEX(Rate!$B$4:$M$25,MATCH('Line&amp;Pheonix'!N24,Rate!$A$4:$A$25,0),MATCH('Line&amp;Pheonix'!L24,Rate!$B$3:$M$3,0))*O24*0.8,INDEX(Rate!$B$4:$M$25,MATCH('Line&amp;Pheonix'!N24,Rate!$A$4:$A$25,0),MATCH('Line&amp;Pheonix'!L24,Rate!$B$3:$M$3,0))*O24)),"")</f>
        <v/>
      </c>
      <c r="T24" s="42" t="str">
        <f t="shared" si="2"/>
        <v/>
      </c>
      <c r="V24" s="47"/>
      <c r="W24" s="47"/>
    </row>
    <row r="25" spans="4:23">
      <c r="D25" s="47"/>
      <c r="H25" s="47"/>
      <c r="P25" s="41" t="str">
        <f t="shared" si="0"/>
        <v/>
      </c>
      <c r="Q25" s="41" t="str">
        <f t="shared" si="1"/>
        <v/>
      </c>
      <c r="R25" s="41" t="str">
        <f>IFERROR(IF(K25="handling and wharfage",SUM(P25:Q25),IF(OR(K25="tank",K25="car",K25="boat"),INDEX(Rate!$B$4:$M$25,MATCH('Line&amp;Pheonix'!N25,Rate!$A$4:$A$25,0),MATCH('Line&amp;Pheonix'!L25,Rate!$B$3:$M$3,0))*O25*0.8,INDEX(Rate!$B$4:$M$25,MATCH('Line&amp;Pheonix'!N25,Rate!$A$4:$A$25,0),MATCH('Line&amp;Pheonix'!L25,Rate!$B$3:$M$3,0))*O25)),"")</f>
        <v/>
      </c>
      <c r="T25" s="42" t="str">
        <f t="shared" si="2"/>
        <v/>
      </c>
      <c r="V25" s="47"/>
      <c r="W25" s="47"/>
    </row>
    <row r="26" spans="16:20">
      <c r="P26" s="41" t="str">
        <f t="shared" si="0"/>
        <v/>
      </c>
      <c r="Q26" s="41" t="str">
        <f t="shared" si="1"/>
        <v/>
      </c>
      <c r="R26" s="41" t="str">
        <f>IFERROR(IF(K26="handling and wharfage",SUM(P26:Q26),IF(OR(K26="tank",K26="car",K26="boat"),INDEX(Rate!$B$4:$M$25,MATCH('Line&amp;Pheonix'!N26,Rate!$A$4:$A$25,0),MATCH('Line&amp;Pheonix'!L26,Rate!$B$3:$M$3,0))*O26*0.8,INDEX(Rate!$B$4:$M$25,MATCH('Line&amp;Pheonix'!N26,Rate!$A$4:$A$25,0),MATCH('Line&amp;Pheonix'!L26,Rate!$B$3:$M$3,0))*O26)),"")</f>
        <v/>
      </c>
      <c r="T26" s="42" t="str">
        <f t="shared" si="2"/>
        <v/>
      </c>
    </row>
    <row r="27" spans="4:23">
      <c r="D27" s="47"/>
      <c r="H27" s="47"/>
      <c r="P27" s="41" t="str">
        <f t="shared" si="0"/>
        <v/>
      </c>
      <c r="Q27" s="41" t="str">
        <f t="shared" si="1"/>
        <v/>
      </c>
      <c r="R27" s="41" t="str">
        <f>IFERROR(IF(K27="handling and wharfage",SUM(P27:Q27),IF(OR(K27="tank",K27="car",K27="boat"),INDEX(Rate!$B$4:$M$25,MATCH('Line&amp;Pheonix'!N27,Rate!$A$4:$A$25,0),MATCH('Line&amp;Pheonix'!L27,Rate!$B$3:$M$3,0))*O27*0.8,INDEX(Rate!$B$4:$M$25,MATCH('Line&amp;Pheonix'!N27,Rate!$A$4:$A$25,0),MATCH('Line&amp;Pheonix'!L27,Rate!$B$3:$M$3,0))*O27)),"")</f>
        <v/>
      </c>
      <c r="T27" s="42" t="str">
        <f t="shared" si="2"/>
        <v/>
      </c>
      <c r="V27" s="47"/>
      <c r="W27" s="47"/>
    </row>
    <row r="28" spans="4:23">
      <c r="D28" s="47"/>
      <c r="H28" s="47"/>
      <c r="P28" s="41" t="str">
        <f t="shared" si="0"/>
        <v/>
      </c>
      <c r="Q28" s="41" t="str">
        <f t="shared" si="1"/>
        <v/>
      </c>
      <c r="R28" s="41" t="str">
        <f>IFERROR(IF(K28="handling and wharfage",SUM(P28:Q28),IF(OR(K28="tank",K28="car",K28="boat"),INDEX(Rate!$B$4:$M$25,MATCH('Line&amp;Pheonix'!N28,Rate!$A$4:$A$25,0),MATCH('Line&amp;Pheonix'!L28,Rate!$B$3:$M$3,0))*O28*0.8,INDEX(Rate!$B$4:$M$25,MATCH('Line&amp;Pheonix'!N28,Rate!$A$4:$A$25,0),MATCH('Line&amp;Pheonix'!L28,Rate!$B$3:$M$3,0))*O28)),"")</f>
        <v/>
      </c>
      <c r="T28" s="42" t="str">
        <f t="shared" si="2"/>
        <v/>
      </c>
      <c r="V28" s="47"/>
      <c r="W28" s="47"/>
    </row>
    <row r="29" spans="4:23">
      <c r="D29" s="47"/>
      <c r="H29" s="47"/>
      <c r="P29" s="41" t="str">
        <f t="shared" si="0"/>
        <v/>
      </c>
      <c r="Q29" s="41" t="str">
        <f t="shared" si="1"/>
        <v/>
      </c>
      <c r="R29" s="41" t="str">
        <f>IFERROR(IF(K29="handling and wharfage",SUM(P29:Q29),IF(OR(K29="tank",K29="car",K29="boat"),INDEX(Rate!$B$4:$M$25,MATCH('Line&amp;Pheonix'!N29,Rate!$A$4:$A$25,0),MATCH('Line&amp;Pheonix'!L29,Rate!$B$3:$M$3,0))*O29*0.8,INDEX(Rate!$B$4:$M$25,MATCH('Line&amp;Pheonix'!N29,Rate!$A$4:$A$25,0),MATCH('Line&amp;Pheonix'!L29,Rate!$B$3:$M$3,0))*O29)),"")</f>
        <v/>
      </c>
      <c r="T29" s="42" t="str">
        <f t="shared" si="2"/>
        <v/>
      </c>
      <c r="V29" s="47"/>
      <c r="W29" s="47"/>
    </row>
    <row r="30" spans="4:23">
      <c r="D30" s="47"/>
      <c r="H30" s="47"/>
      <c r="P30" s="41" t="str">
        <f t="shared" si="0"/>
        <v/>
      </c>
      <c r="Q30" s="41" t="str">
        <f t="shared" si="1"/>
        <v/>
      </c>
      <c r="R30" s="41" t="str">
        <f>IFERROR(IF(K30="handling and wharfage",SUM(P30:Q30),IF(OR(K30="tank",K30="car",K30="boat"),INDEX(Rate!$B$4:$M$25,MATCH('Line&amp;Pheonix'!N30,Rate!$A$4:$A$25,0),MATCH('Line&amp;Pheonix'!L30,Rate!$B$3:$M$3,0))*O30*0.8,INDEX(Rate!$B$4:$M$25,MATCH('Line&amp;Pheonix'!N30,Rate!$A$4:$A$25,0),MATCH('Line&amp;Pheonix'!L30,Rate!$B$3:$M$3,0))*O30)),"")</f>
        <v/>
      </c>
      <c r="T30" s="42" t="str">
        <f t="shared" si="2"/>
        <v/>
      </c>
      <c r="V30" s="47"/>
      <c r="W30" s="47"/>
    </row>
    <row r="31" spans="4:23">
      <c r="D31" s="47"/>
      <c r="H31" s="47"/>
      <c r="P31" s="41" t="str">
        <f t="shared" si="0"/>
        <v/>
      </c>
      <c r="Q31" s="41" t="str">
        <f t="shared" si="1"/>
        <v/>
      </c>
      <c r="R31" s="41" t="str">
        <f>IFERROR(IF(K31="handling and wharfage",SUM(P31:Q31),IF(OR(K31="tank",K31="car",K31="boat"),INDEX(Rate!$B$4:$M$25,MATCH('Line&amp;Pheonix'!N31,Rate!$A$4:$A$25,0),MATCH('Line&amp;Pheonix'!L31,Rate!$B$3:$M$3,0))*O31*0.8,INDEX(Rate!$B$4:$M$25,MATCH('Line&amp;Pheonix'!N31,Rate!$A$4:$A$25,0),MATCH('Line&amp;Pheonix'!L31,Rate!$B$3:$M$3,0))*O31)),"")</f>
        <v/>
      </c>
      <c r="T31" s="42" t="str">
        <f t="shared" si="2"/>
        <v/>
      </c>
      <c r="V31" s="47"/>
      <c r="W31" s="47"/>
    </row>
    <row r="32" spans="4:23">
      <c r="D32" s="47"/>
      <c r="H32" s="47"/>
      <c r="P32" s="41" t="str">
        <f t="shared" si="0"/>
        <v/>
      </c>
      <c r="Q32" s="41" t="str">
        <f t="shared" si="1"/>
        <v/>
      </c>
      <c r="R32" s="41" t="str">
        <f>IFERROR(IF(K32="handling and wharfage",SUM(P32:Q32),IF(OR(K32="tank",K32="car",K32="boat"),INDEX(Rate!$B$4:$M$25,MATCH('Line&amp;Pheonix'!N32,Rate!$A$4:$A$25,0),MATCH('Line&amp;Pheonix'!L32,Rate!$B$3:$M$3,0))*O32*0.8,INDEX(Rate!$B$4:$M$25,MATCH('Line&amp;Pheonix'!N32,Rate!$A$4:$A$25,0),MATCH('Line&amp;Pheonix'!L32,Rate!$B$3:$M$3,0))*O32)),"")</f>
        <v/>
      </c>
      <c r="T32" s="42" t="str">
        <f t="shared" si="2"/>
        <v/>
      </c>
      <c r="V32" s="47"/>
      <c r="W32" s="47"/>
    </row>
    <row r="33" spans="4:23">
      <c r="D33" s="47"/>
      <c r="H33" s="47"/>
      <c r="P33" s="41" t="str">
        <f t="shared" si="0"/>
        <v/>
      </c>
      <c r="Q33" s="41" t="str">
        <f t="shared" si="1"/>
        <v/>
      </c>
      <c r="R33" s="41" t="str">
        <f>IFERROR(IF(K33="handling and wharfage",SUM(P33:Q33),IF(OR(K33="tank",K33="car",K33="boat"),INDEX(Rate!$B$4:$M$25,MATCH('Line&amp;Pheonix'!N33,Rate!$A$4:$A$25,0),MATCH('Line&amp;Pheonix'!L33,Rate!$B$3:$M$3,0))*O33*0.8,INDEX(Rate!$B$4:$M$25,MATCH('Line&amp;Pheonix'!N33,Rate!$A$4:$A$25,0),MATCH('Line&amp;Pheonix'!L33,Rate!$B$3:$M$3,0))*O33)),"")</f>
        <v/>
      </c>
      <c r="T33" s="42" t="str">
        <f t="shared" si="2"/>
        <v/>
      </c>
      <c r="V33" s="47"/>
      <c r="W33" s="47"/>
    </row>
    <row r="34" spans="4:23">
      <c r="D34" s="47"/>
      <c r="H34" s="47"/>
      <c r="P34" s="41" t="str">
        <f t="shared" si="0"/>
        <v/>
      </c>
      <c r="Q34" s="41" t="str">
        <f t="shared" si="1"/>
        <v/>
      </c>
      <c r="R34" s="41" t="str">
        <f>IFERROR(IF(K34="handling and wharfage",SUM(P34:Q34),IF(OR(K34="tank",K34="car",K34="boat"),INDEX(Rate!$B$4:$M$25,MATCH('Line&amp;Pheonix'!N34,Rate!$A$4:$A$25,0),MATCH('Line&amp;Pheonix'!L34,Rate!$B$3:$M$3,0))*O34*0.8,INDEX(Rate!$B$4:$M$25,MATCH('Line&amp;Pheonix'!N34,Rate!$A$4:$A$25,0),MATCH('Line&amp;Pheonix'!L34,Rate!$B$3:$M$3,0))*O34)),"")</f>
        <v/>
      </c>
      <c r="T34" s="42" t="str">
        <f t="shared" si="2"/>
        <v/>
      </c>
      <c r="V34" s="47"/>
      <c r="W34" s="47"/>
    </row>
    <row r="35" spans="4:23">
      <c r="D35" s="47"/>
      <c r="H35" s="47"/>
      <c r="P35" s="41" t="str">
        <f t="shared" si="0"/>
        <v/>
      </c>
      <c r="Q35" s="41" t="str">
        <f t="shared" si="1"/>
        <v/>
      </c>
      <c r="R35" s="41" t="str">
        <f>IFERROR(IF(K35="handling and wharfage",SUM(P35:Q35),IF(OR(K35="tank",K35="car",K35="boat"),INDEX(Rate!$B$4:$M$25,MATCH('Line&amp;Pheonix'!N35,Rate!$A$4:$A$25,0),MATCH('Line&amp;Pheonix'!L35,Rate!$B$3:$M$3,0))*O35*0.8,INDEX(Rate!$B$4:$M$25,MATCH('Line&amp;Pheonix'!N35,Rate!$A$4:$A$25,0),MATCH('Line&amp;Pheonix'!L35,Rate!$B$3:$M$3,0))*O35)),"")</f>
        <v/>
      </c>
      <c r="T35" s="42" t="str">
        <f t="shared" si="2"/>
        <v/>
      </c>
      <c r="V35" s="47"/>
      <c r="W35" s="47"/>
    </row>
    <row r="36" spans="4:23">
      <c r="D36" s="47"/>
      <c r="H36" s="47"/>
      <c r="P36" s="41" t="str">
        <f t="shared" si="0"/>
        <v/>
      </c>
      <c r="Q36" s="41" t="str">
        <f t="shared" si="1"/>
        <v/>
      </c>
      <c r="R36" s="41" t="str">
        <f>IFERROR(IF(K36="handling and wharfage",SUM(P36:Q36),IF(OR(K36="tank",K36="car",K36="boat"),INDEX(Rate!$B$4:$M$25,MATCH('Line&amp;Pheonix'!N36,Rate!$A$4:$A$25,0),MATCH('Line&amp;Pheonix'!L36,Rate!$B$3:$M$3,0))*O36*0.8,INDEX(Rate!$B$4:$M$25,MATCH('Line&amp;Pheonix'!N36,Rate!$A$4:$A$25,0),MATCH('Line&amp;Pheonix'!L36,Rate!$B$3:$M$3,0))*O36)),"")</f>
        <v/>
      </c>
      <c r="T36" s="42" t="str">
        <f t="shared" si="2"/>
        <v/>
      </c>
      <c r="V36" s="47"/>
      <c r="W36" s="47"/>
    </row>
    <row r="37" spans="4:23">
      <c r="D37" s="47"/>
      <c r="H37" s="47"/>
      <c r="P37" s="41" t="str">
        <f t="shared" si="0"/>
        <v/>
      </c>
      <c r="Q37" s="41" t="str">
        <f t="shared" si="1"/>
        <v/>
      </c>
      <c r="R37" s="41" t="str">
        <f>IFERROR(IF(K37="handling and wharfage",SUM(P37:Q37),IF(OR(K37="tank",K37="car",K37="boat"),INDEX(Rate!$B$4:$M$25,MATCH('Line&amp;Pheonix'!N37,Rate!$A$4:$A$25,0),MATCH('Line&amp;Pheonix'!L37,Rate!$B$3:$M$3,0))*O37*0.8,INDEX(Rate!$B$4:$M$25,MATCH('Line&amp;Pheonix'!N37,Rate!$A$4:$A$25,0),MATCH('Line&amp;Pheonix'!L37,Rate!$B$3:$M$3,0))*O37)),"")</f>
        <v/>
      </c>
      <c r="T37" s="42" t="str">
        <f t="shared" si="2"/>
        <v/>
      </c>
      <c r="V37" s="47"/>
      <c r="W37" s="47"/>
    </row>
    <row r="38" spans="4:23">
      <c r="D38" s="47"/>
      <c r="H38" s="47"/>
      <c r="P38" s="41" t="str">
        <f t="shared" si="0"/>
        <v/>
      </c>
      <c r="Q38" s="41" t="str">
        <f t="shared" si="1"/>
        <v/>
      </c>
      <c r="R38" s="41" t="str">
        <f>IFERROR(IF(K38="handling and wharfage",SUM(P38:Q38),IF(OR(K38="tank",K38="car",K38="boat"),INDEX(Rate!$B$4:$M$25,MATCH('Line&amp;Pheonix'!N38,Rate!$A$4:$A$25,0),MATCH('Line&amp;Pheonix'!L38,Rate!$B$3:$M$3,0))*O38*0.8,INDEX(Rate!$B$4:$M$25,MATCH('Line&amp;Pheonix'!N38,Rate!$A$4:$A$25,0),MATCH('Line&amp;Pheonix'!L38,Rate!$B$3:$M$3,0))*O38)),"")</f>
        <v/>
      </c>
      <c r="T38" s="42" t="str">
        <f t="shared" si="2"/>
        <v/>
      </c>
      <c r="V38" s="47"/>
      <c r="W38" s="47"/>
    </row>
    <row r="39" spans="4:23">
      <c r="D39" s="47"/>
      <c r="H39" s="47"/>
      <c r="P39" s="41" t="str">
        <f t="shared" si="0"/>
        <v/>
      </c>
      <c r="Q39" s="41" t="str">
        <f t="shared" si="1"/>
        <v/>
      </c>
      <c r="R39" s="41" t="str">
        <f>IFERROR(IF(K39="handling and wharfage",SUM(P39:Q39),IF(OR(K39="tank",K39="car",K39="boat"),INDEX(Rate!$B$4:$M$25,MATCH('Line&amp;Pheonix'!N39,Rate!$A$4:$A$25,0),MATCH('Line&amp;Pheonix'!L39,Rate!$B$3:$M$3,0))*O39*0.8,INDEX(Rate!$B$4:$M$25,MATCH('Line&amp;Pheonix'!N39,Rate!$A$4:$A$25,0),MATCH('Line&amp;Pheonix'!L39,Rate!$B$3:$M$3,0))*O39)),"")</f>
        <v/>
      </c>
      <c r="T39" s="42" t="str">
        <f t="shared" si="2"/>
        <v/>
      </c>
      <c r="V39" s="47"/>
      <c r="W39" s="47"/>
    </row>
    <row r="40" spans="4:23">
      <c r="D40" s="47"/>
      <c r="H40" s="47"/>
      <c r="P40" s="41" t="str">
        <f t="shared" si="0"/>
        <v/>
      </c>
      <c r="Q40" s="41" t="str">
        <f t="shared" si="1"/>
        <v/>
      </c>
      <c r="R40" s="41" t="str">
        <f>IFERROR(IF(K40="handling and wharfage",SUM(P40:Q40),IF(OR(K40="tank",K40="car",K40="boat"),INDEX(Rate!$B$4:$M$25,MATCH('Line&amp;Pheonix'!N40,Rate!$A$4:$A$25,0),MATCH('Line&amp;Pheonix'!L40,Rate!$B$3:$M$3,0))*O40*0.8,INDEX(Rate!$B$4:$M$25,MATCH('Line&amp;Pheonix'!N40,Rate!$A$4:$A$25,0),MATCH('Line&amp;Pheonix'!L40,Rate!$B$3:$M$3,0))*O40)),"")</f>
        <v/>
      </c>
      <c r="T40" s="42" t="str">
        <f t="shared" si="2"/>
        <v/>
      </c>
      <c r="V40" s="47"/>
      <c r="W40" s="47"/>
    </row>
    <row r="41" spans="4:23">
      <c r="D41" s="47"/>
      <c r="H41" s="47"/>
      <c r="P41" s="41" t="str">
        <f t="shared" si="0"/>
        <v/>
      </c>
      <c r="Q41" s="41" t="str">
        <f t="shared" si="1"/>
        <v/>
      </c>
      <c r="R41" s="41" t="str">
        <f>IFERROR(IF(K41="handling and wharfage",SUM(P41:Q41),IF(OR(K41="tank",K41="car",K41="boat"),INDEX(Rate!$B$4:$M$25,MATCH('Line&amp;Pheonix'!N41,Rate!$A$4:$A$25,0),MATCH('Line&amp;Pheonix'!L41,Rate!$B$3:$M$3,0))*O41*0.8,INDEX(Rate!$B$4:$M$25,MATCH('Line&amp;Pheonix'!N41,Rate!$A$4:$A$25,0),MATCH('Line&amp;Pheonix'!L41,Rate!$B$3:$M$3,0))*O41)),"")</f>
        <v/>
      </c>
      <c r="T41" s="42" t="str">
        <f t="shared" si="2"/>
        <v/>
      </c>
      <c r="V41" s="47"/>
      <c r="W41" s="47"/>
    </row>
    <row r="42" spans="4:23">
      <c r="D42" s="47"/>
      <c r="H42" s="47"/>
      <c r="P42" s="41" t="str">
        <f t="shared" si="0"/>
        <v/>
      </c>
      <c r="Q42" s="41" t="str">
        <f t="shared" si="1"/>
        <v/>
      </c>
      <c r="R42" s="41" t="str">
        <f>IFERROR(IF(K42="handling and wharfage",SUM(P42:Q42),IF(OR(K42="tank",K42="car",K42="boat"),INDEX(Rate!$B$4:$M$25,MATCH('Line&amp;Pheonix'!N42,Rate!$A$4:$A$25,0),MATCH('Line&amp;Pheonix'!L42,Rate!$B$3:$M$3,0))*O42*0.8,INDEX(Rate!$B$4:$M$25,MATCH('Line&amp;Pheonix'!N42,Rate!$A$4:$A$25,0),MATCH('Line&amp;Pheonix'!L42,Rate!$B$3:$M$3,0))*O42)),"")</f>
        <v/>
      </c>
      <c r="T42" s="42" t="str">
        <f t="shared" si="2"/>
        <v/>
      </c>
      <c r="V42" s="47"/>
      <c r="W42" s="47"/>
    </row>
    <row r="43" spans="4:23">
      <c r="D43" s="47"/>
      <c r="H43" s="47"/>
      <c r="P43" s="41" t="str">
        <f t="shared" si="0"/>
        <v/>
      </c>
      <c r="Q43" s="41" t="str">
        <f t="shared" si="1"/>
        <v/>
      </c>
      <c r="R43" s="41" t="str">
        <f>IFERROR(IF(K43="handling and wharfage",SUM(P43:Q43),IF(OR(K43="tank",K43="car",K43="boat"),INDEX(Rate!$B$4:$M$25,MATCH('Line&amp;Pheonix'!N43,Rate!$A$4:$A$25,0),MATCH('Line&amp;Pheonix'!L43,Rate!$B$3:$M$3,0))*O43*0.8,INDEX(Rate!$B$4:$M$25,MATCH('Line&amp;Pheonix'!N43,Rate!$A$4:$A$25,0),MATCH('Line&amp;Pheonix'!L43,Rate!$B$3:$M$3,0))*O43)),"")</f>
        <v/>
      </c>
      <c r="T43" s="42" t="str">
        <f t="shared" si="2"/>
        <v/>
      </c>
      <c r="V43" s="47"/>
      <c r="W43" s="47"/>
    </row>
    <row r="44" spans="4:23">
      <c r="D44" s="47"/>
      <c r="H44" s="47"/>
      <c r="P44" s="41" t="str">
        <f t="shared" si="0"/>
        <v/>
      </c>
      <c r="Q44" s="41" t="str">
        <f t="shared" si="1"/>
        <v/>
      </c>
      <c r="R44" s="41" t="str">
        <f>IFERROR(IF(K44="handling and wharfage",SUM(P44:Q44),IF(OR(K44="tank",K44="car",K44="boat"),INDEX(Rate!$B$4:$M$25,MATCH('Line&amp;Pheonix'!N44,Rate!$A$4:$A$25,0),MATCH('Line&amp;Pheonix'!L44,Rate!$B$3:$M$3,0))*O44*0.8,INDEX(Rate!$B$4:$M$25,MATCH('Line&amp;Pheonix'!N44,Rate!$A$4:$A$25,0),MATCH('Line&amp;Pheonix'!L44,Rate!$B$3:$M$3,0))*O44)),"")</f>
        <v/>
      </c>
      <c r="T44" s="42" t="str">
        <f t="shared" si="2"/>
        <v/>
      </c>
      <c r="V44" s="47"/>
      <c r="W44" s="47"/>
    </row>
    <row r="45" spans="4:23">
      <c r="D45" s="47"/>
      <c r="H45" s="47"/>
      <c r="P45" s="41" t="str">
        <f t="shared" si="0"/>
        <v/>
      </c>
      <c r="Q45" s="41" t="str">
        <f t="shared" si="1"/>
        <v/>
      </c>
      <c r="R45" s="41" t="str">
        <f>IFERROR(IF(K45="handling and wharfage",SUM(P45:Q45),IF(OR(K45="tank",K45="car",K45="boat"),INDEX(Rate!$B$4:$M$25,MATCH('Line&amp;Pheonix'!N45,Rate!$A$4:$A$25,0),MATCH('Line&amp;Pheonix'!L45,Rate!$B$3:$M$3,0))*O45*0.8,INDEX(Rate!$B$4:$M$25,MATCH('Line&amp;Pheonix'!N45,Rate!$A$4:$A$25,0),MATCH('Line&amp;Pheonix'!L45,Rate!$B$3:$M$3,0))*O45)),"")</f>
        <v/>
      </c>
      <c r="T45" s="42" t="str">
        <f t="shared" si="2"/>
        <v/>
      </c>
      <c r="V45" s="47"/>
      <c r="W45" s="47"/>
    </row>
    <row r="46" spans="4:23">
      <c r="D46" s="47"/>
      <c r="H46" s="47"/>
      <c r="P46" s="41" t="str">
        <f t="shared" si="0"/>
        <v/>
      </c>
      <c r="Q46" s="41" t="str">
        <f t="shared" si="1"/>
        <v/>
      </c>
      <c r="R46" s="41" t="str">
        <f>IFERROR(IF(K46="handling and wharfage",SUM(P46:Q46),IF(OR(K46="tank",K46="car",K46="boat"),INDEX(Rate!$B$4:$M$25,MATCH('Line&amp;Pheonix'!N46,Rate!$A$4:$A$25,0),MATCH('Line&amp;Pheonix'!L46,Rate!$B$3:$M$3,0))*O46*0.8,INDEX(Rate!$B$4:$M$25,MATCH('Line&amp;Pheonix'!N46,Rate!$A$4:$A$25,0),MATCH('Line&amp;Pheonix'!L46,Rate!$B$3:$M$3,0))*O46)),"")</f>
        <v/>
      </c>
      <c r="T46" s="42" t="str">
        <f t="shared" si="2"/>
        <v/>
      </c>
      <c r="V46" s="47"/>
      <c r="W46" s="47"/>
    </row>
    <row r="47" spans="4:23">
      <c r="D47" s="47"/>
      <c r="H47" s="47"/>
      <c r="P47" s="41" t="str">
        <f t="shared" si="0"/>
        <v/>
      </c>
      <c r="Q47" s="41" t="str">
        <f t="shared" si="1"/>
        <v/>
      </c>
      <c r="R47" s="41" t="str">
        <f>IFERROR(IF(K47="handling and wharfage",SUM(P47:Q47),IF(OR(K47="tank",K47="car",K47="boat"),INDEX(Rate!$B$4:$M$25,MATCH('Line&amp;Pheonix'!N47,Rate!$A$4:$A$25,0),MATCH('Line&amp;Pheonix'!L47,Rate!$B$3:$M$3,0))*O47*0.8,INDEX(Rate!$B$4:$M$25,MATCH('Line&amp;Pheonix'!N47,Rate!$A$4:$A$25,0),MATCH('Line&amp;Pheonix'!L47,Rate!$B$3:$M$3,0))*O47)),"")</f>
        <v/>
      </c>
      <c r="T47" s="42" t="str">
        <f t="shared" si="2"/>
        <v/>
      </c>
      <c r="V47" s="47"/>
      <c r="W47" s="47"/>
    </row>
    <row r="48" spans="4:23">
      <c r="D48" s="47"/>
      <c r="H48" s="47"/>
      <c r="P48" s="41" t="str">
        <f t="shared" si="0"/>
        <v/>
      </c>
      <c r="Q48" s="41" t="str">
        <f t="shared" si="1"/>
        <v/>
      </c>
      <c r="R48" s="41" t="str">
        <f>IFERROR(IF(K48="handling and wharfage",SUM(P48:Q48),IF(OR(K48="tank",K48="car",K48="boat"),INDEX(Rate!$B$4:$M$25,MATCH('Line&amp;Pheonix'!N48,Rate!$A$4:$A$25,0),MATCH('Line&amp;Pheonix'!L48,Rate!$B$3:$M$3,0))*O48*0.8,INDEX(Rate!$B$4:$M$25,MATCH('Line&amp;Pheonix'!N48,Rate!$A$4:$A$25,0),MATCH('Line&amp;Pheonix'!L48,Rate!$B$3:$M$3,0))*O48)),"")</f>
        <v/>
      </c>
      <c r="T48" s="42" t="str">
        <f t="shared" si="2"/>
        <v/>
      </c>
      <c r="V48" s="47"/>
      <c r="W48" s="47"/>
    </row>
    <row r="49" spans="4:23">
      <c r="D49" s="47"/>
      <c r="H49" s="47"/>
      <c r="P49" s="41" t="str">
        <f t="shared" si="0"/>
        <v/>
      </c>
      <c r="Q49" s="41" t="str">
        <f t="shared" si="1"/>
        <v/>
      </c>
      <c r="R49" s="41" t="str">
        <f>IFERROR(IF(K49="handling and wharfage",SUM(P49:Q49),IF(OR(K49="tank",K49="car",K49="boat"),INDEX(Rate!$B$4:$M$25,MATCH('Line&amp;Pheonix'!N49,Rate!$A$4:$A$25,0),MATCH('Line&amp;Pheonix'!L49,Rate!$B$3:$M$3,0))*O49*0.8,INDEX(Rate!$B$4:$M$25,MATCH('Line&amp;Pheonix'!N49,Rate!$A$4:$A$25,0),MATCH('Line&amp;Pheonix'!L49,Rate!$B$3:$M$3,0))*O49)),"")</f>
        <v/>
      </c>
      <c r="T49" s="42" t="str">
        <f t="shared" si="2"/>
        <v/>
      </c>
      <c r="V49" s="47"/>
      <c r="W49" s="47"/>
    </row>
    <row r="50" spans="4:23">
      <c r="D50" s="47"/>
      <c r="H50" s="47"/>
      <c r="P50" s="41" t="str">
        <f t="shared" si="0"/>
        <v/>
      </c>
      <c r="Q50" s="41" t="str">
        <f t="shared" si="1"/>
        <v/>
      </c>
      <c r="R50" s="41" t="str">
        <f>IFERROR(IF(K50="handling and wharfage",SUM(P50:Q50),IF(OR(K50="tank",K50="car",K50="boat"),INDEX(Rate!$B$4:$M$25,MATCH('Line&amp;Pheonix'!N50,Rate!$A$4:$A$25,0),MATCH('Line&amp;Pheonix'!L50,Rate!$B$3:$M$3,0))*O50*0.8,INDEX(Rate!$B$4:$M$25,MATCH('Line&amp;Pheonix'!N50,Rate!$A$4:$A$25,0),MATCH('Line&amp;Pheonix'!L50,Rate!$B$3:$M$3,0))*O50)),"")</f>
        <v/>
      </c>
      <c r="T50" s="42" t="str">
        <f t="shared" si="2"/>
        <v/>
      </c>
      <c r="V50" s="47"/>
      <c r="W50" s="47"/>
    </row>
    <row r="51" spans="16:20">
      <c r="P51" s="41" t="str">
        <f t="shared" si="0"/>
        <v/>
      </c>
      <c r="Q51" s="41" t="str">
        <f t="shared" si="1"/>
        <v/>
      </c>
      <c r="R51" s="41" t="str">
        <f>IFERROR(IF(K51="handling and wharfage",SUM(P51:Q51),IF(OR(K51="tank",K51="car",K51="boat"),INDEX(Rate!$B$4:$M$25,MATCH('Line&amp;Pheonix'!N51,Rate!$A$4:$A$25,0),MATCH('Line&amp;Pheonix'!L51,Rate!$B$3:$M$3,0))*O51*0.8,INDEX(Rate!$B$4:$M$25,MATCH('Line&amp;Pheonix'!N51,Rate!$A$4:$A$25,0),MATCH('Line&amp;Pheonix'!L51,Rate!$B$3:$M$3,0))*O51)),"")</f>
        <v/>
      </c>
      <c r="T51" s="42" t="str">
        <f t="shared" si="2"/>
        <v/>
      </c>
    </row>
    <row r="52" spans="16:23">
      <c r="P52" s="41" t="str">
        <f t="shared" si="0"/>
        <v/>
      </c>
      <c r="Q52" s="41" t="str">
        <f t="shared" si="1"/>
        <v/>
      </c>
      <c r="R52" s="41" t="str">
        <f>IFERROR(IF(K52="handling and wharfage",SUM(P52:Q52),IF(OR(K52="tank",K52="car",K52="boat"),INDEX(Rate!$B$4:$M$25,MATCH('Line&amp;Pheonix'!N52,Rate!$A$4:$A$25,0),MATCH('Line&amp;Pheonix'!L52,Rate!$B$3:$M$3,0))*O52*0.8,INDEX(Rate!$B$4:$M$25,MATCH('Line&amp;Pheonix'!N52,Rate!$A$4:$A$25,0),MATCH('Line&amp;Pheonix'!L52,Rate!$B$3:$M$3,0))*O52)),"")</f>
        <v/>
      </c>
      <c r="T52" s="42" t="str">
        <f t="shared" si="2"/>
        <v/>
      </c>
      <c r="V52" s="47"/>
      <c r="W52" s="47"/>
    </row>
    <row r="53" spans="16:23">
      <c r="P53" s="41" t="str">
        <f t="shared" si="0"/>
        <v/>
      </c>
      <c r="Q53" s="41" t="str">
        <f t="shared" si="1"/>
        <v/>
      </c>
      <c r="R53" s="41" t="str">
        <f>IFERROR(IF(K53="handling and wharfage",SUM(P53:Q53),IF(OR(K53="tank",K53="car",K53="boat"),INDEX(Rate!$B$4:$M$25,MATCH('Line&amp;Pheonix'!N53,Rate!$A$4:$A$25,0),MATCH('Line&amp;Pheonix'!L53,Rate!$B$3:$M$3,0))*O53*0.8,INDEX(Rate!$B$4:$M$25,MATCH('Line&amp;Pheonix'!N53,Rate!$A$4:$A$25,0),MATCH('Line&amp;Pheonix'!L53,Rate!$B$3:$M$3,0))*O53)),"")</f>
        <v/>
      </c>
      <c r="T53" s="42" t="str">
        <f t="shared" si="2"/>
        <v/>
      </c>
      <c r="V53" s="47"/>
      <c r="W53" s="47"/>
    </row>
    <row r="54" spans="16:23">
      <c r="P54" s="41" t="str">
        <f t="shared" si="0"/>
        <v/>
      </c>
      <c r="Q54" s="41" t="str">
        <f t="shared" si="1"/>
        <v/>
      </c>
      <c r="R54" s="41" t="str">
        <f>IFERROR(IF(K54="handling and wharfage",SUM(P54:Q54),IF(OR(K54="tank",K54="car",K54="boat"),INDEX(Rate!$B$4:$M$25,MATCH('Line&amp;Pheonix'!N54,Rate!$A$4:$A$25,0),MATCH('Line&amp;Pheonix'!L54,Rate!$B$3:$M$3,0))*O54*0.8,INDEX(Rate!$B$4:$M$25,MATCH('Line&amp;Pheonix'!N54,Rate!$A$4:$A$25,0),MATCH('Line&amp;Pheonix'!L54,Rate!$B$3:$M$3,0))*O54)),"")</f>
        <v/>
      </c>
      <c r="T54" s="42" t="str">
        <f t="shared" si="2"/>
        <v/>
      </c>
      <c r="V54" s="47"/>
      <c r="W54" s="47"/>
    </row>
    <row r="55" spans="16:23">
      <c r="P55" s="41" t="str">
        <f t="shared" si="0"/>
        <v/>
      </c>
      <c r="Q55" s="41" t="str">
        <f t="shared" si="1"/>
        <v/>
      </c>
      <c r="R55" s="41" t="str">
        <f>IFERROR(IF(K55="handling and wharfage",SUM(P55:Q55),IF(OR(K55="tank",K55="car",K55="boat"),INDEX(Rate!$B$4:$M$25,MATCH('Line&amp;Pheonix'!N55,Rate!$A$4:$A$25,0),MATCH('Line&amp;Pheonix'!L55,Rate!$B$3:$M$3,0))*O55*0.8,INDEX(Rate!$B$4:$M$25,MATCH('Line&amp;Pheonix'!N55,Rate!$A$4:$A$25,0),MATCH('Line&amp;Pheonix'!L55,Rate!$B$3:$M$3,0))*O55)),"")</f>
        <v/>
      </c>
      <c r="T55" s="42" t="str">
        <f t="shared" si="2"/>
        <v/>
      </c>
      <c r="V55" s="47"/>
      <c r="W55" s="47"/>
    </row>
    <row r="56" spans="16:23">
      <c r="P56" s="41" t="str">
        <f t="shared" si="0"/>
        <v/>
      </c>
      <c r="Q56" s="41" t="str">
        <f t="shared" si="1"/>
        <v/>
      </c>
      <c r="R56" s="41" t="str">
        <f>IFERROR(IF(K56="handling and wharfage",SUM(P56:Q56),IF(OR(K56="tank",K56="car",K56="boat"),INDEX(Rate!$B$4:$M$25,MATCH('Line&amp;Pheonix'!N56,Rate!$A$4:$A$25,0),MATCH('Line&amp;Pheonix'!L56,Rate!$B$3:$M$3,0))*O56*0.8,INDEX(Rate!$B$4:$M$25,MATCH('Line&amp;Pheonix'!N56,Rate!$A$4:$A$25,0),MATCH('Line&amp;Pheonix'!L56,Rate!$B$3:$M$3,0))*O56)),"")</f>
        <v/>
      </c>
      <c r="T56" s="42" t="str">
        <f t="shared" si="2"/>
        <v/>
      </c>
      <c r="V56" s="47"/>
      <c r="W56" s="47"/>
    </row>
    <row r="57" spans="16:23">
      <c r="P57" s="41" t="str">
        <f t="shared" si="0"/>
        <v/>
      </c>
      <c r="Q57" s="41" t="str">
        <f t="shared" si="1"/>
        <v/>
      </c>
      <c r="R57" s="41" t="str">
        <f>IFERROR(IF(K57="handling and wharfage",SUM(P57:Q57),IF(OR(K57="tank",K57="car",K57="boat"),INDEX(Rate!$B$4:$M$25,MATCH('Line&amp;Pheonix'!N57,Rate!$A$4:$A$25,0),MATCH('Line&amp;Pheonix'!L57,Rate!$B$3:$M$3,0))*O57*0.8,INDEX(Rate!$B$4:$M$25,MATCH('Line&amp;Pheonix'!N57,Rate!$A$4:$A$25,0),MATCH('Line&amp;Pheonix'!L57,Rate!$B$3:$M$3,0))*O57)),"")</f>
        <v/>
      </c>
      <c r="T57" s="42" t="str">
        <f t="shared" si="2"/>
        <v/>
      </c>
      <c r="V57" s="47"/>
      <c r="W57" s="47"/>
    </row>
    <row r="58" spans="16:23">
      <c r="P58" s="41" t="str">
        <f t="shared" si="0"/>
        <v/>
      </c>
      <c r="Q58" s="41" t="str">
        <f t="shared" si="1"/>
        <v/>
      </c>
      <c r="R58" s="41" t="str">
        <f>IFERROR(IF(K58="handling and wharfage",SUM(P58:Q58),IF(OR(K58="tank",K58="car",K58="boat"),INDEX(Rate!$B$4:$M$25,MATCH('Line&amp;Pheonix'!N58,Rate!$A$4:$A$25,0),MATCH('Line&amp;Pheonix'!L58,Rate!$B$3:$M$3,0))*O58*0.8,INDEX(Rate!$B$4:$M$25,MATCH('Line&amp;Pheonix'!N58,Rate!$A$4:$A$25,0),MATCH('Line&amp;Pheonix'!L58,Rate!$B$3:$M$3,0))*O58)),"")</f>
        <v/>
      </c>
      <c r="T58" s="42" t="str">
        <f t="shared" si="2"/>
        <v/>
      </c>
      <c r="V58" s="47"/>
      <c r="W58" s="47"/>
    </row>
    <row r="59" spans="16:23">
      <c r="P59" s="41" t="str">
        <f t="shared" si="0"/>
        <v/>
      </c>
      <c r="Q59" s="41" t="str">
        <f t="shared" si="1"/>
        <v/>
      </c>
      <c r="R59" s="41" t="str">
        <f>IFERROR(IF(K59="handling and wharfage",SUM(P59:Q59),IF(OR(K59="tank",K59="car",K59="boat"),INDEX(Rate!$B$4:$M$25,MATCH('Line&amp;Pheonix'!N59,Rate!$A$4:$A$25,0),MATCH('Line&amp;Pheonix'!L59,Rate!$B$3:$M$3,0))*O59*0.8,INDEX(Rate!$B$4:$M$25,MATCH('Line&amp;Pheonix'!N59,Rate!$A$4:$A$25,0),MATCH('Line&amp;Pheonix'!L59,Rate!$B$3:$M$3,0))*O59)),"")</f>
        <v/>
      </c>
      <c r="T59" s="42" t="str">
        <f t="shared" si="2"/>
        <v/>
      </c>
      <c r="V59" s="47"/>
      <c r="W59" s="47"/>
    </row>
    <row r="60" spans="16:23">
      <c r="P60" s="41" t="str">
        <f t="shared" si="0"/>
        <v/>
      </c>
      <c r="Q60" s="41" t="str">
        <f t="shared" si="1"/>
        <v/>
      </c>
      <c r="R60" s="41" t="str">
        <f>IFERROR(IF(K60="handling and wharfage",SUM(P60:Q60),IF(OR(K60="tank",K60="car",K60="boat"),INDEX(Rate!$B$4:$M$25,MATCH('Line&amp;Pheonix'!N60,Rate!$A$4:$A$25,0),MATCH('Line&amp;Pheonix'!L60,Rate!$B$3:$M$3,0))*O60*0.8,INDEX(Rate!$B$4:$M$25,MATCH('Line&amp;Pheonix'!N60,Rate!$A$4:$A$25,0),MATCH('Line&amp;Pheonix'!L60,Rate!$B$3:$M$3,0))*O60)),"")</f>
        <v/>
      </c>
      <c r="T60" s="42" t="str">
        <f t="shared" si="2"/>
        <v/>
      </c>
      <c r="V60" s="47"/>
      <c r="W60" s="47"/>
    </row>
    <row r="61" spans="16:23">
      <c r="P61" s="41" t="str">
        <f t="shared" si="0"/>
        <v/>
      </c>
      <c r="Q61" s="41" t="str">
        <f t="shared" si="1"/>
        <v/>
      </c>
      <c r="R61" s="41" t="str">
        <f>IFERROR(IF(K61="handling and wharfage",SUM(P61:Q61),IF(OR(K61="tank",K61="car",K61="boat"),INDEX(Rate!$B$4:$M$25,MATCH('Line&amp;Pheonix'!N61,Rate!$A$4:$A$25,0),MATCH('Line&amp;Pheonix'!L61,Rate!$B$3:$M$3,0))*O61*0.8,INDEX(Rate!$B$4:$M$25,MATCH('Line&amp;Pheonix'!N61,Rate!$A$4:$A$25,0),MATCH('Line&amp;Pheonix'!L61,Rate!$B$3:$M$3,0))*O61)),"")</f>
        <v/>
      </c>
      <c r="T61" s="42" t="str">
        <f t="shared" si="2"/>
        <v/>
      </c>
      <c r="V61" s="47"/>
      <c r="W61" s="47"/>
    </row>
    <row r="62" spans="16:23">
      <c r="P62" s="41" t="str">
        <f t="shared" si="0"/>
        <v/>
      </c>
      <c r="Q62" s="41" t="str">
        <f t="shared" si="1"/>
        <v/>
      </c>
      <c r="R62" s="41" t="str">
        <f>IFERROR(IF(K62="handling and wharfage",SUM(P62:Q62),IF(OR(K62="tank",K62="car",K62="boat"),INDEX(Rate!$B$4:$M$25,MATCH('Line&amp;Pheonix'!N62,Rate!$A$4:$A$25,0),MATCH('Line&amp;Pheonix'!L62,Rate!$B$3:$M$3,0))*O62*0.8,INDEX(Rate!$B$4:$M$25,MATCH('Line&amp;Pheonix'!N62,Rate!$A$4:$A$25,0),MATCH('Line&amp;Pheonix'!L62,Rate!$B$3:$M$3,0))*O62)),"")</f>
        <v/>
      </c>
      <c r="T62" s="42" t="str">
        <f t="shared" si="2"/>
        <v/>
      </c>
      <c r="V62" s="47"/>
      <c r="W62" s="47"/>
    </row>
    <row r="63" spans="16:23">
      <c r="P63" s="41" t="str">
        <f t="shared" si="0"/>
        <v/>
      </c>
      <c r="Q63" s="41" t="str">
        <f t="shared" si="1"/>
        <v/>
      </c>
      <c r="R63" s="41" t="str">
        <f>IFERROR(IF(K63="handling and wharfage",SUM(P63:Q63),IF(OR(K63="tank",K63="car",K63="boat"),INDEX(Rate!$B$4:$M$25,MATCH('Line&amp;Pheonix'!N63,Rate!$A$4:$A$25,0),MATCH('Line&amp;Pheonix'!L63,Rate!$B$3:$M$3,0))*O63*0.8,INDEX(Rate!$B$4:$M$25,MATCH('Line&amp;Pheonix'!N63,Rate!$A$4:$A$25,0),MATCH('Line&amp;Pheonix'!L63,Rate!$B$3:$M$3,0))*O63)),"")</f>
        <v/>
      </c>
      <c r="T63" s="42" t="str">
        <f t="shared" si="2"/>
        <v/>
      </c>
      <c r="V63" s="47"/>
      <c r="W63" s="47"/>
    </row>
    <row r="64" spans="16:23">
      <c r="P64" s="41" t="str">
        <f t="shared" si="0"/>
        <v/>
      </c>
      <c r="Q64" s="41" t="str">
        <f t="shared" si="1"/>
        <v/>
      </c>
      <c r="R64" s="41" t="str">
        <f>IFERROR(IF(K64="handling and wharfage",SUM(P64:Q64),IF(OR(K64="tank",K64="car",K64="boat"),INDEX(Rate!$B$4:$M$25,MATCH('Line&amp;Pheonix'!N64,Rate!$A$4:$A$25,0),MATCH('Line&amp;Pheonix'!L64,Rate!$B$3:$M$3,0))*O64*0.8,INDEX(Rate!$B$4:$M$25,MATCH('Line&amp;Pheonix'!N64,Rate!$A$4:$A$25,0),MATCH('Line&amp;Pheonix'!L64,Rate!$B$3:$M$3,0))*O64)),"")</f>
        <v/>
      </c>
      <c r="T64" s="42" t="str">
        <f t="shared" si="2"/>
        <v/>
      </c>
      <c r="V64" s="47"/>
      <c r="W64" s="47"/>
    </row>
    <row r="65" spans="16:23">
      <c r="P65" s="41" t="str">
        <f t="shared" si="0"/>
        <v/>
      </c>
      <c r="Q65" s="41" t="str">
        <f t="shared" si="1"/>
        <v/>
      </c>
      <c r="R65" s="41" t="str">
        <f>IFERROR(IF(K65="handling and wharfage",SUM(P65:Q65),IF(OR(K65="tank",K65="car",K65="boat"),INDEX(Rate!$B$4:$M$25,MATCH('Line&amp;Pheonix'!N65,Rate!$A$4:$A$25,0),MATCH('Line&amp;Pheonix'!L65,Rate!$B$3:$M$3,0))*O65*0.8,INDEX(Rate!$B$4:$M$25,MATCH('Line&amp;Pheonix'!N65,Rate!$A$4:$A$25,0),MATCH('Line&amp;Pheonix'!L65,Rate!$B$3:$M$3,0))*O65)),"")</f>
        <v/>
      </c>
      <c r="T65" s="42" t="str">
        <f t="shared" si="2"/>
        <v/>
      </c>
      <c r="V65" s="47"/>
      <c r="W65" s="47"/>
    </row>
    <row r="66" spans="16:23">
      <c r="P66" s="41" t="str">
        <f t="shared" si="0"/>
        <v/>
      </c>
      <c r="Q66" s="41" t="str">
        <f t="shared" si="1"/>
        <v/>
      </c>
      <c r="R66" s="41" t="str">
        <f>IFERROR(IF(K66="handling and wharfage",SUM(P66:Q66),IF(OR(K66="tank",K66="car",K66="boat"),INDEX(Rate!$B$4:$M$25,MATCH('Line&amp;Pheonix'!N66,Rate!$A$4:$A$25,0),MATCH('Line&amp;Pheonix'!L66,Rate!$B$3:$M$3,0))*O66*0.8,INDEX(Rate!$B$4:$M$25,MATCH('Line&amp;Pheonix'!N66,Rate!$A$4:$A$25,0),MATCH('Line&amp;Pheonix'!L66,Rate!$B$3:$M$3,0))*O66)),"")</f>
        <v/>
      </c>
      <c r="T66" s="42" t="str">
        <f t="shared" si="2"/>
        <v/>
      </c>
      <c r="V66" s="47"/>
      <c r="W66" s="47"/>
    </row>
    <row r="67" spans="16:23">
      <c r="P67" s="41" t="str">
        <f t="shared" ref="P67:P130" si="3">IF(OR(K67="handling and wharfage",K67="rau handling and wharfage"),O67*42.1,"")</f>
        <v/>
      </c>
      <c r="Q67" s="41" t="str">
        <f t="shared" ref="Q67:Q130" si="4">IF(K67&lt;&gt;"handling and wharfage","",O67*3.5)</f>
        <v/>
      </c>
      <c r="R67" s="41" t="str">
        <f>IFERROR(IF(K67="handling and wharfage",SUM(P67:Q67),IF(OR(K67="tank",K67="car",K67="boat"),INDEX(Rate!$B$4:$M$25,MATCH('Line&amp;Pheonix'!N67,Rate!$A$4:$A$25,0),MATCH('Line&amp;Pheonix'!L67,Rate!$B$3:$M$3,0))*O67*0.8,INDEX(Rate!$B$4:$M$25,MATCH('Line&amp;Pheonix'!N67,Rate!$A$4:$A$25,0),MATCH('Line&amp;Pheonix'!L67,Rate!$B$3:$M$3,0))*O67)),"")</f>
        <v/>
      </c>
      <c r="T67" s="42" t="str">
        <f t="shared" ref="T67:T130" si="5">IF(ISBLANK(K67),"",IF(K67&lt;&gt;"handling and wharfage","F0070000061A","E31180000331"))</f>
        <v/>
      </c>
      <c r="V67" s="47"/>
      <c r="W67" s="47"/>
    </row>
    <row r="68" spans="16:20">
      <c r="P68" s="41" t="str">
        <f t="shared" si="3"/>
        <v/>
      </c>
      <c r="Q68" s="41" t="str">
        <f t="shared" si="4"/>
        <v/>
      </c>
      <c r="R68" s="41" t="str">
        <f>IFERROR(IF(K68="handling and wharfage",SUM(P68:Q68),IF(OR(K68="tank",K68="car",K68="boat"),INDEX(Rate!$B$4:$M$25,MATCH('Line&amp;Pheonix'!N68,Rate!$A$4:$A$25,0),MATCH('Line&amp;Pheonix'!L68,Rate!$B$3:$M$3,0))*O68*0.8,INDEX(Rate!$B$4:$M$25,MATCH('Line&amp;Pheonix'!N68,Rate!$A$4:$A$25,0),MATCH('Line&amp;Pheonix'!L68,Rate!$B$3:$M$3,0))*O68)),"")</f>
        <v/>
      </c>
      <c r="T68" s="42" t="str">
        <f t="shared" si="5"/>
        <v/>
      </c>
    </row>
    <row r="69" spans="16:20">
      <c r="P69" s="41" t="str">
        <f t="shared" si="3"/>
        <v/>
      </c>
      <c r="Q69" s="41" t="str">
        <f t="shared" si="4"/>
        <v/>
      </c>
      <c r="R69" s="41" t="str">
        <f>IFERROR(IF(K69="handling and wharfage",SUM(P69:Q69),IF(OR(K69="tank",K69="car",K69="boat"),INDEX(Rate!$B$4:$M$25,MATCH('Line&amp;Pheonix'!N69,Rate!$A$4:$A$25,0),MATCH('Line&amp;Pheonix'!L69,Rate!$B$3:$M$3,0))*O69*0.8,INDEX(Rate!$B$4:$M$25,MATCH('Line&amp;Pheonix'!N69,Rate!$A$4:$A$25,0),MATCH('Line&amp;Pheonix'!L69,Rate!$B$3:$M$3,0))*O69)),"")</f>
        <v/>
      </c>
      <c r="T69" s="42" t="str">
        <f t="shared" si="5"/>
        <v/>
      </c>
    </row>
    <row r="70" spans="16:20">
      <c r="P70" s="41" t="str">
        <f t="shared" si="3"/>
        <v/>
      </c>
      <c r="Q70" s="41" t="str">
        <f t="shared" si="4"/>
        <v/>
      </c>
      <c r="R70" s="41" t="str">
        <f>IFERROR(IF(K70="handling and wharfage",SUM(P70:Q70),IF(OR(K70="tank",K70="car",K70="boat"),INDEX(Rate!$B$4:$M$25,MATCH('Line&amp;Pheonix'!N70,Rate!$A$4:$A$25,0),MATCH('Line&amp;Pheonix'!L70,Rate!$B$3:$M$3,0))*O70*0.8,INDEX(Rate!$B$4:$M$25,MATCH('Line&amp;Pheonix'!N70,Rate!$A$4:$A$25,0),MATCH('Line&amp;Pheonix'!L70,Rate!$B$3:$M$3,0))*O70)),"")</f>
        <v/>
      </c>
      <c r="T70" s="42" t="str">
        <f t="shared" si="5"/>
        <v/>
      </c>
    </row>
    <row r="71" spans="16:20">
      <c r="P71" s="41" t="str">
        <f t="shared" si="3"/>
        <v/>
      </c>
      <c r="Q71" s="41" t="str">
        <f t="shared" si="4"/>
        <v/>
      </c>
      <c r="R71" s="41" t="str">
        <f>IFERROR(IF(K71="handling and wharfage",SUM(P71:Q71),IF(OR(K71="tank",K71="car",K71="boat"),INDEX(Rate!$B$4:$M$25,MATCH('Line&amp;Pheonix'!N71,Rate!$A$4:$A$25,0),MATCH('Line&amp;Pheonix'!L71,Rate!$B$3:$M$3,0))*O71*0.8,INDEX(Rate!$B$4:$M$25,MATCH('Line&amp;Pheonix'!N71,Rate!$A$4:$A$25,0),MATCH('Line&amp;Pheonix'!L71,Rate!$B$3:$M$3,0))*O71)),"")</f>
        <v/>
      </c>
      <c r="T71" s="42" t="str">
        <f t="shared" si="5"/>
        <v/>
      </c>
    </row>
    <row r="72" spans="16:20">
      <c r="P72" s="41" t="str">
        <f t="shared" si="3"/>
        <v/>
      </c>
      <c r="Q72" s="41" t="str">
        <f t="shared" si="4"/>
        <v/>
      </c>
      <c r="R72" s="41" t="str">
        <f>IFERROR(IF(K72="handling and wharfage",SUM(P72:Q72),IF(OR(K72="tank",K72="car",K72="boat"),INDEX(Rate!$B$4:$M$25,MATCH('Line&amp;Pheonix'!N72,Rate!$A$4:$A$25,0),MATCH('Line&amp;Pheonix'!L72,Rate!$B$3:$M$3,0))*O72*0.8,INDEX(Rate!$B$4:$M$25,MATCH('Line&amp;Pheonix'!N72,Rate!$A$4:$A$25,0),MATCH('Line&amp;Pheonix'!L72,Rate!$B$3:$M$3,0))*O72)),"")</f>
        <v/>
      </c>
      <c r="T72" s="42" t="str">
        <f t="shared" si="5"/>
        <v/>
      </c>
    </row>
    <row r="73" spans="16:20">
      <c r="P73" s="41" t="str">
        <f t="shared" si="3"/>
        <v/>
      </c>
      <c r="Q73" s="41" t="str">
        <f t="shared" si="4"/>
        <v/>
      </c>
      <c r="R73" s="41" t="str">
        <f>IFERROR(IF(K73="handling and wharfage",SUM(P73:Q73),IF(OR(K73="tank",K73="car",K73="boat"),INDEX(Rate!$B$4:$M$25,MATCH('Line&amp;Pheonix'!N73,Rate!$A$4:$A$25,0),MATCH('Line&amp;Pheonix'!L73,Rate!$B$3:$M$3,0))*O73*0.8,INDEX(Rate!$B$4:$M$25,MATCH('Line&amp;Pheonix'!N73,Rate!$A$4:$A$25,0),MATCH('Line&amp;Pheonix'!L73,Rate!$B$3:$M$3,0))*O73)),"")</f>
        <v/>
      </c>
      <c r="T73" s="42" t="str">
        <f t="shared" si="5"/>
        <v/>
      </c>
    </row>
    <row r="74" spans="16:20">
      <c r="P74" s="41" t="str">
        <f t="shared" si="3"/>
        <v/>
      </c>
      <c r="Q74" s="41" t="str">
        <f t="shared" si="4"/>
        <v/>
      </c>
      <c r="R74" s="41" t="str">
        <f>IFERROR(IF(K74="handling and wharfage",SUM(P74:Q74),IF(OR(K74="tank",K74="car",K74="boat"),INDEX(Rate!$B$4:$M$25,MATCH('Line&amp;Pheonix'!N74,Rate!$A$4:$A$25,0),MATCH('Line&amp;Pheonix'!L74,Rate!$B$3:$M$3,0))*O74*0.8,INDEX(Rate!$B$4:$M$25,MATCH('Line&amp;Pheonix'!N74,Rate!$A$4:$A$25,0),MATCH('Line&amp;Pheonix'!L74,Rate!$B$3:$M$3,0))*O74)),"")</f>
        <v/>
      </c>
      <c r="T74" s="42" t="str">
        <f t="shared" si="5"/>
        <v/>
      </c>
    </row>
    <row r="75" spans="16:20">
      <c r="P75" s="41" t="str">
        <f t="shared" si="3"/>
        <v/>
      </c>
      <c r="Q75" s="41" t="str">
        <f t="shared" si="4"/>
        <v/>
      </c>
      <c r="R75" s="41" t="str">
        <f>IFERROR(IF(K75="handling and wharfage",SUM(P75:Q75),IF(OR(K75="tank",K75="car",K75="boat"),INDEX(Rate!$B$4:$M$25,MATCH('Line&amp;Pheonix'!N75,Rate!$A$4:$A$25,0),MATCH('Line&amp;Pheonix'!L75,Rate!$B$3:$M$3,0))*O75*0.8,INDEX(Rate!$B$4:$M$25,MATCH('Line&amp;Pheonix'!N75,Rate!$A$4:$A$25,0),MATCH('Line&amp;Pheonix'!L75,Rate!$B$3:$M$3,0))*O75)),"")</f>
        <v/>
      </c>
      <c r="T75" s="42" t="str">
        <f t="shared" si="5"/>
        <v/>
      </c>
    </row>
    <row r="76" spans="16:20">
      <c r="P76" s="41" t="str">
        <f t="shared" si="3"/>
        <v/>
      </c>
      <c r="Q76" s="41" t="str">
        <f t="shared" si="4"/>
        <v/>
      </c>
      <c r="R76" s="41" t="str">
        <f>IFERROR(IF(K76="handling and wharfage",SUM(P76:Q76),IF(OR(K76="tank",K76="car",K76="boat"),INDEX(Rate!$B$4:$M$25,MATCH('Line&amp;Pheonix'!N76,Rate!$A$4:$A$25,0),MATCH('Line&amp;Pheonix'!L76,Rate!$B$3:$M$3,0))*O76*0.8,INDEX(Rate!$B$4:$M$25,MATCH('Line&amp;Pheonix'!N76,Rate!$A$4:$A$25,0),MATCH('Line&amp;Pheonix'!L76,Rate!$B$3:$M$3,0))*O76)),"")</f>
        <v/>
      </c>
      <c r="T76" s="42" t="str">
        <f t="shared" si="5"/>
        <v/>
      </c>
    </row>
    <row r="77" spans="16:20">
      <c r="P77" s="41" t="str">
        <f t="shared" si="3"/>
        <v/>
      </c>
      <c r="Q77" s="41" t="str">
        <f t="shared" si="4"/>
        <v/>
      </c>
      <c r="R77" s="41" t="str">
        <f>IFERROR(IF(K77="handling and wharfage",SUM(P77:Q77),IF(OR(K77="tank",K77="car",K77="boat"),INDEX(Rate!$B$4:$M$25,MATCH('Line&amp;Pheonix'!N77,Rate!$A$4:$A$25,0),MATCH('Line&amp;Pheonix'!L77,Rate!$B$3:$M$3,0))*O77*0.8,INDEX(Rate!$B$4:$M$25,MATCH('Line&amp;Pheonix'!N77,Rate!$A$4:$A$25,0),MATCH('Line&amp;Pheonix'!L77,Rate!$B$3:$M$3,0))*O77)),"")</f>
        <v/>
      </c>
      <c r="T77" s="42" t="str">
        <f t="shared" si="5"/>
        <v/>
      </c>
    </row>
    <row r="78" spans="16:20">
      <c r="P78" s="41" t="str">
        <f t="shared" si="3"/>
        <v/>
      </c>
      <c r="Q78" s="41" t="str">
        <f t="shared" si="4"/>
        <v/>
      </c>
      <c r="R78" s="41" t="str">
        <f>IFERROR(IF(K78="handling and wharfage",SUM(P78:Q78),IF(OR(K78="tank",K78="car",K78="boat"),INDEX(Rate!$B$4:$M$25,MATCH('Line&amp;Pheonix'!N78,Rate!$A$4:$A$25,0),MATCH('Line&amp;Pheonix'!L78,Rate!$B$3:$M$3,0))*O78*0.8,INDEX(Rate!$B$4:$M$25,MATCH('Line&amp;Pheonix'!N78,Rate!$A$4:$A$25,0),MATCH('Line&amp;Pheonix'!L78,Rate!$B$3:$M$3,0))*O78)),"")</f>
        <v/>
      </c>
      <c r="T78" s="42" t="str">
        <f t="shared" si="5"/>
        <v/>
      </c>
    </row>
    <row r="79" spans="16:20">
      <c r="P79" s="41" t="str">
        <f t="shared" si="3"/>
        <v/>
      </c>
      <c r="Q79" s="41" t="str">
        <f t="shared" si="4"/>
        <v/>
      </c>
      <c r="R79" s="41" t="str">
        <f>IFERROR(IF(K79="handling and wharfage",SUM(P79:Q79),IF(OR(K79="tank",K79="car",K79="boat"),INDEX(Rate!$B$4:$M$25,MATCH('Line&amp;Pheonix'!N79,Rate!$A$4:$A$25,0),MATCH('Line&amp;Pheonix'!L79,Rate!$B$3:$M$3,0))*O79*0.8,INDEX(Rate!$B$4:$M$25,MATCH('Line&amp;Pheonix'!N79,Rate!$A$4:$A$25,0),MATCH('Line&amp;Pheonix'!L79,Rate!$B$3:$M$3,0))*O79)),"")</f>
        <v/>
      </c>
      <c r="T79" s="42" t="str">
        <f t="shared" si="5"/>
        <v/>
      </c>
    </row>
    <row r="80" spans="16:20">
      <c r="P80" s="41" t="str">
        <f t="shared" si="3"/>
        <v/>
      </c>
      <c r="Q80" s="41" t="str">
        <f t="shared" si="4"/>
        <v/>
      </c>
      <c r="R80" s="41" t="str">
        <f>IFERROR(IF(K80="handling and wharfage",SUM(P80:Q80),IF(OR(K80="tank",K80="car",K80="boat"),INDEX(Rate!$B$4:$M$25,MATCH('Line&amp;Pheonix'!N80,Rate!$A$4:$A$25,0),MATCH('Line&amp;Pheonix'!L80,Rate!$B$3:$M$3,0))*O80*0.8,INDEX(Rate!$B$4:$M$25,MATCH('Line&amp;Pheonix'!N80,Rate!$A$4:$A$25,0),MATCH('Line&amp;Pheonix'!L80,Rate!$B$3:$M$3,0))*O80)),"")</f>
        <v/>
      </c>
      <c r="T80" s="42" t="str">
        <f t="shared" si="5"/>
        <v/>
      </c>
    </row>
    <row r="81" spans="16:20">
      <c r="P81" s="41" t="str">
        <f t="shared" si="3"/>
        <v/>
      </c>
      <c r="Q81" s="41" t="str">
        <f t="shared" si="4"/>
        <v/>
      </c>
      <c r="R81" s="41" t="str">
        <f>IFERROR(IF(K81="handling and wharfage",SUM(P81:Q81),IF(OR(K81="tank",K81="car",K81="boat"),INDEX(Rate!$B$4:$M$25,MATCH('Line&amp;Pheonix'!N81,Rate!$A$4:$A$25,0),MATCH('Line&amp;Pheonix'!L81,Rate!$B$3:$M$3,0))*O81*0.8,INDEX(Rate!$B$4:$M$25,MATCH('Line&amp;Pheonix'!N81,Rate!$A$4:$A$25,0),MATCH('Line&amp;Pheonix'!L81,Rate!$B$3:$M$3,0))*O81)),"")</f>
        <v/>
      </c>
      <c r="T81" s="42" t="str">
        <f t="shared" si="5"/>
        <v/>
      </c>
    </row>
    <row r="82" spans="16:20">
      <c r="P82" s="41" t="str">
        <f t="shared" si="3"/>
        <v/>
      </c>
      <c r="Q82" s="41" t="str">
        <f t="shared" si="4"/>
        <v/>
      </c>
      <c r="R82" s="41" t="str">
        <f>IFERROR(IF(K82="handling and wharfage",SUM(P82:Q82),IF(OR(K82="tank",K82="car",K82="boat"),INDEX(Rate!$B$4:$M$25,MATCH('Line&amp;Pheonix'!N82,Rate!$A$4:$A$25,0),MATCH('Line&amp;Pheonix'!L82,Rate!$B$3:$M$3,0))*O82*0.8,INDEX(Rate!$B$4:$M$25,MATCH('Line&amp;Pheonix'!N82,Rate!$A$4:$A$25,0),MATCH('Line&amp;Pheonix'!L82,Rate!$B$3:$M$3,0))*O82)),"")</f>
        <v/>
      </c>
      <c r="T82" s="42" t="str">
        <f t="shared" si="5"/>
        <v/>
      </c>
    </row>
    <row r="83" spans="16:20">
      <c r="P83" s="41" t="str">
        <f t="shared" si="3"/>
        <v/>
      </c>
      <c r="Q83" s="41" t="str">
        <f t="shared" si="4"/>
        <v/>
      </c>
      <c r="R83" s="41" t="str">
        <f>IFERROR(IF(K83="handling and wharfage",SUM(P83:Q83),IF(OR(K83="tank",K83="car",K83="boat"),INDEX(Rate!$B$4:$M$25,MATCH('Line&amp;Pheonix'!N83,Rate!$A$4:$A$25,0),MATCH('Line&amp;Pheonix'!L83,Rate!$B$3:$M$3,0))*O83*0.8,INDEX(Rate!$B$4:$M$25,MATCH('Line&amp;Pheonix'!N83,Rate!$A$4:$A$25,0),MATCH('Line&amp;Pheonix'!L83,Rate!$B$3:$M$3,0))*O83)),"")</f>
        <v/>
      </c>
      <c r="T83" s="42" t="str">
        <f t="shared" si="5"/>
        <v/>
      </c>
    </row>
    <row r="84" spans="16:20">
      <c r="P84" s="41" t="str">
        <f t="shared" si="3"/>
        <v/>
      </c>
      <c r="Q84" s="41" t="str">
        <f t="shared" si="4"/>
        <v/>
      </c>
      <c r="R84" s="41" t="str">
        <f>IFERROR(IF(K84="handling and wharfage",SUM(P84:Q84),IF(OR(K84="tank",K84="car",K84="boat"),INDEX(Rate!$B$4:$M$25,MATCH('Line&amp;Pheonix'!N84,Rate!$A$4:$A$25,0),MATCH('Line&amp;Pheonix'!L84,Rate!$B$3:$M$3,0))*O84*0.8,INDEX(Rate!$B$4:$M$25,MATCH('Line&amp;Pheonix'!N84,Rate!$A$4:$A$25,0),MATCH('Line&amp;Pheonix'!L84,Rate!$B$3:$M$3,0))*O84)),"")</f>
        <v/>
      </c>
      <c r="T84" s="42" t="str">
        <f t="shared" si="5"/>
        <v/>
      </c>
    </row>
    <row r="85" spans="16:20">
      <c r="P85" s="41" t="str">
        <f t="shared" si="3"/>
        <v/>
      </c>
      <c r="Q85" s="41" t="str">
        <f t="shared" si="4"/>
        <v/>
      </c>
      <c r="R85" s="41" t="str">
        <f>IFERROR(IF(K85="handling and wharfage",SUM(P85:Q85),IF(OR(K85="tank",K85="car",K85="boat"),INDEX(Rate!$B$4:$M$25,MATCH('Line&amp;Pheonix'!N85,Rate!$A$4:$A$25,0),MATCH('Line&amp;Pheonix'!L85,Rate!$B$3:$M$3,0))*O85*0.8,INDEX(Rate!$B$4:$M$25,MATCH('Line&amp;Pheonix'!N85,Rate!$A$4:$A$25,0),MATCH('Line&amp;Pheonix'!L85,Rate!$B$3:$M$3,0))*O85)),"")</f>
        <v/>
      </c>
      <c r="T85" s="42" t="str">
        <f t="shared" si="5"/>
        <v/>
      </c>
    </row>
    <row r="86" spans="16:20">
      <c r="P86" s="41" t="str">
        <f t="shared" si="3"/>
        <v/>
      </c>
      <c r="Q86" s="41" t="str">
        <f t="shared" si="4"/>
        <v/>
      </c>
      <c r="R86" s="41" t="str">
        <f>IFERROR(IF(K86="handling and wharfage",SUM(P86:Q86),IF(OR(K86="tank",K86="car",K86="boat"),INDEX(Rate!$B$4:$M$25,MATCH('Line&amp;Pheonix'!N86,Rate!$A$4:$A$25,0),MATCH('Line&amp;Pheonix'!L86,Rate!$B$3:$M$3,0))*O86*0.8,INDEX(Rate!$B$4:$M$25,MATCH('Line&amp;Pheonix'!N86,Rate!$A$4:$A$25,0),MATCH('Line&amp;Pheonix'!L86,Rate!$B$3:$M$3,0))*O86)),"")</f>
        <v/>
      </c>
      <c r="T86" s="42" t="str">
        <f t="shared" si="5"/>
        <v/>
      </c>
    </row>
    <row r="87" spans="16:20">
      <c r="P87" s="41" t="str">
        <f t="shared" si="3"/>
        <v/>
      </c>
      <c r="Q87" s="41" t="str">
        <f t="shared" si="4"/>
        <v/>
      </c>
      <c r="R87" s="41" t="str">
        <f>IFERROR(IF(K87="handling and wharfage",SUM(P87:Q87),IF(OR(K87="tank",K87="car",K87="boat"),INDEX(Rate!$B$4:$M$25,MATCH('Line&amp;Pheonix'!N87,Rate!$A$4:$A$25,0),MATCH('Line&amp;Pheonix'!L87,Rate!$B$3:$M$3,0))*O87*0.8,INDEX(Rate!$B$4:$M$25,MATCH('Line&amp;Pheonix'!N87,Rate!$A$4:$A$25,0),MATCH('Line&amp;Pheonix'!L87,Rate!$B$3:$M$3,0))*O87)),"")</f>
        <v/>
      </c>
      <c r="T87" s="42" t="str">
        <f t="shared" si="5"/>
        <v/>
      </c>
    </row>
    <row r="88" spans="16:20">
      <c r="P88" s="41" t="str">
        <f t="shared" si="3"/>
        <v/>
      </c>
      <c r="Q88" s="41" t="str">
        <f t="shared" si="4"/>
        <v/>
      </c>
      <c r="R88" s="41" t="str">
        <f>IFERROR(IF(K88="handling and wharfage",SUM(P88:Q88),IF(OR(K88="tank",K88="car",K88="boat"),INDEX(Rate!$B$4:$M$25,MATCH('Line&amp;Pheonix'!N88,Rate!$A$4:$A$25,0),MATCH('Line&amp;Pheonix'!L88,Rate!$B$3:$M$3,0))*O88*0.8,INDEX(Rate!$B$4:$M$25,MATCH('Line&amp;Pheonix'!N88,Rate!$A$4:$A$25,0),MATCH('Line&amp;Pheonix'!L88,Rate!$B$3:$M$3,0))*O88)),"")</f>
        <v/>
      </c>
      <c r="T88" s="42" t="str">
        <f t="shared" si="5"/>
        <v/>
      </c>
    </row>
    <row r="89" spans="16:20">
      <c r="P89" s="41" t="str">
        <f t="shared" si="3"/>
        <v/>
      </c>
      <c r="Q89" s="41" t="str">
        <f t="shared" si="4"/>
        <v/>
      </c>
      <c r="R89" s="41" t="str">
        <f>IFERROR(IF(K89="handling and wharfage",SUM(P89:Q89),IF(OR(K89="tank",K89="car",K89="boat"),INDEX(Rate!$B$4:$M$25,MATCH('Line&amp;Pheonix'!N89,Rate!$A$4:$A$25,0),MATCH('Line&amp;Pheonix'!L89,Rate!$B$3:$M$3,0))*O89*0.8,INDEX(Rate!$B$4:$M$25,MATCH('Line&amp;Pheonix'!N89,Rate!$A$4:$A$25,0),MATCH('Line&amp;Pheonix'!L89,Rate!$B$3:$M$3,0))*O89)),"")</f>
        <v/>
      </c>
      <c r="T89" s="42" t="str">
        <f t="shared" si="5"/>
        <v/>
      </c>
    </row>
    <row r="90" spans="16:20">
      <c r="P90" s="41" t="str">
        <f t="shared" si="3"/>
        <v/>
      </c>
      <c r="Q90" s="41" t="str">
        <f t="shared" si="4"/>
        <v/>
      </c>
      <c r="R90" s="41" t="str">
        <f>IFERROR(IF(K90="handling and wharfage",SUM(P90:Q90),IF(OR(K90="tank",K90="car",K90="boat"),INDEX(Rate!$B$4:$M$25,MATCH('Line&amp;Pheonix'!N90,Rate!$A$4:$A$25,0),MATCH('Line&amp;Pheonix'!L90,Rate!$B$3:$M$3,0))*O90*0.8,INDEX(Rate!$B$4:$M$25,MATCH('Line&amp;Pheonix'!N90,Rate!$A$4:$A$25,0),MATCH('Line&amp;Pheonix'!L90,Rate!$B$3:$M$3,0))*O90)),"")</f>
        <v/>
      </c>
      <c r="T90" s="42" t="str">
        <f t="shared" si="5"/>
        <v/>
      </c>
    </row>
    <row r="91" spans="16:20">
      <c r="P91" s="41" t="str">
        <f t="shared" si="3"/>
        <v/>
      </c>
      <c r="Q91" s="41" t="str">
        <f t="shared" si="4"/>
        <v/>
      </c>
      <c r="R91" s="41" t="str">
        <f>IFERROR(IF(K91="handling and wharfage",SUM(P91:Q91),IF(OR(K91="tank",K91="car",K91="boat"),INDEX(Rate!$B$4:$M$25,MATCH('Line&amp;Pheonix'!N91,Rate!$A$4:$A$25,0),MATCH('Line&amp;Pheonix'!L91,Rate!$B$3:$M$3,0))*O91*0.8,INDEX(Rate!$B$4:$M$25,MATCH('Line&amp;Pheonix'!N91,Rate!$A$4:$A$25,0),MATCH('Line&amp;Pheonix'!L91,Rate!$B$3:$M$3,0))*O91)),"")</f>
        <v/>
      </c>
      <c r="T91" s="42" t="str">
        <f t="shared" si="5"/>
        <v/>
      </c>
    </row>
    <row r="92" spans="16:20">
      <c r="P92" s="41" t="str">
        <f t="shared" si="3"/>
        <v/>
      </c>
      <c r="Q92" s="41" t="str">
        <f t="shared" si="4"/>
        <v/>
      </c>
      <c r="R92" s="41" t="str">
        <f>IFERROR(IF(K92="handling and wharfage",SUM(P92:Q92),IF(OR(K92="tank",K92="car",K92="boat"),INDEX(Rate!$B$4:$M$25,MATCH('Line&amp;Pheonix'!N92,Rate!$A$4:$A$25,0),MATCH('Line&amp;Pheonix'!L92,Rate!$B$3:$M$3,0))*O92*0.8,INDEX(Rate!$B$4:$M$25,MATCH('Line&amp;Pheonix'!N92,Rate!$A$4:$A$25,0),MATCH('Line&amp;Pheonix'!L92,Rate!$B$3:$M$3,0))*O92)),"")</f>
        <v/>
      </c>
      <c r="T92" s="42" t="str">
        <f t="shared" si="5"/>
        <v/>
      </c>
    </row>
    <row r="93" spans="16:20">
      <c r="P93" s="41" t="str">
        <f t="shared" si="3"/>
        <v/>
      </c>
      <c r="Q93" s="41" t="str">
        <f t="shared" si="4"/>
        <v/>
      </c>
      <c r="R93" s="41" t="str">
        <f>IFERROR(IF(K93="handling and wharfage",SUM(P93:Q93),IF(OR(K93="tank",K93="car",K93="boat"),INDEX(Rate!$B$4:$M$25,MATCH('Line&amp;Pheonix'!N93,Rate!$A$4:$A$25,0),MATCH('Line&amp;Pheonix'!L93,Rate!$B$3:$M$3,0))*O93*0.8,INDEX(Rate!$B$4:$M$25,MATCH('Line&amp;Pheonix'!N93,Rate!$A$4:$A$25,0),MATCH('Line&amp;Pheonix'!L93,Rate!$B$3:$M$3,0))*O93)),"")</f>
        <v/>
      </c>
      <c r="T93" s="42" t="str">
        <f t="shared" si="5"/>
        <v/>
      </c>
    </row>
    <row r="94" spans="16:20">
      <c r="P94" s="41" t="str">
        <f t="shared" si="3"/>
        <v/>
      </c>
      <c r="Q94" s="41" t="str">
        <f t="shared" si="4"/>
        <v/>
      </c>
      <c r="R94" s="41" t="str">
        <f>IFERROR(IF(K94="handling and wharfage",SUM(P94:Q94),IF(OR(K94="tank",K94="car",K94="boat"),INDEX(Rate!$B$4:$M$25,MATCH('Line&amp;Pheonix'!N94,Rate!$A$4:$A$25,0),MATCH('Line&amp;Pheonix'!L94,Rate!$B$3:$M$3,0))*O94*0.8,INDEX(Rate!$B$4:$M$25,MATCH('Line&amp;Pheonix'!N94,Rate!$A$4:$A$25,0),MATCH('Line&amp;Pheonix'!L94,Rate!$B$3:$M$3,0))*O94)),"")</f>
        <v/>
      </c>
      <c r="T94" s="42" t="str">
        <f t="shared" si="5"/>
        <v/>
      </c>
    </row>
    <row r="95" spans="16:20">
      <c r="P95" s="41" t="str">
        <f t="shared" si="3"/>
        <v/>
      </c>
      <c r="Q95" s="41" t="str">
        <f t="shared" si="4"/>
        <v/>
      </c>
      <c r="R95" s="41" t="str">
        <f>IFERROR(IF(K95="handling and wharfage",SUM(P95:Q95),IF(OR(K95="tank",K95="car",K95="boat"),INDEX(Rate!$B$4:$M$25,MATCH('Line&amp;Pheonix'!N95,Rate!$A$4:$A$25,0),MATCH('Line&amp;Pheonix'!L95,Rate!$B$3:$M$3,0))*O95*0.8,INDEX(Rate!$B$4:$M$25,MATCH('Line&amp;Pheonix'!N95,Rate!$A$4:$A$25,0),MATCH('Line&amp;Pheonix'!L95,Rate!$B$3:$M$3,0))*O95)),"")</f>
        <v/>
      </c>
      <c r="T95" s="42" t="str">
        <f t="shared" si="5"/>
        <v/>
      </c>
    </row>
    <row r="96" spans="16:20">
      <c r="P96" s="41" t="str">
        <f t="shared" si="3"/>
        <v/>
      </c>
      <c r="Q96" s="41" t="str">
        <f t="shared" si="4"/>
        <v/>
      </c>
      <c r="R96" s="41" t="str">
        <f>IFERROR(IF(K96="handling and wharfage",SUM(P96:Q96),IF(OR(K96="tank",K96="car",K96="boat"),INDEX(Rate!$B$4:$M$25,MATCH('Line&amp;Pheonix'!N96,Rate!$A$4:$A$25,0),MATCH('Line&amp;Pheonix'!L96,Rate!$B$3:$M$3,0))*O96*0.8,INDEX(Rate!$B$4:$M$25,MATCH('Line&amp;Pheonix'!N96,Rate!$A$4:$A$25,0),MATCH('Line&amp;Pheonix'!L96,Rate!$B$3:$M$3,0))*O96)),"")</f>
        <v/>
      </c>
      <c r="T96" s="42" t="str">
        <f t="shared" si="5"/>
        <v/>
      </c>
    </row>
    <row r="97" spans="16:20">
      <c r="P97" s="41" t="str">
        <f t="shared" si="3"/>
        <v/>
      </c>
      <c r="Q97" s="41" t="str">
        <f t="shared" si="4"/>
        <v/>
      </c>
      <c r="R97" s="41" t="str">
        <f>IFERROR(IF(K97="handling and wharfage",SUM(P97:Q97),IF(OR(K97="tank",K97="car",K97="boat"),INDEX(Rate!$B$4:$M$25,MATCH('Line&amp;Pheonix'!N97,Rate!$A$4:$A$25,0),MATCH('Line&amp;Pheonix'!L97,Rate!$B$3:$M$3,0))*O97*0.8,INDEX(Rate!$B$4:$M$25,MATCH('Line&amp;Pheonix'!N97,Rate!$A$4:$A$25,0),MATCH('Line&amp;Pheonix'!L97,Rate!$B$3:$M$3,0))*O97)),"")</f>
        <v/>
      </c>
      <c r="T97" s="42" t="str">
        <f t="shared" si="5"/>
        <v/>
      </c>
    </row>
    <row r="98" spans="16:20">
      <c r="P98" s="41" t="str">
        <f t="shared" si="3"/>
        <v/>
      </c>
      <c r="Q98" s="41" t="str">
        <f t="shared" si="4"/>
        <v/>
      </c>
      <c r="R98" s="41" t="str">
        <f>IFERROR(IF(K98="handling and wharfage",SUM(P98:Q98),IF(OR(K98="tank",K98="car",K98="boat"),INDEX(Rate!$B$4:$M$25,MATCH('Line&amp;Pheonix'!N98,Rate!$A$4:$A$25,0),MATCH('Line&amp;Pheonix'!L98,Rate!$B$3:$M$3,0))*O98*0.8,INDEX(Rate!$B$4:$M$25,MATCH('Line&amp;Pheonix'!N98,Rate!$A$4:$A$25,0),MATCH('Line&amp;Pheonix'!L98,Rate!$B$3:$M$3,0))*O98)),"")</f>
        <v/>
      </c>
      <c r="T98" s="42" t="str">
        <f t="shared" si="5"/>
        <v/>
      </c>
    </row>
    <row r="99" spans="16:20">
      <c r="P99" s="41" t="str">
        <f t="shared" si="3"/>
        <v/>
      </c>
      <c r="Q99" s="41" t="str">
        <f t="shared" si="4"/>
        <v/>
      </c>
      <c r="R99" s="41" t="str">
        <f>IFERROR(IF(K99="handling and wharfage",SUM(P99:Q99),IF(OR(K99="tank",K99="car",K99="boat"),INDEX(Rate!$B$4:$M$25,MATCH('Line&amp;Pheonix'!N99,Rate!$A$4:$A$25,0),MATCH('Line&amp;Pheonix'!L99,Rate!$B$3:$M$3,0))*O99*0.8,INDEX(Rate!$B$4:$M$25,MATCH('Line&amp;Pheonix'!N99,Rate!$A$4:$A$25,0),MATCH('Line&amp;Pheonix'!L99,Rate!$B$3:$M$3,0))*O99)),"")</f>
        <v/>
      </c>
      <c r="T99" s="42" t="str">
        <f t="shared" si="5"/>
        <v/>
      </c>
    </row>
    <row r="100" spans="16:20">
      <c r="P100" s="41" t="str">
        <f t="shared" si="3"/>
        <v/>
      </c>
      <c r="Q100" s="41" t="str">
        <f t="shared" si="4"/>
        <v/>
      </c>
      <c r="R100" s="41" t="str">
        <f>IFERROR(IF(K100="handling and wharfage",SUM(P100:Q100),IF(OR(K100="tank",K100="car",K100="boat"),INDEX(Rate!$B$4:$M$25,MATCH('Line&amp;Pheonix'!N100,Rate!$A$4:$A$25,0),MATCH('Line&amp;Pheonix'!L100,Rate!$B$3:$M$3,0))*O100*0.8,INDEX(Rate!$B$4:$M$25,MATCH('Line&amp;Pheonix'!N100,Rate!$A$4:$A$25,0),MATCH('Line&amp;Pheonix'!L100,Rate!$B$3:$M$3,0))*O100)),"")</f>
        <v/>
      </c>
      <c r="T100" s="42" t="str">
        <f t="shared" si="5"/>
        <v/>
      </c>
    </row>
    <row r="101" spans="16:20">
      <c r="P101" s="41" t="str">
        <f t="shared" si="3"/>
        <v/>
      </c>
      <c r="Q101" s="41" t="str">
        <f t="shared" si="4"/>
        <v/>
      </c>
      <c r="R101" s="41" t="str">
        <f>IFERROR(IF(K101="handling and wharfage",SUM(P101:Q101),IF(OR(K101="tank",K101="car",K101="boat"),INDEX(Rate!$B$4:$M$25,MATCH('Line&amp;Pheonix'!N101,Rate!$A$4:$A$25,0),MATCH('Line&amp;Pheonix'!L101,Rate!$B$3:$M$3,0))*O101*0.8,INDEX(Rate!$B$4:$M$25,MATCH('Line&amp;Pheonix'!N101,Rate!$A$4:$A$25,0),MATCH('Line&amp;Pheonix'!L101,Rate!$B$3:$M$3,0))*O101)),"")</f>
        <v/>
      </c>
      <c r="T101" s="42" t="str">
        <f t="shared" si="5"/>
        <v/>
      </c>
    </row>
    <row r="102" spans="16:20">
      <c r="P102" s="41" t="str">
        <f t="shared" si="3"/>
        <v/>
      </c>
      <c r="Q102" s="41" t="str">
        <f t="shared" si="4"/>
        <v/>
      </c>
      <c r="R102" s="41" t="str">
        <f>IFERROR(IF(K102="handling and wharfage",SUM(P102:Q102),IF(OR(K102="tank",K102="car",K102="boat"),INDEX(Rate!$B$4:$M$25,MATCH('Line&amp;Pheonix'!N102,Rate!$A$4:$A$25,0),MATCH('Line&amp;Pheonix'!L102,Rate!$B$3:$M$3,0))*O102*0.8,INDEX(Rate!$B$4:$M$25,MATCH('Line&amp;Pheonix'!N102,Rate!$A$4:$A$25,0),MATCH('Line&amp;Pheonix'!L102,Rate!$B$3:$M$3,0))*O102)),"")</f>
        <v/>
      </c>
      <c r="T102" s="42" t="str">
        <f t="shared" si="5"/>
        <v/>
      </c>
    </row>
    <row r="103" spans="16:20">
      <c r="P103" s="41" t="str">
        <f t="shared" si="3"/>
        <v/>
      </c>
      <c r="Q103" s="41" t="str">
        <f t="shared" si="4"/>
        <v/>
      </c>
      <c r="R103" s="41" t="str">
        <f>IFERROR(IF(K103="handling and wharfage",SUM(P103:Q103),IF(OR(K103="tank",K103="car",K103="boat"),INDEX(Rate!$B$4:$M$25,MATCH('Line&amp;Pheonix'!N103,Rate!$A$4:$A$25,0),MATCH('Line&amp;Pheonix'!L103,Rate!$B$3:$M$3,0))*O103*0.8,INDEX(Rate!$B$4:$M$25,MATCH('Line&amp;Pheonix'!N103,Rate!$A$4:$A$25,0),MATCH('Line&amp;Pheonix'!L103,Rate!$B$3:$M$3,0))*O103)),"")</f>
        <v/>
      </c>
      <c r="T103" s="42" t="str">
        <f t="shared" si="5"/>
        <v/>
      </c>
    </row>
    <row r="104" spans="16:20">
      <c r="P104" s="41" t="str">
        <f t="shared" si="3"/>
        <v/>
      </c>
      <c r="Q104" s="41" t="str">
        <f t="shared" si="4"/>
        <v/>
      </c>
      <c r="R104" s="41" t="str">
        <f>IFERROR(IF(K104="handling and wharfage",SUM(P104:Q104),IF(OR(K104="tank",K104="car",K104="boat"),INDEX(Rate!$B$4:$M$25,MATCH('Line&amp;Pheonix'!N104,Rate!$A$4:$A$25,0),MATCH('Line&amp;Pheonix'!L104,Rate!$B$3:$M$3,0))*O104*0.8,INDEX(Rate!$B$4:$M$25,MATCH('Line&amp;Pheonix'!N104,Rate!$A$4:$A$25,0),MATCH('Line&amp;Pheonix'!L104,Rate!$B$3:$M$3,0))*O104)),"")</f>
        <v/>
      </c>
      <c r="T104" s="42" t="str">
        <f t="shared" si="5"/>
        <v/>
      </c>
    </row>
    <row r="105" spans="16:20">
      <c r="P105" s="41" t="str">
        <f t="shared" si="3"/>
        <v/>
      </c>
      <c r="Q105" s="41" t="str">
        <f t="shared" si="4"/>
        <v/>
      </c>
      <c r="R105" s="41" t="str">
        <f>IFERROR(IF(K105="handling and wharfage",SUM(P105:Q105),IF(OR(K105="tank",K105="car",K105="boat"),INDEX(Rate!$B$4:$M$25,MATCH('Line&amp;Pheonix'!N105,Rate!$A$4:$A$25,0),MATCH('Line&amp;Pheonix'!L105,Rate!$B$3:$M$3,0))*O105*0.8,INDEX(Rate!$B$4:$M$25,MATCH('Line&amp;Pheonix'!N105,Rate!$A$4:$A$25,0),MATCH('Line&amp;Pheonix'!L105,Rate!$B$3:$M$3,0))*O105)),"")</f>
        <v/>
      </c>
      <c r="T105" s="42" t="str">
        <f t="shared" si="5"/>
        <v/>
      </c>
    </row>
    <row r="106" spans="16:20">
      <c r="P106" s="41" t="str">
        <f t="shared" si="3"/>
        <v/>
      </c>
      <c r="Q106" s="41" t="str">
        <f t="shared" si="4"/>
        <v/>
      </c>
      <c r="R106" s="41" t="str">
        <f>IFERROR(IF(K106="handling and wharfage",SUM(P106:Q106),IF(OR(K106="tank",K106="car",K106="boat"),INDEX(Rate!$B$4:$M$25,MATCH('Line&amp;Pheonix'!N106,Rate!$A$4:$A$25,0),MATCH('Line&amp;Pheonix'!L106,Rate!$B$3:$M$3,0))*O106*0.8,INDEX(Rate!$B$4:$M$25,MATCH('Line&amp;Pheonix'!N106,Rate!$A$4:$A$25,0),MATCH('Line&amp;Pheonix'!L106,Rate!$B$3:$M$3,0))*O106)),"")</f>
        <v/>
      </c>
      <c r="T106" s="42" t="str">
        <f t="shared" si="5"/>
        <v/>
      </c>
    </row>
    <row r="107" spans="16:20">
      <c r="P107" s="41" t="str">
        <f t="shared" si="3"/>
        <v/>
      </c>
      <c r="Q107" s="41" t="str">
        <f t="shared" si="4"/>
        <v/>
      </c>
      <c r="R107" s="41" t="str">
        <f>IFERROR(IF(K107="handling and wharfage",SUM(P107:Q107),IF(OR(K107="tank",K107="car",K107="boat"),INDEX(Rate!$B$4:$M$25,MATCH('Line&amp;Pheonix'!N107,Rate!$A$4:$A$25,0),MATCH('Line&amp;Pheonix'!L107,Rate!$B$3:$M$3,0))*O107*0.8,INDEX(Rate!$B$4:$M$25,MATCH('Line&amp;Pheonix'!N107,Rate!$A$4:$A$25,0),MATCH('Line&amp;Pheonix'!L107,Rate!$B$3:$M$3,0))*O107)),"")</f>
        <v/>
      </c>
      <c r="T107" s="42" t="str">
        <f t="shared" si="5"/>
        <v/>
      </c>
    </row>
    <row r="108" spans="16:20">
      <c r="P108" s="41" t="str">
        <f t="shared" si="3"/>
        <v/>
      </c>
      <c r="Q108" s="41" t="str">
        <f t="shared" si="4"/>
        <v/>
      </c>
      <c r="R108" s="41" t="str">
        <f>IFERROR(IF(K108="handling and wharfage",SUM(P108:Q108),IF(OR(K108="tank",K108="car",K108="boat"),INDEX(Rate!$B$4:$M$25,MATCH('Line&amp;Pheonix'!N108,Rate!$A$4:$A$25,0),MATCH('Line&amp;Pheonix'!L108,Rate!$B$3:$M$3,0))*O108*0.8,INDEX(Rate!$B$4:$M$25,MATCH('Line&amp;Pheonix'!N108,Rate!$A$4:$A$25,0),MATCH('Line&amp;Pheonix'!L108,Rate!$B$3:$M$3,0))*O108)),"")</f>
        <v/>
      </c>
      <c r="T108" s="42" t="str">
        <f t="shared" si="5"/>
        <v/>
      </c>
    </row>
    <row r="109" spans="16:20">
      <c r="P109" s="41" t="str">
        <f t="shared" si="3"/>
        <v/>
      </c>
      <c r="Q109" s="41" t="str">
        <f t="shared" si="4"/>
        <v/>
      </c>
      <c r="R109" s="41" t="str">
        <f>IFERROR(IF(K109="handling and wharfage",SUM(P109:Q109),IF(OR(K109="tank",K109="car",K109="boat"),INDEX(Rate!$B$4:$M$25,MATCH('Line&amp;Pheonix'!N109,Rate!$A$4:$A$25,0),MATCH('Line&amp;Pheonix'!L109,Rate!$B$3:$M$3,0))*O109*0.8,INDEX(Rate!$B$4:$M$25,MATCH('Line&amp;Pheonix'!N109,Rate!$A$4:$A$25,0),MATCH('Line&amp;Pheonix'!L109,Rate!$B$3:$M$3,0))*O109)),"")</f>
        <v/>
      </c>
      <c r="T109" s="42" t="str">
        <f t="shared" si="5"/>
        <v/>
      </c>
    </row>
    <row r="110" spans="16:20">
      <c r="P110" s="41" t="str">
        <f t="shared" si="3"/>
        <v/>
      </c>
      <c r="Q110" s="41" t="str">
        <f t="shared" si="4"/>
        <v/>
      </c>
      <c r="R110" s="41" t="str">
        <f>IFERROR(IF(K110="handling and wharfage",SUM(P110:Q110),IF(OR(K110="tank",K110="car",K110="boat"),INDEX(Rate!$B$4:$M$25,MATCH('Line&amp;Pheonix'!N110,Rate!$A$4:$A$25,0),MATCH('Line&amp;Pheonix'!L110,Rate!$B$3:$M$3,0))*O110*0.8,INDEX(Rate!$B$4:$M$25,MATCH('Line&amp;Pheonix'!N110,Rate!$A$4:$A$25,0),MATCH('Line&amp;Pheonix'!L110,Rate!$B$3:$M$3,0))*O110)),"")</f>
        <v/>
      </c>
      <c r="T110" s="42" t="str">
        <f t="shared" si="5"/>
        <v/>
      </c>
    </row>
    <row r="111" spans="16:20">
      <c r="P111" s="41" t="str">
        <f t="shared" si="3"/>
        <v/>
      </c>
      <c r="Q111" s="41" t="str">
        <f t="shared" si="4"/>
        <v/>
      </c>
      <c r="R111" s="41" t="str">
        <f>IFERROR(IF(K111="handling and wharfage",SUM(P111:Q111),IF(OR(K111="tank",K111="car",K111="boat"),INDEX(Rate!$B$4:$M$25,MATCH('Line&amp;Pheonix'!N111,Rate!$A$4:$A$25,0),MATCH('Line&amp;Pheonix'!L111,Rate!$B$3:$M$3,0))*O111*0.8,INDEX(Rate!$B$4:$M$25,MATCH('Line&amp;Pheonix'!N111,Rate!$A$4:$A$25,0),MATCH('Line&amp;Pheonix'!L111,Rate!$B$3:$M$3,0))*O111)),"")</f>
        <v/>
      </c>
      <c r="T111" s="42" t="str">
        <f t="shared" si="5"/>
        <v/>
      </c>
    </row>
    <row r="112" spans="16:20">
      <c r="P112" s="41" t="str">
        <f t="shared" si="3"/>
        <v/>
      </c>
      <c r="Q112" s="41" t="str">
        <f t="shared" si="4"/>
        <v/>
      </c>
      <c r="R112" s="41" t="str">
        <f>IFERROR(IF(K112="handling and wharfage",SUM(P112:Q112),IF(OR(K112="tank",K112="car",K112="boat"),INDEX(Rate!$B$4:$M$25,MATCH('Line&amp;Pheonix'!N112,Rate!$A$4:$A$25,0),MATCH('Line&amp;Pheonix'!L112,Rate!$B$3:$M$3,0))*O112*0.8,INDEX(Rate!$B$4:$M$25,MATCH('Line&amp;Pheonix'!N112,Rate!$A$4:$A$25,0),MATCH('Line&amp;Pheonix'!L112,Rate!$B$3:$M$3,0))*O112)),"")</f>
        <v/>
      </c>
      <c r="T112" s="42" t="str">
        <f t="shared" si="5"/>
        <v/>
      </c>
    </row>
    <row r="113" spans="16:20">
      <c r="P113" s="41" t="str">
        <f t="shared" si="3"/>
        <v/>
      </c>
      <c r="Q113" s="41" t="str">
        <f t="shared" si="4"/>
        <v/>
      </c>
      <c r="R113" s="41" t="str">
        <f>IFERROR(IF(K113="handling and wharfage",SUM(P113:Q113),IF(OR(K113="tank",K113="car",K113="boat"),INDEX(Rate!$B$4:$M$25,MATCH('Line&amp;Pheonix'!N113,Rate!$A$4:$A$25,0),MATCH('Line&amp;Pheonix'!L113,Rate!$B$3:$M$3,0))*O113*0.8,INDEX(Rate!$B$4:$M$25,MATCH('Line&amp;Pheonix'!N113,Rate!$A$4:$A$25,0),MATCH('Line&amp;Pheonix'!L113,Rate!$B$3:$M$3,0))*O113)),"")</f>
        <v/>
      </c>
      <c r="T113" s="42" t="str">
        <f t="shared" si="5"/>
        <v/>
      </c>
    </row>
    <row r="114" spans="16:20">
      <c r="P114" s="41" t="str">
        <f t="shared" si="3"/>
        <v/>
      </c>
      <c r="Q114" s="41" t="str">
        <f t="shared" si="4"/>
        <v/>
      </c>
      <c r="R114" s="41" t="str">
        <f>IFERROR(IF(K114="handling and wharfage",SUM(P114:Q114),IF(OR(K114="tank",K114="car",K114="boat"),INDEX(Rate!$B$4:$M$25,MATCH('Line&amp;Pheonix'!N114,Rate!$A$4:$A$25,0),MATCH('Line&amp;Pheonix'!L114,Rate!$B$3:$M$3,0))*O114*0.8,INDEX(Rate!$B$4:$M$25,MATCH('Line&amp;Pheonix'!N114,Rate!$A$4:$A$25,0),MATCH('Line&amp;Pheonix'!L114,Rate!$B$3:$M$3,0))*O114)),"")</f>
        <v/>
      </c>
      <c r="T114" s="42" t="str">
        <f t="shared" si="5"/>
        <v/>
      </c>
    </row>
    <row r="115" spans="16:20">
      <c r="P115" s="41" t="str">
        <f t="shared" si="3"/>
        <v/>
      </c>
      <c r="Q115" s="41" t="str">
        <f t="shared" si="4"/>
        <v/>
      </c>
      <c r="R115" s="41" t="str">
        <f>IFERROR(IF(K115="handling and wharfage",SUM(P115:Q115),IF(OR(K115="tank",K115="car",K115="boat"),INDEX(Rate!$B$4:$M$25,MATCH('Line&amp;Pheonix'!N115,Rate!$A$4:$A$25,0),MATCH('Line&amp;Pheonix'!L115,Rate!$B$3:$M$3,0))*O115*0.8,INDEX(Rate!$B$4:$M$25,MATCH('Line&amp;Pheonix'!N115,Rate!$A$4:$A$25,0),MATCH('Line&amp;Pheonix'!L115,Rate!$B$3:$M$3,0))*O115)),"")</f>
        <v/>
      </c>
      <c r="T115" s="42" t="str">
        <f t="shared" si="5"/>
        <v/>
      </c>
    </row>
    <row r="116" spans="16:20">
      <c r="P116" s="41" t="str">
        <f t="shared" si="3"/>
        <v/>
      </c>
      <c r="Q116" s="41" t="str">
        <f t="shared" si="4"/>
        <v/>
      </c>
      <c r="R116" s="41" t="str">
        <f>IFERROR(IF(K116="handling and wharfage",SUM(P116:Q116),IF(OR(K116="tank",K116="car",K116="boat"),INDEX(Rate!$B$4:$M$25,MATCH('Line&amp;Pheonix'!N116,Rate!$A$4:$A$25,0),MATCH('Line&amp;Pheonix'!L116,Rate!$B$3:$M$3,0))*O116*0.8,INDEX(Rate!$B$4:$M$25,MATCH('Line&amp;Pheonix'!N116,Rate!$A$4:$A$25,0),MATCH('Line&amp;Pheonix'!L116,Rate!$B$3:$M$3,0))*O116)),"")</f>
        <v/>
      </c>
      <c r="T116" s="42" t="str">
        <f t="shared" si="5"/>
        <v/>
      </c>
    </row>
    <row r="117" spans="16:20">
      <c r="P117" s="41" t="str">
        <f t="shared" si="3"/>
        <v/>
      </c>
      <c r="Q117" s="41" t="str">
        <f t="shared" si="4"/>
        <v/>
      </c>
      <c r="R117" s="41" t="str">
        <f>IFERROR(IF(K117="handling and wharfage",SUM(P117:Q117),IF(OR(K117="tank",K117="car",K117="boat"),INDEX(Rate!$B$4:$M$25,MATCH('Line&amp;Pheonix'!N117,Rate!$A$4:$A$25,0),MATCH('Line&amp;Pheonix'!L117,Rate!$B$3:$M$3,0))*O117*0.8,INDEX(Rate!$B$4:$M$25,MATCH('Line&amp;Pheonix'!N117,Rate!$A$4:$A$25,0),MATCH('Line&amp;Pheonix'!L117,Rate!$B$3:$M$3,0))*O117)),"")</f>
        <v/>
      </c>
      <c r="T117" s="42" t="str">
        <f t="shared" si="5"/>
        <v/>
      </c>
    </row>
    <row r="118" spans="16:20">
      <c r="P118" s="41" t="str">
        <f t="shared" si="3"/>
        <v/>
      </c>
      <c r="Q118" s="41" t="str">
        <f t="shared" si="4"/>
        <v/>
      </c>
      <c r="R118" s="41" t="str">
        <f>IFERROR(IF(K118="handling and wharfage",SUM(P118:Q118),IF(OR(K118="tank",K118="car",K118="boat"),INDEX(Rate!$B$4:$M$25,MATCH('Line&amp;Pheonix'!N118,Rate!$A$4:$A$25,0),MATCH('Line&amp;Pheonix'!L118,Rate!$B$3:$M$3,0))*O118*0.8,INDEX(Rate!$B$4:$M$25,MATCH('Line&amp;Pheonix'!N118,Rate!$A$4:$A$25,0),MATCH('Line&amp;Pheonix'!L118,Rate!$B$3:$M$3,0))*O118)),"")</f>
        <v/>
      </c>
      <c r="T118" s="42" t="str">
        <f t="shared" si="5"/>
        <v/>
      </c>
    </row>
    <row r="119" spans="16:20">
      <c r="P119" s="41" t="str">
        <f t="shared" si="3"/>
        <v/>
      </c>
      <c r="Q119" s="41" t="str">
        <f t="shared" si="4"/>
        <v/>
      </c>
      <c r="R119" s="41" t="str">
        <f>IFERROR(IF(K119="handling and wharfage",SUM(P119:Q119),IF(OR(K119="tank",K119="car",K119="boat"),INDEX(Rate!$B$4:$M$25,MATCH('Line&amp;Pheonix'!N119,Rate!$A$4:$A$25,0),MATCH('Line&amp;Pheonix'!L119,Rate!$B$3:$M$3,0))*O119*0.8,INDEX(Rate!$B$4:$M$25,MATCH('Line&amp;Pheonix'!N119,Rate!$A$4:$A$25,0),MATCH('Line&amp;Pheonix'!L119,Rate!$B$3:$M$3,0))*O119)),"")</f>
        <v/>
      </c>
      <c r="T119" s="42" t="str">
        <f t="shared" si="5"/>
        <v/>
      </c>
    </row>
    <row r="120" spans="16:20">
      <c r="P120" s="41" t="str">
        <f t="shared" si="3"/>
        <v/>
      </c>
      <c r="Q120" s="41" t="str">
        <f t="shared" si="4"/>
        <v/>
      </c>
      <c r="R120" s="41" t="str">
        <f>IFERROR(IF(K120="handling and wharfage",SUM(P120:Q120),IF(OR(K120="tank",K120="car",K120="boat"),INDEX(Rate!$B$4:$M$25,MATCH('Line&amp;Pheonix'!N120,Rate!$A$4:$A$25,0),MATCH('Line&amp;Pheonix'!L120,Rate!$B$3:$M$3,0))*O120*0.8,INDEX(Rate!$B$4:$M$25,MATCH('Line&amp;Pheonix'!N120,Rate!$A$4:$A$25,0),MATCH('Line&amp;Pheonix'!L120,Rate!$B$3:$M$3,0))*O120)),"")</f>
        <v/>
      </c>
      <c r="T120" s="42" t="str">
        <f t="shared" si="5"/>
        <v/>
      </c>
    </row>
    <row r="121" spans="16:20">
      <c r="P121" s="41" t="str">
        <f t="shared" si="3"/>
        <v/>
      </c>
      <c r="Q121" s="41" t="str">
        <f t="shared" si="4"/>
        <v/>
      </c>
      <c r="R121" s="41" t="str">
        <f>IFERROR(IF(K121="handling and wharfage",SUM(P121:Q121),IF(OR(K121="tank",K121="car",K121="boat"),INDEX(Rate!$B$4:$M$25,MATCH('Line&amp;Pheonix'!N121,Rate!$A$4:$A$25,0),MATCH('Line&amp;Pheonix'!L121,Rate!$B$3:$M$3,0))*O121*0.8,INDEX(Rate!$B$4:$M$25,MATCH('Line&amp;Pheonix'!N121,Rate!$A$4:$A$25,0),MATCH('Line&amp;Pheonix'!L121,Rate!$B$3:$M$3,0))*O121)),"")</f>
        <v/>
      </c>
      <c r="T121" s="42" t="str">
        <f t="shared" si="5"/>
        <v/>
      </c>
    </row>
    <row r="122" spans="16:20">
      <c r="P122" s="41" t="str">
        <f t="shared" si="3"/>
        <v/>
      </c>
      <c r="Q122" s="41" t="str">
        <f t="shared" si="4"/>
        <v/>
      </c>
      <c r="R122" s="41" t="str">
        <f>IFERROR(IF(K122="handling and wharfage",SUM(P122:Q122),IF(OR(K122="tank",K122="car",K122="boat"),INDEX(Rate!$B$4:$M$25,MATCH('Line&amp;Pheonix'!N122,Rate!$A$4:$A$25,0),MATCH('Line&amp;Pheonix'!L122,Rate!$B$3:$M$3,0))*O122*0.8,INDEX(Rate!$B$4:$M$25,MATCH('Line&amp;Pheonix'!N122,Rate!$A$4:$A$25,0),MATCH('Line&amp;Pheonix'!L122,Rate!$B$3:$M$3,0))*O122)),"")</f>
        <v/>
      </c>
      <c r="T122" s="42" t="str">
        <f t="shared" si="5"/>
        <v/>
      </c>
    </row>
    <row r="123" spans="16:20">
      <c r="P123" s="41" t="str">
        <f t="shared" si="3"/>
        <v/>
      </c>
      <c r="Q123" s="41" t="str">
        <f t="shared" si="4"/>
        <v/>
      </c>
      <c r="R123" s="41" t="str">
        <f>IFERROR(IF(K123="handling and wharfage",SUM(P123:Q123),IF(OR(K123="tank",K123="car",K123="boat"),INDEX(Rate!$B$4:$M$25,MATCH('Line&amp;Pheonix'!N123,Rate!$A$4:$A$25,0),MATCH('Line&amp;Pheonix'!L123,Rate!$B$3:$M$3,0))*O123*0.8,INDEX(Rate!$B$4:$M$25,MATCH('Line&amp;Pheonix'!N123,Rate!$A$4:$A$25,0),MATCH('Line&amp;Pheonix'!L123,Rate!$B$3:$M$3,0))*O123)),"")</f>
        <v/>
      </c>
      <c r="T123" s="42" t="str">
        <f t="shared" si="5"/>
        <v/>
      </c>
    </row>
    <row r="124" spans="16:20">
      <c r="P124" s="41" t="str">
        <f t="shared" si="3"/>
        <v/>
      </c>
      <c r="Q124" s="41" t="str">
        <f t="shared" si="4"/>
        <v/>
      </c>
      <c r="R124" s="41" t="str">
        <f>IFERROR(IF(K124="handling and wharfage",SUM(P124:Q124),IF(OR(K124="tank",K124="car",K124="boat"),INDEX(Rate!$B$4:$M$25,MATCH('Line&amp;Pheonix'!N124,Rate!$A$4:$A$25,0),MATCH('Line&amp;Pheonix'!L124,Rate!$B$3:$M$3,0))*O124*0.8,INDEX(Rate!$B$4:$M$25,MATCH('Line&amp;Pheonix'!N124,Rate!$A$4:$A$25,0),MATCH('Line&amp;Pheonix'!L124,Rate!$B$3:$M$3,0))*O124)),"")</f>
        <v/>
      </c>
      <c r="T124" s="42" t="str">
        <f t="shared" si="5"/>
        <v/>
      </c>
    </row>
    <row r="125" spans="16:20">
      <c r="P125" s="41" t="str">
        <f t="shared" si="3"/>
        <v/>
      </c>
      <c r="Q125" s="41" t="str">
        <f t="shared" si="4"/>
        <v/>
      </c>
      <c r="R125" s="41" t="str">
        <f>IFERROR(IF(K125="handling and wharfage",SUM(P125:Q125),IF(OR(K125="tank",K125="car",K125="boat"),INDEX(Rate!$B$4:$M$25,MATCH('Line&amp;Pheonix'!N125,Rate!$A$4:$A$25,0),MATCH('Line&amp;Pheonix'!L125,Rate!$B$3:$M$3,0))*O125*0.8,INDEX(Rate!$B$4:$M$25,MATCH('Line&amp;Pheonix'!N125,Rate!$A$4:$A$25,0),MATCH('Line&amp;Pheonix'!L125,Rate!$B$3:$M$3,0))*O125)),"")</f>
        <v/>
      </c>
      <c r="T125" s="42" t="str">
        <f t="shared" si="5"/>
        <v/>
      </c>
    </row>
    <row r="126" spans="16:20">
      <c r="P126" s="41" t="str">
        <f t="shared" si="3"/>
        <v/>
      </c>
      <c r="Q126" s="41" t="str">
        <f t="shared" si="4"/>
        <v/>
      </c>
      <c r="R126" s="41" t="str">
        <f>IFERROR(IF(K126="handling and wharfage",SUM(P126:Q126),IF(OR(K126="tank",K126="car",K126="boat"),INDEX(Rate!$B$4:$M$25,MATCH('Line&amp;Pheonix'!N126,Rate!$A$4:$A$25,0),MATCH('Line&amp;Pheonix'!L126,Rate!$B$3:$M$3,0))*O126*0.8,INDEX(Rate!$B$4:$M$25,MATCH('Line&amp;Pheonix'!N126,Rate!$A$4:$A$25,0),MATCH('Line&amp;Pheonix'!L126,Rate!$B$3:$M$3,0))*O126)),"")</f>
        <v/>
      </c>
      <c r="T126" s="42" t="str">
        <f t="shared" si="5"/>
        <v/>
      </c>
    </row>
    <row r="127" spans="16:20">
      <c r="P127" s="41" t="str">
        <f t="shared" si="3"/>
        <v/>
      </c>
      <c r="Q127" s="41" t="str">
        <f t="shared" si="4"/>
        <v/>
      </c>
      <c r="R127" s="41" t="str">
        <f>IFERROR(IF(K127="handling and wharfage",SUM(P127:Q127),IF(OR(K127="tank",K127="car",K127="boat"),INDEX(Rate!$B$4:$M$25,MATCH('Line&amp;Pheonix'!N127,Rate!$A$4:$A$25,0),MATCH('Line&amp;Pheonix'!L127,Rate!$B$3:$M$3,0))*O127*0.8,INDEX(Rate!$B$4:$M$25,MATCH('Line&amp;Pheonix'!N127,Rate!$A$4:$A$25,0),MATCH('Line&amp;Pheonix'!L127,Rate!$B$3:$M$3,0))*O127)),"")</f>
        <v/>
      </c>
      <c r="T127" s="42" t="str">
        <f t="shared" si="5"/>
        <v/>
      </c>
    </row>
    <row r="128" spans="16:20">
      <c r="P128" s="41" t="str">
        <f t="shared" si="3"/>
        <v/>
      </c>
      <c r="Q128" s="41" t="str">
        <f t="shared" si="4"/>
        <v/>
      </c>
      <c r="R128" s="41" t="str">
        <f>IFERROR(IF(K128="handling and wharfage",SUM(P128:Q128),IF(OR(K128="tank",K128="car",K128="boat"),INDEX(Rate!$B$4:$M$25,MATCH('Line&amp;Pheonix'!N128,Rate!$A$4:$A$25,0),MATCH('Line&amp;Pheonix'!L128,Rate!$B$3:$M$3,0))*O128*0.8,INDEX(Rate!$B$4:$M$25,MATCH('Line&amp;Pheonix'!N128,Rate!$A$4:$A$25,0),MATCH('Line&amp;Pheonix'!L128,Rate!$B$3:$M$3,0))*O128)),"")</f>
        <v/>
      </c>
      <c r="T128" s="42" t="str">
        <f t="shared" si="5"/>
        <v/>
      </c>
    </row>
    <row r="129" spans="16:20">
      <c r="P129" s="41" t="str">
        <f t="shared" si="3"/>
        <v/>
      </c>
      <c r="Q129" s="41" t="str">
        <f t="shared" si="4"/>
        <v/>
      </c>
      <c r="R129" s="41" t="str">
        <f>IFERROR(IF(K129="handling and wharfage",SUM(P129:Q129),IF(OR(K129="tank",K129="car",K129="boat"),INDEX(Rate!$B$4:$M$25,MATCH('Line&amp;Pheonix'!N129,Rate!$A$4:$A$25,0),MATCH('Line&amp;Pheonix'!L129,Rate!$B$3:$M$3,0))*O129*0.8,INDEX(Rate!$B$4:$M$25,MATCH('Line&amp;Pheonix'!N129,Rate!$A$4:$A$25,0),MATCH('Line&amp;Pheonix'!L129,Rate!$B$3:$M$3,0))*O129)),"")</f>
        <v/>
      </c>
      <c r="T129" s="42" t="str">
        <f t="shared" si="5"/>
        <v/>
      </c>
    </row>
    <row r="130" spans="16:20">
      <c r="P130" s="41" t="str">
        <f t="shared" si="3"/>
        <v/>
      </c>
      <c r="Q130" s="41" t="str">
        <f t="shared" si="4"/>
        <v/>
      </c>
      <c r="R130" s="41" t="str">
        <f>IFERROR(IF(K130="handling and wharfage",SUM(P130:Q130),IF(OR(K130="tank",K130="car",K130="boat"),INDEX(Rate!$B$4:$M$25,MATCH('Line&amp;Pheonix'!N130,Rate!$A$4:$A$25,0),MATCH('Line&amp;Pheonix'!L130,Rate!$B$3:$M$3,0))*O130*0.8,INDEX(Rate!$B$4:$M$25,MATCH('Line&amp;Pheonix'!N130,Rate!$A$4:$A$25,0),MATCH('Line&amp;Pheonix'!L130,Rate!$B$3:$M$3,0))*O130)),"")</f>
        <v/>
      </c>
      <c r="T130" s="42" t="str">
        <f t="shared" si="5"/>
        <v/>
      </c>
    </row>
    <row r="131" spans="16:20">
      <c r="P131" s="41" t="str">
        <f t="shared" ref="P131:P194" si="6">IF(OR(K131="handling and wharfage",K131="rau handling and wharfage"),O131*42.1,"")</f>
        <v/>
      </c>
      <c r="Q131" s="41" t="str">
        <f t="shared" ref="Q131:Q194" si="7">IF(K131&lt;&gt;"handling and wharfage","",O131*3.5)</f>
        <v/>
      </c>
      <c r="R131" s="41" t="str">
        <f>IFERROR(IF(K131="handling and wharfage",SUM(P131:Q131),IF(OR(K131="tank",K131="car",K131="boat"),INDEX(Rate!$B$4:$M$25,MATCH('Line&amp;Pheonix'!N131,Rate!$A$4:$A$25,0),MATCH('Line&amp;Pheonix'!L131,Rate!$B$3:$M$3,0))*O131*0.8,INDEX(Rate!$B$4:$M$25,MATCH('Line&amp;Pheonix'!N131,Rate!$A$4:$A$25,0),MATCH('Line&amp;Pheonix'!L131,Rate!$B$3:$M$3,0))*O131)),"")</f>
        <v/>
      </c>
      <c r="T131" s="42" t="str">
        <f t="shared" ref="T131:T194" si="8">IF(ISBLANK(K131),"",IF(K131&lt;&gt;"handling and wharfage","F0070000061A","E31180000331"))</f>
        <v/>
      </c>
    </row>
    <row r="132" spans="16:20">
      <c r="P132" s="41" t="str">
        <f t="shared" si="6"/>
        <v/>
      </c>
      <c r="Q132" s="41" t="str">
        <f t="shared" si="7"/>
        <v/>
      </c>
      <c r="R132" s="41" t="str">
        <f>IFERROR(IF(K132="handling and wharfage",SUM(P132:Q132),IF(OR(K132="tank",K132="car",K132="boat"),INDEX(Rate!$B$4:$M$25,MATCH('Line&amp;Pheonix'!N132,Rate!$A$4:$A$25,0),MATCH('Line&amp;Pheonix'!L132,Rate!$B$3:$M$3,0))*O132*0.8,INDEX(Rate!$B$4:$M$25,MATCH('Line&amp;Pheonix'!N132,Rate!$A$4:$A$25,0),MATCH('Line&amp;Pheonix'!L132,Rate!$B$3:$M$3,0))*O132)),"")</f>
        <v/>
      </c>
      <c r="T132" s="42" t="str">
        <f t="shared" si="8"/>
        <v/>
      </c>
    </row>
    <row r="133" spans="16:20">
      <c r="P133" s="41" t="str">
        <f t="shared" si="6"/>
        <v/>
      </c>
      <c r="Q133" s="41" t="str">
        <f t="shared" si="7"/>
        <v/>
      </c>
      <c r="R133" s="41" t="str">
        <f>IFERROR(IF(K133="handling and wharfage",SUM(P133:Q133),IF(OR(K133="tank",K133="car",K133="boat"),INDEX(Rate!$B$4:$M$25,MATCH('Line&amp;Pheonix'!N133,Rate!$A$4:$A$25,0),MATCH('Line&amp;Pheonix'!L133,Rate!$B$3:$M$3,0))*O133*0.8,INDEX(Rate!$B$4:$M$25,MATCH('Line&amp;Pheonix'!N133,Rate!$A$4:$A$25,0),MATCH('Line&amp;Pheonix'!L133,Rate!$B$3:$M$3,0))*O133)),"")</f>
        <v/>
      </c>
      <c r="T133" s="42" t="str">
        <f t="shared" si="8"/>
        <v/>
      </c>
    </row>
    <row r="134" spans="16:20">
      <c r="P134" s="41" t="str">
        <f t="shared" si="6"/>
        <v/>
      </c>
      <c r="Q134" s="41" t="str">
        <f t="shared" si="7"/>
        <v/>
      </c>
      <c r="R134" s="41" t="str">
        <f>IFERROR(IF(K134="handling and wharfage",SUM(P134:Q134),IF(OR(K134="tank",K134="car",K134="boat"),INDEX(Rate!$B$4:$M$25,MATCH('Line&amp;Pheonix'!N134,Rate!$A$4:$A$25,0),MATCH('Line&amp;Pheonix'!L134,Rate!$B$3:$M$3,0))*O134*0.8,INDEX(Rate!$B$4:$M$25,MATCH('Line&amp;Pheonix'!N134,Rate!$A$4:$A$25,0),MATCH('Line&amp;Pheonix'!L134,Rate!$B$3:$M$3,0))*O134)),"")</f>
        <v/>
      </c>
      <c r="T134" s="42" t="str">
        <f t="shared" si="8"/>
        <v/>
      </c>
    </row>
    <row r="135" spans="16:20">
      <c r="P135" s="41" t="str">
        <f t="shared" si="6"/>
        <v/>
      </c>
      <c r="Q135" s="41" t="str">
        <f t="shared" si="7"/>
        <v/>
      </c>
      <c r="R135" s="41" t="str">
        <f>IFERROR(IF(K135="handling and wharfage",SUM(P135:Q135),IF(OR(K135="tank",K135="car",K135="boat"),INDEX(Rate!$B$4:$M$25,MATCH('Line&amp;Pheonix'!N135,Rate!$A$4:$A$25,0),MATCH('Line&amp;Pheonix'!L135,Rate!$B$3:$M$3,0))*O135*0.8,INDEX(Rate!$B$4:$M$25,MATCH('Line&amp;Pheonix'!N135,Rate!$A$4:$A$25,0),MATCH('Line&amp;Pheonix'!L135,Rate!$B$3:$M$3,0))*O135)),"")</f>
        <v/>
      </c>
      <c r="T135" s="42" t="str">
        <f t="shared" si="8"/>
        <v/>
      </c>
    </row>
    <row r="136" spans="16:20">
      <c r="P136" s="41" t="str">
        <f t="shared" si="6"/>
        <v/>
      </c>
      <c r="Q136" s="41" t="str">
        <f t="shared" si="7"/>
        <v/>
      </c>
      <c r="R136" s="41" t="str">
        <f>IFERROR(IF(K136="handling and wharfage",SUM(P136:Q136),IF(OR(K136="tank",K136="car",K136="boat"),INDEX(Rate!$B$4:$M$25,MATCH('Line&amp;Pheonix'!N136,Rate!$A$4:$A$25,0),MATCH('Line&amp;Pheonix'!L136,Rate!$B$3:$M$3,0))*O136*0.8,INDEX(Rate!$B$4:$M$25,MATCH('Line&amp;Pheonix'!N136,Rate!$A$4:$A$25,0),MATCH('Line&amp;Pheonix'!L136,Rate!$B$3:$M$3,0))*O136)),"")</f>
        <v/>
      </c>
      <c r="T136" s="42" t="str">
        <f t="shared" si="8"/>
        <v/>
      </c>
    </row>
    <row r="137" spans="16:20">
      <c r="P137" s="41" t="str">
        <f t="shared" si="6"/>
        <v/>
      </c>
      <c r="Q137" s="41" t="str">
        <f t="shared" si="7"/>
        <v/>
      </c>
      <c r="R137" s="41" t="str">
        <f>IFERROR(IF(K137="handling and wharfage",SUM(P137:Q137),IF(OR(K137="tank",K137="car",K137="boat"),INDEX(Rate!$B$4:$M$25,MATCH('Line&amp;Pheonix'!N137,Rate!$A$4:$A$25,0),MATCH('Line&amp;Pheonix'!L137,Rate!$B$3:$M$3,0))*O137*0.8,INDEX(Rate!$B$4:$M$25,MATCH('Line&amp;Pheonix'!N137,Rate!$A$4:$A$25,0),MATCH('Line&amp;Pheonix'!L137,Rate!$B$3:$M$3,0))*O137)),"")</f>
        <v/>
      </c>
      <c r="T137" s="42" t="str">
        <f t="shared" si="8"/>
        <v/>
      </c>
    </row>
    <row r="138" spans="16:20">
      <c r="P138" s="41" t="str">
        <f t="shared" si="6"/>
        <v/>
      </c>
      <c r="Q138" s="41" t="str">
        <f t="shared" si="7"/>
        <v/>
      </c>
      <c r="R138" s="41" t="str">
        <f>IFERROR(IF(K138="handling and wharfage",SUM(P138:Q138),IF(OR(K138="tank",K138="car",K138="boat"),INDEX(Rate!$B$4:$M$25,MATCH('Line&amp;Pheonix'!N138,Rate!$A$4:$A$25,0),MATCH('Line&amp;Pheonix'!L138,Rate!$B$3:$M$3,0))*O138*0.8,INDEX(Rate!$B$4:$M$25,MATCH('Line&amp;Pheonix'!N138,Rate!$A$4:$A$25,0),MATCH('Line&amp;Pheonix'!L138,Rate!$B$3:$M$3,0))*O138)),"")</f>
        <v/>
      </c>
      <c r="T138" s="42" t="str">
        <f t="shared" si="8"/>
        <v/>
      </c>
    </row>
    <row r="139" spans="16:20">
      <c r="P139" s="41" t="str">
        <f t="shared" si="6"/>
        <v/>
      </c>
      <c r="Q139" s="41" t="str">
        <f t="shared" si="7"/>
        <v/>
      </c>
      <c r="R139" s="41" t="str">
        <f>IFERROR(IF(K139="handling and wharfage",SUM(P139:Q139),IF(OR(K139="tank",K139="car",K139="boat"),INDEX(Rate!$B$4:$M$25,MATCH('Line&amp;Pheonix'!N139,Rate!$A$4:$A$25,0),MATCH('Line&amp;Pheonix'!L139,Rate!$B$3:$M$3,0))*O139*0.8,INDEX(Rate!$B$4:$M$25,MATCH('Line&amp;Pheonix'!N139,Rate!$A$4:$A$25,0),MATCH('Line&amp;Pheonix'!L139,Rate!$B$3:$M$3,0))*O139)),"")</f>
        <v/>
      </c>
      <c r="T139" s="42" t="str">
        <f t="shared" si="8"/>
        <v/>
      </c>
    </row>
    <row r="140" spans="16:20">
      <c r="P140" s="41" t="str">
        <f t="shared" si="6"/>
        <v/>
      </c>
      <c r="Q140" s="41" t="str">
        <f t="shared" si="7"/>
        <v/>
      </c>
      <c r="R140" s="41" t="str">
        <f>IFERROR(IF(K140="handling and wharfage",SUM(P140:Q140),IF(OR(K140="tank",K140="car",K140="boat"),INDEX(Rate!$B$4:$M$25,MATCH('Line&amp;Pheonix'!N140,Rate!$A$4:$A$25,0),MATCH('Line&amp;Pheonix'!L140,Rate!$B$3:$M$3,0))*O140*0.8,INDEX(Rate!$B$4:$M$25,MATCH('Line&amp;Pheonix'!N140,Rate!$A$4:$A$25,0),MATCH('Line&amp;Pheonix'!L140,Rate!$B$3:$M$3,0))*O140)),"")</f>
        <v/>
      </c>
      <c r="T140" s="42" t="str">
        <f t="shared" si="8"/>
        <v/>
      </c>
    </row>
    <row r="141" spans="16:20">
      <c r="P141" s="41" t="str">
        <f t="shared" si="6"/>
        <v/>
      </c>
      <c r="Q141" s="41" t="str">
        <f t="shared" si="7"/>
        <v/>
      </c>
      <c r="R141" s="41" t="str">
        <f>IFERROR(IF(K141="handling and wharfage",SUM(P141:Q141),IF(OR(K141="tank",K141="car",K141="boat"),INDEX(Rate!$B$4:$M$25,MATCH('Line&amp;Pheonix'!N141,Rate!$A$4:$A$25,0),MATCH('Line&amp;Pheonix'!L141,Rate!$B$3:$M$3,0))*O141*0.8,INDEX(Rate!$B$4:$M$25,MATCH('Line&amp;Pheonix'!N141,Rate!$A$4:$A$25,0),MATCH('Line&amp;Pheonix'!L141,Rate!$B$3:$M$3,0))*O141)),"")</f>
        <v/>
      </c>
      <c r="T141" s="42" t="str">
        <f t="shared" si="8"/>
        <v/>
      </c>
    </row>
    <row r="142" spans="16:20">
      <c r="P142" s="41" t="str">
        <f t="shared" si="6"/>
        <v/>
      </c>
      <c r="Q142" s="41" t="str">
        <f t="shared" si="7"/>
        <v/>
      </c>
      <c r="R142" s="41" t="str">
        <f>IFERROR(IF(K142="handling and wharfage",SUM(P142:Q142),IF(OR(K142="tank",K142="car",K142="boat"),INDEX(Rate!$B$4:$M$25,MATCH('Line&amp;Pheonix'!N142,Rate!$A$4:$A$25,0),MATCH('Line&amp;Pheonix'!L142,Rate!$B$3:$M$3,0))*O142*0.8,INDEX(Rate!$B$4:$M$25,MATCH('Line&amp;Pheonix'!N142,Rate!$A$4:$A$25,0),MATCH('Line&amp;Pheonix'!L142,Rate!$B$3:$M$3,0))*O142)),"")</f>
        <v/>
      </c>
      <c r="T142" s="42" t="str">
        <f t="shared" si="8"/>
        <v/>
      </c>
    </row>
    <row r="143" spans="16:20">
      <c r="P143" s="41" t="str">
        <f t="shared" si="6"/>
        <v/>
      </c>
      <c r="Q143" s="41" t="str">
        <f t="shared" si="7"/>
        <v/>
      </c>
      <c r="R143" s="41" t="str">
        <f>IFERROR(IF(K143="handling and wharfage",SUM(P143:Q143),IF(OR(K143="tank",K143="car",K143="boat"),INDEX(Rate!$B$4:$M$25,MATCH('Line&amp;Pheonix'!N143,Rate!$A$4:$A$25,0),MATCH('Line&amp;Pheonix'!L143,Rate!$B$3:$M$3,0))*O143*0.8,INDEX(Rate!$B$4:$M$25,MATCH('Line&amp;Pheonix'!N143,Rate!$A$4:$A$25,0),MATCH('Line&amp;Pheonix'!L143,Rate!$B$3:$M$3,0))*O143)),"")</f>
        <v/>
      </c>
      <c r="T143" s="42" t="str">
        <f t="shared" si="8"/>
        <v/>
      </c>
    </row>
    <row r="144" spans="4:23">
      <c r="D144" s="47"/>
      <c r="H144" s="47"/>
      <c r="P144" s="41" t="str">
        <f t="shared" si="6"/>
        <v/>
      </c>
      <c r="Q144" s="41" t="str">
        <f t="shared" si="7"/>
        <v/>
      </c>
      <c r="R144" s="41" t="str">
        <f>IFERROR(IF(K144="handling and wharfage",SUM(P144:Q144),IF(OR(K144="tank",K144="car",K144="boat"),INDEX(Rate!$B$4:$M$25,MATCH('Line&amp;Pheonix'!N144,Rate!$A$4:$A$25,0),MATCH('Line&amp;Pheonix'!L144,Rate!$B$3:$M$3,0))*O144*0.8,INDEX(Rate!$B$4:$M$25,MATCH('Line&amp;Pheonix'!N144,Rate!$A$4:$A$25,0),MATCH('Line&amp;Pheonix'!L144,Rate!$B$3:$M$3,0))*O144)),"")</f>
        <v/>
      </c>
      <c r="T144" s="42" t="str">
        <f t="shared" si="8"/>
        <v/>
      </c>
      <c r="V144" s="47"/>
      <c r="W144" s="47"/>
    </row>
    <row r="145" ht="17.25" customHeight="1" spans="4:23">
      <c r="D145" s="47"/>
      <c r="H145" s="47"/>
      <c r="P145" s="41" t="str">
        <f t="shared" si="6"/>
        <v/>
      </c>
      <c r="Q145" s="41" t="str">
        <f t="shared" si="7"/>
        <v/>
      </c>
      <c r="R145" s="41" t="str">
        <f>IFERROR(IF(K145="handling and wharfage",SUM(P145:Q145),IF(OR(K145="tank",K145="car",K145="boat"),INDEX(Rate!$B$4:$M$25,MATCH('Line&amp;Pheonix'!N145,Rate!$A$4:$A$25,0),MATCH('Line&amp;Pheonix'!L145,Rate!$B$3:$M$3,0))*O145*0.8,INDEX(Rate!$B$4:$M$25,MATCH('Line&amp;Pheonix'!N145,Rate!$A$4:$A$25,0),MATCH('Line&amp;Pheonix'!L145,Rate!$B$3:$M$3,0))*O145)),"")</f>
        <v/>
      </c>
      <c r="T145" s="42" t="str">
        <f t="shared" si="8"/>
        <v/>
      </c>
      <c r="V145" s="47"/>
      <c r="W145" s="47"/>
    </row>
    <row r="146" spans="4:23">
      <c r="D146" s="47"/>
      <c r="H146" s="47"/>
      <c r="P146" s="41" t="str">
        <f t="shared" si="6"/>
        <v/>
      </c>
      <c r="Q146" s="41" t="str">
        <f t="shared" si="7"/>
        <v/>
      </c>
      <c r="R146" s="41" t="str">
        <f>IFERROR(IF(K146="handling and wharfage",SUM(P146:Q146),IF(OR(K146="tank",K146="car",K146="boat"),INDEX(Rate!$B$4:$M$25,MATCH('Line&amp;Pheonix'!N146,Rate!$A$4:$A$25,0),MATCH('Line&amp;Pheonix'!L146,Rate!$B$3:$M$3,0))*O146*0.8,INDEX(Rate!$B$4:$M$25,MATCH('Line&amp;Pheonix'!N146,Rate!$A$4:$A$25,0),MATCH('Line&amp;Pheonix'!L146,Rate!$B$3:$M$3,0))*O146)),"")</f>
        <v/>
      </c>
      <c r="T146" s="42" t="str">
        <f t="shared" si="8"/>
        <v/>
      </c>
      <c r="V146" s="47"/>
      <c r="W146" s="47"/>
    </row>
    <row r="147" spans="4:23">
      <c r="D147" s="47"/>
      <c r="H147" s="47"/>
      <c r="P147" s="41" t="str">
        <f t="shared" si="6"/>
        <v/>
      </c>
      <c r="Q147" s="41" t="str">
        <f t="shared" si="7"/>
        <v/>
      </c>
      <c r="R147" s="41" t="str">
        <f>IFERROR(IF(K147="handling and wharfage",SUM(P147:Q147),IF(OR(K147="tank",K147="car",K147="boat"),INDEX(Rate!$B$4:$M$25,MATCH('Line&amp;Pheonix'!N147,Rate!$A$4:$A$25,0),MATCH('Line&amp;Pheonix'!L147,Rate!$B$3:$M$3,0))*O147*0.8,INDEX(Rate!$B$4:$M$25,MATCH('Line&amp;Pheonix'!N147,Rate!$A$4:$A$25,0),MATCH('Line&amp;Pheonix'!L147,Rate!$B$3:$M$3,0))*O147)),"")</f>
        <v/>
      </c>
      <c r="T147" s="42" t="str">
        <f t="shared" si="8"/>
        <v/>
      </c>
      <c r="V147" s="47"/>
      <c r="W147" s="47"/>
    </row>
    <row r="148" spans="4:23">
      <c r="D148" s="47"/>
      <c r="H148" s="47"/>
      <c r="P148" s="41" t="str">
        <f t="shared" si="6"/>
        <v/>
      </c>
      <c r="Q148" s="41" t="str">
        <f t="shared" si="7"/>
        <v/>
      </c>
      <c r="R148" s="41" t="str">
        <f>IFERROR(IF(K148="handling and wharfage",SUM(P148:Q148),IF(OR(K148="tank",K148="car",K148="boat"),INDEX(Rate!$B$4:$M$25,MATCH('Line&amp;Pheonix'!N148,Rate!$A$4:$A$25,0),MATCH('Line&amp;Pheonix'!L148,Rate!$B$3:$M$3,0))*O148*0.8,INDEX(Rate!$B$4:$M$25,MATCH('Line&amp;Pheonix'!N148,Rate!$A$4:$A$25,0),MATCH('Line&amp;Pheonix'!L148,Rate!$B$3:$M$3,0))*O148)),"")</f>
        <v/>
      </c>
      <c r="T148" s="42" t="str">
        <f t="shared" si="8"/>
        <v/>
      </c>
      <c r="V148" s="47"/>
      <c r="W148" s="47"/>
    </row>
    <row r="149" spans="4:23">
      <c r="D149" s="47"/>
      <c r="H149" s="47"/>
      <c r="P149" s="41" t="str">
        <f t="shared" si="6"/>
        <v/>
      </c>
      <c r="Q149" s="41" t="str">
        <f t="shared" si="7"/>
        <v/>
      </c>
      <c r="R149" s="41" t="str">
        <f>IFERROR(IF(K149="handling and wharfage",SUM(P149:Q149),IF(OR(K149="tank",K149="car",K149="boat"),INDEX(Rate!$B$4:$M$25,MATCH('Line&amp;Pheonix'!N149,Rate!$A$4:$A$25,0),MATCH('Line&amp;Pheonix'!L149,Rate!$B$3:$M$3,0))*O149*0.8,INDEX(Rate!$B$4:$M$25,MATCH('Line&amp;Pheonix'!N149,Rate!$A$4:$A$25,0),MATCH('Line&amp;Pheonix'!L149,Rate!$B$3:$M$3,0))*O149)),"")</f>
        <v/>
      </c>
      <c r="T149" s="42" t="str">
        <f t="shared" si="8"/>
        <v/>
      </c>
      <c r="V149" s="47"/>
      <c r="W149" s="47"/>
    </row>
    <row r="150" spans="4:23">
      <c r="D150" s="47"/>
      <c r="H150" s="47"/>
      <c r="P150" s="41" t="str">
        <f t="shared" si="6"/>
        <v/>
      </c>
      <c r="Q150" s="41" t="str">
        <f t="shared" si="7"/>
        <v/>
      </c>
      <c r="R150" s="41" t="str">
        <f>IFERROR(IF(K150="handling and wharfage",SUM(P150:Q150),IF(OR(K150="tank",K150="car",K150="boat"),INDEX(Rate!$B$4:$M$25,MATCH('Line&amp;Pheonix'!N150,Rate!$A$4:$A$25,0),MATCH('Line&amp;Pheonix'!L150,Rate!$B$3:$M$3,0))*O150*0.8,INDEX(Rate!$B$4:$M$25,MATCH('Line&amp;Pheonix'!N150,Rate!$A$4:$A$25,0),MATCH('Line&amp;Pheonix'!L150,Rate!$B$3:$M$3,0))*O150)),"")</f>
        <v/>
      </c>
      <c r="T150" s="42" t="str">
        <f t="shared" si="8"/>
        <v/>
      </c>
      <c r="V150" s="47"/>
      <c r="W150" s="47"/>
    </row>
    <row r="151" spans="4:23">
      <c r="D151" s="47"/>
      <c r="H151" s="47"/>
      <c r="P151" s="41" t="str">
        <f t="shared" si="6"/>
        <v/>
      </c>
      <c r="Q151" s="41" t="str">
        <f t="shared" si="7"/>
        <v/>
      </c>
      <c r="R151" s="41" t="str">
        <f>IFERROR(IF(K151="handling and wharfage",SUM(P151:Q151),IF(OR(K151="tank",K151="car",K151="boat"),INDEX(Rate!$B$4:$M$25,MATCH('Line&amp;Pheonix'!N151,Rate!$A$4:$A$25,0),MATCH('Line&amp;Pheonix'!L151,Rate!$B$3:$M$3,0))*O151*0.8,INDEX(Rate!$B$4:$M$25,MATCH('Line&amp;Pheonix'!N151,Rate!$A$4:$A$25,0),MATCH('Line&amp;Pheonix'!L151,Rate!$B$3:$M$3,0))*O151)),"")</f>
        <v/>
      </c>
      <c r="T151" s="42" t="str">
        <f t="shared" si="8"/>
        <v/>
      </c>
      <c r="V151" s="47"/>
      <c r="W151" s="47"/>
    </row>
    <row r="152" spans="16:20">
      <c r="P152" s="41" t="str">
        <f t="shared" si="6"/>
        <v/>
      </c>
      <c r="Q152" s="41" t="str">
        <f t="shared" si="7"/>
        <v/>
      </c>
      <c r="R152" s="41" t="str">
        <f>IFERROR(IF(K152="handling and wharfage",SUM(P152:Q152),IF(OR(K152="tank",K152="car",K152="boat"),INDEX(Rate!$B$4:$M$25,MATCH('Line&amp;Pheonix'!N152,Rate!$A$4:$A$25,0),MATCH('Line&amp;Pheonix'!L152,Rate!$B$3:$M$3,0))*O152*0.8,INDEX(Rate!$B$4:$M$25,MATCH('Line&amp;Pheonix'!N152,Rate!$A$4:$A$25,0),MATCH('Line&amp;Pheonix'!L152,Rate!$B$3:$M$3,0))*O152)),"")</f>
        <v/>
      </c>
      <c r="T152" s="42" t="str">
        <f t="shared" si="8"/>
        <v/>
      </c>
    </row>
    <row r="153" spans="4:23">
      <c r="D153" s="47"/>
      <c r="H153" s="47"/>
      <c r="P153" s="41" t="str">
        <f t="shared" si="6"/>
        <v/>
      </c>
      <c r="Q153" s="41" t="str">
        <f t="shared" si="7"/>
        <v/>
      </c>
      <c r="R153" s="41" t="str">
        <f>IFERROR(IF(K153="handling and wharfage",SUM(P153:Q153),IF(OR(K153="tank",K153="car",K153="boat"),INDEX(Rate!$B$4:$M$25,MATCH('Line&amp;Pheonix'!N153,Rate!$A$4:$A$25,0),MATCH('Line&amp;Pheonix'!L153,Rate!$B$3:$M$3,0))*O153*0.8,INDEX(Rate!$B$4:$M$25,MATCH('Line&amp;Pheonix'!N153,Rate!$A$4:$A$25,0),MATCH('Line&amp;Pheonix'!L153,Rate!$B$3:$M$3,0))*O153)),"")</f>
        <v/>
      </c>
      <c r="T153" s="42" t="str">
        <f t="shared" si="8"/>
        <v/>
      </c>
      <c r="V153" s="47"/>
      <c r="W153" s="47"/>
    </row>
    <row r="154" spans="4:23">
      <c r="D154" s="47"/>
      <c r="H154" s="47"/>
      <c r="P154" s="41" t="str">
        <f t="shared" si="6"/>
        <v/>
      </c>
      <c r="Q154" s="41" t="str">
        <f t="shared" si="7"/>
        <v/>
      </c>
      <c r="R154" s="41" t="str">
        <f>IFERROR(IF(K154="handling and wharfage",SUM(P154:Q154),IF(OR(K154="tank",K154="car",K154="boat"),INDEX(Rate!$B$4:$M$25,MATCH('Line&amp;Pheonix'!N154,Rate!$A$4:$A$25,0),MATCH('Line&amp;Pheonix'!L154,Rate!$B$3:$M$3,0))*O154*0.8,INDEX(Rate!$B$4:$M$25,MATCH('Line&amp;Pheonix'!N154,Rate!$A$4:$A$25,0),MATCH('Line&amp;Pheonix'!L154,Rate!$B$3:$M$3,0))*O154)),"")</f>
        <v/>
      </c>
      <c r="T154" s="42" t="str">
        <f t="shared" si="8"/>
        <v/>
      </c>
      <c r="V154" s="47"/>
      <c r="W154" s="47"/>
    </row>
    <row r="155" spans="4:23">
      <c r="D155" s="47"/>
      <c r="H155" s="47"/>
      <c r="P155" s="41" t="str">
        <f t="shared" si="6"/>
        <v/>
      </c>
      <c r="Q155" s="41" t="str">
        <f t="shared" si="7"/>
        <v/>
      </c>
      <c r="R155" s="41" t="str">
        <f>IFERROR(IF(K155="handling and wharfage",SUM(P155:Q155),IF(OR(K155="tank",K155="car",K155="boat"),INDEX(Rate!$B$4:$M$25,MATCH('Line&amp;Pheonix'!N155,Rate!$A$4:$A$25,0),MATCH('Line&amp;Pheonix'!L155,Rate!$B$3:$M$3,0))*O155*0.8,INDEX(Rate!$B$4:$M$25,MATCH('Line&amp;Pheonix'!N155,Rate!$A$4:$A$25,0),MATCH('Line&amp;Pheonix'!L155,Rate!$B$3:$M$3,0))*O155)),"")</f>
        <v/>
      </c>
      <c r="T155" s="42" t="str">
        <f t="shared" si="8"/>
        <v/>
      </c>
      <c r="V155" s="47"/>
      <c r="W155" s="47"/>
    </row>
    <row r="156" spans="4:23">
      <c r="D156" s="47"/>
      <c r="H156" s="47"/>
      <c r="P156" s="41" t="str">
        <f t="shared" si="6"/>
        <v/>
      </c>
      <c r="Q156" s="41" t="str">
        <f t="shared" si="7"/>
        <v/>
      </c>
      <c r="R156" s="41" t="str">
        <f>IFERROR(IF(K156="handling and wharfage",SUM(P156:Q156),IF(OR(K156="tank",K156="car",K156="boat"),INDEX(Rate!$B$4:$M$25,MATCH('Line&amp;Pheonix'!N156,Rate!$A$4:$A$25,0),MATCH('Line&amp;Pheonix'!L156,Rate!$B$3:$M$3,0))*O156*0.8,INDEX(Rate!$B$4:$M$25,MATCH('Line&amp;Pheonix'!N156,Rate!$A$4:$A$25,0),MATCH('Line&amp;Pheonix'!L156,Rate!$B$3:$M$3,0))*O156)),"")</f>
        <v/>
      </c>
      <c r="T156" s="42" t="str">
        <f t="shared" si="8"/>
        <v/>
      </c>
      <c r="V156" s="47"/>
      <c r="W156" s="47"/>
    </row>
    <row r="157" spans="4:23">
      <c r="D157" s="47"/>
      <c r="H157" s="47"/>
      <c r="P157" s="41" t="str">
        <f t="shared" si="6"/>
        <v/>
      </c>
      <c r="Q157" s="41" t="str">
        <f t="shared" si="7"/>
        <v/>
      </c>
      <c r="R157" s="41" t="str">
        <f>IFERROR(IF(K157="handling and wharfage",SUM(P157:Q157),IF(OR(K157="tank",K157="car",K157="boat"),INDEX(Rate!$B$4:$M$25,MATCH('Line&amp;Pheonix'!N157,Rate!$A$4:$A$25,0),MATCH('Line&amp;Pheonix'!L157,Rate!$B$3:$M$3,0))*O157*0.8,INDEX(Rate!$B$4:$M$25,MATCH('Line&amp;Pheonix'!N157,Rate!$A$4:$A$25,0),MATCH('Line&amp;Pheonix'!L157,Rate!$B$3:$M$3,0))*O157)),"")</f>
        <v/>
      </c>
      <c r="T157" s="42" t="str">
        <f t="shared" si="8"/>
        <v/>
      </c>
      <c r="V157" s="47"/>
      <c r="W157" s="47"/>
    </row>
    <row r="158" spans="4:23">
      <c r="D158" s="47"/>
      <c r="H158" s="47"/>
      <c r="P158" s="41" t="str">
        <f t="shared" si="6"/>
        <v/>
      </c>
      <c r="Q158" s="41" t="str">
        <f t="shared" si="7"/>
        <v/>
      </c>
      <c r="R158" s="41" t="str">
        <f>IFERROR(IF(K158="handling and wharfage",SUM(P158:Q158),IF(OR(K158="tank",K158="car",K158="boat"),INDEX(Rate!$B$4:$M$25,MATCH('Line&amp;Pheonix'!N158,Rate!$A$4:$A$25,0),MATCH('Line&amp;Pheonix'!L158,Rate!$B$3:$M$3,0))*O158*0.8,INDEX(Rate!$B$4:$M$25,MATCH('Line&amp;Pheonix'!N158,Rate!$A$4:$A$25,0),MATCH('Line&amp;Pheonix'!L158,Rate!$B$3:$M$3,0))*O158)),"")</f>
        <v/>
      </c>
      <c r="T158" s="42" t="str">
        <f t="shared" si="8"/>
        <v/>
      </c>
      <c r="V158" s="47"/>
      <c r="W158" s="47"/>
    </row>
    <row r="159" spans="16:20">
      <c r="P159" s="41" t="str">
        <f t="shared" si="6"/>
        <v/>
      </c>
      <c r="Q159" s="41" t="str">
        <f t="shared" si="7"/>
        <v/>
      </c>
      <c r="R159" s="41" t="str">
        <f>IFERROR(IF(K159="handling and wharfage",SUM(P159:Q159),IF(OR(K159="tank",K159="car",K159="boat"),INDEX(Rate!$B$4:$M$25,MATCH('Line&amp;Pheonix'!N159,Rate!$A$4:$A$25,0),MATCH('Line&amp;Pheonix'!L159,Rate!$B$3:$M$3,0))*O159*0.8,INDEX(Rate!$B$4:$M$25,MATCH('Line&amp;Pheonix'!N159,Rate!$A$4:$A$25,0),MATCH('Line&amp;Pheonix'!L159,Rate!$B$3:$M$3,0))*O159)),"")</f>
        <v/>
      </c>
      <c r="T159" s="42" t="str">
        <f t="shared" si="8"/>
        <v/>
      </c>
    </row>
    <row r="160" spans="4:23">
      <c r="D160" s="47"/>
      <c r="P160" s="41" t="str">
        <f t="shared" si="6"/>
        <v/>
      </c>
      <c r="Q160" s="41" t="str">
        <f t="shared" si="7"/>
        <v/>
      </c>
      <c r="R160" s="41" t="str">
        <f>IFERROR(IF(K160="handling and wharfage",SUM(P160:Q160),IF(OR(K160="tank",K160="car",K160="boat"),INDEX(Rate!$B$4:$M$25,MATCH('Line&amp;Pheonix'!N160,Rate!$A$4:$A$25,0),MATCH('Line&amp;Pheonix'!L160,Rate!$B$3:$M$3,0))*O160*0.8,INDEX(Rate!$B$4:$M$25,MATCH('Line&amp;Pheonix'!N160,Rate!$A$4:$A$25,0),MATCH('Line&amp;Pheonix'!L160,Rate!$B$3:$M$3,0))*O160)),"")</f>
        <v/>
      </c>
      <c r="T160" s="42" t="str">
        <f t="shared" si="8"/>
        <v/>
      </c>
      <c r="V160" s="47"/>
      <c r="W160" s="47"/>
    </row>
    <row r="161" spans="4:23">
      <c r="D161" s="47"/>
      <c r="P161" s="41" t="str">
        <f t="shared" si="6"/>
        <v/>
      </c>
      <c r="Q161" s="41" t="str">
        <f t="shared" si="7"/>
        <v/>
      </c>
      <c r="R161" s="41" t="str">
        <f>IFERROR(IF(K161="handling and wharfage",SUM(P161:Q161),IF(OR(K161="tank",K161="car",K161="boat"),INDEX(Rate!$B$4:$M$25,MATCH('Line&amp;Pheonix'!N161,Rate!$A$4:$A$25,0),MATCH('Line&amp;Pheonix'!L161,Rate!$B$3:$M$3,0))*O161*0.8,INDEX(Rate!$B$4:$M$25,MATCH('Line&amp;Pheonix'!N161,Rate!$A$4:$A$25,0),MATCH('Line&amp;Pheonix'!L161,Rate!$B$3:$M$3,0))*O161)),"")</f>
        <v/>
      </c>
      <c r="T161" s="42" t="str">
        <f t="shared" si="8"/>
        <v/>
      </c>
      <c r="V161" s="47"/>
      <c r="W161" s="47"/>
    </row>
    <row r="162" spans="4:23">
      <c r="D162" s="47"/>
      <c r="P162" s="41" t="str">
        <f t="shared" si="6"/>
        <v/>
      </c>
      <c r="Q162" s="41" t="str">
        <f t="shared" si="7"/>
        <v/>
      </c>
      <c r="R162" s="41" t="str">
        <f>IFERROR(IF(K162="handling and wharfage",SUM(P162:Q162),IF(OR(K162="tank",K162="car",K162="boat"),INDEX(Rate!$B$4:$M$25,MATCH('Line&amp;Pheonix'!N162,Rate!$A$4:$A$25,0),MATCH('Line&amp;Pheonix'!L162,Rate!$B$3:$M$3,0))*O162*0.8,INDEX(Rate!$B$4:$M$25,MATCH('Line&amp;Pheonix'!N162,Rate!$A$4:$A$25,0),MATCH('Line&amp;Pheonix'!L162,Rate!$B$3:$M$3,0))*O162)),"")</f>
        <v/>
      </c>
      <c r="T162" s="42" t="str">
        <f t="shared" si="8"/>
        <v/>
      </c>
      <c r="V162" s="47"/>
      <c r="W162" s="47"/>
    </row>
    <row r="163" spans="4:23">
      <c r="D163" s="47"/>
      <c r="P163" s="41" t="str">
        <f t="shared" si="6"/>
        <v/>
      </c>
      <c r="Q163" s="41" t="str">
        <f t="shared" si="7"/>
        <v/>
      </c>
      <c r="R163" s="41" t="str">
        <f>IFERROR(IF(K163="handling and wharfage",SUM(P163:Q163),IF(OR(K163="tank",K163="car",K163="boat"),INDEX(Rate!$B$4:$M$25,MATCH('Line&amp;Pheonix'!N163,Rate!$A$4:$A$25,0),MATCH('Line&amp;Pheonix'!L163,Rate!$B$3:$M$3,0))*O163*0.8,INDEX(Rate!$B$4:$M$25,MATCH('Line&amp;Pheonix'!N163,Rate!$A$4:$A$25,0),MATCH('Line&amp;Pheonix'!L163,Rate!$B$3:$M$3,0))*O163)),"")</f>
        <v/>
      </c>
      <c r="T163" s="42" t="str">
        <f t="shared" si="8"/>
        <v/>
      </c>
      <c r="V163" s="47"/>
      <c r="W163" s="47"/>
    </row>
    <row r="164" spans="4:23">
      <c r="D164" s="47"/>
      <c r="P164" s="41" t="str">
        <f t="shared" si="6"/>
        <v/>
      </c>
      <c r="Q164" s="41" t="str">
        <f t="shared" si="7"/>
        <v/>
      </c>
      <c r="R164" s="41" t="str">
        <f>IFERROR(IF(K164="handling and wharfage",SUM(P164:Q164),IF(OR(K164="tank",K164="car",K164="boat"),INDEX(Rate!$B$4:$M$25,MATCH('Line&amp;Pheonix'!N164,Rate!$A$4:$A$25,0),MATCH('Line&amp;Pheonix'!L164,Rate!$B$3:$M$3,0))*O164*0.8,INDEX(Rate!$B$4:$M$25,MATCH('Line&amp;Pheonix'!N164,Rate!$A$4:$A$25,0),MATCH('Line&amp;Pheonix'!L164,Rate!$B$3:$M$3,0))*O164)),"")</f>
        <v/>
      </c>
      <c r="T164" s="42" t="str">
        <f t="shared" si="8"/>
        <v/>
      </c>
      <c r="V164" s="47"/>
      <c r="W164" s="47"/>
    </row>
    <row r="165" spans="4:23">
      <c r="D165" s="47"/>
      <c r="P165" s="41" t="str">
        <f t="shared" si="6"/>
        <v/>
      </c>
      <c r="Q165" s="41" t="str">
        <f t="shared" si="7"/>
        <v/>
      </c>
      <c r="R165" s="41" t="str">
        <f>IFERROR(IF(K165="handling and wharfage",SUM(P165:Q165),IF(OR(K165="tank",K165="car",K165="boat"),INDEX(Rate!$B$4:$M$25,MATCH('Line&amp;Pheonix'!N165,Rate!$A$4:$A$25,0),MATCH('Line&amp;Pheonix'!L165,Rate!$B$3:$M$3,0))*O165*0.8,INDEX(Rate!$B$4:$M$25,MATCH('Line&amp;Pheonix'!N165,Rate!$A$4:$A$25,0),MATCH('Line&amp;Pheonix'!L165,Rate!$B$3:$M$3,0))*O165)),"")</f>
        <v/>
      </c>
      <c r="T165" s="42" t="str">
        <f t="shared" si="8"/>
        <v/>
      </c>
      <c r="V165" s="47"/>
      <c r="W165" s="47"/>
    </row>
    <row r="166" spans="4:23">
      <c r="D166" s="47"/>
      <c r="P166" s="41" t="str">
        <f t="shared" si="6"/>
        <v/>
      </c>
      <c r="Q166" s="41" t="str">
        <f t="shared" si="7"/>
        <v/>
      </c>
      <c r="R166" s="41" t="str">
        <f>IFERROR(IF(K166="handling and wharfage",SUM(P166:Q166),IF(OR(K166="tank",K166="car",K166="boat"),INDEX(Rate!$B$4:$M$25,MATCH('Line&amp;Pheonix'!N166,Rate!$A$4:$A$25,0),MATCH('Line&amp;Pheonix'!L166,Rate!$B$3:$M$3,0))*O166*0.8,INDEX(Rate!$B$4:$M$25,MATCH('Line&amp;Pheonix'!N166,Rate!$A$4:$A$25,0),MATCH('Line&amp;Pheonix'!L166,Rate!$B$3:$M$3,0))*O166)),"")</f>
        <v/>
      </c>
      <c r="T166" s="42" t="str">
        <f t="shared" si="8"/>
        <v/>
      </c>
      <c r="V166" s="47"/>
      <c r="W166" s="47"/>
    </row>
    <row r="167" spans="4:23">
      <c r="D167" s="47"/>
      <c r="P167" s="41" t="str">
        <f t="shared" si="6"/>
        <v/>
      </c>
      <c r="Q167" s="41" t="str">
        <f t="shared" si="7"/>
        <v/>
      </c>
      <c r="R167" s="41" t="str">
        <f>IFERROR(IF(K167="handling and wharfage",SUM(P167:Q167),IF(OR(K167="tank",K167="car",K167="boat"),INDEX(Rate!$B$4:$M$25,MATCH('Line&amp;Pheonix'!N167,Rate!$A$4:$A$25,0),MATCH('Line&amp;Pheonix'!L167,Rate!$B$3:$M$3,0))*O167*0.8,INDEX(Rate!$B$4:$M$25,MATCH('Line&amp;Pheonix'!N167,Rate!$A$4:$A$25,0),MATCH('Line&amp;Pheonix'!L167,Rate!$B$3:$M$3,0))*O167)),"")</f>
        <v/>
      </c>
      <c r="T167" s="42" t="str">
        <f t="shared" si="8"/>
        <v/>
      </c>
      <c r="V167" s="47"/>
      <c r="W167" s="47"/>
    </row>
    <row r="168" spans="4:23">
      <c r="D168" s="47"/>
      <c r="P168" s="41" t="str">
        <f t="shared" si="6"/>
        <v/>
      </c>
      <c r="Q168" s="41" t="str">
        <f t="shared" si="7"/>
        <v/>
      </c>
      <c r="R168" s="41" t="str">
        <f>IFERROR(IF(K168="handling and wharfage",SUM(P168:Q168),IF(OR(K168="tank",K168="car",K168="boat"),INDEX(Rate!$B$4:$M$25,MATCH('Line&amp;Pheonix'!N168,Rate!$A$4:$A$25,0),MATCH('Line&amp;Pheonix'!L168,Rate!$B$3:$M$3,0))*O168*0.8,INDEX(Rate!$B$4:$M$25,MATCH('Line&amp;Pheonix'!N168,Rate!$A$4:$A$25,0),MATCH('Line&amp;Pheonix'!L168,Rate!$B$3:$M$3,0))*O168)),"")</f>
        <v/>
      </c>
      <c r="T168" s="42" t="str">
        <f t="shared" si="8"/>
        <v/>
      </c>
      <c r="V168" s="47"/>
      <c r="W168" s="47"/>
    </row>
    <row r="169" spans="4:23">
      <c r="D169" s="47"/>
      <c r="P169" s="41" t="str">
        <f t="shared" si="6"/>
        <v/>
      </c>
      <c r="Q169" s="41" t="str">
        <f t="shared" si="7"/>
        <v/>
      </c>
      <c r="R169" s="41" t="str">
        <f>IFERROR(IF(K169="handling and wharfage",SUM(P169:Q169),IF(OR(K169="tank",K169="car",K169="boat"),INDEX(Rate!$B$4:$M$25,MATCH('Line&amp;Pheonix'!N169,Rate!$A$4:$A$25,0),MATCH('Line&amp;Pheonix'!L169,Rate!$B$3:$M$3,0))*O169*0.8,INDEX(Rate!$B$4:$M$25,MATCH('Line&amp;Pheonix'!N169,Rate!$A$4:$A$25,0),MATCH('Line&amp;Pheonix'!L169,Rate!$B$3:$M$3,0))*O169)),"")</f>
        <v/>
      </c>
      <c r="T169" s="42" t="str">
        <f t="shared" si="8"/>
        <v/>
      </c>
      <c r="V169" s="47"/>
      <c r="W169" s="47"/>
    </row>
    <row r="170" spans="4:23">
      <c r="D170" s="47"/>
      <c r="P170" s="41" t="str">
        <f t="shared" si="6"/>
        <v/>
      </c>
      <c r="Q170" s="41" t="str">
        <f t="shared" si="7"/>
        <v/>
      </c>
      <c r="R170" s="41" t="str">
        <f>IFERROR(IF(K170="handling and wharfage",SUM(P170:Q170),IF(OR(K170="tank",K170="car",K170="boat"),INDEX(Rate!$B$4:$M$25,MATCH('Line&amp;Pheonix'!N170,Rate!$A$4:$A$25,0),MATCH('Line&amp;Pheonix'!L170,Rate!$B$3:$M$3,0))*O170*0.8,INDEX(Rate!$B$4:$M$25,MATCH('Line&amp;Pheonix'!N170,Rate!$A$4:$A$25,0),MATCH('Line&amp;Pheonix'!L170,Rate!$B$3:$M$3,0))*O170)),"")</f>
        <v/>
      </c>
      <c r="T170" s="42" t="str">
        <f t="shared" si="8"/>
        <v/>
      </c>
      <c r="V170" s="47"/>
      <c r="W170" s="47"/>
    </row>
    <row r="171" s="38" customFormat="1" spans="1:23">
      <c r="A171" s="52"/>
      <c r="B171" s="52"/>
      <c r="D171" s="53"/>
      <c r="P171" s="41" t="str">
        <f t="shared" si="6"/>
        <v/>
      </c>
      <c r="Q171" s="41" t="str">
        <f t="shared" si="7"/>
        <v/>
      </c>
      <c r="R171" s="41" t="str">
        <f>IFERROR(IF(K171="handling and wharfage",SUM(P171:Q171),IF(OR(K171="tank",K171="car",K171="boat"),INDEX(Rate!$B$4:$M$25,MATCH('Line&amp;Pheonix'!N171,Rate!$A$4:$A$25,0),MATCH('Line&amp;Pheonix'!L171,Rate!$B$3:$M$3,0))*O171*0.8,INDEX(Rate!$B$4:$M$25,MATCH('Line&amp;Pheonix'!N171,Rate!$A$4:$A$25,0),MATCH('Line&amp;Pheonix'!L171,Rate!$B$3:$M$3,0))*O171)),"")</f>
        <v/>
      </c>
      <c r="S171" s="54"/>
      <c r="T171" s="42" t="str">
        <f t="shared" si="8"/>
        <v/>
      </c>
      <c r="V171" s="53"/>
      <c r="W171" s="53"/>
    </row>
    <row r="172" s="38" customFormat="1" spans="1:23">
      <c r="A172" s="52"/>
      <c r="B172" s="52"/>
      <c r="D172" s="53"/>
      <c r="P172" s="41" t="str">
        <f t="shared" si="6"/>
        <v/>
      </c>
      <c r="Q172" s="41" t="str">
        <f t="shared" si="7"/>
        <v/>
      </c>
      <c r="R172" s="41" t="str">
        <f>IFERROR(IF(K172="handling and wharfage",SUM(P172:Q172),IF(OR(K172="tank",K172="car",K172="boat"),INDEX(Rate!$B$4:$M$25,MATCH('Line&amp;Pheonix'!N172,Rate!$A$4:$A$25,0),MATCH('Line&amp;Pheonix'!L172,Rate!$B$3:$M$3,0))*O172*0.8,INDEX(Rate!$B$4:$M$25,MATCH('Line&amp;Pheonix'!N172,Rate!$A$4:$A$25,0),MATCH('Line&amp;Pheonix'!L172,Rate!$B$3:$M$3,0))*O172)),"")</f>
        <v/>
      </c>
      <c r="S172" s="54"/>
      <c r="T172" s="42" t="str">
        <f t="shared" si="8"/>
        <v/>
      </c>
      <c r="V172" s="53"/>
      <c r="W172" s="53"/>
    </row>
    <row r="173" s="38" customFormat="1" spans="1:23">
      <c r="A173" s="52"/>
      <c r="B173" s="52"/>
      <c r="D173" s="53"/>
      <c r="P173" s="41" t="str">
        <f t="shared" si="6"/>
        <v/>
      </c>
      <c r="Q173" s="41" t="str">
        <f t="shared" si="7"/>
        <v/>
      </c>
      <c r="R173" s="41" t="str">
        <f>IFERROR(IF(K173="handling and wharfage",SUM(P173:Q173),IF(OR(K173="tank",K173="car",K173="boat"),INDEX(Rate!$B$4:$M$25,MATCH('Line&amp;Pheonix'!N173,Rate!$A$4:$A$25,0),MATCH('Line&amp;Pheonix'!L173,Rate!$B$3:$M$3,0))*O173*0.8,INDEX(Rate!$B$4:$M$25,MATCH('Line&amp;Pheonix'!N173,Rate!$A$4:$A$25,0),MATCH('Line&amp;Pheonix'!L173,Rate!$B$3:$M$3,0))*O173)),"")</f>
        <v/>
      </c>
      <c r="S173" s="54"/>
      <c r="T173" s="42" t="str">
        <f t="shared" si="8"/>
        <v/>
      </c>
      <c r="V173" s="53"/>
      <c r="W173" s="53"/>
    </row>
    <row r="174" s="38" customFormat="1" spans="1:23">
      <c r="A174" s="52"/>
      <c r="B174" s="52"/>
      <c r="D174" s="53"/>
      <c r="P174" s="41" t="str">
        <f t="shared" si="6"/>
        <v/>
      </c>
      <c r="Q174" s="41" t="str">
        <f t="shared" si="7"/>
        <v/>
      </c>
      <c r="R174" s="41" t="str">
        <f>IFERROR(IF(K174="handling and wharfage",SUM(P174:Q174),IF(OR(K174="tank",K174="car",K174="boat"),INDEX(Rate!$B$4:$M$25,MATCH('Line&amp;Pheonix'!N174,Rate!$A$4:$A$25,0),MATCH('Line&amp;Pheonix'!L174,Rate!$B$3:$M$3,0))*O174*0.8,INDEX(Rate!$B$4:$M$25,MATCH('Line&amp;Pheonix'!N174,Rate!$A$4:$A$25,0),MATCH('Line&amp;Pheonix'!L174,Rate!$B$3:$M$3,0))*O174)),"")</f>
        <v/>
      </c>
      <c r="S174" s="54"/>
      <c r="T174" s="42" t="str">
        <f t="shared" si="8"/>
        <v/>
      </c>
      <c r="V174" s="53"/>
      <c r="W174" s="53"/>
    </row>
    <row r="175" s="38" customFormat="1" spans="1:23">
      <c r="A175" s="52"/>
      <c r="B175" s="52"/>
      <c r="D175" s="53"/>
      <c r="P175" s="41" t="str">
        <f t="shared" si="6"/>
        <v/>
      </c>
      <c r="Q175" s="41" t="str">
        <f t="shared" si="7"/>
        <v/>
      </c>
      <c r="R175" s="41" t="str">
        <f>IFERROR(IF(K175="handling and wharfage",SUM(P175:Q175),IF(OR(K175="tank",K175="car",K175="boat"),INDEX(Rate!$B$4:$M$25,MATCH('Line&amp;Pheonix'!N175,Rate!$A$4:$A$25,0),MATCH('Line&amp;Pheonix'!L175,Rate!$B$3:$M$3,0))*O175*0.8,INDEX(Rate!$B$4:$M$25,MATCH('Line&amp;Pheonix'!N175,Rate!$A$4:$A$25,0),MATCH('Line&amp;Pheonix'!L175,Rate!$B$3:$M$3,0))*O175)),"")</f>
        <v/>
      </c>
      <c r="S175" s="54"/>
      <c r="T175" s="42" t="str">
        <f t="shared" si="8"/>
        <v/>
      </c>
      <c r="V175" s="53"/>
      <c r="W175" s="53"/>
    </row>
    <row r="176" s="38" customFormat="1" spans="1:23">
      <c r="A176" s="52"/>
      <c r="B176" s="52"/>
      <c r="D176" s="53"/>
      <c r="P176" s="41" t="str">
        <f t="shared" si="6"/>
        <v/>
      </c>
      <c r="Q176" s="41" t="str">
        <f t="shared" si="7"/>
        <v/>
      </c>
      <c r="R176" s="41" t="str">
        <f>IFERROR(IF(K176="handling and wharfage",SUM(P176:Q176),IF(OR(K176="tank",K176="car",K176="boat"),INDEX(Rate!$B$4:$M$25,MATCH('Line&amp;Pheonix'!N176,Rate!$A$4:$A$25,0),MATCH('Line&amp;Pheonix'!L176,Rate!$B$3:$M$3,0))*O176*0.8,INDEX(Rate!$B$4:$M$25,MATCH('Line&amp;Pheonix'!N176,Rate!$A$4:$A$25,0),MATCH('Line&amp;Pheonix'!L176,Rate!$B$3:$M$3,0))*O176)),"")</f>
        <v/>
      </c>
      <c r="S176" s="54"/>
      <c r="T176" s="42" t="str">
        <f t="shared" si="8"/>
        <v/>
      </c>
      <c r="V176" s="53"/>
      <c r="W176" s="53"/>
    </row>
    <row r="177" s="38" customFormat="1" spans="1:23">
      <c r="A177" s="52"/>
      <c r="B177" s="52"/>
      <c r="D177" s="53"/>
      <c r="P177" s="41" t="str">
        <f t="shared" si="6"/>
        <v/>
      </c>
      <c r="Q177" s="41" t="str">
        <f t="shared" si="7"/>
        <v/>
      </c>
      <c r="R177" s="41" t="str">
        <f>IFERROR(IF(K177="handling and wharfage",SUM(P177:Q177),IF(OR(K177="tank",K177="car",K177="boat"),INDEX(Rate!$B$4:$M$25,MATCH('Line&amp;Pheonix'!N177,Rate!$A$4:$A$25,0),MATCH('Line&amp;Pheonix'!L177,Rate!$B$3:$M$3,0))*O177*0.8,INDEX(Rate!$B$4:$M$25,MATCH('Line&amp;Pheonix'!N177,Rate!$A$4:$A$25,0),MATCH('Line&amp;Pheonix'!L177,Rate!$B$3:$M$3,0))*O177)),"")</f>
        <v/>
      </c>
      <c r="S177" s="54"/>
      <c r="T177" s="42" t="str">
        <f t="shared" si="8"/>
        <v/>
      </c>
      <c r="V177" s="53"/>
      <c r="W177" s="53"/>
    </row>
    <row r="178" s="38" customFormat="1" spans="1:23">
      <c r="A178" s="52"/>
      <c r="B178" s="52"/>
      <c r="D178" s="53"/>
      <c r="P178" s="41" t="str">
        <f t="shared" si="6"/>
        <v/>
      </c>
      <c r="Q178" s="41" t="str">
        <f t="shared" si="7"/>
        <v/>
      </c>
      <c r="R178" s="41" t="str">
        <f>IFERROR(IF(K178="handling and wharfage",SUM(P178:Q178),IF(OR(K178="tank",K178="car",K178="boat"),INDEX(Rate!$B$4:$M$25,MATCH('Line&amp;Pheonix'!N178,Rate!$A$4:$A$25,0),MATCH('Line&amp;Pheonix'!L178,Rate!$B$3:$M$3,0))*O178*0.8,INDEX(Rate!$B$4:$M$25,MATCH('Line&amp;Pheonix'!N178,Rate!$A$4:$A$25,0),MATCH('Line&amp;Pheonix'!L178,Rate!$B$3:$M$3,0))*O178)),"")</f>
        <v/>
      </c>
      <c r="S178" s="54"/>
      <c r="T178" s="42" t="str">
        <f t="shared" si="8"/>
        <v/>
      </c>
      <c r="V178" s="53"/>
      <c r="W178" s="53"/>
    </row>
    <row r="179" s="38" customFormat="1" spans="1:23">
      <c r="A179" s="52"/>
      <c r="B179" s="52"/>
      <c r="D179" s="53"/>
      <c r="P179" s="41" t="str">
        <f t="shared" si="6"/>
        <v/>
      </c>
      <c r="Q179" s="41" t="str">
        <f t="shared" si="7"/>
        <v/>
      </c>
      <c r="R179" s="41" t="str">
        <f>IFERROR(IF(K179="handling and wharfage",SUM(P179:Q179),IF(OR(K179="tank",K179="car",K179="boat"),INDEX(Rate!$B$4:$M$25,MATCH('Line&amp;Pheonix'!N179,Rate!$A$4:$A$25,0),MATCH('Line&amp;Pheonix'!L179,Rate!$B$3:$M$3,0))*O179*0.8,INDEX(Rate!$B$4:$M$25,MATCH('Line&amp;Pheonix'!N179,Rate!$A$4:$A$25,0),MATCH('Line&amp;Pheonix'!L179,Rate!$B$3:$M$3,0))*O179)),"")</f>
        <v/>
      </c>
      <c r="S179" s="54"/>
      <c r="T179" s="42" t="str">
        <f t="shared" si="8"/>
        <v/>
      </c>
      <c r="V179" s="53"/>
      <c r="W179" s="53"/>
    </row>
    <row r="180" spans="4:23">
      <c r="D180" s="47"/>
      <c r="P180" s="41" t="str">
        <f t="shared" si="6"/>
        <v/>
      </c>
      <c r="Q180" s="41" t="str">
        <f t="shared" si="7"/>
        <v/>
      </c>
      <c r="R180" s="41" t="str">
        <f>IFERROR(IF(K180="handling and wharfage",SUM(P180:Q180),IF(OR(K180="tank",K180="car",K180="boat"),INDEX(Rate!$B$4:$M$25,MATCH('Line&amp;Pheonix'!N180,Rate!$A$4:$A$25,0),MATCH('Line&amp;Pheonix'!L180,Rate!$B$3:$M$3,0))*O180*0.8,INDEX(Rate!$B$4:$M$25,MATCH('Line&amp;Pheonix'!N180,Rate!$A$4:$A$25,0),MATCH('Line&amp;Pheonix'!L180,Rate!$B$3:$M$3,0))*O180)),"")</f>
        <v/>
      </c>
      <c r="T180" s="42" t="str">
        <f t="shared" si="8"/>
        <v/>
      </c>
      <c r="V180" s="47"/>
      <c r="W180" s="47"/>
    </row>
    <row r="181" spans="4:23">
      <c r="D181" s="47"/>
      <c r="P181" s="41" t="str">
        <f t="shared" si="6"/>
        <v/>
      </c>
      <c r="Q181" s="41" t="str">
        <f t="shared" si="7"/>
        <v/>
      </c>
      <c r="R181" s="41" t="str">
        <f>IFERROR(IF(K181="handling and wharfage",SUM(P181:Q181),IF(OR(K181="tank",K181="car",K181="boat"),INDEX(Rate!$B$4:$M$25,MATCH('Line&amp;Pheonix'!N181,Rate!$A$4:$A$25,0),MATCH('Line&amp;Pheonix'!L181,Rate!$B$3:$M$3,0))*O181*0.8,INDEX(Rate!$B$4:$M$25,MATCH('Line&amp;Pheonix'!N181,Rate!$A$4:$A$25,0),MATCH('Line&amp;Pheonix'!L181,Rate!$B$3:$M$3,0))*O181)),"")</f>
        <v/>
      </c>
      <c r="T181" s="42" t="str">
        <f t="shared" si="8"/>
        <v/>
      </c>
      <c r="V181" s="47"/>
      <c r="W181" s="47"/>
    </row>
    <row r="182" spans="4:23">
      <c r="D182" s="47"/>
      <c r="P182" s="41" t="str">
        <f t="shared" si="6"/>
        <v/>
      </c>
      <c r="Q182" s="41" t="str">
        <f t="shared" si="7"/>
        <v/>
      </c>
      <c r="R182" s="41" t="str">
        <f>IFERROR(IF(K182="handling and wharfage",SUM(P182:Q182),IF(OR(K182="tank",K182="car",K182="boat"),INDEX(Rate!$B$4:$M$25,MATCH('Line&amp;Pheonix'!N182,Rate!$A$4:$A$25,0),MATCH('Line&amp;Pheonix'!L182,Rate!$B$3:$M$3,0))*O182*0.8,INDEX(Rate!$B$4:$M$25,MATCH('Line&amp;Pheonix'!N182,Rate!$A$4:$A$25,0),MATCH('Line&amp;Pheonix'!L182,Rate!$B$3:$M$3,0))*O182)),"")</f>
        <v/>
      </c>
      <c r="T182" s="42" t="str">
        <f t="shared" si="8"/>
        <v/>
      </c>
      <c r="V182" s="47"/>
      <c r="W182" s="47"/>
    </row>
    <row r="183" spans="4:23">
      <c r="D183" s="47"/>
      <c r="P183" s="41" t="str">
        <f t="shared" si="6"/>
        <v/>
      </c>
      <c r="Q183" s="41" t="str">
        <f t="shared" si="7"/>
        <v/>
      </c>
      <c r="R183" s="41" t="str">
        <f>IFERROR(IF(K183="handling and wharfage",SUM(P183:Q183),IF(OR(K183="tank",K183="car",K183="boat"),INDEX(Rate!$B$4:$M$25,MATCH('Line&amp;Pheonix'!N183,Rate!$A$4:$A$25,0),MATCH('Line&amp;Pheonix'!L183,Rate!$B$3:$M$3,0))*O183*0.8,INDEX(Rate!$B$4:$M$25,MATCH('Line&amp;Pheonix'!N183,Rate!$A$4:$A$25,0),MATCH('Line&amp;Pheonix'!L183,Rate!$B$3:$M$3,0))*O183)),"")</f>
        <v/>
      </c>
      <c r="T183" s="42" t="str">
        <f t="shared" si="8"/>
        <v/>
      </c>
      <c r="V183" s="47"/>
      <c r="W183" s="47"/>
    </row>
    <row r="184" spans="16:20">
      <c r="P184" s="41" t="str">
        <f t="shared" si="6"/>
        <v/>
      </c>
      <c r="Q184" s="41" t="str">
        <f t="shared" si="7"/>
        <v/>
      </c>
      <c r="R184" s="41" t="str">
        <f>IFERROR(IF(K184="handling and wharfage",SUM(P184:Q184),IF(OR(K184="tank",K184="car",K184="boat"),INDEX(Rate!$B$4:$M$25,MATCH('Line&amp;Pheonix'!N184,Rate!$A$4:$A$25,0),MATCH('Line&amp;Pheonix'!L184,Rate!$B$3:$M$3,0))*O184*0.8,INDEX(Rate!$B$4:$M$25,MATCH('Line&amp;Pheonix'!N184,Rate!$A$4:$A$25,0),MATCH('Line&amp;Pheonix'!L184,Rate!$B$3:$M$3,0))*O184)),"")</f>
        <v/>
      </c>
      <c r="T184" s="42" t="str">
        <f t="shared" si="8"/>
        <v/>
      </c>
    </row>
    <row r="185" spans="4:23">
      <c r="D185" s="47"/>
      <c r="H185" s="47"/>
      <c r="P185" s="41" t="str">
        <f t="shared" si="6"/>
        <v/>
      </c>
      <c r="Q185" s="41" t="str">
        <f t="shared" si="7"/>
        <v/>
      </c>
      <c r="R185" s="41" t="str">
        <f>IFERROR(IF(K185="handling and wharfage",SUM(P185:Q185),IF(OR(K185="tank",K185="car",K185="boat"),INDEX(Rate!$B$4:$M$25,MATCH('Line&amp;Pheonix'!N185,Rate!$A$4:$A$25,0),MATCH('Line&amp;Pheonix'!L185,Rate!$B$3:$M$3,0))*O185*0.8,INDEX(Rate!$B$4:$M$25,MATCH('Line&amp;Pheonix'!N185,Rate!$A$4:$A$25,0),MATCH('Line&amp;Pheonix'!L185,Rate!$B$3:$M$3,0))*O185)),"")</f>
        <v/>
      </c>
      <c r="T185" s="42" t="str">
        <f t="shared" si="8"/>
        <v/>
      </c>
      <c r="V185" s="47"/>
      <c r="W185" s="47"/>
    </row>
    <row r="186" spans="4:23">
      <c r="D186" s="47"/>
      <c r="H186" s="47"/>
      <c r="P186" s="41" t="str">
        <f t="shared" si="6"/>
        <v/>
      </c>
      <c r="Q186" s="41" t="str">
        <f t="shared" si="7"/>
        <v/>
      </c>
      <c r="R186" s="41" t="str">
        <f>IFERROR(IF(K186="handling and wharfage",SUM(P186:Q186),IF(OR(K186="tank",K186="car",K186="boat"),INDEX(Rate!$B$4:$M$25,MATCH('Line&amp;Pheonix'!N186,Rate!$A$4:$A$25,0),MATCH('Line&amp;Pheonix'!L186,Rate!$B$3:$M$3,0))*O186*0.8,INDEX(Rate!$B$4:$M$25,MATCH('Line&amp;Pheonix'!N186,Rate!$A$4:$A$25,0),MATCH('Line&amp;Pheonix'!L186,Rate!$B$3:$M$3,0))*O186)),"")</f>
        <v/>
      </c>
      <c r="T186" s="42" t="str">
        <f t="shared" si="8"/>
        <v/>
      </c>
      <c r="V186" s="47"/>
      <c r="W186" s="47"/>
    </row>
    <row r="187" spans="4:23">
      <c r="D187" s="47"/>
      <c r="H187" s="47"/>
      <c r="P187" s="41" t="str">
        <f t="shared" si="6"/>
        <v/>
      </c>
      <c r="Q187" s="41" t="str">
        <f t="shared" si="7"/>
        <v/>
      </c>
      <c r="R187" s="41" t="str">
        <f>IFERROR(IF(K187="handling and wharfage",SUM(P187:Q187),IF(OR(K187="tank",K187="car",K187="boat"),INDEX(Rate!$B$4:$M$25,MATCH('Line&amp;Pheonix'!N187,Rate!$A$4:$A$25,0),MATCH('Line&amp;Pheonix'!L187,Rate!$B$3:$M$3,0))*O187*0.8,INDEX(Rate!$B$4:$M$25,MATCH('Line&amp;Pheonix'!N187,Rate!$A$4:$A$25,0),MATCH('Line&amp;Pheonix'!L187,Rate!$B$3:$M$3,0))*O187)),"")</f>
        <v/>
      </c>
      <c r="T187" s="42" t="str">
        <f t="shared" si="8"/>
        <v/>
      </c>
      <c r="V187" s="47"/>
      <c r="W187" s="47"/>
    </row>
    <row r="188" spans="4:23">
      <c r="D188" s="47"/>
      <c r="H188" s="47"/>
      <c r="P188" s="41" t="str">
        <f t="shared" si="6"/>
        <v/>
      </c>
      <c r="Q188" s="41" t="str">
        <f t="shared" si="7"/>
        <v/>
      </c>
      <c r="R188" s="41" t="str">
        <f>IFERROR(IF(K188="handling and wharfage",SUM(P188:Q188),IF(OR(K188="tank",K188="car",K188="boat"),INDEX(Rate!$B$4:$M$25,MATCH('Line&amp;Pheonix'!N188,Rate!$A$4:$A$25,0),MATCH('Line&amp;Pheonix'!L188,Rate!$B$3:$M$3,0))*O188*0.8,INDEX(Rate!$B$4:$M$25,MATCH('Line&amp;Pheonix'!N188,Rate!$A$4:$A$25,0),MATCH('Line&amp;Pheonix'!L188,Rate!$B$3:$M$3,0))*O188)),"")</f>
        <v/>
      </c>
      <c r="T188" s="42" t="str">
        <f t="shared" si="8"/>
        <v/>
      </c>
      <c r="V188" s="47"/>
      <c r="W188" s="47"/>
    </row>
    <row r="189" spans="16:20">
      <c r="P189" s="41" t="str">
        <f t="shared" si="6"/>
        <v/>
      </c>
      <c r="Q189" s="41" t="str">
        <f t="shared" si="7"/>
        <v/>
      </c>
      <c r="R189" s="41" t="str">
        <f>IFERROR(IF(K189="handling and wharfage",SUM(P189:Q189),IF(OR(K189="tank",K189="car",K189="boat"),INDEX(Rate!$B$4:$M$25,MATCH('Line&amp;Pheonix'!N189,Rate!$A$4:$A$25,0),MATCH('Line&amp;Pheonix'!L189,Rate!$B$3:$M$3,0))*O189*0.8,INDEX(Rate!$B$4:$M$25,MATCH('Line&amp;Pheonix'!N189,Rate!$A$4:$A$25,0),MATCH('Line&amp;Pheonix'!L189,Rate!$B$3:$M$3,0))*O189)),"")</f>
        <v/>
      </c>
      <c r="T189" s="42" t="str">
        <f t="shared" si="8"/>
        <v/>
      </c>
    </row>
    <row r="190" spans="4:23">
      <c r="D190" s="47"/>
      <c r="H190" s="47"/>
      <c r="P190" s="41" t="str">
        <f t="shared" si="6"/>
        <v/>
      </c>
      <c r="Q190" s="41" t="str">
        <f t="shared" si="7"/>
        <v/>
      </c>
      <c r="R190" s="41" t="str">
        <f>IFERROR(IF(K190="handling and wharfage",SUM(P190:Q190),IF(OR(K190="tank",K190="car",K190="boat"),INDEX(Rate!$B$4:$M$25,MATCH('Line&amp;Pheonix'!N190,Rate!$A$4:$A$25,0),MATCH('Line&amp;Pheonix'!L190,Rate!$B$3:$M$3,0))*O190*0.8,INDEX(Rate!$B$4:$M$25,MATCH('Line&amp;Pheonix'!N190,Rate!$A$4:$A$25,0),MATCH('Line&amp;Pheonix'!L190,Rate!$B$3:$M$3,0))*O190)),"")</f>
        <v/>
      </c>
      <c r="T190" s="42" t="str">
        <f t="shared" si="8"/>
        <v/>
      </c>
      <c r="V190" s="47"/>
      <c r="W190" s="47"/>
    </row>
    <row r="191" spans="4:23">
      <c r="D191" s="47"/>
      <c r="H191" s="47"/>
      <c r="P191" s="41" t="str">
        <f t="shared" si="6"/>
        <v/>
      </c>
      <c r="Q191" s="41" t="str">
        <f t="shared" si="7"/>
        <v/>
      </c>
      <c r="R191" s="41" t="str">
        <f>IFERROR(IF(K191="handling and wharfage",SUM(P191:Q191),IF(OR(K191="tank",K191="car",K191="boat"),INDEX(Rate!$B$4:$M$25,MATCH('Line&amp;Pheonix'!N191,Rate!$A$4:$A$25,0),MATCH('Line&amp;Pheonix'!L191,Rate!$B$3:$M$3,0))*O191*0.8,INDEX(Rate!$B$4:$M$25,MATCH('Line&amp;Pheonix'!N191,Rate!$A$4:$A$25,0),MATCH('Line&amp;Pheonix'!L191,Rate!$B$3:$M$3,0))*O191)),"")</f>
        <v/>
      </c>
      <c r="T191" s="42" t="str">
        <f t="shared" si="8"/>
        <v/>
      </c>
      <c r="V191" s="47"/>
      <c r="W191" s="47"/>
    </row>
    <row r="192" spans="4:23">
      <c r="D192" s="47"/>
      <c r="H192" s="47"/>
      <c r="P192" s="41" t="str">
        <f t="shared" si="6"/>
        <v/>
      </c>
      <c r="Q192" s="41" t="str">
        <f t="shared" si="7"/>
        <v/>
      </c>
      <c r="R192" s="41" t="str">
        <f>IFERROR(IF(K192="handling and wharfage",SUM(P192:Q192),IF(OR(K192="tank",K192="car",K192="boat"),INDEX(Rate!$B$4:$M$25,MATCH('Line&amp;Pheonix'!N192,Rate!$A$4:$A$25,0),MATCH('Line&amp;Pheonix'!L192,Rate!$B$3:$M$3,0))*O192*0.8,INDEX(Rate!$B$4:$M$25,MATCH('Line&amp;Pheonix'!N192,Rate!$A$4:$A$25,0),MATCH('Line&amp;Pheonix'!L192,Rate!$B$3:$M$3,0))*O192)),"")</f>
        <v/>
      </c>
      <c r="T192" s="42" t="str">
        <f t="shared" si="8"/>
        <v/>
      </c>
      <c r="V192" s="47"/>
      <c r="W192" s="47"/>
    </row>
    <row r="193" spans="4:23">
      <c r="D193" s="47"/>
      <c r="H193" s="47"/>
      <c r="P193" s="41" t="str">
        <f t="shared" si="6"/>
        <v/>
      </c>
      <c r="Q193" s="41" t="str">
        <f t="shared" si="7"/>
        <v/>
      </c>
      <c r="R193" s="41" t="str">
        <f>IFERROR(IF(K193="handling and wharfage",SUM(P193:Q193),IF(OR(K193="tank",K193="car",K193="boat"),INDEX(Rate!$B$4:$M$25,MATCH('Line&amp;Pheonix'!N193,Rate!$A$4:$A$25,0),MATCH('Line&amp;Pheonix'!L193,Rate!$B$3:$M$3,0))*O193*0.8,INDEX(Rate!$B$4:$M$25,MATCH('Line&amp;Pheonix'!N193,Rate!$A$4:$A$25,0),MATCH('Line&amp;Pheonix'!L193,Rate!$B$3:$M$3,0))*O193)),"")</f>
        <v/>
      </c>
      <c r="T193" s="42" t="str">
        <f t="shared" si="8"/>
        <v/>
      </c>
      <c r="V193" s="47"/>
      <c r="W193" s="47"/>
    </row>
    <row r="194" spans="4:23">
      <c r="D194" s="47"/>
      <c r="H194" s="47"/>
      <c r="P194" s="41" t="str">
        <f t="shared" si="6"/>
        <v/>
      </c>
      <c r="Q194" s="41" t="str">
        <f t="shared" si="7"/>
        <v/>
      </c>
      <c r="R194" s="41" t="str">
        <f>IFERROR(IF(K194="handling and wharfage",SUM(P194:Q194),IF(OR(K194="tank",K194="car",K194="boat"),INDEX(Rate!$B$4:$M$25,MATCH('Line&amp;Pheonix'!N194,Rate!$A$4:$A$25,0),MATCH('Line&amp;Pheonix'!L194,Rate!$B$3:$M$3,0))*O194*0.8,INDEX(Rate!$B$4:$M$25,MATCH('Line&amp;Pheonix'!N194,Rate!$A$4:$A$25,0),MATCH('Line&amp;Pheonix'!L194,Rate!$B$3:$M$3,0))*O194)),"")</f>
        <v/>
      </c>
      <c r="T194" s="42" t="str">
        <f t="shared" si="8"/>
        <v/>
      </c>
      <c r="V194" s="47"/>
      <c r="W194" s="47"/>
    </row>
    <row r="195" spans="4:23">
      <c r="D195" s="47"/>
      <c r="H195" s="47"/>
      <c r="P195" s="41" t="str">
        <f t="shared" ref="P195:P258" si="9">IF(OR(K195="handling and wharfage",K195="rau handling and wharfage"),O195*42.1,"")</f>
        <v/>
      </c>
      <c r="Q195" s="41" t="str">
        <f t="shared" ref="Q195:Q258" si="10">IF(K195&lt;&gt;"handling and wharfage","",O195*3.5)</f>
        <v/>
      </c>
      <c r="R195" s="41" t="str">
        <f>IFERROR(IF(K195="handling and wharfage",SUM(P195:Q195),IF(OR(K195="tank",K195="car",K195="boat"),INDEX(Rate!$B$4:$M$25,MATCH('Line&amp;Pheonix'!N195,Rate!$A$4:$A$25,0),MATCH('Line&amp;Pheonix'!L195,Rate!$B$3:$M$3,0))*O195*0.8,INDEX(Rate!$B$4:$M$25,MATCH('Line&amp;Pheonix'!N195,Rate!$A$4:$A$25,0),MATCH('Line&amp;Pheonix'!L195,Rate!$B$3:$M$3,0))*O195)),"")</f>
        <v/>
      </c>
      <c r="T195" s="42" t="str">
        <f t="shared" ref="T195:T258" si="11">IF(ISBLANK(K195),"",IF(K195&lt;&gt;"handling and wharfage","F0070000061A","E31180000331"))</f>
        <v/>
      </c>
      <c r="V195" s="47"/>
      <c r="W195" s="47"/>
    </row>
    <row r="196" spans="4:23">
      <c r="D196" s="47"/>
      <c r="H196" s="47"/>
      <c r="P196" s="41" t="str">
        <f t="shared" si="9"/>
        <v/>
      </c>
      <c r="Q196" s="41" t="str">
        <f t="shared" si="10"/>
        <v/>
      </c>
      <c r="R196" s="41" t="str">
        <f>IFERROR(IF(K196="handling and wharfage",SUM(P196:Q196),IF(OR(K196="tank",K196="car",K196="boat"),INDEX(Rate!$B$4:$M$25,MATCH('Line&amp;Pheonix'!N196,Rate!$A$4:$A$25,0),MATCH('Line&amp;Pheonix'!L196,Rate!$B$3:$M$3,0))*O196*0.8,INDEX(Rate!$B$4:$M$25,MATCH('Line&amp;Pheonix'!N196,Rate!$A$4:$A$25,0),MATCH('Line&amp;Pheonix'!L196,Rate!$B$3:$M$3,0))*O196)),"")</f>
        <v/>
      </c>
      <c r="T196" s="42" t="str">
        <f t="shared" si="11"/>
        <v/>
      </c>
      <c r="V196" s="47"/>
      <c r="W196" s="47"/>
    </row>
    <row r="197" spans="4:23">
      <c r="D197" s="47"/>
      <c r="H197" s="47"/>
      <c r="P197" s="41" t="str">
        <f t="shared" si="9"/>
        <v/>
      </c>
      <c r="Q197" s="41" t="str">
        <f t="shared" si="10"/>
        <v/>
      </c>
      <c r="R197" s="41" t="str">
        <f>IFERROR(IF(K197="handling and wharfage",SUM(P197:Q197),IF(OR(K197="tank",K197="car",K197="boat"),INDEX(Rate!$B$4:$M$25,MATCH('Line&amp;Pheonix'!N197,Rate!$A$4:$A$25,0),MATCH('Line&amp;Pheonix'!L197,Rate!$B$3:$M$3,0))*O197*0.8,INDEX(Rate!$B$4:$M$25,MATCH('Line&amp;Pheonix'!N197,Rate!$A$4:$A$25,0),MATCH('Line&amp;Pheonix'!L197,Rate!$B$3:$M$3,0))*O197)),"")</f>
        <v/>
      </c>
      <c r="T197" s="42" t="str">
        <f t="shared" si="11"/>
        <v/>
      </c>
      <c r="V197" s="47"/>
      <c r="W197" s="47"/>
    </row>
    <row r="198" spans="16:20">
      <c r="P198" s="41" t="str">
        <f t="shared" si="9"/>
        <v/>
      </c>
      <c r="Q198" s="41" t="str">
        <f t="shared" si="10"/>
        <v/>
      </c>
      <c r="R198" s="41" t="str">
        <f>IFERROR(IF(K198="handling and wharfage",SUM(P198:Q198),IF(OR(K198="tank",K198="car",K198="boat"),INDEX(Rate!$B$4:$M$25,MATCH('Line&amp;Pheonix'!N198,Rate!$A$4:$A$25,0),MATCH('Line&amp;Pheonix'!L198,Rate!$B$3:$M$3,0))*O198*0.8,INDEX(Rate!$B$4:$M$25,MATCH('Line&amp;Pheonix'!N198,Rate!$A$4:$A$25,0),MATCH('Line&amp;Pheonix'!L198,Rate!$B$3:$M$3,0))*O198)),"")</f>
        <v/>
      </c>
      <c r="T198" s="42" t="str">
        <f t="shared" si="11"/>
        <v/>
      </c>
    </row>
    <row r="199" spans="16:20">
      <c r="P199" s="41" t="str">
        <f t="shared" si="9"/>
        <v/>
      </c>
      <c r="Q199" s="41" t="str">
        <f t="shared" si="10"/>
        <v/>
      </c>
      <c r="R199" s="41" t="str">
        <f>IFERROR(IF(K199="handling and wharfage",SUM(P199:Q199),IF(OR(K199="tank",K199="car",K199="boat"),INDEX(Rate!$B$4:$M$25,MATCH('Line&amp;Pheonix'!N199,Rate!$A$4:$A$25,0),MATCH('Line&amp;Pheonix'!L199,Rate!$B$3:$M$3,0))*O199*0.8,INDEX(Rate!$B$4:$M$25,MATCH('Line&amp;Pheonix'!N199,Rate!$A$4:$A$25,0),MATCH('Line&amp;Pheonix'!L199,Rate!$B$3:$M$3,0))*O199)),"")</f>
        <v/>
      </c>
      <c r="T199" s="42" t="str">
        <f t="shared" si="11"/>
        <v/>
      </c>
    </row>
    <row r="200" spans="16:20">
      <c r="P200" s="41" t="str">
        <f t="shared" si="9"/>
        <v/>
      </c>
      <c r="Q200" s="41" t="str">
        <f t="shared" si="10"/>
        <v/>
      </c>
      <c r="R200" s="41" t="str">
        <f>IFERROR(IF(K200="handling and wharfage",SUM(P200:Q200),IF(OR(K200="tank",K200="car",K200="boat"),INDEX(Rate!$B$4:$M$25,MATCH('Line&amp;Pheonix'!N200,Rate!$A$4:$A$25,0),MATCH('Line&amp;Pheonix'!L200,Rate!$B$3:$M$3,0))*O200*0.8,INDEX(Rate!$B$4:$M$25,MATCH('Line&amp;Pheonix'!N200,Rate!$A$4:$A$25,0),MATCH('Line&amp;Pheonix'!L200,Rate!$B$3:$M$3,0))*O200)),"")</f>
        <v/>
      </c>
      <c r="T200" s="42" t="str">
        <f t="shared" si="11"/>
        <v/>
      </c>
    </row>
    <row r="201" spans="16:20">
      <c r="P201" s="41" t="str">
        <f t="shared" si="9"/>
        <v/>
      </c>
      <c r="Q201" s="41" t="str">
        <f t="shared" si="10"/>
        <v/>
      </c>
      <c r="R201" s="41" t="str">
        <f>IFERROR(IF(K201="handling and wharfage",SUM(P201:Q201),IF(OR(K201="tank",K201="car",K201="boat"),INDEX(Rate!$B$4:$M$25,MATCH('Line&amp;Pheonix'!N201,Rate!$A$4:$A$25,0),MATCH('Line&amp;Pheonix'!L201,Rate!$B$3:$M$3,0))*O201*0.8,INDEX(Rate!$B$4:$M$25,MATCH('Line&amp;Pheonix'!N201,Rate!$A$4:$A$25,0),MATCH('Line&amp;Pheonix'!L201,Rate!$B$3:$M$3,0))*O201)),"")</f>
        <v/>
      </c>
      <c r="T201" s="42" t="str">
        <f t="shared" si="11"/>
        <v/>
      </c>
    </row>
    <row r="202" spans="16:20">
      <c r="P202" s="41" t="str">
        <f t="shared" si="9"/>
        <v/>
      </c>
      <c r="Q202" s="41" t="str">
        <f t="shared" si="10"/>
        <v/>
      </c>
      <c r="R202" s="41" t="str">
        <f>IFERROR(IF(K202="handling and wharfage",SUM(P202:Q202),IF(OR(K202="tank",K202="car",K202="boat"),INDEX(Rate!$B$4:$M$25,MATCH('Line&amp;Pheonix'!N202,Rate!$A$4:$A$25,0),MATCH('Line&amp;Pheonix'!L202,Rate!$B$3:$M$3,0))*O202*0.8,INDEX(Rate!$B$4:$M$25,MATCH('Line&amp;Pheonix'!N202,Rate!$A$4:$A$25,0),MATCH('Line&amp;Pheonix'!L202,Rate!$B$3:$M$3,0))*O202)),"")</f>
        <v/>
      </c>
      <c r="T202" s="42" t="str">
        <f t="shared" si="11"/>
        <v/>
      </c>
    </row>
    <row r="203" spans="16:20">
      <c r="P203" s="41" t="str">
        <f t="shared" si="9"/>
        <v/>
      </c>
      <c r="Q203" s="41" t="str">
        <f t="shared" si="10"/>
        <v/>
      </c>
      <c r="R203" s="41" t="str">
        <f>IFERROR(IF(K203="handling and wharfage",SUM(P203:Q203),IF(OR(K203="tank",K203="car",K203="boat"),INDEX(Rate!$B$4:$M$25,MATCH('Line&amp;Pheonix'!N203,Rate!$A$4:$A$25,0),MATCH('Line&amp;Pheonix'!L203,Rate!$B$3:$M$3,0))*O203*0.8,INDEX(Rate!$B$4:$M$25,MATCH('Line&amp;Pheonix'!N203,Rate!$A$4:$A$25,0),MATCH('Line&amp;Pheonix'!L203,Rate!$B$3:$M$3,0))*O203)),"")</f>
        <v/>
      </c>
      <c r="T203" s="42" t="str">
        <f t="shared" si="11"/>
        <v/>
      </c>
    </row>
    <row r="204" spans="16:20">
      <c r="P204" s="41" t="str">
        <f t="shared" si="9"/>
        <v/>
      </c>
      <c r="Q204" s="41" t="str">
        <f t="shared" si="10"/>
        <v/>
      </c>
      <c r="R204" s="41" t="str">
        <f>IFERROR(IF(K204="handling and wharfage",SUM(P204:Q204),IF(OR(K204="tank",K204="car",K204="boat"),INDEX(Rate!$B$4:$M$25,MATCH('Line&amp;Pheonix'!N204,Rate!$A$4:$A$25,0),MATCH('Line&amp;Pheonix'!L204,Rate!$B$3:$M$3,0))*O204*0.8,INDEX(Rate!$B$4:$M$25,MATCH('Line&amp;Pheonix'!N204,Rate!$A$4:$A$25,0),MATCH('Line&amp;Pheonix'!L204,Rate!$B$3:$M$3,0))*O204)),"")</f>
        <v/>
      </c>
      <c r="T204" s="42" t="str">
        <f t="shared" si="11"/>
        <v/>
      </c>
    </row>
    <row r="205" spans="16:20">
      <c r="P205" s="41" t="str">
        <f t="shared" si="9"/>
        <v/>
      </c>
      <c r="Q205" s="41" t="str">
        <f t="shared" si="10"/>
        <v/>
      </c>
      <c r="R205" s="41" t="str">
        <f>IFERROR(IF(K205="handling and wharfage",SUM(P205:Q205),IF(OR(K205="tank",K205="car",K205="boat"),INDEX(Rate!$B$4:$M$25,MATCH('Line&amp;Pheonix'!N205,Rate!$A$4:$A$25,0),MATCH('Line&amp;Pheonix'!L205,Rate!$B$3:$M$3,0))*O205*0.8,INDEX(Rate!$B$4:$M$25,MATCH('Line&amp;Pheonix'!N205,Rate!$A$4:$A$25,0),MATCH('Line&amp;Pheonix'!L205,Rate!$B$3:$M$3,0))*O205)),"")</f>
        <v/>
      </c>
      <c r="T205" s="42" t="str">
        <f t="shared" si="11"/>
        <v/>
      </c>
    </row>
    <row r="206" spans="16:20">
      <c r="P206" s="41" t="str">
        <f t="shared" si="9"/>
        <v/>
      </c>
      <c r="Q206" s="41" t="str">
        <f t="shared" si="10"/>
        <v/>
      </c>
      <c r="R206" s="41" t="str">
        <f>IFERROR(IF(K206="handling and wharfage",SUM(P206:Q206),IF(OR(K206="tank",K206="car",K206="boat"),INDEX(Rate!$B$4:$M$25,MATCH('Line&amp;Pheonix'!N206,Rate!$A$4:$A$25,0),MATCH('Line&amp;Pheonix'!L206,Rate!$B$3:$M$3,0))*O206*0.8,INDEX(Rate!$B$4:$M$25,MATCH('Line&amp;Pheonix'!N206,Rate!$A$4:$A$25,0),MATCH('Line&amp;Pheonix'!L206,Rate!$B$3:$M$3,0))*O206)),"")</f>
        <v/>
      </c>
      <c r="T206" s="42" t="str">
        <f t="shared" si="11"/>
        <v/>
      </c>
    </row>
    <row r="207" spans="16:20">
      <c r="P207" s="41" t="str">
        <f t="shared" si="9"/>
        <v/>
      </c>
      <c r="Q207" s="41" t="str">
        <f t="shared" si="10"/>
        <v/>
      </c>
      <c r="R207" s="41" t="str">
        <f>IFERROR(IF(K207="handling and wharfage",SUM(P207:Q207),IF(OR(K207="tank",K207="car",K207="boat"),INDEX(Rate!$B$4:$M$25,MATCH('Line&amp;Pheonix'!N207,Rate!$A$4:$A$25,0),MATCH('Line&amp;Pheonix'!L207,Rate!$B$3:$M$3,0))*O207*0.8,INDEX(Rate!$B$4:$M$25,MATCH('Line&amp;Pheonix'!N207,Rate!$A$4:$A$25,0),MATCH('Line&amp;Pheonix'!L207,Rate!$B$3:$M$3,0))*O207)),"")</f>
        <v/>
      </c>
      <c r="T207" s="42" t="str">
        <f t="shared" si="11"/>
        <v/>
      </c>
    </row>
    <row r="208" spans="16:20">
      <c r="P208" s="41" t="str">
        <f t="shared" si="9"/>
        <v/>
      </c>
      <c r="Q208" s="41" t="str">
        <f t="shared" si="10"/>
        <v/>
      </c>
      <c r="R208" s="41" t="str">
        <f>IFERROR(IF(K208="handling and wharfage",SUM(P208:Q208),IF(OR(K208="tank",K208="car",K208="boat"),INDEX(Rate!$B$4:$M$25,MATCH('Line&amp;Pheonix'!N208,Rate!$A$4:$A$25,0),MATCH('Line&amp;Pheonix'!L208,Rate!$B$3:$M$3,0))*O208*0.8,INDEX(Rate!$B$4:$M$25,MATCH('Line&amp;Pheonix'!N208,Rate!$A$4:$A$25,0),MATCH('Line&amp;Pheonix'!L208,Rate!$B$3:$M$3,0))*O208)),"")</f>
        <v/>
      </c>
      <c r="T208" s="42" t="str">
        <f t="shared" si="11"/>
        <v/>
      </c>
    </row>
    <row r="209" spans="16:20">
      <c r="P209" s="41" t="str">
        <f t="shared" si="9"/>
        <v/>
      </c>
      <c r="Q209" s="41" t="str">
        <f t="shared" si="10"/>
        <v/>
      </c>
      <c r="R209" s="41" t="str">
        <f>IFERROR(IF(K209="handling and wharfage",SUM(P209:Q209),IF(OR(K209="tank",K209="car",K209="boat"),INDEX(Rate!$B$4:$M$25,MATCH('Line&amp;Pheonix'!N209,Rate!$A$4:$A$25,0),MATCH('Line&amp;Pheonix'!L209,Rate!$B$3:$M$3,0))*O209*0.8,INDEX(Rate!$B$4:$M$25,MATCH('Line&amp;Pheonix'!N209,Rate!$A$4:$A$25,0),MATCH('Line&amp;Pheonix'!L209,Rate!$B$3:$M$3,0))*O209)),"")</f>
        <v/>
      </c>
      <c r="T209" s="42" t="str">
        <f t="shared" si="11"/>
        <v/>
      </c>
    </row>
    <row r="210" spans="16:20">
      <c r="P210" s="41" t="str">
        <f t="shared" si="9"/>
        <v/>
      </c>
      <c r="Q210" s="41" t="str">
        <f t="shared" si="10"/>
        <v/>
      </c>
      <c r="R210" s="41" t="str">
        <f>IFERROR(IF(K210="handling and wharfage",SUM(P210:Q210),IF(OR(K210="tank",K210="car",K210="boat"),INDEX(Rate!$B$4:$M$25,MATCH('Line&amp;Pheonix'!N210,Rate!$A$4:$A$25,0),MATCH('Line&amp;Pheonix'!L210,Rate!$B$3:$M$3,0))*O210*0.8,INDEX(Rate!$B$4:$M$25,MATCH('Line&amp;Pheonix'!N210,Rate!$A$4:$A$25,0),MATCH('Line&amp;Pheonix'!L210,Rate!$B$3:$M$3,0))*O210)),"")</f>
        <v/>
      </c>
      <c r="T210" s="42" t="str">
        <f t="shared" si="11"/>
        <v/>
      </c>
    </row>
    <row r="211" spans="16:20">
      <c r="P211" s="41" t="str">
        <f t="shared" si="9"/>
        <v/>
      </c>
      <c r="Q211" s="41" t="str">
        <f t="shared" si="10"/>
        <v/>
      </c>
      <c r="R211" s="41" t="str">
        <f>IFERROR(IF(K211="handling and wharfage",SUM(P211:Q211),IF(OR(K211="tank",K211="car",K211="boat"),INDEX(Rate!$B$4:$M$25,MATCH('Line&amp;Pheonix'!N211,Rate!$A$4:$A$25,0),MATCH('Line&amp;Pheonix'!L211,Rate!$B$3:$M$3,0))*O211*0.8,INDEX(Rate!$B$4:$M$25,MATCH('Line&amp;Pheonix'!N211,Rate!$A$4:$A$25,0),MATCH('Line&amp;Pheonix'!L211,Rate!$B$3:$M$3,0))*O211)),"")</f>
        <v/>
      </c>
      <c r="T211" s="42" t="str">
        <f t="shared" si="11"/>
        <v/>
      </c>
    </row>
    <row r="212" spans="16:20">
      <c r="P212" s="41" t="str">
        <f t="shared" si="9"/>
        <v/>
      </c>
      <c r="Q212" s="41" t="str">
        <f t="shared" si="10"/>
        <v/>
      </c>
      <c r="R212" s="41" t="str">
        <f>IFERROR(IF(K212="handling and wharfage",SUM(P212:Q212),IF(OR(K212="tank",K212="car",K212="boat"),INDEX(Rate!$B$4:$M$25,MATCH('Line&amp;Pheonix'!N212,Rate!$A$4:$A$25,0),MATCH('Line&amp;Pheonix'!L212,Rate!$B$3:$M$3,0))*O212*0.8,INDEX(Rate!$B$4:$M$25,MATCH('Line&amp;Pheonix'!N212,Rate!$A$4:$A$25,0),MATCH('Line&amp;Pheonix'!L212,Rate!$B$3:$M$3,0))*O212)),"")</f>
        <v/>
      </c>
      <c r="T212" s="42" t="str">
        <f t="shared" si="11"/>
        <v/>
      </c>
    </row>
    <row r="213" spans="16:20">
      <c r="P213" s="41" t="str">
        <f t="shared" si="9"/>
        <v/>
      </c>
      <c r="Q213" s="41" t="str">
        <f t="shared" si="10"/>
        <v/>
      </c>
      <c r="R213" s="41" t="str">
        <f>IFERROR(IF(K213="handling and wharfage",SUM(P213:Q213),IF(OR(K213="tank",K213="car",K213="boat"),INDEX(Rate!$B$4:$M$25,MATCH('Line&amp;Pheonix'!N213,Rate!$A$4:$A$25,0),MATCH('Line&amp;Pheonix'!L213,Rate!$B$3:$M$3,0))*O213*0.8,INDEX(Rate!$B$4:$M$25,MATCH('Line&amp;Pheonix'!N213,Rate!$A$4:$A$25,0),MATCH('Line&amp;Pheonix'!L213,Rate!$B$3:$M$3,0))*O213)),"")</f>
        <v/>
      </c>
      <c r="T213" s="42" t="str">
        <f t="shared" si="11"/>
        <v/>
      </c>
    </row>
    <row r="214" spans="16:20">
      <c r="P214" s="41" t="str">
        <f t="shared" si="9"/>
        <v/>
      </c>
      <c r="Q214" s="41" t="str">
        <f t="shared" si="10"/>
        <v/>
      </c>
      <c r="R214" s="41" t="str">
        <f>IFERROR(IF(K214="handling and wharfage",SUM(P214:Q214),IF(OR(K214="tank",K214="car",K214="boat"),INDEX(Rate!$B$4:$M$25,MATCH('Line&amp;Pheonix'!N214,Rate!$A$4:$A$25,0),MATCH('Line&amp;Pheonix'!L214,Rate!$B$3:$M$3,0))*O214*0.8,INDEX(Rate!$B$4:$M$25,MATCH('Line&amp;Pheonix'!N214,Rate!$A$4:$A$25,0),MATCH('Line&amp;Pheonix'!L214,Rate!$B$3:$M$3,0))*O214)),"")</f>
        <v/>
      </c>
      <c r="T214" s="42" t="str">
        <f t="shared" si="11"/>
        <v/>
      </c>
    </row>
    <row r="215" spans="16:20">
      <c r="P215" s="41" t="str">
        <f t="shared" si="9"/>
        <v/>
      </c>
      <c r="Q215" s="41" t="str">
        <f t="shared" si="10"/>
        <v/>
      </c>
      <c r="R215" s="41" t="str">
        <f>IFERROR(IF(K215="handling and wharfage",SUM(P215:Q215),IF(OR(K215="tank",K215="car",K215="boat"),INDEX(Rate!$B$4:$M$25,MATCH('Line&amp;Pheonix'!N215,Rate!$A$4:$A$25,0),MATCH('Line&amp;Pheonix'!L215,Rate!$B$3:$M$3,0))*O215*0.8,INDEX(Rate!$B$4:$M$25,MATCH('Line&amp;Pheonix'!N215,Rate!$A$4:$A$25,0),MATCH('Line&amp;Pheonix'!L215,Rate!$B$3:$M$3,0))*O215)),"")</f>
        <v/>
      </c>
      <c r="T215" s="42" t="str">
        <f t="shared" si="11"/>
        <v/>
      </c>
    </row>
    <row r="216" spans="16:20">
      <c r="P216" s="41" t="str">
        <f t="shared" si="9"/>
        <v/>
      </c>
      <c r="Q216" s="41" t="str">
        <f t="shared" si="10"/>
        <v/>
      </c>
      <c r="R216" s="41" t="str">
        <f>IFERROR(IF(K216="handling and wharfage",SUM(P216:Q216),IF(OR(K216="tank",K216="car",K216="boat"),INDEX(Rate!$B$4:$M$25,MATCH('Line&amp;Pheonix'!N216,Rate!$A$4:$A$25,0),MATCH('Line&amp;Pheonix'!L216,Rate!$B$3:$M$3,0))*O216*0.8,INDEX(Rate!$B$4:$M$25,MATCH('Line&amp;Pheonix'!N216,Rate!$A$4:$A$25,0),MATCH('Line&amp;Pheonix'!L216,Rate!$B$3:$M$3,0))*O216)),"")</f>
        <v/>
      </c>
      <c r="T216" s="42" t="str">
        <f t="shared" si="11"/>
        <v/>
      </c>
    </row>
    <row r="217" spans="16:20">
      <c r="P217" s="41" t="str">
        <f t="shared" si="9"/>
        <v/>
      </c>
      <c r="Q217" s="41" t="str">
        <f t="shared" si="10"/>
        <v/>
      </c>
      <c r="R217" s="41" t="str">
        <f>IFERROR(IF(K217="handling and wharfage",SUM(P217:Q217),IF(OR(K217="tank",K217="car",K217="boat"),INDEX(Rate!$B$4:$M$25,MATCH('Line&amp;Pheonix'!N217,Rate!$A$4:$A$25,0),MATCH('Line&amp;Pheonix'!L217,Rate!$B$3:$M$3,0))*O217*0.8,INDEX(Rate!$B$4:$M$25,MATCH('Line&amp;Pheonix'!N217,Rate!$A$4:$A$25,0),MATCH('Line&amp;Pheonix'!L217,Rate!$B$3:$M$3,0))*O217)),"")</f>
        <v/>
      </c>
      <c r="T217" s="42" t="str">
        <f t="shared" si="11"/>
        <v/>
      </c>
    </row>
    <row r="218" spans="16:20">
      <c r="P218" s="41" t="str">
        <f t="shared" si="9"/>
        <v/>
      </c>
      <c r="Q218" s="41" t="str">
        <f t="shared" si="10"/>
        <v/>
      </c>
      <c r="R218" s="41" t="str">
        <f>IFERROR(IF(K218="handling and wharfage",SUM(P218:Q218),IF(OR(K218="tank",K218="car",K218="boat"),INDEX(Rate!$B$4:$M$25,MATCH('Line&amp;Pheonix'!N218,Rate!$A$4:$A$25,0),MATCH('Line&amp;Pheonix'!L218,Rate!$B$3:$M$3,0))*O218*0.8,INDEX(Rate!$B$4:$M$25,MATCH('Line&amp;Pheonix'!N218,Rate!$A$4:$A$25,0),MATCH('Line&amp;Pheonix'!L218,Rate!$B$3:$M$3,0))*O218)),"")</f>
        <v/>
      </c>
      <c r="T218" s="42" t="str">
        <f t="shared" si="11"/>
        <v/>
      </c>
    </row>
    <row r="219" spans="16:20">
      <c r="P219" s="41" t="str">
        <f t="shared" si="9"/>
        <v/>
      </c>
      <c r="Q219" s="41" t="str">
        <f t="shared" si="10"/>
        <v/>
      </c>
      <c r="R219" s="41" t="str">
        <f>IFERROR(IF(K219="handling and wharfage",SUM(P219:Q219),IF(OR(K219="tank",K219="car",K219="boat"),INDEX(Rate!$B$4:$M$25,MATCH('Line&amp;Pheonix'!N219,Rate!$A$4:$A$25,0),MATCH('Line&amp;Pheonix'!L219,Rate!$B$3:$M$3,0))*O219*0.8,INDEX(Rate!$B$4:$M$25,MATCH('Line&amp;Pheonix'!N219,Rate!$A$4:$A$25,0),MATCH('Line&amp;Pheonix'!L219,Rate!$B$3:$M$3,0))*O219)),"")</f>
        <v/>
      </c>
      <c r="T219" s="42" t="str">
        <f t="shared" si="11"/>
        <v/>
      </c>
    </row>
    <row r="220" spans="16:20">
      <c r="P220" s="41" t="str">
        <f t="shared" si="9"/>
        <v/>
      </c>
      <c r="Q220" s="41" t="str">
        <f t="shared" si="10"/>
        <v/>
      </c>
      <c r="R220" s="41" t="str">
        <f>IFERROR(IF(K220="handling and wharfage",SUM(P220:Q220),IF(OR(K220="tank",K220="car",K220="boat"),INDEX(Rate!$B$4:$M$25,MATCH('Line&amp;Pheonix'!N220,Rate!$A$4:$A$25,0),MATCH('Line&amp;Pheonix'!L220,Rate!$B$3:$M$3,0))*O220*0.8,INDEX(Rate!$B$4:$M$25,MATCH('Line&amp;Pheonix'!N220,Rate!$A$4:$A$25,0),MATCH('Line&amp;Pheonix'!L220,Rate!$B$3:$M$3,0))*O220)),"")</f>
        <v/>
      </c>
      <c r="T220" s="42" t="str">
        <f t="shared" si="11"/>
        <v/>
      </c>
    </row>
    <row r="221" spans="16:20">
      <c r="P221" s="41" t="str">
        <f t="shared" si="9"/>
        <v/>
      </c>
      <c r="Q221" s="41" t="str">
        <f t="shared" si="10"/>
        <v/>
      </c>
      <c r="R221" s="41" t="str">
        <f>IFERROR(IF(K221="handling and wharfage",SUM(P221:Q221),IF(OR(K221="tank",K221="car",K221="boat"),INDEX(Rate!$B$4:$M$25,MATCH('Line&amp;Pheonix'!N221,Rate!$A$4:$A$25,0),MATCH('Line&amp;Pheonix'!L221,Rate!$B$3:$M$3,0))*O221*0.8,INDEX(Rate!$B$4:$M$25,MATCH('Line&amp;Pheonix'!N221,Rate!$A$4:$A$25,0),MATCH('Line&amp;Pheonix'!L221,Rate!$B$3:$M$3,0))*O221)),"")</f>
        <v/>
      </c>
      <c r="T221" s="42" t="str">
        <f t="shared" si="11"/>
        <v/>
      </c>
    </row>
    <row r="222" spans="16:20">
      <c r="P222" s="41" t="str">
        <f t="shared" si="9"/>
        <v/>
      </c>
      <c r="Q222" s="41" t="str">
        <f t="shared" si="10"/>
        <v/>
      </c>
      <c r="R222" s="41" t="str">
        <f>IFERROR(IF(K222="handling and wharfage",SUM(P222:Q222),IF(OR(K222="tank",K222="car",K222="boat"),INDEX(Rate!$B$4:$M$25,MATCH('Line&amp;Pheonix'!N222,Rate!$A$4:$A$25,0),MATCH('Line&amp;Pheonix'!L222,Rate!$B$3:$M$3,0))*O222*0.8,INDEX(Rate!$B$4:$M$25,MATCH('Line&amp;Pheonix'!N222,Rate!$A$4:$A$25,0),MATCH('Line&amp;Pheonix'!L222,Rate!$B$3:$M$3,0))*O222)),"")</f>
        <v/>
      </c>
      <c r="T222" s="42" t="str">
        <f t="shared" si="11"/>
        <v/>
      </c>
    </row>
    <row r="223" spans="16:20">
      <c r="P223" s="41" t="str">
        <f t="shared" si="9"/>
        <v/>
      </c>
      <c r="Q223" s="41" t="str">
        <f t="shared" si="10"/>
        <v/>
      </c>
      <c r="R223" s="41" t="str">
        <f>IFERROR(IF(K223="handling and wharfage",SUM(P223:Q223),IF(OR(K223="tank",K223="car",K223="boat"),INDEX(Rate!$B$4:$M$25,MATCH('Line&amp;Pheonix'!N223,Rate!$A$4:$A$25,0),MATCH('Line&amp;Pheonix'!L223,Rate!$B$3:$M$3,0))*O223*0.8,INDEX(Rate!$B$4:$M$25,MATCH('Line&amp;Pheonix'!N223,Rate!$A$4:$A$25,0),MATCH('Line&amp;Pheonix'!L223,Rate!$B$3:$M$3,0))*O223)),"")</f>
        <v/>
      </c>
      <c r="T223" s="42" t="str">
        <f t="shared" si="11"/>
        <v/>
      </c>
    </row>
    <row r="224" spans="16:20">
      <c r="P224" s="41" t="str">
        <f t="shared" si="9"/>
        <v/>
      </c>
      <c r="Q224" s="41" t="str">
        <f t="shared" si="10"/>
        <v/>
      </c>
      <c r="R224" s="41" t="str">
        <f>IFERROR(IF(K224="handling and wharfage",SUM(P224:Q224),IF(OR(K224="tank",K224="car",K224="boat"),INDEX(Rate!$B$4:$M$25,MATCH('Line&amp;Pheonix'!N224,Rate!$A$4:$A$25,0),MATCH('Line&amp;Pheonix'!L224,Rate!$B$3:$M$3,0))*O224*0.8,INDEX(Rate!$B$4:$M$25,MATCH('Line&amp;Pheonix'!N224,Rate!$A$4:$A$25,0),MATCH('Line&amp;Pheonix'!L224,Rate!$B$3:$M$3,0))*O224)),"")</f>
        <v/>
      </c>
      <c r="T224" s="42" t="str">
        <f t="shared" si="11"/>
        <v/>
      </c>
    </row>
    <row r="225" spans="16:20">
      <c r="P225" s="41" t="str">
        <f t="shared" si="9"/>
        <v/>
      </c>
      <c r="Q225" s="41" t="str">
        <f t="shared" si="10"/>
        <v/>
      </c>
      <c r="R225" s="41" t="str">
        <f>IFERROR(IF(K225="handling and wharfage",SUM(P225:Q225),IF(OR(K225="tank",K225="car",K225="boat"),INDEX(Rate!$B$4:$M$25,MATCH('Line&amp;Pheonix'!N225,Rate!$A$4:$A$25,0),MATCH('Line&amp;Pheonix'!L225,Rate!$B$3:$M$3,0))*O225*0.8,INDEX(Rate!$B$4:$M$25,MATCH('Line&amp;Pheonix'!N225,Rate!$A$4:$A$25,0),MATCH('Line&amp;Pheonix'!L225,Rate!$B$3:$M$3,0))*O225)),"")</f>
        <v/>
      </c>
      <c r="T225" s="42" t="str">
        <f t="shared" si="11"/>
        <v/>
      </c>
    </row>
    <row r="226" spans="16:20">
      <c r="P226" s="41" t="str">
        <f t="shared" si="9"/>
        <v/>
      </c>
      <c r="Q226" s="41" t="str">
        <f t="shared" si="10"/>
        <v/>
      </c>
      <c r="R226" s="41" t="str">
        <f>IFERROR(IF(K226="handling and wharfage",SUM(P226:Q226),IF(OR(K226="tank",K226="car",K226="boat"),INDEX(Rate!$B$4:$M$25,MATCH('Line&amp;Pheonix'!N226,Rate!$A$4:$A$25,0),MATCH('Line&amp;Pheonix'!L226,Rate!$B$3:$M$3,0))*O226*0.8,INDEX(Rate!$B$4:$M$25,MATCH('Line&amp;Pheonix'!N226,Rate!$A$4:$A$25,0),MATCH('Line&amp;Pheonix'!L226,Rate!$B$3:$M$3,0))*O226)),"")</f>
        <v/>
      </c>
      <c r="T226" s="42" t="str">
        <f t="shared" si="11"/>
        <v/>
      </c>
    </row>
    <row r="227" spans="16:20">
      <c r="P227" s="41" t="str">
        <f t="shared" si="9"/>
        <v/>
      </c>
      <c r="Q227" s="41" t="str">
        <f t="shared" si="10"/>
        <v/>
      </c>
      <c r="R227" s="41" t="str">
        <f>IFERROR(IF(K227="handling and wharfage",SUM(P227:Q227),IF(OR(K227="tank",K227="car",K227="boat"),INDEX(Rate!$B$4:$M$25,MATCH('Line&amp;Pheonix'!N227,Rate!$A$4:$A$25,0),MATCH('Line&amp;Pheonix'!L227,Rate!$B$3:$M$3,0))*O227*0.8,INDEX(Rate!$B$4:$M$25,MATCH('Line&amp;Pheonix'!N227,Rate!$A$4:$A$25,0),MATCH('Line&amp;Pheonix'!L227,Rate!$B$3:$M$3,0))*O227)),"")</f>
        <v/>
      </c>
      <c r="T227" s="42" t="str">
        <f t="shared" si="11"/>
        <v/>
      </c>
    </row>
    <row r="228" spans="16:20">
      <c r="P228" s="41" t="str">
        <f t="shared" si="9"/>
        <v/>
      </c>
      <c r="Q228" s="41" t="str">
        <f t="shared" si="10"/>
        <v/>
      </c>
      <c r="R228" s="41" t="str">
        <f>IFERROR(IF(K228="handling and wharfage",SUM(P228:Q228),IF(OR(K228="tank",K228="car",K228="boat"),INDEX(Rate!$B$4:$M$25,MATCH('Line&amp;Pheonix'!N228,Rate!$A$4:$A$25,0),MATCH('Line&amp;Pheonix'!L228,Rate!$B$3:$M$3,0))*O228*0.8,INDEX(Rate!$B$4:$M$25,MATCH('Line&amp;Pheonix'!N228,Rate!$A$4:$A$25,0),MATCH('Line&amp;Pheonix'!L228,Rate!$B$3:$M$3,0))*O228)),"")</f>
        <v/>
      </c>
      <c r="T228" s="42" t="str">
        <f t="shared" si="11"/>
        <v/>
      </c>
    </row>
    <row r="229" spans="16:20">
      <c r="P229" s="41" t="str">
        <f t="shared" si="9"/>
        <v/>
      </c>
      <c r="Q229" s="41" t="str">
        <f t="shared" si="10"/>
        <v/>
      </c>
      <c r="R229" s="41" t="str">
        <f>IFERROR(IF(K229="handling and wharfage",SUM(P229:Q229),IF(OR(K229="tank",K229="car",K229="boat"),INDEX(Rate!$B$4:$M$25,MATCH('Line&amp;Pheonix'!N229,Rate!$A$4:$A$25,0),MATCH('Line&amp;Pheonix'!L229,Rate!$B$3:$M$3,0))*O229*0.8,INDEX(Rate!$B$4:$M$25,MATCH('Line&amp;Pheonix'!N229,Rate!$A$4:$A$25,0),MATCH('Line&amp;Pheonix'!L229,Rate!$B$3:$M$3,0))*O229)),"")</f>
        <v/>
      </c>
      <c r="T229" s="42" t="str">
        <f t="shared" si="11"/>
        <v/>
      </c>
    </row>
    <row r="230" spans="16:20">
      <c r="P230" s="41" t="str">
        <f t="shared" si="9"/>
        <v/>
      </c>
      <c r="Q230" s="41" t="str">
        <f t="shared" si="10"/>
        <v/>
      </c>
      <c r="R230" s="41" t="str">
        <f>IFERROR(IF(K230="handling and wharfage",SUM(P230:Q230),IF(OR(K230="tank",K230="car",K230="boat"),INDEX(Rate!$B$4:$M$25,MATCH('Line&amp;Pheonix'!N230,Rate!$A$4:$A$25,0),MATCH('Line&amp;Pheonix'!L230,Rate!$B$3:$M$3,0))*O230*0.8,INDEX(Rate!$B$4:$M$25,MATCH('Line&amp;Pheonix'!N230,Rate!$A$4:$A$25,0),MATCH('Line&amp;Pheonix'!L230,Rate!$B$3:$M$3,0))*O230)),"")</f>
        <v/>
      </c>
      <c r="T230" s="42" t="str">
        <f t="shared" si="11"/>
        <v/>
      </c>
    </row>
    <row r="231" spans="16:20">
      <c r="P231" s="41" t="str">
        <f t="shared" si="9"/>
        <v/>
      </c>
      <c r="Q231" s="41" t="str">
        <f t="shared" si="10"/>
        <v/>
      </c>
      <c r="R231" s="41" t="str">
        <f>IFERROR(IF(K231="handling and wharfage",SUM(P231:Q231),IF(OR(K231="tank",K231="car",K231="boat"),INDEX(Rate!$B$4:$M$25,MATCH('Line&amp;Pheonix'!N231,Rate!$A$4:$A$25,0),MATCH('Line&amp;Pheonix'!L231,Rate!$B$3:$M$3,0))*O231*0.8,INDEX(Rate!$B$4:$M$25,MATCH('Line&amp;Pheonix'!N231,Rate!$A$4:$A$25,0),MATCH('Line&amp;Pheonix'!L231,Rate!$B$3:$M$3,0))*O231)),"")</f>
        <v/>
      </c>
      <c r="T231" s="42" t="str">
        <f t="shared" si="11"/>
        <v/>
      </c>
    </row>
    <row r="232" spans="16:20">
      <c r="P232" s="41" t="str">
        <f t="shared" si="9"/>
        <v/>
      </c>
      <c r="Q232" s="41" t="str">
        <f t="shared" si="10"/>
        <v/>
      </c>
      <c r="R232" s="41" t="str">
        <f>IFERROR(IF(K232="handling and wharfage",SUM(P232:Q232),IF(OR(K232="tank",K232="car",K232="boat"),INDEX(Rate!$B$4:$M$25,MATCH('Line&amp;Pheonix'!N232,Rate!$A$4:$A$25,0),MATCH('Line&amp;Pheonix'!L232,Rate!$B$3:$M$3,0))*O232*0.8,INDEX(Rate!$B$4:$M$25,MATCH('Line&amp;Pheonix'!N232,Rate!$A$4:$A$25,0),MATCH('Line&amp;Pheonix'!L232,Rate!$B$3:$M$3,0))*O232)),"")</f>
        <v/>
      </c>
      <c r="T232" s="42" t="str">
        <f t="shared" si="11"/>
        <v/>
      </c>
    </row>
    <row r="233" spans="16:20">
      <c r="P233" s="41" t="str">
        <f t="shared" si="9"/>
        <v/>
      </c>
      <c r="Q233" s="41" t="str">
        <f t="shared" si="10"/>
        <v/>
      </c>
      <c r="R233" s="41" t="str">
        <f>IFERROR(IF(K233="handling and wharfage",SUM(P233:Q233),IF(OR(K233="tank",K233="car",K233="boat"),INDEX(Rate!$B$4:$M$25,MATCH('Line&amp;Pheonix'!N233,Rate!$A$4:$A$25,0),MATCH('Line&amp;Pheonix'!L233,Rate!$B$3:$M$3,0))*O233*0.8,INDEX(Rate!$B$4:$M$25,MATCH('Line&amp;Pheonix'!N233,Rate!$A$4:$A$25,0),MATCH('Line&amp;Pheonix'!L233,Rate!$B$3:$M$3,0))*O233)),"")</f>
        <v/>
      </c>
      <c r="T233" s="42" t="str">
        <f t="shared" si="11"/>
        <v/>
      </c>
    </row>
    <row r="234" spans="16:20">
      <c r="P234" s="41" t="str">
        <f t="shared" si="9"/>
        <v/>
      </c>
      <c r="Q234" s="41" t="str">
        <f t="shared" si="10"/>
        <v/>
      </c>
      <c r="R234" s="41" t="str">
        <f>IFERROR(IF(K234="handling and wharfage",SUM(P234:Q234),IF(OR(K234="tank",K234="car",K234="boat"),INDEX(Rate!$B$4:$M$25,MATCH('Line&amp;Pheonix'!N234,Rate!$A$4:$A$25,0),MATCH('Line&amp;Pheonix'!L234,Rate!$B$3:$M$3,0))*O234*0.8,INDEX(Rate!$B$4:$M$25,MATCH('Line&amp;Pheonix'!N234,Rate!$A$4:$A$25,0),MATCH('Line&amp;Pheonix'!L234,Rate!$B$3:$M$3,0))*O234)),"")</f>
        <v/>
      </c>
      <c r="T234" s="42" t="str">
        <f t="shared" si="11"/>
        <v/>
      </c>
    </row>
    <row r="235" spans="16:20">
      <c r="P235" s="41" t="str">
        <f t="shared" si="9"/>
        <v/>
      </c>
      <c r="Q235" s="41" t="str">
        <f t="shared" si="10"/>
        <v/>
      </c>
      <c r="R235" s="41" t="str">
        <f>IFERROR(IF(K235="handling and wharfage",SUM(P235:Q235),IF(OR(K235="tank",K235="car",K235="boat"),INDEX(Rate!$B$4:$M$25,MATCH('Line&amp;Pheonix'!N235,Rate!$A$4:$A$25,0),MATCH('Line&amp;Pheonix'!L235,Rate!$B$3:$M$3,0))*O235*0.8,INDEX(Rate!$B$4:$M$25,MATCH('Line&amp;Pheonix'!N235,Rate!$A$4:$A$25,0),MATCH('Line&amp;Pheonix'!L235,Rate!$B$3:$M$3,0))*O235)),"")</f>
        <v/>
      </c>
      <c r="T235" s="42" t="str">
        <f t="shared" si="11"/>
        <v/>
      </c>
    </row>
    <row r="236" spans="16:20">
      <c r="P236" s="41" t="str">
        <f t="shared" si="9"/>
        <v/>
      </c>
      <c r="Q236" s="41" t="str">
        <f t="shared" si="10"/>
        <v/>
      </c>
      <c r="R236" s="41" t="str">
        <f>IFERROR(IF(K236="handling and wharfage",SUM(P236:Q236),IF(OR(K236="tank",K236="car",K236="boat"),INDEX(Rate!$B$4:$M$25,MATCH('Line&amp;Pheonix'!N236,Rate!$A$4:$A$25,0),MATCH('Line&amp;Pheonix'!L236,Rate!$B$3:$M$3,0))*O236*0.8,INDEX(Rate!$B$4:$M$25,MATCH('Line&amp;Pheonix'!N236,Rate!$A$4:$A$25,0),MATCH('Line&amp;Pheonix'!L236,Rate!$B$3:$M$3,0))*O236)),"")</f>
        <v/>
      </c>
      <c r="T236" s="42" t="str">
        <f t="shared" si="11"/>
        <v/>
      </c>
    </row>
    <row r="237" spans="16:20">
      <c r="P237" s="41" t="str">
        <f t="shared" si="9"/>
        <v/>
      </c>
      <c r="Q237" s="41" t="str">
        <f t="shared" si="10"/>
        <v/>
      </c>
      <c r="R237" s="41" t="str">
        <f>IFERROR(IF(K237="handling and wharfage",SUM(P237:Q237),IF(OR(K237="tank",K237="car",K237="boat"),INDEX(Rate!$B$4:$M$25,MATCH('Line&amp;Pheonix'!N237,Rate!$A$4:$A$25,0),MATCH('Line&amp;Pheonix'!L237,Rate!$B$3:$M$3,0))*O237*0.8,INDEX(Rate!$B$4:$M$25,MATCH('Line&amp;Pheonix'!N237,Rate!$A$4:$A$25,0),MATCH('Line&amp;Pheonix'!L237,Rate!$B$3:$M$3,0))*O237)),"")</f>
        <v/>
      </c>
      <c r="T237" s="42" t="str">
        <f t="shared" si="11"/>
        <v/>
      </c>
    </row>
    <row r="238" spans="16:20">
      <c r="P238" s="41" t="str">
        <f t="shared" si="9"/>
        <v/>
      </c>
      <c r="Q238" s="41" t="str">
        <f t="shared" si="10"/>
        <v/>
      </c>
      <c r="R238" s="41" t="str">
        <f>IFERROR(IF(K238="handling and wharfage",SUM(P238:Q238),IF(OR(K238="tank",K238="car",K238="boat"),INDEX(Rate!$B$4:$M$25,MATCH('Line&amp;Pheonix'!N238,Rate!$A$4:$A$25,0),MATCH('Line&amp;Pheonix'!L238,Rate!$B$3:$M$3,0))*O238*0.8,INDEX(Rate!$B$4:$M$25,MATCH('Line&amp;Pheonix'!N238,Rate!$A$4:$A$25,0),MATCH('Line&amp;Pheonix'!L238,Rate!$B$3:$M$3,0))*O238)),"")</f>
        <v/>
      </c>
      <c r="T238" s="42" t="str">
        <f t="shared" si="11"/>
        <v/>
      </c>
    </row>
    <row r="239" spans="16:20">
      <c r="P239" s="41" t="str">
        <f t="shared" si="9"/>
        <v/>
      </c>
      <c r="Q239" s="41" t="str">
        <f t="shared" si="10"/>
        <v/>
      </c>
      <c r="R239" s="41" t="str">
        <f>IFERROR(IF(K239="handling and wharfage",SUM(P239:Q239),IF(OR(K239="tank",K239="car",K239="boat"),INDEX(Rate!$B$4:$M$25,MATCH('Line&amp;Pheonix'!N239,Rate!$A$4:$A$25,0),MATCH('Line&amp;Pheonix'!L239,Rate!$B$3:$M$3,0))*O239*0.8,INDEX(Rate!$B$4:$M$25,MATCH('Line&amp;Pheonix'!N239,Rate!$A$4:$A$25,0),MATCH('Line&amp;Pheonix'!L239,Rate!$B$3:$M$3,0))*O239)),"")</f>
        <v/>
      </c>
      <c r="T239" s="42" t="str">
        <f t="shared" si="11"/>
        <v/>
      </c>
    </row>
    <row r="240" spans="4:20">
      <c r="D240" s="47"/>
      <c r="P240" s="41" t="str">
        <f t="shared" si="9"/>
        <v/>
      </c>
      <c r="Q240" s="41" t="str">
        <f t="shared" si="10"/>
        <v/>
      </c>
      <c r="R240" s="41" t="str">
        <f>IFERROR(IF(K240="handling and wharfage",SUM(P240:Q240),IF(OR(K240="tank",K240="car",K240="boat"),INDEX(Rate!$B$4:$M$25,MATCH('Line&amp;Pheonix'!N240,Rate!$A$4:$A$25,0),MATCH('Line&amp;Pheonix'!L240,Rate!$B$3:$M$3,0))*O240*0.8,INDEX(Rate!$B$4:$M$25,MATCH('Line&amp;Pheonix'!N240,Rate!$A$4:$A$25,0),MATCH('Line&amp;Pheonix'!L240,Rate!$B$3:$M$3,0))*O240)),"")</f>
        <v/>
      </c>
      <c r="T240" s="42" t="str">
        <f t="shared" si="11"/>
        <v/>
      </c>
    </row>
    <row r="241" spans="4:20">
      <c r="D241" s="47"/>
      <c r="P241" s="41" t="str">
        <f t="shared" si="9"/>
        <v/>
      </c>
      <c r="Q241" s="41" t="str">
        <f t="shared" si="10"/>
        <v/>
      </c>
      <c r="R241" s="41" t="str">
        <f>IFERROR(IF(K241="handling and wharfage",SUM(P241:Q241),IF(OR(K241="tank",K241="car",K241="boat"),INDEX(Rate!$B$4:$M$25,MATCH('Line&amp;Pheonix'!N241,Rate!$A$4:$A$25,0),MATCH('Line&amp;Pheonix'!L241,Rate!$B$3:$M$3,0))*O241*0.8,INDEX(Rate!$B$4:$M$25,MATCH('Line&amp;Pheonix'!N241,Rate!$A$4:$A$25,0),MATCH('Line&amp;Pheonix'!L241,Rate!$B$3:$M$3,0))*O241)),"")</f>
        <v/>
      </c>
      <c r="T241" s="42" t="str">
        <f t="shared" si="11"/>
        <v/>
      </c>
    </row>
    <row r="242" spans="4:20">
      <c r="D242" s="47"/>
      <c r="H242" s="47"/>
      <c r="P242" s="41" t="str">
        <f t="shared" si="9"/>
        <v/>
      </c>
      <c r="Q242" s="41" t="str">
        <f t="shared" si="10"/>
        <v/>
      </c>
      <c r="R242" s="41" t="str">
        <f>IFERROR(IF(K242="handling and wharfage",SUM(P242:Q242),IF(OR(K242="tank",K242="car",K242="boat"),INDEX(Rate!$B$4:$M$25,MATCH('Line&amp;Pheonix'!N242,Rate!$A$4:$A$25,0),MATCH('Line&amp;Pheonix'!L242,Rate!$B$3:$M$3,0))*O242*0.8,INDEX(Rate!$B$4:$M$25,MATCH('Line&amp;Pheonix'!N242,Rate!$A$4:$A$25,0),MATCH('Line&amp;Pheonix'!L242,Rate!$B$3:$M$3,0))*O242)),"")</f>
        <v/>
      </c>
      <c r="T242" s="42" t="str">
        <f t="shared" si="11"/>
        <v/>
      </c>
    </row>
    <row r="243" spans="4:20">
      <c r="D243" s="47"/>
      <c r="P243" s="41" t="str">
        <f t="shared" si="9"/>
        <v/>
      </c>
      <c r="Q243" s="41" t="str">
        <f t="shared" si="10"/>
        <v/>
      </c>
      <c r="R243" s="41" t="str">
        <f>IFERROR(IF(K243="handling and wharfage",SUM(P243:Q243),IF(OR(K243="tank",K243="car",K243="boat"),INDEX(Rate!$B$4:$M$25,MATCH('Line&amp;Pheonix'!N243,Rate!$A$4:$A$25,0),MATCH('Line&amp;Pheonix'!L243,Rate!$B$3:$M$3,0))*O243*0.8,INDEX(Rate!$B$4:$M$25,MATCH('Line&amp;Pheonix'!N243,Rate!$A$4:$A$25,0),MATCH('Line&amp;Pheonix'!L243,Rate!$B$3:$M$3,0))*O243)),"")</f>
        <v/>
      </c>
      <c r="T243" s="42" t="str">
        <f t="shared" si="11"/>
        <v/>
      </c>
    </row>
    <row r="244" spans="4:20">
      <c r="D244" s="47"/>
      <c r="P244" s="41" t="str">
        <f t="shared" si="9"/>
        <v/>
      </c>
      <c r="Q244" s="41" t="str">
        <f t="shared" si="10"/>
        <v/>
      </c>
      <c r="R244" s="41" t="str">
        <f>IFERROR(IF(K244="handling and wharfage",SUM(P244:Q244),IF(OR(K244="tank",K244="car",K244="boat"),INDEX(Rate!$B$4:$M$25,MATCH('Line&amp;Pheonix'!N244,Rate!$A$4:$A$25,0),MATCH('Line&amp;Pheonix'!L244,Rate!$B$3:$M$3,0))*O244*0.8,INDEX(Rate!$B$4:$M$25,MATCH('Line&amp;Pheonix'!N244,Rate!$A$4:$A$25,0),MATCH('Line&amp;Pheonix'!L244,Rate!$B$3:$M$3,0))*O244)),"")</f>
        <v/>
      </c>
      <c r="T244" s="42" t="str">
        <f t="shared" si="11"/>
        <v/>
      </c>
    </row>
    <row r="245" spans="4:20">
      <c r="D245" s="47"/>
      <c r="P245" s="41" t="str">
        <f t="shared" si="9"/>
        <v/>
      </c>
      <c r="Q245" s="41" t="str">
        <f t="shared" si="10"/>
        <v/>
      </c>
      <c r="R245" s="41" t="str">
        <f>IFERROR(IF(K245="handling and wharfage",SUM(P245:Q245),IF(OR(K245="tank",K245="car",K245="boat"),INDEX(Rate!$B$4:$M$25,MATCH('Line&amp;Pheonix'!N245,Rate!$A$4:$A$25,0),MATCH('Line&amp;Pheonix'!L245,Rate!$B$3:$M$3,0))*O245*0.8,INDEX(Rate!$B$4:$M$25,MATCH('Line&amp;Pheonix'!N245,Rate!$A$4:$A$25,0),MATCH('Line&amp;Pheonix'!L245,Rate!$B$3:$M$3,0))*O245)),"")</f>
        <v/>
      </c>
      <c r="T245" s="42" t="str">
        <f t="shared" si="11"/>
        <v/>
      </c>
    </row>
    <row r="246" spans="4:20">
      <c r="D246" s="47"/>
      <c r="P246" s="41" t="str">
        <f t="shared" si="9"/>
        <v/>
      </c>
      <c r="Q246" s="41" t="str">
        <f t="shared" si="10"/>
        <v/>
      </c>
      <c r="R246" s="41" t="str">
        <f>IFERROR(IF(K246="handling and wharfage",SUM(P246:Q246),IF(OR(K246="tank",K246="car",K246="boat"),INDEX(Rate!$B$4:$M$25,MATCH('Line&amp;Pheonix'!N246,Rate!$A$4:$A$25,0),MATCH('Line&amp;Pheonix'!L246,Rate!$B$3:$M$3,0))*O246*0.8,INDEX(Rate!$B$4:$M$25,MATCH('Line&amp;Pheonix'!N246,Rate!$A$4:$A$25,0),MATCH('Line&amp;Pheonix'!L246,Rate!$B$3:$M$3,0))*O246)),"")</f>
        <v/>
      </c>
      <c r="T246" s="42" t="str">
        <f t="shared" si="11"/>
        <v/>
      </c>
    </row>
    <row r="247" spans="4:20">
      <c r="D247" s="47"/>
      <c r="P247" s="41" t="str">
        <f t="shared" si="9"/>
        <v/>
      </c>
      <c r="Q247" s="41" t="str">
        <f t="shared" si="10"/>
        <v/>
      </c>
      <c r="R247" s="41" t="str">
        <f>IFERROR(IF(K247="handling and wharfage",SUM(P247:Q247),IF(OR(K247="tank",K247="car",K247="boat"),INDEX(Rate!$B$4:$M$25,MATCH('Line&amp;Pheonix'!N247,Rate!$A$4:$A$25,0),MATCH('Line&amp;Pheonix'!L247,Rate!$B$3:$M$3,0))*O247*0.8,INDEX(Rate!$B$4:$M$25,MATCH('Line&amp;Pheonix'!N247,Rate!$A$4:$A$25,0),MATCH('Line&amp;Pheonix'!L247,Rate!$B$3:$M$3,0))*O247)),"")</f>
        <v/>
      </c>
      <c r="T247" s="42" t="str">
        <f t="shared" si="11"/>
        <v/>
      </c>
    </row>
    <row r="248" spans="4:20">
      <c r="D248" s="47"/>
      <c r="P248" s="41" t="str">
        <f t="shared" si="9"/>
        <v/>
      </c>
      <c r="Q248" s="41" t="str">
        <f t="shared" si="10"/>
        <v/>
      </c>
      <c r="R248" s="41" t="str">
        <f>IFERROR(IF(K248="handling and wharfage",SUM(P248:Q248),IF(OR(K248="tank",K248="car",K248="boat"),INDEX(Rate!$B$4:$M$25,MATCH('Line&amp;Pheonix'!N248,Rate!$A$4:$A$25,0),MATCH('Line&amp;Pheonix'!L248,Rate!$B$3:$M$3,0))*O248*0.8,INDEX(Rate!$B$4:$M$25,MATCH('Line&amp;Pheonix'!N248,Rate!$A$4:$A$25,0),MATCH('Line&amp;Pheonix'!L248,Rate!$B$3:$M$3,0))*O248)),"")</f>
        <v/>
      </c>
      <c r="T248" s="42" t="str">
        <f t="shared" si="11"/>
        <v/>
      </c>
    </row>
    <row r="249" spans="4:20">
      <c r="D249" s="47"/>
      <c r="P249" s="41" t="str">
        <f t="shared" si="9"/>
        <v/>
      </c>
      <c r="Q249" s="41" t="str">
        <f t="shared" si="10"/>
        <v/>
      </c>
      <c r="R249" s="41" t="str">
        <f>IFERROR(IF(K249="handling and wharfage",SUM(P249:Q249),IF(OR(K249="tank",K249="car",K249="boat"),INDEX(Rate!$B$4:$M$25,MATCH('Line&amp;Pheonix'!N249,Rate!$A$4:$A$25,0),MATCH('Line&amp;Pheonix'!L249,Rate!$B$3:$M$3,0))*O249*0.8,INDEX(Rate!$B$4:$M$25,MATCH('Line&amp;Pheonix'!N249,Rate!$A$4:$A$25,0),MATCH('Line&amp;Pheonix'!L249,Rate!$B$3:$M$3,0))*O249)),"")</f>
        <v/>
      </c>
      <c r="T249" s="42" t="str">
        <f t="shared" si="11"/>
        <v/>
      </c>
    </row>
    <row r="250" spans="4:20">
      <c r="D250" s="47"/>
      <c r="P250" s="41" t="str">
        <f t="shared" si="9"/>
        <v/>
      </c>
      <c r="Q250" s="41" t="str">
        <f t="shared" si="10"/>
        <v/>
      </c>
      <c r="R250" s="41" t="str">
        <f>IFERROR(IF(K250="handling and wharfage",SUM(P250:Q250),IF(OR(K250="tank",K250="car",K250="boat"),INDEX(Rate!$B$4:$M$25,MATCH('Line&amp;Pheonix'!N250,Rate!$A$4:$A$25,0),MATCH('Line&amp;Pheonix'!L250,Rate!$B$3:$M$3,0))*O250*0.8,INDEX(Rate!$B$4:$M$25,MATCH('Line&amp;Pheonix'!N250,Rate!$A$4:$A$25,0),MATCH('Line&amp;Pheonix'!L250,Rate!$B$3:$M$3,0))*O250)),"")</f>
        <v/>
      </c>
      <c r="T250" s="42" t="str">
        <f t="shared" si="11"/>
        <v/>
      </c>
    </row>
    <row r="251" spans="4:20">
      <c r="D251" s="47"/>
      <c r="P251" s="41" t="str">
        <f t="shared" si="9"/>
        <v/>
      </c>
      <c r="Q251" s="41" t="str">
        <f t="shared" si="10"/>
        <v/>
      </c>
      <c r="R251" s="41" t="str">
        <f>IFERROR(IF(K251="handling and wharfage",SUM(P251:Q251),IF(OR(K251="tank",K251="car",K251="boat"),INDEX(Rate!$B$4:$M$25,MATCH('Line&amp;Pheonix'!N251,Rate!$A$4:$A$25,0),MATCH('Line&amp;Pheonix'!L251,Rate!$B$3:$M$3,0))*O251*0.8,INDEX(Rate!$B$4:$M$25,MATCH('Line&amp;Pheonix'!N251,Rate!$A$4:$A$25,0),MATCH('Line&amp;Pheonix'!L251,Rate!$B$3:$M$3,0))*O251)),"")</f>
        <v/>
      </c>
      <c r="T251" s="42" t="str">
        <f t="shared" si="11"/>
        <v/>
      </c>
    </row>
    <row r="252" spans="4:20">
      <c r="D252" s="47"/>
      <c r="P252" s="41" t="str">
        <f t="shared" si="9"/>
        <v/>
      </c>
      <c r="Q252" s="41" t="str">
        <f t="shared" si="10"/>
        <v/>
      </c>
      <c r="R252" s="41" t="str">
        <f>IFERROR(IF(K252="handling and wharfage",SUM(P252:Q252),IF(OR(K252="tank",K252="car",K252="boat"),INDEX(Rate!$B$4:$M$25,MATCH('Line&amp;Pheonix'!N252,Rate!$A$4:$A$25,0),MATCH('Line&amp;Pheonix'!L252,Rate!$B$3:$M$3,0))*O252*0.8,INDEX(Rate!$B$4:$M$25,MATCH('Line&amp;Pheonix'!N252,Rate!$A$4:$A$25,0),MATCH('Line&amp;Pheonix'!L252,Rate!$B$3:$M$3,0))*O252)),"")</f>
        <v/>
      </c>
      <c r="T252" s="42" t="str">
        <f t="shared" si="11"/>
        <v/>
      </c>
    </row>
    <row r="253" spans="16:20">
      <c r="P253" s="41" t="str">
        <f t="shared" si="9"/>
        <v/>
      </c>
      <c r="Q253" s="41" t="str">
        <f t="shared" si="10"/>
        <v/>
      </c>
      <c r="R253" s="41" t="str">
        <f>IFERROR(IF(K253="handling and wharfage",SUM(P253:Q253),IF(OR(K253="tank",K253="car",K253="boat"),INDEX(Rate!$B$4:$M$25,MATCH('Line&amp;Pheonix'!N253,Rate!$A$4:$A$25,0),MATCH('Line&amp;Pheonix'!L253,Rate!$B$3:$M$3,0))*O253*0.8,INDEX(Rate!$B$4:$M$25,MATCH('Line&amp;Pheonix'!N253,Rate!$A$4:$A$25,0),MATCH('Line&amp;Pheonix'!L253,Rate!$B$3:$M$3,0))*O253)),"")</f>
        <v/>
      </c>
      <c r="T253" s="42" t="str">
        <f t="shared" si="11"/>
        <v/>
      </c>
    </row>
    <row r="254" spans="16:20">
      <c r="P254" s="41" t="str">
        <f t="shared" si="9"/>
        <v/>
      </c>
      <c r="Q254" s="41" t="str">
        <f t="shared" si="10"/>
        <v/>
      </c>
      <c r="R254" s="41" t="str">
        <f>IFERROR(IF(K254="handling and wharfage",SUM(P254:Q254),IF(OR(K254="tank",K254="car",K254="boat"),INDEX(Rate!$B$4:$M$25,MATCH('Line&amp;Pheonix'!N254,Rate!$A$4:$A$25,0),MATCH('Line&amp;Pheonix'!L254,Rate!$B$3:$M$3,0))*O254*0.8,INDEX(Rate!$B$4:$M$25,MATCH('Line&amp;Pheonix'!N254,Rate!$A$4:$A$25,0),MATCH('Line&amp;Pheonix'!L254,Rate!$B$3:$M$3,0))*O254)),"")</f>
        <v/>
      </c>
      <c r="T254" s="42" t="str">
        <f t="shared" si="11"/>
        <v/>
      </c>
    </row>
    <row r="255" spans="4:20">
      <c r="D255" s="47"/>
      <c r="P255" s="41" t="str">
        <f t="shared" si="9"/>
        <v/>
      </c>
      <c r="Q255" s="41" t="str">
        <f t="shared" si="10"/>
        <v/>
      </c>
      <c r="R255" s="41" t="str">
        <f>IFERROR(IF(K255="handling and wharfage",SUM(P255:Q255),IF(OR(K255="tank",K255="car",K255="boat"),INDEX(Rate!$B$4:$M$25,MATCH('Line&amp;Pheonix'!N255,Rate!$A$4:$A$25,0),MATCH('Line&amp;Pheonix'!L255,Rate!$B$3:$M$3,0))*O255*0.8,INDEX(Rate!$B$4:$M$25,MATCH('Line&amp;Pheonix'!N255,Rate!$A$4:$A$25,0),MATCH('Line&amp;Pheonix'!L255,Rate!$B$3:$M$3,0))*O255)),"")</f>
        <v/>
      </c>
      <c r="T255" s="42" t="str">
        <f t="shared" si="11"/>
        <v/>
      </c>
    </row>
    <row r="256" spans="4:20">
      <c r="D256" s="47"/>
      <c r="P256" s="41" t="str">
        <f t="shared" si="9"/>
        <v/>
      </c>
      <c r="Q256" s="41" t="str">
        <f t="shared" si="10"/>
        <v/>
      </c>
      <c r="R256" s="41" t="str">
        <f>IFERROR(IF(K256="handling and wharfage",SUM(P256:Q256),IF(OR(K256="tank",K256="car",K256="boat"),INDEX(Rate!$B$4:$M$25,MATCH('Line&amp;Pheonix'!N256,Rate!$A$4:$A$25,0),MATCH('Line&amp;Pheonix'!L256,Rate!$B$3:$M$3,0))*O256*0.8,INDEX(Rate!$B$4:$M$25,MATCH('Line&amp;Pheonix'!N256,Rate!$A$4:$A$25,0),MATCH('Line&amp;Pheonix'!L256,Rate!$B$3:$M$3,0))*O256)),"")</f>
        <v/>
      </c>
      <c r="T256" s="42" t="str">
        <f t="shared" si="11"/>
        <v/>
      </c>
    </row>
    <row r="257" spans="4:20">
      <c r="D257" s="47"/>
      <c r="P257" s="41" t="str">
        <f t="shared" si="9"/>
        <v/>
      </c>
      <c r="Q257" s="41" t="str">
        <f t="shared" si="10"/>
        <v/>
      </c>
      <c r="R257" s="41" t="str">
        <f>IFERROR(IF(K257="handling and wharfage",SUM(P257:Q257),IF(OR(K257="tank",K257="car",K257="boat"),INDEX(Rate!$B$4:$M$25,MATCH('Line&amp;Pheonix'!N257,Rate!$A$4:$A$25,0),MATCH('Line&amp;Pheonix'!L257,Rate!$B$3:$M$3,0))*O257*0.8,INDEX(Rate!$B$4:$M$25,MATCH('Line&amp;Pheonix'!N257,Rate!$A$4:$A$25,0),MATCH('Line&amp;Pheonix'!L257,Rate!$B$3:$M$3,0))*O257)),"")</f>
        <v/>
      </c>
      <c r="T257" s="42" t="str">
        <f t="shared" si="11"/>
        <v/>
      </c>
    </row>
    <row r="258" spans="4:20">
      <c r="D258" s="47"/>
      <c r="P258" s="41" t="str">
        <f t="shared" si="9"/>
        <v/>
      </c>
      <c r="Q258" s="41" t="str">
        <f t="shared" si="10"/>
        <v/>
      </c>
      <c r="R258" s="41" t="str">
        <f>IFERROR(IF(K258="handling and wharfage",SUM(P258:Q258),IF(OR(K258="tank",K258="car",K258="boat"),INDEX(Rate!$B$4:$M$25,MATCH('Line&amp;Pheonix'!N258,Rate!$A$4:$A$25,0),MATCH('Line&amp;Pheonix'!L258,Rate!$B$3:$M$3,0))*O258*0.8,INDEX(Rate!$B$4:$M$25,MATCH('Line&amp;Pheonix'!N258,Rate!$A$4:$A$25,0),MATCH('Line&amp;Pheonix'!L258,Rate!$B$3:$M$3,0))*O258)),"")</f>
        <v/>
      </c>
      <c r="T258" s="42" t="str">
        <f t="shared" si="11"/>
        <v/>
      </c>
    </row>
    <row r="259" spans="4:20">
      <c r="D259" s="47"/>
      <c r="P259" s="41" t="str">
        <f t="shared" ref="P259:P322" si="12">IF(OR(K259="handling and wharfage",K259="rau handling and wharfage"),O259*42.1,"")</f>
        <v/>
      </c>
      <c r="Q259" s="41" t="str">
        <f t="shared" ref="Q259:Q322" si="13">IF(K259&lt;&gt;"handling and wharfage","",O259*3.5)</f>
        <v/>
      </c>
      <c r="R259" s="41" t="str">
        <f>IFERROR(IF(K259="handling and wharfage",SUM(P259:Q259),IF(OR(K259="tank",K259="car",K259="boat"),INDEX(Rate!$B$4:$M$25,MATCH('Line&amp;Pheonix'!N259,Rate!$A$4:$A$25,0),MATCH('Line&amp;Pheonix'!L259,Rate!$B$3:$M$3,0))*O259*0.8,INDEX(Rate!$B$4:$M$25,MATCH('Line&amp;Pheonix'!N259,Rate!$A$4:$A$25,0),MATCH('Line&amp;Pheonix'!L259,Rate!$B$3:$M$3,0))*O259)),"")</f>
        <v/>
      </c>
      <c r="T259" s="42" t="str">
        <f t="shared" ref="T259:T322" si="14">IF(ISBLANK(K259),"",IF(K259&lt;&gt;"handling and wharfage","F0070000061A","E31180000331"))</f>
        <v/>
      </c>
    </row>
    <row r="260" spans="4:20">
      <c r="D260" s="47"/>
      <c r="P260" s="41" t="str">
        <f t="shared" si="12"/>
        <v/>
      </c>
      <c r="Q260" s="41" t="str">
        <f t="shared" si="13"/>
        <v/>
      </c>
      <c r="R260" s="41" t="str">
        <f>IFERROR(IF(K260="handling and wharfage",SUM(P260:Q260),IF(OR(K260="tank",K260="car",K260="boat"),INDEX(Rate!$B$4:$M$25,MATCH('Line&amp;Pheonix'!N260,Rate!$A$4:$A$25,0),MATCH('Line&amp;Pheonix'!L260,Rate!$B$3:$M$3,0))*O260*0.8,INDEX(Rate!$B$4:$M$25,MATCH('Line&amp;Pheonix'!N260,Rate!$A$4:$A$25,0),MATCH('Line&amp;Pheonix'!L260,Rate!$B$3:$M$3,0))*O260)),"")</f>
        <v/>
      </c>
      <c r="T260" s="42" t="str">
        <f t="shared" si="14"/>
        <v/>
      </c>
    </row>
    <row r="261" spans="4:20">
      <c r="D261" s="47"/>
      <c r="P261" s="41" t="str">
        <f t="shared" si="12"/>
        <v/>
      </c>
      <c r="Q261" s="41" t="str">
        <f t="shared" si="13"/>
        <v/>
      </c>
      <c r="R261" s="41" t="str">
        <f>IFERROR(IF(K261="handling and wharfage",SUM(P261:Q261),IF(OR(K261="tank",K261="car",K261="boat"),INDEX(Rate!$B$4:$M$25,MATCH('Line&amp;Pheonix'!N261,Rate!$A$4:$A$25,0),MATCH('Line&amp;Pheonix'!L261,Rate!$B$3:$M$3,0))*O261*0.8,INDEX(Rate!$B$4:$M$25,MATCH('Line&amp;Pheonix'!N261,Rate!$A$4:$A$25,0),MATCH('Line&amp;Pheonix'!L261,Rate!$B$3:$M$3,0))*O261)),"")</f>
        <v/>
      </c>
      <c r="T261" s="42" t="str">
        <f t="shared" si="14"/>
        <v/>
      </c>
    </row>
    <row r="262" spans="4:20">
      <c r="D262" s="47"/>
      <c r="P262" s="41" t="str">
        <f t="shared" si="12"/>
        <v/>
      </c>
      <c r="Q262" s="41" t="str">
        <f t="shared" si="13"/>
        <v/>
      </c>
      <c r="R262" s="41" t="str">
        <f>IFERROR(IF(K262="handling and wharfage",SUM(P262:Q262),IF(OR(K262="tank",K262="car",K262="boat"),INDEX(Rate!$B$4:$M$25,MATCH('Line&amp;Pheonix'!N262,Rate!$A$4:$A$25,0),MATCH('Line&amp;Pheonix'!L262,Rate!$B$3:$M$3,0))*O262*0.8,INDEX(Rate!$B$4:$M$25,MATCH('Line&amp;Pheonix'!N262,Rate!$A$4:$A$25,0),MATCH('Line&amp;Pheonix'!L262,Rate!$B$3:$M$3,0))*O262)),"")</f>
        <v/>
      </c>
      <c r="T262" s="42" t="str">
        <f t="shared" si="14"/>
        <v/>
      </c>
    </row>
    <row r="263" spans="4:20">
      <c r="D263" s="47"/>
      <c r="P263" s="41" t="str">
        <f t="shared" si="12"/>
        <v/>
      </c>
      <c r="Q263" s="41" t="str">
        <f t="shared" si="13"/>
        <v/>
      </c>
      <c r="R263" s="41" t="str">
        <f>IFERROR(IF(K263="handling and wharfage",SUM(P263:Q263),IF(OR(K263="tank",K263="car",K263="boat"),INDEX(Rate!$B$4:$M$25,MATCH('Line&amp;Pheonix'!N263,Rate!$A$4:$A$25,0),MATCH('Line&amp;Pheonix'!L263,Rate!$B$3:$M$3,0))*O263*0.8,INDEX(Rate!$B$4:$M$25,MATCH('Line&amp;Pheonix'!N263,Rate!$A$4:$A$25,0),MATCH('Line&amp;Pheonix'!L263,Rate!$B$3:$M$3,0))*O263)),"")</f>
        <v/>
      </c>
      <c r="T263" s="42" t="str">
        <f t="shared" si="14"/>
        <v/>
      </c>
    </row>
    <row r="264" spans="4:20">
      <c r="D264" s="47"/>
      <c r="P264" s="41" t="str">
        <f t="shared" si="12"/>
        <v/>
      </c>
      <c r="Q264" s="41" t="str">
        <f t="shared" si="13"/>
        <v/>
      </c>
      <c r="R264" s="41" t="str">
        <f>IFERROR(IF(K264="handling and wharfage",SUM(P264:Q264),IF(OR(K264="tank",K264="car",K264="boat"),INDEX(Rate!$B$4:$M$25,MATCH('Line&amp;Pheonix'!N264,Rate!$A$4:$A$25,0),MATCH('Line&amp;Pheonix'!L264,Rate!$B$3:$M$3,0))*O264*0.8,INDEX(Rate!$B$4:$M$25,MATCH('Line&amp;Pheonix'!N264,Rate!$A$4:$A$25,0),MATCH('Line&amp;Pheonix'!L264,Rate!$B$3:$M$3,0))*O264)),"")</f>
        <v/>
      </c>
      <c r="T264" s="42" t="str">
        <f t="shared" si="14"/>
        <v/>
      </c>
    </row>
    <row r="265" spans="4:20">
      <c r="D265" s="47"/>
      <c r="P265" s="41" t="str">
        <f t="shared" si="12"/>
        <v/>
      </c>
      <c r="Q265" s="41" t="str">
        <f t="shared" si="13"/>
        <v/>
      </c>
      <c r="R265" s="41" t="str">
        <f>IFERROR(IF(K265="handling and wharfage",SUM(P265:Q265),IF(OR(K265="tank",K265="car",K265="boat"),INDEX(Rate!$B$4:$M$25,MATCH('Line&amp;Pheonix'!N265,Rate!$A$4:$A$25,0),MATCH('Line&amp;Pheonix'!L265,Rate!$B$3:$M$3,0))*O265*0.8,INDEX(Rate!$B$4:$M$25,MATCH('Line&amp;Pheonix'!N265,Rate!$A$4:$A$25,0),MATCH('Line&amp;Pheonix'!L265,Rate!$B$3:$M$3,0))*O265)),"")</f>
        <v/>
      </c>
      <c r="T265" s="42" t="str">
        <f t="shared" si="14"/>
        <v/>
      </c>
    </row>
    <row r="266" spans="4:20">
      <c r="D266" s="47"/>
      <c r="P266" s="41" t="str">
        <f t="shared" si="12"/>
        <v/>
      </c>
      <c r="Q266" s="41" t="str">
        <f t="shared" si="13"/>
        <v/>
      </c>
      <c r="R266" s="41" t="str">
        <f>IFERROR(IF(K266="handling and wharfage",SUM(P266:Q266),IF(OR(K266="tank",K266="car",K266="boat"),INDEX(Rate!$B$4:$M$25,MATCH('Line&amp;Pheonix'!N266,Rate!$A$4:$A$25,0),MATCH('Line&amp;Pheonix'!L266,Rate!$B$3:$M$3,0))*O266*0.8,INDEX(Rate!$B$4:$M$25,MATCH('Line&amp;Pheonix'!N266,Rate!$A$4:$A$25,0),MATCH('Line&amp;Pheonix'!L266,Rate!$B$3:$M$3,0))*O266)),"")</f>
        <v/>
      </c>
      <c r="T266" s="42" t="str">
        <f t="shared" si="14"/>
        <v/>
      </c>
    </row>
    <row r="267" spans="4:20">
      <c r="D267" s="47"/>
      <c r="P267" s="41" t="str">
        <f t="shared" si="12"/>
        <v/>
      </c>
      <c r="Q267" s="41" t="str">
        <f t="shared" si="13"/>
        <v/>
      </c>
      <c r="R267" s="41" t="str">
        <f>IFERROR(IF(K267="handling and wharfage",SUM(P267:Q267),IF(OR(K267="tank",K267="car",K267="boat"),INDEX(Rate!$B$4:$M$25,MATCH('Line&amp;Pheonix'!N267,Rate!$A$4:$A$25,0),MATCH('Line&amp;Pheonix'!L267,Rate!$B$3:$M$3,0))*O267*0.8,INDEX(Rate!$B$4:$M$25,MATCH('Line&amp;Pheonix'!N267,Rate!$A$4:$A$25,0),MATCH('Line&amp;Pheonix'!L267,Rate!$B$3:$M$3,0))*O267)),"")</f>
        <v/>
      </c>
      <c r="T267" s="42" t="str">
        <f t="shared" si="14"/>
        <v/>
      </c>
    </row>
    <row r="268" spans="4:20">
      <c r="D268" s="47"/>
      <c r="P268" s="41" t="str">
        <f t="shared" si="12"/>
        <v/>
      </c>
      <c r="Q268" s="41" t="str">
        <f t="shared" si="13"/>
        <v/>
      </c>
      <c r="R268" s="41" t="str">
        <f>IFERROR(IF(K268="handling and wharfage",SUM(P268:Q268),IF(OR(K268="tank",K268="car",K268="boat"),INDEX(Rate!$B$4:$M$25,MATCH('Line&amp;Pheonix'!N268,Rate!$A$4:$A$25,0),MATCH('Line&amp;Pheonix'!L268,Rate!$B$3:$M$3,0))*O268*0.8,INDEX(Rate!$B$4:$M$25,MATCH('Line&amp;Pheonix'!N268,Rate!$A$4:$A$25,0),MATCH('Line&amp;Pheonix'!L268,Rate!$B$3:$M$3,0))*O268)),"")</f>
        <v/>
      </c>
      <c r="T268" s="42" t="str">
        <f t="shared" si="14"/>
        <v/>
      </c>
    </row>
    <row r="269" spans="4:20">
      <c r="D269" s="47"/>
      <c r="P269" s="41" t="str">
        <f t="shared" si="12"/>
        <v/>
      </c>
      <c r="Q269" s="41" t="str">
        <f t="shared" si="13"/>
        <v/>
      </c>
      <c r="R269" s="41" t="str">
        <f>IFERROR(IF(K269="handling and wharfage",SUM(P269:Q269),IF(OR(K269="tank",K269="car",K269="boat"),INDEX(Rate!$B$4:$M$25,MATCH('Line&amp;Pheonix'!N269,Rate!$A$4:$A$25,0),MATCH('Line&amp;Pheonix'!L269,Rate!$B$3:$M$3,0))*O269*0.8,INDEX(Rate!$B$4:$M$25,MATCH('Line&amp;Pheonix'!N269,Rate!$A$4:$A$25,0),MATCH('Line&amp;Pheonix'!L269,Rate!$B$3:$M$3,0))*O269)),"")</f>
        <v/>
      </c>
      <c r="T269" s="42" t="str">
        <f t="shared" si="14"/>
        <v/>
      </c>
    </row>
    <row r="270" spans="4:20">
      <c r="D270" s="47"/>
      <c r="P270" s="41" t="str">
        <f t="shared" si="12"/>
        <v/>
      </c>
      <c r="Q270" s="41" t="str">
        <f t="shared" si="13"/>
        <v/>
      </c>
      <c r="R270" s="41" t="str">
        <f>IFERROR(IF(K270="handling and wharfage",SUM(P270:Q270),IF(OR(K270="tank",K270="car",K270="boat"),INDEX(Rate!$B$4:$M$25,MATCH('Line&amp;Pheonix'!N270,Rate!$A$4:$A$25,0),MATCH('Line&amp;Pheonix'!L270,Rate!$B$3:$M$3,0))*O270*0.8,INDEX(Rate!$B$4:$M$25,MATCH('Line&amp;Pheonix'!N270,Rate!$A$4:$A$25,0),MATCH('Line&amp;Pheonix'!L270,Rate!$B$3:$M$3,0))*O270)),"")</f>
        <v/>
      </c>
      <c r="T270" s="42" t="str">
        <f t="shared" si="14"/>
        <v/>
      </c>
    </row>
    <row r="271" spans="4:20">
      <c r="D271" s="47"/>
      <c r="P271" s="41" t="str">
        <f t="shared" si="12"/>
        <v/>
      </c>
      <c r="Q271" s="41" t="str">
        <f t="shared" si="13"/>
        <v/>
      </c>
      <c r="R271" s="41" t="str">
        <f>IFERROR(IF(K271="handling and wharfage",SUM(P271:Q271),IF(OR(K271="tank",K271="car",K271="boat"),INDEX(Rate!$B$4:$M$25,MATCH('Line&amp;Pheonix'!N271,Rate!$A$4:$A$25,0),MATCH('Line&amp;Pheonix'!L271,Rate!$B$3:$M$3,0))*O271*0.8,INDEX(Rate!$B$4:$M$25,MATCH('Line&amp;Pheonix'!N271,Rate!$A$4:$A$25,0),MATCH('Line&amp;Pheonix'!L271,Rate!$B$3:$M$3,0))*O271)),"")</f>
        <v/>
      </c>
      <c r="T271" s="42" t="str">
        <f t="shared" si="14"/>
        <v/>
      </c>
    </row>
    <row r="272" spans="4:20">
      <c r="D272" s="47"/>
      <c r="P272" s="41" t="str">
        <f t="shared" si="12"/>
        <v/>
      </c>
      <c r="Q272" s="41" t="str">
        <f t="shared" si="13"/>
        <v/>
      </c>
      <c r="R272" s="41" t="str">
        <f>IFERROR(IF(K272="handling and wharfage",SUM(P272:Q272),IF(OR(K272="tank",K272="car",K272="boat"),INDEX(Rate!$B$4:$M$25,MATCH('Line&amp;Pheonix'!N272,Rate!$A$4:$A$25,0),MATCH('Line&amp;Pheonix'!L272,Rate!$B$3:$M$3,0))*O272*0.8,INDEX(Rate!$B$4:$M$25,MATCH('Line&amp;Pheonix'!N272,Rate!$A$4:$A$25,0),MATCH('Line&amp;Pheonix'!L272,Rate!$B$3:$M$3,0))*O272)),"")</f>
        <v/>
      </c>
      <c r="T272" s="42" t="str">
        <f t="shared" si="14"/>
        <v/>
      </c>
    </row>
    <row r="273" spans="4:20">
      <c r="D273" s="47"/>
      <c r="P273" s="41" t="str">
        <f t="shared" si="12"/>
        <v/>
      </c>
      <c r="Q273" s="41" t="str">
        <f t="shared" si="13"/>
        <v/>
      </c>
      <c r="R273" s="41" t="str">
        <f>IFERROR(IF(K273="handling and wharfage",SUM(P273:Q273),IF(OR(K273="tank",K273="car",K273="boat"),INDEX(Rate!$B$4:$M$25,MATCH('Line&amp;Pheonix'!N273,Rate!$A$4:$A$25,0),MATCH('Line&amp;Pheonix'!L273,Rate!$B$3:$M$3,0))*O273*0.8,INDEX(Rate!$B$4:$M$25,MATCH('Line&amp;Pheonix'!N273,Rate!$A$4:$A$25,0),MATCH('Line&amp;Pheonix'!L273,Rate!$B$3:$M$3,0))*O273)),"")</f>
        <v/>
      </c>
      <c r="T273" s="42" t="str">
        <f t="shared" si="14"/>
        <v/>
      </c>
    </row>
    <row r="274" spans="4:20">
      <c r="D274" s="47"/>
      <c r="P274" s="41" t="str">
        <f t="shared" si="12"/>
        <v/>
      </c>
      <c r="Q274" s="41" t="str">
        <f t="shared" si="13"/>
        <v/>
      </c>
      <c r="R274" s="41" t="str">
        <f>IFERROR(IF(K274="handling and wharfage",SUM(P274:Q274),IF(OR(K274="tank",K274="car",K274="boat"),INDEX(Rate!$B$4:$M$25,MATCH('Line&amp;Pheonix'!N274,Rate!$A$4:$A$25,0),MATCH('Line&amp;Pheonix'!L274,Rate!$B$3:$M$3,0))*O274*0.8,INDEX(Rate!$B$4:$M$25,MATCH('Line&amp;Pheonix'!N274,Rate!$A$4:$A$25,0),MATCH('Line&amp;Pheonix'!L274,Rate!$B$3:$M$3,0))*O274)),"")</f>
        <v/>
      </c>
      <c r="T274" s="42" t="str">
        <f t="shared" si="14"/>
        <v/>
      </c>
    </row>
    <row r="275" spans="4:20">
      <c r="D275" s="47"/>
      <c r="P275" s="41" t="str">
        <f t="shared" si="12"/>
        <v/>
      </c>
      <c r="Q275" s="41" t="str">
        <f t="shared" si="13"/>
        <v/>
      </c>
      <c r="R275" s="41" t="str">
        <f>IFERROR(IF(K275="handling and wharfage",SUM(P275:Q275),IF(OR(K275="tank",K275="car",K275="boat"),INDEX(Rate!$B$4:$M$25,MATCH('Line&amp;Pheonix'!N275,Rate!$A$4:$A$25,0),MATCH('Line&amp;Pheonix'!L275,Rate!$B$3:$M$3,0))*O275*0.8,INDEX(Rate!$B$4:$M$25,MATCH('Line&amp;Pheonix'!N275,Rate!$A$4:$A$25,0),MATCH('Line&amp;Pheonix'!L275,Rate!$B$3:$M$3,0))*O275)),"")</f>
        <v/>
      </c>
      <c r="T275" s="42" t="str">
        <f t="shared" si="14"/>
        <v/>
      </c>
    </row>
    <row r="276" spans="4:20">
      <c r="D276" s="47"/>
      <c r="P276" s="41" t="str">
        <f t="shared" si="12"/>
        <v/>
      </c>
      <c r="Q276" s="41" t="str">
        <f t="shared" si="13"/>
        <v/>
      </c>
      <c r="R276" s="41" t="str">
        <f>IFERROR(IF(K276="handling and wharfage",SUM(P276:Q276),IF(OR(K276="tank",K276="car",K276="boat"),INDEX(Rate!$B$4:$M$25,MATCH('Line&amp;Pheonix'!N276,Rate!$A$4:$A$25,0),MATCH('Line&amp;Pheonix'!L276,Rate!$B$3:$M$3,0))*O276*0.8,INDEX(Rate!$B$4:$M$25,MATCH('Line&amp;Pheonix'!N276,Rate!$A$4:$A$25,0),MATCH('Line&amp;Pheonix'!L276,Rate!$B$3:$M$3,0))*O276)),"")</f>
        <v/>
      </c>
      <c r="T276" s="42" t="str">
        <f t="shared" si="14"/>
        <v/>
      </c>
    </row>
    <row r="277" spans="4:20">
      <c r="D277" s="47"/>
      <c r="P277" s="41" t="str">
        <f t="shared" si="12"/>
        <v/>
      </c>
      <c r="Q277" s="41" t="str">
        <f t="shared" si="13"/>
        <v/>
      </c>
      <c r="R277" s="41" t="str">
        <f>IFERROR(IF(K277="handling and wharfage",SUM(P277:Q277),IF(OR(K277="tank",K277="car",K277="boat"),INDEX(Rate!$B$4:$M$25,MATCH('Line&amp;Pheonix'!N277,Rate!$A$4:$A$25,0),MATCH('Line&amp;Pheonix'!L277,Rate!$B$3:$M$3,0))*O277*0.8,INDEX(Rate!$B$4:$M$25,MATCH('Line&amp;Pheonix'!N277,Rate!$A$4:$A$25,0),MATCH('Line&amp;Pheonix'!L277,Rate!$B$3:$M$3,0))*O277)),"")</f>
        <v/>
      </c>
      <c r="T277" s="42" t="str">
        <f t="shared" si="14"/>
        <v/>
      </c>
    </row>
    <row r="278" spans="4:20">
      <c r="D278" s="47"/>
      <c r="P278" s="41" t="str">
        <f t="shared" si="12"/>
        <v/>
      </c>
      <c r="Q278" s="41" t="str">
        <f t="shared" si="13"/>
        <v/>
      </c>
      <c r="R278" s="41" t="str">
        <f>IFERROR(IF(K278="handling and wharfage",SUM(P278:Q278),IF(OR(K278="tank",K278="car",K278="boat"),INDEX(Rate!$B$4:$M$25,MATCH('Line&amp;Pheonix'!N278,Rate!$A$4:$A$25,0),MATCH('Line&amp;Pheonix'!L278,Rate!$B$3:$M$3,0))*O278*0.8,INDEX(Rate!$B$4:$M$25,MATCH('Line&amp;Pheonix'!N278,Rate!$A$4:$A$25,0),MATCH('Line&amp;Pheonix'!L278,Rate!$B$3:$M$3,0))*O278)),"")</f>
        <v/>
      </c>
      <c r="T278" s="42" t="str">
        <f t="shared" si="14"/>
        <v/>
      </c>
    </row>
    <row r="279" spans="4:20">
      <c r="D279" s="47"/>
      <c r="P279" s="41" t="str">
        <f t="shared" si="12"/>
        <v/>
      </c>
      <c r="Q279" s="41" t="str">
        <f t="shared" si="13"/>
        <v/>
      </c>
      <c r="R279" s="41" t="str">
        <f>IFERROR(IF(K279="handling and wharfage",SUM(P279:Q279),IF(OR(K279="tank",K279="car",K279="boat"),INDEX(Rate!$B$4:$M$25,MATCH('Line&amp;Pheonix'!N279,Rate!$A$4:$A$25,0),MATCH('Line&amp;Pheonix'!L279,Rate!$B$3:$M$3,0))*O279*0.8,INDEX(Rate!$B$4:$M$25,MATCH('Line&amp;Pheonix'!N279,Rate!$A$4:$A$25,0),MATCH('Line&amp;Pheonix'!L279,Rate!$B$3:$M$3,0))*O279)),"")</f>
        <v/>
      </c>
      <c r="T279" s="42" t="str">
        <f t="shared" si="14"/>
        <v/>
      </c>
    </row>
    <row r="280" spans="4:20">
      <c r="D280" s="47"/>
      <c r="P280" s="41" t="str">
        <f t="shared" si="12"/>
        <v/>
      </c>
      <c r="Q280" s="41" t="str">
        <f t="shared" si="13"/>
        <v/>
      </c>
      <c r="R280" s="41" t="str">
        <f>IFERROR(IF(K280="handling and wharfage",SUM(P280:Q280),IF(OR(K280="tank",K280="car",K280="boat"),INDEX(Rate!$B$4:$M$25,MATCH('Line&amp;Pheonix'!N280,Rate!$A$4:$A$25,0),MATCH('Line&amp;Pheonix'!L280,Rate!$B$3:$M$3,0))*O280*0.8,INDEX(Rate!$B$4:$M$25,MATCH('Line&amp;Pheonix'!N280,Rate!$A$4:$A$25,0),MATCH('Line&amp;Pheonix'!L280,Rate!$B$3:$M$3,0))*O280)),"")</f>
        <v/>
      </c>
      <c r="T280" s="42" t="str">
        <f t="shared" si="14"/>
        <v/>
      </c>
    </row>
    <row r="281" spans="4:20">
      <c r="D281" s="47"/>
      <c r="P281" s="41" t="str">
        <f t="shared" si="12"/>
        <v/>
      </c>
      <c r="Q281" s="41" t="str">
        <f t="shared" si="13"/>
        <v/>
      </c>
      <c r="R281" s="41" t="str">
        <f>IFERROR(IF(K281="handling and wharfage",SUM(P281:Q281),IF(OR(K281="tank",K281="car",K281="boat"),INDEX(Rate!$B$4:$M$25,MATCH('Line&amp;Pheonix'!N281,Rate!$A$4:$A$25,0),MATCH('Line&amp;Pheonix'!L281,Rate!$B$3:$M$3,0))*O281*0.8,INDEX(Rate!$B$4:$M$25,MATCH('Line&amp;Pheonix'!N281,Rate!$A$4:$A$25,0),MATCH('Line&amp;Pheonix'!L281,Rate!$B$3:$M$3,0))*O281)),"")</f>
        <v/>
      </c>
      <c r="T281" s="42" t="str">
        <f t="shared" si="14"/>
        <v/>
      </c>
    </row>
    <row r="282" spans="4:20">
      <c r="D282" s="47"/>
      <c r="P282" s="41" t="str">
        <f t="shared" si="12"/>
        <v/>
      </c>
      <c r="Q282" s="41" t="str">
        <f t="shared" si="13"/>
        <v/>
      </c>
      <c r="R282" s="41" t="str">
        <f>IFERROR(IF(K282="handling and wharfage",SUM(P282:Q282),IF(OR(K282="tank",K282="car",K282="boat"),INDEX(Rate!$B$4:$M$25,MATCH('Line&amp;Pheonix'!N282,Rate!$A$4:$A$25,0),MATCH('Line&amp;Pheonix'!L282,Rate!$B$3:$M$3,0))*O282*0.8,INDEX(Rate!$B$4:$M$25,MATCH('Line&amp;Pheonix'!N282,Rate!$A$4:$A$25,0),MATCH('Line&amp;Pheonix'!L282,Rate!$B$3:$M$3,0))*O282)),"")</f>
        <v/>
      </c>
      <c r="T282" s="42" t="str">
        <f t="shared" si="14"/>
        <v/>
      </c>
    </row>
    <row r="283" spans="4:20">
      <c r="D283" s="47"/>
      <c r="P283" s="41" t="str">
        <f t="shared" si="12"/>
        <v/>
      </c>
      <c r="Q283" s="41" t="str">
        <f t="shared" si="13"/>
        <v/>
      </c>
      <c r="R283" s="41" t="str">
        <f>IFERROR(IF(K283="handling and wharfage",SUM(P283:Q283),IF(OR(K283="tank",K283="car",K283="boat"),INDEX(Rate!$B$4:$M$25,MATCH('Line&amp;Pheonix'!N283,Rate!$A$4:$A$25,0),MATCH('Line&amp;Pheonix'!L283,Rate!$B$3:$M$3,0))*O283*0.8,INDEX(Rate!$B$4:$M$25,MATCH('Line&amp;Pheonix'!N283,Rate!$A$4:$A$25,0),MATCH('Line&amp;Pheonix'!L283,Rate!$B$3:$M$3,0))*O283)),"")</f>
        <v/>
      </c>
      <c r="T283" s="42" t="str">
        <f t="shared" si="14"/>
        <v/>
      </c>
    </row>
    <row r="284" spans="4:20">
      <c r="D284" s="47"/>
      <c r="P284" s="41" t="str">
        <f t="shared" si="12"/>
        <v/>
      </c>
      <c r="Q284" s="41" t="str">
        <f t="shared" si="13"/>
        <v/>
      </c>
      <c r="R284" s="41" t="str">
        <f>IFERROR(IF(K284="handling and wharfage",SUM(P284:Q284),IF(OR(K284="tank",K284="car",K284="boat"),INDEX(Rate!$B$4:$M$25,MATCH('Line&amp;Pheonix'!N284,Rate!$A$4:$A$25,0),MATCH('Line&amp;Pheonix'!L284,Rate!$B$3:$M$3,0))*O284*0.8,INDEX(Rate!$B$4:$M$25,MATCH('Line&amp;Pheonix'!N284,Rate!$A$4:$A$25,0),MATCH('Line&amp;Pheonix'!L284,Rate!$B$3:$M$3,0))*O284)),"")</f>
        <v/>
      </c>
      <c r="T284" s="42" t="str">
        <f t="shared" si="14"/>
        <v/>
      </c>
    </row>
    <row r="285" spans="4:20">
      <c r="D285" s="47"/>
      <c r="P285" s="41" t="str">
        <f t="shared" si="12"/>
        <v/>
      </c>
      <c r="Q285" s="41" t="str">
        <f t="shared" si="13"/>
        <v/>
      </c>
      <c r="R285" s="41" t="str">
        <f>IFERROR(IF(K285="handling and wharfage",SUM(P285:Q285),IF(OR(K285="tank",K285="car",K285="boat"),INDEX(Rate!$B$4:$M$25,MATCH('Line&amp;Pheonix'!N285,Rate!$A$4:$A$25,0),MATCH('Line&amp;Pheonix'!L285,Rate!$B$3:$M$3,0))*O285*0.8,INDEX(Rate!$B$4:$M$25,MATCH('Line&amp;Pheonix'!N285,Rate!$A$4:$A$25,0),MATCH('Line&amp;Pheonix'!L285,Rate!$B$3:$M$3,0))*O285)),"")</f>
        <v/>
      </c>
      <c r="T285" s="42" t="str">
        <f t="shared" si="14"/>
        <v/>
      </c>
    </row>
    <row r="286" spans="4:20">
      <c r="D286" s="47"/>
      <c r="P286" s="41" t="str">
        <f t="shared" si="12"/>
        <v/>
      </c>
      <c r="Q286" s="41" t="str">
        <f t="shared" si="13"/>
        <v/>
      </c>
      <c r="R286" s="41" t="str">
        <f>IFERROR(IF(K286="handling and wharfage",SUM(P286:Q286),IF(OR(K286="tank",K286="car",K286="boat"),INDEX(Rate!$B$4:$M$25,MATCH('Line&amp;Pheonix'!N286,Rate!$A$4:$A$25,0),MATCH('Line&amp;Pheonix'!L286,Rate!$B$3:$M$3,0))*O286*0.8,INDEX(Rate!$B$4:$M$25,MATCH('Line&amp;Pheonix'!N286,Rate!$A$4:$A$25,0),MATCH('Line&amp;Pheonix'!L286,Rate!$B$3:$M$3,0))*O286)),"")</f>
        <v/>
      </c>
      <c r="T286" s="42" t="str">
        <f t="shared" si="14"/>
        <v/>
      </c>
    </row>
    <row r="287" spans="4:20">
      <c r="D287" s="47"/>
      <c r="P287" s="41" t="str">
        <f t="shared" si="12"/>
        <v/>
      </c>
      <c r="Q287" s="41" t="str">
        <f t="shared" si="13"/>
        <v/>
      </c>
      <c r="R287" s="41" t="str">
        <f>IFERROR(IF(K287="handling and wharfage",SUM(P287:Q287),IF(OR(K287="tank",K287="car",K287="boat"),INDEX(Rate!$B$4:$M$25,MATCH('Line&amp;Pheonix'!N287,Rate!$A$4:$A$25,0),MATCH('Line&amp;Pheonix'!L287,Rate!$B$3:$M$3,0))*O287*0.8,INDEX(Rate!$B$4:$M$25,MATCH('Line&amp;Pheonix'!N287,Rate!$A$4:$A$25,0),MATCH('Line&amp;Pheonix'!L287,Rate!$B$3:$M$3,0))*O287)),"")</f>
        <v/>
      </c>
      <c r="T287" s="42" t="str">
        <f t="shared" si="14"/>
        <v/>
      </c>
    </row>
    <row r="288" spans="4:20">
      <c r="D288" s="47"/>
      <c r="P288" s="41" t="str">
        <f t="shared" si="12"/>
        <v/>
      </c>
      <c r="Q288" s="41" t="str">
        <f t="shared" si="13"/>
        <v/>
      </c>
      <c r="R288" s="41" t="str">
        <f>IFERROR(IF(K288="handling and wharfage",SUM(P288:Q288),IF(OR(K288="tank",K288="car",K288="boat"),INDEX(Rate!$B$4:$M$25,MATCH('Line&amp;Pheonix'!N288,Rate!$A$4:$A$25,0),MATCH('Line&amp;Pheonix'!L288,Rate!$B$3:$M$3,0))*O288*0.8,INDEX(Rate!$B$4:$M$25,MATCH('Line&amp;Pheonix'!N288,Rate!$A$4:$A$25,0),MATCH('Line&amp;Pheonix'!L288,Rate!$B$3:$M$3,0))*O288)),"")</f>
        <v/>
      </c>
      <c r="T288" s="42" t="str">
        <f t="shared" si="14"/>
        <v/>
      </c>
    </row>
    <row r="289" spans="4:20">
      <c r="D289" s="47"/>
      <c r="P289" s="41" t="str">
        <f t="shared" si="12"/>
        <v/>
      </c>
      <c r="Q289" s="41" t="str">
        <f t="shared" si="13"/>
        <v/>
      </c>
      <c r="R289" s="41" t="str">
        <f>IFERROR(IF(K289="handling and wharfage",SUM(P289:Q289),IF(OR(K289="tank",K289="car",K289="boat"),INDEX(Rate!$B$4:$M$25,MATCH('Line&amp;Pheonix'!N289,Rate!$A$4:$A$25,0),MATCH('Line&amp;Pheonix'!L289,Rate!$B$3:$M$3,0))*O289*0.8,INDEX(Rate!$B$4:$M$25,MATCH('Line&amp;Pheonix'!N289,Rate!$A$4:$A$25,0),MATCH('Line&amp;Pheonix'!L289,Rate!$B$3:$M$3,0))*O289)),"")</f>
        <v/>
      </c>
      <c r="T289" s="42" t="str">
        <f t="shared" si="14"/>
        <v/>
      </c>
    </row>
    <row r="290" spans="4:20">
      <c r="D290" s="47"/>
      <c r="P290" s="41" t="str">
        <f t="shared" si="12"/>
        <v/>
      </c>
      <c r="Q290" s="41" t="str">
        <f t="shared" si="13"/>
        <v/>
      </c>
      <c r="R290" s="41" t="str">
        <f>IFERROR(IF(K290="handling and wharfage",SUM(P290:Q290),IF(OR(K290="tank",K290="car",K290="boat"),INDEX(Rate!$B$4:$M$25,MATCH('Line&amp;Pheonix'!N290,Rate!$A$4:$A$25,0),MATCH('Line&amp;Pheonix'!L290,Rate!$B$3:$M$3,0))*O290*0.8,INDEX(Rate!$B$4:$M$25,MATCH('Line&amp;Pheonix'!N290,Rate!$A$4:$A$25,0),MATCH('Line&amp;Pheonix'!L290,Rate!$B$3:$M$3,0))*O290)),"")</f>
        <v/>
      </c>
      <c r="T290" s="42" t="str">
        <f t="shared" si="14"/>
        <v/>
      </c>
    </row>
    <row r="291" spans="4:20">
      <c r="D291" s="47"/>
      <c r="P291" s="41" t="str">
        <f t="shared" si="12"/>
        <v/>
      </c>
      <c r="Q291" s="41" t="str">
        <f t="shared" si="13"/>
        <v/>
      </c>
      <c r="R291" s="41" t="str">
        <f>IFERROR(IF(K291="handling and wharfage",SUM(P291:Q291),IF(OR(K291="tank",K291="car",K291="boat"),INDEX(Rate!$B$4:$M$25,MATCH('Line&amp;Pheonix'!N291,Rate!$A$4:$A$25,0),MATCH('Line&amp;Pheonix'!L291,Rate!$B$3:$M$3,0))*O291*0.8,INDEX(Rate!$B$4:$M$25,MATCH('Line&amp;Pheonix'!N291,Rate!$A$4:$A$25,0),MATCH('Line&amp;Pheonix'!L291,Rate!$B$3:$M$3,0))*O291)),"")</f>
        <v/>
      </c>
      <c r="T291" s="42" t="str">
        <f t="shared" si="14"/>
        <v/>
      </c>
    </row>
    <row r="292" spans="4:20">
      <c r="D292" s="47"/>
      <c r="P292" s="41" t="str">
        <f t="shared" si="12"/>
        <v/>
      </c>
      <c r="Q292" s="41" t="str">
        <f t="shared" si="13"/>
        <v/>
      </c>
      <c r="R292" s="41" t="str">
        <f>IFERROR(IF(K292="handling and wharfage",SUM(P292:Q292),IF(OR(K292="tank",K292="car",K292="boat"),INDEX(Rate!$B$4:$M$25,MATCH('Line&amp;Pheonix'!N292,Rate!$A$4:$A$25,0),MATCH('Line&amp;Pheonix'!L292,Rate!$B$3:$M$3,0))*O292*0.8,INDEX(Rate!$B$4:$M$25,MATCH('Line&amp;Pheonix'!N292,Rate!$A$4:$A$25,0),MATCH('Line&amp;Pheonix'!L292,Rate!$B$3:$M$3,0))*O292)),"")</f>
        <v/>
      </c>
      <c r="T292" s="42" t="str">
        <f t="shared" si="14"/>
        <v/>
      </c>
    </row>
    <row r="293" spans="4:20">
      <c r="D293" s="47"/>
      <c r="P293" s="41" t="str">
        <f t="shared" si="12"/>
        <v/>
      </c>
      <c r="Q293" s="41" t="str">
        <f t="shared" si="13"/>
        <v/>
      </c>
      <c r="R293" s="41" t="str">
        <f>IFERROR(IF(K293="handling and wharfage",SUM(P293:Q293),IF(OR(K293="tank",K293="car",K293="boat"),INDEX(Rate!$B$4:$M$25,MATCH('Line&amp;Pheonix'!N293,Rate!$A$4:$A$25,0),MATCH('Line&amp;Pheonix'!L293,Rate!$B$3:$M$3,0))*O293*0.8,INDEX(Rate!$B$4:$M$25,MATCH('Line&amp;Pheonix'!N293,Rate!$A$4:$A$25,0),MATCH('Line&amp;Pheonix'!L293,Rate!$B$3:$M$3,0))*O293)),"")</f>
        <v/>
      </c>
      <c r="T293" s="42" t="str">
        <f t="shared" si="14"/>
        <v/>
      </c>
    </row>
    <row r="294" spans="4:20">
      <c r="D294" s="47"/>
      <c r="P294" s="41" t="str">
        <f t="shared" si="12"/>
        <v/>
      </c>
      <c r="Q294" s="41" t="str">
        <f t="shared" si="13"/>
        <v/>
      </c>
      <c r="R294" s="41" t="str">
        <f>IFERROR(IF(K294="handling and wharfage",SUM(P294:Q294),IF(OR(K294="tank",K294="car",K294="boat"),INDEX(Rate!$B$4:$M$25,MATCH('Line&amp;Pheonix'!N294,Rate!$A$4:$A$25,0),MATCH('Line&amp;Pheonix'!L294,Rate!$B$3:$M$3,0))*O294*0.8,INDEX(Rate!$B$4:$M$25,MATCH('Line&amp;Pheonix'!N294,Rate!$A$4:$A$25,0),MATCH('Line&amp;Pheonix'!L294,Rate!$B$3:$M$3,0))*O294)),"")</f>
        <v/>
      </c>
      <c r="T294" s="42" t="str">
        <f t="shared" si="14"/>
        <v/>
      </c>
    </row>
    <row r="295" spans="4:20">
      <c r="D295" s="47"/>
      <c r="P295" s="41" t="str">
        <f t="shared" si="12"/>
        <v/>
      </c>
      <c r="Q295" s="41" t="str">
        <f t="shared" si="13"/>
        <v/>
      </c>
      <c r="R295" s="41" t="str">
        <f>IFERROR(IF(K295="handling and wharfage",SUM(P295:Q295),IF(OR(K295="tank",K295="car",K295="boat"),INDEX(Rate!$B$4:$M$25,MATCH('Line&amp;Pheonix'!N295,Rate!$A$4:$A$25,0),MATCH('Line&amp;Pheonix'!L295,Rate!$B$3:$M$3,0))*O295*0.8,INDEX(Rate!$B$4:$M$25,MATCH('Line&amp;Pheonix'!N295,Rate!$A$4:$A$25,0),MATCH('Line&amp;Pheonix'!L295,Rate!$B$3:$M$3,0))*O295)),"")</f>
        <v/>
      </c>
      <c r="T295" s="42" t="str">
        <f t="shared" si="14"/>
        <v/>
      </c>
    </row>
    <row r="296" spans="4:20">
      <c r="D296" s="47"/>
      <c r="P296" s="41" t="str">
        <f t="shared" si="12"/>
        <v/>
      </c>
      <c r="Q296" s="41" t="str">
        <f t="shared" si="13"/>
        <v/>
      </c>
      <c r="R296" s="41" t="str">
        <f>IFERROR(IF(K296="handling and wharfage",SUM(P296:Q296),IF(OR(K296="tank",K296="car",K296="boat"),INDEX(Rate!$B$4:$M$25,MATCH('Line&amp;Pheonix'!N296,Rate!$A$4:$A$25,0),MATCH('Line&amp;Pheonix'!L296,Rate!$B$3:$M$3,0))*O296*0.8,INDEX(Rate!$B$4:$M$25,MATCH('Line&amp;Pheonix'!N296,Rate!$A$4:$A$25,0),MATCH('Line&amp;Pheonix'!L296,Rate!$B$3:$M$3,0))*O296)),"")</f>
        <v/>
      </c>
      <c r="T296" s="42" t="str">
        <f t="shared" si="14"/>
        <v/>
      </c>
    </row>
    <row r="297" spans="4:20">
      <c r="D297" s="47"/>
      <c r="P297" s="41" t="str">
        <f t="shared" si="12"/>
        <v/>
      </c>
      <c r="Q297" s="41" t="str">
        <f t="shared" si="13"/>
        <v/>
      </c>
      <c r="R297" s="41" t="str">
        <f>IFERROR(IF(K297="handling and wharfage",SUM(P297:Q297),IF(OR(K297="tank",K297="car",K297="boat"),INDEX(Rate!$B$4:$M$25,MATCH('Line&amp;Pheonix'!N297,Rate!$A$4:$A$25,0),MATCH('Line&amp;Pheonix'!L297,Rate!$B$3:$M$3,0))*O297*0.8,INDEX(Rate!$B$4:$M$25,MATCH('Line&amp;Pheonix'!N297,Rate!$A$4:$A$25,0),MATCH('Line&amp;Pheonix'!L297,Rate!$B$3:$M$3,0))*O297)),"")</f>
        <v/>
      </c>
      <c r="T297" s="42" t="str">
        <f t="shared" si="14"/>
        <v/>
      </c>
    </row>
    <row r="298" spans="4:20">
      <c r="D298" s="47"/>
      <c r="P298" s="41" t="str">
        <f t="shared" si="12"/>
        <v/>
      </c>
      <c r="Q298" s="41" t="str">
        <f t="shared" si="13"/>
        <v/>
      </c>
      <c r="R298" s="41" t="str">
        <f>IFERROR(IF(K298="handling and wharfage",SUM(P298:Q298),IF(OR(K298="tank",K298="car",K298="boat"),INDEX(Rate!$B$4:$M$25,MATCH('Line&amp;Pheonix'!N298,Rate!$A$4:$A$25,0),MATCH('Line&amp;Pheonix'!L298,Rate!$B$3:$M$3,0))*O298*0.8,INDEX(Rate!$B$4:$M$25,MATCH('Line&amp;Pheonix'!N298,Rate!$A$4:$A$25,0),MATCH('Line&amp;Pheonix'!L298,Rate!$B$3:$M$3,0))*O298)),"")</f>
        <v/>
      </c>
      <c r="T298" s="42" t="str">
        <f t="shared" si="14"/>
        <v/>
      </c>
    </row>
    <row r="299" spans="4:20">
      <c r="D299" s="47"/>
      <c r="P299" s="41" t="str">
        <f t="shared" si="12"/>
        <v/>
      </c>
      <c r="Q299" s="41" t="str">
        <f t="shared" si="13"/>
        <v/>
      </c>
      <c r="R299" s="41" t="str">
        <f>IFERROR(IF(K299="handling and wharfage",SUM(P299:Q299),IF(OR(K299="tank",K299="car",K299="boat"),INDEX(Rate!$B$4:$M$25,MATCH('Line&amp;Pheonix'!N299,Rate!$A$4:$A$25,0),MATCH('Line&amp;Pheonix'!L299,Rate!$B$3:$M$3,0))*O299*0.8,INDEX(Rate!$B$4:$M$25,MATCH('Line&amp;Pheonix'!N299,Rate!$A$4:$A$25,0),MATCH('Line&amp;Pheonix'!L299,Rate!$B$3:$M$3,0))*O299)),"")</f>
        <v/>
      </c>
      <c r="T299" s="42" t="str">
        <f t="shared" si="14"/>
        <v/>
      </c>
    </row>
    <row r="300" spans="4:20">
      <c r="D300" s="47"/>
      <c r="P300" s="41" t="str">
        <f t="shared" si="12"/>
        <v/>
      </c>
      <c r="Q300" s="41" t="str">
        <f t="shared" si="13"/>
        <v/>
      </c>
      <c r="R300" s="41" t="str">
        <f>IFERROR(IF(K300="handling and wharfage",SUM(P300:Q300),IF(OR(K300="tank",K300="car",K300="boat"),INDEX(Rate!$B$4:$M$25,MATCH('Line&amp;Pheonix'!N300,Rate!$A$4:$A$25,0),MATCH('Line&amp;Pheonix'!L300,Rate!$B$3:$M$3,0))*O300*0.8,INDEX(Rate!$B$4:$M$25,MATCH('Line&amp;Pheonix'!N300,Rate!$A$4:$A$25,0),MATCH('Line&amp;Pheonix'!L300,Rate!$B$3:$M$3,0))*O300)),"")</f>
        <v/>
      </c>
      <c r="T300" s="42" t="str">
        <f t="shared" si="14"/>
        <v/>
      </c>
    </row>
    <row r="301" spans="4:20">
      <c r="D301" s="47"/>
      <c r="P301" s="41" t="str">
        <f t="shared" si="12"/>
        <v/>
      </c>
      <c r="Q301" s="41" t="str">
        <f t="shared" si="13"/>
        <v/>
      </c>
      <c r="R301" s="41" t="str">
        <f>IFERROR(IF(K301="handling and wharfage",SUM(P301:Q301),IF(OR(K301="tank",K301="car",K301="boat"),INDEX(Rate!$B$4:$M$25,MATCH('Line&amp;Pheonix'!N301,Rate!$A$4:$A$25,0),MATCH('Line&amp;Pheonix'!L301,Rate!$B$3:$M$3,0))*O301*0.8,INDEX(Rate!$B$4:$M$25,MATCH('Line&amp;Pheonix'!N301,Rate!$A$4:$A$25,0),MATCH('Line&amp;Pheonix'!L301,Rate!$B$3:$M$3,0))*O301)),"")</f>
        <v/>
      </c>
      <c r="T301" s="42" t="str">
        <f t="shared" si="14"/>
        <v/>
      </c>
    </row>
    <row r="302" spans="4:20">
      <c r="D302" s="47"/>
      <c r="P302" s="41" t="str">
        <f t="shared" si="12"/>
        <v/>
      </c>
      <c r="Q302" s="41" t="str">
        <f t="shared" si="13"/>
        <v/>
      </c>
      <c r="R302" s="41" t="str">
        <f>IFERROR(IF(K302="handling and wharfage",SUM(P302:Q302),IF(OR(K302="tank",K302="car",K302="boat"),INDEX(Rate!$B$4:$M$25,MATCH('Line&amp;Pheonix'!N302,Rate!$A$4:$A$25,0),MATCH('Line&amp;Pheonix'!L302,Rate!$B$3:$M$3,0))*O302*0.8,INDEX(Rate!$B$4:$M$25,MATCH('Line&amp;Pheonix'!N302,Rate!$A$4:$A$25,0),MATCH('Line&amp;Pheonix'!L302,Rate!$B$3:$M$3,0))*O302)),"")</f>
        <v/>
      </c>
      <c r="T302" s="42" t="str">
        <f t="shared" si="14"/>
        <v/>
      </c>
    </row>
    <row r="303" spans="4:20">
      <c r="D303" s="47"/>
      <c r="P303" s="41" t="str">
        <f t="shared" si="12"/>
        <v/>
      </c>
      <c r="Q303" s="41" t="str">
        <f t="shared" si="13"/>
        <v/>
      </c>
      <c r="R303" s="41" t="str">
        <f>IFERROR(IF(K303="handling and wharfage",SUM(P303:Q303),IF(OR(K303="tank",K303="car",K303="boat"),INDEX(Rate!$B$4:$M$25,MATCH('Line&amp;Pheonix'!N303,Rate!$A$4:$A$25,0),MATCH('Line&amp;Pheonix'!L303,Rate!$B$3:$M$3,0))*O303*0.8,INDEX(Rate!$B$4:$M$25,MATCH('Line&amp;Pheonix'!N303,Rate!$A$4:$A$25,0),MATCH('Line&amp;Pheonix'!L303,Rate!$B$3:$M$3,0))*O303)),"")</f>
        <v/>
      </c>
      <c r="T303" s="42" t="str">
        <f t="shared" si="14"/>
        <v/>
      </c>
    </row>
    <row r="304" spans="4:20">
      <c r="D304" s="47"/>
      <c r="P304" s="41" t="str">
        <f t="shared" si="12"/>
        <v/>
      </c>
      <c r="Q304" s="41" t="str">
        <f t="shared" si="13"/>
        <v/>
      </c>
      <c r="R304" s="41" t="str">
        <f>IFERROR(IF(K304="handling and wharfage",SUM(P304:Q304),IF(OR(K304="tank",K304="car",K304="boat"),INDEX(Rate!$B$4:$M$25,MATCH('Line&amp;Pheonix'!N304,Rate!$A$4:$A$25,0),MATCH('Line&amp;Pheonix'!L304,Rate!$B$3:$M$3,0))*O304*0.8,INDEX(Rate!$B$4:$M$25,MATCH('Line&amp;Pheonix'!N304,Rate!$A$4:$A$25,0),MATCH('Line&amp;Pheonix'!L304,Rate!$B$3:$M$3,0))*O304)),"")</f>
        <v/>
      </c>
      <c r="T304" s="42" t="str">
        <f t="shared" si="14"/>
        <v/>
      </c>
    </row>
    <row r="305" spans="4:20">
      <c r="D305" s="47"/>
      <c r="P305" s="41" t="str">
        <f t="shared" si="12"/>
        <v/>
      </c>
      <c r="Q305" s="41" t="str">
        <f t="shared" si="13"/>
        <v/>
      </c>
      <c r="R305" s="41" t="str">
        <f>IFERROR(IF(K305="handling and wharfage",SUM(P305:Q305),IF(OR(K305="tank",K305="car",K305="boat"),INDEX(Rate!$B$4:$M$25,MATCH('Line&amp;Pheonix'!N305,Rate!$A$4:$A$25,0),MATCH('Line&amp;Pheonix'!L305,Rate!$B$3:$M$3,0))*O305*0.8,INDEX(Rate!$B$4:$M$25,MATCH('Line&amp;Pheonix'!N305,Rate!$A$4:$A$25,0),MATCH('Line&amp;Pheonix'!L305,Rate!$B$3:$M$3,0))*O305)),"")</f>
        <v/>
      </c>
      <c r="T305" s="42" t="str">
        <f t="shared" si="14"/>
        <v/>
      </c>
    </row>
    <row r="306" spans="4:20">
      <c r="D306" s="47"/>
      <c r="P306" s="41" t="str">
        <f t="shared" si="12"/>
        <v/>
      </c>
      <c r="Q306" s="41" t="str">
        <f t="shared" si="13"/>
        <v/>
      </c>
      <c r="R306" s="41" t="str">
        <f>IFERROR(IF(K306="handling and wharfage",SUM(P306:Q306),IF(OR(K306="tank",K306="car",K306="boat"),INDEX(Rate!$B$4:$M$25,MATCH('Line&amp;Pheonix'!N306,Rate!$A$4:$A$25,0),MATCH('Line&amp;Pheonix'!L306,Rate!$B$3:$M$3,0))*O306*0.8,INDEX(Rate!$B$4:$M$25,MATCH('Line&amp;Pheonix'!N306,Rate!$A$4:$A$25,0),MATCH('Line&amp;Pheonix'!L306,Rate!$B$3:$M$3,0))*O306)),"")</f>
        <v/>
      </c>
      <c r="T306" s="42" t="str">
        <f t="shared" si="14"/>
        <v/>
      </c>
    </row>
    <row r="307" spans="16:20">
      <c r="P307" s="41" t="str">
        <f t="shared" si="12"/>
        <v/>
      </c>
      <c r="Q307" s="41" t="str">
        <f t="shared" si="13"/>
        <v/>
      </c>
      <c r="R307" s="41" t="str">
        <f>IFERROR(IF(K307="handling and wharfage",SUM(P307:Q307),IF(OR(K307="tank",K307="car",K307="boat"),INDEX(Rate!$B$4:$M$25,MATCH('Line&amp;Pheonix'!N307,Rate!$A$4:$A$25,0),MATCH('Line&amp;Pheonix'!L307,Rate!$B$3:$M$3,0))*O307*0.8,INDEX(Rate!$B$4:$M$25,MATCH('Line&amp;Pheonix'!N307,Rate!$A$4:$A$25,0),MATCH('Line&amp;Pheonix'!L307,Rate!$B$3:$M$3,0))*O307)),"")</f>
        <v/>
      </c>
      <c r="T307" s="42" t="str">
        <f t="shared" si="14"/>
        <v/>
      </c>
    </row>
    <row r="308" spans="4:23">
      <c r="D308" s="47"/>
      <c r="P308" s="41" t="str">
        <f t="shared" si="12"/>
        <v/>
      </c>
      <c r="Q308" s="41" t="str">
        <f t="shared" si="13"/>
        <v/>
      </c>
      <c r="R308" s="41" t="str">
        <f>IFERROR(IF(K308="handling and wharfage",SUM(P308:Q308),IF(OR(K308="tank",K308="car",K308="boat"),INDEX(Rate!$B$4:$M$25,MATCH('Line&amp;Pheonix'!N308,Rate!$A$4:$A$25,0),MATCH('Line&amp;Pheonix'!L308,Rate!$B$3:$M$3,0))*O308*0.8,INDEX(Rate!$B$4:$M$25,MATCH('Line&amp;Pheonix'!N308,Rate!$A$4:$A$25,0),MATCH('Line&amp;Pheonix'!L308,Rate!$B$3:$M$3,0))*O308)),"")</f>
        <v/>
      </c>
      <c r="T308" s="42" t="str">
        <f t="shared" si="14"/>
        <v/>
      </c>
      <c r="V308" s="47"/>
      <c r="W308" s="47"/>
    </row>
    <row r="309" spans="4:23">
      <c r="D309" s="47"/>
      <c r="P309" s="41" t="str">
        <f t="shared" si="12"/>
        <v/>
      </c>
      <c r="Q309" s="41" t="str">
        <f t="shared" si="13"/>
        <v/>
      </c>
      <c r="R309" s="41" t="str">
        <f>IFERROR(IF(K309="handling and wharfage",SUM(P309:Q309),IF(OR(K309="tank",K309="car",K309="boat"),INDEX(Rate!$B$4:$M$25,MATCH('Line&amp;Pheonix'!N309,Rate!$A$4:$A$25,0),MATCH('Line&amp;Pheonix'!L309,Rate!$B$3:$M$3,0))*O309*0.8,INDEX(Rate!$B$4:$M$25,MATCH('Line&amp;Pheonix'!N309,Rate!$A$4:$A$25,0),MATCH('Line&amp;Pheonix'!L309,Rate!$B$3:$M$3,0))*O309)),"")</f>
        <v/>
      </c>
      <c r="T309" s="42" t="str">
        <f t="shared" si="14"/>
        <v/>
      </c>
      <c r="V309" s="47"/>
      <c r="W309" s="47"/>
    </row>
    <row r="310" spans="4:23">
      <c r="D310" s="47"/>
      <c r="P310" s="41" t="str">
        <f t="shared" si="12"/>
        <v/>
      </c>
      <c r="Q310" s="41" t="str">
        <f t="shared" si="13"/>
        <v/>
      </c>
      <c r="R310" s="41" t="str">
        <f>IFERROR(IF(K310="handling and wharfage",SUM(P310:Q310),IF(OR(K310="tank",K310="car",K310="boat"),INDEX(Rate!$B$4:$M$25,MATCH('Line&amp;Pheonix'!N310,Rate!$A$4:$A$25,0),MATCH('Line&amp;Pheonix'!L310,Rate!$B$3:$M$3,0))*O310*0.8,INDEX(Rate!$B$4:$M$25,MATCH('Line&amp;Pheonix'!N310,Rate!$A$4:$A$25,0),MATCH('Line&amp;Pheonix'!L310,Rate!$B$3:$M$3,0))*O310)),"")</f>
        <v/>
      </c>
      <c r="T310" s="42" t="str">
        <f t="shared" si="14"/>
        <v/>
      </c>
      <c r="V310" s="47"/>
      <c r="W310" s="47"/>
    </row>
    <row r="311" spans="16:20">
      <c r="P311" s="41" t="str">
        <f t="shared" si="12"/>
        <v/>
      </c>
      <c r="Q311" s="41" t="str">
        <f t="shared" si="13"/>
        <v/>
      </c>
      <c r="R311" s="41" t="str">
        <f>IFERROR(IF(K311="handling and wharfage",SUM(P311:Q311),IF(OR(K311="tank",K311="car",K311="boat"),INDEX(Rate!$B$4:$M$25,MATCH('Line&amp;Pheonix'!N311,Rate!$A$4:$A$25,0),MATCH('Line&amp;Pheonix'!L311,Rate!$B$3:$M$3,0))*O311*0.8,INDEX(Rate!$B$4:$M$25,MATCH('Line&amp;Pheonix'!N311,Rate!$A$4:$A$25,0),MATCH('Line&amp;Pheonix'!L311,Rate!$B$3:$M$3,0))*O311)),"")</f>
        <v/>
      </c>
      <c r="T311" s="42" t="str">
        <f t="shared" si="14"/>
        <v/>
      </c>
    </row>
    <row r="312" spans="4:20">
      <c r="D312" s="47"/>
      <c r="H312" s="47"/>
      <c r="P312" s="41" t="str">
        <f t="shared" si="12"/>
        <v/>
      </c>
      <c r="Q312" s="41" t="str">
        <f t="shared" si="13"/>
        <v/>
      </c>
      <c r="R312" s="41" t="str">
        <f>IFERROR(IF(K312="handling and wharfage",SUM(P312:Q312),IF(OR(K312="tank",K312="car",K312="boat"),INDEX(Rate!$B$4:$M$25,MATCH('Line&amp;Pheonix'!N312,Rate!$A$4:$A$25,0),MATCH('Line&amp;Pheonix'!L312,Rate!$B$3:$M$3,0))*O312*0.8,INDEX(Rate!$B$4:$M$25,MATCH('Line&amp;Pheonix'!N312,Rate!$A$4:$A$25,0),MATCH('Line&amp;Pheonix'!L312,Rate!$B$3:$M$3,0))*O312)),"")</f>
        <v/>
      </c>
      <c r="T312" s="42" t="str">
        <f t="shared" si="14"/>
        <v/>
      </c>
    </row>
    <row r="313" spans="4:20">
      <c r="D313" s="47"/>
      <c r="P313" s="41" t="str">
        <f t="shared" si="12"/>
        <v/>
      </c>
      <c r="Q313" s="41" t="str">
        <f t="shared" si="13"/>
        <v/>
      </c>
      <c r="R313" s="41" t="str">
        <f>IFERROR(IF(K313="handling and wharfage",SUM(P313:Q313),IF(OR(K313="tank",K313="car",K313="boat"),INDEX(Rate!$B$4:$M$25,MATCH('Line&amp;Pheonix'!N313,Rate!$A$4:$A$25,0),MATCH('Line&amp;Pheonix'!L313,Rate!$B$3:$M$3,0))*O313*0.8,INDEX(Rate!$B$4:$M$25,MATCH('Line&amp;Pheonix'!N313,Rate!$A$4:$A$25,0),MATCH('Line&amp;Pheonix'!L313,Rate!$B$3:$M$3,0))*O313)),"")</f>
        <v/>
      </c>
      <c r="T313" s="42" t="str">
        <f t="shared" si="14"/>
        <v/>
      </c>
    </row>
    <row r="314" spans="4:20">
      <c r="D314" s="47"/>
      <c r="P314" s="41" t="str">
        <f t="shared" si="12"/>
        <v/>
      </c>
      <c r="Q314" s="41" t="str">
        <f t="shared" si="13"/>
        <v/>
      </c>
      <c r="R314" s="41" t="str">
        <f>IFERROR(IF(K314="handling and wharfage",SUM(P314:Q314),IF(OR(K314="tank",K314="car",K314="boat"),INDEX(Rate!$B$4:$M$25,MATCH('Line&amp;Pheonix'!N314,Rate!$A$4:$A$25,0),MATCH('Line&amp;Pheonix'!L314,Rate!$B$3:$M$3,0))*O314*0.8,INDEX(Rate!$B$4:$M$25,MATCH('Line&amp;Pheonix'!N314,Rate!$A$4:$A$25,0),MATCH('Line&amp;Pheonix'!L314,Rate!$B$3:$M$3,0))*O314)),"")</f>
        <v/>
      </c>
      <c r="T314" s="42" t="str">
        <f t="shared" si="14"/>
        <v/>
      </c>
    </row>
    <row r="315" spans="4:20">
      <c r="D315" s="47"/>
      <c r="P315" s="41" t="str">
        <f t="shared" si="12"/>
        <v/>
      </c>
      <c r="Q315" s="41" t="str">
        <f t="shared" si="13"/>
        <v/>
      </c>
      <c r="R315" s="41" t="str">
        <f>IFERROR(IF(K315="handling and wharfage",SUM(P315:Q315),IF(OR(K315="tank",K315="car",K315="boat"),INDEX(Rate!$B$4:$M$25,MATCH('Line&amp;Pheonix'!N315,Rate!$A$4:$A$25,0),MATCH('Line&amp;Pheonix'!L315,Rate!$B$3:$M$3,0))*O315*0.8,INDEX(Rate!$B$4:$M$25,MATCH('Line&amp;Pheonix'!N315,Rate!$A$4:$A$25,0),MATCH('Line&amp;Pheonix'!L315,Rate!$B$3:$M$3,0))*O315)),"")</f>
        <v/>
      </c>
      <c r="T315" s="42" t="str">
        <f t="shared" si="14"/>
        <v/>
      </c>
    </row>
    <row r="316" spans="16:20">
      <c r="P316" s="41" t="str">
        <f t="shared" si="12"/>
        <v/>
      </c>
      <c r="Q316" s="41" t="str">
        <f t="shared" si="13"/>
        <v/>
      </c>
      <c r="R316" s="41" t="str">
        <f>IFERROR(IF(K316="handling and wharfage",SUM(P316:Q316),IF(OR(K316="tank",K316="car",K316="boat"),INDEX(Rate!$B$4:$M$25,MATCH('Line&amp;Pheonix'!N316,Rate!$A$4:$A$25,0),MATCH('Line&amp;Pheonix'!L316,Rate!$B$3:$M$3,0))*O316*0.8,INDEX(Rate!$B$4:$M$25,MATCH('Line&amp;Pheonix'!N316,Rate!$A$4:$A$25,0),MATCH('Line&amp;Pheonix'!L316,Rate!$B$3:$M$3,0))*O316)),"")</f>
        <v/>
      </c>
      <c r="T316" s="42" t="str">
        <f t="shared" si="14"/>
        <v/>
      </c>
    </row>
    <row r="317" spans="4:20">
      <c r="D317" s="47"/>
      <c r="P317" s="41" t="str">
        <f t="shared" si="12"/>
        <v/>
      </c>
      <c r="Q317" s="41" t="str">
        <f t="shared" si="13"/>
        <v/>
      </c>
      <c r="R317" s="41" t="str">
        <f>IFERROR(IF(K317="handling and wharfage",SUM(P317:Q317),IF(OR(K317="tank",K317="car",K317="boat"),INDEX(Rate!$B$4:$M$25,MATCH('Line&amp;Pheonix'!N317,Rate!$A$4:$A$25,0),MATCH('Line&amp;Pheonix'!L317,Rate!$B$3:$M$3,0))*O317*0.8,INDEX(Rate!$B$4:$M$25,MATCH('Line&amp;Pheonix'!N317,Rate!$A$4:$A$25,0),MATCH('Line&amp;Pheonix'!L317,Rate!$B$3:$M$3,0))*O317)),"")</f>
        <v/>
      </c>
      <c r="T317" s="42" t="str">
        <f t="shared" si="14"/>
        <v/>
      </c>
    </row>
    <row r="318" spans="4:20">
      <c r="D318" s="47"/>
      <c r="P318" s="41" t="str">
        <f t="shared" si="12"/>
        <v/>
      </c>
      <c r="Q318" s="41" t="str">
        <f t="shared" si="13"/>
        <v/>
      </c>
      <c r="R318" s="41" t="str">
        <f>IFERROR(IF(K318="handling and wharfage",SUM(P318:Q318),IF(OR(K318="tank",K318="car",K318="boat"),INDEX(Rate!$B$4:$M$25,MATCH('Line&amp;Pheonix'!N318,Rate!$A$4:$A$25,0),MATCH('Line&amp;Pheonix'!L318,Rate!$B$3:$M$3,0))*O318*0.8,INDEX(Rate!$B$4:$M$25,MATCH('Line&amp;Pheonix'!N318,Rate!$A$4:$A$25,0),MATCH('Line&amp;Pheonix'!L318,Rate!$B$3:$M$3,0))*O318)),"")</f>
        <v/>
      </c>
      <c r="T318" s="42" t="str">
        <f t="shared" si="14"/>
        <v/>
      </c>
    </row>
    <row r="319" spans="4:20">
      <c r="D319" s="47"/>
      <c r="P319" s="41" t="str">
        <f t="shared" si="12"/>
        <v/>
      </c>
      <c r="Q319" s="41" t="str">
        <f t="shared" si="13"/>
        <v/>
      </c>
      <c r="R319" s="41" t="str">
        <f>IFERROR(IF(K319="handling and wharfage",SUM(P319:Q319),IF(OR(K319="tank",K319="car",K319="boat"),INDEX(Rate!$B$4:$M$25,MATCH('Line&amp;Pheonix'!N319,Rate!$A$4:$A$25,0),MATCH('Line&amp;Pheonix'!L319,Rate!$B$3:$M$3,0))*O319*0.8,INDEX(Rate!$B$4:$M$25,MATCH('Line&amp;Pheonix'!N319,Rate!$A$4:$A$25,0),MATCH('Line&amp;Pheonix'!L319,Rate!$B$3:$M$3,0))*O319)),"")</f>
        <v/>
      </c>
      <c r="T319" s="42" t="str">
        <f t="shared" si="14"/>
        <v/>
      </c>
    </row>
    <row r="320" spans="4:20">
      <c r="D320" s="47"/>
      <c r="P320" s="41" t="str">
        <f t="shared" si="12"/>
        <v/>
      </c>
      <c r="Q320" s="41" t="str">
        <f t="shared" si="13"/>
        <v/>
      </c>
      <c r="R320" s="41" t="str">
        <f>IFERROR(IF(K320="handling and wharfage",SUM(P320:Q320),IF(OR(K320="tank",K320="car",K320="boat"),INDEX(Rate!$B$4:$M$25,MATCH('Line&amp;Pheonix'!N320,Rate!$A$4:$A$25,0),MATCH('Line&amp;Pheonix'!L320,Rate!$B$3:$M$3,0))*O320*0.8,INDEX(Rate!$B$4:$M$25,MATCH('Line&amp;Pheonix'!N320,Rate!$A$4:$A$25,0),MATCH('Line&amp;Pheonix'!L320,Rate!$B$3:$M$3,0))*O320)),"")</f>
        <v/>
      </c>
      <c r="T320" s="42" t="str">
        <f t="shared" si="14"/>
        <v/>
      </c>
    </row>
    <row r="321" spans="16:20">
      <c r="P321" s="41" t="str">
        <f t="shared" si="12"/>
        <v/>
      </c>
      <c r="Q321" s="41" t="str">
        <f t="shared" si="13"/>
        <v/>
      </c>
      <c r="R321" s="41" t="str">
        <f>IFERROR(IF(K321="handling and wharfage",SUM(P321:Q321),IF(OR(K321="tank",K321="car",K321="boat"),INDEX(Rate!$B$4:$M$25,MATCH('Line&amp;Pheonix'!N321,Rate!$A$4:$A$25,0),MATCH('Line&amp;Pheonix'!L321,Rate!$B$3:$M$3,0))*O321*0.8,INDEX(Rate!$B$4:$M$25,MATCH('Line&amp;Pheonix'!N321,Rate!$A$4:$A$25,0),MATCH('Line&amp;Pheonix'!L321,Rate!$B$3:$M$3,0))*O321)),"")</f>
        <v/>
      </c>
      <c r="T321" s="42" t="str">
        <f t="shared" si="14"/>
        <v/>
      </c>
    </row>
    <row r="322" spans="4:23">
      <c r="D322" s="47"/>
      <c r="P322" s="41" t="str">
        <f t="shared" si="12"/>
        <v/>
      </c>
      <c r="Q322" s="41" t="str">
        <f t="shared" si="13"/>
        <v/>
      </c>
      <c r="R322" s="41" t="str">
        <f>IFERROR(IF(K322="handling and wharfage",SUM(P322:Q322),IF(OR(K322="tank",K322="car",K322="boat"),INDEX(Rate!$B$4:$M$25,MATCH('Line&amp;Pheonix'!N322,Rate!$A$4:$A$25,0),MATCH('Line&amp;Pheonix'!L322,Rate!$B$3:$M$3,0))*O322*0.8,INDEX(Rate!$B$4:$M$25,MATCH('Line&amp;Pheonix'!N322,Rate!$A$4:$A$25,0),MATCH('Line&amp;Pheonix'!L322,Rate!$B$3:$M$3,0))*O322)),"")</f>
        <v/>
      </c>
      <c r="T322" s="42" t="str">
        <f t="shared" si="14"/>
        <v/>
      </c>
      <c r="V322" s="47"/>
      <c r="W322" s="47"/>
    </row>
    <row r="323" spans="4:23">
      <c r="D323" s="47"/>
      <c r="P323" s="41" t="str">
        <f t="shared" ref="P323:P371" si="15">IF(OR(K323="handling and wharfage",K323="rau handling and wharfage"),O323*42.1,"")</f>
        <v/>
      </c>
      <c r="Q323" s="41" t="str">
        <f t="shared" ref="Q323:Q371" si="16">IF(K323&lt;&gt;"handling and wharfage","",O323*3.5)</f>
        <v/>
      </c>
      <c r="R323" s="41" t="str">
        <f>IFERROR(IF(K323="handling and wharfage",SUM(P323:Q323),IF(OR(K323="tank",K323="car",K323="boat"),INDEX(Rate!$B$4:$M$25,MATCH('Line&amp;Pheonix'!N323,Rate!$A$4:$A$25,0),MATCH('Line&amp;Pheonix'!L323,Rate!$B$3:$M$3,0))*O323*0.8,INDEX(Rate!$B$4:$M$25,MATCH('Line&amp;Pheonix'!N323,Rate!$A$4:$A$25,0),MATCH('Line&amp;Pheonix'!L323,Rate!$B$3:$M$3,0))*O323)),"")</f>
        <v/>
      </c>
      <c r="T323" s="42" t="str">
        <f t="shared" ref="T323:T371" si="17">IF(ISBLANK(K323),"",IF(K323&lt;&gt;"handling and wharfage","F0070000061A","E31180000331"))</f>
        <v/>
      </c>
      <c r="V323" s="47"/>
      <c r="W323" s="47"/>
    </row>
    <row r="324" spans="4:23">
      <c r="D324" s="47"/>
      <c r="P324" s="41" t="str">
        <f t="shared" si="15"/>
        <v/>
      </c>
      <c r="Q324" s="41" t="str">
        <f t="shared" si="16"/>
        <v/>
      </c>
      <c r="R324" s="41" t="str">
        <f>IFERROR(IF(K324="handling and wharfage",SUM(P324:Q324),IF(OR(K324="tank",K324="car",K324="boat"),INDEX(Rate!$B$4:$M$25,MATCH('Line&amp;Pheonix'!N324,Rate!$A$4:$A$25,0),MATCH('Line&amp;Pheonix'!L324,Rate!$B$3:$M$3,0))*O324*0.8,INDEX(Rate!$B$4:$M$25,MATCH('Line&amp;Pheonix'!N324,Rate!$A$4:$A$25,0),MATCH('Line&amp;Pheonix'!L324,Rate!$B$3:$M$3,0))*O324)),"")</f>
        <v/>
      </c>
      <c r="T324" s="42" t="str">
        <f t="shared" si="17"/>
        <v/>
      </c>
      <c r="V324" s="47"/>
      <c r="W324" s="47"/>
    </row>
    <row r="325" spans="4:23">
      <c r="D325" s="47"/>
      <c r="P325" s="41" t="str">
        <f t="shared" si="15"/>
        <v/>
      </c>
      <c r="Q325" s="41" t="str">
        <f t="shared" si="16"/>
        <v/>
      </c>
      <c r="R325" s="41" t="str">
        <f>IFERROR(IF(K325="handling and wharfage",SUM(P325:Q325),IF(OR(K325="tank",K325="car",K325="boat"),INDEX(Rate!$B$4:$M$25,MATCH('Line&amp;Pheonix'!N325,Rate!$A$4:$A$25,0),MATCH('Line&amp;Pheonix'!L325,Rate!$B$3:$M$3,0))*O325*0.8,INDEX(Rate!$B$4:$M$25,MATCH('Line&amp;Pheonix'!N325,Rate!$A$4:$A$25,0),MATCH('Line&amp;Pheonix'!L325,Rate!$B$3:$M$3,0))*O325)),"")</f>
        <v/>
      </c>
      <c r="T325" s="42" t="str">
        <f t="shared" si="17"/>
        <v/>
      </c>
      <c r="V325" s="47"/>
      <c r="W325" s="47"/>
    </row>
    <row r="326" spans="4:23">
      <c r="D326" s="47"/>
      <c r="P326" s="41" t="str">
        <f t="shared" si="15"/>
        <v/>
      </c>
      <c r="Q326" s="41" t="str">
        <f t="shared" si="16"/>
        <v/>
      </c>
      <c r="R326" s="41" t="str">
        <f>IFERROR(IF(K326="handling and wharfage",SUM(P326:Q326),IF(OR(K326="tank",K326="car",K326="boat"),INDEX(Rate!$B$4:$M$25,MATCH('Line&amp;Pheonix'!N326,Rate!$A$4:$A$25,0),MATCH('Line&amp;Pheonix'!L326,Rate!$B$3:$M$3,0))*O326*0.8,INDEX(Rate!$B$4:$M$25,MATCH('Line&amp;Pheonix'!N326,Rate!$A$4:$A$25,0),MATCH('Line&amp;Pheonix'!L326,Rate!$B$3:$M$3,0))*O326)),"")</f>
        <v/>
      </c>
      <c r="T326" s="42" t="str">
        <f t="shared" si="17"/>
        <v/>
      </c>
      <c r="V326" s="47"/>
      <c r="W326" s="47"/>
    </row>
    <row r="327" spans="4:23">
      <c r="D327" s="47"/>
      <c r="P327" s="41" t="str">
        <f t="shared" si="15"/>
        <v/>
      </c>
      <c r="Q327" s="41" t="str">
        <f t="shared" si="16"/>
        <v/>
      </c>
      <c r="R327" s="41" t="str">
        <f>IFERROR(IF(K327="handling and wharfage",SUM(P327:Q327),IF(OR(K327="tank",K327="car",K327="boat"),INDEX(Rate!$B$4:$M$25,MATCH('Line&amp;Pheonix'!N327,Rate!$A$4:$A$25,0),MATCH('Line&amp;Pheonix'!L327,Rate!$B$3:$M$3,0))*O327*0.8,INDEX(Rate!$B$4:$M$25,MATCH('Line&amp;Pheonix'!N327,Rate!$A$4:$A$25,0),MATCH('Line&amp;Pheonix'!L327,Rate!$B$3:$M$3,0))*O327)),"")</f>
        <v/>
      </c>
      <c r="T327" s="42" t="str">
        <f t="shared" si="17"/>
        <v/>
      </c>
      <c r="V327" s="47"/>
      <c r="W327" s="47"/>
    </row>
    <row r="328" spans="4:23">
      <c r="D328" s="47"/>
      <c r="P328" s="41" t="str">
        <f t="shared" si="15"/>
        <v/>
      </c>
      <c r="Q328" s="41" t="str">
        <f t="shared" si="16"/>
        <v/>
      </c>
      <c r="R328" s="41" t="str">
        <f>IFERROR(IF(K328="handling and wharfage",SUM(P328:Q328),IF(OR(K328="tank",K328="car",K328="boat"),INDEX(Rate!$B$4:$M$25,MATCH('Line&amp;Pheonix'!N328,Rate!$A$4:$A$25,0),MATCH('Line&amp;Pheonix'!L328,Rate!$B$3:$M$3,0))*O328*0.8,INDEX(Rate!$B$4:$M$25,MATCH('Line&amp;Pheonix'!N328,Rate!$A$4:$A$25,0),MATCH('Line&amp;Pheonix'!L328,Rate!$B$3:$M$3,0))*O328)),"")</f>
        <v/>
      </c>
      <c r="T328" s="42" t="str">
        <f t="shared" si="17"/>
        <v/>
      </c>
      <c r="V328" s="47"/>
      <c r="W328" s="47"/>
    </row>
    <row r="329" spans="4:23">
      <c r="D329" s="47"/>
      <c r="P329" s="41" t="str">
        <f t="shared" si="15"/>
        <v/>
      </c>
      <c r="Q329" s="41" t="str">
        <f t="shared" si="16"/>
        <v/>
      </c>
      <c r="R329" s="41" t="str">
        <f>IFERROR(IF(K329="handling and wharfage",SUM(P329:Q329),IF(OR(K329="tank",K329="car",K329="boat"),INDEX(Rate!$B$4:$M$25,MATCH('Line&amp;Pheonix'!N329,Rate!$A$4:$A$25,0),MATCH('Line&amp;Pheonix'!L329,Rate!$B$3:$M$3,0))*O329*0.8,INDEX(Rate!$B$4:$M$25,MATCH('Line&amp;Pheonix'!N329,Rate!$A$4:$A$25,0),MATCH('Line&amp;Pheonix'!L329,Rate!$B$3:$M$3,0))*O329)),"")</f>
        <v/>
      </c>
      <c r="T329" s="42" t="str">
        <f t="shared" si="17"/>
        <v/>
      </c>
      <c r="V329" s="47"/>
      <c r="W329" s="47"/>
    </row>
    <row r="330" spans="4:23">
      <c r="D330" s="47"/>
      <c r="P330" s="41" t="str">
        <f t="shared" si="15"/>
        <v/>
      </c>
      <c r="Q330" s="41" t="str">
        <f t="shared" si="16"/>
        <v/>
      </c>
      <c r="R330" s="41" t="str">
        <f>IFERROR(IF(K330="handling and wharfage",SUM(P330:Q330),IF(OR(K330="tank",K330="car",K330="boat"),INDEX(Rate!$B$4:$M$25,MATCH('Line&amp;Pheonix'!N330,Rate!$A$4:$A$25,0),MATCH('Line&amp;Pheonix'!L330,Rate!$B$3:$M$3,0))*O330*0.8,INDEX(Rate!$B$4:$M$25,MATCH('Line&amp;Pheonix'!N330,Rate!$A$4:$A$25,0),MATCH('Line&amp;Pheonix'!L330,Rate!$B$3:$M$3,0))*O330)),"")</f>
        <v/>
      </c>
      <c r="T330" s="42" t="str">
        <f t="shared" si="17"/>
        <v/>
      </c>
      <c r="V330" s="47"/>
      <c r="W330" s="47"/>
    </row>
    <row r="331" spans="4:23">
      <c r="D331" s="47"/>
      <c r="P331" s="41" t="str">
        <f t="shared" si="15"/>
        <v/>
      </c>
      <c r="Q331" s="41" t="str">
        <f t="shared" si="16"/>
        <v/>
      </c>
      <c r="R331" s="41" t="str">
        <f>IFERROR(IF(K331="handling and wharfage",SUM(P331:Q331),IF(OR(K331="tank",K331="car",K331="boat"),INDEX(Rate!$B$4:$M$25,MATCH('Line&amp;Pheonix'!N331,Rate!$A$4:$A$25,0),MATCH('Line&amp;Pheonix'!L331,Rate!$B$3:$M$3,0))*O331*0.8,INDEX(Rate!$B$4:$M$25,MATCH('Line&amp;Pheonix'!N331,Rate!$A$4:$A$25,0),MATCH('Line&amp;Pheonix'!L331,Rate!$B$3:$M$3,0))*O331)),"")</f>
        <v/>
      </c>
      <c r="T331" s="42" t="str">
        <f t="shared" si="17"/>
        <v/>
      </c>
      <c r="V331" s="47"/>
      <c r="W331" s="47"/>
    </row>
    <row r="332" spans="16:23">
      <c r="P332" s="41" t="str">
        <f t="shared" si="15"/>
        <v/>
      </c>
      <c r="Q332" s="41" t="str">
        <f t="shared" si="16"/>
        <v/>
      </c>
      <c r="R332" s="41" t="str">
        <f>IFERROR(IF(K332="handling and wharfage",SUM(P332:Q332),IF(OR(K332="tank",K332="car",K332="boat"),INDEX(Rate!$B$4:$M$25,MATCH('Line&amp;Pheonix'!N332,Rate!$A$4:$A$25,0),MATCH('Line&amp;Pheonix'!L332,Rate!$B$3:$M$3,0))*O332*0.8,INDEX(Rate!$B$4:$M$25,MATCH('Line&amp;Pheonix'!N332,Rate!$A$4:$A$25,0),MATCH('Line&amp;Pheonix'!L332,Rate!$B$3:$M$3,0))*O332)),"")</f>
        <v/>
      </c>
      <c r="T332" s="42" t="str">
        <f t="shared" si="17"/>
        <v/>
      </c>
      <c r="V332" s="47"/>
      <c r="W332" s="47"/>
    </row>
    <row r="333" spans="16:20">
      <c r="P333" s="41" t="str">
        <f t="shared" si="15"/>
        <v/>
      </c>
      <c r="Q333" s="41" t="str">
        <f t="shared" si="16"/>
        <v/>
      </c>
      <c r="R333" s="41" t="str">
        <f>IFERROR(IF(K333="handling and wharfage",SUM(P333:Q333),IF(OR(K333="tank",K333="car",K333="boat"),INDEX(Rate!$B$4:$M$25,MATCH('Line&amp;Pheonix'!N333,Rate!$A$4:$A$25,0),MATCH('Line&amp;Pheonix'!L333,Rate!$B$3:$M$3,0))*O333*0.8,INDEX(Rate!$B$4:$M$25,MATCH('Line&amp;Pheonix'!N333,Rate!$A$4:$A$25,0),MATCH('Line&amp;Pheonix'!L333,Rate!$B$3:$M$3,0))*O333)),"")</f>
        <v/>
      </c>
      <c r="T333" s="42" t="str">
        <f t="shared" si="17"/>
        <v/>
      </c>
    </row>
    <row r="334" spans="16:20">
      <c r="P334" s="41" t="str">
        <f t="shared" si="15"/>
        <v/>
      </c>
      <c r="Q334" s="41" t="str">
        <f t="shared" si="16"/>
        <v/>
      </c>
      <c r="R334" s="41" t="str">
        <f>IFERROR(IF(K334="handling and wharfage",SUM(P334:Q334),IF(OR(K334="tank",K334="car",K334="boat"),INDEX(Rate!$B$4:$M$25,MATCH('Line&amp;Pheonix'!N334,Rate!$A$4:$A$25,0),MATCH('Line&amp;Pheonix'!L334,Rate!$B$3:$M$3,0))*O334*0.8,INDEX(Rate!$B$4:$M$25,MATCH('Line&amp;Pheonix'!N334,Rate!$A$4:$A$25,0),MATCH('Line&amp;Pheonix'!L334,Rate!$B$3:$M$3,0))*O334)),"")</f>
        <v/>
      </c>
      <c r="T334" s="42" t="str">
        <f t="shared" si="17"/>
        <v/>
      </c>
    </row>
    <row r="335" spans="16:20">
      <c r="P335" s="41" t="str">
        <f t="shared" si="15"/>
        <v/>
      </c>
      <c r="Q335" s="41" t="str">
        <f t="shared" si="16"/>
        <v/>
      </c>
      <c r="R335" s="41" t="str">
        <f>IFERROR(IF(K335="handling and wharfage",SUM(P335:Q335),IF(OR(K335="tank",K335="car",K335="boat"),INDEX(Rate!$B$4:$M$25,MATCH('Line&amp;Pheonix'!N335,Rate!$A$4:$A$25,0),MATCH('Line&amp;Pheonix'!L335,Rate!$B$3:$M$3,0))*O335*0.8,INDEX(Rate!$B$4:$M$25,MATCH('Line&amp;Pheonix'!N335,Rate!$A$4:$A$25,0),MATCH('Line&amp;Pheonix'!L335,Rate!$B$3:$M$3,0))*O335)),"")</f>
        <v/>
      </c>
      <c r="T335" s="42" t="str">
        <f t="shared" si="17"/>
        <v/>
      </c>
    </row>
    <row r="336" spans="16:20">
      <c r="P336" s="41" t="str">
        <f t="shared" si="15"/>
        <v/>
      </c>
      <c r="Q336" s="41" t="str">
        <f t="shared" si="16"/>
        <v/>
      </c>
      <c r="R336" s="41" t="str">
        <f>IFERROR(IF(K336="handling and wharfage",SUM(P336:Q336),IF(OR(K336="tank",K336="car",K336="boat"),INDEX(Rate!$B$4:$M$25,MATCH('Line&amp;Pheonix'!N336,Rate!$A$4:$A$25,0),MATCH('Line&amp;Pheonix'!L336,Rate!$B$3:$M$3,0))*O336*0.8,INDEX(Rate!$B$4:$M$25,MATCH('Line&amp;Pheonix'!N336,Rate!$A$4:$A$25,0),MATCH('Line&amp;Pheonix'!L336,Rate!$B$3:$M$3,0))*O336)),"")</f>
        <v/>
      </c>
      <c r="T336" s="42" t="str">
        <f t="shared" si="17"/>
        <v/>
      </c>
    </row>
    <row r="337" spans="16:20">
      <c r="P337" s="41" t="str">
        <f t="shared" si="15"/>
        <v/>
      </c>
      <c r="Q337" s="41" t="str">
        <f t="shared" si="16"/>
        <v/>
      </c>
      <c r="R337" s="41" t="str">
        <f>IFERROR(IF(K337="handling and wharfage",SUM(P337:Q337),IF(OR(K337="tank",K337="car",K337="boat"),INDEX(Rate!$B$4:$M$25,MATCH('Line&amp;Pheonix'!N337,Rate!$A$4:$A$25,0),MATCH('Line&amp;Pheonix'!L337,Rate!$B$3:$M$3,0))*O337*0.8,INDEX(Rate!$B$4:$M$25,MATCH('Line&amp;Pheonix'!N337,Rate!$A$4:$A$25,0),MATCH('Line&amp;Pheonix'!L337,Rate!$B$3:$M$3,0))*O337)),"")</f>
        <v/>
      </c>
      <c r="T337" s="42" t="str">
        <f t="shared" si="17"/>
        <v/>
      </c>
    </row>
    <row r="338" spans="4:20">
      <c r="D338" s="47"/>
      <c r="H338" s="47"/>
      <c r="P338" s="41" t="str">
        <f t="shared" si="15"/>
        <v/>
      </c>
      <c r="Q338" s="41" t="str">
        <f t="shared" si="16"/>
        <v/>
      </c>
      <c r="R338" s="41" t="str">
        <f>IFERROR(IF(K338="handling and wharfage",SUM(P338:Q338),IF(OR(K338="tank",K338="car",K338="boat"),INDEX(Rate!$B$4:$M$25,MATCH('Line&amp;Pheonix'!N338,Rate!$A$4:$A$25,0),MATCH('Line&amp;Pheonix'!L338,Rate!$B$3:$M$3,0))*O338*0.8,INDEX(Rate!$B$4:$M$25,MATCH('Line&amp;Pheonix'!N338,Rate!$A$4:$A$25,0),MATCH('Line&amp;Pheonix'!L338,Rate!$B$3:$M$3,0))*O338)),"")</f>
        <v/>
      </c>
      <c r="T338" s="42" t="str">
        <f t="shared" si="17"/>
        <v/>
      </c>
    </row>
    <row r="339" spans="4:20">
      <c r="D339" s="47"/>
      <c r="H339" s="47"/>
      <c r="P339" s="41" t="str">
        <f t="shared" si="15"/>
        <v/>
      </c>
      <c r="Q339" s="41" t="str">
        <f t="shared" si="16"/>
        <v/>
      </c>
      <c r="R339" s="41" t="str">
        <f>IFERROR(IF(K339="handling and wharfage",SUM(P339:Q339),IF(OR(K339="tank",K339="car",K339="boat"),INDEX(Rate!$B$4:$M$25,MATCH('Line&amp;Pheonix'!N339,Rate!$A$4:$A$25,0),MATCH('Line&amp;Pheonix'!L339,Rate!$B$3:$M$3,0))*O339*0.8,INDEX(Rate!$B$4:$M$25,MATCH('Line&amp;Pheonix'!N339,Rate!$A$4:$A$25,0),MATCH('Line&amp;Pheonix'!L339,Rate!$B$3:$M$3,0))*O339)),"")</f>
        <v/>
      </c>
      <c r="T339" s="42" t="str">
        <f t="shared" si="17"/>
        <v/>
      </c>
    </row>
    <row r="340" spans="4:20">
      <c r="D340" s="47"/>
      <c r="H340" s="47"/>
      <c r="P340" s="41" t="str">
        <f t="shared" si="15"/>
        <v/>
      </c>
      <c r="Q340" s="41" t="str">
        <f t="shared" si="16"/>
        <v/>
      </c>
      <c r="R340" s="41" t="str">
        <f>IFERROR(IF(K340="handling and wharfage",SUM(P340:Q340),IF(OR(K340="tank",K340="car",K340="boat"),INDEX(Rate!$B$4:$M$25,MATCH('Line&amp;Pheonix'!N340,Rate!$A$4:$A$25,0),MATCH('Line&amp;Pheonix'!L340,Rate!$B$3:$M$3,0))*O340*0.8,INDEX(Rate!$B$4:$M$25,MATCH('Line&amp;Pheonix'!N340,Rate!$A$4:$A$25,0),MATCH('Line&amp;Pheonix'!L340,Rate!$B$3:$M$3,0))*O340)),"")</f>
        <v/>
      </c>
      <c r="T340" s="42" t="str">
        <f t="shared" si="17"/>
        <v/>
      </c>
    </row>
    <row r="341" spans="4:20">
      <c r="D341" s="47"/>
      <c r="H341" s="47"/>
      <c r="P341" s="41" t="str">
        <f t="shared" si="15"/>
        <v/>
      </c>
      <c r="Q341" s="41" t="str">
        <f t="shared" si="16"/>
        <v/>
      </c>
      <c r="R341" s="41" t="str">
        <f>IFERROR(IF(K341="handling and wharfage",SUM(P341:Q341),IF(OR(K341="tank",K341="car",K341="boat"),INDEX(Rate!$B$4:$M$25,MATCH('Line&amp;Pheonix'!N341,Rate!$A$4:$A$25,0),MATCH('Line&amp;Pheonix'!L341,Rate!$B$3:$M$3,0))*O341*0.8,INDEX(Rate!$B$4:$M$25,MATCH('Line&amp;Pheonix'!N341,Rate!$A$4:$A$25,0),MATCH('Line&amp;Pheonix'!L341,Rate!$B$3:$M$3,0))*O341)),"")</f>
        <v/>
      </c>
      <c r="T341" s="42" t="str">
        <f t="shared" si="17"/>
        <v/>
      </c>
    </row>
    <row r="342" spans="4:20">
      <c r="D342" s="47"/>
      <c r="P342" s="41" t="str">
        <f t="shared" si="15"/>
        <v/>
      </c>
      <c r="Q342" s="41" t="str">
        <f t="shared" si="16"/>
        <v/>
      </c>
      <c r="R342" s="41" t="str">
        <f>IFERROR(IF(K342="handling and wharfage",SUM(P342:Q342),IF(OR(K342="tank",K342="car",K342="boat"),INDEX(Rate!$B$4:$M$25,MATCH('Line&amp;Pheonix'!N342,Rate!$A$4:$A$25,0),MATCH('Line&amp;Pheonix'!L342,Rate!$B$3:$M$3,0))*O342*0.8,INDEX(Rate!$B$4:$M$25,MATCH('Line&amp;Pheonix'!N342,Rate!$A$4:$A$25,0),MATCH('Line&amp;Pheonix'!L342,Rate!$B$3:$M$3,0))*O342)),"")</f>
        <v/>
      </c>
      <c r="T342" s="42" t="str">
        <f t="shared" si="17"/>
        <v/>
      </c>
    </row>
    <row r="343" spans="4:23">
      <c r="D343" s="47"/>
      <c r="H343" s="47"/>
      <c r="P343" s="41" t="str">
        <f t="shared" si="15"/>
        <v/>
      </c>
      <c r="Q343" s="41" t="str">
        <f t="shared" si="16"/>
        <v/>
      </c>
      <c r="R343" s="41" t="str">
        <f>IFERROR(IF(K343="handling and wharfage",SUM(P343:Q343),IF(OR(K343="tank",K343="car",K343="boat"),INDEX(Rate!$B$4:$M$25,MATCH('Line&amp;Pheonix'!N343,Rate!$A$4:$A$25,0),MATCH('Line&amp;Pheonix'!L343,Rate!$B$3:$M$3,0))*O343*0.8,INDEX(Rate!$B$4:$M$25,MATCH('Line&amp;Pheonix'!N343,Rate!$A$4:$A$25,0),MATCH('Line&amp;Pheonix'!L343,Rate!$B$3:$M$3,0))*O343)),"")</f>
        <v/>
      </c>
      <c r="T343" s="42" t="str">
        <f t="shared" si="17"/>
        <v/>
      </c>
      <c r="V343" s="47"/>
      <c r="W343" s="47"/>
    </row>
    <row r="344" spans="4:23">
      <c r="D344" s="47"/>
      <c r="H344" s="47"/>
      <c r="P344" s="41" t="str">
        <f t="shared" si="15"/>
        <v/>
      </c>
      <c r="Q344" s="41" t="str">
        <f t="shared" si="16"/>
        <v/>
      </c>
      <c r="R344" s="41" t="str">
        <f>IFERROR(IF(K344="handling and wharfage",SUM(P344:Q344),IF(OR(K344="tank",K344="car",K344="boat"),INDEX(Rate!$B$4:$M$25,MATCH('Line&amp;Pheonix'!N344,Rate!$A$4:$A$25,0),MATCH('Line&amp;Pheonix'!L344,Rate!$B$3:$M$3,0))*O344*0.8,INDEX(Rate!$B$4:$M$25,MATCH('Line&amp;Pheonix'!N344,Rate!$A$4:$A$25,0),MATCH('Line&amp;Pheonix'!L344,Rate!$B$3:$M$3,0))*O344)),"")</f>
        <v/>
      </c>
      <c r="T344" s="42" t="str">
        <f t="shared" si="17"/>
        <v/>
      </c>
      <c r="V344" s="47"/>
      <c r="W344" s="47"/>
    </row>
    <row r="345" spans="4:23">
      <c r="D345" s="47"/>
      <c r="H345" s="47"/>
      <c r="P345" s="41" t="str">
        <f t="shared" si="15"/>
        <v/>
      </c>
      <c r="Q345" s="41" t="str">
        <f t="shared" si="16"/>
        <v/>
      </c>
      <c r="R345" s="41" t="str">
        <f>IFERROR(IF(K345="handling and wharfage",SUM(P345:Q345),IF(OR(K345="tank",K345="car",K345="boat"),INDEX(Rate!$B$4:$M$25,MATCH('Line&amp;Pheonix'!N345,Rate!$A$4:$A$25,0),MATCH('Line&amp;Pheonix'!L345,Rate!$B$3:$M$3,0))*O345*0.8,INDEX(Rate!$B$4:$M$25,MATCH('Line&amp;Pheonix'!N345,Rate!$A$4:$A$25,0),MATCH('Line&amp;Pheonix'!L345,Rate!$B$3:$M$3,0))*O345)),"")</f>
        <v/>
      </c>
      <c r="T345" s="42" t="str">
        <f t="shared" si="17"/>
        <v/>
      </c>
      <c r="V345" s="47"/>
      <c r="W345" s="47"/>
    </row>
    <row r="346" spans="4:23">
      <c r="D346" s="47"/>
      <c r="H346" s="47"/>
      <c r="P346" s="41" t="str">
        <f t="shared" si="15"/>
        <v/>
      </c>
      <c r="Q346" s="41" t="str">
        <f t="shared" si="16"/>
        <v/>
      </c>
      <c r="R346" s="41" t="str">
        <f>IFERROR(IF(K346="handling and wharfage",SUM(P346:Q346),IF(OR(K346="tank",K346="car",K346="boat"),INDEX(Rate!$B$4:$M$25,MATCH('Line&amp;Pheonix'!N346,Rate!$A$4:$A$25,0),MATCH('Line&amp;Pheonix'!L346,Rate!$B$3:$M$3,0))*O346*0.8,INDEX(Rate!$B$4:$M$25,MATCH('Line&amp;Pheonix'!N346,Rate!$A$4:$A$25,0),MATCH('Line&amp;Pheonix'!L346,Rate!$B$3:$M$3,0))*O346)),"")</f>
        <v/>
      </c>
      <c r="T346" s="42" t="str">
        <f t="shared" si="17"/>
        <v/>
      </c>
      <c r="V346" s="47"/>
      <c r="W346" s="47"/>
    </row>
    <row r="347" spans="4:20">
      <c r="D347" s="47"/>
      <c r="P347" s="41" t="str">
        <f t="shared" si="15"/>
        <v/>
      </c>
      <c r="Q347" s="41" t="str">
        <f t="shared" si="16"/>
        <v/>
      </c>
      <c r="R347" s="41" t="str">
        <f>IFERROR(IF(K347="handling and wharfage",SUM(P347:Q347),IF(OR(K347="tank",K347="car",K347="boat"),INDEX(Rate!$B$4:$M$25,MATCH('Line&amp;Pheonix'!N347,Rate!$A$4:$A$25,0),MATCH('Line&amp;Pheonix'!L347,Rate!$B$3:$M$3,0))*O347*0.8,INDEX(Rate!$B$4:$M$25,MATCH('Line&amp;Pheonix'!N347,Rate!$A$4:$A$25,0),MATCH('Line&amp;Pheonix'!L347,Rate!$B$3:$M$3,0))*O347)),"")</f>
        <v/>
      </c>
      <c r="T347" s="42" t="str">
        <f t="shared" si="17"/>
        <v/>
      </c>
    </row>
    <row r="348" spans="4:23">
      <c r="D348" s="47"/>
      <c r="P348" s="41" t="str">
        <f t="shared" si="15"/>
        <v/>
      </c>
      <c r="Q348" s="41" t="str">
        <f t="shared" si="16"/>
        <v/>
      </c>
      <c r="R348" s="41" t="str">
        <f>IFERROR(IF(K348="handling and wharfage",SUM(P348:Q348),IF(OR(K348="tank",K348="car",K348="boat"),INDEX(Rate!$B$4:$M$25,MATCH('Line&amp;Pheonix'!N348,Rate!$A$4:$A$25,0),MATCH('Line&amp;Pheonix'!L348,Rate!$B$3:$M$3,0))*O348*0.8,INDEX(Rate!$B$4:$M$25,MATCH('Line&amp;Pheonix'!N348,Rate!$A$4:$A$25,0),MATCH('Line&amp;Pheonix'!L348,Rate!$B$3:$M$3,0))*O348)),"")</f>
        <v/>
      </c>
      <c r="T348" s="42" t="str">
        <f t="shared" si="17"/>
        <v/>
      </c>
      <c r="V348" s="47"/>
      <c r="W348" s="47"/>
    </row>
    <row r="349" spans="4:23">
      <c r="D349" s="47"/>
      <c r="P349" s="41" t="str">
        <f t="shared" si="15"/>
        <v/>
      </c>
      <c r="Q349" s="41" t="str">
        <f t="shared" si="16"/>
        <v/>
      </c>
      <c r="R349" s="41" t="str">
        <f>IFERROR(IF(K349="handling and wharfage",SUM(P349:Q349),IF(OR(K349="tank",K349="car",K349="boat"),INDEX(Rate!$B$4:$M$25,MATCH('Line&amp;Pheonix'!N349,Rate!$A$4:$A$25,0),MATCH('Line&amp;Pheonix'!L349,Rate!$B$3:$M$3,0))*O349*0.8,INDEX(Rate!$B$4:$M$25,MATCH('Line&amp;Pheonix'!N349,Rate!$A$4:$A$25,0),MATCH('Line&amp;Pheonix'!L349,Rate!$B$3:$M$3,0))*O349)),"")</f>
        <v/>
      </c>
      <c r="T349" s="42" t="str">
        <f t="shared" si="17"/>
        <v/>
      </c>
      <c r="V349" s="47"/>
      <c r="W349" s="47"/>
    </row>
    <row r="350" spans="4:23">
      <c r="D350" s="47"/>
      <c r="P350" s="41" t="str">
        <f t="shared" si="15"/>
        <v/>
      </c>
      <c r="Q350" s="41" t="str">
        <f t="shared" si="16"/>
        <v/>
      </c>
      <c r="R350" s="41" t="str">
        <f>IFERROR(IF(K350="handling and wharfage",SUM(P350:Q350),IF(OR(K350="tank",K350="car",K350="boat"),INDEX(Rate!$B$4:$M$25,MATCH('Line&amp;Pheonix'!N350,Rate!$A$4:$A$25,0),MATCH('Line&amp;Pheonix'!L350,Rate!$B$3:$M$3,0))*O350*0.8,INDEX(Rate!$B$4:$M$25,MATCH('Line&amp;Pheonix'!N350,Rate!$A$4:$A$25,0),MATCH('Line&amp;Pheonix'!L350,Rate!$B$3:$M$3,0))*O350)),"")</f>
        <v/>
      </c>
      <c r="T350" s="42" t="str">
        <f t="shared" si="17"/>
        <v/>
      </c>
      <c r="V350" s="47"/>
      <c r="W350" s="47"/>
    </row>
    <row r="351" spans="4:23">
      <c r="D351" s="47"/>
      <c r="P351" s="41" t="str">
        <f t="shared" si="15"/>
        <v/>
      </c>
      <c r="Q351" s="41" t="str">
        <f t="shared" si="16"/>
        <v/>
      </c>
      <c r="R351" s="41" t="str">
        <f>IFERROR(IF(K351="handling and wharfage",SUM(P351:Q351),IF(OR(K351="tank",K351="car",K351="boat"),INDEX(Rate!$B$4:$M$25,MATCH('Line&amp;Pheonix'!N351,Rate!$A$4:$A$25,0),MATCH('Line&amp;Pheonix'!L351,Rate!$B$3:$M$3,0))*O351*0.8,INDEX(Rate!$B$4:$M$25,MATCH('Line&amp;Pheonix'!N351,Rate!$A$4:$A$25,0),MATCH('Line&amp;Pheonix'!L351,Rate!$B$3:$M$3,0))*O351)),"")</f>
        <v/>
      </c>
      <c r="T351" s="42" t="str">
        <f t="shared" si="17"/>
        <v/>
      </c>
      <c r="V351" s="47"/>
      <c r="W351" s="47"/>
    </row>
    <row r="352" spans="4:23">
      <c r="D352" s="47"/>
      <c r="P352" s="41" t="str">
        <f t="shared" si="15"/>
        <v/>
      </c>
      <c r="Q352" s="41" t="str">
        <f t="shared" si="16"/>
        <v/>
      </c>
      <c r="R352" s="41" t="str">
        <f>IFERROR(IF(K352="handling and wharfage",SUM(P352:Q352),IF(OR(K352="tank",K352="car",K352="boat"),INDEX(Rate!$B$4:$M$25,MATCH('Line&amp;Pheonix'!N352,Rate!$A$4:$A$25,0),MATCH('Line&amp;Pheonix'!L352,Rate!$B$3:$M$3,0))*O352*0.8,INDEX(Rate!$B$4:$M$25,MATCH('Line&amp;Pheonix'!N352,Rate!$A$4:$A$25,0),MATCH('Line&amp;Pheonix'!L352,Rate!$B$3:$M$3,0))*O352)),"")</f>
        <v/>
      </c>
      <c r="T352" s="42" t="str">
        <f t="shared" si="17"/>
        <v/>
      </c>
      <c r="V352" s="47"/>
      <c r="W352" s="47"/>
    </row>
    <row r="353" spans="4:23">
      <c r="D353" s="47"/>
      <c r="P353" s="41" t="str">
        <f t="shared" si="15"/>
        <v/>
      </c>
      <c r="Q353" s="41" t="str">
        <f t="shared" si="16"/>
        <v/>
      </c>
      <c r="R353" s="41" t="str">
        <f>IFERROR(IF(K353="handling and wharfage",SUM(P353:Q353),IF(OR(K353="tank",K353="car",K353="boat"),INDEX(Rate!$B$4:$M$25,MATCH('Line&amp;Pheonix'!N353,Rate!$A$4:$A$25,0),MATCH('Line&amp;Pheonix'!L353,Rate!$B$3:$M$3,0))*O353*0.8,INDEX(Rate!$B$4:$M$25,MATCH('Line&amp;Pheonix'!N353,Rate!$A$4:$A$25,0),MATCH('Line&amp;Pheonix'!L353,Rate!$B$3:$M$3,0))*O353)),"")</f>
        <v/>
      </c>
      <c r="T353" s="42" t="str">
        <f t="shared" si="17"/>
        <v/>
      </c>
      <c r="V353" s="47"/>
      <c r="W353" s="47"/>
    </row>
    <row r="354" spans="4:23">
      <c r="D354" s="47"/>
      <c r="P354" s="41" t="str">
        <f t="shared" si="15"/>
        <v/>
      </c>
      <c r="Q354" s="41" t="str">
        <f t="shared" si="16"/>
        <v/>
      </c>
      <c r="R354" s="41" t="str">
        <f>IFERROR(IF(K354="handling and wharfage",SUM(P354:Q354),IF(OR(K354="tank",K354="car",K354="boat"),INDEX(Rate!$B$4:$M$25,MATCH('Line&amp;Pheonix'!N354,Rate!$A$4:$A$25,0),MATCH('Line&amp;Pheonix'!L354,Rate!$B$3:$M$3,0))*O354*0.8,INDEX(Rate!$B$4:$M$25,MATCH('Line&amp;Pheonix'!N354,Rate!$A$4:$A$25,0),MATCH('Line&amp;Pheonix'!L354,Rate!$B$3:$M$3,0))*O354)),"")</f>
        <v/>
      </c>
      <c r="T354" s="42" t="str">
        <f t="shared" si="17"/>
        <v/>
      </c>
      <c r="V354" s="47"/>
      <c r="W354" s="47"/>
    </row>
    <row r="355" spans="4:23">
      <c r="D355" s="47"/>
      <c r="P355" s="41" t="str">
        <f t="shared" si="15"/>
        <v/>
      </c>
      <c r="Q355" s="41" t="str">
        <f t="shared" si="16"/>
        <v/>
      </c>
      <c r="R355" s="41" t="str">
        <f>IFERROR(IF(K355="handling and wharfage",SUM(P355:Q355),IF(OR(K355="tank",K355="car",K355="boat"),INDEX(Rate!$B$4:$M$25,MATCH('Line&amp;Pheonix'!N355,Rate!$A$4:$A$25,0),MATCH('Line&amp;Pheonix'!L355,Rate!$B$3:$M$3,0))*O355*0.8,INDEX(Rate!$B$4:$M$25,MATCH('Line&amp;Pheonix'!N355,Rate!$A$4:$A$25,0),MATCH('Line&amp;Pheonix'!L355,Rate!$B$3:$M$3,0))*O355)),"")</f>
        <v/>
      </c>
      <c r="T355" s="42" t="str">
        <f t="shared" si="17"/>
        <v/>
      </c>
      <c r="V355" s="47"/>
      <c r="W355" s="47"/>
    </row>
    <row r="356" spans="4:20">
      <c r="D356" s="47"/>
      <c r="P356" s="41" t="str">
        <f t="shared" si="15"/>
        <v/>
      </c>
      <c r="Q356" s="41" t="str">
        <f t="shared" si="16"/>
        <v/>
      </c>
      <c r="R356" s="41" t="str">
        <f>IFERROR(IF(K356="handling and wharfage",SUM(P356:Q356),IF(OR(K356="tank",K356="car",K356="boat"),INDEX(Rate!$B$4:$M$25,MATCH('Line&amp;Pheonix'!N356,Rate!$A$4:$A$25,0),MATCH('Line&amp;Pheonix'!L356,Rate!$B$3:$M$3,0))*O356*0.8,INDEX(Rate!$B$4:$M$25,MATCH('Line&amp;Pheonix'!N356,Rate!$A$4:$A$25,0),MATCH('Line&amp;Pheonix'!L356,Rate!$B$3:$M$3,0))*O356)),"")</f>
        <v/>
      </c>
      <c r="T356" s="42" t="str">
        <f t="shared" si="17"/>
        <v/>
      </c>
    </row>
    <row r="357" spans="4:20">
      <c r="D357" s="47"/>
      <c r="P357" s="41" t="str">
        <f t="shared" si="15"/>
        <v/>
      </c>
      <c r="Q357" s="41" t="str">
        <f t="shared" si="16"/>
        <v/>
      </c>
      <c r="R357" s="41" t="str">
        <f>IFERROR(IF(K357="handling and wharfage",SUM(P357:Q357),IF(OR(K357="tank",K357="car",K357="boat"),INDEX(Rate!$B$4:$M$25,MATCH('Line&amp;Pheonix'!N357,Rate!$A$4:$A$25,0),MATCH('Line&amp;Pheonix'!L357,Rate!$B$3:$M$3,0))*O357*0.8,INDEX(Rate!$B$4:$M$25,MATCH('Line&amp;Pheonix'!N357,Rate!$A$4:$A$25,0),MATCH('Line&amp;Pheonix'!L357,Rate!$B$3:$M$3,0))*O357)),"")</f>
        <v/>
      </c>
      <c r="T357" s="42" t="str">
        <f t="shared" si="17"/>
        <v/>
      </c>
    </row>
    <row r="358" spans="4:20">
      <c r="D358" s="47"/>
      <c r="P358" s="41" t="str">
        <f t="shared" si="15"/>
        <v/>
      </c>
      <c r="Q358" s="41" t="str">
        <f t="shared" si="16"/>
        <v/>
      </c>
      <c r="R358" s="41" t="str">
        <f>IFERROR(IF(K358="handling and wharfage",SUM(P358:Q358),IF(OR(K358="tank",K358="car",K358="boat"),INDEX(Rate!$B$4:$M$25,MATCH('Line&amp;Pheonix'!N358,Rate!$A$4:$A$25,0),MATCH('Line&amp;Pheonix'!L358,Rate!$B$3:$M$3,0))*O358*0.8,INDEX(Rate!$B$4:$M$25,MATCH('Line&amp;Pheonix'!N358,Rate!$A$4:$A$25,0),MATCH('Line&amp;Pheonix'!L358,Rate!$B$3:$M$3,0))*O358)),"")</f>
        <v/>
      </c>
      <c r="T358" s="42" t="str">
        <f t="shared" si="17"/>
        <v/>
      </c>
    </row>
    <row r="359" spans="4:20">
      <c r="D359" s="47"/>
      <c r="P359" s="41" t="str">
        <f t="shared" si="15"/>
        <v/>
      </c>
      <c r="Q359" s="41" t="str">
        <f t="shared" si="16"/>
        <v/>
      </c>
      <c r="R359" s="41" t="str">
        <f>IFERROR(IF(K359="handling and wharfage",SUM(P359:Q359),IF(OR(K359="tank",K359="car",K359="boat"),INDEX(Rate!$B$4:$M$25,MATCH('Line&amp;Pheonix'!N359,Rate!$A$4:$A$25,0),MATCH('Line&amp;Pheonix'!L359,Rate!$B$3:$M$3,0))*O359*0.8,INDEX(Rate!$B$4:$M$25,MATCH('Line&amp;Pheonix'!N359,Rate!$A$4:$A$25,0),MATCH('Line&amp;Pheonix'!L359,Rate!$B$3:$M$3,0))*O359)),"")</f>
        <v/>
      </c>
      <c r="T359" s="42" t="str">
        <f t="shared" si="17"/>
        <v/>
      </c>
    </row>
    <row r="360" spans="4:20">
      <c r="D360" s="47"/>
      <c r="P360" s="41" t="str">
        <f t="shared" si="15"/>
        <v/>
      </c>
      <c r="Q360" s="41" t="str">
        <f t="shared" si="16"/>
        <v/>
      </c>
      <c r="R360" s="41" t="str">
        <f>IFERROR(IF(K360="handling and wharfage",SUM(P360:Q360),IF(OR(K360="tank",K360="car",K360="boat"),INDEX(Rate!$B$4:$M$25,MATCH('Line&amp;Pheonix'!N360,Rate!$A$4:$A$25,0),MATCH('Line&amp;Pheonix'!L360,Rate!$B$3:$M$3,0))*O360*0.8,INDEX(Rate!$B$4:$M$25,MATCH('Line&amp;Pheonix'!N360,Rate!$A$4:$A$25,0),MATCH('Line&amp;Pheonix'!L360,Rate!$B$3:$M$3,0))*O360)),"")</f>
        <v/>
      </c>
      <c r="T360" s="42" t="str">
        <f t="shared" si="17"/>
        <v/>
      </c>
    </row>
    <row r="361" spans="4:20">
      <c r="D361" s="47"/>
      <c r="P361" s="41" t="str">
        <f t="shared" si="15"/>
        <v/>
      </c>
      <c r="Q361" s="41" t="str">
        <f t="shared" si="16"/>
        <v/>
      </c>
      <c r="R361" s="41" t="str">
        <f>IFERROR(IF(K361="handling and wharfage",SUM(P361:Q361),IF(OR(K361="tank",K361="car",K361="boat"),INDEX(Rate!$B$4:$M$25,MATCH('Line&amp;Pheonix'!N361,Rate!$A$4:$A$25,0),MATCH('Line&amp;Pheonix'!L361,Rate!$B$3:$M$3,0))*O361*0.8,INDEX(Rate!$B$4:$M$25,MATCH('Line&amp;Pheonix'!N361,Rate!$A$4:$A$25,0),MATCH('Line&amp;Pheonix'!L361,Rate!$B$3:$M$3,0))*O361)),"")</f>
        <v/>
      </c>
      <c r="T361" s="42" t="str">
        <f t="shared" si="17"/>
        <v/>
      </c>
    </row>
    <row r="362" spans="4:20">
      <c r="D362" s="47"/>
      <c r="P362" s="41" t="str">
        <f t="shared" si="15"/>
        <v/>
      </c>
      <c r="Q362" s="41" t="str">
        <f t="shared" si="16"/>
        <v/>
      </c>
      <c r="R362" s="41" t="str">
        <f>IFERROR(IF(K362="handling and wharfage",SUM(P362:Q362),IF(OR(K362="tank",K362="car",K362="boat"),INDEX(Rate!$B$4:$M$25,MATCH('Line&amp;Pheonix'!N362,Rate!$A$4:$A$25,0),MATCH('Line&amp;Pheonix'!L362,Rate!$B$3:$M$3,0))*O362*0.8,INDEX(Rate!$B$4:$M$25,MATCH('Line&amp;Pheonix'!N362,Rate!$A$4:$A$25,0),MATCH('Line&amp;Pheonix'!L362,Rate!$B$3:$M$3,0))*O362)),"")</f>
        <v/>
      </c>
      <c r="T362" s="42" t="str">
        <f t="shared" si="17"/>
        <v/>
      </c>
    </row>
    <row r="363" spans="4:20">
      <c r="D363" s="47"/>
      <c r="P363" s="41" t="str">
        <f t="shared" si="15"/>
        <v/>
      </c>
      <c r="Q363" s="41" t="str">
        <f t="shared" si="16"/>
        <v/>
      </c>
      <c r="R363" s="41" t="str">
        <f>IFERROR(IF(K363="handling and wharfage",SUM(P363:Q363),IF(OR(K363="tank",K363="car",K363="boat"),INDEX(Rate!$B$4:$M$25,MATCH('Line&amp;Pheonix'!N363,Rate!$A$4:$A$25,0),MATCH('Line&amp;Pheonix'!L363,Rate!$B$3:$M$3,0))*O363*0.8,INDEX(Rate!$B$4:$M$25,MATCH('Line&amp;Pheonix'!N363,Rate!$A$4:$A$25,0),MATCH('Line&amp;Pheonix'!L363,Rate!$B$3:$M$3,0))*O363)),"")</f>
        <v/>
      </c>
      <c r="T363" s="42" t="str">
        <f t="shared" si="17"/>
        <v/>
      </c>
    </row>
    <row r="364" spans="4:20">
      <c r="D364" s="47"/>
      <c r="P364" s="41" t="str">
        <f t="shared" si="15"/>
        <v/>
      </c>
      <c r="Q364" s="41" t="str">
        <f t="shared" si="16"/>
        <v/>
      </c>
      <c r="R364" s="41" t="str">
        <f>IFERROR(IF(K364="handling and wharfage",SUM(P364:Q364),IF(OR(K364="tank",K364="car",K364="boat"),INDEX(Rate!$B$4:$M$25,MATCH('Line&amp;Pheonix'!N364,Rate!$A$4:$A$25,0),MATCH('Line&amp;Pheonix'!L364,Rate!$B$3:$M$3,0))*O364*0.8,INDEX(Rate!$B$4:$M$25,MATCH('Line&amp;Pheonix'!N364,Rate!$A$4:$A$25,0),MATCH('Line&amp;Pheonix'!L364,Rate!$B$3:$M$3,0))*O364)),"")</f>
        <v/>
      </c>
      <c r="T364" s="42" t="str">
        <f t="shared" si="17"/>
        <v/>
      </c>
    </row>
    <row r="365" spans="4:20">
      <c r="D365" s="47"/>
      <c r="P365" s="41" t="str">
        <f t="shared" si="15"/>
        <v/>
      </c>
      <c r="Q365" s="41" t="str">
        <f t="shared" si="16"/>
        <v/>
      </c>
      <c r="R365" s="41" t="str">
        <f>IFERROR(IF(K365="handling and wharfage",SUM(P365:Q365),IF(OR(K365="tank",K365="car",K365="boat"),INDEX(Rate!$B$4:$M$25,MATCH('Line&amp;Pheonix'!N365,Rate!$A$4:$A$25,0),MATCH('Line&amp;Pheonix'!L365,Rate!$B$3:$M$3,0))*O365*0.8,INDEX(Rate!$B$4:$M$25,MATCH('Line&amp;Pheonix'!N365,Rate!$A$4:$A$25,0),MATCH('Line&amp;Pheonix'!L365,Rate!$B$3:$M$3,0))*O365)),"")</f>
        <v/>
      </c>
      <c r="T365" s="42" t="str">
        <f t="shared" si="17"/>
        <v/>
      </c>
    </row>
    <row r="366" spans="4:20">
      <c r="D366" s="47"/>
      <c r="P366" s="41" t="str">
        <f t="shared" si="15"/>
        <v/>
      </c>
      <c r="Q366" s="41" t="str">
        <f t="shared" si="16"/>
        <v/>
      </c>
      <c r="R366" s="41" t="str">
        <f>IFERROR(IF(K366="handling and wharfage",SUM(P366:Q366),IF(OR(K366="tank",K366="car",K366="boat"),INDEX(Rate!$B$4:$M$25,MATCH('Line&amp;Pheonix'!N366,Rate!$A$4:$A$25,0),MATCH('Line&amp;Pheonix'!L366,Rate!$B$3:$M$3,0))*O366*0.8,INDEX(Rate!$B$4:$M$25,MATCH('Line&amp;Pheonix'!N366,Rate!$A$4:$A$25,0),MATCH('Line&amp;Pheonix'!L366,Rate!$B$3:$M$3,0))*O366)),"")</f>
        <v/>
      </c>
      <c r="T366" s="42" t="str">
        <f t="shared" si="17"/>
        <v/>
      </c>
    </row>
    <row r="367" spans="4:20">
      <c r="D367" s="47"/>
      <c r="P367" s="41" t="str">
        <f t="shared" si="15"/>
        <v/>
      </c>
      <c r="Q367" s="41" t="str">
        <f t="shared" si="16"/>
        <v/>
      </c>
      <c r="R367" s="41" t="str">
        <f>IFERROR(IF(K367="handling and wharfage",SUM(P367:Q367),IF(OR(K367="tank",K367="car",K367="boat"),INDEX(Rate!$B$4:$M$25,MATCH('Line&amp;Pheonix'!N367,Rate!$A$4:$A$25,0),MATCH('Line&amp;Pheonix'!L367,Rate!$B$3:$M$3,0))*O367*0.8,INDEX(Rate!$B$4:$M$25,MATCH('Line&amp;Pheonix'!N367,Rate!$A$4:$A$25,0),MATCH('Line&amp;Pheonix'!L367,Rate!$B$3:$M$3,0))*O367)),"")</f>
        <v/>
      </c>
      <c r="T367" s="42" t="str">
        <f t="shared" si="17"/>
        <v/>
      </c>
    </row>
    <row r="368" spans="4:20">
      <c r="D368" s="47"/>
      <c r="P368" s="41" t="str">
        <f t="shared" si="15"/>
        <v/>
      </c>
      <c r="Q368" s="41" t="str">
        <f t="shared" si="16"/>
        <v/>
      </c>
      <c r="R368" s="41" t="str">
        <f>IFERROR(IF(K368="handling and wharfage",SUM(P368:Q368),IF(OR(K368="tank",K368="car",K368="boat"),INDEX(Rate!$B$4:$M$25,MATCH('Line&amp;Pheonix'!N368,Rate!$A$4:$A$25,0),MATCH('Line&amp;Pheonix'!L368,Rate!$B$3:$M$3,0))*O368*0.8,INDEX(Rate!$B$4:$M$25,MATCH('Line&amp;Pheonix'!N368,Rate!$A$4:$A$25,0),MATCH('Line&amp;Pheonix'!L368,Rate!$B$3:$M$3,0))*O368)),"")</f>
        <v/>
      </c>
      <c r="T368" s="42" t="str">
        <f t="shared" si="17"/>
        <v/>
      </c>
    </row>
    <row r="369" spans="4:20">
      <c r="D369" s="47"/>
      <c r="P369" s="41" t="str">
        <f t="shared" si="15"/>
        <v/>
      </c>
      <c r="Q369" s="41" t="str">
        <f t="shared" si="16"/>
        <v/>
      </c>
      <c r="R369" s="41" t="str">
        <f>IFERROR(IF(K369="handling and wharfage",SUM(P369:Q369),IF(OR(K369="tank",K369="car",K369="boat"),INDEX(Rate!$B$4:$M$25,MATCH('Line&amp;Pheonix'!N369,Rate!$A$4:$A$25,0),MATCH('Line&amp;Pheonix'!L369,Rate!$B$3:$M$3,0))*O369*0.8,INDEX(Rate!$B$4:$M$25,MATCH('Line&amp;Pheonix'!N369,Rate!$A$4:$A$25,0),MATCH('Line&amp;Pheonix'!L369,Rate!$B$3:$M$3,0))*O369)),"")</f>
        <v/>
      </c>
      <c r="T369" s="42" t="str">
        <f t="shared" si="17"/>
        <v/>
      </c>
    </row>
    <row r="370" spans="4:20">
      <c r="D370" s="47"/>
      <c r="P370" s="41" t="str">
        <f t="shared" si="15"/>
        <v/>
      </c>
      <c r="Q370" s="41" t="str">
        <f t="shared" si="16"/>
        <v/>
      </c>
      <c r="R370" s="41" t="str">
        <f>IFERROR(IF(K370="handling and wharfage",SUM(P370:Q370),IF(OR(K370="tank",K370="car",K370="boat"),INDEX(Rate!$B$4:$M$25,MATCH('Line&amp;Pheonix'!N370,Rate!$A$4:$A$25,0),MATCH('Line&amp;Pheonix'!L370,Rate!$B$3:$M$3,0))*O370*0.8,INDEX(Rate!$B$4:$M$25,MATCH('Line&amp;Pheonix'!N370,Rate!$A$4:$A$25,0),MATCH('Line&amp;Pheonix'!L370,Rate!$B$3:$M$3,0))*O370)),"")</f>
        <v/>
      </c>
      <c r="T370" s="42" t="str">
        <f t="shared" si="17"/>
        <v/>
      </c>
    </row>
    <row r="371" spans="4:20">
      <c r="D371" s="47"/>
      <c r="P371" s="41" t="str">
        <f t="shared" si="15"/>
        <v/>
      </c>
      <c r="Q371" s="41" t="str">
        <f t="shared" si="16"/>
        <v/>
      </c>
      <c r="R371" s="41" t="str">
        <f>IFERROR(IF(K371="handling and wharfage",SUM(P371:Q371),IF(OR(K371="tank",K371="car",K371="boat"),INDEX(Rate!$B$4:$M$25,MATCH('Line&amp;Pheonix'!N371,Rate!$A$4:$A$25,0),MATCH('Line&amp;Pheonix'!L371,Rate!$B$3:$M$3,0))*O371*0.8,INDEX(Rate!$B$4:$M$25,MATCH('Line&amp;Pheonix'!N371,Rate!$A$4:$A$25,0),MATCH('Line&amp;Pheonix'!L371,Rate!$B$3:$M$3,0))*O371)),"")</f>
        <v/>
      </c>
      <c r="T371" s="42" t="str">
        <f t="shared" si="17"/>
        <v/>
      </c>
    </row>
    <row r="372" spans="4:4">
      <c r="D372" s="47"/>
    </row>
    <row r="373" spans="4:23">
      <c r="D373" s="47"/>
      <c r="P373" s="41" t="str">
        <f t="shared" ref="P373:P379" si="18">IF(OR(K373="handling and wharfage",K373="rau handling and wharfage"),O373*42.1,"")</f>
        <v/>
      </c>
      <c r="Q373" s="41" t="str">
        <f t="shared" ref="Q373:Q379" si="19">IF(K373&lt;&gt;"handling and wharfage","",O373*3.5)</f>
        <v/>
      </c>
      <c r="R373" s="41" t="str">
        <f>IFERROR(IF(K373="handling and wharfage",SUM(P373:Q373),IF(OR(K373="tank",K373="car",K373="boat"),INDEX(Rate!$B$4:$M$25,MATCH('Line&amp;Pheonix'!N373,Rate!$A$4:$A$25,0),MATCH('Line&amp;Pheonix'!L373,Rate!$B$3:$M$3,0))*O373*0.8,INDEX(Rate!$B$4:$M$25,MATCH('Line&amp;Pheonix'!N373,Rate!$A$4:$A$25,0),MATCH('Line&amp;Pheonix'!L373,Rate!$B$3:$M$3,0))*O373)),"")</f>
        <v/>
      </c>
      <c r="T373" s="42" t="str">
        <f t="shared" ref="T373:T381" si="20">IF(ISBLANK(K373),"",IF(K373&lt;&gt;"handling and wharfage","F0070000061A","E31180000331"))</f>
        <v/>
      </c>
      <c r="V373" s="47"/>
      <c r="W373" s="47"/>
    </row>
    <row r="374" spans="4:23">
      <c r="D374" s="47"/>
      <c r="P374" s="41" t="str">
        <f t="shared" si="18"/>
        <v/>
      </c>
      <c r="Q374" s="41" t="str">
        <f t="shared" si="19"/>
        <v/>
      </c>
      <c r="R374" s="41" t="str">
        <f>IFERROR(IF(K374="handling and wharfage",SUM(P374:Q374),IF(OR(K374="tank",K374="car",K374="boat"),INDEX(Rate!$B$4:$M$25,MATCH('Line&amp;Pheonix'!N374,Rate!$A$4:$A$25,0),MATCH('Line&amp;Pheonix'!L374,Rate!$B$3:$M$3,0))*O374*0.8,INDEX(Rate!$B$4:$M$25,MATCH('Line&amp;Pheonix'!N374,Rate!$A$4:$A$25,0),MATCH('Line&amp;Pheonix'!L374,Rate!$B$3:$M$3,0))*O374)),"")</f>
        <v/>
      </c>
      <c r="T374" s="42" t="str">
        <f t="shared" si="20"/>
        <v/>
      </c>
      <c r="V374" s="47"/>
      <c r="W374" s="47"/>
    </row>
    <row r="375" spans="4:23">
      <c r="D375" s="47"/>
      <c r="P375" s="41" t="str">
        <f t="shared" si="18"/>
        <v/>
      </c>
      <c r="Q375" s="41" t="str">
        <f t="shared" si="19"/>
        <v/>
      </c>
      <c r="R375" s="41" t="str">
        <f>IFERROR(IF(K375="handling and wharfage",SUM(P375:Q375),IF(OR(K375="tank",K375="car",K375="boat"),INDEX(Rate!$B$4:$M$25,MATCH('Line&amp;Pheonix'!N375,Rate!$A$4:$A$25,0),MATCH('Line&amp;Pheonix'!L375,Rate!$B$3:$M$3,0))*O375*0.8,INDEX(Rate!$B$4:$M$25,MATCH('Line&amp;Pheonix'!N375,Rate!$A$4:$A$25,0),MATCH('Line&amp;Pheonix'!L375,Rate!$B$3:$M$3,0))*O375)),"")</f>
        <v/>
      </c>
      <c r="T375" s="42" t="str">
        <f t="shared" si="20"/>
        <v/>
      </c>
      <c r="V375" s="47"/>
      <c r="W375" s="47"/>
    </row>
    <row r="376" spans="4:23">
      <c r="D376" s="47"/>
      <c r="P376" s="41" t="str">
        <f t="shared" si="18"/>
        <v/>
      </c>
      <c r="Q376" s="41" t="str">
        <f t="shared" si="19"/>
        <v/>
      </c>
      <c r="R376" s="41" t="str">
        <f>IFERROR(IF(K376="handling and wharfage",SUM(P376:Q376),IF(OR(K376="tank",K376="car",K376="boat"),INDEX(Rate!$B$4:$M$25,MATCH('Line&amp;Pheonix'!N376,Rate!$A$4:$A$25,0),MATCH('Line&amp;Pheonix'!L376,Rate!$B$3:$M$3,0))*O376*0.8,INDEX(Rate!$B$4:$M$25,MATCH('Line&amp;Pheonix'!N376,Rate!$A$4:$A$25,0),MATCH('Line&amp;Pheonix'!L376,Rate!$B$3:$M$3,0))*O376)),"")</f>
        <v/>
      </c>
      <c r="T376" s="42" t="str">
        <f t="shared" si="20"/>
        <v/>
      </c>
      <c r="V376" s="47"/>
      <c r="W376" s="47"/>
    </row>
    <row r="377" spans="4:23">
      <c r="D377" s="47"/>
      <c r="P377" s="41" t="str">
        <f t="shared" si="18"/>
        <v/>
      </c>
      <c r="Q377" s="41" t="str">
        <f t="shared" si="19"/>
        <v/>
      </c>
      <c r="R377" s="41" t="str">
        <f>IFERROR(IF(K377="handling and wharfage",SUM(P377:Q377),IF(OR(K377="tank",K377="car",K377="boat"),INDEX(Rate!$B$4:$M$25,MATCH('Line&amp;Pheonix'!N377,Rate!$A$4:$A$25,0),MATCH('Line&amp;Pheonix'!L377,Rate!$B$3:$M$3,0))*O377*0.8,INDEX(Rate!$B$4:$M$25,MATCH('Line&amp;Pheonix'!N377,Rate!$A$4:$A$25,0),MATCH('Line&amp;Pheonix'!L377,Rate!$B$3:$M$3,0))*O377)),"")</f>
        <v/>
      </c>
      <c r="T377" s="42" t="str">
        <f t="shared" si="20"/>
        <v/>
      </c>
      <c r="V377" s="47"/>
      <c r="W377" s="47"/>
    </row>
    <row r="378" spans="4:23">
      <c r="D378" s="47"/>
      <c r="P378" s="41" t="str">
        <f t="shared" si="18"/>
        <v/>
      </c>
      <c r="Q378" s="41" t="str">
        <f t="shared" si="19"/>
        <v/>
      </c>
      <c r="R378" s="41" t="str">
        <f>IFERROR(IF(K378="handling and wharfage",SUM(P378:Q378),IF(OR(K378="tank",K378="car",K378="boat"),INDEX(Rate!$B$4:$M$25,MATCH('Line&amp;Pheonix'!N378,Rate!$A$4:$A$25,0),MATCH('Line&amp;Pheonix'!L378,Rate!$B$3:$M$3,0))*O378*0.8,INDEX(Rate!$B$4:$M$25,MATCH('Line&amp;Pheonix'!N378,Rate!$A$4:$A$25,0),MATCH('Line&amp;Pheonix'!L378,Rate!$B$3:$M$3,0))*O378)),"")</f>
        <v/>
      </c>
      <c r="T378" s="42" t="str">
        <f t="shared" si="20"/>
        <v/>
      </c>
      <c r="V378" s="47"/>
      <c r="W378" s="47"/>
    </row>
    <row r="379" spans="4:23">
      <c r="D379" s="47"/>
      <c r="P379" s="41" t="str">
        <f t="shared" si="18"/>
        <v/>
      </c>
      <c r="Q379" s="41" t="str">
        <f t="shared" si="19"/>
        <v/>
      </c>
      <c r="R379" s="41" t="str">
        <f>IFERROR(IF(K379="handling and wharfage",SUM(P379:Q379),IF(OR(K379="tank",K379="car",K379="boat"),INDEX(Rate!$B$4:$M$25,MATCH('Line&amp;Pheonix'!N379,Rate!$A$4:$A$25,0),MATCH('Line&amp;Pheonix'!L379,Rate!$B$3:$M$3,0))*O379*0.8,INDEX(Rate!$B$4:$M$25,MATCH('Line&amp;Pheonix'!N379,Rate!$A$4:$A$25,0),MATCH('Line&amp;Pheonix'!L379,Rate!$B$3:$M$3,0))*O379)),"")</f>
        <v/>
      </c>
      <c r="T379" s="42" t="str">
        <f t="shared" si="20"/>
        <v/>
      </c>
      <c r="V379" s="47"/>
      <c r="W379" s="47"/>
    </row>
    <row r="380" spans="4:23">
      <c r="D380" s="47"/>
      <c r="P380" s="41" t="str">
        <f t="shared" ref="P380:P381" si="21">IF(OR(K380="handling and wharfage",K380="rau handling and wharfage"),O380*42.1,"")</f>
        <v/>
      </c>
      <c r="Q380" s="41" t="str">
        <f t="shared" ref="Q380:Q381" si="22">IF(K380&lt;&gt;"handling and wharfage","",O380*3.5)</f>
        <v/>
      </c>
      <c r="R380" s="41" t="str">
        <f>IFERROR(IF(K380="handling and wharfage",SUM(P380:Q380),IF(OR(K380="tank",K380="car",K380="boat"),INDEX(Rate!$B$4:$M$25,MATCH('Line&amp;Pheonix'!N380,Rate!$A$4:$A$25,0),MATCH('Line&amp;Pheonix'!L380,Rate!$B$3:$M$3,0))*O380*0.8,INDEX(Rate!$B$4:$M$25,MATCH('Line&amp;Pheonix'!N380,Rate!$A$4:$A$25,0),MATCH('Line&amp;Pheonix'!L380,Rate!$B$3:$M$3,0))*O380)),"")</f>
        <v/>
      </c>
      <c r="T380" s="42" t="str">
        <f t="shared" si="20"/>
        <v/>
      </c>
      <c r="V380" s="47"/>
      <c r="W380" s="47"/>
    </row>
    <row r="381" spans="16:20">
      <c r="P381" s="41" t="str">
        <f t="shared" si="21"/>
        <v/>
      </c>
      <c r="Q381" s="41" t="str">
        <f t="shared" si="22"/>
        <v/>
      </c>
      <c r="R381" s="41" t="str">
        <f>IFERROR(IF(K381="handling and wharfage",SUM(P381:Q381),IF(OR(K381="tank",K381="car",K381="boat"),INDEX(Rate!$B$4:$M$25,MATCH('Line&amp;Pheonix'!N381,Rate!$A$4:$A$25,0),MATCH('Line&amp;Pheonix'!L381,Rate!$B$3:$M$3,0))*O381*0.8,INDEX(Rate!$B$4:$M$25,MATCH('Line&amp;Pheonix'!N381,Rate!$A$4:$A$25,0),MATCH('Line&amp;Pheonix'!L381,Rate!$B$3:$M$3,0))*O381)),"")</f>
        <v/>
      </c>
      <c r="T381" s="42" t="str">
        <f t="shared" si="20"/>
        <v/>
      </c>
    </row>
    <row r="382" spans="16:20">
      <c r="P382" s="41" t="str">
        <f t="shared" ref="P382:P433" si="23">IF(OR(K382="handling and wharfage",K382="rau handling and wharfage"),O382*42.1,"")</f>
        <v/>
      </c>
      <c r="Q382" s="41" t="str">
        <f t="shared" ref="Q382:Q433" si="24">IF(K382&lt;&gt;"handling and wharfage","",O382*3.5)</f>
        <v/>
      </c>
      <c r="R382" s="41" t="str">
        <f>IFERROR(IF(K382="handling and wharfage",SUM(P382:Q382),IF(OR(K382="tank",K382="car",K382="boat"),INDEX(Rate!$B$4:$M$25,MATCH('Line&amp;Pheonix'!N382,Rate!$A$4:$A$25,0),MATCH('Line&amp;Pheonix'!L382,Rate!$B$3:$M$3,0))*O382*0.8,INDEX(Rate!$B$4:$M$25,MATCH('Line&amp;Pheonix'!N382,Rate!$A$4:$A$25,0),MATCH('Line&amp;Pheonix'!L382,Rate!$B$3:$M$3,0))*O382)),"")</f>
        <v/>
      </c>
      <c r="T382" s="42" t="str">
        <f t="shared" ref="T382:T433" si="25">IF(ISBLANK(K382),"",IF(K382&lt;&gt;"handling and wharfage","F0070000061A","E31180000331"))</f>
        <v/>
      </c>
    </row>
    <row r="383" spans="4:23">
      <c r="D383" s="47"/>
      <c r="P383" s="41" t="str">
        <f t="shared" si="23"/>
        <v/>
      </c>
      <c r="Q383" s="41" t="str">
        <f t="shared" si="24"/>
        <v/>
      </c>
      <c r="R383" s="41" t="str">
        <f>IFERROR(IF(K383="handling and wharfage",SUM(P383:Q383),IF(OR(K383="tank",K383="car",K383="boat"),INDEX(Rate!$B$4:$M$25,MATCH('Line&amp;Pheonix'!N383,Rate!$A$4:$A$25,0),MATCH('Line&amp;Pheonix'!L383,Rate!$B$3:$M$3,0))*O383*0.8,INDEX(Rate!$B$4:$M$25,MATCH('Line&amp;Pheonix'!N383,Rate!$A$4:$A$25,0),MATCH('Line&amp;Pheonix'!L383,Rate!$B$3:$M$3,0))*O383)),"")</f>
        <v/>
      </c>
      <c r="T383" s="42" t="str">
        <f t="shared" si="25"/>
        <v/>
      </c>
      <c r="V383" s="47"/>
      <c r="W383" s="47"/>
    </row>
    <row r="384" spans="4:23">
      <c r="D384" s="47"/>
      <c r="P384" s="41" t="str">
        <f t="shared" si="23"/>
        <v/>
      </c>
      <c r="Q384" s="41" t="str">
        <f t="shared" si="24"/>
        <v/>
      </c>
      <c r="R384" s="41" t="str">
        <f>IFERROR(IF(K384="handling and wharfage",SUM(P384:Q384),IF(OR(K384="tank",K384="car",K384="boat"),INDEX(Rate!$B$4:$M$25,MATCH('Line&amp;Pheonix'!N384,Rate!$A$4:$A$25,0),MATCH('Line&amp;Pheonix'!L384,Rate!$B$3:$M$3,0))*O384*0.8,INDEX(Rate!$B$4:$M$25,MATCH('Line&amp;Pheonix'!N384,Rate!$A$4:$A$25,0),MATCH('Line&amp;Pheonix'!L384,Rate!$B$3:$M$3,0))*O384)),"")</f>
        <v/>
      </c>
      <c r="T384" s="42" t="str">
        <f t="shared" si="25"/>
        <v/>
      </c>
      <c r="V384" s="47"/>
      <c r="W384" s="47"/>
    </row>
    <row r="385" spans="4:23">
      <c r="D385" s="47"/>
      <c r="P385" s="41" t="str">
        <f t="shared" si="23"/>
        <v/>
      </c>
      <c r="Q385" s="41" t="str">
        <f t="shared" si="24"/>
        <v/>
      </c>
      <c r="R385" s="41" t="str">
        <f>IFERROR(IF(K385="handling and wharfage",SUM(P385:Q385),IF(OR(K385="tank",K385="car",K385="boat"),INDEX(Rate!$B$4:$M$25,MATCH('Line&amp;Pheonix'!N385,Rate!$A$4:$A$25,0),MATCH('Line&amp;Pheonix'!L385,Rate!$B$3:$M$3,0))*O385*0.8,INDEX(Rate!$B$4:$M$25,MATCH('Line&amp;Pheonix'!N385,Rate!$A$4:$A$25,0),MATCH('Line&amp;Pheonix'!L385,Rate!$B$3:$M$3,0))*O385)),"")</f>
        <v/>
      </c>
      <c r="T385" s="42" t="str">
        <f t="shared" si="25"/>
        <v/>
      </c>
      <c r="V385" s="47"/>
      <c r="W385" s="47"/>
    </row>
    <row r="386" spans="4:23">
      <c r="D386" s="47"/>
      <c r="P386" s="41" t="str">
        <f t="shared" si="23"/>
        <v/>
      </c>
      <c r="Q386" s="41" t="str">
        <f t="shared" si="24"/>
        <v/>
      </c>
      <c r="R386" s="41" t="str">
        <f>IFERROR(IF(K386="handling and wharfage",SUM(P386:Q386),IF(OR(K386="tank",K386="car",K386="boat"),INDEX(Rate!$B$4:$M$25,MATCH('Line&amp;Pheonix'!N386,Rate!$A$4:$A$25,0),MATCH('Line&amp;Pheonix'!L386,Rate!$B$3:$M$3,0))*O386*0.8,INDEX(Rate!$B$4:$M$25,MATCH('Line&amp;Pheonix'!N386,Rate!$A$4:$A$25,0),MATCH('Line&amp;Pheonix'!L386,Rate!$B$3:$M$3,0))*O386)),"")</f>
        <v/>
      </c>
      <c r="T386" s="42" t="str">
        <f t="shared" si="25"/>
        <v/>
      </c>
      <c r="V386" s="47"/>
      <c r="W386" s="47"/>
    </row>
    <row r="387" spans="4:23">
      <c r="D387" s="47"/>
      <c r="P387" s="41" t="str">
        <f t="shared" si="23"/>
        <v/>
      </c>
      <c r="Q387" s="41" t="str">
        <f t="shared" si="24"/>
        <v/>
      </c>
      <c r="R387" s="41" t="str">
        <f>IFERROR(IF(K387="handling and wharfage",SUM(P387:Q387),IF(OR(K387="tank",K387="car",K387="boat"),INDEX(Rate!$B$4:$M$25,MATCH('Line&amp;Pheonix'!N387,Rate!$A$4:$A$25,0),MATCH('Line&amp;Pheonix'!L387,Rate!$B$3:$M$3,0))*O387*0.8,INDEX(Rate!$B$4:$M$25,MATCH('Line&amp;Pheonix'!N387,Rate!$A$4:$A$25,0),MATCH('Line&amp;Pheonix'!L387,Rate!$B$3:$M$3,0))*O387)),"")</f>
        <v/>
      </c>
      <c r="T387" s="42" t="str">
        <f t="shared" si="25"/>
        <v/>
      </c>
      <c r="V387" s="47"/>
      <c r="W387" s="47"/>
    </row>
    <row r="388" spans="4:23">
      <c r="D388" s="47"/>
      <c r="P388" s="41" t="str">
        <f t="shared" si="23"/>
        <v/>
      </c>
      <c r="Q388" s="41" t="str">
        <f t="shared" si="24"/>
        <v/>
      </c>
      <c r="R388" s="41" t="str">
        <f>IFERROR(IF(K388="handling and wharfage",SUM(P388:Q388),IF(OR(K388="tank",K388="car",K388="boat"),INDEX(Rate!$B$4:$M$25,MATCH('Line&amp;Pheonix'!N388,Rate!$A$4:$A$25,0),MATCH('Line&amp;Pheonix'!L388,Rate!$B$3:$M$3,0))*O388*0.8,INDEX(Rate!$B$4:$M$25,MATCH('Line&amp;Pheonix'!N388,Rate!$A$4:$A$25,0),MATCH('Line&amp;Pheonix'!L388,Rate!$B$3:$M$3,0))*O388)),"")</f>
        <v/>
      </c>
      <c r="T388" s="42" t="str">
        <f t="shared" si="25"/>
        <v/>
      </c>
      <c r="V388" s="47"/>
      <c r="W388" s="47"/>
    </row>
    <row r="389" spans="16:20">
      <c r="P389" s="41" t="str">
        <f t="shared" si="23"/>
        <v/>
      </c>
      <c r="Q389" s="41" t="str">
        <f t="shared" si="24"/>
        <v/>
      </c>
      <c r="R389" s="41" t="str">
        <f>IFERROR(IF(K389="handling and wharfage",SUM(P389:Q389),IF(OR(K389="tank",K389="car",K389="boat"),INDEX(Rate!$B$4:$M$25,MATCH('Line&amp;Pheonix'!N389,Rate!$A$4:$A$25,0),MATCH('Line&amp;Pheonix'!L389,Rate!$B$3:$M$3,0))*O389*0.8,INDEX(Rate!$B$4:$M$25,MATCH('Line&amp;Pheonix'!N389,Rate!$A$4:$A$25,0),MATCH('Line&amp;Pheonix'!L389,Rate!$B$3:$M$3,0))*O389)),"")</f>
        <v/>
      </c>
      <c r="T389" s="42" t="str">
        <f t="shared" si="25"/>
        <v/>
      </c>
    </row>
    <row r="390" spans="4:23">
      <c r="D390" s="47"/>
      <c r="H390" s="47"/>
      <c r="P390" s="41" t="str">
        <f t="shared" si="23"/>
        <v/>
      </c>
      <c r="Q390" s="41" t="str">
        <f t="shared" si="24"/>
        <v/>
      </c>
      <c r="R390" s="41" t="str">
        <f>IFERROR(IF(K390="handling and wharfage",SUM(P390:Q390),IF(OR(K390="tank",K390="car",K390="boat"),INDEX(Rate!$B$4:$M$25,MATCH('Line&amp;Pheonix'!N390,Rate!$A$4:$A$25,0),MATCH('Line&amp;Pheonix'!L390,Rate!$B$3:$M$3,0))*O390*0.8,INDEX(Rate!$B$4:$M$25,MATCH('Line&amp;Pheonix'!N390,Rate!$A$4:$A$25,0),MATCH('Line&amp;Pheonix'!L390,Rate!$B$3:$M$3,0))*O390)),"")</f>
        <v/>
      </c>
      <c r="T390" s="42" t="str">
        <f t="shared" si="25"/>
        <v/>
      </c>
      <c r="V390" s="47"/>
      <c r="W390" s="47"/>
    </row>
    <row r="391" spans="4:23">
      <c r="D391" s="47"/>
      <c r="H391" s="47"/>
      <c r="P391" s="41" t="str">
        <f t="shared" si="23"/>
        <v/>
      </c>
      <c r="Q391" s="41" t="str">
        <f t="shared" si="24"/>
        <v/>
      </c>
      <c r="R391" s="41" t="str">
        <f>IFERROR(IF(K391="handling and wharfage",SUM(P391:Q391),IF(OR(K391="tank",K391="car",K391="boat"),INDEX(Rate!$B$4:$M$25,MATCH('Line&amp;Pheonix'!N391,Rate!$A$4:$A$25,0),MATCH('Line&amp;Pheonix'!L391,Rate!$B$3:$M$3,0))*O391*0.8,INDEX(Rate!$B$4:$M$25,MATCH('Line&amp;Pheonix'!N391,Rate!$A$4:$A$25,0),MATCH('Line&amp;Pheonix'!L391,Rate!$B$3:$M$3,0))*O391)),"")</f>
        <v/>
      </c>
      <c r="T391" s="42" t="str">
        <f t="shared" si="25"/>
        <v/>
      </c>
      <c r="V391" s="47"/>
      <c r="W391" s="47"/>
    </row>
    <row r="392" spans="16:20">
      <c r="P392" s="41" t="str">
        <f t="shared" si="23"/>
        <v/>
      </c>
      <c r="Q392" s="41" t="str">
        <f t="shared" si="24"/>
        <v/>
      </c>
      <c r="R392" s="41" t="str">
        <f>IFERROR(IF(K392="handling and wharfage",SUM(P392:Q392),IF(OR(K392="tank",K392="car",K392="boat"),INDEX(Rate!$B$4:$M$25,MATCH('Line&amp;Pheonix'!N392,Rate!$A$4:$A$25,0),MATCH('Line&amp;Pheonix'!L392,Rate!$B$3:$M$3,0))*O392*0.8,INDEX(Rate!$B$4:$M$25,MATCH('Line&amp;Pheonix'!N392,Rate!$A$4:$A$25,0),MATCH('Line&amp;Pheonix'!L392,Rate!$B$3:$M$3,0))*O392)),"")</f>
        <v/>
      </c>
      <c r="T392" s="42" t="str">
        <f t="shared" si="25"/>
        <v/>
      </c>
    </row>
    <row r="393" spans="16:20">
      <c r="P393" s="41" t="str">
        <f t="shared" si="23"/>
        <v/>
      </c>
      <c r="Q393" s="41" t="str">
        <f t="shared" si="24"/>
        <v/>
      </c>
      <c r="R393" s="41" t="str">
        <f>IFERROR(IF(K393="handling and wharfage",SUM(P393:Q393),IF(OR(K393="tank",K393="car",K393="boat"),INDEX(Rate!$B$4:$M$25,MATCH('Line&amp;Pheonix'!N393,Rate!$A$4:$A$25,0),MATCH('Line&amp;Pheonix'!L393,Rate!$B$3:$M$3,0))*O393*0.8,INDEX(Rate!$B$4:$M$25,MATCH('Line&amp;Pheonix'!N393,Rate!$A$4:$A$25,0),MATCH('Line&amp;Pheonix'!L393,Rate!$B$3:$M$3,0))*O393)),"")</f>
        <v/>
      </c>
      <c r="T393" s="42" t="str">
        <f t="shared" si="25"/>
        <v/>
      </c>
    </row>
    <row r="394" spans="16:20">
      <c r="P394" s="41" t="str">
        <f t="shared" si="23"/>
        <v/>
      </c>
      <c r="Q394" s="41" t="str">
        <f t="shared" si="24"/>
        <v/>
      </c>
      <c r="R394" s="41" t="str">
        <f>IFERROR(IF(K394="handling and wharfage",SUM(P394:Q394),IF(OR(K394="tank",K394="car",K394="boat"),INDEX(Rate!$B$4:$M$25,MATCH('Line&amp;Pheonix'!N394,Rate!$A$4:$A$25,0),MATCH('Line&amp;Pheonix'!L394,Rate!$B$3:$M$3,0))*O394*0.8,INDEX(Rate!$B$4:$M$25,MATCH('Line&amp;Pheonix'!N394,Rate!$A$4:$A$25,0),MATCH('Line&amp;Pheonix'!L394,Rate!$B$3:$M$3,0))*O394)),"")</f>
        <v/>
      </c>
      <c r="T394" s="42" t="str">
        <f t="shared" si="25"/>
        <v/>
      </c>
    </row>
    <row r="395" spans="16:20">
      <c r="P395" s="41" t="str">
        <f t="shared" si="23"/>
        <v/>
      </c>
      <c r="Q395" s="41" t="str">
        <f t="shared" si="24"/>
        <v/>
      </c>
      <c r="R395" s="41" t="str">
        <f>IFERROR(IF(K395="handling and wharfage",SUM(P395:Q395),IF(OR(K395="tank",K395="car",K395="boat"),INDEX(Rate!$B$4:$M$25,MATCH('Line&amp;Pheonix'!N395,Rate!$A$4:$A$25,0),MATCH('Line&amp;Pheonix'!L395,Rate!$B$3:$M$3,0))*O395*0.8,INDEX(Rate!$B$4:$M$25,MATCH('Line&amp;Pheonix'!N395,Rate!$A$4:$A$25,0),MATCH('Line&amp;Pheonix'!L395,Rate!$B$3:$M$3,0))*O395)),"")</f>
        <v/>
      </c>
      <c r="T395" s="42" t="str">
        <f t="shared" si="25"/>
        <v/>
      </c>
    </row>
    <row r="396" spans="16:20">
      <c r="P396" s="41" t="str">
        <f t="shared" si="23"/>
        <v/>
      </c>
      <c r="Q396" s="41" t="str">
        <f t="shared" si="24"/>
        <v/>
      </c>
      <c r="R396" s="41" t="str">
        <f>IFERROR(IF(K396="handling and wharfage",SUM(P396:Q396),IF(OR(K396="tank",K396="car",K396="boat"),INDEX(Rate!$B$4:$M$25,MATCH('Line&amp;Pheonix'!N396,Rate!$A$4:$A$25,0),MATCH('Line&amp;Pheonix'!L396,Rate!$B$3:$M$3,0))*O396*0.8,INDEX(Rate!$B$4:$M$25,MATCH('Line&amp;Pheonix'!N396,Rate!$A$4:$A$25,0),MATCH('Line&amp;Pheonix'!L396,Rate!$B$3:$M$3,0))*O396)),"")</f>
        <v/>
      </c>
      <c r="T396" s="42" t="str">
        <f t="shared" si="25"/>
        <v/>
      </c>
    </row>
    <row r="397" spans="16:20">
      <c r="P397" s="41" t="str">
        <f t="shared" si="23"/>
        <v/>
      </c>
      <c r="Q397" s="41" t="str">
        <f t="shared" si="24"/>
        <v/>
      </c>
      <c r="R397" s="41" t="str">
        <f>IFERROR(IF(K397="handling and wharfage",SUM(P397:Q397),IF(OR(K397="tank",K397="car",K397="boat"),INDEX(Rate!$B$4:$M$25,MATCH('Line&amp;Pheonix'!N397,Rate!$A$4:$A$25,0),MATCH('Line&amp;Pheonix'!L397,Rate!$B$3:$M$3,0))*O397*0.8,INDEX(Rate!$B$4:$M$25,MATCH('Line&amp;Pheonix'!N397,Rate!$A$4:$A$25,0),MATCH('Line&amp;Pheonix'!L397,Rate!$B$3:$M$3,0))*O397)),"")</f>
        <v/>
      </c>
      <c r="T397" s="42" t="str">
        <f t="shared" si="25"/>
        <v/>
      </c>
    </row>
    <row r="398" spans="16:20">
      <c r="P398" s="41" t="str">
        <f t="shared" si="23"/>
        <v/>
      </c>
      <c r="Q398" s="41" t="str">
        <f t="shared" si="24"/>
        <v/>
      </c>
      <c r="R398" s="41" t="str">
        <f>IFERROR(IF(K398="handling and wharfage",SUM(P398:Q398),IF(OR(K398="tank",K398="car",K398="boat"),INDEX(Rate!$B$4:$M$25,MATCH('Line&amp;Pheonix'!N398,Rate!$A$4:$A$25,0),MATCH('Line&amp;Pheonix'!L398,Rate!$B$3:$M$3,0))*O398*0.8,INDEX(Rate!$B$4:$M$25,MATCH('Line&amp;Pheonix'!N398,Rate!$A$4:$A$25,0),MATCH('Line&amp;Pheonix'!L398,Rate!$B$3:$M$3,0))*O398)),"")</f>
        <v/>
      </c>
      <c r="T398" s="42" t="str">
        <f t="shared" si="25"/>
        <v/>
      </c>
    </row>
    <row r="399" spans="16:20">
      <c r="P399" s="41" t="str">
        <f t="shared" si="23"/>
        <v/>
      </c>
      <c r="Q399" s="41" t="str">
        <f t="shared" si="24"/>
        <v/>
      </c>
      <c r="R399" s="41" t="str">
        <f>IFERROR(IF(K399="handling and wharfage",SUM(P399:Q399),IF(OR(K399="tank",K399="car",K399="boat"),INDEX(Rate!$B$4:$M$25,MATCH('Line&amp;Pheonix'!N399,Rate!$A$4:$A$25,0),MATCH('Line&amp;Pheonix'!L399,Rate!$B$3:$M$3,0))*O399*0.8,INDEX(Rate!$B$4:$M$25,MATCH('Line&amp;Pheonix'!N399,Rate!$A$4:$A$25,0),MATCH('Line&amp;Pheonix'!L399,Rate!$B$3:$M$3,0))*O399)),"")</f>
        <v/>
      </c>
      <c r="T399" s="42" t="str">
        <f t="shared" si="25"/>
        <v/>
      </c>
    </row>
    <row r="400" spans="16:20">
      <c r="P400" s="41" t="str">
        <f t="shared" si="23"/>
        <v/>
      </c>
      <c r="Q400" s="41" t="str">
        <f t="shared" si="24"/>
        <v/>
      </c>
      <c r="R400" s="41" t="str">
        <f>IFERROR(IF(K400="handling and wharfage",SUM(P400:Q400),IF(OR(K400="tank",K400="car",K400="boat"),INDEX(Rate!$B$4:$M$25,MATCH('Line&amp;Pheonix'!N400,Rate!$A$4:$A$25,0),MATCH('Line&amp;Pheonix'!L400,Rate!$B$3:$M$3,0))*O400*0.8,INDEX(Rate!$B$4:$M$25,MATCH('Line&amp;Pheonix'!N400,Rate!$A$4:$A$25,0),MATCH('Line&amp;Pheonix'!L400,Rate!$B$3:$M$3,0))*O400)),"")</f>
        <v/>
      </c>
      <c r="T400" s="42" t="str">
        <f t="shared" si="25"/>
        <v/>
      </c>
    </row>
    <row r="401" spans="16:20">
      <c r="P401" s="41" t="str">
        <f t="shared" si="23"/>
        <v/>
      </c>
      <c r="Q401" s="41" t="str">
        <f t="shared" si="24"/>
        <v/>
      </c>
      <c r="R401" s="41" t="str">
        <f>IFERROR(IF(K401="handling and wharfage",SUM(P401:Q401),IF(OR(K401="tank",K401="car",K401="boat"),INDEX(Rate!$B$4:$M$25,MATCH('Line&amp;Pheonix'!N401,Rate!$A$4:$A$25,0),MATCH('Line&amp;Pheonix'!L401,Rate!$B$3:$M$3,0))*O401*0.8,INDEX(Rate!$B$4:$M$25,MATCH('Line&amp;Pheonix'!N401,Rate!$A$4:$A$25,0),MATCH('Line&amp;Pheonix'!L401,Rate!$B$3:$M$3,0))*O401)),"")</f>
        <v/>
      </c>
      <c r="T401" s="42" t="str">
        <f t="shared" si="25"/>
        <v/>
      </c>
    </row>
    <row r="402" spans="16:20">
      <c r="P402" s="41" t="str">
        <f t="shared" si="23"/>
        <v/>
      </c>
      <c r="Q402" s="41" t="str">
        <f t="shared" si="24"/>
        <v/>
      </c>
      <c r="R402" s="41" t="str">
        <f>IFERROR(IF(K402="handling and wharfage",SUM(P402:Q402),IF(OR(K402="tank",K402="car",K402="boat"),INDEX(Rate!$B$4:$M$25,MATCH('Line&amp;Pheonix'!N402,Rate!$A$4:$A$25,0),MATCH('Line&amp;Pheonix'!L402,Rate!$B$3:$M$3,0))*O402*0.8,INDEX(Rate!$B$4:$M$25,MATCH('Line&amp;Pheonix'!N402,Rate!$A$4:$A$25,0),MATCH('Line&amp;Pheonix'!L402,Rate!$B$3:$M$3,0))*O402)),"")</f>
        <v/>
      </c>
      <c r="T402" s="42" t="str">
        <f t="shared" si="25"/>
        <v/>
      </c>
    </row>
    <row r="403" spans="16:20">
      <c r="P403" s="41" t="str">
        <f t="shared" si="23"/>
        <v/>
      </c>
      <c r="Q403" s="41" t="str">
        <f t="shared" si="24"/>
        <v/>
      </c>
      <c r="R403" s="41" t="str">
        <f>IFERROR(IF(K403="handling and wharfage",SUM(P403:Q403),IF(OR(K403="tank",K403="car",K403="boat"),INDEX(Rate!$B$4:$M$25,MATCH('Line&amp;Pheonix'!N403,Rate!$A$4:$A$25,0),MATCH('Line&amp;Pheonix'!L403,Rate!$B$3:$M$3,0))*O403*0.8,INDEX(Rate!$B$4:$M$25,MATCH('Line&amp;Pheonix'!N403,Rate!$A$4:$A$25,0),MATCH('Line&amp;Pheonix'!L403,Rate!$B$3:$M$3,0))*O403)),"")</f>
        <v/>
      </c>
      <c r="T403" s="42" t="str">
        <f t="shared" si="25"/>
        <v/>
      </c>
    </row>
    <row r="404" spans="16:20">
      <c r="P404" s="41" t="str">
        <f t="shared" si="23"/>
        <v/>
      </c>
      <c r="Q404" s="41" t="str">
        <f t="shared" si="24"/>
        <v/>
      </c>
      <c r="R404" s="41" t="str">
        <f>IFERROR(IF(K404="handling and wharfage",SUM(P404:Q404),IF(OR(K404="tank",K404="car",K404="boat"),INDEX(Rate!$B$4:$M$25,MATCH('Line&amp;Pheonix'!N404,Rate!$A$4:$A$25,0),MATCH('Line&amp;Pheonix'!L404,Rate!$B$3:$M$3,0))*O404*0.8,INDEX(Rate!$B$4:$M$25,MATCH('Line&amp;Pheonix'!N404,Rate!$A$4:$A$25,0),MATCH('Line&amp;Pheonix'!L404,Rate!$B$3:$M$3,0))*O404)),"")</f>
        <v/>
      </c>
      <c r="T404" s="42" t="str">
        <f t="shared" si="25"/>
        <v/>
      </c>
    </row>
    <row r="405" spans="16:20">
      <c r="P405" s="41" t="str">
        <f t="shared" si="23"/>
        <v/>
      </c>
      <c r="Q405" s="41" t="str">
        <f t="shared" si="24"/>
        <v/>
      </c>
      <c r="R405" s="41" t="str">
        <f>IFERROR(IF(K405="handling and wharfage",SUM(P405:Q405),IF(OR(K405="tank",K405="car",K405="boat"),INDEX(Rate!$B$4:$M$25,MATCH('Line&amp;Pheonix'!N405,Rate!$A$4:$A$25,0),MATCH('Line&amp;Pheonix'!L405,Rate!$B$3:$M$3,0))*O405*0.8,INDEX(Rate!$B$4:$M$25,MATCH('Line&amp;Pheonix'!N405,Rate!$A$4:$A$25,0),MATCH('Line&amp;Pheonix'!L405,Rate!$B$3:$M$3,0))*O405)),"")</f>
        <v/>
      </c>
      <c r="T405" s="42" t="str">
        <f t="shared" si="25"/>
        <v/>
      </c>
    </row>
    <row r="406" spans="16:20">
      <c r="P406" s="41" t="str">
        <f t="shared" si="23"/>
        <v/>
      </c>
      <c r="Q406" s="41" t="str">
        <f t="shared" si="24"/>
        <v/>
      </c>
      <c r="R406" s="41" t="str">
        <f>IFERROR(IF(K406="handling and wharfage",SUM(P406:Q406),IF(OR(K406="tank",K406="car",K406="boat"),INDEX(Rate!$B$4:$M$25,MATCH('Line&amp;Pheonix'!N406,Rate!$A$4:$A$25,0),MATCH('Line&amp;Pheonix'!L406,Rate!$B$3:$M$3,0))*O406*0.8,INDEX(Rate!$B$4:$M$25,MATCH('Line&amp;Pheonix'!N406,Rate!$A$4:$A$25,0),MATCH('Line&amp;Pheonix'!L406,Rate!$B$3:$M$3,0))*O406)),"")</f>
        <v/>
      </c>
      <c r="T406" s="42" t="str">
        <f t="shared" si="25"/>
        <v/>
      </c>
    </row>
    <row r="407" spans="16:20">
      <c r="P407" s="41" t="str">
        <f t="shared" si="23"/>
        <v/>
      </c>
      <c r="Q407" s="41" t="str">
        <f t="shared" si="24"/>
        <v/>
      </c>
      <c r="R407" s="41" t="str">
        <f>IFERROR(IF(K407="handling and wharfage",SUM(P407:Q407),IF(OR(K407="tank",K407="car",K407="boat"),INDEX(Rate!$B$4:$M$25,MATCH('Line&amp;Pheonix'!N407,Rate!$A$4:$A$25,0),MATCH('Line&amp;Pheonix'!L407,Rate!$B$3:$M$3,0))*O407*0.8,INDEX(Rate!$B$4:$M$25,MATCH('Line&amp;Pheonix'!N407,Rate!$A$4:$A$25,0),MATCH('Line&amp;Pheonix'!L407,Rate!$B$3:$M$3,0))*O407)),"")</f>
        <v/>
      </c>
      <c r="T407" s="42" t="str">
        <f t="shared" si="25"/>
        <v/>
      </c>
    </row>
    <row r="408" spans="16:20">
      <c r="P408" s="41" t="str">
        <f t="shared" si="23"/>
        <v/>
      </c>
      <c r="Q408" s="41" t="str">
        <f t="shared" si="24"/>
        <v/>
      </c>
      <c r="R408" s="41" t="str">
        <f>IFERROR(IF(K408="handling and wharfage",SUM(P408:Q408),IF(OR(K408="tank",K408="car",K408="boat"),INDEX(Rate!$B$4:$M$25,MATCH('Line&amp;Pheonix'!N408,Rate!$A$4:$A$25,0),MATCH('Line&amp;Pheonix'!L408,Rate!$B$3:$M$3,0))*O408*0.8,INDEX(Rate!$B$4:$M$25,MATCH('Line&amp;Pheonix'!N408,Rate!$A$4:$A$25,0),MATCH('Line&amp;Pheonix'!L408,Rate!$B$3:$M$3,0))*O408)),"")</f>
        <v/>
      </c>
      <c r="T408" s="42" t="str">
        <f t="shared" si="25"/>
        <v/>
      </c>
    </row>
    <row r="409" spans="16:20">
      <c r="P409" s="41" t="str">
        <f t="shared" si="23"/>
        <v/>
      </c>
      <c r="Q409" s="41" t="str">
        <f t="shared" si="24"/>
        <v/>
      </c>
      <c r="R409" s="41" t="str">
        <f>IFERROR(IF(K409="handling and wharfage",SUM(P409:Q409),IF(OR(K409="tank",K409="car",K409="boat"),INDEX(Rate!$B$4:$M$25,MATCH('Line&amp;Pheonix'!N409,Rate!$A$4:$A$25,0),MATCH('Line&amp;Pheonix'!L409,Rate!$B$3:$M$3,0))*O409*0.8,INDEX(Rate!$B$4:$M$25,MATCH('Line&amp;Pheonix'!N409,Rate!$A$4:$A$25,0),MATCH('Line&amp;Pheonix'!L409,Rate!$B$3:$M$3,0))*O409)),"")</f>
        <v/>
      </c>
      <c r="T409" s="42" t="str">
        <f t="shared" si="25"/>
        <v/>
      </c>
    </row>
    <row r="410" spans="16:20">
      <c r="P410" s="41" t="str">
        <f t="shared" si="23"/>
        <v/>
      </c>
      <c r="Q410" s="41" t="str">
        <f t="shared" si="24"/>
        <v/>
      </c>
      <c r="R410" s="41" t="str">
        <f>IFERROR(IF(K410="handling and wharfage",SUM(P410:Q410),IF(OR(K410="tank",K410="car",K410="boat"),INDEX(Rate!$B$4:$M$25,MATCH('Line&amp;Pheonix'!N410,Rate!$A$4:$A$25,0),MATCH('Line&amp;Pheonix'!L410,Rate!$B$3:$M$3,0))*O410*0.8,INDEX(Rate!$B$4:$M$25,MATCH('Line&amp;Pheonix'!N410,Rate!$A$4:$A$25,0),MATCH('Line&amp;Pheonix'!L410,Rate!$B$3:$M$3,0))*O410)),"")</f>
        <v/>
      </c>
      <c r="T410" s="42" t="str">
        <f t="shared" si="25"/>
        <v/>
      </c>
    </row>
    <row r="411" spans="16:20">
      <c r="P411" s="41" t="str">
        <f t="shared" si="23"/>
        <v/>
      </c>
      <c r="Q411" s="41" t="str">
        <f t="shared" si="24"/>
        <v/>
      </c>
      <c r="R411" s="41" t="str">
        <f>IFERROR(IF(K411="handling and wharfage",SUM(P411:Q411),IF(OR(K411="tank",K411="car",K411="boat"),INDEX(Rate!$B$4:$M$25,MATCH('Line&amp;Pheonix'!N411,Rate!$A$4:$A$25,0),MATCH('Line&amp;Pheonix'!L411,Rate!$B$3:$M$3,0))*O411*0.8,INDEX(Rate!$B$4:$M$25,MATCH('Line&amp;Pheonix'!N411,Rate!$A$4:$A$25,0),MATCH('Line&amp;Pheonix'!L411,Rate!$B$3:$M$3,0))*O411)),"")</f>
        <v/>
      </c>
      <c r="T411" s="42" t="str">
        <f t="shared" si="25"/>
        <v/>
      </c>
    </row>
    <row r="412" spans="16:20">
      <c r="P412" s="41" t="str">
        <f t="shared" si="23"/>
        <v/>
      </c>
      <c r="Q412" s="41" t="str">
        <f t="shared" si="24"/>
        <v/>
      </c>
      <c r="R412" s="41" t="str">
        <f>IFERROR(IF(K412="handling and wharfage",SUM(P412:Q412),IF(OR(K412="tank",K412="car",K412="boat"),INDEX(Rate!$B$4:$M$25,MATCH('Line&amp;Pheonix'!N412,Rate!$A$4:$A$25,0),MATCH('Line&amp;Pheonix'!L412,Rate!$B$3:$M$3,0))*O412*0.8,INDEX(Rate!$B$4:$M$25,MATCH('Line&amp;Pheonix'!N412,Rate!$A$4:$A$25,0),MATCH('Line&amp;Pheonix'!L412,Rate!$B$3:$M$3,0))*O412)),"")</f>
        <v/>
      </c>
      <c r="T412" s="42" t="str">
        <f t="shared" si="25"/>
        <v/>
      </c>
    </row>
    <row r="413" spans="16:20">
      <c r="P413" s="41" t="str">
        <f t="shared" si="23"/>
        <v/>
      </c>
      <c r="Q413" s="41" t="str">
        <f t="shared" si="24"/>
        <v/>
      </c>
      <c r="R413" s="41" t="str">
        <f>IFERROR(IF(K413="handling and wharfage",SUM(P413:Q413),IF(OR(K413="tank",K413="car",K413="boat"),INDEX(Rate!$B$4:$M$25,MATCH('Line&amp;Pheonix'!N413,Rate!$A$4:$A$25,0),MATCH('Line&amp;Pheonix'!L413,Rate!$B$3:$M$3,0))*O413*0.8,INDEX(Rate!$B$4:$M$25,MATCH('Line&amp;Pheonix'!N413,Rate!$A$4:$A$25,0),MATCH('Line&amp;Pheonix'!L413,Rate!$B$3:$M$3,0))*O413)),"")</f>
        <v/>
      </c>
      <c r="T413" s="42" t="str">
        <f t="shared" si="25"/>
        <v/>
      </c>
    </row>
    <row r="414" spans="16:20">
      <c r="P414" s="41" t="str">
        <f t="shared" si="23"/>
        <v/>
      </c>
      <c r="Q414" s="41" t="str">
        <f t="shared" si="24"/>
        <v/>
      </c>
      <c r="R414" s="41" t="str">
        <f>IFERROR(IF(K414="handling and wharfage",SUM(P414:Q414),IF(OR(K414="tank",K414="car",K414="boat"),INDEX(Rate!$B$4:$M$25,MATCH('Line&amp;Pheonix'!N414,Rate!$A$4:$A$25,0),MATCH('Line&amp;Pheonix'!L414,Rate!$B$3:$M$3,0))*O414*0.8,INDEX(Rate!$B$4:$M$25,MATCH('Line&amp;Pheonix'!N414,Rate!$A$4:$A$25,0),MATCH('Line&amp;Pheonix'!L414,Rate!$B$3:$M$3,0))*O414)),"")</f>
        <v/>
      </c>
      <c r="T414" s="42" t="str">
        <f t="shared" si="25"/>
        <v/>
      </c>
    </row>
    <row r="415" spans="16:20">
      <c r="P415" s="41" t="str">
        <f t="shared" si="23"/>
        <v/>
      </c>
      <c r="Q415" s="41" t="str">
        <f t="shared" si="24"/>
        <v/>
      </c>
      <c r="R415" s="41" t="str">
        <f>IFERROR(IF(K415="handling and wharfage",SUM(P415:Q415),IF(OR(K415="tank",K415="car",K415="boat"),INDEX(Rate!$B$4:$M$25,MATCH('Line&amp;Pheonix'!N415,Rate!$A$4:$A$25,0),MATCH('Line&amp;Pheonix'!L415,Rate!$B$3:$M$3,0))*O415*0.8,INDEX(Rate!$B$4:$M$25,MATCH('Line&amp;Pheonix'!N415,Rate!$A$4:$A$25,0),MATCH('Line&amp;Pheonix'!L415,Rate!$B$3:$M$3,0))*O415)),"")</f>
        <v/>
      </c>
      <c r="T415" s="42" t="str">
        <f t="shared" si="25"/>
        <v/>
      </c>
    </row>
    <row r="416" spans="16:20">
      <c r="P416" s="41" t="str">
        <f t="shared" si="23"/>
        <v/>
      </c>
      <c r="Q416" s="41" t="str">
        <f t="shared" si="24"/>
        <v/>
      </c>
      <c r="R416" s="41" t="str">
        <f>IFERROR(IF(K416="handling and wharfage",SUM(P416:Q416),IF(OR(K416="tank",K416="car",K416="boat"),INDEX(Rate!$B$4:$M$25,MATCH('Line&amp;Pheonix'!N416,Rate!$A$4:$A$25,0),MATCH('Line&amp;Pheonix'!L416,Rate!$B$3:$M$3,0))*O416*0.8,INDEX(Rate!$B$4:$M$25,MATCH('Line&amp;Pheonix'!N416,Rate!$A$4:$A$25,0),MATCH('Line&amp;Pheonix'!L416,Rate!$B$3:$M$3,0))*O416)),"")</f>
        <v/>
      </c>
      <c r="T416" s="42" t="str">
        <f t="shared" si="25"/>
        <v/>
      </c>
    </row>
    <row r="417" spans="16:20">
      <c r="P417" s="41" t="str">
        <f t="shared" si="23"/>
        <v/>
      </c>
      <c r="Q417" s="41" t="str">
        <f t="shared" si="24"/>
        <v/>
      </c>
      <c r="R417" s="41" t="str">
        <f>IFERROR(IF(K417="handling and wharfage",SUM(P417:Q417),IF(OR(K417="tank",K417="car",K417="boat"),INDEX(Rate!$B$4:$M$25,MATCH('Line&amp;Pheonix'!N417,Rate!$A$4:$A$25,0),MATCH('Line&amp;Pheonix'!L417,Rate!$B$3:$M$3,0))*O417*0.8,INDEX(Rate!$B$4:$M$25,MATCH('Line&amp;Pheonix'!N417,Rate!$A$4:$A$25,0),MATCH('Line&amp;Pheonix'!L417,Rate!$B$3:$M$3,0))*O417)),"")</f>
        <v/>
      </c>
      <c r="T417" s="42" t="str">
        <f t="shared" si="25"/>
        <v/>
      </c>
    </row>
    <row r="418" spans="16:20">
      <c r="P418" s="41" t="str">
        <f t="shared" si="23"/>
        <v/>
      </c>
      <c r="Q418" s="41" t="str">
        <f t="shared" si="24"/>
        <v/>
      </c>
      <c r="R418" s="41" t="str">
        <f>IFERROR(IF(K418="handling and wharfage",SUM(P418:Q418),IF(OR(K418="tank",K418="car",K418="boat"),INDEX(Rate!$B$4:$M$25,MATCH('Line&amp;Pheonix'!N418,Rate!$A$4:$A$25,0),MATCH('Line&amp;Pheonix'!L418,Rate!$B$3:$M$3,0))*O418*0.8,INDEX(Rate!$B$4:$M$25,MATCH('Line&amp;Pheonix'!N418,Rate!$A$4:$A$25,0),MATCH('Line&amp;Pheonix'!L418,Rate!$B$3:$M$3,0))*O418)),"")</f>
        <v/>
      </c>
      <c r="T418" s="42" t="str">
        <f t="shared" si="25"/>
        <v/>
      </c>
    </row>
    <row r="419" spans="16:20">
      <c r="P419" s="41" t="str">
        <f t="shared" si="23"/>
        <v/>
      </c>
      <c r="Q419" s="41" t="str">
        <f t="shared" si="24"/>
        <v/>
      </c>
      <c r="R419" s="41" t="str">
        <f>IFERROR(IF(K419="handling and wharfage",SUM(P419:Q419),IF(OR(K419="tank",K419="car",K419="boat"),INDEX(Rate!$B$4:$M$25,MATCH('Line&amp;Pheonix'!N419,Rate!$A$4:$A$25,0),MATCH('Line&amp;Pheonix'!L419,Rate!$B$3:$M$3,0))*O419*0.8,INDEX(Rate!$B$4:$M$25,MATCH('Line&amp;Pheonix'!N419,Rate!$A$4:$A$25,0),MATCH('Line&amp;Pheonix'!L419,Rate!$B$3:$M$3,0))*O419)),"")</f>
        <v/>
      </c>
      <c r="T419" s="42" t="str">
        <f t="shared" si="25"/>
        <v/>
      </c>
    </row>
    <row r="420" spans="16:20">
      <c r="P420" s="41" t="str">
        <f t="shared" si="23"/>
        <v/>
      </c>
      <c r="Q420" s="41" t="str">
        <f t="shared" si="24"/>
        <v/>
      </c>
      <c r="R420" s="41" t="str">
        <f>IFERROR(IF(K420="handling and wharfage",SUM(P420:Q420),IF(OR(K420="tank",K420="car",K420="boat"),INDEX(Rate!$B$4:$M$25,MATCH('Line&amp;Pheonix'!N420,Rate!$A$4:$A$25,0),MATCH('Line&amp;Pheonix'!L420,Rate!$B$3:$M$3,0))*O420*0.8,INDEX(Rate!$B$4:$M$25,MATCH('Line&amp;Pheonix'!N420,Rate!$A$4:$A$25,0),MATCH('Line&amp;Pheonix'!L420,Rate!$B$3:$M$3,0))*O420)),"")</f>
        <v/>
      </c>
      <c r="T420" s="42" t="str">
        <f t="shared" si="25"/>
        <v/>
      </c>
    </row>
    <row r="421" spans="16:20">
      <c r="P421" s="41" t="str">
        <f t="shared" si="23"/>
        <v/>
      </c>
      <c r="Q421" s="41" t="str">
        <f t="shared" si="24"/>
        <v/>
      </c>
      <c r="R421" s="41" t="str">
        <f>IFERROR(IF(K421="handling and wharfage",SUM(P421:Q421),IF(OR(K421="tank",K421="car",K421="boat"),INDEX(Rate!$B$4:$M$25,MATCH('Line&amp;Pheonix'!N421,Rate!$A$4:$A$25,0),MATCH('Line&amp;Pheonix'!L421,Rate!$B$3:$M$3,0))*O421*0.8,INDEX(Rate!$B$4:$M$25,MATCH('Line&amp;Pheonix'!N421,Rate!$A$4:$A$25,0),MATCH('Line&amp;Pheonix'!L421,Rate!$B$3:$M$3,0))*O421)),"")</f>
        <v/>
      </c>
      <c r="T421" s="42" t="str">
        <f t="shared" si="25"/>
        <v/>
      </c>
    </row>
    <row r="422" spans="16:20">
      <c r="P422" s="41" t="str">
        <f t="shared" si="23"/>
        <v/>
      </c>
      <c r="Q422" s="41" t="str">
        <f t="shared" si="24"/>
        <v/>
      </c>
      <c r="R422" s="41" t="str">
        <f>IFERROR(IF(K422="handling and wharfage",SUM(P422:Q422),IF(OR(K422="tank",K422="car",K422="boat"),INDEX(Rate!$B$4:$M$25,MATCH('Line&amp;Pheonix'!N422,Rate!$A$4:$A$25,0),MATCH('Line&amp;Pheonix'!L422,Rate!$B$3:$M$3,0))*O422*0.8,INDEX(Rate!$B$4:$M$25,MATCH('Line&amp;Pheonix'!N422,Rate!$A$4:$A$25,0),MATCH('Line&amp;Pheonix'!L422,Rate!$B$3:$M$3,0))*O422)),"")</f>
        <v/>
      </c>
      <c r="T422" s="42" t="str">
        <f t="shared" si="25"/>
        <v/>
      </c>
    </row>
    <row r="423" spans="16:20">
      <c r="P423" s="41" t="str">
        <f t="shared" si="23"/>
        <v/>
      </c>
      <c r="Q423" s="41" t="str">
        <f t="shared" si="24"/>
        <v/>
      </c>
      <c r="R423" s="41" t="str">
        <f>IFERROR(IF(K423="handling and wharfage",SUM(P423:Q423),IF(OR(K423="tank",K423="car",K423="boat"),INDEX(Rate!$B$4:$M$25,MATCH('Line&amp;Pheonix'!N423,Rate!$A$4:$A$25,0),MATCH('Line&amp;Pheonix'!L423,Rate!$B$3:$M$3,0))*O423*0.8,INDEX(Rate!$B$4:$M$25,MATCH('Line&amp;Pheonix'!N423,Rate!$A$4:$A$25,0),MATCH('Line&amp;Pheonix'!L423,Rate!$B$3:$M$3,0))*O423)),"")</f>
        <v/>
      </c>
      <c r="T423" s="42" t="str">
        <f t="shared" si="25"/>
        <v/>
      </c>
    </row>
    <row r="424" spans="16:20">
      <c r="P424" s="41" t="str">
        <f t="shared" si="23"/>
        <v/>
      </c>
      <c r="Q424" s="41" t="str">
        <f t="shared" si="24"/>
        <v/>
      </c>
      <c r="R424" s="41" t="str">
        <f>IFERROR(IF(K424="handling and wharfage",SUM(P424:Q424),IF(OR(K424="tank",K424="car",K424="boat"),INDEX(Rate!$B$4:$M$25,MATCH('Line&amp;Pheonix'!N424,Rate!$A$4:$A$25,0),MATCH('Line&amp;Pheonix'!L424,Rate!$B$3:$M$3,0))*O424*0.8,INDEX(Rate!$B$4:$M$25,MATCH('Line&amp;Pheonix'!N424,Rate!$A$4:$A$25,0),MATCH('Line&amp;Pheonix'!L424,Rate!$B$3:$M$3,0))*O424)),"")</f>
        <v/>
      </c>
      <c r="T424" s="42" t="str">
        <f t="shared" si="25"/>
        <v/>
      </c>
    </row>
    <row r="425" spans="16:20">
      <c r="P425" s="41" t="str">
        <f t="shared" si="23"/>
        <v/>
      </c>
      <c r="Q425" s="41" t="str">
        <f t="shared" si="24"/>
        <v/>
      </c>
      <c r="R425" s="41" t="str">
        <f>IFERROR(IF(K425="handling and wharfage",SUM(P425:Q425),IF(OR(K425="tank",K425="car",K425="boat"),INDEX(Rate!$B$4:$M$25,MATCH('Line&amp;Pheonix'!N425,Rate!$A$4:$A$25,0),MATCH('Line&amp;Pheonix'!L425,Rate!$B$3:$M$3,0))*O425*0.8,INDEX(Rate!$B$4:$M$25,MATCH('Line&amp;Pheonix'!N425,Rate!$A$4:$A$25,0),MATCH('Line&amp;Pheonix'!L425,Rate!$B$3:$M$3,0))*O425)),"")</f>
        <v/>
      </c>
      <c r="T425" s="42" t="str">
        <f t="shared" si="25"/>
        <v/>
      </c>
    </row>
    <row r="426" spans="16:20">
      <c r="P426" s="41" t="str">
        <f t="shared" si="23"/>
        <v/>
      </c>
      <c r="Q426" s="41" t="str">
        <f t="shared" si="24"/>
        <v/>
      </c>
      <c r="R426" s="41" t="str">
        <f>IFERROR(IF(K426="handling and wharfage",SUM(P426:Q426),IF(OR(K426="tank",K426="car",K426="boat"),INDEX(Rate!$B$4:$M$25,MATCH('Line&amp;Pheonix'!N426,Rate!$A$4:$A$25,0),MATCH('Line&amp;Pheonix'!L426,Rate!$B$3:$M$3,0))*O426*0.8,INDEX(Rate!$B$4:$M$25,MATCH('Line&amp;Pheonix'!N426,Rate!$A$4:$A$25,0),MATCH('Line&amp;Pheonix'!L426,Rate!$B$3:$M$3,0))*O426)),"")</f>
        <v/>
      </c>
      <c r="T426" s="42" t="str">
        <f t="shared" si="25"/>
        <v/>
      </c>
    </row>
    <row r="427" spans="16:20">
      <c r="P427" s="41" t="str">
        <f t="shared" si="23"/>
        <v/>
      </c>
      <c r="Q427" s="41" t="str">
        <f t="shared" si="24"/>
        <v/>
      </c>
      <c r="R427" s="41" t="str">
        <f>IFERROR(IF(K427="handling and wharfage",SUM(P427:Q427),IF(OR(K427="tank",K427="car",K427="boat"),INDEX(Rate!$B$4:$M$25,MATCH('Line&amp;Pheonix'!N427,Rate!$A$4:$A$25,0),MATCH('Line&amp;Pheonix'!L427,Rate!$B$3:$M$3,0))*O427*0.8,INDEX(Rate!$B$4:$M$25,MATCH('Line&amp;Pheonix'!N427,Rate!$A$4:$A$25,0),MATCH('Line&amp;Pheonix'!L427,Rate!$B$3:$M$3,0))*O427)),"")</f>
        <v/>
      </c>
      <c r="T427" s="42" t="str">
        <f t="shared" si="25"/>
        <v/>
      </c>
    </row>
    <row r="428" spans="16:20">
      <c r="P428" s="41" t="str">
        <f t="shared" si="23"/>
        <v/>
      </c>
      <c r="Q428" s="41" t="str">
        <f t="shared" si="24"/>
        <v/>
      </c>
      <c r="R428" s="41" t="str">
        <f>IFERROR(IF(K428="handling and wharfage",SUM(P428:Q428),IF(OR(K428="tank",K428="car",K428="boat"),INDEX(Rate!$B$4:$M$25,MATCH('Line&amp;Pheonix'!N428,Rate!$A$4:$A$25,0),MATCH('Line&amp;Pheonix'!L428,Rate!$B$3:$M$3,0))*O428*0.8,INDEX(Rate!$B$4:$M$25,MATCH('Line&amp;Pheonix'!N428,Rate!$A$4:$A$25,0),MATCH('Line&amp;Pheonix'!L428,Rate!$B$3:$M$3,0))*O428)),"")</f>
        <v/>
      </c>
      <c r="T428" s="42" t="str">
        <f t="shared" si="25"/>
        <v/>
      </c>
    </row>
    <row r="429" spans="16:20">
      <c r="P429" s="41" t="str">
        <f t="shared" si="23"/>
        <v/>
      </c>
      <c r="Q429" s="41" t="str">
        <f t="shared" si="24"/>
        <v/>
      </c>
      <c r="R429" s="41" t="str">
        <f>IFERROR(IF(K429="handling and wharfage",SUM(P429:Q429),IF(OR(K429="tank",K429="car",K429="boat"),INDEX(Rate!$B$4:$M$25,MATCH('Line&amp;Pheonix'!N429,Rate!$A$4:$A$25,0),MATCH('Line&amp;Pheonix'!L429,Rate!$B$3:$M$3,0))*O429*0.8,INDEX(Rate!$B$4:$M$25,MATCH('Line&amp;Pheonix'!N429,Rate!$A$4:$A$25,0),MATCH('Line&amp;Pheonix'!L429,Rate!$B$3:$M$3,0))*O429)),"")</f>
        <v/>
      </c>
      <c r="T429" s="42" t="str">
        <f t="shared" si="25"/>
        <v/>
      </c>
    </row>
    <row r="430" spans="16:20">
      <c r="P430" s="41" t="str">
        <f t="shared" si="23"/>
        <v/>
      </c>
      <c r="Q430" s="41" t="str">
        <f t="shared" si="24"/>
        <v/>
      </c>
      <c r="R430" s="41" t="str">
        <f>IFERROR(IF(K430="handling and wharfage",SUM(P430:Q430),IF(OR(K430="tank",K430="car",K430="boat"),INDEX(Rate!$B$4:$M$25,MATCH('Line&amp;Pheonix'!N430,Rate!$A$4:$A$25,0),MATCH('Line&amp;Pheonix'!L430,Rate!$B$3:$M$3,0))*O430*0.8,INDEX(Rate!$B$4:$M$25,MATCH('Line&amp;Pheonix'!N430,Rate!$A$4:$A$25,0),MATCH('Line&amp;Pheonix'!L430,Rate!$B$3:$M$3,0))*O430)),"")</f>
        <v/>
      </c>
      <c r="T430" s="42" t="str">
        <f t="shared" si="25"/>
        <v/>
      </c>
    </row>
    <row r="431" spans="16:20">
      <c r="P431" s="41" t="str">
        <f t="shared" si="23"/>
        <v/>
      </c>
      <c r="Q431" s="41" t="str">
        <f t="shared" si="24"/>
        <v/>
      </c>
      <c r="R431" s="41" t="str">
        <f>IFERROR(IF(K431="handling and wharfage",SUM(P431:Q431),IF(OR(K431="tank",K431="car",K431="boat"),INDEX(Rate!$B$4:$M$25,MATCH('Line&amp;Pheonix'!N431,Rate!$A$4:$A$25,0),MATCH('Line&amp;Pheonix'!L431,Rate!$B$3:$M$3,0))*O431*0.8,INDEX(Rate!$B$4:$M$25,MATCH('Line&amp;Pheonix'!N431,Rate!$A$4:$A$25,0),MATCH('Line&amp;Pheonix'!L431,Rate!$B$3:$M$3,0))*O431)),"")</f>
        <v/>
      </c>
      <c r="T431" s="42" t="str">
        <f t="shared" si="25"/>
        <v/>
      </c>
    </row>
    <row r="432" spans="16:20">
      <c r="P432" s="41" t="str">
        <f t="shared" si="23"/>
        <v/>
      </c>
      <c r="Q432" s="41" t="str">
        <f t="shared" si="24"/>
        <v/>
      </c>
      <c r="R432" s="41" t="str">
        <f>IFERROR(IF(K432="handling and wharfage",SUM(P432:Q432),IF(OR(K432="tank",K432="car",K432="boat"),INDEX(Rate!$B$4:$M$25,MATCH('Line&amp;Pheonix'!N432,Rate!$A$4:$A$25,0),MATCH('Line&amp;Pheonix'!L432,Rate!$B$3:$M$3,0))*O432*0.8,INDEX(Rate!$B$4:$M$25,MATCH('Line&amp;Pheonix'!N432,Rate!$A$4:$A$25,0),MATCH('Line&amp;Pheonix'!L432,Rate!$B$3:$M$3,0))*O432)),"")</f>
        <v/>
      </c>
      <c r="T432" s="42" t="str">
        <f t="shared" si="25"/>
        <v/>
      </c>
    </row>
    <row r="433" spans="16:20">
      <c r="P433" s="41" t="str">
        <f t="shared" si="23"/>
        <v/>
      </c>
      <c r="Q433" s="41" t="str">
        <f t="shared" si="24"/>
        <v/>
      </c>
      <c r="R433" s="41" t="str">
        <f>IFERROR(IF(K433="handling and wharfage",SUM(P433:Q433),IF(OR(K433="tank",K433="car",K433="boat"),INDEX(Rate!$B$4:$M$25,MATCH('Line&amp;Pheonix'!N433,Rate!$A$4:$A$25,0),MATCH('Line&amp;Pheonix'!L433,Rate!$B$3:$M$3,0))*O433*0.8,INDEX(Rate!$B$4:$M$25,MATCH('Line&amp;Pheonix'!N433,Rate!$A$4:$A$25,0),MATCH('Line&amp;Pheonix'!L433,Rate!$B$3:$M$3,0))*O433)),"")</f>
        <v/>
      </c>
      <c r="T433" s="42" t="str">
        <f t="shared" si="25"/>
        <v/>
      </c>
    </row>
    <row r="434" spans="16:20">
      <c r="P434" s="41" t="str">
        <f t="shared" ref="P434:P497" si="26">IF(OR(K434="handling and wharfage",K434="rau handling and wharfage"),O434*42.1,"")</f>
        <v/>
      </c>
      <c r="Q434" s="41" t="str">
        <f t="shared" ref="Q434:Q497" si="27">IF(K434&lt;&gt;"handling and wharfage","",O434*3.5)</f>
        <v/>
      </c>
      <c r="R434" s="41" t="str">
        <f>IFERROR(IF(K434="handling and wharfage",SUM(P434:Q434),IF(OR(K434="tank",K434="car",K434="boat"),INDEX(Rate!$B$4:$M$25,MATCH('Line&amp;Pheonix'!N434,Rate!$A$4:$A$25,0),MATCH('Line&amp;Pheonix'!L434,Rate!$B$3:$M$3,0))*O434*0.8,INDEX(Rate!$B$4:$M$25,MATCH('Line&amp;Pheonix'!N434,Rate!$A$4:$A$25,0),MATCH('Line&amp;Pheonix'!L434,Rate!$B$3:$M$3,0))*O434)),"")</f>
        <v/>
      </c>
      <c r="T434" s="42" t="str">
        <f t="shared" ref="T434:T497" si="28">IF(ISBLANK(K434),"",IF(K434&lt;&gt;"handling and wharfage","F0070000061A","E31180000331"))</f>
        <v/>
      </c>
    </row>
    <row r="435" spans="16:20">
      <c r="P435" s="41" t="str">
        <f t="shared" si="26"/>
        <v/>
      </c>
      <c r="Q435" s="41" t="str">
        <f t="shared" si="27"/>
        <v/>
      </c>
      <c r="R435" s="41" t="str">
        <f>IFERROR(IF(K435="handling and wharfage",SUM(P435:Q435),IF(OR(K435="tank",K435="car",K435="boat"),INDEX(Rate!$B$4:$M$25,MATCH('Line&amp;Pheonix'!N435,Rate!$A$4:$A$25,0),MATCH('Line&amp;Pheonix'!L435,Rate!$B$3:$M$3,0))*O435*0.8,INDEX(Rate!$B$4:$M$25,MATCH('Line&amp;Pheonix'!N435,Rate!$A$4:$A$25,0),MATCH('Line&amp;Pheonix'!L435,Rate!$B$3:$M$3,0))*O435)),"")</f>
        <v/>
      </c>
      <c r="T435" s="42" t="str">
        <f t="shared" si="28"/>
        <v/>
      </c>
    </row>
    <row r="436" spans="16:20">
      <c r="P436" s="41" t="str">
        <f t="shared" si="26"/>
        <v/>
      </c>
      <c r="Q436" s="41" t="str">
        <f t="shared" si="27"/>
        <v/>
      </c>
      <c r="R436" s="41" t="str">
        <f>IFERROR(IF(K436="handling and wharfage",SUM(P436:Q436),IF(OR(K436="tank",K436="car",K436="boat"),INDEX(Rate!$B$4:$M$25,MATCH('Line&amp;Pheonix'!N436,Rate!$A$4:$A$25,0),MATCH('Line&amp;Pheonix'!L436,Rate!$B$3:$M$3,0))*O436*0.8,INDEX(Rate!$B$4:$M$25,MATCH('Line&amp;Pheonix'!N436,Rate!$A$4:$A$25,0),MATCH('Line&amp;Pheonix'!L436,Rate!$B$3:$M$3,0))*O436)),"")</f>
        <v/>
      </c>
      <c r="T436" s="42" t="str">
        <f t="shared" si="28"/>
        <v/>
      </c>
    </row>
    <row r="437" spans="16:20">
      <c r="P437" s="41" t="str">
        <f t="shared" si="26"/>
        <v/>
      </c>
      <c r="Q437" s="41" t="str">
        <f t="shared" si="27"/>
        <v/>
      </c>
      <c r="R437" s="41" t="str">
        <f>IFERROR(IF(K437="handling and wharfage",SUM(P437:Q437),IF(OR(K437="tank",K437="car",K437="boat"),INDEX(Rate!$B$4:$M$25,MATCH('Line&amp;Pheonix'!N437,Rate!$A$4:$A$25,0),MATCH('Line&amp;Pheonix'!L437,Rate!$B$3:$M$3,0))*O437*0.8,INDEX(Rate!$B$4:$M$25,MATCH('Line&amp;Pheonix'!N437,Rate!$A$4:$A$25,0),MATCH('Line&amp;Pheonix'!L437,Rate!$B$3:$M$3,0))*O437)),"")</f>
        <v/>
      </c>
      <c r="T437" s="42" t="str">
        <f t="shared" si="28"/>
        <v/>
      </c>
    </row>
    <row r="438" spans="16:20">
      <c r="P438" s="41" t="str">
        <f t="shared" si="26"/>
        <v/>
      </c>
      <c r="Q438" s="41" t="str">
        <f t="shared" si="27"/>
        <v/>
      </c>
      <c r="R438" s="41" t="str">
        <f>IFERROR(IF(K438="handling and wharfage",SUM(P438:Q438),IF(OR(K438="tank",K438="car",K438="boat"),INDEX(Rate!$B$4:$M$25,MATCH('Line&amp;Pheonix'!N438,Rate!$A$4:$A$25,0),MATCH('Line&amp;Pheonix'!L438,Rate!$B$3:$M$3,0))*O438*0.8,INDEX(Rate!$B$4:$M$25,MATCH('Line&amp;Pheonix'!N438,Rate!$A$4:$A$25,0),MATCH('Line&amp;Pheonix'!L438,Rate!$B$3:$M$3,0))*O438)),"")</f>
        <v/>
      </c>
      <c r="T438" s="42" t="str">
        <f t="shared" si="28"/>
        <v/>
      </c>
    </row>
    <row r="439" spans="16:20">
      <c r="P439" s="41" t="str">
        <f t="shared" si="26"/>
        <v/>
      </c>
      <c r="Q439" s="41" t="str">
        <f t="shared" si="27"/>
        <v/>
      </c>
      <c r="R439" s="41" t="str">
        <f>IFERROR(IF(K439="handling and wharfage",SUM(P439:Q439),IF(OR(K439="tank",K439="car",K439="boat"),INDEX(Rate!$B$4:$M$25,MATCH('Line&amp;Pheonix'!N439,Rate!$A$4:$A$25,0),MATCH('Line&amp;Pheonix'!L439,Rate!$B$3:$M$3,0))*O439*0.8,INDEX(Rate!$B$4:$M$25,MATCH('Line&amp;Pheonix'!N439,Rate!$A$4:$A$25,0),MATCH('Line&amp;Pheonix'!L439,Rate!$B$3:$M$3,0))*O439)),"")</f>
        <v/>
      </c>
      <c r="T439" s="42" t="str">
        <f t="shared" si="28"/>
        <v/>
      </c>
    </row>
    <row r="440" spans="16:20">
      <c r="P440" s="41" t="str">
        <f t="shared" si="26"/>
        <v/>
      </c>
      <c r="Q440" s="41" t="str">
        <f t="shared" si="27"/>
        <v/>
      </c>
      <c r="R440" s="41" t="str">
        <f>IFERROR(IF(K440="handling and wharfage",SUM(P440:Q440),IF(OR(K440="tank",K440="car",K440="boat"),INDEX(Rate!$B$4:$M$25,MATCH('Line&amp;Pheonix'!N440,Rate!$A$4:$A$25,0),MATCH('Line&amp;Pheonix'!L440,Rate!$B$3:$M$3,0))*O440*0.8,INDEX(Rate!$B$4:$M$25,MATCH('Line&amp;Pheonix'!N440,Rate!$A$4:$A$25,0),MATCH('Line&amp;Pheonix'!L440,Rate!$B$3:$M$3,0))*O440)),"")</f>
        <v/>
      </c>
      <c r="T440" s="42" t="str">
        <f t="shared" si="28"/>
        <v/>
      </c>
    </row>
    <row r="441" spans="16:20">
      <c r="P441" s="41" t="str">
        <f t="shared" si="26"/>
        <v/>
      </c>
      <c r="Q441" s="41" t="str">
        <f t="shared" si="27"/>
        <v/>
      </c>
      <c r="R441" s="41" t="str">
        <f>IFERROR(IF(K441="handling and wharfage",SUM(P441:Q441),IF(OR(K441="tank",K441="car",K441="boat"),INDEX(Rate!$B$4:$M$25,MATCH('Line&amp;Pheonix'!N441,Rate!$A$4:$A$25,0),MATCH('Line&amp;Pheonix'!L441,Rate!$B$3:$M$3,0))*O441*0.8,INDEX(Rate!$B$4:$M$25,MATCH('Line&amp;Pheonix'!N441,Rate!$A$4:$A$25,0),MATCH('Line&amp;Pheonix'!L441,Rate!$B$3:$M$3,0))*O441)),"")</f>
        <v/>
      </c>
      <c r="T441" s="42" t="str">
        <f t="shared" si="28"/>
        <v/>
      </c>
    </row>
    <row r="442" spans="16:20">
      <c r="P442" s="41" t="str">
        <f t="shared" si="26"/>
        <v/>
      </c>
      <c r="Q442" s="41" t="str">
        <f t="shared" si="27"/>
        <v/>
      </c>
      <c r="R442" s="41" t="str">
        <f>IFERROR(IF(K442="handling and wharfage",SUM(P442:Q442),IF(OR(K442="tank",K442="car",K442="boat"),INDEX(Rate!$B$4:$M$25,MATCH('Line&amp;Pheonix'!N442,Rate!$A$4:$A$25,0),MATCH('Line&amp;Pheonix'!L442,Rate!$B$3:$M$3,0))*O442*0.8,INDEX(Rate!$B$4:$M$25,MATCH('Line&amp;Pheonix'!N442,Rate!$A$4:$A$25,0),MATCH('Line&amp;Pheonix'!L442,Rate!$B$3:$M$3,0))*O442)),"")</f>
        <v/>
      </c>
      <c r="T442" s="42" t="str">
        <f t="shared" si="28"/>
        <v/>
      </c>
    </row>
    <row r="443" spans="16:20">
      <c r="P443" s="41" t="str">
        <f t="shared" si="26"/>
        <v/>
      </c>
      <c r="Q443" s="41" t="str">
        <f t="shared" si="27"/>
        <v/>
      </c>
      <c r="R443" s="41" t="str">
        <f>IFERROR(IF(K443="handling and wharfage",SUM(P443:Q443),IF(OR(K443="tank",K443="car",K443="boat"),INDEX(Rate!$B$4:$M$25,MATCH('Line&amp;Pheonix'!N443,Rate!$A$4:$A$25,0),MATCH('Line&amp;Pheonix'!L443,Rate!$B$3:$M$3,0))*O443*0.8,INDEX(Rate!$B$4:$M$25,MATCH('Line&amp;Pheonix'!N443,Rate!$A$4:$A$25,0),MATCH('Line&amp;Pheonix'!L443,Rate!$B$3:$M$3,0))*O443)),"")</f>
        <v/>
      </c>
      <c r="T443" s="42" t="str">
        <f t="shared" si="28"/>
        <v/>
      </c>
    </row>
    <row r="444" spans="16:20">
      <c r="P444" s="41" t="str">
        <f t="shared" si="26"/>
        <v/>
      </c>
      <c r="Q444" s="41" t="str">
        <f t="shared" si="27"/>
        <v/>
      </c>
      <c r="R444" s="41" t="str">
        <f>IFERROR(IF(K444="handling and wharfage",SUM(P444:Q444),IF(OR(K444="tank",K444="car",K444="boat"),INDEX(Rate!$B$4:$M$25,MATCH('Line&amp;Pheonix'!N444,Rate!$A$4:$A$25,0),MATCH('Line&amp;Pheonix'!L444,Rate!$B$3:$M$3,0))*O444*0.8,INDEX(Rate!$B$4:$M$25,MATCH('Line&amp;Pheonix'!N444,Rate!$A$4:$A$25,0),MATCH('Line&amp;Pheonix'!L444,Rate!$B$3:$M$3,0))*O444)),"")</f>
        <v/>
      </c>
      <c r="T444" s="42" t="str">
        <f t="shared" si="28"/>
        <v/>
      </c>
    </row>
    <row r="445" spans="16:20">
      <c r="P445" s="41" t="str">
        <f t="shared" si="26"/>
        <v/>
      </c>
      <c r="Q445" s="41" t="str">
        <f t="shared" si="27"/>
        <v/>
      </c>
      <c r="R445" s="41" t="str">
        <f>IFERROR(IF(K445="handling and wharfage",SUM(P445:Q445),IF(OR(K445="tank",K445="car",K445="boat"),INDEX(Rate!$B$4:$M$25,MATCH('Line&amp;Pheonix'!N445,Rate!$A$4:$A$25,0),MATCH('Line&amp;Pheonix'!L445,Rate!$B$3:$M$3,0))*O445*0.8,INDEX(Rate!$B$4:$M$25,MATCH('Line&amp;Pheonix'!N445,Rate!$A$4:$A$25,0),MATCH('Line&amp;Pheonix'!L445,Rate!$B$3:$M$3,0))*O445)),"")</f>
        <v/>
      </c>
      <c r="T445" s="42" t="str">
        <f t="shared" si="28"/>
        <v/>
      </c>
    </row>
    <row r="446" spans="16:20">
      <c r="P446" s="41" t="str">
        <f t="shared" si="26"/>
        <v/>
      </c>
      <c r="Q446" s="41" t="str">
        <f t="shared" si="27"/>
        <v/>
      </c>
      <c r="R446" s="41" t="str">
        <f>IFERROR(IF(K446="handling and wharfage",SUM(P446:Q446),IF(OR(K446="tank",K446="car",K446="boat"),INDEX(Rate!$B$4:$M$25,MATCH('Line&amp;Pheonix'!N446,Rate!$A$4:$A$25,0),MATCH('Line&amp;Pheonix'!L446,Rate!$B$3:$M$3,0))*O446*0.8,INDEX(Rate!$B$4:$M$25,MATCH('Line&amp;Pheonix'!N446,Rate!$A$4:$A$25,0),MATCH('Line&amp;Pheonix'!L446,Rate!$B$3:$M$3,0))*O446)),"")</f>
        <v/>
      </c>
      <c r="T446" s="42" t="str">
        <f t="shared" si="28"/>
        <v/>
      </c>
    </row>
    <row r="447" spans="16:20">
      <c r="P447" s="41" t="str">
        <f t="shared" si="26"/>
        <v/>
      </c>
      <c r="Q447" s="41" t="str">
        <f t="shared" si="27"/>
        <v/>
      </c>
      <c r="R447" s="41" t="str">
        <f>IFERROR(IF(K447="handling and wharfage",SUM(P447:Q447),IF(OR(K447="tank",K447="car",K447="boat"),INDEX(Rate!$B$4:$M$25,MATCH('Line&amp;Pheonix'!N447,Rate!$A$4:$A$25,0),MATCH('Line&amp;Pheonix'!L447,Rate!$B$3:$M$3,0))*O447*0.8,INDEX(Rate!$B$4:$M$25,MATCH('Line&amp;Pheonix'!N447,Rate!$A$4:$A$25,0),MATCH('Line&amp;Pheonix'!L447,Rate!$B$3:$M$3,0))*O447)),"")</f>
        <v/>
      </c>
      <c r="T447" s="42" t="str">
        <f t="shared" si="28"/>
        <v/>
      </c>
    </row>
    <row r="448" spans="16:20">
      <c r="P448" s="41" t="str">
        <f t="shared" si="26"/>
        <v/>
      </c>
      <c r="Q448" s="41" t="str">
        <f t="shared" si="27"/>
        <v/>
      </c>
      <c r="R448" s="41" t="str">
        <f>IFERROR(IF(K448="handling and wharfage",SUM(P448:Q448),IF(OR(K448="tank",K448="car",K448="boat"),INDEX(Rate!$B$4:$M$25,MATCH('Line&amp;Pheonix'!N448,Rate!$A$4:$A$25,0),MATCH('Line&amp;Pheonix'!L448,Rate!$B$3:$M$3,0))*O448*0.8,INDEX(Rate!$B$4:$M$25,MATCH('Line&amp;Pheonix'!N448,Rate!$A$4:$A$25,0),MATCH('Line&amp;Pheonix'!L448,Rate!$B$3:$M$3,0))*O448)),"")</f>
        <v/>
      </c>
      <c r="T448" s="42" t="str">
        <f t="shared" si="28"/>
        <v/>
      </c>
    </row>
    <row r="449" spans="16:20">
      <c r="P449" s="41" t="str">
        <f t="shared" si="26"/>
        <v/>
      </c>
      <c r="Q449" s="41" t="str">
        <f t="shared" si="27"/>
        <v/>
      </c>
      <c r="R449" s="41" t="str">
        <f>IFERROR(IF(K449="handling and wharfage",SUM(P449:Q449),IF(OR(K449="tank",K449="car",K449="boat"),INDEX(Rate!$B$4:$M$25,MATCH('Line&amp;Pheonix'!N449,Rate!$A$4:$A$25,0),MATCH('Line&amp;Pheonix'!L449,Rate!$B$3:$M$3,0))*O449*0.8,INDEX(Rate!$B$4:$M$25,MATCH('Line&amp;Pheonix'!N449,Rate!$A$4:$A$25,0),MATCH('Line&amp;Pheonix'!L449,Rate!$B$3:$M$3,0))*O449)),"")</f>
        <v/>
      </c>
      <c r="T449" s="42" t="str">
        <f t="shared" si="28"/>
        <v/>
      </c>
    </row>
    <row r="450" spans="16:20">
      <c r="P450" s="41" t="str">
        <f t="shared" si="26"/>
        <v/>
      </c>
      <c r="Q450" s="41" t="str">
        <f t="shared" si="27"/>
        <v/>
      </c>
      <c r="R450" s="41" t="str">
        <f>IFERROR(IF(K450="handling and wharfage",SUM(P450:Q450),IF(OR(K450="tank",K450="car",K450="boat"),INDEX(Rate!$B$4:$M$25,MATCH('Line&amp;Pheonix'!N450,Rate!$A$4:$A$25,0),MATCH('Line&amp;Pheonix'!L450,Rate!$B$3:$M$3,0))*O450*0.8,INDEX(Rate!$B$4:$M$25,MATCH('Line&amp;Pheonix'!N450,Rate!$A$4:$A$25,0),MATCH('Line&amp;Pheonix'!L450,Rate!$B$3:$M$3,0))*O450)),"")</f>
        <v/>
      </c>
      <c r="T450" s="42" t="str">
        <f t="shared" si="28"/>
        <v/>
      </c>
    </row>
    <row r="451" spans="16:20">
      <c r="P451" s="41" t="str">
        <f t="shared" si="26"/>
        <v/>
      </c>
      <c r="Q451" s="41" t="str">
        <f t="shared" si="27"/>
        <v/>
      </c>
      <c r="R451" s="41" t="str">
        <f>IFERROR(IF(K451="handling and wharfage",SUM(P451:Q451),IF(OR(K451="tank",K451="car",K451="boat"),INDEX(Rate!$B$4:$M$25,MATCH('Line&amp;Pheonix'!N451,Rate!$A$4:$A$25,0),MATCH('Line&amp;Pheonix'!L451,Rate!$B$3:$M$3,0))*O451*0.8,INDEX(Rate!$B$4:$M$25,MATCH('Line&amp;Pheonix'!N451,Rate!$A$4:$A$25,0),MATCH('Line&amp;Pheonix'!L451,Rate!$B$3:$M$3,0))*O451)),"")</f>
        <v/>
      </c>
      <c r="T451" s="42" t="str">
        <f t="shared" si="28"/>
        <v/>
      </c>
    </row>
    <row r="452" spans="16:20">
      <c r="P452" s="41" t="str">
        <f t="shared" si="26"/>
        <v/>
      </c>
      <c r="Q452" s="41" t="str">
        <f t="shared" si="27"/>
        <v/>
      </c>
      <c r="R452" s="41" t="str">
        <f>IFERROR(IF(K452="handling and wharfage",SUM(P452:Q452),IF(OR(K452="tank",K452="car",K452="boat"),INDEX(Rate!$B$4:$M$25,MATCH('Line&amp;Pheonix'!N452,Rate!$A$4:$A$25,0),MATCH('Line&amp;Pheonix'!L452,Rate!$B$3:$M$3,0))*O452*0.8,INDEX(Rate!$B$4:$M$25,MATCH('Line&amp;Pheonix'!N452,Rate!$A$4:$A$25,0),MATCH('Line&amp;Pheonix'!L452,Rate!$B$3:$M$3,0))*O452)),"")</f>
        <v/>
      </c>
      <c r="T452" s="42" t="str">
        <f t="shared" si="28"/>
        <v/>
      </c>
    </row>
    <row r="453" spans="16:20">
      <c r="P453" s="41" t="str">
        <f t="shared" si="26"/>
        <v/>
      </c>
      <c r="Q453" s="41" t="str">
        <f t="shared" si="27"/>
        <v/>
      </c>
      <c r="R453" s="41" t="str">
        <f>IFERROR(IF(K453="handling and wharfage",SUM(P453:Q453),IF(OR(K453="tank",K453="car",K453="boat"),INDEX(Rate!$B$4:$M$25,MATCH('Line&amp;Pheonix'!N453,Rate!$A$4:$A$25,0),MATCH('Line&amp;Pheonix'!L453,Rate!$B$3:$M$3,0))*O453*0.8,INDEX(Rate!$B$4:$M$25,MATCH('Line&amp;Pheonix'!N453,Rate!$A$4:$A$25,0),MATCH('Line&amp;Pheonix'!L453,Rate!$B$3:$M$3,0))*O453)),"")</f>
        <v/>
      </c>
      <c r="T453" s="42" t="str">
        <f t="shared" si="28"/>
        <v/>
      </c>
    </row>
    <row r="454" spans="16:20">
      <c r="P454" s="41" t="str">
        <f t="shared" si="26"/>
        <v/>
      </c>
      <c r="Q454" s="41" t="str">
        <f t="shared" si="27"/>
        <v/>
      </c>
      <c r="R454" s="41" t="str">
        <f>IFERROR(IF(K454="handling and wharfage",SUM(P454:Q454),IF(OR(K454="tank",K454="car",K454="boat"),INDEX(Rate!$B$4:$M$25,MATCH('Line&amp;Pheonix'!N454,Rate!$A$4:$A$25,0),MATCH('Line&amp;Pheonix'!L454,Rate!$B$3:$M$3,0))*O454*0.8,INDEX(Rate!$B$4:$M$25,MATCH('Line&amp;Pheonix'!N454,Rate!$A$4:$A$25,0),MATCH('Line&amp;Pheonix'!L454,Rate!$B$3:$M$3,0))*O454)),"")</f>
        <v/>
      </c>
      <c r="T454" s="42" t="str">
        <f t="shared" si="28"/>
        <v/>
      </c>
    </row>
    <row r="455" spans="16:20">
      <c r="P455" s="41" t="str">
        <f t="shared" si="26"/>
        <v/>
      </c>
      <c r="Q455" s="41" t="str">
        <f t="shared" si="27"/>
        <v/>
      </c>
      <c r="R455" s="41" t="str">
        <f>IFERROR(IF(K455="handling and wharfage",SUM(P455:Q455),IF(OR(K455="tank",K455="car",K455="boat"),INDEX(Rate!$B$4:$M$25,MATCH('Line&amp;Pheonix'!N455,Rate!$A$4:$A$25,0),MATCH('Line&amp;Pheonix'!L455,Rate!$B$3:$M$3,0))*O455*0.8,INDEX(Rate!$B$4:$M$25,MATCH('Line&amp;Pheonix'!N455,Rate!$A$4:$A$25,0),MATCH('Line&amp;Pheonix'!L455,Rate!$B$3:$M$3,0))*O455)),"")</f>
        <v/>
      </c>
      <c r="T455" s="42" t="str">
        <f t="shared" si="28"/>
        <v/>
      </c>
    </row>
    <row r="456" spans="16:20">
      <c r="P456" s="41" t="str">
        <f t="shared" si="26"/>
        <v/>
      </c>
      <c r="Q456" s="41" t="str">
        <f t="shared" si="27"/>
        <v/>
      </c>
      <c r="R456" s="41" t="str">
        <f>IFERROR(IF(K456="handling and wharfage",SUM(P456:Q456),IF(OR(K456="tank",K456="car",K456="boat"),INDEX(Rate!$B$4:$M$25,MATCH('Line&amp;Pheonix'!N456,Rate!$A$4:$A$25,0),MATCH('Line&amp;Pheonix'!L456,Rate!$B$3:$M$3,0))*O456*0.8,INDEX(Rate!$B$4:$M$25,MATCH('Line&amp;Pheonix'!N456,Rate!$A$4:$A$25,0),MATCH('Line&amp;Pheonix'!L456,Rate!$B$3:$M$3,0))*O456)),"")</f>
        <v/>
      </c>
      <c r="T456" s="42" t="str">
        <f t="shared" si="28"/>
        <v/>
      </c>
    </row>
    <row r="457" spans="16:20">
      <c r="P457" s="41" t="str">
        <f t="shared" si="26"/>
        <v/>
      </c>
      <c r="Q457" s="41" t="str">
        <f t="shared" si="27"/>
        <v/>
      </c>
      <c r="R457" s="41" t="str">
        <f>IFERROR(IF(K457="handling and wharfage",SUM(P457:Q457),IF(OR(K457="tank",K457="car",K457="boat"),INDEX(Rate!$B$4:$M$25,MATCH('Line&amp;Pheonix'!N457,Rate!$A$4:$A$25,0),MATCH('Line&amp;Pheonix'!L457,Rate!$B$3:$M$3,0))*O457*0.8,INDEX(Rate!$B$4:$M$25,MATCH('Line&amp;Pheonix'!N457,Rate!$A$4:$A$25,0),MATCH('Line&amp;Pheonix'!L457,Rate!$B$3:$M$3,0))*O457)),"")</f>
        <v/>
      </c>
      <c r="T457" s="42" t="str">
        <f t="shared" si="28"/>
        <v/>
      </c>
    </row>
    <row r="458" spans="16:20">
      <c r="P458" s="41" t="str">
        <f t="shared" si="26"/>
        <v/>
      </c>
      <c r="Q458" s="41" t="str">
        <f t="shared" si="27"/>
        <v/>
      </c>
      <c r="R458" s="41" t="str">
        <f>IFERROR(IF(K458="handling and wharfage",SUM(P458:Q458),IF(OR(K458="tank",K458="car",K458="boat"),INDEX(Rate!$B$4:$M$25,MATCH('Line&amp;Pheonix'!N458,Rate!$A$4:$A$25,0),MATCH('Line&amp;Pheonix'!L458,Rate!$B$3:$M$3,0))*O458*0.8,INDEX(Rate!$B$4:$M$25,MATCH('Line&amp;Pheonix'!N458,Rate!$A$4:$A$25,0),MATCH('Line&amp;Pheonix'!L458,Rate!$B$3:$M$3,0))*O458)),"")</f>
        <v/>
      </c>
      <c r="T458" s="42" t="str">
        <f t="shared" si="28"/>
        <v/>
      </c>
    </row>
    <row r="459" spans="16:20">
      <c r="P459" s="41" t="str">
        <f t="shared" si="26"/>
        <v/>
      </c>
      <c r="Q459" s="41" t="str">
        <f t="shared" si="27"/>
        <v/>
      </c>
      <c r="R459" s="41" t="str">
        <f>IFERROR(IF(K459="handling and wharfage",SUM(P459:Q459),IF(OR(K459="tank",K459="car",K459="boat"),INDEX(Rate!$B$4:$M$25,MATCH('Line&amp;Pheonix'!N459,Rate!$A$4:$A$25,0),MATCH('Line&amp;Pheonix'!L459,Rate!$B$3:$M$3,0))*O459*0.8,INDEX(Rate!$B$4:$M$25,MATCH('Line&amp;Pheonix'!N459,Rate!$A$4:$A$25,0),MATCH('Line&amp;Pheonix'!L459,Rate!$B$3:$M$3,0))*O459)),"")</f>
        <v/>
      </c>
      <c r="T459" s="42" t="str">
        <f t="shared" si="28"/>
        <v/>
      </c>
    </row>
    <row r="460" spans="16:20">
      <c r="P460" s="41" t="str">
        <f t="shared" si="26"/>
        <v/>
      </c>
      <c r="Q460" s="41" t="str">
        <f t="shared" si="27"/>
        <v/>
      </c>
      <c r="R460" s="41" t="str">
        <f>IFERROR(IF(K460="handling and wharfage",SUM(P460:Q460),IF(OR(K460="tank",K460="car",K460="boat"),INDEX(Rate!$B$4:$M$25,MATCH('Line&amp;Pheonix'!N460,Rate!$A$4:$A$25,0),MATCH('Line&amp;Pheonix'!L460,Rate!$B$3:$M$3,0))*O460*0.8,INDEX(Rate!$B$4:$M$25,MATCH('Line&amp;Pheonix'!N460,Rate!$A$4:$A$25,0),MATCH('Line&amp;Pheonix'!L460,Rate!$B$3:$M$3,0))*O460)),"")</f>
        <v/>
      </c>
      <c r="T460" s="42" t="str">
        <f t="shared" si="28"/>
        <v/>
      </c>
    </row>
    <row r="461" spans="16:20">
      <c r="P461" s="41" t="str">
        <f t="shared" si="26"/>
        <v/>
      </c>
      <c r="Q461" s="41" t="str">
        <f t="shared" si="27"/>
        <v/>
      </c>
      <c r="R461" s="41" t="str">
        <f>IFERROR(IF(K461="handling and wharfage",SUM(P461:Q461),IF(OR(K461="tank",K461="car",K461="boat"),INDEX(Rate!$B$4:$M$25,MATCH('Line&amp;Pheonix'!N461,Rate!$A$4:$A$25,0),MATCH('Line&amp;Pheonix'!L461,Rate!$B$3:$M$3,0))*O461*0.8,INDEX(Rate!$B$4:$M$25,MATCH('Line&amp;Pheonix'!N461,Rate!$A$4:$A$25,0),MATCH('Line&amp;Pheonix'!L461,Rate!$B$3:$M$3,0))*O461)),"")</f>
        <v/>
      </c>
      <c r="T461" s="42" t="str">
        <f t="shared" si="28"/>
        <v/>
      </c>
    </row>
    <row r="462" spans="16:20">
      <c r="P462" s="41" t="str">
        <f t="shared" si="26"/>
        <v/>
      </c>
      <c r="Q462" s="41" t="str">
        <f t="shared" si="27"/>
        <v/>
      </c>
      <c r="R462" s="41" t="str">
        <f>IFERROR(IF(K462="handling and wharfage",SUM(P462:Q462),IF(OR(K462="tank",K462="car",K462="boat"),INDEX(Rate!$B$4:$M$25,MATCH('Line&amp;Pheonix'!N462,Rate!$A$4:$A$25,0),MATCH('Line&amp;Pheonix'!L462,Rate!$B$3:$M$3,0))*O462*0.8,INDEX(Rate!$B$4:$M$25,MATCH('Line&amp;Pheonix'!N462,Rate!$A$4:$A$25,0),MATCH('Line&amp;Pheonix'!L462,Rate!$B$3:$M$3,0))*O462)),"")</f>
        <v/>
      </c>
      <c r="T462" s="42" t="str">
        <f t="shared" si="28"/>
        <v/>
      </c>
    </row>
    <row r="463" spans="16:20">
      <c r="P463" s="41" t="str">
        <f t="shared" si="26"/>
        <v/>
      </c>
      <c r="Q463" s="41" t="str">
        <f t="shared" si="27"/>
        <v/>
      </c>
      <c r="R463" s="41" t="str">
        <f>IFERROR(IF(K463="handling and wharfage",SUM(P463:Q463),IF(OR(K463="tank",K463="car",K463="boat"),INDEX(Rate!$B$4:$M$25,MATCH('Line&amp;Pheonix'!N463,Rate!$A$4:$A$25,0),MATCH('Line&amp;Pheonix'!L463,Rate!$B$3:$M$3,0))*O463*0.8,INDEX(Rate!$B$4:$M$25,MATCH('Line&amp;Pheonix'!N463,Rate!$A$4:$A$25,0),MATCH('Line&amp;Pheonix'!L463,Rate!$B$3:$M$3,0))*O463)),"")</f>
        <v/>
      </c>
      <c r="T463" s="42" t="str">
        <f t="shared" si="28"/>
        <v/>
      </c>
    </row>
    <row r="464" spans="16:20">
      <c r="P464" s="41" t="str">
        <f t="shared" si="26"/>
        <v/>
      </c>
      <c r="Q464" s="41" t="str">
        <f t="shared" si="27"/>
        <v/>
      </c>
      <c r="R464" s="41" t="str">
        <f>IFERROR(IF(K464="handling and wharfage",SUM(P464:Q464),IF(OR(K464="tank",K464="car",K464="boat"),INDEX(Rate!$B$4:$M$25,MATCH('Line&amp;Pheonix'!N464,Rate!$A$4:$A$25,0),MATCH('Line&amp;Pheonix'!L464,Rate!$B$3:$M$3,0))*O464*0.8,INDEX(Rate!$B$4:$M$25,MATCH('Line&amp;Pheonix'!N464,Rate!$A$4:$A$25,0),MATCH('Line&amp;Pheonix'!L464,Rate!$B$3:$M$3,0))*O464)),"")</f>
        <v/>
      </c>
      <c r="T464" s="42" t="str">
        <f t="shared" si="28"/>
        <v/>
      </c>
    </row>
    <row r="465" spans="16:20">
      <c r="P465" s="41" t="str">
        <f t="shared" si="26"/>
        <v/>
      </c>
      <c r="Q465" s="41" t="str">
        <f t="shared" si="27"/>
        <v/>
      </c>
      <c r="R465" s="41" t="str">
        <f>IFERROR(IF(K465="handling and wharfage",SUM(P465:Q465),IF(OR(K465="tank",K465="car",K465="boat"),INDEX(Rate!$B$4:$M$25,MATCH('Line&amp;Pheonix'!N465,Rate!$A$4:$A$25,0),MATCH('Line&amp;Pheonix'!L465,Rate!$B$3:$M$3,0))*O465*0.8,INDEX(Rate!$B$4:$M$25,MATCH('Line&amp;Pheonix'!N465,Rate!$A$4:$A$25,0),MATCH('Line&amp;Pheonix'!L465,Rate!$B$3:$M$3,0))*O465)),"")</f>
        <v/>
      </c>
      <c r="T465" s="42" t="str">
        <f t="shared" si="28"/>
        <v/>
      </c>
    </row>
    <row r="466" spans="16:20">
      <c r="P466" s="41" t="str">
        <f t="shared" si="26"/>
        <v/>
      </c>
      <c r="Q466" s="41" t="str">
        <f t="shared" si="27"/>
        <v/>
      </c>
      <c r="R466" s="41" t="str">
        <f>IFERROR(IF(K466="handling and wharfage",SUM(P466:Q466),IF(OR(K466="tank",K466="car",K466="boat"),INDEX(Rate!$B$4:$M$25,MATCH('Line&amp;Pheonix'!N466,Rate!$A$4:$A$25,0),MATCH('Line&amp;Pheonix'!L466,Rate!$B$3:$M$3,0))*O466*0.8,INDEX(Rate!$B$4:$M$25,MATCH('Line&amp;Pheonix'!N466,Rate!$A$4:$A$25,0),MATCH('Line&amp;Pheonix'!L466,Rate!$B$3:$M$3,0))*O466)),"")</f>
        <v/>
      </c>
      <c r="T466" s="42" t="str">
        <f t="shared" si="28"/>
        <v/>
      </c>
    </row>
    <row r="467" spans="16:20">
      <c r="P467" s="41" t="str">
        <f t="shared" si="26"/>
        <v/>
      </c>
      <c r="Q467" s="41" t="str">
        <f t="shared" si="27"/>
        <v/>
      </c>
      <c r="R467" s="41" t="str">
        <f>IFERROR(IF(K467="handling and wharfage",SUM(P467:Q467),IF(OR(K467="tank",K467="car",K467="boat"),INDEX(Rate!$B$4:$M$25,MATCH('Line&amp;Pheonix'!N467,Rate!$A$4:$A$25,0),MATCH('Line&amp;Pheonix'!L467,Rate!$B$3:$M$3,0))*O467*0.8,INDEX(Rate!$B$4:$M$25,MATCH('Line&amp;Pheonix'!N467,Rate!$A$4:$A$25,0),MATCH('Line&amp;Pheonix'!L467,Rate!$B$3:$M$3,0))*O467)),"")</f>
        <v/>
      </c>
      <c r="T467" s="42" t="str">
        <f t="shared" si="28"/>
        <v/>
      </c>
    </row>
    <row r="468" spans="16:20">
      <c r="P468" s="41" t="str">
        <f t="shared" si="26"/>
        <v/>
      </c>
      <c r="Q468" s="41" t="str">
        <f t="shared" si="27"/>
        <v/>
      </c>
      <c r="R468" s="41" t="str">
        <f>IFERROR(IF(K468="handling and wharfage",SUM(P468:Q468),IF(OR(K468="tank",K468="car",K468="boat"),INDEX(Rate!$B$4:$M$25,MATCH('Line&amp;Pheonix'!N468,Rate!$A$4:$A$25,0),MATCH('Line&amp;Pheonix'!L468,Rate!$B$3:$M$3,0))*O468*0.8,INDEX(Rate!$B$4:$M$25,MATCH('Line&amp;Pheonix'!N468,Rate!$A$4:$A$25,0),MATCH('Line&amp;Pheonix'!L468,Rate!$B$3:$M$3,0))*O468)),"")</f>
        <v/>
      </c>
      <c r="T468" s="42" t="str">
        <f t="shared" si="28"/>
        <v/>
      </c>
    </row>
    <row r="469" spans="16:20">
      <c r="P469" s="41" t="str">
        <f t="shared" si="26"/>
        <v/>
      </c>
      <c r="Q469" s="41" t="str">
        <f t="shared" si="27"/>
        <v/>
      </c>
      <c r="R469" s="41" t="str">
        <f>IFERROR(IF(K469="handling and wharfage",SUM(P469:Q469),IF(OR(K469="tank",K469="car",K469="boat"),INDEX(Rate!$B$4:$M$25,MATCH('Line&amp;Pheonix'!N469,Rate!$A$4:$A$25,0),MATCH('Line&amp;Pheonix'!L469,Rate!$B$3:$M$3,0))*O469*0.8,INDEX(Rate!$B$4:$M$25,MATCH('Line&amp;Pheonix'!N469,Rate!$A$4:$A$25,0),MATCH('Line&amp;Pheonix'!L469,Rate!$B$3:$M$3,0))*O469)),"")</f>
        <v/>
      </c>
      <c r="T469" s="42" t="str">
        <f t="shared" si="28"/>
        <v/>
      </c>
    </row>
    <row r="470" spans="16:20">
      <c r="P470" s="41" t="str">
        <f t="shared" si="26"/>
        <v/>
      </c>
      <c r="Q470" s="41" t="str">
        <f t="shared" si="27"/>
        <v/>
      </c>
      <c r="R470" s="41" t="str">
        <f>IFERROR(IF(K470="handling and wharfage",SUM(P470:Q470),IF(OR(K470="tank",K470="car",K470="boat"),INDEX(Rate!$B$4:$M$25,MATCH('Line&amp;Pheonix'!N470,Rate!$A$4:$A$25,0),MATCH('Line&amp;Pheonix'!L470,Rate!$B$3:$M$3,0))*O470*0.8,INDEX(Rate!$B$4:$M$25,MATCH('Line&amp;Pheonix'!N470,Rate!$A$4:$A$25,0),MATCH('Line&amp;Pheonix'!L470,Rate!$B$3:$M$3,0))*O470)),"")</f>
        <v/>
      </c>
      <c r="T470" s="42" t="str">
        <f t="shared" si="28"/>
        <v/>
      </c>
    </row>
    <row r="471" spans="16:20">
      <c r="P471" s="41" t="str">
        <f t="shared" si="26"/>
        <v/>
      </c>
      <c r="Q471" s="41" t="str">
        <f t="shared" si="27"/>
        <v/>
      </c>
      <c r="R471" s="41" t="str">
        <f>IFERROR(IF(K471="handling and wharfage",SUM(P471:Q471),IF(OR(K471="tank",K471="car",K471="boat"),INDEX(Rate!$B$4:$M$25,MATCH('Line&amp;Pheonix'!N471,Rate!$A$4:$A$25,0),MATCH('Line&amp;Pheonix'!L471,Rate!$B$3:$M$3,0))*O471*0.8,INDEX(Rate!$B$4:$M$25,MATCH('Line&amp;Pheonix'!N471,Rate!$A$4:$A$25,0),MATCH('Line&amp;Pheonix'!L471,Rate!$B$3:$M$3,0))*O471)),"")</f>
        <v/>
      </c>
      <c r="T471" s="42" t="str">
        <f t="shared" si="28"/>
        <v/>
      </c>
    </row>
    <row r="472" spans="16:20">
      <c r="P472" s="41" t="str">
        <f t="shared" si="26"/>
        <v/>
      </c>
      <c r="Q472" s="41" t="str">
        <f t="shared" si="27"/>
        <v/>
      </c>
      <c r="R472" s="41" t="str">
        <f>IFERROR(IF(K472="handling and wharfage",SUM(P472:Q472),IF(OR(K472="tank",K472="car",K472="boat"),INDEX(Rate!$B$4:$M$25,MATCH('Line&amp;Pheonix'!N472,Rate!$A$4:$A$25,0),MATCH('Line&amp;Pheonix'!L472,Rate!$B$3:$M$3,0))*O472*0.8,INDEX(Rate!$B$4:$M$25,MATCH('Line&amp;Pheonix'!N472,Rate!$A$4:$A$25,0),MATCH('Line&amp;Pheonix'!L472,Rate!$B$3:$M$3,0))*O472)),"")</f>
        <v/>
      </c>
      <c r="T472" s="42" t="str">
        <f t="shared" si="28"/>
        <v/>
      </c>
    </row>
    <row r="473" spans="16:20">
      <c r="P473" s="41" t="str">
        <f t="shared" si="26"/>
        <v/>
      </c>
      <c r="Q473" s="41" t="str">
        <f t="shared" si="27"/>
        <v/>
      </c>
      <c r="R473" s="41" t="str">
        <f>IFERROR(IF(K473="handling and wharfage",SUM(P473:Q473),IF(OR(K473="tank",K473="car",K473="boat"),INDEX(Rate!$B$4:$M$25,MATCH('Line&amp;Pheonix'!N473,Rate!$A$4:$A$25,0),MATCH('Line&amp;Pheonix'!L473,Rate!$B$3:$M$3,0))*O473*0.8,INDEX(Rate!$B$4:$M$25,MATCH('Line&amp;Pheonix'!N473,Rate!$A$4:$A$25,0),MATCH('Line&amp;Pheonix'!L473,Rate!$B$3:$M$3,0))*O473)),"")</f>
        <v/>
      </c>
      <c r="T473" s="42" t="str">
        <f t="shared" si="28"/>
        <v/>
      </c>
    </row>
    <row r="474" spans="16:20">
      <c r="P474" s="41" t="str">
        <f t="shared" si="26"/>
        <v/>
      </c>
      <c r="Q474" s="41" t="str">
        <f t="shared" si="27"/>
        <v/>
      </c>
      <c r="R474" s="41" t="str">
        <f>IFERROR(IF(K474="handling and wharfage",SUM(P474:Q474),IF(OR(K474="tank",K474="car",K474="boat"),INDEX(Rate!$B$4:$M$25,MATCH('Line&amp;Pheonix'!N474,Rate!$A$4:$A$25,0),MATCH('Line&amp;Pheonix'!L474,Rate!$B$3:$M$3,0))*O474*0.8,INDEX(Rate!$B$4:$M$25,MATCH('Line&amp;Pheonix'!N474,Rate!$A$4:$A$25,0),MATCH('Line&amp;Pheonix'!L474,Rate!$B$3:$M$3,0))*O474)),"")</f>
        <v/>
      </c>
      <c r="T474" s="42" t="str">
        <f t="shared" si="28"/>
        <v/>
      </c>
    </row>
    <row r="475" spans="16:20">
      <c r="P475" s="41" t="str">
        <f t="shared" si="26"/>
        <v/>
      </c>
      <c r="Q475" s="41" t="str">
        <f t="shared" si="27"/>
        <v/>
      </c>
      <c r="R475" s="41" t="str">
        <f>IFERROR(IF(K475="handling and wharfage",SUM(P475:Q475),IF(OR(K475="tank",K475="car",K475="boat"),INDEX(Rate!$B$4:$M$25,MATCH('Line&amp;Pheonix'!N475,Rate!$A$4:$A$25,0),MATCH('Line&amp;Pheonix'!L475,Rate!$B$3:$M$3,0))*O475*0.8,INDEX(Rate!$B$4:$M$25,MATCH('Line&amp;Pheonix'!N475,Rate!$A$4:$A$25,0),MATCH('Line&amp;Pheonix'!L475,Rate!$B$3:$M$3,0))*O475)),"")</f>
        <v/>
      </c>
      <c r="T475" s="42" t="str">
        <f t="shared" si="28"/>
        <v/>
      </c>
    </row>
    <row r="476" spans="16:20">
      <c r="P476" s="41" t="str">
        <f t="shared" si="26"/>
        <v/>
      </c>
      <c r="Q476" s="41" t="str">
        <f t="shared" si="27"/>
        <v/>
      </c>
      <c r="R476" s="41" t="str">
        <f>IFERROR(IF(K476="handling and wharfage",SUM(P476:Q476),IF(OR(K476="tank",K476="car",K476="boat"),INDEX(Rate!$B$4:$M$25,MATCH('Line&amp;Pheonix'!N476,Rate!$A$4:$A$25,0),MATCH('Line&amp;Pheonix'!L476,Rate!$B$3:$M$3,0))*O476*0.8,INDEX(Rate!$B$4:$M$25,MATCH('Line&amp;Pheonix'!N476,Rate!$A$4:$A$25,0),MATCH('Line&amp;Pheonix'!L476,Rate!$B$3:$M$3,0))*O476)),"")</f>
        <v/>
      </c>
      <c r="T476" s="42" t="str">
        <f t="shared" si="28"/>
        <v/>
      </c>
    </row>
    <row r="477" spans="16:20">
      <c r="P477" s="41" t="str">
        <f t="shared" si="26"/>
        <v/>
      </c>
      <c r="Q477" s="41" t="str">
        <f t="shared" si="27"/>
        <v/>
      </c>
      <c r="R477" s="41" t="str">
        <f>IFERROR(IF(K477="handling and wharfage",SUM(P477:Q477),IF(OR(K477="tank",K477="car",K477="boat"),INDEX(Rate!$B$4:$M$25,MATCH('Line&amp;Pheonix'!N477,Rate!$A$4:$A$25,0),MATCH('Line&amp;Pheonix'!L477,Rate!$B$3:$M$3,0))*O477*0.8,INDEX(Rate!$B$4:$M$25,MATCH('Line&amp;Pheonix'!N477,Rate!$A$4:$A$25,0),MATCH('Line&amp;Pheonix'!L477,Rate!$B$3:$M$3,0))*O477)),"")</f>
        <v/>
      </c>
      <c r="T477" s="42" t="str">
        <f t="shared" si="28"/>
        <v/>
      </c>
    </row>
    <row r="478" spans="16:20">
      <c r="P478" s="41" t="str">
        <f t="shared" si="26"/>
        <v/>
      </c>
      <c r="Q478" s="41" t="str">
        <f t="shared" si="27"/>
        <v/>
      </c>
      <c r="R478" s="41" t="str">
        <f>IFERROR(IF(K478="handling and wharfage",SUM(P478:Q478),IF(OR(K478="tank",K478="car",K478="boat"),INDEX(Rate!$B$4:$M$25,MATCH('Line&amp;Pheonix'!N478,Rate!$A$4:$A$25,0),MATCH('Line&amp;Pheonix'!L478,Rate!$B$3:$M$3,0))*O478*0.8,INDEX(Rate!$B$4:$M$25,MATCH('Line&amp;Pheonix'!N478,Rate!$A$4:$A$25,0),MATCH('Line&amp;Pheonix'!L478,Rate!$B$3:$M$3,0))*O478)),"")</f>
        <v/>
      </c>
      <c r="T478" s="42" t="str">
        <f t="shared" si="28"/>
        <v/>
      </c>
    </row>
    <row r="479" spans="16:20">
      <c r="P479" s="41" t="str">
        <f t="shared" si="26"/>
        <v/>
      </c>
      <c r="Q479" s="41" t="str">
        <f t="shared" si="27"/>
        <v/>
      </c>
      <c r="R479" s="41" t="str">
        <f>IFERROR(IF(K479="handling and wharfage",SUM(P479:Q479),IF(OR(K479="tank",K479="car",K479="boat"),INDEX(Rate!$B$4:$M$25,MATCH('Line&amp;Pheonix'!N479,Rate!$A$4:$A$25,0),MATCH('Line&amp;Pheonix'!L479,Rate!$B$3:$M$3,0))*O479*0.8,INDEX(Rate!$B$4:$M$25,MATCH('Line&amp;Pheonix'!N479,Rate!$A$4:$A$25,0),MATCH('Line&amp;Pheonix'!L479,Rate!$B$3:$M$3,0))*O479)),"")</f>
        <v/>
      </c>
      <c r="T479" s="42" t="str">
        <f t="shared" si="28"/>
        <v/>
      </c>
    </row>
    <row r="480" spans="16:20">
      <c r="P480" s="41" t="str">
        <f t="shared" si="26"/>
        <v/>
      </c>
      <c r="Q480" s="41" t="str">
        <f t="shared" si="27"/>
        <v/>
      </c>
      <c r="R480" s="41" t="str">
        <f>IFERROR(IF(K480="handling and wharfage",SUM(P480:Q480),IF(OR(K480="tank",K480="car",K480="boat"),INDEX(Rate!$B$4:$M$25,MATCH('Line&amp;Pheonix'!N480,Rate!$A$4:$A$25,0),MATCH('Line&amp;Pheonix'!L480,Rate!$B$3:$M$3,0))*O480*0.8,INDEX(Rate!$B$4:$M$25,MATCH('Line&amp;Pheonix'!N480,Rate!$A$4:$A$25,0),MATCH('Line&amp;Pheonix'!L480,Rate!$B$3:$M$3,0))*O480)),"")</f>
        <v/>
      </c>
      <c r="T480" s="42" t="str">
        <f t="shared" si="28"/>
        <v/>
      </c>
    </row>
    <row r="481" spans="16:20">
      <c r="P481" s="41" t="str">
        <f t="shared" si="26"/>
        <v/>
      </c>
      <c r="Q481" s="41" t="str">
        <f t="shared" si="27"/>
        <v/>
      </c>
      <c r="R481" s="41" t="str">
        <f>IFERROR(IF(K481="handling and wharfage",SUM(P481:Q481),IF(OR(K481="tank",K481="car",K481="boat"),INDEX(Rate!$B$4:$M$25,MATCH('Line&amp;Pheonix'!N481,Rate!$A$4:$A$25,0),MATCH('Line&amp;Pheonix'!L481,Rate!$B$3:$M$3,0))*O481*0.8,INDEX(Rate!$B$4:$M$25,MATCH('Line&amp;Pheonix'!N481,Rate!$A$4:$A$25,0),MATCH('Line&amp;Pheonix'!L481,Rate!$B$3:$M$3,0))*O481)),"")</f>
        <v/>
      </c>
      <c r="T481" s="42" t="str">
        <f t="shared" si="28"/>
        <v/>
      </c>
    </row>
    <row r="482" spans="16:20">
      <c r="P482" s="41" t="str">
        <f t="shared" si="26"/>
        <v/>
      </c>
      <c r="Q482" s="41" t="str">
        <f t="shared" si="27"/>
        <v/>
      </c>
      <c r="R482" s="41" t="str">
        <f>IFERROR(IF(K482="handling and wharfage",SUM(P482:Q482),IF(OR(K482="tank",K482="car",K482="boat"),INDEX(Rate!$B$4:$M$25,MATCH('Line&amp;Pheonix'!N482,Rate!$A$4:$A$25,0),MATCH('Line&amp;Pheonix'!L482,Rate!$B$3:$M$3,0))*O482*0.8,INDEX(Rate!$B$4:$M$25,MATCH('Line&amp;Pheonix'!N482,Rate!$A$4:$A$25,0),MATCH('Line&amp;Pheonix'!L482,Rate!$B$3:$M$3,0))*O482)),"")</f>
        <v/>
      </c>
      <c r="T482" s="42" t="str">
        <f t="shared" si="28"/>
        <v/>
      </c>
    </row>
    <row r="483" spans="16:20">
      <c r="P483" s="41" t="str">
        <f t="shared" si="26"/>
        <v/>
      </c>
      <c r="Q483" s="41" t="str">
        <f t="shared" si="27"/>
        <v/>
      </c>
      <c r="R483" s="41" t="str">
        <f>IFERROR(IF(K483="handling and wharfage",SUM(P483:Q483),IF(OR(K483="tank",K483="car",K483="boat"),INDEX(Rate!$B$4:$M$25,MATCH('Line&amp;Pheonix'!N483,Rate!$A$4:$A$25,0),MATCH('Line&amp;Pheonix'!L483,Rate!$B$3:$M$3,0))*O483*0.8,INDEX(Rate!$B$4:$M$25,MATCH('Line&amp;Pheonix'!N483,Rate!$A$4:$A$25,0),MATCH('Line&amp;Pheonix'!L483,Rate!$B$3:$M$3,0))*O483)),"")</f>
        <v/>
      </c>
      <c r="T483" s="42" t="str">
        <f t="shared" si="28"/>
        <v/>
      </c>
    </row>
    <row r="484" spans="16:20">
      <c r="P484" s="41" t="str">
        <f t="shared" si="26"/>
        <v/>
      </c>
      <c r="Q484" s="41" t="str">
        <f t="shared" si="27"/>
        <v/>
      </c>
      <c r="R484" s="41" t="str">
        <f>IFERROR(IF(K484="handling and wharfage",SUM(P484:Q484),IF(OR(K484="tank",K484="car",K484="boat"),INDEX(Rate!$B$4:$M$25,MATCH('Line&amp;Pheonix'!N484,Rate!$A$4:$A$25,0),MATCH('Line&amp;Pheonix'!L484,Rate!$B$3:$M$3,0))*O484*0.8,INDEX(Rate!$B$4:$M$25,MATCH('Line&amp;Pheonix'!N484,Rate!$A$4:$A$25,0),MATCH('Line&amp;Pheonix'!L484,Rate!$B$3:$M$3,0))*O484)),"")</f>
        <v/>
      </c>
      <c r="T484" s="42" t="str">
        <f t="shared" si="28"/>
        <v/>
      </c>
    </row>
    <row r="485" spans="16:20">
      <c r="P485" s="41" t="str">
        <f t="shared" si="26"/>
        <v/>
      </c>
      <c r="Q485" s="41" t="str">
        <f t="shared" si="27"/>
        <v/>
      </c>
      <c r="R485" s="41" t="str">
        <f>IFERROR(IF(K485="handling and wharfage",SUM(P485:Q485),IF(OR(K485="tank",K485="car",K485="boat"),INDEX(Rate!$B$4:$M$25,MATCH('Line&amp;Pheonix'!N485,Rate!$A$4:$A$25,0),MATCH('Line&amp;Pheonix'!L485,Rate!$B$3:$M$3,0))*O485*0.8,INDEX(Rate!$B$4:$M$25,MATCH('Line&amp;Pheonix'!N485,Rate!$A$4:$A$25,0),MATCH('Line&amp;Pheonix'!L485,Rate!$B$3:$M$3,0))*O485)),"")</f>
        <v/>
      </c>
      <c r="T485" s="42" t="str">
        <f t="shared" si="28"/>
        <v/>
      </c>
    </row>
    <row r="486" spans="16:20">
      <c r="P486" s="41" t="str">
        <f t="shared" si="26"/>
        <v/>
      </c>
      <c r="Q486" s="41" t="str">
        <f t="shared" si="27"/>
        <v/>
      </c>
      <c r="R486" s="41" t="str">
        <f>IFERROR(IF(K486="handling and wharfage",SUM(P486:Q486),IF(OR(K486="tank",K486="car",K486="boat"),INDEX(Rate!$B$4:$M$25,MATCH('Line&amp;Pheonix'!N486,Rate!$A$4:$A$25,0),MATCH('Line&amp;Pheonix'!L486,Rate!$B$3:$M$3,0))*O486*0.8,INDEX(Rate!$B$4:$M$25,MATCH('Line&amp;Pheonix'!N486,Rate!$A$4:$A$25,0),MATCH('Line&amp;Pheonix'!L486,Rate!$B$3:$M$3,0))*O486)),"")</f>
        <v/>
      </c>
      <c r="T486" s="42" t="str">
        <f t="shared" si="28"/>
        <v/>
      </c>
    </row>
    <row r="487" spans="16:20">
      <c r="P487" s="41" t="str">
        <f t="shared" si="26"/>
        <v/>
      </c>
      <c r="Q487" s="41" t="str">
        <f t="shared" si="27"/>
        <v/>
      </c>
      <c r="R487" s="41" t="str">
        <f>IFERROR(IF(K487="handling and wharfage",SUM(P487:Q487),IF(OR(K487="tank",K487="car",K487="boat"),INDEX(Rate!$B$4:$M$25,MATCH('Line&amp;Pheonix'!N487,Rate!$A$4:$A$25,0),MATCH('Line&amp;Pheonix'!L487,Rate!$B$3:$M$3,0))*O487*0.8,INDEX(Rate!$B$4:$M$25,MATCH('Line&amp;Pheonix'!N487,Rate!$A$4:$A$25,0),MATCH('Line&amp;Pheonix'!L487,Rate!$B$3:$M$3,0))*O487)),"")</f>
        <v/>
      </c>
      <c r="T487" s="42" t="str">
        <f t="shared" si="28"/>
        <v/>
      </c>
    </row>
    <row r="488" spans="16:20">
      <c r="P488" s="41" t="str">
        <f t="shared" si="26"/>
        <v/>
      </c>
      <c r="Q488" s="41" t="str">
        <f t="shared" si="27"/>
        <v/>
      </c>
      <c r="R488" s="41" t="str">
        <f>IFERROR(IF(K488="handling and wharfage",SUM(P488:Q488),IF(OR(K488="tank",K488="car",K488="boat"),INDEX(Rate!$B$4:$M$25,MATCH('Line&amp;Pheonix'!N488,Rate!$A$4:$A$25,0),MATCH('Line&amp;Pheonix'!L488,Rate!$B$3:$M$3,0))*O488*0.8,INDEX(Rate!$B$4:$M$25,MATCH('Line&amp;Pheonix'!N488,Rate!$A$4:$A$25,0),MATCH('Line&amp;Pheonix'!L488,Rate!$B$3:$M$3,0))*O488)),"")</f>
        <v/>
      </c>
      <c r="T488" s="42" t="str">
        <f t="shared" si="28"/>
        <v/>
      </c>
    </row>
    <row r="489" spans="16:20">
      <c r="P489" s="41" t="str">
        <f t="shared" si="26"/>
        <v/>
      </c>
      <c r="Q489" s="41" t="str">
        <f t="shared" si="27"/>
        <v/>
      </c>
      <c r="R489" s="41" t="str">
        <f>IFERROR(IF(K489="handling and wharfage",SUM(P489:Q489),IF(OR(K489="tank",K489="car",K489="boat"),INDEX(Rate!$B$4:$M$25,MATCH('Line&amp;Pheonix'!N489,Rate!$A$4:$A$25,0),MATCH('Line&amp;Pheonix'!L489,Rate!$B$3:$M$3,0))*O489*0.8,INDEX(Rate!$B$4:$M$25,MATCH('Line&amp;Pheonix'!N489,Rate!$A$4:$A$25,0),MATCH('Line&amp;Pheonix'!L489,Rate!$B$3:$M$3,0))*O489)),"")</f>
        <v/>
      </c>
      <c r="T489" s="42" t="str">
        <f t="shared" si="28"/>
        <v/>
      </c>
    </row>
    <row r="490" spans="16:20">
      <c r="P490" s="41" t="str">
        <f t="shared" si="26"/>
        <v/>
      </c>
      <c r="Q490" s="41" t="str">
        <f t="shared" si="27"/>
        <v/>
      </c>
      <c r="R490" s="41" t="str">
        <f>IFERROR(IF(K490="handling and wharfage",SUM(P490:Q490),IF(OR(K490="tank",K490="car",K490="boat"),INDEX(Rate!$B$4:$M$25,MATCH('Line&amp;Pheonix'!N490,Rate!$A$4:$A$25,0),MATCH('Line&amp;Pheonix'!L490,Rate!$B$3:$M$3,0))*O490*0.8,INDEX(Rate!$B$4:$M$25,MATCH('Line&amp;Pheonix'!N490,Rate!$A$4:$A$25,0),MATCH('Line&amp;Pheonix'!L490,Rate!$B$3:$M$3,0))*O490)),"")</f>
        <v/>
      </c>
      <c r="T490" s="42" t="str">
        <f t="shared" si="28"/>
        <v/>
      </c>
    </row>
    <row r="491" spans="16:20">
      <c r="P491" s="41" t="str">
        <f t="shared" si="26"/>
        <v/>
      </c>
      <c r="Q491" s="41" t="str">
        <f t="shared" si="27"/>
        <v/>
      </c>
      <c r="R491" s="41" t="str">
        <f>IFERROR(IF(K491="handling and wharfage",SUM(P491:Q491),IF(OR(K491="tank",K491="car",K491="boat"),INDEX(Rate!$B$4:$M$25,MATCH('Line&amp;Pheonix'!N491,Rate!$A$4:$A$25,0),MATCH('Line&amp;Pheonix'!L491,Rate!$B$3:$M$3,0))*O491*0.8,INDEX(Rate!$B$4:$M$25,MATCH('Line&amp;Pheonix'!N491,Rate!$A$4:$A$25,0),MATCH('Line&amp;Pheonix'!L491,Rate!$B$3:$M$3,0))*O491)),"")</f>
        <v/>
      </c>
      <c r="T491" s="42" t="str">
        <f t="shared" si="28"/>
        <v/>
      </c>
    </row>
    <row r="492" spans="16:20">
      <c r="P492" s="41" t="str">
        <f t="shared" si="26"/>
        <v/>
      </c>
      <c r="Q492" s="41" t="str">
        <f t="shared" si="27"/>
        <v/>
      </c>
      <c r="R492" s="41" t="str">
        <f>IFERROR(IF(K492="handling and wharfage",SUM(P492:Q492),IF(OR(K492="tank",K492="car",K492="boat"),INDEX(Rate!$B$4:$M$25,MATCH('Line&amp;Pheonix'!N492,Rate!$A$4:$A$25,0),MATCH('Line&amp;Pheonix'!L492,Rate!$B$3:$M$3,0))*O492*0.8,INDEX(Rate!$B$4:$M$25,MATCH('Line&amp;Pheonix'!N492,Rate!$A$4:$A$25,0),MATCH('Line&amp;Pheonix'!L492,Rate!$B$3:$M$3,0))*O492)),"")</f>
        <v/>
      </c>
      <c r="T492" s="42" t="str">
        <f t="shared" si="28"/>
        <v/>
      </c>
    </row>
    <row r="493" spans="16:20">
      <c r="P493" s="41" t="str">
        <f t="shared" si="26"/>
        <v/>
      </c>
      <c r="Q493" s="41" t="str">
        <f t="shared" si="27"/>
        <v/>
      </c>
      <c r="R493" s="41" t="str">
        <f>IFERROR(IF(K493="handling and wharfage",SUM(P493:Q493),IF(OR(K493="tank",K493="car",K493="boat"),INDEX(Rate!$B$4:$M$25,MATCH('Line&amp;Pheonix'!N493,Rate!$A$4:$A$25,0),MATCH('Line&amp;Pheonix'!L493,Rate!$B$3:$M$3,0))*O493*0.8,INDEX(Rate!$B$4:$M$25,MATCH('Line&amp;Pheonix'!N493,Rate!$A$4:$A$25,0),MATCH('Line&amp;Pheonix'!L493,Rate!$B$3:$M$3,0))*O493)),"")</f>
        <v/>
      </c>
      <c r="T493" s="42" t="str">
        <f t="shared" si="28"/>
        <v/>
      </c>
    </row>
    <row r="494" spans="16:20">
      <c r="P494" s="41" t="str">
        <f t="shared" si="26"/>
        <v/>
      </c>
      <c r="Q494" s="41" t="str">
        <f t="shared" si="27"/>
        <v/>
      </c>
      <c r="R494" s="41" t="str">
        <f>IFERROR(IF(K494="handling and wharfage",SUM(P494:Q494),IF(OR(K494="tank",K494="car",K494="boat"),INDEX(Rate!$B$4:$M$25,MATCH('Line&amp;Pheonix'!N494,Rate!$A$4:$A$25,0),MATCH('Line&amp;Pheonix'!L494,Rate!$B$3:$M$3,0))*O494*0.8,INDEX(Rate!$B$4:$M$25,MATCH('Line&amp;Pheonix'!N494,Rate!$A$4:$A$25,0),MATCH('Line&amp;Pheonix'!L494,Rate!$B$3:$M$3,0))*O494)),"")</f>
        <v/>
      </c>
      <c r="T494" s="42" t="str">
        <f t="shared" si="28"/>
        <v/>
      </c>
    </row>
    <row r="495" spans="16:20">
      <c r="P495" s="41" t="str">
        <f t="shared" si="26"/>
        <v/>
      </c>
      <c r="Q495" s="41" t="str">
        <f t="shared" si="27"/>
        <v/>
      </c>
      <c r="R495" s="41" t="str">
        <f>IFERROR(IF(K495="handling and wharfage",SUM(P495:Q495),IF(OR(K495="tank",K495="car",K495="boat"),INDEX(Rate!$B$4:$M$25,MATCH('Line&amp;Pheonix'!N495,Rate!$A$4:$A$25,0),MATCH('Line&amp;Pheonix'!L495,Rate!$B$3:$M$3,0))*O495*0.8,INDEX(Rate!$B$4:$M$25,MATCH('Line&amp;Pheonix'!N495,Rate!$A$4:$A$25,0),MATCH('Line&amp;Pheonix'!L495,Rate!$B$3:$M$3,0))*O495)),"")</f>
        <v/>
      </c>
      <c r="T495" s="42" t="str">
        <f t="shared" si="28"/>
        <v/>
      </c>
    </row>
    <row r="496" spans="16:20">
      <c r="P496" s="41" t="str">
        <f t="shared" si="26"/>
        <v/>
      </c>
      <c r="Q496" s="41" t="str">
        <f t="shared" si="27"/>
        <v/>
      </c>
      <c r="R496" s="41" t="str">
        <f>IFERROR(IF(K496="handling and wharfage",SUM(P496:Q496),IF(OR(K496="tank",K496="car",K496="boat"),INDEX(Rate!$B$4:$M$25,MATCH('Line&amp;Pheonix'!N496,Rate!$A$4:$A$25,0),MATCH('Line&amp;Pheonix'!L496,Rate!$B$3:$M$3,0))*O496*0.8,INDEX(Rate!$B$4:$M$25,MATCH('Line&amp;Pheonix'!N496,Rate!$A$4:$A$25,0),MATCH('Line&amp;Pheonix'!L496,Rate!$B$3:$M$3,0))*O496)),"")</f>
        <v/>
      </c>
      <c r="T496" s="42" t="str">
        <f t="shared" si="28"/>
        <v/>
      </c>
    </row>
    <row r="497" spans="16:20">
      <c r="P497" s="41" t="str">
        <f t="shared" si="26"/>
        <v/>
      </c>
      <c r="Q497" s="41" t="str">
        <f t="shared" si="27"/>
        <v/>
      </c>
      <c r="R497" s="41" t="str">
        <f>IFERROR(IF(K497="handling and wharfage",SUM(P497:Q497),IF(OR(K497="tank",K497="car",K497="boat"),INDEX(Rate!$B$4:$M$25,MATCH('Line&amp;Pheonix'!N497,Rate!$A$4:$A$25,0),MATCH('Line&amp;Pheonix'!L497,Rate!$B$3:$M$3,0))*O497*0.8,INDEX(Rate!$B$4:$M$25,MATCH('Line&amp;Pheonix'!N497,Rate!$A$4:$A$25,0),MATCH('Line&amp;Pheonix'!L497,Rate!$B$3:$M$3,0))*O497)),"")</f>
        <v/>
      </c>
      <c r="T497" s="42" t="str">
        <f t="shared" si="28"/>
        <v/>
      </c>
    </row>
    <row r="498" spans="16:20">
      <c r="P498" s="41" t="str">
        <f t="shared" ref="P498:P561" si="29">IF(OR(K498="handling and wharfage",K498="rau handling and wharfage"),O498*42.1,"")</f>
        <v/>
      </c>
      <c r="Q498" s="41" t="str">
        <f t="shared" ref="Q498:Q561" si="30">IF(K498&lt;&gt;"handling and wharfage","",O498*3.5)</f>
        <v/>
      </c>
      <c r="R498" s="41" t="str">
        <f>IFERROR(IF(K498="handling and wharfage",SUM(P498:Q498),IF(OR(K498="tank",K498="car",K498="boat"),INDEX(Rate!$B$4:$M$25,MATCH('Line&amp;Pheonix'!N498,Rate!$A$4:$A$25,0),MATCH('Line&amp;Pheonix'!L498,Rate!$B$3:$M$3,0))*O498*0.8,INDEX(Rate!$B$4:$M$25,MATCH('Line&amp;Pheonix'!N498,Rate!$A$4:$A$25,0),MATCH('Line&amp;Pheonix'!L498,Rate!$B$3:$M$3,0))*O498)),"")</f>
        <v/>
      </c>
      <c r="T498" s="42" t="str">
        <f t="shared" ref="T498:T561" si="31">IF(ISBLANK(K498),"",IF(K498&lt;&gt;"handling and wharfage","F0070000061A","E31180000331"))</f>
        <v/>
      </c>
    </row>
    <row r="499" spans="16:20">
      <c r="P499" s="41" t="str">
        <f t="shared" si="29"/>
        <v/>
      </c>
      <c r="Q499" s="41" t="str">
        <f t="shared" si="30"/>
        <v/>
      </c>
      <c r="R499" s="41" t="str">
        <f>IFERROR(IF(K499="handling and wharfage",SUM(P499:Q499),IF(OR(K499="tank",K499="car",K499="boat"),INDEX(Rate!$B$4:$M$25,MATCH('Line&amp;Pheonix'!N499,Rate!$A$4:$A$25,0),MATCH('Line&amp;Pheonix'!L499,Rate!$B$3:$M$3,0))*O499*0.8,INDEX(Rate!$B$4:$M$25,MATCH('Line&amp;Pheonix'!N499,Rate!$A$4:$A$25,0),MATCH('Line&amp;Pheonix'!L499,Rate!$B$3:$M$3,0))*O499)),"")</f>
        <v/>
      </c>
      <c r="T499" s="42" t="str">
        <f t="shared" si="31"/>
        <v/>
      </c>
    </row>
    <row r="500" spans="16:20">
      <c r="P500" s="41" t="str">
        <f t="shared" si="29"/>
        <v/>
      </c>
      <c r="Q500" s="41" t="str">
        <f t="shared" si="30"/>
        <v/>
      </c>
      <c r="R500" s="41" t="str">
        <f>IFERROR(IF(K500="handling and wharfage",SUM(P500:Q500),IF(OR(K500="tank",K500="car",K500="boat"),INDEX(Rate!$B$4:$M$25,MATCH('Line&amp;Pheonix'!N500,Rate!$A$4:$A$25,0),MATCH('Line&amp;Pheonix'!L500,Rate!$B$3:$M$3,0))*O500*0.8,INDEX(Rate!$B$4:$M$25,MATCH('Line&amp;Pheonix'!N500,Rate!$A$4:$A$25,0),MATCH('Line&amp;Pheonix'!L500,Rate!$B$3:$M$3,0))*O500)),"")</f>
        <v/>
      </c>
      <c r="T500" s="42" t="str">
        <f t="shared" si="31"/>
        <v/>
      </c>
    </row>
    <row r="501" spans="16:20">
      <c r="P501" s="41" t="str">
        <f t="shared" si="29"/>
        <v/>
      </c>
      <c r="Q501" s="41" t="str">
        <f t="shared" si="30"/>
        <v/>
      </c>
      <c r="R501" s="41" t="str">
        <f>IFERROR(IF(K501="handling and wharfage",SUM(P501:Q501),IF(OR(K501="tank",K501="car",K501="boat"),INDEX(Rate!$B$4:$M$25,MATCH('Line&amp;Pheonix'!N501,Rate!$A$4:$A$25,0),MATCH('Line&amp;Pheonix'!L501,Rate!$B$3:$M$3,0))*O501*0.8,INDEX(Rate!$B$4:$M$25,MATCH('Line&amp;Pheonix'!N501,Rate!$A$4:$A$25,0),MATCH('Line&amp;Pheonix'!L501,Rate!$B$3:$M$3,0))*O501)),"")</f>
        <v/>
      </c>
      <c r="T501" s="42" t="str">
        <f t="shared" si="31"/>
        <v/>
      </c>
    </row>
    <row r="502" spans="16:20">
      <c r="P502" s="41" t="str">
        <f t="shared" si="29"/>
        <v/>
      </c>
      <c r="Q502" s="41" t="str">
        <f t="shared" si="30"/>
        <v/>
      </c>
      <c r="R502" s="41" t="str">
        <f>IFERROR(IF(K502="handling and wharfage",SUM(P502:Q502),IF(OR(K502="tank",K502="car",K502="boat"),INDEX(Rate!$B$4:$M$25,MATCH('Line&amp;Pheonix'!N502,Rate!$A$4:$A$25,0),MATCH('Line&amp;Pheonix'!L502,Rate!$B$3:$M$3,0))*O502*0.8,INDEX(Rate!$B$4:$M$25,MATCH('Line&amp;Pheonix'!N502,Rate!$A$4:$A$25,0),MATCH('Line&amp;Pheonix'!L502,Rate!$B$3:$M$3,0))*O502)),"")</f>
        <v/>
      </c>
      <c r="T502" s="42" t="str">
        <f t="shared" si="31"/>
        <v/>
      </c>
    </row>
    <row r="503" spans="16:20">
      <c r="P503" s="41" t="str">
        <f t="shared" si="29"/>
        <v/>
      </c>
      <c r="Q503" s="41" t="str">
        <f t="shared" si="30"/>
        <v/>
      </c>
      <c r="R503" s="41" t="str">
        <f>IFERROR(IF(K503="handling and wharfage",SUM(P503:Q503),IF(OR(K503="tank",K503="car",K503="boat"),INDEX(Rate!$B$4:$M$25,MATCH('Line&amp;Pheonix'!N503,Rate!$A$4:$A$25,0),MATCH('Line&amp;Pheonix'!L503,Rate!$B$3:$M$3,0))*O503*0.8,INDEX(Rate!$B$4:$M$25,MATCH('Line&amp;Pheonix'!N503,Rate!$A$4:$A$25,0),MATCH('Line&amp;Pheonix'!L503,Rate!$B$3:$M$3,0))*O503)),"")</f>
        <v/>
      </c>
      <c r="T503" s="42" t="str">
        <f t="shared" si="31"/>
        <v/>
      </c>
    </row>
    <row r="504" spans="16:20">
      <c r="P504" s="41" t="str">
        <f t="shared" si="29"/>
        <v/>
      </c>
      <c r="Q504" s="41" t="str">
        <f t="shared" si="30"/>
        <v/>
      </c>
      <c r="R504" s="41" t="str">
        <f>IFERROR(IF(K504="handling and wharfage",SUM(P504:Q504),IF(OR(K504="tank",K504="car",K504="boat"),INDEX(Rate!$B$4:$M$25,MATCH('Line&amp;Pheonix'!N504,Rate!$A$4:$A$25,0),MATCH('Line&amp;Pheonix'!L504,Rate!$B$3:$M$3,0))*O504*0.8,INDEX(Rate!$B$4:$M$25,MATCH('Line&amp;Pheonix'!N504,Rate!$A$4:$A$25,0),MATCH('Line&amp;Pheonix'!L504,Rate!$B$3:$M$3,0))*O504)),"")</f>
        <v/>
      </c>
      <c r="T504" s="42" t="str">
        <f t="shared" si="31"/>
        <v/>
      </c>
    </row>
    <row r="505" spans="16:20">
      <c r="P505" s="41" t="str">
        <f t="shared" si="29"/>
        <v/>
      </c>
      <c r="Q505" s="41" t="str">
        <f t="shared" si="30"/>
        <v/>
      </c>
      <c r="R505" s="41" t="str">
        <f>IFERROR(IF(K505="handling and wharfage",SUM(P505:Q505),IF(OR(K505="tank",K505="car",K505="boat"),INDEX(Rate!$B$4:$M$25,MATCH('Line&amp;Pheonix'!N505,Rate!$A$4:$A$25,0),MATCH('Line&amp;Pheonix'!L505,Rate!$B$3:$M$3,0))*O505*0.8,INDEX(Rate!$B$4:$M$25,MATCH('Line&amp;Pheonix'!N505,Rate!$A$4:$A$25,0),MATCH('Line&amp;Pheonix'!L505,Rate!$B$3:$M$3,0))*O505)),"")</f>
        <v/>
      </c>
      <c r="T505" s="42" t="str">
        <f t="shared" si="31"/>
        <v/>
      </c>
    </row>
    <row r="506" spans="16:20">
      <c r="P506" s="41" t="str">
        <f t="shared" si="29"/>
        <v/>
      </c>
      <c r="Q506" s="41" t="str">
        <f t="shared" si="30"/>
        <v/>
      </c>
      <c r="R506" s="41" t="str">
        <f>IFERROR(IF(K506="handling and wharfage",SUM(P506:Q506),IF(OR(K506="tank",K506="car",K506="boat"),INDEX(Rate!$B$4:$M$25,MATCH('Line&amp;Pheonix'!N506,Rate!$A$4:$A$25,0),MATCH('Line&amp;Pheonix'!L506,Rate!$B$3:$M$3,0))*O506*0.8,INDEX(Rate!$B$4:$M$25,MATCH('Line&amp;Pheonix'!N506,Rate!$A$4:$A$25,0),MATCH('Line&amp;Pheonix'!L506,Rate!$B$3:$M$3,0))*O506)),"")</f>
        <v/>
      </c>
      <c r="T506" s="42" t="str">
        <f t="shared" si="31"/>
        <v/>
      </c>
    </row>
    <row r="507" spans="16:20">
      <c r="P507" s="41" t="str">
        <f t="shared" si="29"/>
        <v/>
      </c>
      <c r="Q507" s="41" t="str">
        <f t="shared" si="30"/>
        <v/>
      </c>
      <c r="R507" s="41" t="str">
        <f>IFERROR(IF(K507="handling and wharfage",SUM(P507:Q507),IF(OR(K507="tank",K507="car",K507="boat"),INDEX(Rate!$B$4:$M$25,MATCH('Line&amp;Pheonix'!N507,Rate!$A$4:$A$25,0),MATCH('Line&amp;Pheonix'!L507,Rate!$B$3:$M$3,0))*O507*0.8,INDEX(Rate!$B$4:$M$25,MATCH('Line&amp;Pheonix'!N507,Rate!$A$4:$A$25,0),MATCH('Line&amp;Pheonix'!L507,Rate!$B$3:$M$3,0))*O507)),"")</f>
        <v/>
      </c>
      <c r="T507" s="42" t="str">
        <f t="shared" si="31"/>
        <v/>
      </c>
    </row>
    <row r="508" spans="16:20">
      <c r="P508" s="41" t="str">
        <f t="shared" si="29"/>
        <v/>
      </c>
      <c r="Q508" s="41" t="str">
        <f t="shared" si="30"/>
        <v/>
      </c>
      <c r="R508" s="41" t="str">
        <f>IFERROR(IF(K508="handling and wharfage",SUM(P508:Q508),IF(OR(K508="tank",K508="car",K508="boat"),INDEX(Rate!$B$4:$M$25,MATCH('Line&amp;Pheonix'!N508,Rate!$A$4:$A$25,0),MATCH('Line&amp;Pheonix'!L508,Rate!$B$3:$M$3,0))*O508*0.8,INDEX(Rate!$B$4:$M$25,MATCH('Line&amp;Pheonix'!N508,Rate!$A$4:$A$25,0),MATCH('Line&amp;Pheonix'!L508,Rate!$B$3:$M$3,0))*O508)),"")</f>
        <v/>
      </c>
      <c r="T508" s="42" t="str">
        <f t="shared" si="31"/>
        <v/>
      </c>
    </row>
    <row r="509" spans="16:20">
      <c r="P509" s="41" t="str">
        <f t="shared" si="29"/>
        <v/>
      </c>
      <c r="Q509" s="41" t="str">
        <f t="shared" si="30"/>
        <v/>
      </c>
      <c r="R509" s="41" t="str">
        <f>IFERROR(IF(K509="handling and wharfage",SUM(P509:Q509),IF(OR(K509="tank",K509="car",K509="boat"),INDEX(Rate!$B$4:$M$25,MATCH('Line&amp;Pheonix'!N509,Rate!$A$4:$A$25,0),MATCH('Line&amp;Pheonix'!L509,Rate!$B$3:$M$3,0))*O509*0.8,INDEX(Rate!$B$4:$M$25,MATCH('Line&amp;Pheonix'!N509,Rate!$A$4:$A$25,0),MATCH('Line&amp;Pheonix'!L509,Rate!$B$3:$M$3,0))*O509)),"")</f>
        <v/>
      </c>
      <c r="T509" s="42" t="str">
        <f t="shared" si="31"/>
        <v/>
      </c>
    </row>
    <row r="510" spans="16:20">
      <c r="P510" s="41" t="str">
        <f t="shared" si="29"/>
        <v/>
      </c>
      <c r="Q510" s="41" t="str">
        <f t="shared" si="30"/>
        <v/>
      </c>
      <c r="R510" s="41" t="str">
        <f>IFERROR(IF(K510="handling and wharfage",SUM(P510:Q510),IF(OR(K510="tank",K510="car",K510="boat"),INDEX(Rate!$B$4:$M$25,MATCH('Line&amp;Pheonix'!N510,Rate!$A$4:$A$25,0),MATCH('Line&amp;Pheonix'!L510,Rate!$B$3:$M$3,0))*O510*0.8,INDEX(Rate!$B$4:$M$25,MATCH('Line&amp;Pheonix'!N510,Rate!$A$4:$A$25,0),MATCH('Line&amp;Pheonix'!L510,Rate!$B$3:$M$3,0))*O510)),"")</f>
        <v/>
      </c>
      <c r="T510" s="42" t="str">
        <f t="shared" si="31"/>
        <v/>
      </c>
    </row>
    <row r="511" spans="16:20">
      <c r="P511" s="41" t="str">
        <f t="shared" si="29"/>
        <v/>
      </c>
      <c r="Q511" s="41" t="str">
        <f t="shared" si="30"/>
        <v/>
      </c>
      <c r="R511" s="41" t="str">
        <f>IFERROR(IF(K511="handling and wharfage",SUM(P511:Q511),IF(OR(K511="tank",K511="car",K511="boat"),INDEX(Rate!$B$4:$M$25,MATCH('Line&amp;Pheonix'!N511,Rate!$A$4:$A$25,0),MATCH('Line&amp;Pheonix'!L511,Rate!$B$3:$M$3,0))*O511*0.8,INDEX(Rate!$B$4:$M$25,MATCH('Line&amp;Pheonix'!N511,Rate!$A$4:$A$25,0),MATCH('Line&amp;Pheonix'!L511,Rate!$B$3:$M$3,0))*O511)),"")</f>
        <v/>
      </c>
      <c r="T511" s="42" t="str">
        <f t="shared" si="31"/>
        <v/>
      </c>
    </row>
    <row r="512" spans="16:20">
      <c r="P512" s="41" t="str">
        <f t="shared" si="29"/>
        <v/>
      </c>
      <c r="Q512" s="41" t="str">
        <f t="shared" si="30"/>
        <v/>
      </c>
      <c r="R512" s="41" t="str">
        <f>IFERROR(IF(K512="handling and wharfage",SUM(P512:Q512),IF(OR(K512="tank",K512="car",K512="boat"),INDEX(Rate!$B$4:$M$25,MATCH('Line&amp;Pheonix'!N512,Rate!$A$4:$A$25,0),MATCH('Line&amp;Pheonix'!L512,Rate!$B$3:$M$3,0))*O512*0.8,INDEX(Rate!$B$4:$M$25,MATCH('Line&amp;Pheonix'!N512,Rate!$A$4:$A$25,0),MATCH('Line&amp;Pheonix'!L512,Rate!$B$3:$M$3,0))*O512)),"")</f>
        <v/>
      </c>
      <c r="T512" s="42" t="str">
        <f t="shared" si="31"/>
        <v/>
      </c>
    </row>
    <row r="513" spans="16:20">
      <c r="P513" s="41" t="str">
        <f t="shared" si="29"/>
        <v/>
      </c>
      <c r="Q513" s="41" t="str">
        <f t="shared" si="30"/>
        <v/>
      </c>
      <c r="R513" s="41" t="str">
        <f>IFERROR(IF(K513="handling and wharfage",SUM(P513:Q513),IF(OR(K513="tank",K513="car",K513="boat"),INDEX(Rate!$B$4:$M$25,MATCH('Line&amp;Pheonix'!N513,Rate!$A$4:$A$25,0),MATCH('Line&amp;Pheonix'!L513,Rate!$B$3:$M$3,0))*O513*0.8,INDEX(Rate!$B$4:$M$25,MATCH('Line&amp;Pheonix'!N513,Rate!$A$4:$A$25,0),MATCH('Line&amp;Pheonix'!L513,Rate!$B$3:$M$3,0))*O513)),"")</f>
        <v/>
      </c>
      <c r="T513" s="42" t="str">
        <f t="shared" si="31"/>
        <v/>
      </c>
    </row>
    <row r="514" spans="16:20">
      <c r="P514" s="41" t="str">
        <f t="shared" si="29"/>
        <v/>
      </c>
      <c r="Q514" s="41" t="str">
        <f t="shared" si="30"/>
        <v/>
      </c>
      <c r="R514" s="41" t="str">
        <f>IFERROR(IF(K514="handling and wharfage",SUM(P514:Q514),IF(OR(K514="tank",K514="car",K514="boat"),INDEX(Rate!$B$4:$M$25,MATCH('Line&amp;Pheonix'!N514,Rate!$A$4:$A$25,0),MATCH('Line&amp;Pheonix'!L514,Rate!$B$3:$M$3,0))*O514*0.8,INDEX(Rate!$B$4:$M$25,MATCH('Line&amp;Pheonix'!N514,Rate!$A$4:$A$25,0),MATCH('Line&amp;Pheonix'!L514,Rate!$B$3:$M$3,0))*O514)),"")</f>
        <v/>
      </c>
      <c r="T514" s="42" t="str">
        <f t="shared" si="31"/>
        <v/>
      </c>
    </row>
    <row r="515" spans="16:20">
      <c r="P515" s="41" t="str">
        <f t="shared" si="29"/>
        <v/>
      </c>
      <c r="Q515" s="41" t="str">
        <f t="shared" si="30"/>
        <v/>
      </c>
      <c r="R515" s="41" t="str">
        <f>IFERROR(IF(K515="handling and wharfage",SUM(P515:Q515),IF(OR(K515="tank",K515="car",K515="boat"),INDEX(Rate!$B$4:$M$25,MATCH('Line&amp;Pheonix'!N515,Rate!$A$4:$A$25,0),MATCH('Line&amp;Pheonix'!L515,Rate!$B$3:$M$3,0))*O515*0.8,INDEX(Rate!$B$4:$M$25,MATCH('Line&amp;Pheonix'!N515,Rate!$A$4:$A$25,0),MATCH('Line&amp;Pheonix'!L515,Rate!$B$3:$M$3,0))*O515)),"")</f>
        <v/>
      </c>
      <c r="T515" s="42" t="str">
        <f t="shared" si="31"/>
        <v/>
      </c>
    </row>
    <row r="516" spans="16:20">
      <c r="P516" s="41" t="str">
        <f t="shared" si="29"/>
        <v/>
      </c>
      <c r="Q516" s="41" t="str">
        <f t="shared" si="30"/>
        <v/>
      </c>
      <c r="R516" s="41" t="str">
        <f>IFERROR(IF(K516="handling and wharfage",SUM(P516:Q516),IF(OR(K516="tank",K516="car",K516="boat"),INDEX(Rate!$B$4:$M$25,MATCH('Line&amp;Pheonix'!N516,Rate!$A$4:$A$25,0),MATCH('Line&amp;Pheonix'!L516,Rate!$B$3:$M$3,0))*O516*0.8,INDEX(Rate!$B$4:$M$25,MATCH('Line&amp;Pheonix'!N516,Rate!$A$4:$A$25,0),MATCH('Line&amp;Pheonix'!L516,Rate!$B$3:$M$3,0))*O516)),"")</f>
        <v/>
      </c>
      <c r="T516" s="42" t="str">
        <f t="shared" si="31"/>
        <v/>
      </c>
    </row>
    <row r="517" spans="16:20">
      <c r="P517" s="41" t="str">
        <f t="shared" si="29"/>
        <v/>
      </c>
      <c r="Q517" s="41" t="str">
        <f t="shared" si="30"/>
        <v/>
      </c>
      <c r="R517" s="41" t="str">
        <f>IFERROR(IF(K517="handling and wharfage",SUM(P517:Q517),IF(OR(K517="tank",K517="car",K517="boat"),INDEX(Rate!$B$4:$M$25,MATCH('Line&amp;Pheonix'!N517,Rate!$A$4:$A$25,0),MATCH('Line&amp;Pheonix'!L517,Rate!$B$3:$M$3,0))*O517*0.8,INDEX(Rate!$B$4:$M$25,MATCH('Line&amp;Pheonix'!N517,Rate!$A$4:$A$25,0),MATCH('Line&amp;Pheonix'!L517,Rate!$B$3:$M$3,0))*O517)),"")</f>
        <v/>
      </c>
      <c r="T517" s="42" t="str">
        <f t="shared" si="31"/>
        <v/>
      </c>
    </row>
    <row r="518" spans="16:20">
      <c r="P518" s="41" t="str">
        <f t="shared" si="29"/>
        <v/>
      </c>
      <c r="Q518" s="41" t="str">
        <f t="shared" si="30"/>
        <v/>
      </c>
      <c r="R518" s="41" t="str">
        <f>IFERROR(IF(K518="handling and wharfage",SUM(P518:Q518),IF(OR(K518="tank",K518="car",K518="boat"),INDEX(Rate!$B$4:$M$25,MATCH('Line&amp;Pheonix'!N518,Rate!$A$4:$A$25,0),MATCH('Line&amp;Pheonix'!L518,Rate!$B$3:$M$3,0))*O518*0.8,INDEX(Rate!$B$4:$M$25,MATCH('Line&amp;Pheonix'!N518,Rate!$A$4:$A$25,0),MATCH('Line&amp;Pheonix'!L518,Rate!$B$3:$M$3,0))*O518)),"")</f>
        <v/>
      </c>
      <c r="T518" s="42" t="str">
        <f t="shared" si="31"/>
        <v/>
      </c>
    </row>
    <row r="519" spans="16:20">
      <c r="P519" s="41" t="str">
        <f t="shared" si="29"/>
        <v/>
      </c>
      <c r="Q519" s="41" t="str">
        <f t="shared" si="30"/>
        <v/>
      </c>
      <c r="R519" s="41" t="str">
        <f>IFERROR(IF(K519="handling and wharfage",SUM(P519:Q519),IF(OR(K519="tank",K519="car",K519="boat"),INDEX(Rate!$B$4:$M$25,MATCH('Line&amp;Pheonix'!N519,Rate!$A$4:$A$25,0),MATCH('Line&amp;Pheonix'!L519,Rate!$B$3:$M$3,0))*O519*0.8,INDEX(Rate!$B$4:$M$25,MATCH('Line&amp;Pheonix'!N519,Rate!$A$4:$A$25,0),MATCH('Line&amp;Pheonix'!L519,Rate!$B$3:$M$3,0))*O519)),"")</f>
        <v/>
      </c>
      <c r="T519" s="42" t="str">
        <f t="shared" si="31"/>
        <v/>
      </c>
    </row>
    <row r="520" spans="16:20">
      <c r="P520" s="41" t="str">
        <f t="shared" si="29"/>
        <v/>
      </c>
      <c r="Q520" s="41" t="str">
        <f t="shared" si="30"/>
        <v/>
      </c>
      <c r="R520" s="41" t="str">
        <f>IFERROR(IF(K520="handling and wharfage",SUM(P520:Q520),IF(OR(K520="tank",K520="car",K520="boat"),INDEX(Rate!$B$4:$M$25,MATCH('Line&amp;Pheonix'!N520,Rate!$A$4:$A$25,0),MATCH('Line&amp;Pheonix'!L520,Rate!$B$3:$M$3,0))*O520*0.8,INDEX(Rate!$B$4:$M$25,MATCH('Line&amp;Pheonix'!N520,Rate!$A$4:$A$25,0),MATCH('Line&amp;Pheonix'!L520,Rate!$B$3:$M$3,0))*O520)),"")</f>
        <v/>
      </c>
      <c r="T520" s="42" t="str">
        <f t="shared" si="31"/>
        <v/>
      </c>
    </row>
    <row r="521" spans="16:20">
      <c r="P521" s="41" t="str">
        <f t="shared" si="29"/>
        <v/>
      </c>
      <c r="Q521" s="41" t="str">
        <f t="shared" si="30"/>
        <v/>
      </c>
      <c r="R521" s="41" t="str">
        <f>IFERROR(IF(K521="handling and wharfage",SUM(P521:Q521),IF(OR(K521="tank",K521="car",K521="boat"),INDEX(Rate!$B$4:$M$25,MATCH('Line&amp;Pheonix'!N521,Rate!$A$4:$A$25,0),MATCH('Line&amp;Pheonix'!L521,Rate!$B$3:$M$3,0))*O521*0.8,INDEX(Rate!$B$4:$M$25,MATCH('Line&amp;Pheonix'!N521,Rate!$A$4:$A$25,0),MATCH('Line&amp;Pheonix'!L521,Rate!$B$3:$M$3,0))*O521)),"")</f>
        <v/>
      </c>
      <c r="T521" s="42" t="str">
        <f t="shared" si="31"/>
        <v/>
      </c>
    </row>
    <row r="522" spans="16:20">
      <c r="P522" s="41" t="str">
        <f t="shared" si="29"/>
        <v/>
      </c>
      <c r="Q522" s="41" t="str">
        <f t="shared" si="30"/>
        <v/>
      </c>
      <c r="R522" s="41" t="str">
        <f>IFERROR(IF(K522="handling and wharfage",SUM(P522:Q522),IF(OR(K522="tank",K522="car",K522="boat"),INDEX(Rate!$B$4:$M$25,MATCH('Line&amp;Pheonix'!N522,Rate!$A$4:$A$25,0),MATCH('Line&amp;Pheonix'!L522,Rate!$B$3:$M$3,0))*O522*0.8,INDEX(Rate!$B$4:$M$25,MATCH('Line&amp;Pheonix'!N522,Rate!$A$4:$A$25,0),MATCH('Line&amp;Pheonix'!L522,Rate!$B$3:$M$3,0))*O522)),"")</f>
        <v/>
      </c>
      <c r="T522" s="42" t="str">
        <f t="shared" si="31"/>
        <v/>
      </c>
    </row>
    <row r="523" spans="16:20">
      <c r="P523" s="41" t="str">
        <f t="shared" si="29"/>
        <v/>
      </c>
      <c r="Q523" s="41" t="str">
        <f t="shared" si="30"/>
        <v/>
      </c>
      <c r="R523" s="41" t="str">
        <f>IFERROR(IF(K523="handling and wharfage",SUM(P523:Q523),IF(OR(K523="tank",K523="car",K523="boat"),INDEX(Rate!$B$4:$M$25,MATCH('Line&amp;Pheonix'!N523,Rate!$A$4:$A$25,0),MATCH('Line&amp;Pheonix'!L523,Rate!$B$3:$M$3,0))*O523*0.8,INDEX(Rate!$B$4:$M$25,MATCH('Line&amp;Pheonix'!N523,Rate!$A$4:$A$25,0),MATCH('Line&amp;Pheonix'!L523,Rate!$B$3:$M$3,0))*O523)),"")</f>
        <v/>
      </c>
      <c r="T523" s="42" t="str">
        <f t="shared" si="31"/>
        <v/>
      </c>
    </row>
    <row r="524" spans="16:20">
      <c r="P524" s="41" t="str">
        <f t="shared" si="29"/>
        <v/>
      </c>
      <c r="Q524" s="41" t="str">
        <f t="shared" si="30"/>
        <v/>
      </c>
      <c r="R524" s="41" t="str">
        <f>IFERROR(IF(K524="handling and wharfage",SUM(P524:Q524),IF(OR(K524="tank",K524="car",K524="boat"),INDEX(Rate!$B$4:$M$25,MATCH('Line&amp;Pheonix'!N524,Rate!$A$4:$A$25,0),MATCH('Line&amp;Pheonix'!L524,Rate!$B$3:$M$3,0))*O524*0.8,INDEX(Rate!$B$4:$M$25,MATCH('Line&amp;Pheonix'!N524,Rate!$A$4:$A$25,0),MATCH('Line&amp;Pheonix'!L524,Rate!$B$3:$M$3,0))*O524)),"")</f>
        <v/>
      </c>
      <c r="T524" s="42" t="str">
        <f t="shared" si="31"/>
        <v/>
      </c>
    </row>
    <row r="525" spans="16:20">
      <c r="P525" s="41" t="str">
        <f t="shared" si="29"/>
        <v/>
      </c>
      <c r="Q525" s="41" t="str">
        <f t="shared" si="30"/>
        <v/>
      </c>
      <c r="R525" s="41" t="str">
        <f>IFERROR(IF(K525="handling and wharfage",SUM(P525:Q525),IF(OR(K525="tank",K525="car",K525="boat"),INDEX(Rate!$B$4:$M$25,MATCH('Line&amp;Pheonix'!N525,Rate!$A$4:$A$25,0),MATCH('Line&amp;Pheonix'!L525,Rate!$B$3:$M$3,0))*O525*0.8,INDEX(Rate!$B$4:$M$25,MATCH('Line&amp;Pheonix'!N525,Rate!$A$4:$A$25,0),MATCH('Line&amp;Pheonix'!L525,Rate!$B$3:$M$3,0))*O525)),"")</f>
        <v/>
      </c>
      <c r="T525" s="42" t="str">
        <f t="shared" si="31"/>
        <v/>
      </c>
    </row>
    <row r="526" spans="16:20">
      <c r="P526" s="41" t="str">
        <f t="shared" si="29"/>
        <v/>
      </c>
      <c r="Q526" s="41" t="str">
        <f t="shared" si="30"/>
        <v/>
      </c>
      <c r="R526" s="41" t="str">
        <f>IFERROR(IF(K526="handling and wharfage",SUM(P526:Q526),IF(OR(K526="tank",K526="car",K526="boat"),INDEX(Rate!$B$4:$M$25,MATCH('Line&amp;Pheonix'!N526,Rate!$A$4:$A$25,0),MATCH('Line&amp;Pheonix'!L526,Rate!$B$3:$M$3,0))*O526*0.8,INDEX(Rate!$B$4:$M$25,MATCH('Line&amp;Pheonix'!N526,Rate!$A$4:$A$25,0),MATCH('Line&amp;Pheonix'!L526,Rate!$B$3:$M$3,0))*O526)),"")</f>
        <v/>
      </c>
      <c r="T526" s="42" t="str">
        <f t="shared" si="31"/>
        <v/>
      </c>
    </row>
    <row r="527" spans="16:20">
      <c r="P527" s="41" t="str">
        <f t="shared" si="29"/>
        <v/>
      </c>
      <c r="Q527" s="41" t="str">
        <f t="shared" si="30"/>
        <v/>
      </c>
      <c r="R527" s="41" t="str">
        <f>IFERROR(IF(K527="handling and wharfage",SUM(P527:Q527),IF(OR(K527="tank",K527="car",K527="boat"),INDEX(Rate!$B$4:$M$25,MATCH('Line&amp;Pheonix'!N527,Rate!$A$4:$A$25,0),MATCH('Line&amp;Pheonix'!L527,Rate!$B$3:$M$3,0))*O527*0.8,INDEX(Rate!$B$4:$M$25,MATCH('Line&amp;Pheonix'!N527,Rate!$A$4:$A$25,0),MATCH('Line&amp;Pheonix'!L527,Rate!$B$3:$M$3,0))*O527)),"")</f>
        <v/>
      </c>
      <c r="T527" s="42" t="str">
        <f t="shared" si="31"/>
        <v/>
      </c>
    </row>
    <row r="528" spans="16:20">
      <c r="P528" s="41" t="str">
        <f t="shared" si="29"/>
        <v/>
      </c>
      <c r="Q528" s="41" t="str">
        <f t="shared" si="30"/>
        <v/>
      </c>
      <c r="R528" s="41" t="str">
        <f>IFERROR(IF(K528="handling and wharfage",SUM(P528:Q528),IF(OR(K528="tank",K528="car",K528="boat"),INDEX(Rate!$B$4:$M$25,MATCH('Line&amp;Pheonix'!N528,Rate!$A$4:$A$25,0),MATCH('Line&amp;Pheonix'!L528,Rate!$B$3:$M$3,0))*O528*0.8,INDEX(Rate!$B$4:$M$25,MATCH('Line&amp;Pheonix'!N528,Rate!$A$4:$A$25,0),MATCH('Line&amp;Pheonix'!L528,Rate!$B$3:$M$3,0))*O528)),"")</f>
        <v/>
      </c>
      <c r="T528" s="42" t="str">
        <f t="shared" si="31"/>
        <v/>
      </c>
    </row>
    <row r="529" spans="16:20">
      <c r="P529" s="41" t="str">
        <f t="shared" si="29"/>
        <v/>
      </c>
      <c r="Q529" s="41" t="str">
        <f t="shared" si="30"/>
        <v/>
      </c>
      <c r="R529" s="41" t="str">
        <f>IFERROR(IF(K529="handling and wharfage",SUM(P529:Q529),IF(OR(K529="tank",K529="car",K529="boat"),INDEX(Rate!$B$4:$M$25,MATCH('Line&amp;Pheonix'!N529,Rate!$A$4:$A$25,0),MATCH('Line&amp;Pheonix'!L529,Rate!$B$3:$M$3,0))*O529*0.8,INDEX(Rate!$B$4:$M$25,MATCH('Line&amp;Pheonix'!N529,Rate!$A$4:$A$25,0),MATCH('Line&amp;Pheonix'!L529,Rate!$B$3:$M$3,0))*O529)),"")</f>
        <v/>
      </c>
      <c r="T529" s="42" t="str">
        <f t="shared" si="31"/>
        <v/>
      </c>
    </row>
    <row r="530" spans="16:20">
      <c r="P530" s="41" t="str">
        <f t="shared" si="29"/>
        <v/>
      </c>
      <c r="Q530" s="41" t="str">
        <f t="shared" si="30"/>
        <v/>
      </c>
      <c r="R530" s="41" t="str">
        <f>IFERROR(IF(K530="handling and wharfage",SUM(P530:Q530),IF(OR(K530="tank",K530="car",K530="boat"),INDEX(Rate!$B$4:$M$25,MATCH('Line&amp;Pheonix'!N530,Rate!$A$4:$A$25,0),MATCH('Line&amp;Pheonix'!L530,Rate!$B$3:$M$3,0))*O530*0.8,INDEX(Rate!$B$4:$M$25,MATCH('Line&amp;Pheonix'!N530,Rate!$A$4:$A$25,0),MATCH('Line&amp;Pheonix'!L530,Rate!$B$3:$M$3,0))*O530)),"")</f>
        <v/>
      </c>
      <c r="T530" s="42" t="str">
        <f t="shared" si="31"/>
        <v/>
      </c>
    </row>
    <row r="531" spans="16:20">
      <c r="P531" s="41" t="str">
        <f t="shared" si="29"/>
        <v/>
      </c>
      <c r="Q531" s="41" t="str">
        <f t="shared" si="30"/>
        <v/>
      </c>
      <c r="R531" s="41" t="str">
        <f>IFERROR(IF(K531="handling and wharfage",SUM(P531:Q531),IF(OR(K531="tank",K531="car",K531="boat"),INDEX(Rate!$B$4:$M$25,MATCH('Line&amp;Pheonix'!N531,Rate!$A$4:$A$25,0),MATCH('Line&amp;Pheonix'!L531,Rate!$B$3:$M$3,0))*O531*0.8,INDEX(Rate!$B$4:$M$25,MATCH('Line&amp;Pheonix'!N531,Rate!$A$4:$A$25,0),MATCH('Line&amp;Pheonix'!L531,Rate!$B$3:$M$3,0))*O531)),"")</f>
        <v/>
      </c>
      <c r="T531" s="42" t="str">
        <f t="shared" si="31"/>
        <v/>
      </c>
    </row>
    <row r="532" spans="16:20">
      <c r="P532" s="41" t="str">
        <f t="shared" si="29"/>
        <v/>
      </c>
      <c r="Q532" s="41" t="str">
        <f t="shared" si="30"/>
        <v/>
      </c>
      <c r="R532" s="41" t="str">
        <f>IFERROR(IF(K532="handling and wharfage",SUM(P532:Q532),IF(OR(K532="tank",K532="car",K532="boat"),INDEX(Rate!$B$4:$M$25,MATCH('Line&amp;Pheonix'!N532,Rate!$A$4:$A$25,0),MATCH('Line&amp;Pheonix'!L532,Rate!$B$3:$M$3,0))*O532*0.8,INDEX(Rate!$B$4:$M$25,MATCH('Line&amp;Pheonix'!N532,Rate!$A$4:$A$25,0),MATCH('Line&amp;Pheonix'!L532,Rate!$B$3:$M$3,0))*O532)),"")</f>
        <v/>
      </c>
      <c r="T532" s="42" t="str">
        <f t="shared" si="31"/>
        <v/>
      </c>
    </row>
    <row r="533" spans="16:20">
      <c r="P533" s="41" t="str">
        <f t="shared" si="29"/>
        <v/>
      </c>
      <c r="Q533" s="41" t="str">
        <f t="shared" si="30"/>
        <v/>
      </c>
      <c r="R533" s="41" t="str">
        <f>IFERROR(IF(K533="handling and wharfage",SUM(P533:Q533),IF(OR(K533="tank",K533="car",K533="boat"),INDEX(Rate!$B$4:$M$25,MATCH('Line&amp;Pheonix'!N533,Rate!$A$4:$A$25,0),MATCH('Line&amp;Pheonix'!L533,Rate!$B$3:$M$3,0))*O533*0.8,INDEX(Rate!$B$4:$M$25,MATCH('Line&amp;Pheonix'!N533,Rate!$A$4:$A$25,0),MATCH('Line&amp;Pheonix'!L533,Rate!$B$3:$M$3,0))*O533)),"")</f>
        <v/>
      </c>
      <c r="T533" s="42" t="str">
        <f t="shared" si="31"/>
        <v/>
      </c>
    </row>
    <row r="534" spans="16:20">
      <c r="P534" s="41" t="str">
        <f t="shared" si="29"/>
        <v/>
      </c>
      <c r="Q534" s="41" t="str">
        <f t="shared" si="30"/>
        <v/>
      </c>
      <c r="R534" s="41" t="str">
        <f>IFERROR(IF(K534="handling and wharfage",SUM(P534:Q534),IF(OR(K534="tank",K534="car",K534="boat"),INDEX(Rate!$B$4:$M$25,MATCH('Line&amp;Pheonix'!N534,Rate!$A$4:$A$25,0),MATCH('Line&amp;Pheonix'!L534,Rate!$B$3:$M$3,0))*O534*0.8,INDEX(Rate!$B$4:$M$25,MATCH('Line&amp;Pheonix'!N534,Rate!$A$4:$A$25,0),MATCH('Line&amp;Pheonix'!L534,Rate!$B$3:$M$3,0))*O534)),"")</f>
        <v/>
      </c>
      <c r="T534" s="42" t="str">
        <f t="shared" si="31"/>
        <v/>
      </c>
    </row>
    <row r="535" spans="16:20">
      <c r="P535" s="41" t="str">
        <f t="shared" si="29"/>
        <v/>
      </c>
      <c r="Q535" s="41" t="str">
        <f t="shared" si="30"/>
        <v/>
      </c>
      <c r="R535" s="41" t="str">
        <f>IFERROR(IF(K535="handling and wharfage",SUM(P535:Q535),IF(OR(K535="tank",K535="car",K535="boat"),INDEX(Rate!$B$4:$M$25,MATCH('Line&amp;Pheonix'!N535,Rate!$A$4:$A$25,0),MATCH('Line&amp;Pheonix'!L535,Rate!$B$3:$M$3,0))*O535*0.8,INDEX(Rate!$B$4:$M$25,MATCH('Line&amp;Pheonix'!N535,Rate!$A$4:$A$25,0),MATCH('Line&amp;Pheonix'!L535,Rate!$B$3:$M$3,0))*O535)),"")</f>
        <v/>
      </c>
      <c r="T535" s="42" t="str">
        <f t="shared" si="31"/>
        <v/>
      </c>
    </row>
    <row r="536" spans="16:20">
      <c r="P536" s="41" t="str">
        <f t="shared" si="29"/>
        <v/>
      </c>
      <c r="Q536" s="41" t="str">
        <f t="shared" si="30"/>
        <v/>
      </c>
      <c r="R536" s="41" t="str">
        <f>IFERROR(IF(K536="handling and wharfage",SUM(P536:Q536),IF(OR(K536="tank",K536="car",K536="boat"),INDEX(Rate!$B$4:$M$25,MATCH('Line&amp;Pheonix'!N536,Rate!$A$4:$A$25,0),MATCH('Line&amp;Pheonix'!L536,Rate!$B$3:$M$3,0))*O536*0.8,INDEX(Rate!$B$4:$M$25,MATCH('Line&amp;Pheonix'!N536,Rate!$A$4:$A$25,0),MATCH('Line&amp;Pheonix'!L536,Rate!$B$3:$M$3,0))*O536)),"")</f>
        <v/>
      </c>
      <c r="T536" s="42" t="str">
        <f t="shared" si="31"/>
        <v/>
      </c>
    </row>
    <row r="537" spans="16:20">
      <c r="P537" s="41" t="str">
        <f t="shared" si="29"/>
        <v/>
      </c>
      <c r="Q537" s="41" t="str">
        <f t="shared" si="30"/>
        <v/>
      </c>
      <c r="R537" s="41" t="str">
        <f>IFERROR(IF(K537="handling and wharfage",SUM(P537:Q537),IF(OR(K537="tank",K537="car",K537="boat"),INDEX(Rate!$B$4:$M$25,MATCH('Line&amp;Pheonix'!N537,Rate!$A$4:$A$25,0),MATCH('Line&amp;Pheonix'!L537,Rate!$B$3:$M$3,0))*O537*0.8,INDEX(Rate!$B$4:$M$25,MATCH('Line&amp;Pheonix'!N537,Rate!$A$4:$A$25,0),MATCH('Line&amp;Pheonix'!L537,Rate!$B$3:$M$3,0))*O537)),"")</f>
        <v/>
      </c>
      <c r="T537" s="42" t="str">
        <f t="shared" si="31"/>
        <v/>
      </c>
    </row>
    <row r="538" spans="16:20">
      <c r="P538" s="41" t="str">
        <f t="shared" si="29"/>
        <v/>
      </c>
      <c r="Q538" s="41" t="str">
        <f t="shared" si="30"/>
        <v/>
      </c>
      <c r="R538" s="41" t="str">
        <f>IFERROR(IF(K538="handling and wharfage",SUM(P538:Q538),IF(OR(K538="tank",K538="car",K538="boat"),INDEX(Rate!$B$4:$M$25,MATCH('Line&amp;Pheonix'!N538,Rate!$A$4:$A$25,0),MATCH('Line&amp;Pheonix'!L538,Rate!$B$3:$M$3,0))*O538*0.8,INDEX(Rate!$B$4:$M$25,MATCH('Line&amp;Pheonix'!N538,Rate!$A$4:$A$25,0),MATCH('Line&amp;Pheonix'!L538,Rate!$B$3:$M$3,0))*O538)),"")</f>
        <v/>
      </c>
      <c r="T538" s="42" t="str">
        <f t="shared" si="31"/>
        <v/>
      </c>
    </row>
    <row r="539" spans="16:20">
      <c r="P539" s="41" t="str">
        <f t="shared" si="29"/>
        <v/>
      </c>
      <c r="Q539" s="41" t="str">
        <f t="shared" si="30"/>
        <v/>
      </c>
      <c r="R539" s="41" t="str">
        <f>IFERROR(IF(K539="handling and wharfage",SUM(P539:Q539),IF(OR(K539="tank",K539="car",K539="boat"),INDEX(Rate!$B$4:$M$25,MATCH('Line&amp;Pheonix'!N539,Rate!$A$4:$A$25,0),MATCH('Line&amp;Pheonix'!L539,Rate!$B$3:$M$3,0))*O539*0.8,INDEX(Rate!$B$4:$M$25,MATCH('Line&amp;Pheonix'!N539,Rate!$A$4:$A$25,0),MATCH('Line&amp;Pheonix'!L539,Rate!$B$3:$M$3,0))*O539)),"")</f>
        <v/>
      </c>
      <c r="T539" s="42" t="str">
        <f t="shared" si="31"/>
        <v/>
      </c>
    </row>
    <row r="540" spans="16:20">
      <c r="P540" s="41" t="str">
        <f t="shared" si="29"/>
        <v/>
      </c>
      <c r="Q540" s="41" t="str">
        <f t="shared" si="30"/>
        <v/>
      </c>
      <c r="R540" s="41" t="str">
        <f>IFERROR(IF(K540="handling and wharfage",SUM(P540:Q540),IF(OR(K540="tank",K540="car",K540="boat"),INDEX(Rate!$B$4:$M$25,MATCH('Line&amp;Pheonix'!N540,Rate!$A$4:$A$25,0),MATCH('Line&amp;Pheonix'!L540,Rate!$B$3:$M$3,0))*O540*0.8,INDEX(Rate!$B$4:$M$25,MATCH('Line&amp;Pheonix'!N540,Rate!$A$4:$A$25,0),MATCH('Line&amp;Pheonix'!L540,Rate!$B$3:$M$3,0))*O540)),"")</f>
        <v/>
      </c>
      <c r="T540" s="42" t="str">
        <f t="shared" si="31"/>
        <v/>
      </c>
    </row>
    <row r="541" spans="16:20">
      <c r="P541" s="41" t="str">
        <f t="shared" si="29"/>
        <v/>
      </c>
      <c r="Q541" s="41" t="str">
        <f t="shared" si="30"/>
        <v/>
      </c>
      <c r="R541" s="41" t="str">
        <f>IFERROR(IF(K541="handling and wharfage",SUM(P541:Q541),IF(OR(K541="tank",K541="car",K541="boat"),INDEX(Rate!$B$4:$M$25,MATCH('Line&amp;Pheonix'!N541,Rate!$A$4:$A$25,0),MATCH('Line&amp;Pheonix'!L541,Rate!$B$3:$M$3,0))*O541*0.8,INDEX(Rate!$B$4:$M$25,MATCH('Line&amp;Pheonix'!N541,Rate!$A$4:$A$25,0),MATCH('Line&amp;Pheonix'!L541,Rate!$B$3:$M$3,0))*O541)),"")</f>
        <v/>
      </c>
      <c r="T541" s="42" t="str">
        <f t="shared" si="31"/>
        <v/>
      </c>
    </row>
    <row r="542" spans="16:20">
      <c r="P542" s="41" t="str">
        <f t="shared" si="29"/>
        <v/>
      </c>
      <c r="Q542" s="41" t="str">
        <f t="shared" si="30"/>
        <v/>
      </c>
      <c r="R542" s="41" t="str">
        <f>IFERROR(IF(K542="handling and wharfage",SUM(P542:Q542),IF(OR(K542="tank",K542="car",K542="boat"),INDEX(Rate!$B$4:$M$25,MATCH('Line&amp;Pheonix'!N542,Rate!$A$4:$A$25,0),MATCH('Line&amp;Pheonix'!L542,Rate!$B$3:$M$3,0))*O542*0.8,INDEX(Rate!$B$4:$M$25,MATCH('Line&amp;Pheonix'!N542,Rate!$A$4:$A$25,0),MATCH('Line&amp;Pheonix'!L542,Rate!$B$3:$M$3,0))*O542)),"")</f>
        <v/>
      </c>
      <c r="T542" s="42" t="str">
        <f t="shared" si="31"/>
        <v/>
      </c>
    </row>
    <row r="543" spans="16:20">
      <c r="P543" s="41" t="str">
        <f t="shared" si="29"/>
        <v/>
      </c>
      <c r="Q543" s="41" t="str">
        <f t="shared" si="30"/>
        <v/>
      </c>
      <c r="R543" s="41" t="str">
        <f>IFERROR(IF(K543="handling and wharfage",SUM(P543:Q543),IF(OR(K543="tank",K543="car",K543="boat"),INDEX(Rate!$B$4:$M$25,MATCH('Line&amp;Pheonix'!N543,Rate!$A$4:$A$25,0),MATCH('Line&amp;Pheonix'!L543,Rate!$B$3:$M$3,0))*O543*0.8,INDEX(Rate!$B$4:$M$25,MATCH('Line&amp;Pheonix'!N543,Rate!$A$4:$A$25,0),MATCH('Line&amp;Pheonix'!L543,Rate!$B$3:$M$3,0))*O543)),"")</f>
        <v/>
      </c>
      <c r="T543" s="42" t="str">
        <f t="shared" si="31"/>
        <v/>
      </c>
    </row>
    <row r="544" spans="16:20">
      <c r="P544" s="41" t="str">
        <f t="shared" si="29"/>
        <v/>
      </c>
      <c r="Q544" s="41" t="str">
        <f t="shared" si="30"/>
        <v/>
      </c>
      <c r="R544" s="41" t="str">
        <f>IFERROR(IF(K544="handling and wharfage",SUM(P544:Q544),IF(OR(K544="tank",K544="car",K544="boat"),INDEX(Rate!$B$4:$M$25,MATCH('Line&amp;Pheonix'!N544,Rate!$A$4:$A$25,0),MATCH('Line&amp;Pheonix'!L544,Rate!$B$3:$M$3,0))*O544*0.8,INDEX(Rate!$B$4:$M$25,MATCH('Line&amp;Pheonix'!N544,Rate!$A$4:$A$25,0),MATCH('Line&amp;Pheonix'!L544,Rate!$B$3:$M$3,0))*O544)),"")</f>
        <v/>
      </c>
      <c r="T544" s="42" t="str">
        <f t="shared" si="31"/>
        <v/>
      </c>
    </row>
    <row r="545" spans="16:20">
      <c r="P545" s="41" t="str">
        <f t="shared" si="29"/>
        <v/>
      </c>
      <c r="Q545" s="41" t="str">
        <f t="shared" si="30"/>
        <v/>
      </c>
      <c r="R545" s="41" t="str">
        <f>IFERROR(IF(K545="handling and wharfage",SUM(P545:Q545),IF(OR(K545="tank",K545="car",K545="boat"),INDEX(Rate!$B$4:$M$25,MATCH('Line&amp;Pheonix'!N545,Rate!$A$4:$A$25,0),MATCH('Line&amp;Pheonix'!L545,Rate!$B$3:$M$3,0))*O545*0.8,INDEX(Rate!$B$4:$M$25,MATCH('Line&amp;Pheonix'!N545,Rate!$A$4:$A$25,0),MATCH('Line&amp;Pheonix'!L545,Rate!$B$3:$M$3,0))*O545)),"")</f>
        <v/>
      </c>
      <c r="T545" s="42" t="str">
        <f t="shared" si="31"/>
        <v/>
      </c>
    </row>
    <row r="546" spans="16:20">
      <c r="P546" s="41" t="str">
        <f t="shared" si="29"/>
        <v/>
      </c>
      <c r="Q546" s="41" t="str">
        <f t="shared" si="30"/>
        <v/>
      </c>
      <c r="R546" s="41" t="str">
        <f>IFERROR(IF(K546="handling and wharfage",SUM(P546:Q546),IF(OR(K546="tank",K546="car",K546="boat"),INDEX(Rate!$B$4:$M$25,MATCH('Line&amp;Pheonix'!N546,Rate!$A$4:$A$25,0),MATCH('Line&amp;Pheonix'!L546,Rate!$B$3:$M$3,0))*O546*0.8,INDEX(Rate!$B$4:$M$25,MATCH('Line&amp;Pheonix'!N546,Rate!$A$4:$A$25,0),MATCH('Line&amp;Pheonix'!L546,Rate!$B$3:$M$3,0))*O546)),"")</f>
        <v/>
      </c>
      <c r="T546" s="42" t="str">
        <f t="shared" si="31"/>
        <v/>
      </c>
    </row>
    <row r="547" spans="16:20">
      <c r="P547" s="41" t="str">
        <f t="shared" si="29"/>
        <v/>
      </c>
      <c r="Q547" s="41" t="str">
        <f t="shared" si="30"/>
        <v/>
      </c>
      <c r="R547" s="41" t="str">
        <f>IFERROR(IF(K547="handling and wharfage",SUM(P547:Q547),IF(OR(K547="tank",K547="car",K547="boat"),INDEX(Rate!$B$4:$M$25,MATCH('Line&amp;Pheonix'!N547,Rate!$A$4:$A$25,0),MATCH('Line&amp;Pheonix'!L547,Rate!$B$3:$M$3,0))*O547*0.8,INDEX(Rate!$B$4:$M$25,MATCH('Line&amp;Pheonix'!N547,Rate!$A$4:$A$25,0),MATCH('Line&amp;Pheonix'!L547,Rate!$B$3:$M$3,0))*O547)),"")</f>
        <v/>
      </c>
      <c r="T547" s="42" t="str">
        <f t="shared" si="31"/>
        <v/>
      </c>
    </row>
    <row r="548" spans="16:20">
      <c r="P548" s="41" t="str">
        <f t="shared" si="29"/>
        <v/>
      </c>
      <c r="Q548" s="41" t="str">
        <f t="shared" si="30"/>
        <v/>
      </c>
      <c r="R548" s="41" t="str">
        <f>IFERROR(IF(K548="handling and wharfage",SUM(P548:Q548),IF(OR(K548="tank",K548="car",K548="boat"),INDEX(Rate!$B$4:$M$25,MATCH('Line&amp;Pheonix'!N548,Rate!$A$4:$A$25,0),MATCH('Line&amp;Pheonix'!L548,Rate!$B$3:$M$3,0))*O548*0.8,INDEX(Rate!$B$4:$M$25,MATCH('Line&amp;Pheonix'!N548,Rate!$A$4:$A$25,0),MATCH('Line&amp;Pheonix'!L548,Rate!$B$3:$M$3,0))*O548)),"")</f>
        <v/>
      </c>
      <c r="T548" s="42" t="str">
        <f t="shared" si="31"/>
        <v/>
      </c>
    </row>
    <row r="549" spans="16:20">
      <c r="P549" s="41" t="str">
        <f t="shared" si="29"/>
        <v/>
      </c>
      <c r="Q549" s="41" t="str">
        <f t="shared" si="30"/>
        <v/>
      </c>
      <c r="R549" s="41" t="str">
        <f>IFERROR(IF(K549="handling and wharfage",SUM(P549:Q549),IF(OR(K549="tank",K549="car",K549="boat"),INDEX(Rate!$B$4:$M$25,MATCH('Line&amp;Pheonix'!N549,Rate!$A$4:$A$25,0),MATCH('Line&amp;Pheonix'!L549,Rate!$B$3:$M$3,0))*O549*0.8,INDEX(Rate!$B$4:$M$25,MATCH('Line&amp;Pheonix'!N549,Rate!$A$4:$A$25,0),MATCH('Line&amp;Pheonix'!L549,Rate!$B$3:$M$3,0))*O549)),"")</f>
        <v/>
      </c>
      <c r="T549" s="42" t="str">
        <f t="shared" si="31"/>
        <v/>
      </c>
    </row>
    <row r="550" spans="16:20">
      <c r="P550" s="41" t="str">
        <f t="shared" si="29"/>
        <v/>
      </c>
      <c r="Q550" s="41" t="str">
        <f t="shared" si="30"/>
        <v/>
      </c>
      <c r="R550" s="41" t="str">
        <f>IFERROR(IF(K550="handling and wharfage",SUM(P550:Q550),IF(OR(K550="tank",K550="car",K550="boat"),INDEX(Rate!$B$4:$M$25,MATCH('Line&amp;Pheonix'!N550,Rate!$A$4:$A$25,0),MATCH('Line&amp;Pheonix'!L550,Rate!$B$3:$M$3,0))*O550*0.8,INDEX(Rate!$B$4:$M$25,MATCH('Line&amp;Pheonix'!N550,Rate!$A$4:$A$25,0),MATCH('Line&amp;Pheonix'!L550,Rate!$B$3:$M$3,0))*O550)),"")</f>
        <v/>
      </c>
      <c r="T550" s="42" t="str">
        <f t="shared" si="31"/>
        <v/>
      </c>
    </row>
    <row r="551" spans="16:20">
      <c r="P551" s="41" t="str">
        <f t="shared" si="29"/>
        <v/>
      </c>
      <c r="Q551" s="41" t="str">
        <f t="shared" si="30"/>
        <v/>
      </c>
      <c r="R551" s="41" t="str">
        <f>IFERROR(IF(K551="handling and wharfage",SUM(P551:Q551),IF(OR(K551="tank",K551="car",K551="boat"),INDEX(Rate!$B$4:$M$25,MATCH('Line&amp;Pheonix'!N551,Rate!$A$4:$A$25,0),MATCH('Line&amp;Pheonix'!L551,Rate!$B$3:$M$3,0))*O551*0.8,INDEX(Rate!$B$4:$M$25,MATCH('Line&amp;Pheonix'!N551,Rate!$A$4:$A$25,0),MATCH('Line&amp;Pheonix'!L551,Rate!$B$3:$M$3,0))*O551)),"")</f>
        <v/>
      </c>
      <c r="T551" s="42" t="str">
        <f t="shared" si="31"/>
        <v/>
      </c>
    </row>
    <row r="552" spans="16:20">
      <c r="P552" s="41" t="str">
        <f t="shared" si="29"/>
        <v/>
      </c>
      <c r="Q552" s="41" t="str">
        <f t="shared" si="30"/>
        <v/>
      </c>
      <c r="R552" s="41" t="str">
        <f>IFERROR(IF(K552="handling and wharfage",SUM(P552:Q552),IF(OR(K552="tank",K552="car",K552="boat"),INDEX(Rate!$B$4:$M$25,MATCH('Line&amp;Pheonix'!N552,Rate!$A$4:$A$25,0),MATCH('Line&amp;Pheonix'!L552,Rate!$B$3:$M$3,0))*O552*0.8,INDEX(Rate!$B$4:$M$25,MATCH('Line&amp;Pheonix'!N552,Rate!$A$4:$A$25,0),MATCH('Line&amp;Pheonix'!L552,Rate!$B$3:$M$3,0))*O552)),"")</f>
        <v/>
      </c>
      <c r="T552" s="42" t="str">
        <f t="shared" si="31"/>
        <v/>
      </c>
    </row>
    <row r="553" spans="16:20">
      <c r="P553" s="41" t="str">
        <f t="shared" si="29"/>
        <v/>
      </c>
      <c r="Q553" s="41" t="str">
        <f t="shared" si="30"/>
        <v/>
      </c>
      <c r="R553" s="41" t="str">
        <f>IFERROR(IF(K553="handling and wharfage",SUM(P553:Q553),IF(OR(K553="tank",K553="car",K553="boat"),INDEX(Rate!$B$4:$M$25,MATCH('Line&amp;Pheonix'!N553,Rate!$A$4:$A$25,0),MATCH('Line&amp;Pheonix'!L553,Rate!$B$3:$M$3,0))*O553*0.8,INDEX(Rate!$B$4:$M$25,MATCH('Line&amp;Pheonix'!N553,Rate!$A$4:$A$25,0),MATCH('Line&amp;Pheonix'!L553,Rate!$B$3:$M$3,0))*O553)),"")</f>
        <v/>
      </c>
      <c r="T553" s="42" t="str">
        <f t="shared" si="31"/>
        <v/>
      </c>
    </row>
    <row r="554" spans="16:20">
      <c r="P554" s="41" t="str">
        <f t="shared" si="29"/>
        <v/>
      </c>
      <c r="Q554" s="41" t="str">
        <f t="shared" si="30"/>
        <v/>
      </c>
      <c r="R554" s="41" t="str">
        <f>IFERROR(IF(K554="handling and wharfage",SUM(P554:Q554),IF(OR(K554="tank",K554="car",K554="boat"),INDEX(Rate!$B$4:$M$25,MATCH('Line&amp;Pheonix'!N554,Rate!$A$4:$A$25,0),MATCH('Line&amp;Pheonix'!L554,Rate!$B$3:$M$3,0))*O554*0.8,INDEX(Rate!$B$4:$M$25,MATCH('Line&amp;Pheonix'!N554,Rate!$A$4:$A$25,0),MATCH('Line&amp;Pheonix'!L554,Rate!$B$3:$M$3,0))*O554)),"")</f>
        <v/>
      </c>
      <c r="T554" s="42" t="str">
        <f t="shared" si="31"/>
        <v/>
      </c>
    </row>
    <row r="555" spans="16:20">
      <c r="P555" s="41" t="str">
        <f t="shared" si="29"/>
        <v/>
      </c>
      <c r="Q555" s="41" t="str">
        <f t="shared" si="30"/>
        <v/>
      </c>
      <c r="R555" s="41" t="str">
        <f>IFERROR(IF(K555="handling and wharfage",SUM(P555:Q555),IF(OR(K555="tank",K555="car",K555="boat"),INDEX(Rate!$B$4:$M$25,MATCH('Line&amp;Pheonix'!N555,Rate!$A$4:$A$25,0),MATCH('Line&amp;Pheonix'!L555,Rate!$B$3:$M$3,0))*O555*0.8,INDEX(Rate!$B$4:$M$25,MATCH('Line&amp;Pheonix'!N555,Rate!$A$4:$A$25,0),MATCH('Line&amp;Pheonix'!L555,Rate!$B$3:$M$3,0))*O555)),"")</f>
        <v/>
      </c>
      <c r="T555" s="42" t="str">
        <f t="shared" si="31"/>
        <v/>
      </c>
    </row>
    <row r="556" spans="16:20">
      <c r="P556" s="41" t="str">
        <f t="shared" si="29"/>
        <v/>
      </c>
      <c r="Q556" s="41" t="str">
        <f t="shared" si="30"/>
        <v/>
      </c>
      <c r="R556" s="41" t="str">
        <f>IFERROR(IF(K556="handling and wharfage",SUM(P556:Q556),IF(OR(K556="tank",K556="car",K556="boat"),INDEX(Rate!$B$4:$M$25,MATCH('Line&amp;Pheonix'!N556,Rate!$A$4:$A$25,0),MATCH('Line&amp;Pheonix'!L556,Rate!$B$3:$M$3,0))*O556*0.8,INDEX(Rate!$B$4:$M$25,MATCH('Line&amp;Pheonix'!N556,Rate!$A$4:$A$25,0),MATCH('Line&amp;Pheonix'!L556,Rate!$B$3:$M$3,0))*O556)),"")</f>
        <v/>
      </c>
      <c r="T556" s="42" t="str">
        <f t="shared" si="31"/>
        <v/>
      </c>
    </row>
    <row r="557" spans="16:20">
      <c r="P557" s="41" t="str">
        <f t="shared" si="29"/>
        <v/>
      </c>
      <c r="Q557" s="41" t="str">
        <f t="shared" si="30"/>
        <v/>
      </c>
      <c r="R557" s="41" t="str">
        <f>IFERROR(IF(K557="handling and wharfage",SUM(P557:Q557),IF(OR(K557="tank",K557="car",K557="boat"),INDEX(Rate!$B$4:$M$25,MATCH('Line&amp;Pheonix'!N557,Rate!$A$4:$A$25,0),MATCH('Line&amp;Pheonix'!L557,Rate!$B$3:$M$3,0))*O557*0.8,INDEX(Rate!$B$4:$M$25,MATCH('Line&amp;Pheonix'!N557,Rate!$A$4:$A$25,0),MATCH('Line&amp;Pheonix'!L557,Rate!$B$3:$M$3,0))*O557)),"")</f>
        <v/>
      </c>
      <c r="T557" s="42" t="str">
        <f t="shared" si="31"/>
        <v/>
      </c>
    </row>
    <row r="558" spans="16:20">
      <c r="P558" s="41" t="str">
        <f t="shared" si="29"/>
        <v/>
      </c>
      <c r="Q558" s="41" t="str">
        <f t="shared" si="30"/>
        <v/>
      </c>
      <c r="R558" s="41" t="str">
        <f>IFERROR(IF(K558="handling and wharfage",SUM(P558:Q558),IF(OR(K558="tank",K558="car",K558="boat"),INDEX(Rate!$B$4:$M$25,MATCH('Line&amp;Pheonix'!N558,Rate!$A$4:$A$25,0),MATCH('Line&amp;Pheonix'!L558,Rate!$B$3:$M$3,0))*O558*0.8,INDEX(Rate!$B$4:$M$25,MATCH('Line&amp;Pheonix'!N558,Rate!$A$4:$A$25,0),MATCH('Line&amp;Pheonix'!L558,Rate!$B$3:$M$3,0))*O558)),"")</f>
        <v/>
      </c>
      <c r="T558" s="42" t="str">
        <f t="shared" si="31"/>
        <v/>
      </c>
    </row>
    <row r="559" spans="16:20">
      <c r="P559" s="41" t="str">
        <f t="shared" si="29"/>
        <v/>
      </c>
      <c r="Q559" s="41" t="str">
        <f t="shared" si="30"/>
        <v/>
      </c>
      <c r="R559" s="41" t="str">
        <f>IFERROR(IF(K559="handling and wharfage",SUM(P559:Q559),IF(OR(K559="tank",K559="car",K559="boat"),INDEX(Rate!$B$4:$M$25,MATCH('Line&amp;Pheonix'!N559,Rate!$A$4:$A$25,0),MATCH('Line&amp;Pheonix'!L559,Rate!$B$3:$M$3,0))*O559*0.8,INDEX(Rate!$B$4:$M$25,MATCH('Line&amp;Pheonix'!N559,Rate!$A$4:$A$25,0),MATCH('Line&amp;Pheonix'!L559,Rate!$B$3:$M$3,0))*O559)),"")</f>
        <v/>
      </c>
      <c r="T559" s="42" t="str">
        <f t="shared" si="31"/>
        <v/>
      </c>
    </row>
    <row r="560" spans="16:20">
      <c r="P560" s="41" t="str">
        <f t="shared" si="29"/>
        <v/>
      </c>
      <c r="Q560" s="41" t="str">
        <f t="shared" si="30"/>
        <v/>
      </c>
      <c r="R560" s="41" t="str">
        <f>IFERROR(IF(K560="handling and wharfage",SUM(P560:Q560),IF(OR(K560="tank",K560="car",K560="boat"),INDEX(Rate!$B$4:$M$25,MATCH('Line&amp;Pheonix'!N560,Rate!$A$4:$A$25,0),MATCH('Line&amp;Pheonix'!L560,Rate!$B$3:$M$3,0))*O560*0.8,INDEX(Rate!$B$4:$M$25,MATCH('Line&amp;Pheonix'!N560,Rate!$A$4:$A$25,0),MATCH('Line&amp;Pheonix'!L560,Rate!$B$3:$M$3,0))*O560)),"")</f>
        <v/>
      </c>
      <c r="T560" s="42" t="str">
        <f t="shared" si="31"/>
        <v/>
      </c>
    </row>
    <row r="561" spans="16:20">
      <c r="P561" s="41" t="str">
        <f t="shared" si="29"/>
        <v/>
      </c>
      <c r="Q561" s="41" t="str">
        <f t="shared" si="30"/>
        <v/>
      </c>
      <c r="R561" s="41" t="str">
        <f>IFERROR(IF(K561="handling and wharfage",SUM(P561:Q561),IF(OR(K561="tank",K561="car",K561="boat"),INDEX(Rate!$B$4:$M$25,MATCH('Line&amp;Pheonix'!N561,Rate!$A$4:$A$25,0),MATCH('Line&amp;Pheonix'!L561,Rate!$B$3:$M$3,0))*O561*0.8,INDEX(Rate!$B$4:$M$25,MATCH('Line&amp;Pheonix'!N561,Rate!$A$4:$A$25,0),MATCH('Line&amp;Pheonix'!L561,Rate!$B$3:$M$3,0))*O561)),"")</f>
        <v/>
      </c>
      <c r="T561" s="42" t="str">
        <f t="shared" si="31"/>
        <v/>
      </c>
    </row>
    <row r="562" spans="16:20">
      <c r="P562" s="41" t="str">
        <f t="shared" ref="P562:P625" si="32">IF(OR(K562="handling and wharfage",K562="rau handling and wharfage"),O562*42.1,"")</f>
        <v/>
      </c>
      <c r="Q562" s="41" t="str">
        <f t="shared" ref="Q562:Q625" si="33">IF(K562&lt;&gt;"handling and wharfage","",O562*3.5)</f>
        <v/>
      </c>
      <c r="R562" s="41" t="str">
        <f>IFERROR(IF(K562="handling and wharfage",SUM(P562:Q562),IF(OR(K562="tank",K562="car",K562="boat"),INDEX(Rate!$B$4:$M$25,MATCH('Line&amp;Pheonix'!N562,Rate!$A$4:$A$25,0),MATCH('Line&amp;Pheonix'!L562,Rate!$B$3:$M$3,0))*O562*0.8,INDEX(Rate!$B$4:$M$25,MATCH('Line&amp;Pheonix'!N562,Rate!$A$4:$A$25,0),MATCH('Line&amp;Pheonix'!L562,Rate!$B$3:$M$3,0))*O562)),"")</f>
        <v/>
      </c>
      <c r="T562" s="42" t="str">
        <f t="shared" ref="T562:T625" si="34">IF(ISBLANK(K562),"",IF(K562&lt;&gt;"handling and wharfage","F0070000061A","E31180000331"))</f>
        <v/>
      </c>
    </row>
    <row r="563" spans="16:20">
      <c r="P563" s="41" t="str">
        <f t="shared" si="32"/>
        <v/>
      </c>
      <c r="Q563" s="41" t="str">
        <f t="shared" si="33"/>
        <v/>
      </c>
      <c r="R563" s="41" t="str">
        <f>IFERROR(IF(K563="handling and wharfage",SUM(P563:Q563),IF(OR(K563="tank",K563="car",K563="boat"),INDEX(Rate!$B$4:$M$25,MATCH('Line&amp;Pheonix'!N563,Rate!$A$4:$A$25,0),MATCH('Line&amp;Pheonix'!L563,Rate!$B$3:$M$3,0))*O563*0.8,INDEX(Rate!$B$4:$M$25,MATCH('Line&amp;Pheonix'!N563,Rate!$A$4:$A$25,0),MATCH('Line&amp;Pheonix'!L563,Rate!$B$3:$M$3,0))*O563)),"")</f>
        <v/>
      </c>
      <c r="T563" s="42" t="str">
        <f t="shared" si="34"/>
        <v/>
      </c>
    </row>
    <row r="564" spans="16:20">
      <c r="P564" s="41" t="str">
        <f t="shared" si="32"/>
        <v/>
      </c>
      <c r="Q564" s="41" t="str">
        <f t="shared" si="33"/>
        <v/>
      </c>
      <c r="R564" s="41" t="str">
        <f>IFERROR(IF(K564="handling and wharfage",SUM(P564:Q564),IF(OR(K564="tank",K564="car",K564="boat"),INDEX(Rate!$B$4:$M$25,MATCH('Line&amp;Pheonix'!N564,Rate!$A$4:$A$25,0),MATCH('Line&amp;Pheonix'!L564,Rate!$B$3:$M$3,0))*O564*0.8,INDEX(Rate!$B$4:$M$25,MATCH('Line&amp;Pheonix'!N564,Rate!$A$4:$A$25,0),MATCH('Line&amp;Pheonix'!L564,Rate!$B$3:$M$3,0))*O564)),"")</f>
        <v/>
      </c>
      <c r="T564" s="42" t="str">
        <f t="shared" si="34"/>
        <v/>
      </c>
    </row>
    <row r="565" spans="16:20">
      <c r="P565" s="41" t="str">
        <f t="shared" si="32"/>
        <v/>
      </c>
      <c r="Q565" s="41" t="str">
        <f t="shared" si="33"/>
        <v/>
      </c>
      <c r="R565" s="41" t="str">
        <f>IFERROR(IF(K565="handling and wharfage",SUM(P565:Q565),IF(OR(K565="tank",K565="car",K565="boat"),INDEX(Rate!$B$4:$M$25,MATCH('Line&amp;Pheonix'!N565,Rate!$A$4:$A$25,0),MATCH('Line&amp;Pheonix'!L565,Rate!$B$3:$M$3,0))*O565*0.8,INDEX(Rate!$B$4:$M$25,MATCH('Line&amp;Pheonix'!N565,Rate!$A$4:$A$25,0),MATCH('Line&amp;Pheonix'!L565,Rate!$B$3:$M$3,0))*O565)),"")</f>
        <v/>
      </c>
      <c r="T565" s="42" t="str">
        <f t="shared" si="34"/>
        <v/>
      </c>
    </row>
    <row r="566" spans="16:20">
      <c r="P566" s="41" t="str">
        <f t="shared" si="32"/>
        <v/>
      </c>
      <c r="Q566" s="41" t="str">
        <f t="shared" si="33"/>
        <v/>
      </c>
      <c r="R566" s="41" t="str">
        <f>IFERROR(IF(K566="handling and wharfage",SUM(P566:Q566),IF(OR(K566="tank",K566="car",K566="boat"),INDEX(Rate!$B$4:$M$25,MATCH('Line&amp;Pheonix'!N566,Rate!$A$4:$A$25,0),MATCH('Line&amp;Pheonix'!L566,Rate!$B$3:$M$3,0))*O566*0.8,INDEX(Rate!$B$4:$M$25,MATCH('Line&amp;Pheonix'!N566,Rate!$A$4:$A$25,0),MATCH('Line&amp;Pheonix'!L566,Rate!$B$3:$M$3,0))*O566)),"")</f>
        <v/>
      </c>
      <c r="T566" s="42" t="str">
        <f t="shared" si="34"/>
        <v/>
      </c>
    </row>
    <row r="567" spans="16:20">
      <c r="P567" s="41" t="str">
        <f t="shared" si="32"/>
        <v/>
      </c>
      <c r="Q567" s="41" t="str">
        <f t="shared" si="33"/>
        <v/>
      </c>
      <c r="R567" s="41" t="str">
        <f>IFERROR(IF(K567="handling and wharfage",SUM(P567:Q567),IF(OR(K567="tank",K567="car",K567="boat"),INDEX(Rate!$B$4:$M$25,MATCH('Line&amp;Pheonix'!N567,Rate!$A$4:$A$25,0),MATCH('Line&amp;Pheonix'!L567,Rate!$B$3:$M$3,0))*O567*0.8,INDEX(Rate!$B$4:$M$25,MATCH('Line&amp;Pheonix'!N567,Rate!$A$4:$A$25,0),MATCH('Line&amp;Pheonix'!L567,Rate!$B$3:$M$3,0))*O567)),"")</f>
        <v/>
      </c>
      <c r="T567" s="42" t="str">
        <f t="shared" si="34"/>
        <v/>
      </c>
    </row>
    <row r="568" spans="16:20">
      <c r="P568" s="41" t="str">
        <f t="shared" si="32"/>
        <v/>
      </c>
      <c r="Q568" s="41" t="str">
        <f t="shared" si="33"/>
        <v/>
      </c>
      <c r="R568" s="41" t="str">
        <f>IFERROR(IF(K568="handling and wharfage",SUM(P568:Q568),IF(OR(K568="tank",K568="car",K568="boat"),INDEX(Rate!$B$4:$M$25,MATCH('Line&amp;Pheonix'!N568,Rate!$A$4:$A$25,0),MATCH('Line&amp;Pheonix'!L568,Rate!$B$3:$M$3,0))*O568*0.8,INDEX(Rate!$B$4:$M$25,MATCH('Line&amp;Pheonix'!N568,Rate!$A$4:$A$25,0),MATCH('Line&amp;Pheonix'!L568,Rate!$B$3:$M$3,0))*O568)),"")</f>
        <v/>
      </c>
      <c r="T568" s="42" t="str">
        <f t="shared" si="34"/>
        <v/>
      </c>
    </row>
    <row r="569" spans="16:20">
      <c r="P569" s="41" t="str">
        <f t="shared" si="32"/>
        <v/>
      </c>
      <c r="Q569" s="41" t="str">
        <f t="shared" si="33"/>
        <v/>
      </c>
      <c r="R569" s="41" t="str">
        <f>IFERROR(IF(K569="handling and wharfage",SUM(P569:Q569),IF(OR(K569="tank",K569="car",K569="boat"),INDEX(Rate!$B$4:$M$25,MATCH('Line&amp;Pheonix'!N569,Rate!$A$4:$A$25,0),MATCH('Line&amp;Pheonix'!L569,Rate!$B$3:$M$3,0))*O569*0.8,INDEX(Rate!$B$4:$M$25,MATCH('Line&amp;Pheonix'!N569,Rate!$A$4:$A$25,0),MATCH('Line&amp;Pheonix'!L569,Rate!$B$3:$M$3,0))*O569)),"")</f>
        <v/>
      </c>
      <c r="T569" s="42" t="str">
        <f t="shared" si="34"/>
        <v/>
      </c>
    </row>
    <row r="570" spans="16:20">
      <c r="P570" s="41" t="str">
        <f t="shared" si="32"/>
        <v/>
      </c>
      <c r="Q570" s="41" t="str">
        <f t="shared" si="33"/>
        <v/>
      </c>
      <c r="R570" s="41" t="str">
        <f>IFERROR(IF(K570="handling and wharfage",SUM(P570:Q570),IF(OR(K570="tank",K570="car",K570="boat"),INDEX(Rate!$B$4:$M$25,MATCH('Line&amp;Pheonix'!N570,Rate!$A$4:$A$25,0),MATCH('Line&amp;Pheonix'!L570,Rate!$B$3:$M$3,0))*O570*0.8,INDEX(Rate!$B$4:$M$25,MATCH('Line&amp;Pheonix'!N570,Rate!$A$4:$A$25,0),MATCH('Line&amp;Pheonix'!L570,Rate!$B$3:$M$3,0))*O570)),"")</f>
        <v/>
      </c>
      <c r="T570" s="42" t="str">
        <f t="shared" si="34"/>
        <v/>
      </c>
    </row>
    <row r="571" spans="16:20">
      <c r="P571" s="41" t="str">
        <f t="shared" si="32"/>
        <v/>
      </c>
      <c r="Q571" s="41" t="str">
        <f t="shared" si="33"/>
        <v/>
      </c>
      <c r="R571" s="41" t="str">
        <f>IFERROR(IF(K571="handling and wharfage",SUM(P571:Q571),IF(OR(K571="tank",K571="car",K571="boat"),INDEX(Rate!$B$4:$M$25,MATCH('Line&amp;Pheonix'!N571,Rate!$A$4:$A$25,0),MATCH('Line&amp;Pheonix'!L571,Rate!$B$3:$M$3,0))*O571*0.8,INDEX(Rate!$B$4:$M$25,MATCH('Line&amp;Pheonix'!N571,Rate!$A$4:$A$25,0),MATCH('Line&amp;Pheonix'!L571,Rate!$B$3:$M$3,0))*O571)),"")</f>
        <v/>
      </c>
      <c r="T571" s="42" t="str">
        <f t="shared" si="34"/>
        <v/>
      </c>
    </row>
    <row r="572" spans="16:20">
      <c r="P572" s="41" t="str">
        <f t="shared" si="32"/>
        <v/>
      </c>
      <c r="Q572" s="41" t="str">
        <f t="shared" si="33"/>
        <v/>
      </c>
      <c r="R572" s="41" t="str">
        <f>IFERROR(IF(K572="handling and wharfage",SUM(P572:Q572),IF(OR(K572="tank",K572="car",K572="boat"),INDEX(Rate!$B$4:$M$25,MATCH('Line&amp;Pheonix'!N572,Rate!$A$4:$A$25,0),MATCH('Line&amp;Pheonix'!L572,Rate!$B$3:$M$3,0))*O572*0.8,INDEX(Rate!$B$4:$M$25,MATCH('Line&amp;Pheonix'!N572,Rate!$A$4:$A$25,0),MATCH('Line&amp;Pheonix'!L572,Rate!$B$3:$M$3,0))*O572)),"")</f>
        <v/>
      </c>
      <c r="T572" s="42" t="str">
        <f t="shared" si="34"/>
        <v/>
      </c>
    </row>
    <row r="573" spans="16:20">
      <c r="P573" s="41" t="str">
        <f t="shared" si="32"/>
        <v/>
      </c>
      <c r="Q573" s="41" t="str">
        <f t="shared" si="33"/>
        <v/>
      </c>
      <c r="R573" s="41" t="str">
        <f>IFERROR(IF(K573="handling and wharfage",SUM(P573:Q573),IF(OR(K573="tank",K573="car",K573="boat"),INDEX(Rate!$B$4:$M$25,MATCH('Line&amp;Pheonix'!N573,Rate!$A$4:$A$25,0),MATCH('Line&amp;Pheonix'!L573,Rate!$B$3:$M$3,0))*O573*0.8,INDEX(Rate!$B$4:$M$25,MATCH('Line&amp;Pheonix'!N573,Rate!$A$4:$A$25,0),MATCH('Line&amp;Pheonix'!L573,Rate!$B$3:$M$3,0))*O573)),"")</f>
        <v/>
      </c>
      <c r="T573" s="42" t="str">
        <f t="shared" si="34"/>
        <v/>
      </c>
    </row>
    <row r="574" spans="16:20">
      <c r="P574" s="41" t="str">
        <f t="shared" si="32"/>
        <v/>
      </c>
      <c r="Q574" s="41" t="str">
        <f t="shared" si="33"/>
        <v/>
      </c>
      <c r="R574" s="41" t="str">
        <f>IFERROR(IF(K574="handling and wharfage",SUM(P574:Q574),IF(OR(K574="tank",K574="car",K574="boat"),INDEX(Rate!$B$4:$M$25,MATCH('Line&amp;Pheonix'!N574,Rate!$A$4:$A$25,0),MATCH('Line&amp;Pheonix'!L574,Rate!$B$3:$M$3,0))*O574*0.8,INDEX(Rate!$B$4:$M$25,MATCH('Line&amp;Pheonix'!N574,Rate!$A$4:$A$25,0),MATCH('Line&amp;Pheonix'!L574,Rate!$B$3:$M$3,0))*O574)),"")</f>
        <v/>
      </c>
      <c r="T574" s="42" t="str">
        <f t="shared" si="34"/>
        <v/>
      </c>
    </row>
    <row r="575" spans="16:20">
      <c r="P575" s="41" t="str">
        <f t="shared" si="32"/>
        <v/>
      </c>
      <c r="Q575" s="41" t="str">
        <f t="shared" si="33"/>
        <v/>
      </c>
      <c r="R575" s="41" t="str">
        <f>IFERROR(IF(K575="handling and wharfage",SUM(P575:Q575),IF(OR(K575="tank",K575="car",K575="boat"),INDEX(Rate!$B$4:$M$25,MATCH('Line&amp;Pheonix'!N575,Rate!$A$4:$A$25,0),MATCH('Line&amp;Pheonix'!L575,Rate!$B$3:$M$3,0))*O575*0.8,INDEX(Rate!$B$4:$M$25,MATCH('Line&amp;Pheonix'!N575,Rate!$A$4:$A$25,0),MATCH('Line&amp;Pheonix'!L575,Rate!$B$3:$M$3,0))*O575)),"")</f>
        <v/>
      </c>
      <c r="T575" s="42" t="str">
        <f t="shared" si="34"/>
        <v/>
      </c>
    </row>
    <row r="576" spans="16:20">
      <c r="P576" s="41" t="str">
        <f t="shared" si="32"/>
        <v/>
      </c>
      <c r="Q576" s="41" t="str">
        <f t="shared" si="33"/>
        <v/>
      </c>
      <c r="R576" s="41" t="str">
        <f>IFERROR(IF(K576="handling and wharfage",SUM(P576:Q576),IF(OR(K576="tank",K576="car",K576="boat"),INDEX(Rate!$B$4:$M$25,MATCH('Line&amp;Pheonix'!N576,Rate!$A$4:$A$25,0),MATCH('Line&amp;Pheonix'!L576,Rate!$B$3:$M$3,0))*O576*0.8,INDEX(Rate!$B$4:$M$25,MATCH('Line&amp;Pheonix'!N576,Rate!$A$4:$A$25,0),MATCH('Line&amp;Pheonix'!L576,Rate!$B$3:$M$3,0))*O576)),"")</f>
        <v/>
      </c>
      <c r="T576" s="42" t="str">
        <f t="shared" si="34"/>
        <v/>
      </c>
    </row>
    <row r="577" spans="16:20">
      <c r="P577" s="41" t="str">
        <f t="shared" si="32"/>
        <v/>
      </c>
      <c r="Q577" s="41" t="str">
        <f t="shared" si="33"/>
        <v/>
      </c>
      <c r="R577" s="41" t="str">
        <f>IFERROR(IF(K577="handling and wharfage",SUM(P577:Q577),IF(OR(K577="tank",K577="car",K577="boat"),INDEX(Rate!$B$4:$M$25,MATCH('Line&amp;Pheonix'!N577,Rate!$A$4:$A$25,0),MATCH('Line&amp;Pheonix'!L577,Rate!$B$3:$M$3,0))*O577*0.8,INDEX(Rate!$B$4:$M$25,MATCH('Line&amp;Pheonix'!N577,Rate!$A$4:$A$25,0),MATCH('Line&amp;Pheonix'!L577,Rate!$B$3:$M$3,0))*O577)),"")</f>
        <v/>
      </c>
      <c r="T577" s="42" t="str">
        <f t="shared" si="34"/>
        <v/>
      </c>
    </row>
    <row r="578" spans="16:20">
      <c r="P578" s="41" t="str">
        <f t="shared" si="32"/>
        <v/>
      </c>
      <c r="Q578" s="41" t="str">
        <f t="shared" si="33"/>
        <v/>
      </c>
      <c r="R578" s="41" t="str">
        <f>IFERROR(IF(K578="handling and wharfage",SUM(P578:Q578),IF(OR(K578="tank",K578="car",K578="boat"),INDEX(Rate!$B$4:$M$25,MATCH('Line&amp;Pheonix'!N578,Rate!$A$4:$A$25,0),MATCH('Line&amp;Pheonix'!L578,Rate!$B$3:$M$3,0))*O578*0.8,INDEX(Rate!$B$4:$M$25,MATCH('Line&amp;Pheonix'!N578,Rate!$A$4:$A$25,0),MATCH('Line&amp;Pheonix'!L578,Rate!$B$3:$M$3,0))*O578)),"")</f>
        <v/>
      </c>
      <c r="T578" s="42" t="str">
        <f t="shared" si="34"/>
        <v/>
      </c>
    </row>
    <row r="579" spans="16:20">
      <c r="P579" s="41" t="str">
        <f t="shared" si="32"/>
        <v/>
      </c>
      <c r="Q579" s="41" t="str">
        <f t="shared" si="33"/>
        <v/>
      </c>
      <c r="R579" s="41" t="str">
        <f>IFERROR(IF(K579="handling and wharfage",SUM(P579:Q579),IF(OR(K579="tank",K579="car",K579="boat"),INDEX(Rate!$B$4:$M$25,MATCH('Line&amp;Pheonix'!N579,Rate!$A$4:$A$25,0),MATCH('Line&amp;Pheonix'!L579,Rate!$B$3:$M$3,0))*O579*0.8,INDEX(Rate!$B$4:$M$25,MATCH('Line&amp;Pheonix'!N579,Rate!$A$4:$A$25,0),MATCH('Line&amp;Pheonix'!L579,Rate!$B$3:$M$3,0))*O579)),"")</f>
        <v/>
      </c>
      <c r="T579" s="42" t="str">
        <f t="shared" si="34"/>
        <v/>
      </c>
    </row>
    <row r="580" spans="16:20">
      <c r="P580" s="41" t="str">
        <f t="shared" si="32"/>
        <v/>
      </c>
      <c r="Q580" s="41" t="str">
        <f t="shared" si="33"/>
        <v/>
      </c>
      <c r="R580" s="41" t="str">
        <f>IFERROR(IF(K580="handling and wharfage",SUM(P580:Q580),IF(OR(K580="tank",K580="car",K580="boat"),INDEX(Rate!$B$4:$M$25,MATCH('Line&amp;Pheonix'!N580,Rate!$A$4:$A$25,0),MATCH('Line&amp;Pheonix'!L580,Rate!$B$3:$M$3,0))*O580*0.8,INDEX(Rate!$B$4:$M$25,MATCH('Line&amp;Pheonix'!N580,Rate!$A$4:$A$25,0),MATCH('Line&amp;Pheonix'!L580,Rate!$B$3:$M$3,0))*O580)),"")</f>
        <v/>
      </c>
      <c r="T580" s="42" t="str">
        <f t="shared" si="34"/>
        <v/>
      </c>
    </row>
    <row r="581" spans="16:20">
      <c r="P581" s="41" t="str">
        <f t="shared" si="32"/>
        <v/>
      </c>
      <c r="Q581" s="41" t="str">
        <f t="shared" si="33"/>
        <v/>
      </c>
      <c r="R581" s="41" t="str">
        <f>IFERROR(IF(K581="handling and wharfage",SUM(P581:Q581),IF(OR(K581="tank",K581="car",K581="boat"),INDEX(Rate!$B$4:$M$25,MATCH('Line&amp;Pheonix'!N581,Rate!$A$4:$A$25,0),MATCH('Line&amp;Pheonix'!L581,Rate!$B$3:$M$3,0))*O581*0.8,INDEX(Rate!$B$4:$M$25,MATCH('Line&amp;Pheonix'!N581,Rate!$A$4:$A$25,0),MATCH('Line&amp;Pheonix'!L581,Rate!$B$3:$M$3,0))*O581)),"")</f>
        <v/>
      </c>
      <c r="T581" s="42" t="str">
        <f t="shared" si="34"/>
        <v/>
      </c>
    </row>
    <row r="582" spans="16:20">
      <c r="P582" s="41" t="str">
        <f t="shared" si="32"/>
        <v/>
      </c>
      <c r="Q582" s="41" t="str">
        <f t="shared" si="33"/>
        <v/>
      </c>
      <c r="R582" s="41" t="str">
        <f>IFERROR(IF(K582="handling and wharfage",SUM(P582:Q582),IF(OR(K582="tank",K582="car",K582="boat"),INDEX(Rate!$B$4:$M$25,MATCH('Line&amp;Pheonix'!N582,Rate!$A$4:$A$25,0),MATCH('Line&amp;Pheonix'!L582,Rate!$B$3:$M$3,0))*O582*0.8,INDEX(Rate!$B$4:$M$25,MATCH('Line&amp;Pheonix'!N582,Rate!$A$4:$A$25,0),MATCH('Line&amp;Pheonix'!L582,Rate!$B$3:$M$3,0))*O582)),"")</f>
        <v/>
      </c>
      <c r="T582" s="42" t="str">
        <f t="shared" si="34"/>
        <v/>
      </c>
    </row>
    <row r="583" spans="16:20">
      <c r="P583" s="41" t="str">
        <f t="shared" si="32"/>
        <v/>
      </c>
      <c r="Q583" s="41" t="str">
        <f t="shared" si="33"/>
        <v/>
      </c>
      <c r="R583" s="41" t="str">
        <f>IFERROR(IF(K583="handling and wharfage",SUM(P583:Q583),IF(OR(K583="tank",K583="car",K583="boat"),INDEX(Rate!$B$4:$M$25,MATCH('Line&amp;Pheonix'!N583,Rate!$A$4:$A$25,0),MATCH('Line&amp;Pheonix'!L583,Rate!$B$3:$M$3,0))*O583*0.8,INDEX(Rate!$B$4:$M$25,MATCH('Line&amp;Pheonix'!N583,Rate!$A$4:$A$25,0),MATCH('Line&amp;Pheonix'!L583,Rate!$B$3:$M$3,0))*O583)),"")</f>
        <v/>
      </c>
      <c r="T583" s="42" t="str">
        <f t="shared" si="34"/>
        <v/>
      </c>
    </row>
    <row r="584" spans="16:20">
      <c r="P584" s="41" t="str">
        <f t="shared" si="32"/>
        <v/>
      </c>
      <c r="Q584" s="41" t="str">
        <f t="shared" si="33"/>
        <v/>
      </c>
      <c r="R584" s="41" t="str">
        <f>IFERROR(IF(K584="handling and wharfage",SUM(P584:Q584),IF(OR(K584="tank",K584="car",K584="boat"),INDEX(Rate!$B$4:$M$25,MATCH('Line&amp;Pheonix'!N584,Rate!$A$4:$A$25,0),MATCH('Line&amp;Pheonix'!L584,Rate!$B$3:$M$3,0))*O584*0.8,INDEX(Rate!$B$4:$M$25,MATCH('Line&amp;Pheonix'!N584,Rate!$A$4:$A$25,0),MATCH('Line&amp;Pheonix'!L584,Rate!$B$3:$M$3,0))*O584)),"")</f>
        <v/>
      </c>
      <c r="T584" s="42" t="str">
        <f t="shared" si="34"/>
        <v/>
      </c>
    </row>
    <row r="585" spans="16:20">
      <c r="P585" s="41" t="str">
        <f t="shared" si="32"/>
        <v/>
      </c>
      <c r="Q585" s="41" t="str">
        <f t="shared" si="33"/>
        <v/>
      </c>
      <c r="R585" s="41" t="str">
        <f>IFERROR(IF(K585="handling and wharfage",SUM(P585:Q585),IF(OR(K585="tank",K585="car",K585="boat"),INDEX(Rate!$B$4:$M$25,MATCH('Line&amp;Pheonix'!N585,Rate!$A$4:$A$25,0),MATCH('Line&amp;Pheonix'!L585,Rate!$B$3:$M$3,0))*O585*0.8,INDEX(Rate!$B$4:$M$25,MATCH('Line&amp;Pheonix'!N585,Rate!$A$4:$A$25,0),MATCH('Line&amp;Pheonix'!L585,Rate!$B$3:$M$3,0))*O585)),"")</f>
        <v/>
      </c>
      <c r="T585" s="42" t="str">
        <f t="shared" si="34"/>
        <v/>
      </c>
    </row>
    <row r="586" spans="16:20">
      <c r="P586" s="41" t="str">
        <f t="shared" si="32"/>
        <v/>
      </c>
      <c r="Q586" s="41" t="str">
        <f t="shared" si="33"/>
        <v/>
      </c>
      <c r="R586" s="41" t="str">
        <f>IFERROR(IF(K586="handling and wharfage",SUM(P586:Q586),IF(OR(K586="tank",K586="car",K586="boat"),INDEX(Rate!$B$4:$M$25,MATCH('Line&amp;Pheonix'!N586,Rate!$A$4:$A$25,0),MATCH('Line&amp;Pheonix'!L586,Rate!$B$3:$M$3,0))*O586*0.8,INDEX(Rate!$B$4:$M$25,MATCH('Line&amp;Pheonix'!N586,Rate!$A$4:$A$25,0),MATCH('Line&amp;Pheonix'!L586,Rate!$B$3:$M$3,0))*O586)),"")</f>
        <v/>
      </c>
      <c r="T586" s="42" t="str">
        <f t="shared" si="34"/>
        <v/>
      </c>
    </row>
    <row r="587" spans="16:20">
      <c r="P587" s="41" t="str">
        <f t="shared" si="32"/>
        <v/>
      </c>
      <c r="Q587" s="41" t="str">
        <f t="shared" si="33"/>
        <v/>
      </c>
      <c r="R587" s="41" t="str">
        <f>IFERROR(IF(K587="handling and wharfage",SUM(P587:Q587),IF(OR(K587="tank",K587="car",K587="boat"),INDEX(Rate!$B$4:$M$25,MATCH('Line&amp;Pheonix'!N587,Rate!$A$4:$A$25,0),MATCH('Line&amp;Pheonix'!L587,Rate!$B$3:$M$3,0))*O587*0.8,INDEX(Rate!$B$4:$M$25,MATCH('Line&amp;Pheonix'!N587,Rate!$A$4:$A$25,0),MATCH('Line&amp;Pheonix'!L587,Rate!$B$3:$M$3,0))*O587)),"")</f>
        <v/>
      </c>
      <c r="T587" s="42" t="str">
        <f t="shared" si="34"/>
        <v/>
      </c>
    </row>
    <row r="588" spans="16:20">
      <c r="P588" s="41" t="str">
        <f t="shared" si="32"/>
        <v/>
      </c>
      <c r="Q588" s="41" t="str">
        <f t="shared" si="33"/>
        <v/>
      </c>
      <c r="R588" s="41" t="str">
        <f>IFERROR(IF(K588="handling and wharfage",SUM(P588:Q588),IF(OR(K588="tank",K588="car",K588="boat"),INDEX(Rate!$B$4:$M$25,MATCH('Line&amp;Pheonix'!N588,Rate!$A$4:$A$25,0),MATCH('Line&amp;Pheonix'!L588,Rate!$B$3:$M$3,0))*O588*0.8,INDEX(Rate!$B$4:$M$25,MATCH('Line&amp;Pheonix'!N588,Rate!$A$4:$A$25,0),MATCH('Line&amp;Pheonix'!L588,Rate!$B$3:$M$3,0))*O588)),"")</f>
        <v/>
      </c>
      <c r="T588" s="42" t="str">
        <f t="shared" si="34"/>
        <v/>
      </c>
    </row>
    <row r="589" spans="16:20">
      <c r="P589" s="41" t="str">
        <f t="shared" si="32"/>
        <v/>
      </c>
      <c r="Q589" s="41" t="str">
        <f t="shared" si="33"/>
        <v/>
      </c>
      <c r="R589" s="41" t="str">
        <f>IFERROR(IF(K589="handling and wharfage",SUM(P589:Q589),IF(OR(K589="tank",K589="car",K589="boat"),INDEX(Rate!$B$4:$M$25,MATCH('Line&amp;Pheonix'!N589,Rate!$A$4:$A$25,0),MATCH('Line&amp;Pheonix'!L589,Rate!$B$3:$M$3,0))*O589*0.8,INDEX(Rate!$B$4:$M$25,MATCH('Line&amp;Pheonix'!N589,Rate!$A$4:$A$25,0),MATCH('Line&amp;Pheonix'!L589,Rate!$B$3:$M$3,0))*O589)),"")</f>
        <v/>
      </c>
      <c r="T589" s="42" t="str">
        <f t="shared" si="34"/>
        <v/>
      </c>
    </row>
    <row r="590" spans="16:20">
      <c r="P590" s="41" t="str">
        <f t="shared" si="32"/>
        <v/>
      </c>
      <c r="Q590" s="41" t="str">
        <f t="shared" si="33"/>
        <v/>
      </c>
      <c r="R590" s="41" t="str">
        <f>IFERROR(IF(K590="handling and wharfage",SUM(P590:Q590),IF(OR(K590="tank",K590="car",K590="boat"),INDEX(Rate!$B$4:$M$25,MATCH('Line&amp;Pheonix'!N590,Rate!$A$4:$A$25,0),MATCH('Line&amp;Pheonix'!L590,Rate!$B$3:$M$3,0))*O590*0.8,INDEX(Rate!$B$4:$M$25,MATCH('Line&amp;Pheonix'!N590,Rate!$A$4:$A$25,0),MATCH('Line&amp;Pheonix'!L590,Rate!$B$3:$M$3,0))*O590)),"")</f>
        <v/>
      </c>
      <c r="T590" s="42" t="str">
        <f t="shared" si="34"/>
        <v/>
      </c>
    </row>
    <row r="591" spans="16:20">
      <c r="P591" s="41" t="str">
        <f t="shared" si="32"/>
        <v/>
      </c>
      <c r="Q591" s="41" t="str">
        <f t="shared" si="33"/>
        <v/>
      </c>
      <c r="R591" s="41" t="str">
        <f>IFERROR(IF(K591="handling and wharfage",SUM(P591:Q591),IF(OR(K591="tank",K591="car",K591="boat"),INDEX(Rate!$B$4:$M$25,MATCH('Line&amp;Pheonix'!N591,Rate!$A$4:$A$25,0),MATCH('Line&amp;Pheonix'!L591,Rate!$B$3:$M$3,0))*O591*0.8,INDEX(Rate!$B$4:$M$25,MATCH('Line&amp;Pheonix'!N591,Rate!$A$4:$A$25,0),MATCH('Line&amp;Pheonix'!L591,Rate!$B$3:$M$3,0))*O591)),"")</f>
        <v/>
      </c>
      <c r="T591" s="42" t="str">
        <f t="shared" si="34"/>
        <v/>
      </c>
    </row>
    <row r="592" spans="16:20">
      <c r="P592" s="41" t="str">
        <f t="shared" si="32"/>
        <v/>
      </c>
      <c r="Q592" s="41" t="str">
        <f t="shared" si="33"/>
        <v/>
      </c>
      <c r="R592" s="41" t="str">
        <f>IFERROR(IF(K592="handling and wharfage",SUM(P592:Q592),IF(OR(K592="tank",K592="car",K592="boat"),INDEX(Rate!$B$4:$M$25,MATCH('Line&amp;Pheonix'!N592,Rate!$A$4:$A$25,0),MATCH('Line&amp;Pheonix'!L592,Rate!$B$3:$M$3,0))*O592*0.8,INDEX(Rate!$B$4:$M$25,MATCH('Line&amp;Pheonix'!N592,Rate!$A$4:$A$25,0),MATCH('Line&amp;Pheonix'!L592,Rate!$B$3:$M$3,0))*O592)),"")</f>
        <v/>
      </c>
      <c r="T592" s="42" t="str">
        <f t="shared" si="34"/>
        <v/>
      </c>
    </row>
    <row r="593" spans="16:20">
      <c r="P593" s="41" t="str">
        <f t="shared" si="32"/>
        <v/>
      </c>
      <c r="Q593" s="41" t="str">
        <f t="shared" si="33"/>
        <v/>
      </c>
      <c r="R593" s="41" t="str">
        <f>IFERROR(IF(K593="handling and wharfage",SUM(P593:Q593),IF(OR(K593="tank",K593="car",K593="boat"),INDEX(Rate!$B$4:$M$25,MATCH('Line&amp;Pheonix'!N593,Rate!$A$4:$A$25,0),MATCH('Line&amp;Pheonix'!L593,Rate!$B$3:$M$3,0))*O593*0.8,INDEX(Rate!$B$4:$M$25,MATCH('Line&amp;Pheonix'!N593,Rate!$A$4:$A$25,0),MATCH('Line&amp;Pheonix'!L593,Rate!$B$3:$M$3,0))*O593)),"")</f>
        <v/>
      </c>
      <c r="T593" s="42" t="str">
        <f t="shared" si="34"/>
        <v/>
      </c>
    </row>
    <row r="594" spans="16:20">
      <c r="P594" s="41" t="str">
        <f t="shared" si="32"/>
        <v/>
      </c>
      <c r="Q594" s="41" t="str">
        <f t="shared" si="33"/>
        <v/>
      </c>
      <c r="R594" s="41" t="str">
        <f>IFERROR(IF(K594="handling and wharfage",SUM(P594:Q594),IF(OR(K594="tank",K594="car",K594="boat"),INDEX(Rate!$B$4:$M$25,MATCH('Line&amp;Pheonix'!N594,Rate!$A$4:$A$25,0),MATCH('Line&amp;Pheonix'!L594,Rate!$B$3:$M$3,0))*O594*0.8,INDEX(Rate!$B$4:$M$25,MATCH('Line&amp;Pheonix'!N594,Rate!$A$4:$A$25,0),MATCH('Line&amp;Pheonix'!L594,Rate!$B$3:$M$3,0))*O594)),"")</f>
        <v/>
      </c>
      <c r="T594" s="42" t="str">
        <f t="shared" si="34"/>
        <v/>
      </c>
    </row>
    <row r="595" spans="16:20">
      <c r="P595" s="41" t="str">
        <f t="shared" si="32"/>
        <v/>
      </c>
      <c r="Q595" s="41" t="str">
        <f t="shared" si="33"/>
        <v/>
      </c>
      <c r="R595" s="41" t="str">
        <f>IFERROR(IF(K595="handling and wharfage",SUM(P595:Q595),IF(OR(K595="tank",K595="car",K595="boat"),INDEX(Rate!$B$4:$M$25,MATCH('Line&amp;Pheonix'!N595,Rate!$A$4:$A$25,0),MATCH('Line&amp;Pheonix'!L595,Rate!$B$3:$M$3,0))*O595*0.8,INDEX(Rate!$B$4:$M$25,MATCH('Line&amp;Pheonix'!N595,Rate!$A$4:$A$25,0),MATCH('Line&amp;Pheonix'!L595,Rate!$B$3:$M$3,0))*O595)),"")</f>
        <v/>
      </c>
      <c r="T595" s="42" t="str">
        <f t="shared" si="34"/>
        <v/>
      </c>
    </row>
    <row r="596" spans="16:20">
      <c r="P596" s="41" t="str">
        <f t="shared" si="32"/>
        <v/>
      </c>
      <c r="Q596" s="41" t="str">
        <f t="shared" si="33"/>
        <v/>
      </c>
      <c r="R596" s="41" t="str">
        <f>IFERROR(IF(K596="handling and wharfage",SUM(P596:Q596),IF(OR(K596="tank",K596="car",K596="boat"),INDEX(Rate!$B$4:$M$25,MATCH('Line&amp;Pheonix'!N596,Rate!$A$4:$A$25,0),MATCH('Line&amp;Pheonix'!L596,Rate!$B$3:$M$3,0))*O596*0.8,INDEX(Rate!$B$4:$M$25,MATCH('Line&amp;Pheonix'!N596,Rate!$A$4:$A$25,0),MATCH('Line&amp;Pheonix'!L596,Rate!$B$3:$M$3,0))*O596)),"")</f>
        <v/>
      </c>
      <c r="T596" s="42" t="str">
        <f t="shared" si="34"/>
        <v/>
      </c>
    </row>
    <row r="597" spans="16:20">
      <c r="P597" s="41" t="str">
        <f t="shared" si="32"/>
        <v/>
      </c>
      <c r="Q597" s="41" t="str">
        <f t="shared" si="33"/>
        <v/>
      </c>
      <c r="R597" s="41" t="str">
        <f>IFERROR(IF(K597="handling and wharfage",SUM(P597:Q597),IF(OR(K597="tank",K597="car",K597="boat"),INDEX(Rate!$B$4:$M$25,MATCH('Line&amp;Pheonix'!N597,Rate!$A$4:$A$25,0),MATCH('Line&amp;Pheonix'!L597,Rate!$B$3:$M$3,0))*O597*0.8,INDEX(Rate!$B$4:$M$25,MATCH('Line&amp;Pheonix'!N597,Rate!$A$4:$A$25,0),MATCH('Line&amp;Pheonix'!L597,Rate!$B$3:$M$3,0))*O597)),"")</f>
        <v/>
      </c>
      <c r="T597" s="42" t="str">
        <f t="shared" si="34"/>
        <v/>
      </c>
    </row>
    <row r="598" spans="16:20">
      <c r="P598" s="41" t="str">
        <f t="shared" si="32"/>
        <v/>
      </c>
      <c r="Q598" s="41" t="str">
        <f t="shared" si="33"/>
        <v/>
      </c>
      <c r="R598" s="41" t="str">
        <f>IFERROR(IF(K598="handling and wharfage",SUM(P598:Q598),IF(OR(K598="tank",K598="car",K598="boat"),INDEX(Rate!$B$4:$M$25,MATCH('Line&amp;Pheonix'!N598,Rate!$A$4:$A$25,0),MATCH('Line&amp;Pheonix'!L598,Rate!$B$3:$M$3,0))*O598*0.8,INDEX(Rate!$B$4:$M$25,MATCH('Line&amp;Pheonix'!N598,Rate!$A$4:$A$25,0),MATCH('Line&amp;Pheonix'!L598,Rate!$B$3:$M$3,0))*O598)),"")</f>
        <v/>
      </c>
      <c r="T598" s="42" t="str">
        <f t="shared" si="34"/>
        <v/>
      </c>
    </row>
    <row r="599" spans="16:20">
      <c r="P599" s="41" t="str">
        <f t="shared" si="32"/>
        <v/>
      </c>
      <c r="Q599" s="41" t="str">
        <f t="shared" si="33"/>
        <v/>
      </c>
      <c r="R599" s="41" t="str">
        <f>IFERROR(IF(K599="handling and wharfage",SUM(P599:Q599),IF(OR(K599="tank",K599="car",K599="boat"),INDEX(Rate!$B$4:$M$25,MATCH('Line&amp;Pheonix'!N599,Rate!$A$4:$A$25,0),MATCH('Line&amp;Pheonix'!L599,Rate!$B$3:$M$3,0))*O599*0.8,INDEX(Rate!$B$4:$M$25,MATCH('Line&amp;Pheonix'!N599,Rate!$A$4:$A$25,0),MATCH('Line&amp;Pheonix'!L599,Rate!$B$3:$M$3,0))*O599)),"")</f>
        <v/>
      </c>
      <c r="T599" s="42" t="str">
        <f t="shared" si="34"/>
        <v/>
      </c>
    </row>
    <row r="600" spans="16:20">
      <c r="P600" s="41" t="str">
        <f t="shared" si="32"/>
        <v/>
      </c>
      <c r="Q600" s="41" t="str">
        <f t="shared" si="33"/>
        <v/>
      </c>
      <c r="R600" s="41" t="str">
        <f>IFERROR(IF(K600="handling and wharfage",SUM(P600:Q600),IF(OR(K600="tank",K600="car",K600="boat"),INDEX(Rate!$B$4:$M$25,MATCH('Line&amp;Pheonix'!N600,Rate!$A$4:$A$25,0),MATCH('Line&amp;Pheonix'!L600,Rate!$B$3:$M$3,0))*O600*0.8,INDEX(Rate!$B$4:$M$25,MATCH('Line&amp;Pheonix'!N600,Rate!$A$4:$A$25,0),MATCH('Line&amp;Pheonix'!L600,Rate!$B$3:$M$3,0))*O600)),"")</f>
        <v/>
      </c>
      <c r="T600" s="42" t="str">
        <f t="shared" si="34"/>
        <v/>
      </c>
    </row>
    <row r="601" spans="16:20">
      <c r="P601" s="41" t="str">
        <f t="shared" si="32"/>
        <v/>
      </c>
      <c r="Q601" s="41" t="str">
        <f t="shared" si="33"/>
        <v/>
      </c>
      <c r="R601" s="41" t="str">
        <f>IFERROR(IF(K601="handling and wharfage",SUM(P601:Q601),IF(OR(K601="tank",K601="car",K601="boat"),INDEX(Rate!$B$4:$M$25,MATCH('Line&amp;Pheonix'!N601,Rate!$A$4:$A$25,0),MATCH('Line&amp;Pheonix'!L601,Rate!$B$3:$M$3,0))*O601*0.8,INDEX(Rate!$B$4:$M$25,MATCH('Line&amp;Pheonix'!N601,Rate!$A$4:$A$25,0),MATCH('Line&amp;Pheonix'!L601,Rate!$B$3:$M$3,0))*O601)),"")</f>
        <v/>
      </c>
      <c r="T601" s="42" t="str">
        <f t="shared" si="34"/>
        <v/>
      </c>
    </row>
    <row r="602" spans="16:20">
      <c r="P602" s="41" t="str">
        <f t="shared" si="32"/>
        <v/>
      </c>
      <c r="Q602" s="41" t="str">
        <f t="shared" si="33"/>
        <v/>
      </c>
      <c r="R602" s="41" t="str">
        <f>IFERROR(IF(K602="handling and wharfage",SUM(P602:Q602),IF(OR(K602="tank",K602="car",K602="boat"),INDEX(Rate!$B$4:$M$25,MATCH('Line&amp;Pheonix'!N602,Rate!$A$4:$A$25,0),MATCH('Line&amp;Pheonix'!L602,Rate!$B$3:$M$3,0))*O602*0.8,INDEX(Rate!$B$4:$M$25,MATCH('Line&amp;Pheonix'!N602,Rate!$A$4:$A$25,0),MATCH('Line&amp;Pheonix'!L602,Rate!$B$3:$M$3,0))*O602)),"")</f>
        <v/>
      </c>
      <c r="T602" s="42" t="str">
        <f t="shared" si="34"/>
        <v/>
      </c>
    </row>
    <row r="603" spans="16:20">
      <c r="P603" s="41" t="str">
        <f t="shared" si="32"/>
        <v/>
      </c>
      <c r="Q603" s="41" t="str">
        <f t="shared" si="33"/>
        <v/>
      </c>
      <c r="R603" s="41" t="str">
        <f>IFERROR(IF(K603="handling and wharfage",SUM(P603:Q603),IF(OR(K603="tank",K603="car",K603="boat"),INDEX(Rate!$B$4:$M$25,MATCH('Line&amp;Pheonix'!N603,Rate!$A$4:$A$25,0),MATCH('Line&amp;Pheonix'!L603,Rate!$B$3:$M$3,0))*O603*0.8,INDEX(Rate!$B$4:$M$25,MATCH('Line&amp;Pheonix'!N603,Rate!$A$4:$A$25,0),MATCH('Line&amp;Pheonix'!L603,Rate!$B$3:$M$3,0))*O603)),"")</f>
        <v/>
      </c>
      <c r="T603" s="42" t="str">
        <f t="shared" si="34"/>
        <v/>
      </c>
    </row>
    <row r="604" spans="16:20">
      <c r="P604" s="41" t="str">
        <f t="shared" si="32"/>
        <v/>
      </c>
      <c r="Q604" s="41" t="str">
        <f t="shared" si="33"/>
        <v/>
      </c>
      <c r="R604" s="41" t="str">
        <f>IFERROR(IF(K604="handling and wharfage",SUM(P604:Q604),IF(OR(K604="tank",K604="car",K604="boat"),INDEX(Rate!$B$4:$M$25,MATCH('Line&amp;Pheonix'!N604,Rate!$A$4:$A$25,0),MATCH('Line&amp;Pheonix'!L604,Rate!$B$3:$M$3,0))*O604*0.8,INDEX(Rate!$B$4:$M$25,MATCH('Line&amp;Pheonix'!N604,Rate!$A$4:$A$25,0),MATCH('Line&amp;Pheonix'!L604,Rate!$B$3:$M$3,0))*O604)),"")</f>
        <v/>
      </c>
      <c r="T604" s="42" t="str">
        <f t="shared" si="34"/>
        <v/>
      </c>
    </row>
    <row r="605" spans="16:20">
      <c r="P605" s="41" t="str">
        <f t="shared" si="32"/>
        <v/>
      </c>
      <c r="Q605" s="41" t="str">
        <f t="shared" si="33"/>
        <v/>
      </c>
      <c r="R605" s="41" t="str">
        <f>IFERROR(IF(K605="handling and wharfage",SUM(P605:Q605),IF(OR(K605="tank",K605="car",K605="boat"),INDEX(Rate!$B$4:$M$25,MATCH('Line&amp;Pheonix'!N605,Rate!$A$4:$A$25,0),MATCH('Line&amp;Pheonix'!L605,Rate!$B$3:$M$3,0))*O605*0.8,INDEX(Rate!$B$4:$M$25,MATCH('Line&amp;Pheonix'!N605,Rate!$A$4:$A$25,0),MATCH('Line&amp;Pheonix'!L605,Rate!$B$3:$M$3,0))*O605)),"")</f>
        <v/>
      </c>
      <c r="T605" s="42" t="str">
        <f t="shared" si="34"/>
        <v/>
      </c>
    </row>
    <row r="606" spans="16:20">
      <c r="P606" s="41" t="str">
        <f t="shared" si="32"/>
        <v/>
      </c>
      <c r="Q606" s="41" t="str">
        <f t="shared" si="33"/>
        <v/>
      </c>
      <c r="R606" s="41" t="str">
        <f>IFERROR(IF(K606="handling and wharfage",SUM(P606:Q606),IF(OR(K606="tank",K606="car",K606="boat"),INDEX(Rate!$B$4:$M$25,MATCH('Line&amp;Pheonix'!N606,Rate!$A$4:$A$25,0),MATCH('Line&amp;Pheonix'!L606,Rate!$B$3:$M$3,0))*O606*0.8,INDEX(Rate!$B$4:$M$25,MATCH('Line&amp;Pheonix'!N606,Rate!$A$4:$A$25,0),MATCH('Line&amp;Pheonix'!L606,Rate!$B$3:$M$3,0))*O606)),"")</f>
        <v/>
      </c>
      <c r="T606" s="42" t="str">
        <f t="shared" si="34"/>
        <v/>
      </c>
    </row>
    <row r="607" spans="16:20">
      <c r="P607" s="41" t="str">
        <f t="shared" si="32"/>
        <v/>
      </c>
      <c r="Q607" s="41" t="str">
        <f t="shared" si="33"/>
        <v/>
      </c>
      <c r="R607" s="41" t="str">
        <f>IFERROR(IF(K607="handling and wharfage",SUM(P607:Q607),IF(OR(K607="tank",K607="car",K607="boat"),INDEX(Rate!$B$4:$M$25,MATCH('Line&amp;Pheonix'!N607,Rate!$A$4:$A$25,0),MATCH('Line&amp;Pheonix'!L607,Rate!$B$3:$M$3,0))*O607*0.8,INDEX(Rate!$B$4:$M$25,MATCH('Line&amp;Pheonix'!N607,Rate!$A$4:$A$25,0),MATCH('Line&amp;Pheonix'!L607,Rate!$B$3:$M$3,0))*O607)),"")</f>
        <v/>
      </c>
      <c r="T607" s="42" t="str">
        <f t="shared" si="34"/>
        <v/>
      </c>
    </row>
    <row r="608" spans="16:20">
      <c r="P608" s="41" t="str">
        <f t="shared" si="32"/>
        <v/>
      </c>
      <c r="Q608" s="41" t="str">
        <f t="shared" si="33"/>
        <v/>
      </c>
      <c r="R608" s="41" t="str">
        <f>IFERROR(IF(K608="handling and wharfage",SUM(P608:Q608),IF(OR(K608="tank",K608="car",K608="boat"),INDEX(Rate!$B$4:$M$25,MATCH('Line&amp;Pheonix'!N608,Rate!$A$4:$A$25,0),MATCH('Line&amp;Pheonix'!L608,Rate!$B$3:$M$3,0))*O608*0.8,INDEX(Rate!$B$4:$M$25,MATCH('Line&amp;Pheonix'!N608,Rate!$A$4:$A$25,0),MATCH('Line&amp;Pheonix'!L608,Rate!$B$3:$M$3,0))*O608)),"")</f>
        <v/>
      </c>
      <c r="T608" s="42" t="str">
        <f t="shared" si="34"/>
        <v/>
      </c>
    </row>
    <row r="609" spans="16:20">
      <c r="P609" s="41" t="str">
        <f t="shared" si="32"/>
        <v/>
      </c>
      <c r="Q609" s="41" t="str">
        <f t="shared" si="33"/>
        <v/>
      </c>
      <c r="R609" s="41" t="str">
        <f>IFERROR(IF(K609="handling and wharfage",SUM(P609:Q609),IF(OR(K609="tank",K609="car",K609="boat"),INDEX(Rate!$B$4:$M$25,MATCH('Line&amp;Pheonix'!N609,Rate!$A$4:$A$25,0),MATCH('Line&amp;Pheonix'!L609,Rate!$B$3:$M$3,0))*O609*0.8,INDEX(Rate!$B$4:$M$25,MATCH('Line&amp;Pheonix'!N609,Rate!$A$4:$A$25,0),MATCH('Line&amp;Pheonix'!L609,Rate!$B$3:$M$3,0))*O609)),"")</f>
        <v/>
      </c>
      <c r="T609" s="42" t="str">
        <f t="shared" si="34"/>
        <v/>
      </c>
    </row>
    <row r="610" spans="16:20">
      <c r="P610" s="41" t="str">
        <f t="shared" si="32"/>
        <v/>
      </c>
      <c r="Q610" s="41" t="str">
        <f t="shared" si="33"/>
        <v/>
      </c>
      <c r="R610" s="41" t="str">
        <f>IFERROR(IF(K610="handling and wharfage",SUM(P610:Q610),IF(OR(K610="tank",K610="car",K610="boat"),INDEX(Rate!$B$4:$M$25,MATCH('Line&amp;Pheonix'!N610,Rate!$A$4:$A$25,0),MATCH('Line&amp;Pheonix'!L610,Rate!$B$3:$M$3,0))*O610*0.8,INDEX(Rate!$B$4:$M$25,MATCH('Line&amp;Pheonix'!N610,Rate!$A$4:$A$25,0),MATCH('Line&amp;Pheonix'!L610,Rate!$B$3:$M$3,0))*O610)),"")</f>
        <v/>
      </c>
      <c r="T610" s="42" t="str">
        <f t="shared" si="34"/>
        <v/>
      </c>
    </row>
    <row r="611" spans="16:20">
      <c r="P611" s="41" t="str">
        <f t="shared" si="32"/>
        <v/>
      </c>
      <c r="Q611" s="41" t="str">
        <f t="shared" si="33"/>
        <v/>
      </c>
      <c r="R611" s="41" t="str">
        <f>IFERROR(IF(K611="handling and wharfage",SUM(P611:Q611),IF(OR(K611="tank",K611="car",K611="boat"),INDEX(Rate!$B$4:$M$25,MATCH('Line&amp;Pheonix'!N611,Rate!$A$4:$A$25,0),MATCH('Line&amp;Pheonix'!L611,Rate!$B$3:$M$3,0))*O611*0.8,INDEX(Rate!$B$4:$M$25,MATCH('Line&amp;Pheonix'!N611,Rate!$A$4:$A$25,0),MATCH('Line&amp;Pheonix'!L611,Rate!$B$3:$M$3,0))*O611)),"")</f>
        <v/>
      </c>
      <c r="T611" s="42" t="str">
        <f t="shared" si="34"/>
        <v/>
      </c>
    </row>
    <row r="612" spans="16:20">
      <c r="P612" s="41" t="str">
        <f t="shared" si="32"/>
        <v/>
      </c>
      <c r="Q612" s="41" t="str">
        <f t="shared" si="33"/>
        <v/>
      </c>
      <c r="R612" s="41" t="str">
        <f>IFERROR(IF(K612="handling and wharfage",SUM(P612:Q612),IF(OR(K612="tank",K612="car",K612="boat"),INDEX(Rate!$B$4:$M$25,MATCH('Line&amp;Pheonix'!N612,Rate!$A$4:$A$25,0),MATCH('Line&amp;Pheonix'!L612,Rate!$B$3:$M$3,0))*O612*0.8,INDEX(Rate!$B$4:$M$25,MATCH('Line&amp;Pheonix'!N612,Rate!$A$4:$A$25,0),MATCH('Line&amp;Pheonix'!L612,Rate!$B$3:$M$3,0))*O612)),"")</f>
        <v/>
      </c>
      <c r="T612" s="42" t="str">
        <f t="shared" si="34"/>
        <v/>
      </c>
    </row>
    <row r="613" spans="16:20">
      <c r="P613" s="41" t="str">
        <f t="shared" si="32"/>
        <v/>
      </c>
      <c r="Q613" s="41" t="str">
        <f t="shared" si="33"/>
        <v/>
      </c>
      <c r="R613" s="41" t="str">
        <f>IFERROR(IF(K613="handling and wharfage",SUM(P613:Q613),IF(OR(K613="tank",K613="car",K613="boat"),INDEX(Rate!$B$4:$M$25,MATCH('Line&amp;Pheonix'!N613,Rate!$A$4:$A$25,0),MATCH('Line&amp;Pheonix'!L613,Rate!$B$3:$M$3,0))*O613*0.8,INDEX(Rate!$B$4:$M$25,MATCH('Line&amp;Pheonix'!N613,Rate!$A$4:$A$25,0),MATCH('Line&amp;Pheonix'!L613,Rate!$B$3:$M$3,0))*O613)),"")</f>
        <v/>
      </c>
      <c r="T613" s="42" t="str">
        <f t="shared" si="34"/>
        <v/>
      </c>
    </row>
    <row r="614" spans="16:20">
      <c r="P614" s="41" t="str">
        <f t="shared" si="32"/>
        <v/>
      </c>
      <c r="Q614" s="41" t="str">
        <f t="shared" si="33"/>
        <v/>
      </c>
      <c r="R614" s="41" t="str">
        <f>IFERROR(IF(K614="handling and wharfage",SUM(P614:Q614),IF(OR(K614="tank",K614="car",K614="boat"),INDEX(Rate!$B$4:$M$25,MATCH('Line&amp;Pheonix'!N614,Rate!$A$4:$A$25,0),MATCH('Line&amp;Pheonix'!L614,Rate!$B$3:$M$3,0))*O614*0.8,INDEX(Rate!$B$4:$M$25,MATCH('Line&amp;Pheonix'!N614,Rate!$A$4:$A$25,0),MATCH('Line&amp;Pheonix'!L614,Rate!$B$3:$M$3,0))*O614)),"")</f>
        <v/>
      </c>
      <c r="T614" s="42" t="str">
        <f t="shared" si="34"/>
        <v/>
      </c>
    </row>
    <row r="615" spans="16:20">
      <c r="P615" s="41" t="str">
        <f t="shared" si="32"/>
        <v/>
      </c>
      <c r="Q615" s="41" t="str">
        <f t="shared" si="33"/>
        <v/>
      </c>
      <c r="R615" s="41" t="str">
        <f>IFERROR(IF(K615="handling and wharfage",SUM(P615:Q615),IF(OR(K615="tank",K615="car",K615="boat"),INDEX(Rate!$B$4:$M$25,MATCH('Line&amp;Pheonix'!N615,Rate!$A$4:$A$25,0),MATCH('Line&amp;Pheonix'!L615,Rate!$B$3:$M$3,0))*O615*0.8,INDEX(Rate!$B$4:$M$25,MATCH('Line&amp;Pheonix'!N615,Rate!$A$4:$A$25,0),MATCH('Line&amp;Pheonix'!L615,Rate!$B$3:$M$3,0))*O615)),"")</f>
        <v/>
      </c>
      <c r="T615" s="42" t="str">
        <f t="shared" si="34"/>
        <v/>
      </c>
    </row>
    <row r="616" spans="16:20">
      <c r="P616" s="41" t="str">
        <f t="shared" si="32"/>
        <v/>
      </c>
      <c r="Q616" s="41" t="str">
        <f t="shared" si="33"/>
        <v/>
      </c>
      <c r="R616" s="41" t="str">
        <f>IFERROR(IF(K616="handling and wharfage",SUM(P616:Q616),IF(OR(K616="tank",K616="car",K616="boat"),INDEX(Rate!$B$4:$M$25,MATCH('Line&amp;Pheonix'!N616,Rate!$A$4:$A$25,0),MATCH('Line&amp;Pheonix'!L616,Rate!$B$3:$M$3,0))*O616*0.8,INDEX(Rate!$B$4:$M$25,MATCH('Line&amp;Pheonix'!N616,Rate!$A$4:$A$25,0),MATCH('Line&amp;Pheonix'!L616,Rate!$B$3:$M$3,0))*O616)),"")</f>
        <v/>
      </c>
      <c r="T616" s="42" t="str">
        <f t="shared" si="34"/>
        <v/>
      </c>
    </row>
    <row r="617" spans="16:20">
      <c r="P617" s="41" t="str">
        <f t="shared" si="32"/>
        <v/>
      </c>
      <c r="Q617" s="41" t="str">
        <f t="shared" si="33"/>
        <v/>
      </c>
      <c r="R617" s="41" t="str">
        <f>IFERROR(IF(K617="handling and wharfage",SUM(P617:Q617),IF(OR(K617="tank",K617="car",K617="boat"),INDEX(Rate!$B$4:$M$25,MATCH('Line&amp;Pheonix'!N617,Rate!$A$4:$A$25,0),MATCH('Line&amp;Pheonix'!L617,Rate!$B$3:$M$3,0))*O617*0.8,INDEX(Rate!$B$4:$M$25,MATCH('Line&amp;Pheonix'!N617,Rate!$A$4:$A$25,0),MATCH('Line&amp;Pheonix'!L617,Rate!$B$3:$M$3,0))*O617)),"")</f>
        <v/>
      </c>
      <c r="T617" s="42" t="str">
        <f t="shared" si="34"/>
        <v/>
      </c>
    </row>
    <row r="618" spans="16:20">
      <c r="P618" s="41" t="str">
        <f t="shared" si="32"/>
        <v/>
      </c>
      <c r="Q618" s="41" t="str">
        <f t="shared" si="33"/>
        <v/>
      </c>
      <c r="R618" s="41" t="str">
        <f>IFERROR(IF(K618="handling and wharfage",SUM(P618:Q618),IF(OR(K618="tank",K618="car",K618="boat"),INDEX(Rate!$B$4:$M$25,MATCH('Line&amp;Pheonix'!N618,Rate!$A$4:$A$25,0),MATCH('Line&amp;Pheonix'!L618,Rate!$B$3:$M$3,0))*O618*0.8,INDEX(Rate!$B$4:$M$25,MATCH('Line&amp;Pheonix'!N618,Rate!$A$4:$A$25,0),MATCH('Line&amp;Pheonix'!L618,Rate!$B$3:$M$3,0))*O618)),"")</f>
        <v/>
      </c>
      <c r="T618" s="42" t="str">
        <f t="shared" si="34"/>
        <v/>
      </c>
    </row>
    <row r="619" spans="16:20">
      <c r="P619" s="41" t="str">
        <f t="shared" si="32"/>
        <v/>
      </c>
      <c r="Q619" s="41" t="str">
        <f t="shared" si="33"/>
        <v/>
      </c>
      <c r="R619" s="41" t="str">
        <f>IFERROR(IF(K619="handling and wharfage",SUM(P619:Q619),IF(OR(K619="tank",K619="car",K619="boat"),INDEX(Rate!$B$4:$M$25,MATCH('Line&amp;Pheonix'!N619,Rate!$A$4:$A$25,0),MATCH('Line&amp;Pheonix'!L619,Rate!$B$3:$M$3,0))*O619*0.8,INDEX(Rate!$B$4:$M$25,MATCH('Line&amp;Pheonix'!N619,Rate!$A$4:$A$25,0),MATCH('Line&amp;Pheonix'!L619,Rate!$B$3:$M$3,0))*O619)),"")</f>
        <v/>
      </c>
      <c r="T619" s="42" t="str">
        <f t="shared" si="34"/>
        <v/>
      </c>
    </row>
    <row r="620" spans="16:20">
      <c r="P620" s="41" t="str">
        <f t="shared" si="32"/>
        <v/>
      </c>
      <c r="Q620" s="41" t="str">
        <f t="shared" si="33"/>
        <v/>
      </c>
      <c r="R620" s="41" t="str">
        <f>IFERROR(IF(K620="handling and wharfage",SUM(P620:Q620),IF(OR(K620="tank",K620="car",K620="boat"),INDEX(Rate!$B$4:$M$25,MATCH('Line&amp;Pheonix'!N620,Rate!$A$4:$A$25,0),MATCH('Line&amp;Pheonix'!L620,Rate!$B$3:$M$3,0))*O620*0.8,INDEX(Rate!$B$4:$M$25,MATCH('Line&amp;Pheonix'!N620,Rate!$A$4:$A$25,0),MATCH('Line&amp;Pheonix'!L620,Rate!$B$3:$M$3,0))*O620)),"")</f>
        <v/>
      </c>
      <c r="T620" s="42" t="str">
        <f t="shared" si="34"/>
        <v/>
      </c>
    </row>
    <row r="621" spans="16:20">
      <c r="P621" s="41" t="str">
        <f t="shared" si="32"/>
        <v/>
      </c>
      <c r="Q621" s="41" t="str">
        <f t="shared" si="33"/>
        <v/>
      </c>
      <c r="R621" s="41" t="str">
        <f>IFERROR(IF(K621="handling and wharfage",SUM(P621:Q621),IF(OR(K621="tank",K621="car",K621="boat"),INDEX(Rate!$B$4:$M$25,MATCH('Line&amp;Pheonix'!N621,Rate!$A$4:$A$25,0),MATCH('Line&amp;Pheonix'!L621,Rate!$B$3:$M$3,0))*O621*0.8,INDEX(Rate!$B$4:$M$25,MATCH('Line&amp;Pheonix'!N621,Rate!$A$4:$A$25,0),MATCH('Line&amp;Pheonix'!L621,Rate!$B$3:$M$3,0))*O621)),"")</f>
        <v/>
      </c>
      <c r="T621" s="42" t="str">
        <f t="shared" si="34"/>
        <v/>
      </c>
    </row>
    <row r="622" spans="16:20">
      <c r="P622" s="41" t="str">
        <f t="shared" si="32"/>
        <v/>
      </c>
      <c r="Q622" s="41" t="str">
        <f t="shared" si="33"/>
        <v/>
      </c>
      <c r="R622" s="41" t="str">
        <f>IFERROR(IF(K622="handling and wharfage",SUM(P622:Q622),IF(OR(K622="tank",K622="car",K622="boat"),INDEX(Rate!$B$4:$M$25,MATCH('Line&amp;Pheonix'!N622,Rate!$A$4:$A$25,0),MATCH('Line&amp;Pheonix'!L622,Rate!$B$3:$M$3,0))*O622*0.8,INDEX(Rate!$B$4:$M$25,MATCH('Line&amp;Pheonix'!N622,Rate!$A$4:$A$25,0),MATCH('Line&amp;Pheonix'!L622,Rate!$B$3:$M$3,0))*O622)),"")</f>
        <v/>
      </c>
      <c r="T622" s="42" t="str">
        <f t="shared" si="34"/>
        <v/>
      </c>
    </row>
    <row r="623" spans="16:20">
      <c r="P623" s="41" t="str">
        <f t="shared" si="32"/>
        <v/>
      </c>
      <c r="Q623" s="41" t="str">
        <f t="shared" si="33"/>
        <v/>
      </c>
      <c r="R623" s="41" t="str">
        <f>IFERROR(IF(K623="handling and wharfage",SUM(P623:Q623),IF(OR(K623="tank",K623="car",K623="boat"),INDEX(Rate!$B$4:$M$25,MATCH('Line&amp;Pheonix'!N623,Rate!$A$4:$A$25,0),MATCH('Line&amp;Pheonix'!L623,Rate!$B$3:$M$3,0))*O623*0.8,INDEX(Rate!$B$4:$M$25,MATCH('Line&amp;Pheonix'!N623,Rate!$A$4:$A$25,0),MATCH('Line&amp;Pheonix'!L623,Rate!$B$3:$M$3,0))*O623)),"")</f>
        <v/>
      </c>
      <c r="T623" s="42" t="str">
        <f t="shared" si="34"/>
        <v/>
      </c>
    </row>
    <row r="624" spans="16:20">
      <c r="P624" s="41" t="str">
        <f t="shared" si="32"/>
        <v/>
      </c>
      <c r="Q624" s="41" t="str">
        <f t="shared" si="33"/>
        <v/>
      </c>
      <c r="R624" s="41" t="str">
        <f>IFERROR(IF(K624="handling and wharfage",SUM(P624:Q624),IF(OR(K624="tank",K624="car",K624="boat"),INDEX(Rate!$B$4:$M$25,MATCH('Line&amp;Pheonix'!N624,Rate!$A$4:$A$25,0),MATCH('Line&amp;Pheonix'!L624,Rate!$B$3:$M$3,0))*O624*0.8,INDEX(Rate!$B$4:$M$25,MATCH('Line&amp;Pheonix'!N624,Rate!$A$4:$A$25,0),MATCH('Line&amp;Pheonix'!L624,Rate!$B$3:$M$3,0))*O624)),"")</f>
        <v/>
      </c>
      <c r="T624" s="42" t="str">
        <f t="shared" si="34"/>
        <v/>
      </c>
    </row>
    <row r="625" spans="16:20">
      <c r="P625" s="41" t="str">
        <f t="shared" si="32"/>
        <v/>
      </c>
      <c r="Q625" s="41" t="str">
        <f t="shared" si="33"/>
        <v/>
      </c>
      <c r="R625" s="41" t="str">
        <f>IFERROR(IF(K625="handling and wharfage",SUM(P625:Q625),IF(OR(K625="tank",K625="car",K625="boat"),INDEX(Rate!$B$4:$M$25,MATCH('Line&amp;Pheonix'!N625,Rate!$A$4:$A$25,0),MATCH('Line&amp;Pheonix'!L625,Rate!$B$3:$M$3,0))*O625*0.8,INDEX(Rate!$B$4:$M$25,MATCH('Line&amp;Pheonix'!N625,Rate!$A$4:$A$25,0),MATCH('Line&amp;Pheonix'!L625,Rate!$B$3:$M$3,0))*O625)),"")</f>
        <v/>
      </c>
      <c r="T625" s="42" t="str">
        <f t="shared" si="34"/>
        <v/>
      </c>
    </row>
    <row r="626" spans="16:20">
      <c r="P626" s="41" t="str">
        <f t="shared" ref="P626:P689" si="35">IF(OR(K626="handling and wharfage",K626="rau handling and wharfage"),O626*42.1,"")</f>
        <v/>
      </c>
      <c r="Q626" s="41" t="str">
        <f t="shared" ref="Q626:Q689" si="36">IF(K626&lt;&gt;"handling and wharfage","",O626*3.5)</f>
        <v/>
      </c>
      <c r="R626" s="41" t="str">
        <f>IFERROR(IF(K626="handling and wharfage",SUM(P626:Q626),IF(OR(K626="tank",K626="car",K626="boat"),INDEX(Rate!$B$4:$M$25,MATCH('Line&amp;Pheonix'!N626,Rate!$A$4:$A$25,0),MATCH('Line&amp;Pheonix'!L626,Rate!$B$3:$M$3,0))*O626*0.8,INDEX(Rate!$B$4:$M$25,MATCH('Line&amp;Pheonix'!N626,Rate!$A$4:$A$25,0),MATCH('Line&amp;Pheonix'!L626,Rate!$B$3:$M$3,0))*O626)),"")</f>
        <v/>
      </c>
      <c r="T626" s="42" t="str">
        <f t="shared" ref="T626:T689" si="37">IF(ISBLANK(K626),"",IF(K626&lt;&gt;"handling and wharfage","F0070000061A","E31180000331"))</f>
        <v/>
      </c>
    </row>
    <row r="627" spans="16:20">
      <c r="P627" s="41" t="str">
        <f t="shared" si="35"/>
        <v/>
      </c>
      <c r="Q627" s="41" t="str">
        <f t="shared" si="36"/>
        <v/>
      </c>
      <c r="R627" s="41" t="str">
        <f>IFERROR(IF(K627="handling and wharfage",SUM(P627:Q627),IF(OR(K627="tank",K627="car",K627="boat"),INDEX(Rate!$B$4:$M$25,MATCH('Line&amp;Pheonix'!N627,Rate!$A$4:$A$25,0),MATCH('Line&amp;Pheonix'!L627,Rate!$B$3:$M$3,0))*O627*0.8,INDEX(Rate!$B$4:$M$25,MATCH('Line&amp;Pheonix'!N627,Rate!$A$4:$A$25,0),MATCH('Line&amp;Pheonix'!L627,Rate!$B$3:$M$3,0))*O627)),"")</f>
        <v/>
      </c>
      <c r="T627" s="42" t="str">
        <f t="shared" si="37"/>
        <v/>
      </c>
    </row>
    <row r="628" spans="16:20">
      <c r="P628" s="41" t="str">
        <f t="shared" si="35"/>
        <v/>
      </c>
      <c r="Q628" s="41" t="str">
        <f t="shared" si="36"/>
        <v/>
      </c>
      <c r="R628" s="41" t="str">
        <f>IFERROR(IF(K628="handling and wharfage",SUM(P628:Q628),IF(OR(K628="tank",K628="car",K628="boat"),INDEX(Rate!$B$4:$M$25,MATCH('Line&amp;Pheonix'!N628,Rate!$A$4:$A$25,0),MATCH('Line&amp;Pheonix'!L628,Rate!$B$3:$M$3,0))*O628*0.8,INDEX(Rate!$B$4:$M$25,MATCH('Line&amp;Pheonix'!N628,Rate!$A$4:$A$25,0),MATCH('Line&amp;Pheonix'!L628,Rate!$B$3:$M$3,0))*O628)),"")</f>
        <v/>
      </c>
      <c r="T628" s="42" t="str">
        <f t="shared" si="37"/>
        <v/>
      </c>
    </row>
    <row r="629" spans="16:20">
      <c r="P629" s="41" t="str">
        <f t="shared" si="35"/>
        <v/>
      </c>
      <c r="Q629" s="41" t="str">
        <f t="shared" si="36"/>
        <v/>
      </c>
      <c r="R629" s="41" t="str">
        <f>IFERROR(IF(K629="handling and wharfage",SUM(P629:Q629),IF(OR(K629="tank",K629="car",K629="boat"),INDEX(Rate!$B$4:$M$25,MATCH('Line&amp;Pheonix'!N629,Rate!$A$4:$A$25,0),MATCH('Line&amp;Pheonix'!L629,Rate!$B$3:$M$3,0))*O629*0.8,INDEX(Rate!$B$4:$M$25,MATCH('Line&amp;Pheonix'!N629,Rate!$A$4:$A$25,0),MATCH('Line&amp;Pheonix'!L629,Rate!$B$3:$M$3,0))*O629)),"")</f>
        <v/>
      </c>
      <c r="T629" s="42" t="str">
        <f t="shared" si="37"/>
        <v/>
      </c>
    </row>
    <row r="630" spans="16:20">
      <c r="P630" s="41" t="str">
        <f t="shared" si="35"/>
        <v/>
      </c>
      <c r="Q630" s="41" t="str">
        <f t="shared" si="36"/>
        <v/>
      </c>
      <c r="R630" s="41" t="str">
        <f>IFERROR(IF(K630="handling and wharfage",SUM(P630:Q630),IF(OR(K630="tank",K630="car",K630="boat"),INDEX(Rate!$B$4:$M$25,MATCH('Line&amp;Pheonix'!N630,Rate!$A$4:$A$25,0),MATCH('Line&amp;Pheonix'!L630,Rate!$B$3:$M$3,0))*O630*0.8,INDEX(Rate!$B$4:$M$25,MATCH('Line&amp;Pheonix'!N630,Rate!$A$4:$A$25,0),MATCH('Line&amp;Pheonix'!L630,Rate!$B$3:$M$3,0))*O630)),"")</f>
        <v/>
      </c>
      <c r="T630" s="42" t="str">
        <f t="shared" si="37"/>
        <v/>
      </c>
    </row>
    <row r="631" spans="16:20">
      <c r="P631" s="41" t="str">
        <f t="shared" si="35"/>
        <v/>
      </c>
      <c r="Q631" s="41" t="str">
        <f t="shared" si="36"/>
        <v/>
      </c>
      <c r="R631" s="41" t="str">
        <f>IFERROR(IF(K631="handling and wharfage",SUM(P631:Q631),IF(OR(K631="tank",K631="car",K631="boat"),INDEX(Rate!$B$4:$M$25,MATCH('Line&amp;Pheonix'!N631,Rate!$A$4:$A$25,0),MATCH('Line&amp;Pheonix'!L631,Rate!$B$3:$M$3,0))*O631*0.8,INDEX(Rate!$B$4:$M$25,MATCH('Line&amp;Pheonix'!N631,Rate!$A$4:$A$25,0),MATCH('Line&amp;Pheonix'!L631,Rate!$B$3:$M$3,0))*O631)),"")</f>
        <v/>
      </c>
      <c r="T631" s="42" t="str">
        <f t="shared" si="37"/>
        <v/>
      </c>
    </row>
    <row r="632" spans="16:20">
      <c r="P632" s="41" t="str">
        <f t="shared" si="35"/>
        <v/>
      </c>
      <c r="Q632" s="41" t="str">
        <f t="shared" si="36"/>
        <v/>
      </c>
      <c r="R632" s="41" t="str">
        <f>IFERROR(IF(K632="handling and wharfage",SUM(P632:Q632),IF(OR(K632="tank",K632="car",K632="boat"),INDEX(Rate!$B$4:$M$25,MATCH('Line&amp;Pheonix'!N632,Rate!$A$4:$A$25,0),MATCH('Line&amp;Pheonix'!L632,Rate!$B$3:$M$3,0))*O632*0.8,INDEX(Rate!$B$4:$M$25,MATCH('Line&amp;Pheonix'!N632,Rate!$A$4:$A$25,0),MATCH('Line&amp;Pheonix'!L632,Rate!$B$3:$M$3,0))*O632)),"")</f>
        <v/>
      </c>
      <c r="T632" s="42" t="str">
        <f t="shared" si="37"/>
        <v/>
      </c>
    </row>
    <row r="633" spans="16:20">
      <c r="P633" s="41" t="str">
        <f t="shared" si="35"/>
        <v/>
      </c>
      <c r="Q633" s="41" t="str">
        <f t="shared" si="36"/>
        <v/>
      </c>
      <c r="R633" s="41" t="str">
        <f>IFERROR(IF(K633="handling and wharfage",SUM(P633:Q633),IF(OR(K633="tank",K633="car",K633="boat"),INDEX(Rate!$B$4:$M$25,MATCH('Line&amp;Pheonix'!N633,Rate!$A$4:$A$25,0),MATCH('Line&amp;Pheonix'!L633,Rate!$B$3:$M$3,0))*O633*0.8,INDEX(Rate!$B$4:$M$25,MATCH('Line&amp;Pheonix'!N633,Rate!$A$4:$A$25,0),MATCH('Line&amp;Pheonix'!L633,Rate!$B$3:$M$3,0))*O633)),"")</f>
        <v/>
      </c>
      <c r="T633" s="42" t="str">
        <f t="shared" si="37"/>
        <v/>
      </c>
    </row>
    <row r="634" spans="16:20">
      <c r="P634" s="41" t="str">
        <f t="shared" si="35"/>
        <v/>
      </c>
      <c r="Q634" s="41" t="str">
        <f t="shared" si="36"/>
        <v/>
      </c>
      <c r="R634" s="41" t="str">
        <f>IFERROR(IF(K634="handling and wharfage",SUM(P634:Q634),IF(OR(K634="tank",K634="car",K634="boat"),INDEX(Rate!$B$4:$M$25,MATCH('Line&amp;Pheonix'!N634,Rate!$A$4:$A$25,0),MATCH('Line&amp;Pheonix'!L634,Rate!$B$3:$M$3,0))*O634*0.8,INDEX(Rate!$B$4:$M$25,MATCH('Line&amp;Pheonix'!N634,Rate!$A$4:$A$25,0),MATCH('Line&amp;Pheonix'!L634,Rate!$B$3:$M$3,0))*O634)),"")</f>
        <v/>
      </c>
      <c r="T634" s="42" t="str">
        <f t="shared" si="37"/>
        <v/>
      </c>
    </row>
    <row r="635" spans="16:20">
      <c r="P635" s="41" t="str">
        <f t="shared" si="35"/>
        <v/>
      </c>
      <c r="Q635" s="41" t="str">
        <f t="shared" si="36"/>
        <v/>
      </c>
      <c r="R635" s="41" t="str">
        <f>IFERROR(IF(K635="handling and wharfage",SUM(P635:Q635),IF(OR(K635="tank",K635="car",K635="boat"),INDEX(Rate!$B$4:$M$25,MATCH('Line&amp;Pheonix'!N635,Rate!$A$4:$A$25,0),MATCH('Line&amp;Pheonix'!L635,Rate!$B$3:$M$3,0))*O635*0.8,INDEX(Rate!$B$4:$M$25,MATCH('Line&amp;Pheonix'!N635,Rate!$A$4:$A$25,0),MATCH('Line&amp;Pheonix'!L635,Rate!$B$3:$M$3,0))*O635)),"")</f>
        <v/>
      </c>
      <c r="T635" s="42" t="str">
        <f t="shared" si="37"/>
        <v/>
      </c>
    </row>
    <row r="636" spans="16:20">
      <c r="P636" s="41" t="str">
        <f t="shared" si="35"/>
        <v/>
      </c>
      <c r="Q636" s="41" t="str">
        <f t="shared" si="36"/>
        <v/>
      </c>
      <c r="R636" s="41" t="str">
        <f>IFERROR(IF(K636="handling and wharfage",SUM(P636:Q636),IF(OR(K636="tank",K636="car",K636="boat"),INDEX(Rate!$B$4:$M$25,MATCH('Line&amp;Pheonix'!N636,Rate!$A$4:$A$25,0),MATCH('Line&amp;Pheonix'!L636,Rate!$B$3:$M$3,0))*O636*0.8,INDEX(Rate!$B$4:$M$25,MATCH('Line&amp;Pheonix'!N636,Rate!$A$4:$A$25,0),MATCH('Line&amp;Pheonix'!L636,Rate!$B$3:$M$3,0))*O636)),"")</f>
        <v/>
      </c>
      <c r="T636" s="42" t="str">
        <f t="shared" si="37"/>
        <v/>
      </c>
    </row>
    <row r="637" spans="16:20">
      <c r="P637" s="41" t="str">
        <f t="shared" si="35"/>
        <v/>
      </c>
      <c r="Q637" s="41" t="str">
        <f t="shared" si="36"/>
        <v/>
      </c>
      <c r="R637" s="41" t="str">
        <f>IFERROR(IF(K637="handling and wharfage",SUM(P637:Q637),IF(OR(K637="tank",K637="car",K637="boat"),INDEX(Rate!$B$4:$M$25,MATCH('Line&amp;Pheonix'!N637,Rate!$A$4:$A$25,0),MATCH('Line&amp;Pheonix'!L637,Rate!$B$3:$M$3,0))*O637*0.8,INDEX(Rate!$B$4:$M$25,MATCH('Line&amp;Pheonix'!N637,Rate!$A$4:$A$25,0),MATCH('Line&amp;Pheonix'!L637,Rate!$B$3:$M$3,0))*O637)),"")</f>
        <v/>
      </c>
      <c r="T637" s="42" t="str">
        <f t="shared" si="37"/>
        <v/>
      </c>
    </row>
    <row r="638" spans="16:20">
      <c r="P638" s="41" t="str">
        <f t="shared" si="35"/>
        <v/>
      </c>
      <c r="Q638" s="41" t="str">
        <f t="shared" si="36"/>
        <v/>
      </c>
      <c r="R638" s="41" t="str">
        <f>IFERROR(IF(K638="handling and wharfage",SUM(P638:Q638),IF(OR(K638="tank",K638="car",K638="boat"),INDEX(Rate!$B$4:$M$25,MATCH('Line&amp;Pheonix'!N638,Rate!$A$4:$A$25,0),MATCH('Line&amp;Pheonix'!L638,Rate!$B$3:$M$3,0))*O638*0.8,INDEX(Rate!$B$4:$M$25,MATCH('Line&amp;Pheonix'!N638,Rate!$A$4:$A$25,0),MATCH('Line&amp;Pheonix'!L638,Rate!$B$3:$M$3,0))*O638)),"")</f>
        <v/>
      </c>
      <c r="T638" s="42" t="str">
        <f t="shared" si="37"/>
        <v/>
      </c>
    </row>
    <row r="639" spans="16:20">
      <c r="P639" s="41" t="str">
        <f t="shared" si="35"/>
        <v/>
      </c>
      <c r="Q639" s="41" t="str">
        <f t="shared" si="36"/>
        <v/>
      </c>
      <c r="R639" s="41" t="str">
        <f>IFERROR(IF(K639="handling and wharfage",SUM(P639:Q639),IF(OR(K639="tank",K639="car",K639="boat"),INDEX(Rate!$B$4:$M$25,MATCH('Line&amp;Pheonix'!N639,Rate!$A$4:$A$25,0),MATCH('Line&amp;Pheonix'!L639,Rate!$B$3:$M$3,0))*O639*0.8,INDEX(Rate!$B$4:$M$25,MATCH('Line&amp;Pheonix'!N639,Rate!$A$4:$A$25,0),MATCH('Line&amp;Pheonix'!L639,Rate!$B$3:$M$3,0))*O639)),"")</f>
        <v/>
      </c>
      <c r="T639" s="42" t="str">
        <f t="shared" si="37"/>
        <v/>
      </c>
    </row>
    <row r="640" spans="16:20">
      <c r="P640" s="41" t="str">
        <f t="shared" si="35"/>
        <v/>
      </c>
      <c r="Q640" s="41" t="str">
        <f t="shared" si="36"/>
        <v/>
      </c>
      <c r="R640" s="41" t="str">
        <f>IFERROR(IF(K640="handling and wharfage",SUM(P640:Q640),IF(OR(K640="tank",K640="car",K640="boat"),INDEX(Rate!$B$4:$M$25,MATCH('Line&amp;Pheonix'!N640,Rate!$A$4:$A$25,0),MATCH('Line&amp;Pheonix'!L640,Rate!$B$3:$M$3,0))*O640*0.8,INDEX(Rate!$B$4:$M$25,MATCH('Line&amp;Pheonix'!N640,Rate!$A$4:$A$25,0),MATCH('Line&amp;Pheonix'!L640,Rate!$B$3:$M$3,0))*O640)),"")</f>
        <v/>
      </c>
      <c r="T640" s="42" t="str">
        <f t="shared" si="37"/>
        <v/>
      </c>
    </row>
    <row r="641" spans="16:20">
      <c r="P641" s="41" t="str">
        <f t="shared" si="35"/>
        <v/>
      </c>
      <c r="Q641" s="41" t="str">
        <f t="shared" si="36"/>
        <v/>
      </c>
      <c r="R641" s="41" t="str">
        <f>IFERROR(IF(K641="handling and wharfage",SUM(P641:Q641),IF(OR(K641="tank",K641="car",K641="boat"),INDEX(Rate!$B$4:$M$25,MATCH('Line&amp;Pheonix'!N641,Rate!$A$4:$A$25,0),MATCH('Line&amp;Pheonix'!L641,Rate!$B$3:$M$3,0))*O641*0.8,INDEX(Rate!$B$4:$M$25,MATCH('Line&amp;Pheonix'!N641,Rate!$A$4:$A$25,0),MATCH('Line&amp;Pheonix'!L641,Rate!$B$3:$M$3,0))*O641)),"")</f>
        <v/>
      </c>
      <c r="T641" s="42" t="str">
        <f t="shared" si="37"/>
        <v/>
      </c>
    </row>
    <row r="642" spans="16:20">
      <c r="P642" s="41" t="str">
        <f t="shared" si="35"/>
        <v/>
      </c>
      <c r="Q642" s="41" t="str">
        <f t="shared" si="36"/>
        <v/>
      </c>
      <c r="R642" s="41" t="str">
        <f>IFERROR(IF(K642="handling and wharfage",SUM(P642:Q642),IF(OR(K642="tank",K642="car",K642="boat"),INDEX(Rate!$B$4:$M$25,MATCH('Line&amp;Pheonix'!N642,Rate!$A$4:$A$25,0),MATCH('Line&amp;Pheonix'!L642,Rate!$B$3:$M$3,0))*O642*0.8,INDEX(Rate!$B$4:$M$25,MATCH('Line&amp;Pheonix'!N642,Rate!$A$4:$A$25,0),MATCH('Line&amp;Pheonix'!L642,Rate!$B$3:$M$3,0))*O642)),"")</f>
        <v/>
      </c>
      <c r="T642" s="42" t="str">
        <f t="shared" si="37"/>
        <v/>
      </c>
    </row>
    <row r="643" spans="16:20">
      <c r="P643" s="41" t="str">
        <f t="shared" si="35"/>
        <v/>
      </c>
      <c r="Q643" s="41" t="str">
        <f t="shared" si="36"/>
        <v/>
      </c>
      <c r="R643" s="41" t="str">
        <f>IFERROR(IF(K643="handling and wharfage",SUM(P643:Q643),IF(OR(K643="tank",K643="car",K643="boat"),INDEX(Rate!$B$4:$M$25,MATCH('Line&amp;Pheonix'!N643,Rate!$A$4:$A$25,0),MATCH('Line&amp;Pheonix'!L643,Rate!$B$3:$M$3,0))*O643*0.8,INDEX(Rate!$B$4:$M$25,MATCH('Line&amp;Pheonix'!N643,Rate!$A$4:$A$25,0),MATCH('Line&amp;Pheonix'!L643,Rate!$B$3:$M$3,0))*O643)),"")</f>
        <v/>
      </c>
      <c r="T643" s="42" t="str">
        <f t="shared" si="37"/>
        <v/>
      </c>
    </row>
    <row r="644" spans="16:20">
      <c r="P644" s="41" t="str">
        <f t="shared" si="35"/>
        <v/>
      </c>
      <c r="Q644" s="41" t="str">
        <f t="shared" si="36"/>
        <v/>
      </c>
      <c r="R644" s="41" t="str">
        <f>IFERROR(IF(K644="handling and wharfage",SUM(P644:Q644),IF(OR(K644="tank",K644="car",K644="boat"),INDEX(Rate!$B$4:$M$25,MATCH('Line&amp;Pheonix'!N644,Rate!$A$4:$A$25,0),MATCH('Line&amp;Pheonix'!L644,Rate!$B$3:$M$3,0))*O644*0.8,INDEX(Rate!$B$4:$M$25,MATCH('Line&amp;Pheonix'!N644,Rate!$A$4:$A$25,0),MATCH('Line&amp;Pheonix'!L644,Rate!$B$3:$M$3,0))*O644)),"")</f>
        <v/>
      </c>
      <c r="T644" s="42" t="str">
        <f t="shared" si="37"/>
        <v/>
      </c>
    </row>
    <row r="645" spans="16:20">
      <c r="P645" s="41" t="str">
        <f t="shared" si="35"/>
        <v/>
      </c>
      <c r="Q645" s="41" t="str">
        <f t="shared" si="36"/>
        <v/>
      </c>
      <c r="R645" s="41" t="str">
        <f>IFERROR(IF(K645="handling and wharfage",SUM(P645:Q645),IF(OR(K645="tank",K645="car",K645="boat"),INDEX(Rate!$B$4:$M$25,MATCH('Line&amp;Pheonix'!N645,Rate!$A$4:$A$25,0),MATCH('Line&amp;Pheonix'!L645,Rate!$B$3:$M$3,0))*O645*0.8,INDEX(Rate!$B$4:$M$25,MATCH('Line&amp;Pheonix'!N645,Rate!$A$4:$A$25,0),MATCH('Line&amp;Pheonix'!L645,Rate!$B$3:$M$3,0))*O645)),"")</f>
        <v/>
      </c>
      <c r="T645" s="42" t="str">
        <f t="shared" si="37"/>
        <v/>
      </c>
    </row>
    <row r="646" spans="16:20">
      <c r="P646" s="41" t="str">
        <f t="shared" si="35"/>
        <v/>
      </c>
      <c r="Q646" s="41" t="str">
        <f t="shared" si="36"/>
        <v/>
      </c>
      <c r="R646" s="41" t="str">
        <f>IFERROR(IF(K646="handling and wharfage",SUM(P646:Q646),IF(OR(K646="tank",K646="car",K646="boat"),INDEX(Rate!$B$4:$M$25,MATCH('Line&amp;Pheonix'!N646,Rate!$A$4:$A$25,0),MATCH('Line&amp;Pheonix'!L646,Rate!$B$3:$M$3,0))*O646*0.8,INDEX(Rate!$B$4:$M$25,MATCH('Line&amp;Pheonix'!N646,Rate!$A$4:$A$25,0),MATCH('Line&amp;Pheonix'!L646,Rate!$B$3:$M$3,0))*O646)),"")</f>
        <v/>
      </c>
      <c r="T646" s="42" t="str">
        <f t="shared" si="37"/>
        <v/>
      </c>
    </row>
    <row r="647" spans="16:20">
      <c r="P647" s="41" t="str">
        <f t="shared" si="35"/>
        <v/>
      </c>
      <c r="Q647" s="41" t="str">
        <f t="shared" si="36"/>
        <v/>
      </c>
      <c r="R647" s="41" t="str">
        <f>IFERROR(IF(K647="handling and wharfage",SUM(P647:Q647),IF(OR(K647="tank",K647="car",K647="boat"),INDEX(Rate!$B$4:$M$25,MATCH('Line&amp;Pheonix'!N647,Rate!$A$4:$A$25,0),MATCH('Line&amp;Pheonix'!L647,Rate!$B$3:$M$3,0))*O647*0.8,INDEX(Rate!$B$4:$M$25,MATCH('Line&amp;Pheonix'!N647,Rate!$A$4:$A$25,0),MATCH('Line&amp;Pheonix'!L647,Rate!$B$3:$M$3,0))*O647)),"")</f>
        <v/>
      </c>
      <c r="T647" s="42" t="str">
        <f t="shared" si="37"/>
        <v/>
      </c>
    </row>
    <row r="648" spans="16:20">
      <c r="P648" s="41" t="str">
        <f t="shared" si="35"/>
        <v/>
      </c>
      <c r="Q648" s="41" t="str">
        <f t="shared" si="36"/>
        <v/>
      </c>
      <c r="R648" s="41" t="str">
        <f>IFERROR(IF(K648="handling and wharfage",SUM(P648:Q648),IF(OR(K648="tank",K648="car",K648="boat"),INDEX(Rate!$B$4:$M$25,MATCH('Line&amp;Pheonix'!N648,Rate!$A$4:$A$25,0),MATCH('Line&amp;Pheonix'!L648,Rate!$B$3:$M$3,0))*O648*0.8,INDEX(Rate!$B$4:$M$25,MATCH('Line&amp;Pheonix'!N648,Rate!$A$4:$A$25,0),MATCH('Line&amp;Pheonix'!L648,Rate!$B$3:$M$3,0))*O648)),"")</f>
        <v/>
      </c>
      <c r="T648" s="42" t="str">
        <f t="shared" si="37"/>
        <v/>
      </c>
    </row>
    <row r="649" spans="16:20">
      <c r="P649" s="41" t="str">
        <f t="shared" si="35"/>
        <v/>
      </c>
      <c r="Q649" s="41" t="str">
        <f t="shared" si="36"/>
        <v/>
      </c>
      <c r="R649" s="41" t="str">
        <f>IFERROR(IF(K649="handling and wharfage",SUM(P649:Q649),IF(OR(K649="tank",K649="car",K649="boat"),INDEX(Rate!$B$4:$M$25,MATCH('Line&amp;Pheonix'!N649,Rate!$A$4:$A$25,0),MATCH('Line&amp;Pheonix'!L649,Rate!$B$3:$M$3,0))*O649*0.8,INDEX(Rate!$B$4:$M$25,MATCH('Line&amp;Pheonix'!N649,Rate!$A$4:$A$25,0),MATCH('Line&amp;Pheonix'!L649,Rate!$B$3:$M$3,0))*O649)),"")</f>
        <v/>
      </c>
      <c r="T649" s="42" t="str">
        <f t="shared" si="37"/>
        <v/>
      </c>
    </row>
    <row r="650" spans="16:20">
      <c r="P650" s="41" t="str">
        <f t="shared" si="35"/>
        <v/>
      </c>
      <c r="Q650" s="41" t="str">
        <f t="shared" si="36"/>
        <v/>
      </c>
      <c r="R650" s="41" t="str">
        <f>IFERROR(IF(K650="handling and wharfage",SUM(P650:Q650),IF(OR(K650="tank",K650="car",K650="boat"),INDEX(Rate!$B$4:$M$25,MATCH('Line&amp;Pheonix'!N650,Rate!$A$4:$A$25,0),MATCH('Line&amp;Pheonix'!L650,Rate!$B$3:$M$3,0))*O650*0.8,INDEX(Rate!$B$4:$M$25,MATCH('Line&amp;Pheonix'!N650,Rate!$A$4:$A$25,0),MATCH('Line&amp;Pheonix'!L650,Rate!$B$3:$M$3,0))*O650)),"")</f>
        <v/>
      </c>
      <c r="T650" s="42" t="str">
        <f t="shared" si="37"/>
        <v/>
      </c>
    </row>
    <row r="651" spans="16:20">
      <c r="P651" s="41" t="str">
        <f t="shared" si="35"/>
        <v/>
      </c>
      <c r="Q651" s="41" t="str">
        <f t="shared" si="36"/>
        <v/>
      </c>
      <c r="R651" s="41" t="str">
        <f>IFERROR(IF(K651="handling and wharfage",SUM(P651:Q651),IF(OR(K651="tank",K651="car",K651="boat"),INDEX(Rate!$B$4:$M$25,MATCH('Line&amp;Pheonix'!N651,Rate!$A$4:$A$25,0),MATCH('Line&amp;Pheonix'!L651,Rate!$B$3:$M$3,0))*O651*0.8,INDEX(Rate!$B$4:$M$25,MATCH('Line&amp;Pheonix'!N651,Rate!$A$4:$A$25,0),MATCH('Line&amp;Pheonix'!L651,Rate!$B$3:$M$3,0))*O651)),"")</f>
        <v/>
      </c>
      <c r="T651" s="42" t="str">
        <f t="shared" si="37"/>
        <v/>
      </c>
    </row>
    <row r="652" spans="16:20">
      <c r="P652" s="41" t="str">
        <f t="shared" si="35"/>
        <v/>
      </c>
      <c r="Q652" s="41" t="str">
        <f t="shared" si="36"/>
        <v/>
      </c>
      <c r="R652" s="41" t="str">
        <f>IFERROR(IF(K652="handling and wharfage",SUM(P652:Q652),IF(OR(K652="tank",K652="car",K652="boat"),INDEX(Rate!$B$4:$M$25,MATCH('Line&amp;Pheonix'!N652,Rate!$A$4:$A$25,0),MATCH('Line&amp;Pheonix'!L652,Rate!$B$3:$M$3,0))*O652*0.8,INDEX(Rate!$B$4:$M$25,MATCH('Line&amp;Pheonix'!N652,Rate!$A$4:$A$25,0),MATCH('Line&amp;Pheonix'!L652,Rate!$B$3:$M$3,0))*O652)),"")</f>
        <v/>
      </c>
      <c r="T652" s="42" t="str">
        <f t="shared" si="37"/>
        <v/>
      </c>
    </row>
    <row r="653" spans="16:20">
      <c r="P653" s="41" t="str">
        <f t="shared" si="35"/>
        <v/>
      </c>
      <c r="Q653" s="41" t="str">
        <f t="shared" si="36"/>
        <v/>
      </c>
      <c r="R653" s="41" t="str">
        <f>IFERROR(IF(K653="handling and wharfage",SUM(P653:Q653),IF(OR(K653="tank",K653="car",K653="boat"),INDEX(Rate!$B$4:$M$25,MATCH('Line&amp;Pheonix'!N653,Rate!$A$4:$A$25,0),MATCH('Line&amp;Pheonix'!L653,Rate!$B$3:$M$3,0))*O653*0.8,INDEX(Rate!$B$4:$M$25,MATCH('Line&amp;Pheonix'!N653,Rate!$A$4:$A$25,0),MATCH('Line&amp;Pheonix'!L653,Rate!$B$3:$M$3,0))*O653)),"")</f>
        <v/>
      </c>
      <c r="T653" s="42" t="str">
        <f t="shared" si="37"/>
        <v/>
      </c>
    </row>
    <row r="654" spans="16:20">
      <c r="P654" s="41" t="str">
        <f t="shared" si="35"/>
        <v/>
      </c>
      <c r="Q654" s="41" t="str">
        <f t="shared" si="36"/>
        <v/>
      </c>
      <c r="R654" s="41" t="str">
        <f>IFERROR(IF(K654="handling and wharfage",SUM(P654:Q654),IF(OR(K654="tank",K654="car",K654="boat"),INDEX(Rate!$B$4:$M$25,MATCH('Line&amp;Pheonix'!N654,Rate!$A$4:$A$25,0),MATCH('Line&amp;Pheonix'!L654,Rate!$B$3:$M$3,0))*O654*0.8,INDEX(Rate!$B$4:$M$25,MATCH('Line&amp;Pheonix'!N654,Rate!$A$4:$A$25,0),MATCH('Line&amp;Pheonix'!L654,Rate!$B$3:$M$3,0))*O654)),"")</f>
        <v/>
      </c>
      <c r="T654" s="42" t="str">
        <f t="shared" si="37"/>
        <v/>
      </c>
    </row>
    <row r="655" spans="16:20">
      <c r="P655" s="41" t="str">
        <f t="shared" si="35"/>
        <v/>
      </c>
      <c r="Q655" s="41" t="str">
        <f t="shared" si="36"/>
        <v/>
      </c>
      <c r="R655" s="41" t="str">
        <f>IFERROR(IF(K655="handling and wharfage",SUM(P655:Q655),IF(OR(K655="tank",K655="car",K655="boat"),INDEX(Rate!$B$4:$M$25,MATCH('Line&amp;Pheonix'!N655,Rate!$A$4:$A$25,0),MATCH('Line&amp;Pheonix'!L655,Rate!$B$3:$M$3,0))*O655*0.8,INDEX(Rate!$B$4:$M$25,MATCH('Line&amp;Pheonix'!N655,Rate!$A$4:$A$25,0),MATCH('Line&amp;Pheonix'!L655,Rate!$B$3:$M$3,0))*O655)),"")</f>
        <v/>
      </c>
      <c r="T655" s="42" t="str">
        <f t="shared" si="37"/>
        <v/>
      </c>
    </row>
    <row r="656" spans="16:20">
      <c r="P656" s="41" t="str">
        <f t="shared" si="35"/>
        <v/>
      </c>
      <c r="Q656" s="41" t="str">
        <f t="shared" si="36"/>
        <v/>
      </c>
      <c r="R656" s="41" t="str">
        <f>IFERROR(IF(K656="handling and wharfage",SUM(P656:Q656),IF(OR(K656="tank",K656="car",K656="boat"),INDEX(Rate!$B$4:$M$25,MATCH('Line&amp;Pheonix'!N656,Rate!$A$4:$A$25,0),MATCH('Line&amp;Pheonix'!L656,Rate!$B$3:$M$3,0))*O656*0.8,INDEX(Rate!$B$4:$M$25,MATCH('Line&amp;Pheonix'!N656,Rate!$A$4:$A$25,0),MATCH('Line&amp;Pheonix'!L656,Rate!$B$3:$M$3,0))*O656)),"")</f>
        <v/>
      </c>
      <c r="T656" s="42" t="str">
        <f t="shared" si="37"/>
        <v/>
      </c>
    </row>
    <row r="657" spans="16:20">
      <c r="P657" s="41" t="str">
        <f t="shared" si="35"/>
        <v/>
      </c>
      <c r="Q657" s="41" t="str">
        <f t="shared" si="36"/>
        <v/>
      </c>
      <c r="R657" s="41" t="str">
        <f>IFERROR(IF(K657="handling and wharfage",SUM(P657:Q657),IF(OR(K657="tank",K657="car",K657="boat"),INDEX(Rate!$B$4:$M$25,MATCH('Line&amp;Pheonix'!N657,Rate!$A$4:$A$25,0),MATCH('Line&amp;Pheonix'!L657,Rate!$B$3:$M$3,0))*O657*0.8,INDEX(Rate!$B$4:$M$25,MATCH('Line&amp;Pheonix'!N657,Rate!$A$4:$A$25,0),MATCH('Line&amp;Pheonix'!L657,Rate!$B$3:$M$3,0))*O657)),"")</f>
        <v/>
      </c>
      <c r="T657" s="42" t="str">
        <f t="shared" si="37"/>
        <v/>
      </c>
    </row>
    <row r="658" spans="16:20">
      <c r="P658" s="41" t="str">
        <f t="shared" si="35"/>
        <v/>
      </c>
      <c r="Q658" s="41" t="str">
        <f t="shared" si="36"/>
        <v/>
      </c>
      <c r="R658" s="41" t="str">
        <f>IFERROR(IF(K658="handling and wharfage",SUM(P658:Q658),IF(OR(K658="tank",K658="car",K658="boat"),INDEX(Rate!$B$4:$M$25,MATCH('Line&amp;Pheonix'!N658,Rate!$A$4:$A$25,0),MATCH('Line&amp;Pheonix'!L658,Rate!$B$3:$M$3,0))*O658*0.8,INDEX(Rate!$B$4:$M$25,MATCH('Line&amp;Pheonix'!N658,Rate!$A$4:$A$25,0),MATCH('Line&amp;Pheonix'!L658,Rate!$B$3:$M$3,0))*O658)),"")</f>
        <v/>
      </c>
      <c r="T658" s="42" t="str">
        <f t="shared" si="37"/>
        <v/>
      </c>
    </row>
    <row r="659" spans="16:20">
      <c r="P659" s="41" t="str">
        <f t="shared" si="35"/>
        <v/>
      </c>
      <c r="Q659" s="41" t="str">
        <f t="shared" si="36"/>
        <v/>
      </c>
      <c r="R659" s="41" t="str">
        <f>IFERROR(IF(K659="handling and wharfage",SUM(P659:Q659),IF(OR(K659="tank",K659="car",K659="boat"),INDEX(Rate!$B$4:$M$25,MATCH('Line&amp;Pheonix'!N659,Rate!$A$4:$A$25,0),MATCH('Line&amp;Pheonix'!L659,Rate!$B$3:$M$3,0))*O659*0.8,INDEX(Rate!$B$4:$M$25,MATCH('Line&amp;Pheonix'!N659,Rate!$A$4:$A$25,0),MATCH('Line&amp;Pheonix'!L659,Rate!$B$3:$M$3,0))*O659)),"")</f>
        <v/>
      </c>
      <c r="T659" s="42" t="str">
        <f t="shared" si="37"/>
        <v/>
      </c>
    </row>
    <row r="660" spans="16:20">
      <c r="P660" s="41" t="str">
        <f t="shared" si="35"/>
        <v/>
      </c>
      <c r="Q660" s="41" t="str">
        <f t="shared" si="36"/>
        <v/>
      </c>
      <c r="R660" s="41" t="str">
        <f>IFERROR(IF(K660="handling and wharfage",SUM(P660:Q660),IF(OR(K660="tank",K660="car",K660="boat"),INDEX(Rate!$B$4:$M$25,MATCH('Line&amp;Pheonix'!N660,Rate!$A$4:$A$25,0),MATCH('Line&amp;Pheonix'!L660,Rate!$B$3:$M$3,0))*O660*0.8,INDEX(Rate!$B$4:$M$25,MATCH('Line&amp;Pheonix'!N660,Rate!$A$4:$A$25,0),MATCH('Line&amp;Pheonix'!L660,Rate!$B$3:$M$3,0))*O660)),"")</f>
        <v/>
      </c>
      <c r="T660" s="42" t="str">
        <f t="shared" si="37"/>
        <v/>
      </c>
    </row>
    <row r="661" spans="16:20">
      <c r="P661" s="41" t="str">
        <f t="shared" si="35"/>
        <v/>
      </c>
      <c r="Q661" s="41" t="str">
        <f t="shared" si="36"/>
        <v/>
      </c>
      <c r="R661" s="41" t="str">
        <f>IFERROR(IF(K661="handling and wharfage",SUM(P661:Q661),IF(OR(K661="tank",K661="car",K661="boat"),INDEX(Rate!$B$4:$M$25,MATCH('Line&amp;Pheonix'!N661,Rate!$A$4:$A$25,0),MATCH('Line&amp;Pheonix'!L661,Rate!$B$3:$M$3,0))*O661*0.8,INDEX(Rate!$B$4:$M$25,MATCH('Line&amp;Pheonix'!N661,Rate!$A$4:$A$25,0),MATCH('Line&amp;Pheonix'!L661,Rate!$B$3:$M$3,0))*O661)),"")</f>
        <v/>
      </c>
      <c r="T661" s="42" t="str">
        <f t="shared" si="37"/>
        <v/>
      </c>
    </row>
    <row r="662" spans="16:20">
      <c r="P662" s="41" t="str">
        <f t="shared" si="35"/>
        <v/>
      </c>
      <c r="Q662" s="41" t="str">
        <f t="shared" si="36"/>
        <v/>
      </c>
      <c r="R662" s="41" t="str">
        <f>IFERROR(IF(K662="handling and wharfage",SUM(P662:Q662),IF(OR(K662="tank",K662="car",K662="boat"),INDEX(Rate!$B$4:$M$25,MATCH('Line&amp;Pheonix'!N662,Rate!$A$4:$A$25,0),MATCH('Line&amp;Pheonix'!L662,Rate!$B$3:$M$3,0))*O662*0.8,INDEX(Rate!$B$4:$M$25,MATCH('Line&amp;Pheonix'!N662,Rate!$A$4:$A$25,0),MATCH('Line&amp;Pheonix'!L662,Rate!$B$3:$M$3,0))*O662)),"")</f>
        <v/>
      </c>
      <c r="T662" s="42" t="str">
        <f t="shared" si="37"/>
        <v/>
      </c>
    </row>
    <row r="663" spans="16:20">
      <c r="P663" s="41" t="str">
        <f t="shared" si="35"/>
        <v/>
      </c>
      <c r="Q663" s="41" t="str">
        <f t="shared" si="36"/>
        <v/>
      </c>
      <c r="R663" s="41" t="str">
        <f>IFERROR(IF(K663="handling and wharfage",SUM(P663:Q663),IF(OR(K663="tank",K663="car",K663="boat"),INDEX(Rate!$B$4:$M$25,MATCH('Line&amp;Pheonix'!N663,Rate!$A$4:$A$25,0),MATCH('Line&amp;Pheonix'!L663,Rate!$B$3:$M$3,0))*O663*0.8,INDEX(Rate!$B$4:$M$25,MATCH('Line&amp;Pheonix'!N663,Rate!$A$4:$A$25,0),MATCH('Line&amp;Pheonix'!L663,Rate!$B$3:$M$3,0))*O663)),"")</f>
        <v/>
      </c>
      <c r="T663" s="42" t="str">
        <f t="shared" si="37"/>
        <v/>
      </c>
    </row>
    <row r="664" spans="16:20">
      <c r="P664" s="41" t="str">
        <f t="shared" si="35"/>
        <v/>
      </c>
      <c r="Q664" s="41" t="str">
        <f t="shared" si="36"/>
        <v/>
      </c>
      <c r="R664" s="41" t="str">
        <f>IFERROR(IF(K664="handling and wharfage",SUM(P664:Q664),IF(OR(K664="tank",K664="car",K664="boat"),INDEX(Rate!$B$4:$M$25,MATCH('Line&amp;Pheonix'!N664,Rate!$A$4:$A$25,0),MATCH('Line&amp;Pheonix'!L664,Rate!$B$3:$M$3,0))*O664*0.8,INDEX(Rate!$B$4:$M$25,MATCH('Line&amp;Pheonix'!N664,Rate!$A$4:$A$25,0),MATCH('Line&amp;Pheonix'!L664,Rate!$B$3:$M$3,0))*O664)),"")</f>
        <v/>
      </c>
      <c r="T664" s="42" t="str">
        <f t="shared" si="37"/>
        <v/>
      </c>
    </row>
    <row r="665" spans="16:20">
      <c r="P665" s="41" t="str">
        <f t="shared" si="35"/>
        <v/>
      </c>
      <c r="Q665" s="41" t="str">
        <f t="shared" si="36"/>
        <v/>
      </c>
      <c r="R665" s="41" t="str">
        <f>IFERROR(IF(K665="handling and wharfage",SUM(P665:Q665),IF(OR(K665="tank",K665="car",K665="boat"),INDEX(Rate!$B$4:$M$25,MATCH('Line&amp;Pheonix'!N665,Rate!$A$4:$A$25,0),MATCH('Line&amp;Pheonix'!L665,Rate!$B$3:$M$3,0))*O665*0.8,INDEX(Rate!$B$4:$M$25,MATCH('Line&amp;Pheonix'!N665,Rate!$A$4:$A$25,0),MATCH('Line&amp;Pheonix'!L665,Rate!$B$3:$M$3,0))*O665)),"")</f>
        <v/>
      </c>
      <c r="T665" s="42" t="str">
        <f t="shared" si="37"/>
        <v/>
      </c>
    </row>
    <row r="666" spans="16:20">
      <c r="P666" s="41" t="str">
        <f t="shared" si="35"/>
        <v/>
      </c>
      <c r="Q666" s="41" t="str">
        <f t="shared" si="36"/>
        <v/>
      </c>
      <c r="R666" s="41" t="str">
        <f>IFERROR(IF(K666="handling and wharfage",SUM(P666:Q666),IF(OR(K666="tank",K666="car",K666="boat"),INDEX(Rate!$B$4:$M$25,MATCH('Line&amp;Pheonix'!N666,Rate!$A$4:$A$25,0),MATCH('Line&amp;Pheonix'!L666,Rate!$B$3:$M$3,0))*O666*0.8,INDEX(Rate!$B$4:$M$25,MATCH('Line&amp;Pheonix'!N666,Rate!$A$4:$A$25,0),MATCH('Line&amp;Pheonix'!L666,Rate!$B$3:$M$3,0))*O666)),"")</f>
        <v/>
      </c>
      <c r="T666" s="42" t="str">
        <f t="shared" si="37"/>
        <v/>
      </c>
    </row>
    <row r="667" spans="16:20">
      <c r="P667" s="41" t="str">
        <f t="shared" si="35"/>
        <v/>
      </c>
      <c r="Q667" s="41" t="str">
        <f t="shared" si="36"/>
        <v/>
      </c>
      <c r="R667" s="41" t="str">
        <f>IFERROR(IF(K667="handling and wharfage",SUM(P667:Q667),IF(OR(K667="tank",K667="car",K667="boat"),INDEX(Rate!$B$4:$M$25,MATCH('Line&amp;Pheonix'!N667,Rate!$A$4:$A$25,0),MATCH('Line&amp;Pheonix'!L667,Rate!$B$3:$M$3,0))*O667*0.8,INDEX(Rate!$B$4:$M$25,MATCH('Line&amp;Pheonix'!N667,Rate!$A$4:$A$25,0),MATCH('Line&amp;Pheonix'!L667,Rate!$B$3:$M$3,0))*O667)),"")</f>
        <v/>
      </c>
      <c r="T667" s="42" t="str">
        <f t="shared" si="37"/>
        <v/>
      </c>
    </row>
    <row r="668" spans="16:20">
      <c r="P668" s="41" t="str">
        <f t="shared" si="35"/>
        <v/>
      </c>
      <c r="Q668" s="41" t="str">
        <f t="shared" si="36"/>
        <v/>
      </c>
      <c r="R668" s="41" t="str">
        <f>IFERROR(IF(K668="handling and wharfage",SUM(P668:Q668),IF(OR(K668="tank",K668="car",K668="boat"),INDEX(Rate!$B$4:$M$25,MATCH('Line&amp;Pheonix'!N668,Rate!$A$4:$A$25,0),MATCH('Line&amp;Pheonix'!L668,Rate!$B$3:$M$3,0))*O668*0.8,INDEX(Rate!$B$4:$M$25,MATCH('Line&amp;Pheonix'!N668,Rate!$A$4:$A$25,0),MATCH('Line&amp;Pheonix'!L668,Rate!$B$3:$M$3,0))*O668)),"")</f>
        <v/>
      </c>
      <c r="T668" s="42" t="str">
        <f t="shared" si="37"/>
        <v/>
      </c>
    </row>
    <row r="669" spans="16:20">
      <c r="P669" s="41" t="str">
        <f t="shared" si="35"/>
        <v/>
      </c>
      <c r="Q669" s="41" t="str">
        <f t="shared" si="36"/>
        <v/>
      </c>
      <c r="R669" s="41" t="str">
        <f>IFERROR(IF(K669="handling and wharfage",SUM(P669:Q669),IF(OR(K669="tank",K669="car",K669="boat"),INDEX(Rate!$B$4:$M$25,MATCH('Line&amp;Pheonix'!N669,Rate!$A$4:$A$25,0),MATCH('Line&amp;Pheonix'!L669,Rate!$B$3:$M$3,0))*O669*0.8,INDEX(Rate!$B$4:$M$25,MATCH('Line&amp;Pheonix'!N669,Rate!$A$4:$A$25,0),MATCH('Line&amp;Pheonix'!L669,Rate!$B$3:$M$3,0))*O669)),"")</f>
        <v/>
      </c>
      <c r="T669" s="42" t="str">
        <f t="shared" si="37"/>
        <v/>
      </c>
    </row>
    <row r="670" spans="16:20">
      <c r="P670" s="41" t="str">
        <f t="shared" si="35"/>
        <v/>
      </c>
      <c r="Q670" s="41" t="str">
        <f t="shared" si="36"/>
        <v/>
      </c>
      <c r="R670" s="41" t="str">
        <f>IFERROR(IF(K670="handling and wharfage",SUM(P670:Q670),IF(OR(K670="tank",K670="car",K670="boat"),INDEX(Rate!$B$4:$M$25,MATCH('Line&amp;Pheonix'!N670,Rate!$A$4:$A$25,0),MATCH('Line&amp;Pheonix'!L670,Rate!$B$3:$M$3,0))*O670*0.8,INDEX(Rate!$B$4:$M$25,MATCH('Line&amp;Pheonix'!N670,Rate!$A$4:$A$25,0),MATCH('Line&amp;Pheonix'!L670,Rate!$B$3:$M$3,0))*O670)),"")</f>
        <v/>
      </c>
      <c r="T670" s="42" t="str">
        <f t="shared" si="37"/>
        <v/>
      </c>
    </row>
    <row r="671" spans="16:20">
      <c r="P671" s="41" t="str">
        <f t="shared" si="35"/>
        <v/>
      </c>
      <c r="Q671" s="41" t="str">
        <f t="shared" si="36"/>
        <v/>
      </c>
      <c r="R671" s="41" t="str">
        <f>IFERROR(IF(K671="handling and wharfage",SUM(P671:Q671),IF(OR(K671="tank",K671="car",K671="boat"),INDEX(Rate!$B$4:$M$25,MATCH('Line&amp;Pheonix'!N671,Rate!$A$4:$A$25,0),MATCH('Line&amp;Pheonix'!L671,Rate!$B$3:$M$3,0))*O671*0.8,INDEX(Rate!$B$4:$M$25,MATCH('Line&amp;Pheonix'!N671,Rate!$A$4:$A$25,0),MATCH('Line&amp;Pheonix'!L671,Rate!$B$3:$M$3,0))*O671)),"")</f>
        <v/>
      </c>
      <c r="T671" s="42" t="str">
        <f t="shared" si="37"/>
        <v/>
      </c>
    </row>
    <row r="672" spans="16:20">
      <c r="P672" s="41" t="str">
        <f t="shared" si="35"/>
        <v/>
      </c>
      <c r="Q672" s="41" t="str">
        <f t="shared" si="36"/>
        <v/>
      </c>
      <c r="R672" s="41" t="str">
        <f>IFERROR(IF(K672="handling and wharfage",SUM(P672:Q672),IF(OR(K672="tank",K672="car",K672="boat"),INDEX(Rate!$B$4:$M$25,MATCH('Line&amp;Pheonix'!N672,Rate!$A$4:$A$25,0),MATCH('Line&amp;Pheonix'!L672,Rate!$B$3:$M$3,0))*O672*0.8,INDEX(Rate!$B$4:$M$25,MATCH('Line&amp;Pheonix'!N672,Rate!$A$4:$A$25,0),MATCH('Line&amp;Pheonix'!L672,Rate!$B$3:$M$3,0))*O672)),"")</f>
        <v/>
      </c>
      <c r="T672" s="42" t="str">
        <f t="shared" si="37"/>
        <v/>
      </c>
    </row>
    <row r="673" spans="16:20">
      <c r="P673" s="41" t="str">
        <f t="shared" si="35"/>
        <v/>
      </c>
      <c r="Q673" s="41" t="str">
        <f t="shared" si="36"/>
        <v/>
      </c>
      <c r="R673" s="41" t="str">
        <f>IFERROR(IF(K673="handling and wharfage",SUM(P673:Q673),IF(OR(K673="tank",K673="car",K673="boat"),INDEX(Rate!$B$4:$M$25,MATCH('Line&amp;Pheonix'!N673,Rate!$A$4:$A$25,0),MATCH('Line&amp;Pheonix'!L673,Rate!$B$3:$M$3,0))*O673*0.8,INDEX(Rate!$B$4:$M$25,MATCH('Line&amp;Pheonix'!N673,Rate!$A$4:$A$25,0),MATCH('Line&amp;Pheonix'!L673,Rate!$B$3:$M$3,0))*O673)),"")</f>
        <v/>
      </c>
      <c r="T673" s="42" t="str">
        <f t="shared" si="37"/>
        <v/>
      </c>
    </row>
    <row r="674" spans="16:20">
      <c r="P674" s="41" t="str">
        <f t="shared" si="35"/>
        <v/>
      </c>
      <c r="Q674" s="41" t="str">
        <f t="shared" si="36"/>
        <v/>
      </c>
      <c r="R674" s="41" t="str">
        <f>IFERROR(IF(K674="handling and wharfage",SUM(P674:Q674),IF(OR(K674="tank",K674="car",K674="boat"),INDEX(Rate!$B$4:$M$25,MATCH('Line&amp;Pheonix'!N674,Rate!$A$4:$A$25,0),MATCH('Line&amp;Pheonix'!L674,Rate!$B$3:$M$3,0))*O674*0.8,INDEX(Rate!$B$4:$M$25,MATCH('Line&amp;Pheonix'!N674,Rate!$A$4:$A$25,0),MATCH('Line&amp;Pheonix'!L674,Rate!$B$3:$M$3,0))*O674)),"")</f>
        <v/>
      </c>
      <c r="T674" s="42" t="str">
        <f t="shared" si="37"/>
        <v/>
      </c>
    </row>
    <row r="675" spans="16:20">
      <c r="P675" s="41" t="str">
        <f t="shared" si="35"/>
        <v/>
      </c>
      <c r="Q675" s="41" t="str">
        <f t="shared" si="36"/>
        <v/>
      </c>
      <c r="R675" s="41" t="str">
        <f>IFERROR(IF(K675="handling and wharfage",SUM(P675:Q675),IF(OR(K675="tank",K675="car",K675="boat"),INDEX(Rate!$B$4:$M$25,MATCH('Line&amp;Pheonix'!N675,Rate!$A$4:$A$25,0),MATCH('Line&amp;Pheonix'!L675,Rate!$B$3:$M$3,0))*O675*0.8,INDEX(Rate!$B$4:$M$25,MATCH('Line&amp;Pheonix'!N675,Rate!$A$4:$A$25,0),MATCH('Line&amp;Pheonix'!L675,Rate!$B$3:$M$3,0))*O675)),"")</f>
        <v/>
      </c>
      <c r="T675" s="42" t="str">
        <f t="shared" si="37"/>
        <v/>
      </c>
    </row>
    <row r="676" spans="16:20">
      <c r="P676" s="41" t="str">
        <f t="shared" si="35"/>
        <v/>
      </c>
      <c r="Q676" s="41" t="str">
        <f t="shared" si="36"/>
        <v/>
      </c>
      <c r="R676" s="41" t="str">
        <f>IFERROR(IF(K676="handling and wharfage",SUM(P676:Q676),IF(OR(K676="tank",K676="car",K676="boat"),INDEX(Rate!$B$4:$M$25,MATCH('Line&amp;Pheonix'!N676,Rate!$A$4:$A$25,0),MATCH('Line&amp;Pheonix'!L676,Rate!$B$3:$M$3,0))*O676*0.8,INDEX(Rate!$B$4:$M$25,MATCH('Line&amp;Pheonix'!N676,Rate!$A$4:$A$25,0),MATCH('Line&amp;Pheonix'!L676,Rate!$B$3:$M$3,0))*O676)),"")</f>
        <v/>
      </c>
      <c r="T676" s="42" t="str">
        <f t="shared" si="37"/>
        <v/>
      </c>
    </row>
    <row r="677" spans="16:20">
      <c r="P677" s="41" t="str">
        <f t="shared" si="35"/>
        <v/>
      </c>
      <c r="Q677" s="41" t="str">
        <f t="shared" si="36"/>
        <v/>
      </c>
      <c r="R677" s="41" t="str">
        <f>IFERROR(IF(K677="handling and wharfage",SUM(P677:Q677),IF(OR(K677="tank",K677="car",K677="boat"),INDEX(Rate!$B$4:$M$25,MATCH('Line&amp;Pheonix'!N677,Rate!$A$4:$A$25,0),MATCH('Line&amp;Pheonix'!L677,Rate!$B$3:$M$3,0))*O677*0.8,INDEX(Rate!$B$4:$M$25,MATCH('Line&amp;Pheonix'!N677,Rate!$A$4:$A$25,0),MATCH('Line&amp;Pheonix'!L677,Rate!$B$3:$M$3,0))*O677)),"")</f>
        <v/>
      </c>
      <c r="T677" s="42" t="str">
        <f t="shared" si="37"/>
        <v/>
      </c>
    </row>
    <row r="678" spans="16:20">
      <c r="P678" s="41" t="str">
        <f t="shared" si="35"/>
        <v/>
      </c>
      <c r="Q678" s="41" t="str">
        <f t="shared" si="36"/>
        <v/>
      </c>
      <c r="R678" s="41" t="str">
        <f>IFERROR(IF(K678="handling and wharfage",SUM(P678:Q678),IF(OR(K678="tank",K678="car",K678="boat"),INDEX(Rate!$B$4:$M$25,MATCH('Line&amp;Pheonix'!N678,Rate!$A$4:$A$25,0),MATCH('Line&amp;Pheonix'!L678,Rate!$B$3:$M$3,0))*O678*0.8,INDEX(Rate!$B$4:$M$25,MATCH('Line&amp;Pheonix'!N678,Rate!$A$4:$A$25,0),MATCH('Line&amp;Pheonix'!L678,Rate!$B$3:$M$3,0))*O678)),"")</f>
        <v/>
      </c>
      <c r="T678" s="42" t="str">
        <f t="shared" si="37"/>
        <v/>
      </c>
    </row>
    <row r="679" spans="16:20">
      <c r="P679" s="41" t="str">
        <f t="shared" si="35"/>
        <v/>
      </c>
      <c r="Q679" s="41" t="str">
        <f t="shared" si="36"/>
        <v/>
      </c>
      <c r="R679" s="41" t="str">
        <f>IFERROR(IF(K679="handling and wharfage",SUM(P679:Q679),IF(OR(K679="tank",K679="car",K679="boat"),INDEX(Rate!$B$4:$M$25,MATCH('Line&amp;Pheonix'!N679,Rate!$A$4:$A$25,0),MATCH('Line&amp;Pheonix'!L679,Rate!$B$3:$M$3,0))*O679*0.8,INDEX(Rate!$B$4:$M$25,MATCH('Line&amp;Pheonix'!N679,Rate!$A$4:$A$25,0),MATCH('Line&amp;Pheonix'!L679,Rate!$B$3:$M$3,0))*O679)),"")</f>
        <v/>
      </c>
      <c r="T679" s="42" t="str">
        <f t="shared" si="37"/>
        <v/>
      </c>
    </row>
    <row r="680" spans="16:20">
      <c r="P680" s="41" t="str">
        <f t="shared" si="35"/>
        <v/>
      </c>
      <c r="Q680" s="41" t="str">
        <f t="shared" si="36"/>
        <v/>
      </c>
      <c r="R680" s="41" t="str">
        <f>IFERROR(IF(K680="handling and wharfage",SUM(P680:Q680),IF(OR(K680="tank",K680="car",K680="boat"),INDEX(Rate!$B$4:$M$25,MATCH('Line&amp;Pheonix'!N680,Rate!$A$4:$A$25,0),MATCH('Line&amp;Pheonix'!L680,Rate!$B$3:$M$3,0))*O680*0.8,INDEX(Rate!$B$4:$M$25,MATCH('Line&amp;Pheonix'!N680,Rate!$A$4:$A$25,0),MATCH('Line&amp;Pheonix'!L680,Rate!$B$3:$M$3,0))*O680)),"")</f>
        <v/>
      </c>
      <c r="T680" s="42" t="str">
        <f t="shared" si="37"/>
        <v/>
      </c>
    </row>
    <row r="681" spans="16:20">
      <c r="P681" s="41" t="str">
        <f t="shared" si="35"/>
        <v/>
      </c>
      <c r="Q681" s="41" t="str">
        <f t="shared" si="36"/>
        <v/>
      </c>
      <c r="R681" s="41" t="str">
        <f>IFERROR(IF(K681="handling and wharfage",SUM(P681:Q681),IF(OR(K681="tank",K681="car",K681="boat"),INDEX(Rate!$B$4:$M$25,MATCH('Line&amp;Pheonix'!N681,Rate!$A$4:$A$25,0),MATCH('Line&amp;Pheonix'!L681,Rate!$B$3:$M$3,0))*O681*0.8,INDEX(Rate!$B$4:$M$25,MATCH('Line&amp;Pheonix'!N681,Rate!$A$4:$A$25,0),MATCH('Line&amp;Pheonix'!L681,Rate!$B$3:$M$3,0))*O681)),"")</f>
        <v/>
      </c>
      <c r="T681" s="42" t="str">
        <f t="shared" si="37"/>
        <v/>
      </c>
    </row>
    <row r="682" spans="16:20">
      <c r="P682" s="41" t="str">
        <f t="shared" si="35"/>
        <v/>
      </c>
      <c r="Q682" s="41" t="str">
        <f t="shared" si="36"/>
        <v/>
      </c>
      <c r="R682" s="41" t="str">
        <f>IFERROR(IF(K682="handling and wharfage",SUM(P682:Q682),IF(OR(K682="tank",K682="car",K682="boat"),INDEX(Rate!$B$4:$M$25,MATCH('Line&amp;Pheonix'!N682,Rate!$A$4:$A$25,0),MATCH('Line&amp;Pheonix'!L682,Rate!$B$3:$M$3,0))*O682*0.8,INDEX(Rate!$B$4:$M$25,MATCH('Line&amp;Pheonix'!N682,Rate!$A$4:$A$25,0),MATCH('Line&amp;Pheonix'!L682,Rate!$B$3:$M$3,0))*O682)),"")</f>
        <v/>
      </c>
      <c r="T682" s="42" t="str">
        <f t="shared" si="37"/>
        <v/>
      </c>
    </row>
    <row r="683" spans="16:20">
      <c r="P683" s="41" t="str">
        <f t="shared" si="35"/>
        <v/>
      </c>
      <c r="Q683" s="41" t="str">
        <f t="shared" si="36"/>
        <v/>
      </c>
      <c r="R683" s="41" t="str">
        <f>IFERROR(IF(K683="handling and wharfage",SUM(P683:Q683),IF(OR(K683="tank",K683="car",K683="boat"),INDEX(Rate!$B$4:$M$25,MATCH('Line&amp;Pheonix'!N683,Rate!$A$4:$A$25,0),MATCH('Line&amp;Pheonix'!L683,Rate!$B$3:$M$3,0))*O683*0.8,INDEX(Rate!$B$4:$M$25,MATCH('Line&amp;Pheonix'!N683,Rate!$A$4:$A$25,0),MATCH('Line&amp;Pheonix'!L683,Rate!$B$3:$M$3,0))*O683)),"")</f>
        <v/>
      </c>
      <c r="T683" s="42" t="str">
        <f t="shared" si="37"/>
        <v/>
      </c>
    </row>
    <row r="684" spans="16:20">
      <c r="P684" s="41" t="str">
        <f t="shared" si="35"/>
        <v/>
      </c>
      <c r="Q684" s="41" t="str">
        <f t="shared" si="36"/>
        <v/>
      </c>
      <c r="R684" s="41" t="str">
        <f>IFERROR(IF(K684="handling and wharfage",SUM(P684:Q684),IF(OR(K684="tank",K684="car",K684="boat"),INDEX(Rate!$B$4:$M$25,MATCH('Line&amp;Pheonix'!N684,Rate!$A$4:$A$25,0),MATCH('Line&amp;Pheonix'!L684,Rate!$B$3:$M$3,0))*O684*0.8,INDEX(Rate!$B$4:$M$25,MATCH('Line&amp;Pheonix'!N684,Rate!$A$4:$A$25,0),MATCH('Line&amp;Pheonix'!L684,Rate!$B$3:$M$3,0))*O684)),"")</f>
        <v/>
      </c>
      <c r="T684" s="42" t="str">
        <f t="shared" si="37"/>
        <v/>
      </c>
    </row>
    <row r="685" spans="16:20">
      <c r="P685" s="41" t="str">
        <f t="shared" si="35"/>
        <v/>
      </c>
      <c r="Q685" s="41" t="str">
        <f t="shared" si="36"/>
        <v/>
      </c>
      <c r="R685" s="41" t="str">
        <f>IFERROR(IF(K685="handling and wharfage",SUM(P685:Q685),IF(OR(K685="tank",K685="car",K685="boat"),INDEX(Rate!$B$4:$M$25,MATCH('Line&amp;Pheonix'!N685,Rate!$A$4:$A$25,0),MATCH('Line&amp;Pheonix'!L685,Rate!$B$3:$M$3,0))*O685*0.8,INDEX(Rate!$B$4:$M$25,MATCH('Line&amp;Pheonix'!N685,Rate!$A$4:$A$25,0),MATCH('Line&amp;Pheonix'!L685,Rate!$B$3:$M$3,0))*O685)),"")</f>
        <v/>
      </c>
      <c r="T685" s="42" t="str">
        <f t="shared" si="37"/>
        <v/>
      </c>
    </row>
    <row r="686" spans="16:20">
      <c r="P686" s="41" t="str">
        <f t="shared" si="35"/>
        <v/>
      </c>
      <c r="Q686" s="41" t="str">
        <f t="shared" si="36"/>
        <v/>
      </c>
      <c r="R686" s="41" t="str">
        <f>IFERROR(IF(K686="handling and wharfage",SUM(P686:Q686),IF(OR(K686="tank",K686="car",K686="boat"),INDEX(Rate!$B$4:$M$25,MATCH('Line&amp;Pheonix'!N686,Rate!$A$4:$A$25,0),MATCH('Line&amp;Pheonix'!L686,Rate!$B$3:$M$3,0))*O686*0.8,INDEX(Rate!$B$4:$M$25,MATCH('Line&amp;Pheonix'!N686,Rate!$A$4:$A$25,0),MATCH('Line&amp;Pheonix'!L686,Rate!$B$3:$M$3,0))*O686)),"")</f>
        <v/>
      </c>
      <c r="T686" s="42" t="str">
        <f t="shared" si="37"/>
        <v/>
      </c>
    </row>
    <row r="687" spans="16:20">
      <c r="P687" s="41" t="str">
        <f t="shared" si="35"/>
        <v/>
      </c>
      <c r="Q687" s="41" t="str">
        <f t="shared" si="36"/>
        <v/>
      </c>
      <c r="R687" s="41" t="str">
        <f>IFERROR(IF(K687="handling and wharfage",SUM(P687:Q687),IF(OR(K687="tank",K687="car",K687="boat"),INDEX(Rate!$B$4:$M$25,MATCH('Line&amp;Pheonix'!N687,Rate!$A$4:$A$25,0),MATCH('Line&amp;Pheonix'!L687,Rate!$B$3:$M$3,0))*O687*0.8,INDEX(Rate!$B$4:$M$25,MATCH('Line&amp;Pheonix'!N687,Rate!$A$4:$A$25,0),MATCH('Line&amp;Pheonix'!L687,Rate!$B$3:$M$3,0))*O687)),"")</f>
        <v/>
      </c>
      <c r="T687" s="42" t="str">
        <f t="shared" si="37"/>
        <v/>
      </c>
    </row>
    <row r="688" spans="16:20">
      <c r="P688" s="41" t="str">
        <f t="shared" si="35"/>
        <v/>
      </c>
      <c r="Q688" s="41" t="str">
        <f t="shared" si="36"/>
        <v/>
      </c>
      <c r="R688" s="41" t="str">
        <f>IFERROR(IF(K688="handling and wharfage",SUM(P688:Q688),IF(OR(K688="tank",K688="car",K688="boat"),INDEX(Rate!$B$4:$M$25,MATCH('Line&amp;Pheonix'!N688,Rate!$A$4:$A$25,0),MATCH('Line&amp;Pheonix'!L688,Rate!$B$3:$M$3,0))*O688*0.8,INDEX(Rate!$B$4:$M$25,MATCH('Line&amp;Pheonix'!N688,Rate!$A$4:$A$25,0),MATCH('Line&amp;Pheonix'!L688,Rate!$B$3:$M$3,0))*O688)),"")</f>
        <v/>
      </c>
      <c r="T688" s="42" t="str">
        <f t="shared" si="37"/>
        <v/>
      </c>
    </row>
    <row r="689" spans="16:20">
      <c r="P689" s="41" t="str">
        <f t="shared" si="35"/>
        <v/>
      </c>
      <c r="Q689" s="41" t="str">
        <f t="shared" si="36"/>
        <v/>
      </c>
      <c r="R689" s="41" t="str">
        <f>IFERROR(IF(K689="handling and wharfage",SUM(P689:Q689),IF(OR(K689="tank",K689="car",K689="boat"),INDEX(Rate!$B$4:$M$25,MATCH('Line&amp;Pheonix'!N689,Rate!$A$4:$A$25,0),MATCH('Line&amp;Pheonix'!L689,Rate!$B$3:$M$3,0))*O689*0.8,INDEX(Rate!$B$4:$M$25,MATCH('Line&amp;Pheonix'!N689,Rate!$A$4:$A$25,0),MATCH('Line&amp;Pheonix'!L689,Rate!$B$3:$M$3,0))*O689)),"")</f>
        <v/>
      </c>
      <c r="T689" s="42" t="str">
        <f t="shared" si="37"/>
        <v/>
      </c>
    </row>
    <row r="690" spans="16:20">
      <c r="P690" s="41" t="str">
        <f t="shared" ref="P690:P753" si="38">IF(OR(K690="handling and wharfage",K690="rau handling and wharfage"),O690*42.1,"")</f>
        <v/>
      </c>
      <c r="Q690" s="41" t="str">
        <f t="shared" ref="Q690:Q753" si="39">IF(K690&lt;&gt;"handling and wharfage","",O690*3.5)</f>
        <v/>
      </c>
      <c r="R690" s="41" t="str">
        <f>IFERROR(IF(K690="handling and wharfage",SUM(P690:Q690),IF(OR(K690="tank",K690="car",K690="boat"),INDEX(Rate!$B$4:$M$25,MATCH('Line&amp;Pheonix'!N690,Rate!$A$4:$A$25,0),MATCH('Line&amp;Pheonix'!L690,Rate!$B$3:$M$3,0))*O690*0.8,INDEX(Rate!$B$4:$M$25,MATCH('Line&amp;Pheonix'!N690,Rate!$A$4:$A$25,0),MATCH('Line&amp;Pheonix'!L690,Rate!$B$3:$M$3,0))*O690)),"")</f>
        <v/>
      </c>
      <c r="T690" s="42" t="str">
        <f t="shared" ref="T690:T753" si="40">IF(ISBLANK(K690),"",IF(K690&lt;&gt;"handling and wharfage","F0070000061A","E31180000331"))</f>
        <v/>
      </c>
    </row>
    <row r="691" spans="16:20">
      <c r="P691" s="41" t="str">
        <f t="shared" si="38"/>
        <v/>
      </c>
      <c r="Q691" s="41" t="str">
        <f t="shared" si="39"/>
        <v/>
      </c>
      <c r="R691" s="41" t="str">
        <f>IFERROR(IF(K691="handling and wharfage",SUM(P691:Q691),IF(OR(K691="tank",K691="car",K691="boat"),INDEX(Rate!$B$4:$M$25,MATCH('Line&amp;Pheonix'!N691,Rate!$A$4:$A$25,0),MATCH('Line&amp;Pheonix'!L691,Rate!$B$3:$M$3,0))*O691*0.8,INDEX(Rate!$B$4:$M$25,MATCH('Line&amp;Pheonix'!N691,Rate!$A$4:$A$25,0),MATCH('Line&amp;Pheonix'!L691,Rate!$B$3:$M$3,0))*O691)),"")</f>
        <v/>
      </c>
      <c r="T691" s="42" t="str">
        <f t="shared" si="40"/>
        <v/>
      </c>
    </row>
    <row r="692" spans="16:20">
      <c r="P692" s="41" t="str">
        <f t="shared" si="38"/>
        <v/>
      </c>
      <c r="Q692" s="41" t="str">
        <f t="shared" si="39"/>
        <v/>
      </c>
      <c r="R692" s="41" t="str">
        <f>IFERROR(IF(K692="handling and wharfage",SUM(P692:Q692),IF(OR(K692="tank",K692="car",K692="boat"),INDEX(Rate!$B$4:$M$25,MATCH('Line&amp;Pheonix'!N692,Rate!$A$4:$A$25,0),MATCH('Line&amp;Pheonix'!L692,Rate!$B$3:$M$3,0))*O692*0.8,INDEX(Rate!$B$4:$M$25,MATCH('Line&amp;Pheonix'!N692,Rate!$A$4:$A$25,0),MATCH('Line&amp;Pheonix'!L692,Rate!$B$3:$M$3,0))*O692)),"")</f>
        <v/>
      </c>
      <c r="T692" s="42" t="str">
        <f t="shared" si="40"/>
        <v/>
      </c>
    </row>
    <row r="693" spans="16:20">
      <c r="P693" s="41" t="str">
        <f t="shared" si="38"/>
        <v/>
      </c>
      <c r="Q693" s="41" t="str">
        <f t="shared" si="39"/>
        <v/>
      </c>
      <c r="R693" s="41" t="str">
        <f>IFERROR(IF(K693="handling and wharfage",SUM(P693:Q693),IF(OR(K693="tank",K693="car",K693="boat"),INDEX(Rate!$B$4:$M$25,MATCH('Line&amp;Pheonix'!N693,Rate!$A$4:$A$25,0),MATCH('Line&amp;Pheonix'!L693,Rate!$B$3:$M$3,0))*O693*0.8,INDEX(Rate!$B$4:$M$25,MATCH('Line&amp;Pheonix'!N693,Rate!$A$4:$A$25,0),MATCH('Line&amp;Pheonix'!L693,Rate!$B$3:$M$3,0))*O693)),"")</f>
        <v/>
      </c>
      <c r="T693" s="42" t="str">
        <f t="shared" si="40"/>
        <v/>
      </c>
    </row>
    <row r="694" spans="16:20">
      <c r="P694" s="41" t="str">
        <f t="shared" si="38"/>
        <v/>
      </c>
      <c r="Q694" s="41" t="str">
        <f t="shared" si="39"/>
        <v/>
      </c>
      <c r="R694" s="41" t="str">
        <f>IFERROR(IF(K694="handling and wharfage",SUM(P694:Q694),IF(OR(K694="tank",K694="car",K694="boat"),INDEX(Rate!$B$4:$M$25,MATCH('Line&amp;Pheonix'!N694,Rate!$A$4:$A$25,0),MATCH('Line&amp;Pheonix'!L694,Rate!$B$3:$M$3,0))*O694*0.8,INDEX(Rate!$B$4:$M$25,MATCH('Line&amp;Pheonix'!N694,Rate!$A$4:$A$25,0),MATCH('Line&amp;Pheonix'!L694,Rate!$B$3:$M$3,0))*O694)),"")</f>
        <v/>
      </c>
      <c r="T694" s="42" t="str">
        <f t="shared" si="40"/>
        <v/>
      </c>
    </row>
    <row r="695" spans="16:20">
      <c r="P695" s="41" t="str">
        <f t="shared" si="38"/>
        <v/>
      </c>
      <c r="Q695" s="41" t="str">
        <f t="shared" si="39"/>
        <v/>
      </c>
      <c r="R695" s="41" t="str">
        <f>IFERROR(IF(K695="handling and wharfage",SUM(P695:Q695),IF(OR(K695="tank",K695="car",K695="boat"),INDEX(Rate!$B$4:$M$25,MATCH('Line&amp;Pheonix'!N695,Rate!$A$4:$A$25,0),MATCH('Line&amp;Pheonix'!L695,Rate!$B$3:$M$3,0))*O695*0.8,INDEX(Rate!$B$4:$M$25,MATCH('Line&amp;Pheonix'!N695,Rate!$A$4:$A$25,0),MATCH('Line&amp;Pheonix'!L695,Rate!$B$3:$M$3,0))*O695)),"")</f>
        <v/>
      </c>
      <c r="T695" s="42" t="str">
        <f t="shared" si="40"/>
        <v/>
      </c>
    </row>
    <row r="696" spans="16:20">
      <c r="P696" s="41" t="str">
        <f t="shared" si="38"/>
        <v/>
      </c>
      <c r="Q696" s="41" t="str">
        <f t="shared" si="39"/>
        <v/>
      </c>
      <c r="R696" s="41" t="str">
        <f>IFERROR(IF(K696="handling and wharfage",SUM(P696:Q696),IF(OR(K696="tank",K696="car",K696="boat"),INDEX(Rate!$B$4:$M$25,MATCH('Line&amp;Pheonix'!N696,Rate!$A$4:$A$25,0),MATCH('Line&amp;Pheonix'!L696,Rate!$B$3:$M$3,0))*O696*0.8,INDEX(Rate!$B$4:$M$25,MATCH('Line&amp;Pheonix'!N696,Rate!$A$4:$A$25,0),MATCH('Line&amp;Pheonix'!L696,Rate!$B$3:$M$3,0))*O696)),"")</f>
        <v/>
      </c>
      <c r="T696" s="42" t="str">
        <f t="shared" si="40"/>
        <v/>
      </c>
    </row>
    <row r="697" spans="16:20">
      <c r="P697" s="41" t="str">
        <f t="shared" si="38"/>
        <v/>
      </c>
      <c r="Q697" s="41" t="str">
        <f t="shared" si="39"/>
        <v/>
      </c>
      <c r="R697" s="41" t="str">
        <f>IFERROR(IF(K697="handling and wharfage",SUM(P697:Q697),IF(OR(K697="tank",K697="car",K697="boat"),INDEX(Rate!$B$4:$M$25,MATCH('Line&amp;Pheonix'!N697,Rate!$A$4:$A$25,0),MATCH('Line&amp;Pheonix'!L697,Rate!$B$3:$M$3,0))*O697*0.8,INDEX(Rate!$B$4:$M$25,MATCH('Line&amp;Pheonix'!N697,Rate!$A$4:$A$25,0),MATCH('Line&amp;Pheonix'!L697,Rate!$B$3:$M$3,0))*O697)),"")</f>
        <v/>
      </c>
      <c r="T697" s="42" t="str">
        <f t="shared" si="40"/>
        <v/>
      </c>
    </row>
    <row r="698" spans="16:20">
      <c r="P698" s="41" t="str">
        <f t="shared" si="38"/>
        <v/>
      </c>
      <c r="Q698" s="41" t="str">
        <f t="shared" si="39"/>
        <v/>
      </c>
      <c r="R698" s="41" t="str">
        <f>IFERROR(IF(K698="handling and wharfage",SUM(P698:Q698),IF(OR(K698="tank",K698="car",K698="boat"),INDEX(Rate!$B$4:$M$25,MATCH('Line&amp;Pheonix'!N698,Rate!$A$4:$A$25,0),MATCH('Line&amp;Pheonix'!L698,Rate!$B$3:$M$3,0))*O698*0.8,INDEX(Rate!$B$4:$M$25,MATCH('Line&amp;Pheonix'!N698,Rate!$A$4:$A$25,0),MATCH('Line&amp;Pheonix'!L698,Rate!$B$3:$M$3,0))*O698)),"")</f>
        <v/>
      </c>
      <c r="T698" s="42" t="str">
        <f t="shared" si="40"/>
        <v/>
      </c>
    </row>
    <row r="699" spans="16:20">
      <c r="P699" s="41" t="str">
        <f t="shared" si="38"/>
        <v/>
      </c>
      <c r="Q699" s="41" t="str">
        <f t="shared" si="39"/>
        <v/>
      </c>
      <c r="R699" s="41" t="str">
        <f>IFERROR(IF(K699="handling and wharfage",SUM(P699:Q699),IF(OR(K699="tank",K699="car",K699="boat"),INDEX(Rate!$B$4:$M$25,MATCH('Line&amp;Pheonix'!N699,Rate!$A$4:$A$25,0),MATCH('Line&amp;Pheonix'!L699,Rate!$B$3:$M$3,0))*O699*0.8,INDEX(Rate!$B$4:$M$25,MATCH('Line&amp;Pheonix'!N699,Rate!$A$4:$A$25,0),MATCH('Line&amp;Pheonix'!L699,Rate!$B$3:$M$3,0))*O699)),"")</f>
        <v/>
      </c>
      <c r="T699" s="42" t="str">
        <f t="shared" si="40"/>
        <v/>
      </c>
    </row>
    <row r="700" spans="16:20">
      <c r="P700" s="41" t="str">
        <f t="shared" si="38"/>
        <v/>
      </c>
      <c r="Q700" s="41" t="str">
        <f t="shared" si="39"/>
        <v/>
      </c>
      <c r="R700" s="41" t="str">
        <f>IFERROR(IF(K700="handling and wharfage",SUM(P700:Q700),IF(OR(K700="tank",K700="car",K700="boat"),INDEX(Rate!$B$4:$M$25,MATCH('Line&amp;Pheonix'!N700,Rate!$A$4:$A$25,0),MATCH('Line&amp;Pheonix'!L700,Rate!$B$3:$M$3,0))*O700*0.8,INDEX(Rate!$B$4:$M$25,MATCH('Line&amp;Pheonix'!N700,Rate!$A$4:$A$25,0),MATCH('Line&amp;Pheonix'!L700,Rate!$B$3:$M$3,0))*O700)),"")</f>
        <v/>
      </c>
      <c r="T700" s="42" t="str">
        <f t="shared" si="40"/>
        <v/>
      </c>
    </row>
    <row r="701" spans="16:20">
      <c r="P701" s="41" t="str">
        <f t="shared" si="38"/>
        <v/>
      </c>
      <c r="Q701" s="41" t="str">
        <f t="shared" si="39"/>
        <v/>
      </c>
      <c r="R701" s="41" t="str">
        <f>IFERROR(IF(K701="handling and wharfage",SUM(P701:Q701),IF(OR(K701="tank",K701="car",K701="boat"),INDEX(Rate!$B$4:$M$25,MATCH('Line&amp;Pheonix'!N701,Rate!$A$4:$A$25,0),MATCH('Line&amp;Pheonix'!L701,Rate!$B$3:$M$3,0))*O701*0.8,INDEX(Rate!$B$4:$M$25,MATCH('Line&amp;Pheonix'!N701,Rate!$A$4:$A$25,0),MATCH('Line&amp;Pheonix'!L701,Rate!$B$3:$M$3,0))*O701)),"")</f>
        <v/>
      </c>
      <c r="T701" s="42" t="str">
        <f t="shared" si="40"/>
        <v/>
      </c>
    </row>
    <row r="702" spans="16:20">
      <c r="P702" s="41" t="str">
        <f t="shared" si="38"/>
        <v/>
      </c>
      <c r="Q702" s="41" t="str">
        <f t="shared" si="39"/>
        <v/>
      </c>
      <c r="R702" s="41" t="str">
        <f>IFERROR(IF(K702="handling and wharfage",SUM(P702:Q702),IF(OR(K702="tank",K702="car",K702="boat"),INDEX(Rate!$B$4:$M$25,MATCH('Line&amp;Pheonix'!N702,Rate!$A$4:$A$25,0),MATCH('Line&amp;Pheonix'!L702,Rate!$B$3:$M$3,0))*O702*0.8,INDEX(Rate!$B$4:$M$25,MATCH('Line&amp;Pheonix'!N702,Rate!$A$4:$A$25,0),MATCH('Line&amp;Pheonix'!L702,Rate!$B$3:$M$3,0))*O702)),"")</f>
        <v/>
      </c>
      <c r="T702" s="42" t="str">
        <f t="shared" si="40"/>
        <v/>
      </c>
    </row>
    <row r="703" spans="16:20">
      <c r="P703" s="41" t="str">
        <f t="shared" si="38"/>
        <v/>
      </c>
      <c r="Q703" s="41" t="str">
        <f t="shared" si="39"/>
        <v/>
      </c>
      <c r="R703" s="41" t="str">
        <f>IFERROR(IF(K703="handling and wharfage",SUM(P703:Q703),IF(OR(K703="tank",K703="car",K703="boat"),INDEX(Rate!$B$4:$M$25,MATCH('Line&amp;Pheonix'!N703,Rate!$A$4:$A$25,0),MATCH('Line&amp;Pheonix'!L703,Rate!$B$3:$M$3,0))*O703*0.8,INDEX(Rate!$B$4:$M$25,MATCH('Line&amp;Pheonix'!N703,Rate!$A$4:$A$25,0),MATCH('Line&amp;Pheonix'!L703,Rate!$B$3:$M$3,0))*O703)),"")</f>
        <v/>
      </c>
      <c r="T703" s="42" t="str">
        <f t="shared" si="40"/>
        <v/>
      </c>
    </row>
    <row r="704" spans="16:20">
      <c r="P704" s="41" t="str">
        <f t="shared" si="38"/>
        <v/>
      </c>
      <c r="Q704" s="41" t="str">
        <f t="shared" si="39"/>
        <v/>
      </c>
      <c r="R704" s="41" t="str">
        <f>IFERROR(IF(K704="handling and wharfage",SUM(P704:Q704),IF(OR(K704="tank",K704="car",K704="boat"),INDEX(Rate!$B$4:$M$25,MATCH('Line&amp;Pheonix'!N704,Rate!$A$4:$A$25,0),MATCH('Line&amp;Pheonix'!L704,Rate!$B$3:$M$3,0))*O704*0.8,INDEX(Rate!$B$4:$M$25,MATCH('Line&amp;Pheonix'!N704,Rate!$A$4:$A$25,0),MATCH('Line&amp;Pheonix'!L704,Rate!$B$3:$M$3,0))*O704)),"")</f>
        <v/>
      </c>
      <c r="T704" s="42" t="str">
        <f t="shared" si="40"/>
        <v/>
      </c>
    </row>
    <row r="705" spans="16:20">
      <c r="P705" s="41" t="str">
        <f t="shared" si="38"/>
        <v/>
      </c>
      <c r="Q705" s="41" t="str">
        <f t="shared" si="39"/>
        <v/>
      </c>
      <c r="R705" s="41" t="str">
        <f>IFERROR(IF(K705="handling and wharfage",SUM(P705:Q705),IF(OR(K705="tank",K705="car",K705="boat"),INDEX(Rate!$B$4:$M$25,MATCH('Line&amp;Pheonix'!N705,Rate!$A$4:$A$25,0),MATCH('Line&amp;Pheonix'!L705,Rate!$B$3:$M$3,0))*O705*0.8,INDEX(Rate!$B$4:$M$25,MATCH('Line&amp;Pheonix'!N705,Rate!$A$4:$A$25,0),MATCH('Line&amp;Pheonix'!L705,Rate!$B$3:$M$3,0))*O705)),"")</f>
        <v/>
      </c>
      <c r="T705" s="42" t="str">
        <f t="shared" si="40"/>
        <v/>
      </c>
    </row>
    <row r="706" spans="16:20">
      <c r="P706" s="41" t="str">
        <f t="shared" si="38"/>
        <v/>
      </c>
      <c r="Q706" s="41" t="str">
        <f t="shared" si="39"/>
        <v/>
      </c>
      <c r="R706" s="41" t="str">
        <f>IFERROR(IF(K706="handling and wharfage",SUM(P706:Q706),IF(OR(K706="tank",K706="car",K706="boat"),INDEX(Rate!$B$4:$M$25,MATCH('Line&amp;Pheonix'!N706,Rate!$A$4:$A$25,0),MATCH('Line&amp;Pheonix'!L706,Rate!$B$3:$M$3,0))*O706*0.8,INDEX(Rate!$B$4:$M$25,MATCH('Line&amp;Pheonix'!N706,Rate!$A$4:$A$25,0),MATCH('Line&amp;Pheonix'!L706,Rate!$B$3:$M$3,0))*O706)),"")</f>
        <v/>
      </c>
      <c r="T706" s="42" t="str">
        <f t="shared" si="40"/>
        <v/>
      </c>
    </row>
    <row r="707" spans="16:20">
      <c r="P707" s="41" t="str">
        <f t="shared" si="38"/>
        <v/>
      </c>
      <c r="Q707" s="41" t="str">
        <f t="shared" si="39"/>
        <v/>
      </c>
      <c r="R707" s="41" t="str">
        <f>IFERROR(IF(K707="handling and wharfage",SUM(P707:Q707),IF(OR(K707="tank",K707="car",K707="boat"),INDEX(Rate!$B$4:$M$25,MATCH('Line&amp;Pheonix'!N707,Rate!$A$4:$A$25,0),MATCH('Line&amp;Pheonix'!L707,Rate!$B$3:$M$3,0))*O707*0.8,INDEX(Rate!$B$4:$M$25,MATCH('Line&amp;Pheonix'!N707,Rate!$A$4:$A$25,0),MATCH('Line&amp;Pheonix'!L707,Rate!$B$3:$M$3,0))*O707)),"")</f>
        <v/>
      </c>
      <c r="T707" s="42" t="str">
        <f t="shared" si="40"/>
        <v/>
      </c>
    </row>
    <row r="708" spans="16:20">
      <c r="P708" s="41" t="str">
        <f t="shared" si="38"/>
        <v/>
      </c>
      <c r="Q708" s="41" t="str">
        <f t="shared" si="39"/>
        <v/>
      </c>
      <c r="R708" s="41" t="str">
        <f>IFERROR(IF(K708="handling and wharfage",SUM(P708:Q708),IF(OR(K708="tank",K708="car",K708="boat"),INDEX(Rate!$B$4:$M$25,MATCH('Line&amp;Pheonix'!N708,Rate!$A$4:$A$25,0),MATCH('Line&amp;Pheonix'!L708,Rate!$B$3:$M$3,0))*O708*0.8,INDEX(Rate!$B$4:$M$25,MATCH('Line&amp;Pheonix'!N708,Rate!$A$4:$A$25,0),MATCH('Line&amp;Pheonix'!L708,Rate!$B$3:$M$3,0))*O708)),"")</f>
        <v/>
      </c>
      <c r="T708" s="42" t="str">
        <f t="shared" si="40"/>
        <v/>
      </c>
    </row>
    <row r="709" spans="16:20">
      <c r="P709" s="41" t="str">
        <f t="shared" si="38"/>
        <v/>
      </c>
      <c r="Q709" s="41" t="str">
        <f t="shared" si="39"/>
        <v/>
      </c>
      <c r="R709" s="41" t="str">
        <f>IFERROR(IF(K709="handling and wharfage",SUM(P709:Q709),IF(OR(K709="tank",K709="car",K709="boat"),INDEX(Rate!$B$4:$M$25,MATCH('Line&amp;Pheonix'!N709,Rate!$A$4:$A$25,0),MATCH('Line&amp;Pheonix'!L709,Rate!$B$3:$M$3,0))*O709*0.8,INDEX(Rate!$B$4:$M$25,MATCH('Line&amp;Pheonix'!N709,Rate!$A$4:$A$25,0),MATCH('Line&amp;Pheonix'!L709,Rate!$B$3:$M$3,0))*O709)),"")</f>
        <v/>
      </c>
      <c r="T709" s="42" t="str">
        <f t="shared" si="40"/>
        <v/>
      </c>
    </row>
    <row r="710" spans="16:20">
      <c r="P710" s="41" t="str">
        <f t="shared" si="38"/>
        <v/>
      </c>
      <c r="Q710" s="41" t="str">
        <f t="shared" si="39"/>
        <v/>
      </c>
      <c r="R710" s="41" t="str">
        <f>IFERROR(IF(K710="handling and wharfage",SUM(P710:Q710),IF(OR(K710="tank",K710="car",K710="boat"),INDEX(Rate!$B$4:$M$25,MATCH('Line&amp;Pheonix'!N710,Rate!$A$4:$A$25,0),MATCH('Line&amp;Pheonix'!L710,Rate!$B$3:$M$3,0))*O710*0.8,INDEX(Rate!$B$4:$M$25,MATCH('Line&amp;Pheonix'!N710,Rate!$A$4:$A$25,0),MATCH('Line&amp;Pheonix'!L710,Rate!$B$3:$M$3,0))*O710)),"")</f>
        <v/>
      </c>
      <c r="T710" s="42" t="str">
        <f t="shared" si="40"/>
        <v/>
      </c>
    </row>
    <row r="711" spans="16:20">
      <c r="P711" s="41" t="str">
        <f t="shared" si="38"/>
        <v/>
      </c>
      <c r="Q711" s="41" t="str">
        <f t="shared" si="39"/>
        <v/>
      </c>
      <c r="R711" s="41" t="str">
        <f>IFERROR(IF(K711="handling and wharfage",SUM(P711:Q711),IF(OR(K711="tank",K711="car",K711="boat"),INDEX(Rate!$B$4:$M$25,MATCH('Line&amp;Pheonix'!N711,Rate!$A$4:$A$25,0),MATCH('Line&amp;Pheonix'!L711,Rate!$B$3:$M$3,0))*O711*0.8,INDEX(Rate!$B$4:$M$25,MATCH('Line&amp;Pheonix'!N711,Rate!$A$4:$A$25,0),MATCH('Line&amp;Pheonix'!L711,Rate!$B$3:$M$3,0))*O711)),"")</f>
        <v/>
      </c>
      <c r="T711" s="42" t="str">
        <f t="shared" si="40"/>
        <v/>
      </c>
    </row>
    <row r="712" spans="16:20">
      <c r="P712" s="41" t="str">
        <f t="shared" si="38"/>
        <v/>
      </c>
      <c r="Q712" s="41" t="str">
        <f t="shared" si="39"/>
        <v/>
      </c>
      <c r="R712" s="41" t="str">
        <f>IFERROR(IF(K712="handling and wharfage",SUM(P712:Q712),IF(OR(K712="tank",K712="car",K712="boat"),INDEX(Rate!$B$4:$M$25,MATCH('Line&amp;Pheonix'!N712,Rate!$A$4:$A$25,0),MATCH('Line&amp;Pheonix'!L712,Rate!$B$3:$M$3,0))*O712*0.8,INDEX(Rate!$B$4:$M$25,MATCH('Line&amp;Pheonix'!N712,Rate!$A$4:$A$25,0),MATCH('Line&amp;Pheonix'!L712,Rate!$B$3:$M$3,0))*O712)),"")</f>
        <v/>
      </c>
      <c r="T712" s="42" t="str">
        <f t="shared" si="40"/>
        <v/>
      </c>
    </row>
    <row r="713" spans="16:20">
      <c r="P713" s="41" t="str">
        <f t="shared" si="38"/>
        <v/>
      </c>
      <c r="Q713" s="41" t="str">
        <f t="shared" si="39"/>
        <v/>
      </c>
      <c r="R713" s="41" t="str">
        <f>IFERROR(IF(K713="handling and wharfage",SUM(P713:Q713),IF(OR(K713="tank",K713="car",K713="boat"),INDEX(Rate!$B$4:$M$25,MATCH('Line&amp;Pheonix'!N713,Rate!$A$4:$A$25,0),MATCH('Line&amp;Pheonix'!L713,Rate!$B$3:$M$3,0))*O713*0.8,INDEX(Rate!$B$4:$M$25,MATCH('Line&amp;Pheonix'!N713,Rate!$A$4:$A$25,0),MATCH('Line&amp;Pheonix'!L713,Rate!$B$3:$M$3,0))*O713)),"")</f>
        <v/>
      </c>
      <c r="T713" s="42" t="str">
        <f t="shared" si="40"/>
        <v/>
      </c>
    </row>
    <row r="714" spans="16:20">
      <c r="P714" s="41" t="str">
        <f t="shared" si="38"/>
        <v/>
      </c>
      <c r="Q714" s="41" t="str">
        <f t="shared" si="39"/>
        <v/>
      </c>
      <c r="R714" s="41" t="str">
        <f>IFERROR(IF(K714="handling and wharfage",SUM(P714:Q714),IF(OR(K714="tank",K714="car",K714="boat"),INDEX(Rate!$B$4:$M$25,MATCH('Line&amp;Pheonix'!N714,Rate!$A$4:$A$25,0),MATCH('Line&amp;Pheonix'!L714,Rate!$B$3:$M$3,0))*O714*0.8,INDEX(Rate!$B$4:$M$25,MATCH('Line&amp;Pheonix'!N714,Rate!$A$4:$A$25,0),MATCH('Line&amp;Pheonix'!L714,Rate!$B$3:$M$3,0))*O714)),"")</f>
        <v/>
      </c>
      <c r="T714" s="42" t="str">
        <f t="shared" si="40"/>
        <v/>
      </c>
    </row>
    <row r="715" spans="16:20">
      <c r="P715" s="41" t="str">
        <f t="shared" si="38"/>
        <v/>
      </c>
      <c r="Q715" s="41" t="str">
        <f t="shared" si="39"/>
        <v/>
      </c>
      <c r="R715" s="41" t="str">
        <f>IFERROR(IF(K715="handling and wharfage",SUM(P715:Q715),IF(OR(K715="tank",K715="car",K715="boat"),INDEX(Rate!$B$4:$M$25,MATCH('Line&amp;Pheonix'!N715,Rate!$A$4:$A$25,0),MATCH('Line&amp;Pheonix'!L715,Rate!$B$3:$M$3,0))*O715*0.8,INDEX(Rate!$B$4:$M$25,MATCH('Line&amp;Pheonix'!N715,Rate!$A$4:$A$25,0),MATCH('Line&amp;Pheonix'!L715,Rate!$B$3:$M$3,0))*O715)),"")</f>
        <v/>
      </c>
      <c r="T715" s="42" t="str">
        <f t="shared" si="40"/>
        <v/>
      </c>
    </row>
    <row r="716" spans="16:20">
      <c r="P716" s="41" t="str">
        <f t="shared" si="38"/>
        <v/>
      </c>
      <c r="Q716" s="41" t="str">
        <f t="shared" si="39"/>
        <v/>
      </c>
      <c r="R716" s="41" t="str">
        <f>IFERROR(IF(K716="handling and wharfage",SUM(P716:Q716),IF(OR(K716="tank",K716="car",K716="boat"),INDEX(Rate!$B$4:$M$25,MATCH('Line&amp;Pheonix'!N716,Rate!$A$4:$A$25,0),MATCH('Line&amp;Pheonix'!L716,Rate!$B$3:$M$3,0))*O716*0.8,INDEX(Rate!$B$4:$M$25,MATCH('Line&amp;Pheonix'!N716,Rate!$A$4:$A$25,0),MATCH('Line&amp;Pheonix'!L716,Rate!$B$3:$M$3,0))*O716)),"")</f>
        <v/>
      </c>
      <c r="T716" s="42" t="str">
        <f t="shared" si="40"/>
        <v/>
      </c>
    </row>
    <row r="717" spans="16:20">
      <c r="P717" s="41" t="str">
        <f t="shared" si="38"/>
        <v/>
      </c>
      <c r="Q717" s="41" t="str">
        <f t="shared" si="39"/>
        <v/>
      </c>
      <c r="R717" s="41" t="str">
        <f>IFERROR(IF(K717="handling and wharfage",SUM(P717:Q717),IF(OR(K717="tank",K717="car",K717="boat"),INDEX(Rate!$B$4:$M$25,MATCH('Line&amp;Pheonix'!N717,Rate!$A$4:$A$25,0),MATCH('Line&amp;Pheonix'!L717,Rate!$B$3:$M$3,0))*O717*0.8,INDEX(Rate!$B$4:$M$25,MATCH('Line&amp;Pheonix'!N717,Rate!$A$4:$A$25,0),MATCH('Line&amp;Pheonix'!L717,Rate!$B$3:$M$3,0))*O717)),"")</f>
        <v/>
      </c>
      <c r="T717" s="42" t="str">
        <f t="shared" si="40"/>
        <v/>
      </c>
    </row>
    <row r="718" spans="16:20">
      <c r="P718" s="41" t="str">
        <f t="shared" si="38"/>
        <v/>
      </c>
      <c r="Q718" s="41" t="str">
        <f t="shared" si="39"/>
        <v/>
      </c>
      <c r="R718" s="41" t="str">
        <f>IFERROR(IF(K718="handling and wharfage",SUM(P718:Q718),IF(OR(K718="tank",K718="car",K718="boat"),INDEX(Rate!$B$4:$M$25,MATCH('Line&amp;Pheonix'!N718,Rate!$A$4:$A$25,0),MATCH('Line&amp;Pheonix'!L718,Rate!$B$3:$M$3,0))*O718*0.8,INDEX(Rate!$B$4:$M$25,MATCH('Line&amp;Pheonix'!N718,Rate!$A$4:$A$25,0),MATCH('Line&amp;Pheonix'!L718,Rate!$B$3:$M$3,0))*O718)),"")</f>
        <v/>
      </c>
      <c r="T718" s="42" t="str">
        <f t="shared" si="40"/>
        <v/>
      </c>
    </row>
    <row r="719" spans="16:20">
      <c r="P719" s="41" t="str">
        <f t="shared" si="38"/>
        <v/>
      </c>
      <c r="Q719" s="41" t="str">
        <f t="shared" si="39"/>
        <v/>
      </c>
      <c r="R719" s="41" t="str">
        <f>IFERROR(IF(K719="handling and wharfage",SUM(P719:Q719),IF(OR(K719="tank",K719="car",K719="boat"),INDEX(Rate!$B$4:$M$25,MATCH('Line&amp;Pheonix'!N719,Rate!$A$4:$A$25,0),MATCH('Line&amp;Pheonix'!L719,Rate!$B$3:$M$3,0))*O719*0.8,INDEX(Rate!$B$4:$M$25,MATCH('Line&amp;Pheonix'!N719,Rate!$A$4:$A$25,0),MATCH('Line&amp;Pheonix'!L719,Rate!$B$3:$M$3,0))*O719)),"")</f>
        <v/>
      </c>
      <c r="T719" s="42" t="str">
        <f t="shared" si="40"/>
        <v/>
      </c>
    </row>
    <row r="720" spans="16:20">
      <c r="P720" s="41" t="str">
        <f t="shared" si="38"/>
        <v/>
      </c>
      <c r="Q720" s="41" t="str">
        <f t="shared" si="39"/>
        <v/>
      </c>
      <c r="R720" s="41" t="str">
        <f>IFERROR(IF(K720="handling and wharfage",SUM(P720:Q720),IF(OR(K720="tank",K720="car",K720="boat"),INDEX(Rate!$B$4:$M$25,MATCH('Line&amp;Pheonix'!N720,Rate!$A$4:$A$25,0),MATCH('Line&amp;Pheonix'!L720,Rate!$B$3:$M$3,0))*O720*0.8,INDEX(Rate!$B$4:$M$25,MATCH('Line&amp;Pheonix'!N720,Rate!$A$4:$A$25,0),MATCH('Line&amp;Pheonix'!L720,Rate!$B$3:$M$3,0))*O720)),"")</f>
        <v/>
      </c>
      <c r="T720" s="42" t="str">
        <f t="shared" si="40"/>
        <v/>
      </c>
    </row>
    <row r="721" spans="16:20">
      <c r="P721" s="41" t="str">
        <f t="shared" si="38"/>
        <v/>
      </c>
      <c r="Q721" s="41" t="str">
        <f t="shared" si="39"/>
        <v/>
      </c>
      <c r="R721" s="41" t="str">
        <f>IFERROR(IF(K721="handling and wharfage",SUM(P721:Q721),IF(OR(K721="tank",K721="car",K721="boat"),INDEX(Rate!$B$4:$M$25,MATCH('Line&amp;Pheonix'!N721,Rate!$A$4:$A$25,0),MATCH('Line&amp;Pheonix'!L721,Rate!$B$3:$M$3,0))*O721*0.8,INDEX(Rate!$B$4:$M$25,MATCH('Line&amp;Pheonix'!N721,Rate!$A$4:$A$25,0),MATCH('Line&amp;Pheonix'!L721,Rate!$B$3:$M$3,0))*O721)),"")</f>
        <v/>
      </c>
      <c r="T721" s="42" t="str">
        <f t="shared" si="40"/>
        <v/>
      </c>
    </row>
    <row r="722" spans="16:20">
      <c r="P722" s="41" t="str">
        <f t="shared" si="38"/>
        <v/>
      </c>
      <c r="Q722" s="41" t="str">
        <f t="shared" si="39"/>
        <v/>
      </c>
      <c r="R722" s="41" t="str">
        <f>IFERROR(IF(K722="handling and wharfage",SUM(P722:Q722),IF(OR(K722="tank",K722="car",K722="boat"),INDEX(Rate!$B$4:$M$25,MATCH('Line&amp;Pheonix'!N722,Rate!$A$4:$A$25,0),MATCH('Line&amp;Pheonix'!L722,Rate!$B$3:$M$3,0))*O722*0.8,INDEX(Rate!$B$4:$M$25,MATCH('Line&amp;Pheonix'!N722,Rate!$A$4:$A$25,0),MATCH('Line&amp;Pheonix'!L722,Rate!$B$3:$M$3,0))*O722)),"")</f>
        <v/>
      </c>
      <c r="T722" s="42" t="str">
        <f t="shared" si="40"/>
        <v/>
      </c>
    </row>
    <row r="723" spans="16:20">
      <c r="P723" s="41" t="str">
        <f t="shared" si="38"/>
        <v/>
      </c>
      <c r="Q723" s="41" t="str">
        <f t="shared" si="39"/>
        <v/>
      </c>
      <c r="R723" s="41" t="str">
        <f>IFERROR(IF(K723="handling and wharfage",SUM(P723:Q723),IF(OR(K723="tank",K723="car",K723="boat"),INDEX(Rate!$B$4:$M$25,MATCH('Line&amp;Pheonix'!N723,Rate!$A$4:$A$25,0),MATCH('Line&amp;Pheonix'!L723,Rate!$B$3:$M$3,0))*O723*0.8,INDEX(Rate!$B$4:$M$25,MATCH('Line&amp;Pheonix'!N723,Rate!$A$4:$A$25,0),MATCH('Line&amp;Pheonix'!L723,Rate!$B$3:$M$3,0))*O723)),"")</f>
        <v/>
      </c>
      <c r="T723" s="42" t="str">
        <f t="shared" si="40"/>
        <v/>
      </c>
    </row>
    <row r="724" spans="16:20">
      <c r="P724" s="41" t="str">
        <f t="shared" si="38"/>
        <v/>
      </c>
      <c r="Q724" s="41" t="str">
        <f t="shared" si="39"/>
        <v/>
      </c>
      <c r="R724" s="41" t="str">
        <f>IFERROR(IF(K724="handling and wharfage",SUM(P724:Q724),IF(OR(K724="tank",K724="car",K724="boat"),INDEX(Rate!$B$4:$M$25,MATCH('Line&amp;Pheonix'!N724,Rate!$A$4:$A$25,0),MATCH('Line&amp;Pheonix'!L724,Rate!$B$3:$M$3,0))*O724*0.8,INDEX(Rate!$B$4:$M$25,MATCH('Line&amp;Pheonix'!N724,Rate!$A$4:$A$25,0),MATCH('Line&amp;Pheonix'!L724,Rate!$B$3:$M$3,0))*O724)),"")</f>
        <v/>
      </c>
      <c r="T724" s="42" t="str">
        <f t="shared" si="40"/>
        <v/>
      </c>
    </row>
    <row r="725" spans="16:20">
      <c r="P725" s="41" t="str">
        <f t="shared" si="38"/>
        <v/>
      </c>
      <c r="Q725" s="41" t="str">
        <f t="shared" si="39"/>
        <v/>
      </c>
      <c r="R725" s="41" t="str">
        <f>IFERROR(IF(K725="handling and wharfage",SUM(P725:Q725),IF(OR(K725="tank",K725="car",K725="boat"),INDEX(Rate!$B$4:$M$25,MATCH('Line&amp;Pheonix'!N725,Rate!$A$4:$A$25,0),MATCH('Line&amp;Pheonix'!L725,Rate!$B$3:$M$3,0))*O725*0.8,INDEX(Rate!$B$4:$M$25,MATCH('Line&amp;Pheonix'!N725,Rate!$A$4:$A$25,0),MATCH('Line&amp;Pheonix'!L725,Rate!$B$3:$M$3,0))*O725)),"")</f>
        <v/>
      </c>
      <c r="T725" s="42" t="str">
        <f t="shared" si="40"/>
        <v/>
      </c>
    </row>
    <row r="726" spans="16:20">
      <c r="P726" s="41" t="str">
        <f t="shared" si="38"/>
        <v/>
      </c>
      <c r="Q726" s="41" t="str">
        <f t="shared" si="39"/>
        <v/>
      </c>
      <c r="R726" s="41" t="str">
        <f>IFERROR(IF(K726="handling and wharfage",SUM(P726:Q726),IF(OR(K726="tank",K726="car",K726="boat"),INDEX(Rate!$B$4:$M$25,MATCH('Line&amp;Pheonix'!N726,Rate!$A$4:$A$25,0),MATCH('Line&amp;Pheonix'!L726,Rate!$B$3:$M$3,0))*O726*0.8,INDEX(Rate!$B$4:$M$25,MATCH('Line&amp;Pheonix'!N726,Rate!$A$4:$A$25,0),MATCH('Line&amp;Pheonix'!L726,Rate!$B$3:$M$3,0))*O726)),"")</f>
        <v/>
      </c>
      <c r="T726" s="42" t="str">
        <f t="shared" si="40"/>
        <v/>
      </c>
    </row>
    <row r="727" spans="16:20">
      <c r="P727" s="41" t="str">
        <f t="shared" si="38"/>
        <v/>
      </c>
      <c r="Q727" s="41" t="str">
        <f t="shared" si="39"/>
        <v/>
      </c>
      <c r="R727" s="41" t="str">
        <f>IFERROR(IF(K727="handling and wharfage",SUM(P727:Q727),IF(OR(K727="tank",K727="car",K727="boat"),INDEX(Rate!$B$4:$M$25,MATCH('Line&amp;Pheonix'!N727,Rate!$A$4:$A$25,0),MATCH('Line&amp;Pheonix'!L727,Rate!$B$3:$M$3,0))*O727*0.8,INDEX(Rate!$B$4:$M$25,MATCH('Line&amp;Pheonix'!N727,Rate!$A$4:$A$25,0),MATCH('Line&amp;Pheonix'!L727,Rate!$B$3:$M$3,0))*O727)),"")</f>
        <v/>
      </c>
      <c r="T727" s="42" t="str">
        <f t="shared" si="40"/>
        <v/>
      </c>
    </row>
    <row r="728" spans="16:20">
      <c r="P728" s="41" t="str">
        <f t="shared" si="38"/>
        <v/>
      </c>
      <c r="Q728" s="41" t="str">
        <f t="shared" si="39"/>
        <v/>
      </c>
      <c r="R728" s="41" t="str">
        <f>IFERROR(IF(K728="handling and wharfage",SUM(P728:Q728),IF(OR(K728="tank",K728="car",K728="boat"),INDEX(Rate!$B$4:$M$25,MATCH('Line&amp;Pheonix'!N728,Rate!$A$4:$A$25,0),MATCH('Line&amp;Pheonix'!L728,Rate!$B$3:$M$3,0))*O728*0.8,INDEX(Rate!$B$4:$M$25,MATCH('Line&amp;Pheonix'!N728,Rate!$A$4:$A$25,0),MATCH('Line&amp;Pheonix'!L728,Rate!$B$3:$M$3,0))*O728)),"")</f>
        <v/>
      </c>
      <c r="T728" s="42" t="str">
        <f t="shared" si="40"/>
        <v/>
      </c>
    </row>
    <row r="729" spans="16:20">
      <c r="P729" s="41" t="str">
        <f t="shared" si="38"/>
        <v/>
      </c>
      <c r="Q729" s="41" t="str">
        <f t="shared" si="39"/>
        <v/>
      </c>
      <c r="R729" s="41" t="str">
        <f>IFERROR(IF(K729="handling and wharfage",SUM(P729:Q729),IF(OR(K729="tank",K729="car",K729="boat"),INDEX(Rate!$B$4:$M$25,MATCH('Line&amp;Pheonix'!N729,Rate!$A$4:$A$25,0),MATCH('Line&amp;Pheonix'!L729,Rate!$B$3:$M$3,0))*O729*0.8,INDEX(Rate!$B$4:$M$25,MATCH('Line&amp;Pheonix'!N729,Rate!$A$4:$A$25,0),MATCH('Line&amp;Pheonix'!L729,Rate!$B$3:$M$3,0))*O729)),"")</f>
        <v/>
      </c>
      <c r="T729" s="42" t="str">
        <f t="shared" si="40"/>
        <v/>
      </c>
    </row>
    <row r="730" spans="16:20">
      <c r="P730" s="41" t="str">
        <f t="shared" si="38"/>
        <v/>
      </c>
      <c r="Q730" s="41" t="str">
        <f t="shared" si="39"/>
        <v/>
      </c>
      <c r="R730" s="41" t="str">
        <f>IFERROR(IF(K730="handling and wharfage",SUM(P730:Q730),IF(OR(K730="tank",K730="car",K730="boat"),INDEX(Rate!$B$4:$M$25,MATCH('Line&amp;Pheonix'!N730,Rate!$A$4:$A$25,0),MATCH('Line&amp;Pheonix'!L730,Rate!$B$3:$M$3,0))*O730*0.8,INDEX(Rate!$B$4:$M$25,MATCH('Line&amp;Pheonix'!N730,Rate!$A$4:$A$25,0),MATCH('Line&amp;Pheonix'!L730,Rate!$B$3:$M$3,0))*O730)),"")</f>
        <v/>
      </c>
      <c r="T730" s="42" t="str">
        <f t="shared" si="40"/>
        <v/>
      </c>
    </row>
    <row r="731" spans="16:20">
      <c r="P731" s="41" t="str">
        <f t="shared" si="38"/>
        <v/>
      </c>
      <c r="Q731" s="41" t="str">
        <f t="shared" si="39"/>
        <v/>
      </c>
      <c r="R731" s="41" t="str">
        <f>IFERROR(IF(K731="handling and wharfage",SUM(P731:Q731),IF(OR(K731="tank",K731="car",K731="boat"),INDEX(Rate!$B$4:$M$25,MATCH('Line&amp;Pheonix'!N731,Rate!$A$4:$A$25,0),MATCH('Line&amp;Pheonix'!L731,Rate!$B$3:$M$3,0))*O731*0.8,INDEX(Rate!$B$4:$M$25,MATCH('Line&amp;Pheonix'!N731,Rate!$A$4:$A$25,0),MATCH('Line&amp;Pheonix'!L731,Rate!$B$3:$M$3,0))*O731)),"")</f>
        <v/>
      </c>
      <c r="T731" s="42" t="str">
        <f t="shared" si="40"/>
        <v/>
      </c>
    </row>
    <row r="732" spans="16:20">
      <c r="P732" s="41" t="str">
        <f t="shared" si="38"/>
        <v/>
      </c>
      <c r="Q732" s="41" t="str">
        <f t="shared" si="39"/>
        <v/>
      </c>
      <c r="R732" s="41" t="str">
        <f>IFERROR(IF(K732="handling and wharfage",SUM(P732:Q732),IF(OR(K732="tank",K732="car",K732="boat"),INDEX(Rate!$B$4:$M$25,MATCH('Line&amp;Pheonix'!N732,Rate!$A$4:$A$25,0),MATCH('Line&amp;Pheonix'!L732,Rate!$B$3:$M$3,0))*O732*0.8,INDEX(Rate!$B$4:$M$25,MATCH('Line&amp;Pheonix'!N732,Rate!$A$4:$A$25,0),MATCH('Line&amp;Pheonix'!L732,Rate!$B$3:$M$3,0))*O732)),"")</f>
        <v/>
      </c>
      <c r="T732" s="42" t="str">
        <f t="shared" si="40"/>
        <v/>
      </c>
    </row>
    <row r="733" spans="16:20">
      <c r="P733" s="41" t="str">
        <f t="shared" si="38"/>
        <v/>
      </c>
      <c r="Q733" s="41" t="str">
        <f t="shared" si="39"/>
        <v/>
      </c>
      <c r="R733" s="41" t="str">
        <f>IFERROR(IF(K733="handling and wharfage",SUM(P733:Q733),IF(OR(K733="tank",K733="car",K733="boat"),INDEX(Rate!$B$4:$M$25,MATCH('Line&amp;Pheonix'!N733,Rate!$A$4:$A$25,0),MATCH('Line&amp;Pheonix'!L733,Rate!$B$3:$M$3,0))*O733*0.8,INDEX(Rate!$B$4:$M$25,MATCH('Line&amp;Pheonix'!N733,Rate!$A$4:$A$25,0),MATCH('Line&amp;Pheonix'!L733,Rate!$B$3:$M$3,0))*O733)),"")</f>
        <v/>
      </c>
      <c r="T733" s="42" t="str">
        <f t="shared" si="40"/>
        <v/>
      </c>
    </row>
    <row r="734" spans="16:20">
      <c r="P734" s="41" t="str">
        <f t="shared" si="38"/>
        <v/>
      </c>
      <c r="Q734" s="41" t="str">
        <f t="shared" si="39"/>
        <v/>
      </c>
      <c r="R734" s="41" t="str">
        <f>IFERROR(IF(K734="handling and wharfage",SUM(P734:Q734),IF(OR(K734="tank",K734="car",K734="boat"),INDEX(Rate!$B$4:$M$25,MATCH('Line&amp;Pheonix'!N734,Rate!$A$4:$A$25,0),MATCH('Line&amp;Pheonix'!L734,Rate!$B$3:$M$3,0))*O734*0.8,INDEX(Rate!$B$4:$M$25,MATCH('Line&amp;Pheonix'!N734,Rate!$A$4:$A$25,0),MATCH('Line&amp;Pheonix'!L734,Rate!$B$3:$M$3,0))*O734)),"")</f>
        <v/>
      </c>
      <c r="T734" s="42" t="str">
        <f t="shared" si="40"/>
        <v/>
      </c>
    </row>
    <row r="735" spans="16:20">
      <c r="P735" s="41" t="str">
        <f t="shared" si="38"/>
        <v/>
      </c>
      <c r="Q735" s="41" t="str">
        <f t="shared" si="39"/>
        <v/>
      </c>
      <c r="R735" s="41" t="str">
        <f>IFERROR(IF(K735="handling and wharfage",SUM(P735:Q735),IF(OR(K735="tank",K735="car",K735="boat"),INDEX(Rate!$B$4:$M$25,MATCH('Line&amp;Pheonix'!N735,Rate!$A$4:$A$25,0),MATCH('Line&amp;Pheonix'!L735,Rate!$B$3:$M$3,0))*O735*0.8,INDEX(Rate!$B$4:$M$25,MATCH('Line&amp;Pheonix'!N735,Rate!$A$4:$A$25,0),MATCH('Line&amp;Pheonix'!L735,Rate!$B$3:$M$3,0))*O735)),"")</f>
        <v/>
      </c>
      <c r="T735" s="42" t="str">
        <f t="shared" si="40"/>
        <v/>
      </c>
    </row>
    <row r="736" spans="16:20">
      <c r="P736" s="41" t="str">
        <f t="shared" si="38"/>
        <v/>
      </c>
      <c r="Q736" s="41" t="str">
        <f t="shared" si="39"/>
        <v/>
      </c>
      <c r="R736" s="41" t="str">
        <f>IFERROR(IF(K736="handling and wharfage",SUM(P736:Q736),IF(OR(K736="tank",K736="car",K736="boat"),INDEX(Rate!$B$4:$M$25,MATCH('Line&amp;Pheonix'!N736,Rate!$A$4:$A$25,0),MATCH('Line&amp;Pheonix'!L736,Rate!$B$3:$M$3,0))*O736*0.8,INDEX(Rate!$B$4:$M$25,MATCH('Line&amp;Pheonix'!N736,Rate!$A$4:$A$25,0),MATCH('Line&amp;Pheonix'!L736,Rate!$B$3:$M$3,0))*O736)),"")</f>
        <v/>
      </c>
      <c r="T736" s="42" t="str">
        <f t="shared" si="40"/>
        <v/>
      </c>
    </row>
    <row r="737" spans="16:20">
      <c r="P737" s="41" t="str">
        <f t="shared" si="38"/>
        <v/>
      </c>
      <c r="Q737" s="41" t="str">
        <f t="shared" si="39"/>
        <v/>
      </c>
      <c r="R737" s="41" t="str">
        <f>IFERROR(IF(K737="handling and wharfage",SUM(P737:Q737),IF(OR(K737="tank",K737="car",K737="boat"),INDEX(Rate!$B$4:$M$25,MATCH('Line&amp;Pheonix'!N737,Rate!$A$4:$A$25,0),MATCH('Line&amp;Pheonix'!L737,Rate!$B$3:$M$3,0))*O737*0.8,INDEX(Rate!$B$4:$M$25,MATCH('Line&amp;Pheonix'!N737,Rate!$A$4:$A$25,0),MATCH('Line&amp;Pheonix'!L737,Rate!$B$3:$M$3,0))*O737)),"")</f>
        <v/>
      </c>
      <c r="T737" s="42" t="str">
        <f t="shared" si="40"/>
        <v/>
      </c>
    </row>
    <row r="738" spans="16:20">
      <c r="P738" s="41" t="str">
        <f t="shared" si="38"/>
        <v/>
      </c>
      <c r="Q738" s="41" t="str">
        <f t="shared" si="39"/>
        <v/>
      </c>
      <c r="R738" s="41" t="str">
        <f>IFERROR(IF(K738="handling and wharfage",SUM(P738:Q738),IF(OR(K738="tank",K738="car",K738="boat"),INDEX(Rate!$B$4:$M$25,MATCH('Line&amp;Pheonix'!N738,Rate!$A$4:$A$25,0),MATCH('Line&amp;Pheonix'!L738,Rate!$B$3:$M$3,0))*O738*0.8,INDEX(Rate!$B$4:$M$25,MATCH('Line&amp;Pheonix'!N738,Rate!$A$4:$A$25,0),MATCH('Line&amp;Pheonix'!L738,Rate!$B$3:$M$3,0))*O738)),"")</f>
        <v/>
      </c>
      <c r="T738" s="42" t="str">
        <f t="shared" si="40"/>
        <v/>
      </c>
    </row>
    <row r="739" spans="16:20">
      <c r="P739" s="41" t="str">
        <f t="shared" si="38"/>
        <v/>
      </c>
      <c r="Q739" s="41" t="str">
        <f t="shared" si="39"/>
        <v/>
      </c>
      <c r="R739" s="41" t="str">
        <f>IFERROR(IF(K739="handling and wharfage",SUM(P739:Q739),IF(OR(K739="tank",K739="car",K739="boat"),INDEX(Rate!$B$4:$M$25,MATCH('Line&amp;Pheonix'!N739,Rate!$A$4:$A$25,0),MATCH('Line&amp;Pheonix'!L739,Rate!$B$3:$M$3,0))*O739*0.8,INDEX(Rate!$B$4:$M$25,MATCH('Line&amp;Pheonix'!N739,Rate!$A$4:$A$25,0),MATCH('Line&amp;Pheonix'!L739,Rate!$B$3:$M$3,0))*O739)),"")</f>
        <v/>
      </c>
      <c r="T739" s="42" t="str">
        <f t="shared" si="40"/>
        <v/>
      </c>
    </row>
    <row r="740" spans="16:20">
      <c r="P740" s="41" t="str">
        <f t="shared" si="38"/>
        <v/>
      </c>
      <c r="Q740" s="41" t="str">
        <f t="shared" si="39"/>
        <v/>
      </c>
      <c r="R740" s="41" t="str">
        <f>IFERROR(IF(K740="handling and wharfage",SUM(P740:Q740),IF(OR(K740="tank",K740="car",K740="boat"),INDEX(Rate!$B$4:$M$25,MATCH('Line&amp;Pheonix'!N740,Rate!$A$4:$A$25,0),MATCH('Line&amp;Pheonix'!L740,Rate!$B$3:$M$3,0))*O740*0.8,INDEX(Rate!$B$4:$M$25,MATCH('Line&amp;Pheonix'!N740,Rate!$A$4:$A$25,0),MATCH('Line&amp;Pheonix'!L740,Rate!$B$3:$M$3,0))*O740)),"")</f>
        <v/>
      </c>
      <c r="T740" s="42" t="str">
        <f t="shared" si="40"/>
        <v/>
      </c>
    </row>
    <row r="741" spans="16:20">
      <c r="P741" s="41" t="str">
        <f t="shared" si="38"/>
        <v/>
      </c>
      <c r="Q741" s="41" t="str">
        <f t="shared" si="39"/>
        <v/>
      </c>
      <c r="R741" s="41" t="str">
        <f>IFERROR(IF(K741="handling and wharfage",SUM(P741:Q741),IF(OR(K741="tank",K741="car",K741="boat"),INDEX(Rate!$B$4:$M$25,MATCH('Line&amp;Pheonix'!N741,Rate!$A$4:$A$25,0),MATCH('Line&amp;Pheonix'!L741,Rate!$B$3:$M$3,0))*O741*0.8,INDEX(Rate!$B$4:$M$25,MATCH('Line&amp;Pheonix'!N741,Rate!$A$4:$A$25,0),MATCH('Line&amp;Pheonix'!L741,Rate!$B$3:$M$3,0))*O741)),"")</f>
        <v/>
      </c>
      <c r="T741" s="42" t="str">
        <f t="shared" si="40"/>
        <v/>
      </c>
    </row>
    <row r="742" spans="16:20">
      <c r="P742" s="41" t="str">
        <f t="shared" si="38"/>
        <v/>
      </c>
      <c r="Q742" s="41" t="str">
        <f t="shared" si="39"/>
        <v/>
      </c>
      <c r="R742" s="41" t="str">
        <f>IFERROR(IF(K742="handling and wharfage",SUM(P742:Q742),IF(OR(K742="tank",K742="car",K742="boat"),INDEX(Rate!$B$4:$M$25,MATCH('Line&amp;Pheonix'!N742,Rate!$A$4:$A$25,0),MATCH('Line&amp;Pheonix'!L742,Rate!$B$3:$M$3,0))*O742*0.8,INDEX(Rate!$B$4:$M$25,MATCH('Line&amp;Pheonix'!N742,Rate!$A$4:$A$25,0),MATCH('Line&amp;Pheonix'!L742,Rate!$B$3:$M$3,0))*O742)),"")</f>
        <v/>
      </c>
      <c r="T742" s="42" t="str">
        <f t="shared" si="40"/>
        <v/>
      </c>
    </row>
    <row r="743" spans="16:20">
      <c r="P743" s="41" t="str">
        <f t="shared" si="38"/>
        <v/>
      </c>
      <c r="Q743" s="41" t="str">
        <f t="shared" si="39"/>
        <v/>
      </c>
      <c r="R743" s="41" t="str">
        <f>IFERROR(IF(K743="handling and wharfage",SUM(P743:Q743),IF(OR(K743="tank",K743="car",K743="boat"),INDEX(Rate!$B$4:$M$25,MATCH('Line&amp;Pheonix'!N743,Rate!$A$4:$A$25,0),MATCH('Line&amp;Pheonix'!L743,Rate!$B$3:$M$3,0))*O743*0.8,INDEX(Rate!$B$4:$M$25,MATCH('Line&amp;Pheonix'!N743,Rate!$A$4:$A$25,0),MATCH('Line&amp;Pheonix'!L743,Rate!$B$3:$M$3,0))*O743)),"")</f>
        <v/>
      </c>
      <c r="T743" s="42" t="str">
        <f t="shared" si="40"/>
        <v/>
      </c>
    </row>
    <row r="744" spans="16:20">
      <c r="P744" s="41" t="str">
        <f t="shared" si="38"/>
        <v/>
      </c>
      <c r="Q744" s="41" t="str">
        <f t="shared" si="39"/>
        <v/>
      </c>
      <c r="R744" s="41" t="str">
        <f>IFERROR(IF(K744="handling and wharfage",SUM(P744:Q744),IF(OR(K744="tank",K744="car",K744="boat"),INDEX(Rate!$B$4:$M$25,MATCH('Line&amp;Pheonix'!N744,Rate!$A$4:$A$25,0),MATCH('Line&amp;Pheonix'!L744,Rate!$B$3:$M$3,0))*O744*0.8,INDEX(Rate!$B$4:$M$25,MATCH('Line&amp;Pheonix'!N744,Rate!$A$4:$A$25,0),MATCH('Line&amp;Pheonix'!L744,Rate!$B$3:$M$3,0))*O744)),"")</f>
        <v/>
      </c>
      <c r="T744" s="42" t="str">
        <f t="shared" si="40"/>
        <v/>
      </c>
    </row>
    <row r="745" spans="16:20">
      <c r="P745" s="41" t="str">
        <f t="shared" si="38"/>
        <v/>
      </c>
      <c r="Q745" s="41" t="str">
        <f t="shared" si="39"/>
        <v/>
      </c>
      <c r="R745" s="41" t="str">
        <f>IFERROR(IF(K745="handling and wharfage",SUM(P745:Q745),IF(OR(K745="tank",K745="car",K745="boat"),INDEX(Rate!$B$4:$M$25,MATCH('Line&amp;Pheonix'!N745,Rate!$A$4:$A$25,0),MATCH('Line&amp;Pheonix'!L745,Rate!$B$3:$M$3,0))*O745*0.8,INDEX(Rate!$B$4:$M$25,MATCH('Line&amp;Pheonix'!N745,Rate!$A$4:$A$25,0),MATCH('Line&amp;Pheonix'!L745,Rate!$B$3:$M$3,0))*O745)),"")</f>
        <v/>
      </c>
      <c r="T745" s="42" t="str">
        <f t="shared" si="40"/>
        <v/>
      </c>
    </row>
    <row r="746" spans="16:20">
      <c r="P746" s="41" t="str">
        <f t="shared" si="38"/>
        <v/>
      </c>
      <c r="Q746" s="41" t="str">
        <f t="shared" si="39"/>
        <v/>
      </c>
      <c r="R746" s="41" t="str">
        <f>IFERROR(IF(K746="handling and wharfage",SUM(P746:Q746),IF(OR(K746="tank",K746="car",K746="boat"),INDEX(Rate!$B$4:$M$25,MATCH('Line&amp;Pheonix'!N746,Rate!$A$4:$A$25,0),MATCH('Line&amp;Pheonix'!L746,Rate!$B$3:$M$3,0))*O746*0.8,INDEX(Rate!$B$4:$M$25,MATCH('Line&amp;Pheonix'!N746,Rate!$A$4:$A$25,0),MATCH('Line&amp;Pheonix'!L746,Rate!$B$3:$M$3,0))*O746)),"")</f>
        <v/>
      </c>
      <c r="T746" s="42" t="str">
        <f t="shared" si="40"/>
        <v/>
      </c>
    </row>
    <row r="747" spans="16:20">
      <c r="P747" s="41" t="str">
        <f t="shared" si="38"/>
        <v/>
      </c>
      <c r="Q747" s="41" t="str">
        <f t="shared" si="39"/>
        <v/>
      </c>
      <c r="R747" s="41" t="str">
        <f>IFERROR(IF(K747="handling and wharfage",SUM(P747:Q747),IF(OR(K747="tank",K747="car",K747="boat"),INDEX(Rate!$B$4:$M$25,MATCH('Line&amp;Pheonix'!N747,Rate!$A$4:$A$25,0),MATCH('Line&amp;Pheonix'!L747,Rate!$B$3:$M$3,0))*O747*0.8,INDEX(Rate!$B$4:$M$25,MATCH('Line&amp;Pheonix'!N747,Rate!$A$4:$A$25,0),MATCH('Line&amp;Pheonix'!L747,Rate!$B$3:$M$3,0))*O747)),"")</f>
        <v/>
      </c>
      <c r="T747" s="42" t="str">
        <f t="shared" si="40"/>
        <v/>
      </c>
    </row>
    <row r="748" spans="16:20">
      <c r="P748" s="41" t="str">
        <f t="shared" si="38"/>
        <v/>
      </c>
      <c r="Q748" s="41" t="str">
        <f t="shared" si="39"/>
        <v/>
      </c>
      <c r="R748" s="41" t="str">
        <f>IFERROR(IF(K748="handling and wharfage",SUM(P748:Q748),IF(OR(K748="tank",K748="car",K748="boat"),INDEX(Rate!$B$4:$M$25,MATCH('Line&amp;Pheonix'!N748,Rate!$A$4:$A$25,0),MATCH('Line&amp;Pheonix'!L748,Rate!$B$3:$M$3,0))*O748*0.8,INDEX(Rate!$B$4:$M$25,MATCH('Line&amp;Pheonix'!N748,Rate!$A$4:$A$25,0),MATCH('Line&amp;Pheonix'!L748,Rate!$B$3:$M$3,0))*O748)),"")</f>
        <v/>
      </c>
      <c r="T748" s="42" t="str">
        <f t="shared" si="40"/>
        <v/>
      </c>
    </row>
    <row r="749" spans="16:20">
      <c r="P749" s="41" t="str">
        <f t="shared" si="38"/>
        <v/>
      </c>
      <c r="Q749" s="41" t="str">
        <f t="shared" si="39"/>
        <v/>
      </c>
      <c r="R749" s="41" t="str">
        <f>IFERROR(IF(K749="handling and wharfage",SUM(P749:Q749),IF(OR(K749="tank",K749="car",K749="boat"),INDEX(Rate!$B$4:$M$25,MATCH('Line&amp;Pheonix'!N749,Rate!$A$4:$A$25,0),MATCH('Line&amp;Pheonix'!L749,Rate!$B$3:$M$3,0))*O749*0.8,INDEX(Rate!$B$4:$M$25,MATCH('Line&amp;Pheonix'!N749,Rate!$A$4:$A$25,0),MATCH('Line&amp;Pheonix'!L749,Rate!$B$3:$M$3,0))*O749)),"")</f>
        <v/>
      </c>
      <c r="T749" s="42" t="str">
        <f t="shared" si="40"/>
        <v/>
      </c>
    </row>
    <row r="750" spans="16:20">
      <c r="P750" s="41" t="str">
        <f t="shared" si="38"/>
        <v/>
      </c>
      <c r="Q750" s="41" t="str">
        <f t="shared" si="39"/>
        <v/>
      </c>
      <c r="R750" s="41" t="str">
        <f>IFERROR(IF(K750="handling and wharfage",SUM(P750:Q750),IF(OR(K750="tank",K750="car",K750="boat"),INDEX(Rate!$B$4:$M$25,MATCH('Line&amp;Pheonix'!N750,Rate!$A$4:$A$25,0),MATCH('Line&amp;Pheonix'!L750,Rate!$B$3:$M$3,0))*O750*0.8,INDEX(Rate!$B$4:$M$25,MATCH('Line&amp;Pheonix'!N750,Rate!$A$4:$A$25,0),MATCH('Line&amp;Pheonix'!L750,Rate!$B$3:$M$3,0))*O750)),"")</f>
        <v/>
      </c>
      <c r="T750" s="42" t="str">
        <f t="shared" si="40"/>
        <v/>
      </c>
    </row>
    <row r="751" spans="16:20">
      <c r="P751" s="41" t="str">
        <f t="shared" si="38"/>
        <v/>
      </c>
      <c r="Q751" s="41" t="str">
        <f t="shared" si="39"/>
        <v/>
      </c>
      <c r="R751" s="41" t="str">
        <f>IFERROR(IF(K751="handling and wharfage",SUM(P751:Q751),IF(OR(K751="tank",K751="car",K751="boat"),INDEX(Rate!$B$4:$M$25,MATCH('Line&amp;Pheonix'!N751,Rate!$A$4:$A$25,0),MATCH('Line&amp;Pheonix'!L751,Rate!$B$3:$M$3,0))*O751*0.8,INDEX(Rate!$B$4:$M$25,MATCH('Line&amp;Pheonix'!N751,Rate!$A$4:$A$25,0),MATCH('Line&amp;Pheonix'!L751,Rate!$B$3:$M$3,0))*O751)),"")</f>
        <v/>
      </c>
      <c r="T751" s="42" t="str">
        <f t="shared" si="40"/>
        <v/>
      </c>
    </row>
    <row r="752" spans="16:20">
      <c r="P752" s="41" t="str">
        <f t="shared" si="38"/>
        <v/>
      </c>
      <c r="Q752" s="41" t="str">
        <f t="shared" si="39"/>
        <v/>
      </c>
      <c r="R752" s="41" t="str">
        <f>IFERROR(IF(K752="handling and wharfage",SUM(P752:Q752),IF(OR(K752="tank",K752="car",K752="boat"),INDEX(Rate!$B$4:$M$25,MATCH('Line&amp;Pheonix'!N752,Rate!$A$4:$A$25,0),MATCH('Line&amp;Pheonix'!L752,Rate!$B$3:$M$3,0))*O752*0.8,INDEX(Rate!$B$4:$M$25,MATCH('Line&amp;Pheonix'!N752,Rate!$A$4:$A$25,0),MATCH('Line&amp;Pheonix'!L752,Rate!$B$3:$M$3,0))*O752)),"")</f>
        <v/>
      </c>
      <c r="T752" s="42" t="str">
        <f t="shared" si="40"/>
        <v/>
      </c>
    </row>
    <row r="753" spans="16:20">
      <c r="P753" s="41" t="str">
        <f t="shared" si="38"/>
        <v/>
      </c>
      <c r="Q753" s="41" t="str">
        <f t="shared" si="39"/>
        <v/>
      </c>
      <c r="R753" s="41" t="str">
        <f>IFERROR(IF(K753="handling and wharfage",SUM(P753:Q753),IF(OR(K753="tank",K753="car",K753="boat"),INDEX(Rate!$B$4:$M$25,MATCH('Line&amp;Pheonix'!N753,Rate!$A$4:$A$25,0),MATCH('Line&amp;Pheonix'!L753,Rate!$B$3:$M$3,0))*O753*0.8,INDEX(Rate!$B$4:$M$25,MATCH('Line&amp;Pheonix'!N753,Rate!$A$4:$A$25,0),MATCH('Line&amp;Pheonix'!L753,Rate!$B$3:$M$3,0))*O753)),"")</f>
        <v/>
      </c>
      <c r="T753" s="42" t="str">
        <f t="shared" si="40"/>
        <v/>
      </c>
    </row>
    <row r="754" spans="16:20">
      <c r="P754" s="41" t="str">
        <f t="shared" ref="P754:P817" si="41">IF(OR(K754="handling and wharfage",K754="rau handling and wharfage"),O754*42.1,"")</f>
        <v/>
      </c>
      <c r="Q754" s="41" t="str">
        <f t="shared" ref="Q754:Q817" si="42">IF(K754&lt;&gt;"handling and wharfage","",O754*3.5)</f>
        <v/>
      </c>
      <c r="R754" s="41" t="str">
        <f>IFERROR(IF(K754="handling and wharfage",SUM(P754:Q754),IF(OR(K754="tank",K754="car",K754="boat"),INDEX(Rate!$B$4:$M$25,MATCH('Line&amp;Pheonix'!N754,Rate!$A$4:$A$25,0),MATCH('Line&amp;Pheonix'!L754,Rate!$B$3:$M$3,0))*O754*0.8,INDEX(Rate!$B$4:$M$25,MATCH('Line&amp;Pheonix'!N754,Rate!$A$4:$A$25,0),MATCH('Line&amp;Pheonix'!L754,Rate!$B$3:$M$3,0))*O754)),"")</f>
        <v/>
      </c>
      <c r="T754" s="42" t="str">
        <f t="shared" ref="T754:T817" si="43">IF(ISBLANK(K754),"",IF(K754&lt;&gt;"handling and wharfage","F0070000061A","E31180000331"))</f>
        <v/>
      </c>
    </row>
    <row r="755" spans="16:20">
      <c r="P755" s="41" t="str">
        <f t="shared" si="41"/>
        <v/>
      </c>
      <c r="Q755" s="41" t="str">
        <f t="shared" si="42"/>
        <v/>
      </c>
      <c r="R755" s="41" t="str">
        <f>IFERROR(IF(K755="handling and wharfage",SUM(P755:Q755),IF(OR(K755="tank",K755="car",K755="boat"),INDEX(Rate!$B$4:$M$25,MATCH('Line&amp;Pheonix'!N755,Rate!$A$4:$A$25,0),MATCH('Line&amp;Pheonix'!L755,Rate!$B$3:$M$3,0))*O755*0.8,INDEX(Rate!$B$4:$M$25,MATCH('Line&amp;Pheonix'!N755,Rate!$A$4:$A$25,0),MATCH('Line&amp;Pheonix'!L755,Rate!$B$3:$M$3,0))*O755)),"")</f>
        <v/>
      </c>
      <c r="T755" s="42" t="str">
        <f t="shared" si="43"/>
        <v/>
      </c>
    </row>
    <row r="756" spans="16:20">
      <c r="P756" s="41" t="str">
        <f t="shared" si="41"/>
        <v/>
      </c>
      <c r="Q756" s="41" t="str">
        <f t="shared" si="42"/>
        <v/>
      </c>
      <c r="R756" s="41" t="str">
        <f>IFERROR(IF(K756="handling and wharfage",SUM(P756:Q756),IF(OR(K756="tank",K756="car",K756="boat"),INDEX(Rate!$B$4:$M$25,MATCH('Line&amp;Pheonix'!N756,Rate!$A$4:$A$25,0),MATCH('Line&amp;Pheonix'!L756,Rate!$B$3:$M$3,0))*O756*0.8,INDEX(Rate!$B$4:$M$25,MATCH('Line&amp;Pheonix'!N756,Rate!$A$4:$A$25,0),MATCH('Line&amp;Pheonix'!L756,Rate!$B$3:$M$3,0))*O756)),"")</f>
        <v/>
      </c>
      <c r="T756" s="42" t="str">
        <f t="shared" si="43"/>
        <v/>
      </c>
    </row>
    <row r="757" spans="16:20">
      <c r="P757" s="41" t="str">
        <f t="shared" si="41"/>
        <v/>
      </c>
      <c r="Q757" s="41" t="str">
        <f t="shared" si="42"/>
        <v/>
      </c>
      <c r="R757" s="41" t="str">
        <f>IFERROR(IF(K757="handling and wharfage",SUM(P757:Q757),IF(OR(K757="tank",K757="car",K757="boat"),INDEX(Rate!$B$4:$M$25,MATCH('Line&amp;Pheonix'!N757,Rate!$A$4:$A$25,0),MATCH('Line&amp;Pheonix'!L757,Rate!$B$3:$M$3,0))*O757*0.8,INDEX(Rate!$B$4:$M$25,MATCH('Line&amp;Pheonix'!N757,Rate!$A$4:$A$25,0),MATCH('Line&amp;Pheonix'!L757,Rate!$B$3:$M$3,0))*O757)),"")</f>
        <v/>
      </c>
      <c r="T757" s="42" t="str">
        <f t="shared" si="43"/>
        <v/>
      </c>
    </row>
    <row r="758" spans="16:20">
      <c r="P758" s="41" t="str">
        <f t="shared" si="41"/>
        <v/>
      </c>
      <c r="Q758" s="41" t="str">
        <f t="shared" si="42"/>
        <v/>
      </c>
      <c r="R758" s="41" t="str">
        <f>IFERROR(IF(K758="handling and wharfage",SUM(P758:Q758),IF(OR(K758="tank",K758="car",K758="boat"),INDEX(Rate!$B$4:$M$25,MATCH('Line&amp;Pheonix'!N758,Rate!$A$4:$A$25,0),MATCH('Line&amp;Pheonix'!L758,Rate!$B$3:$M$3,0))*O758*0.8,INDEX(Rate!$B$4:$M$25,MATCH('Line&amp;Pheonix'!N758,Rate!$A$4:$A$25,0),MATCH('Line&amp;Pheonix'!L758,Rate!$B$3:$M$3,0))*O758)),"")</f>
        <v/>
      </c>
      <c r="T758" s="42" t="str">
        <f t="shared" si="43"/>
        <v/>
      </c>
    </row>
    <row r="759" spans="16:20">
      <c r="P759" s="41" t="str">
        <f t="shared" si="41"/>
        <v/>
      </c>
      <c r="Q759" s="41" t="str">
        <f t="shared" si="42"/>
        <v/>
      </c>
      <c r="R759" s="41" t="str">
        <f>IFERROR(IF(K759="handling and wharfage",SUM(P759:Q759),IF(OR(K759="tank",K759="car",K759="boat"),INDEX(Rate!$B$4:$M$25,MATCH('Line&amp;Pheonix'!N759,Rate!$A$4:$A$25,0),MATCH('Line&amp;Pheonix'!L759,Rate!$B$3:$M$3,0))*O759*0.8,INDEX(Rate!$B$4:$M$25,MATCH('Line&amp;Pheonix'!N759,Rate!$A$4:$A$25,0),MATCH('Line&amp;Pheonix'!L759,Rate!$B$3:$M$3,0))*O759)),"")</f>
        <v/>
      </c>
      <c r="T759" s="42" t="str">
        <f t="shared" si="43"/>
        <v/>
      </c>
    </row>
    <row r="760" spans="16:20">
      <c r="P760" s="41" t="str">
        <f t="shared" si="41"/>
        <v/>
      </c>
      <c r="Q760" s="41" t="str">
        <f t="shared" si="42"/>
        <v/>
      </c>
      <c r="R760" s="41" t="str">
        <f>IFERROR(IF(K760="handling and wharfage",SUM(P760:Q760),IF(OR(K760="tank",K760="car",K760="boat"),INDEX(Rate!$B$4:$M$25,MATCH('Line&amp;Pheonix'!N760,Rate!$A$4:$A$25,0),MATCH('Line&amp;Pheonix'!L760,Rate!$B$3:$M$3,0))*O760*0.8,INDEX(Rate!$B$4:$M$25,MATCH('Line&amp;Pheonix'!N760,Rate!$A$4:$A$25,0),MATCH('Line&amp;Pheonix'!L760,Rate!$B$3:$M$3,0))*O760)),"")</f>
        <v/>
      </c>
      <c r="T760" s="42" t="str">
        <f t="shared" si="43"/>
        <v/>
      </c>
    </row>
    <row r="761" spans="16:20">
      <c r="P761" s="41" t="str">
        <f t="shared" si="41"/>
        <v/>
      </c>
      <c r="Q761" s="41" t="str">
        <f t="shared" si="42"/>
        <v/>
      </c>
      <c r="R761" s="41" t="str">
        <f>IFERROR(IF(K761="handling and wharfage",SUM(P761:Q761),IF(OR(K761="tank",K761="car",K761="boat"),INDEX(Rate!$B$4:$M$25,MATCH('Line&amp;Pheonix'!N761,Rate!$A$4:$A$25,0),MATCH('Line&amp;Pheonix'!L761,Rate!$B$3:$M$3,0))*O761*0.8,INDEX(Rate!$B$4:$M$25,MATCH('Line&amp;Pheonix'!N761,Rate!$A$4:$A$25,0),MATCH('Line&amp;Pheonix'!L761,Rate!$B$3:$M$3,0))*O761)),"")</f>
        <v/>
      </c>
      <c r="T761" s="42" t="str">
        <f t="shared" si="43"/>
        <v/>
      </c>
    </row>
    <row r="762" spans="16:20">
      <c r="P762" s="41" t="str">
        <f t="shared" si="41"/>
        <v/>
      </c>
      <c r="Q762" s="41" t="str">
        <f t="shared" si="42"/>
        <v/>
      </c>
      <c r="R762" s="41" t="str">
        <f>IFERROR(IF(K762="handling and wharfage",SUM(P762:Q762),IF(OR(K762="tank",K762="car",K762="boat"),INDEX(Rate!$B$4:$M$25,MATCH('Line&amp;Pheonix'!N762,Rate!$A$4:$A$25,0),MATCH('Line&amp;Pheonix'!L762,Rate!$B$3:$M$3,0))*O762*0.8,INDEX(Rate!$B$4:$M$25,MATCH('Line&amp;Pheonix'!N762,Rate!$A$4:$A$25,0),MATCH('Line&amp;Pheonix'!L762,Rate!$B$3:$M$3,0))*O762)),"")</f>
        <v/>
      </c>
      <c r="T762" s="42" t="str">
        <f t="shared" si="43"/>
        <v/>
      </c>
    </row>
    <row r="763" spans="16:20">
      <c r="P763" s="41" t="str">
        <f t="shared" si="41"/>
        <v/>
      </c>
      <c r="Q763" s="41" t="str">
        <f t="shared" si="42"/>
        <v/>
      </c>
      <c r="R763" s="41" t="str">
        <f>IFERROR(IF(K763="handling and wharfage",SUM(P763:Q763),IF(OR(K763="tank",K763="car",K763="boat"),INDEX(Rate!$B$4:$M$25,MATCH('Line&amp;Pheonix'!N763,Rate!$A$4:$A$25,0),MATCH('Line&amp;Pheonix'!L763,Rate!$B$3:$M$3,0))*O763*0.8,INDEX(Rate!$B$4:$M$25,MATCH('Line&amp;Pheonix'!N763,Rate!$A$4:$A$25,0),MATCH('Line&amp;Pheonix'!L763,Rate!$B$3:$M$3,0))*O763)),"")</f>
        <v/>
      </c>
      <c r="T763" s="42" t="str">
        <f t="shared" si="43"/>
        <v/>
      </c>
    </row>
    <row r="764" spans="16:20">
      <c r="P764" s="41" t="str">
        <f t="shared" si="41"/>
        <v/>
      </c>
      <c r="Q764" s="41" t="str">
        <f t="shared" si="42"/>
        <v/>
      </c>
      <c r="R764" s="41" t="str">
        <f>IFERROR(IF(K764="handling and wharfage",SUM(P764:Q764),IF(OR(K764="tank",K764="car",K764="boat"),INDEX(Rate!$B$4:$M$25,MATCH('Line&amp;Pheonix'!N764,Rate!$A$4:$A$25,0),MATCH('Line&amp;Pheonix'!L764,Rate!$B$3:$M$3,0))*O764*0.8,INDEX(Rate!$B$4:$M$25,MATCH('Line&amp;Pheonix'!N764,Rate!$A$4:$A$25,0),MATCH('Line&amp;Pheonix'!L764,Rate!$B$3:$M$3,0))*O764)),"")</f>
        <v/>
      </c>
      <c r="T764" s="42" t="str">
        <f t="shared" si="43"/>
        <v/>
      </c>
    </row>
    <row r="765" spans="16:20">
      <c r="P765" s="41" t="str">
        <f t="shared" si="41"/>
        <v/>
      </c>
      <c r="Q765" s="41" t="str">
        <f t="shared" si="42"/>
        <v/>
      </c>
      <c r="R765" s="41" t="str">
        <f>IFERROR(IF(K765="handling and wharfage",SUM(P765:Q765),IF(OR(K765="tank",K765="car",K765="boat"),INDEX(Rate!$B$4:$M$25,MATCH('Line&amp;Pheonix'!N765,Rate!$A$4:$A$25,0),MATCH('Line&amp;Pheonix'!L765,Rate!$B$3:$M$3,0))*O765*0.8,INDEX(Rate!$B$4:$M$25,MATCH('Line&amp;Pheonix'!N765,Rate!$A$4:$A$25,0),MATCH('Line&amp;Pheonix'!L765,Rate!$B$3:$M$3,0))*O765)),"")</f>
        <v/>
      </c>
      <c r="T765" s="42" t="str">
        <f t="shared" si="43"/>
        <v/>
      </c>
    </row>
    <row r="766" spans="16:20">
      <c r="P766" s="41" t="str">
        <f t="shared" si="41"/>
        <v/>
      </c>
      <c r="Q766" s="41" t="str">
        <f t="shared" si="42"/>
        <v/>
      </c>
      <c r="R766" s="41" t="str">
        <f>IFERROR(IF(K766="handling and wharfage",SUM(P766:Q766),IF(OR(K766="tank",K766="car",K766="boat"),INDEX(Rate!$B$4:$M$25,MATCH('Line&amp;Pheonix'!N766,Rate!$A$4:$A$25,0),MATCH('Line&amp;Pheonix'!L766,Rate!$B$3:$M$3,0))*O766*0.8,INDEX(Rate!$B$4:$M$25,MATCH('Line&amp;Pheonix'!N766,Rate!$A$4:$A$25,0),MATCH('Line&amp;Pheonix'!L766,Rate!$B$3:$M$3,0))*O766)),"")</f>
        <v/>
      </c>
      <c r="T766" s="42" t="str">
        <f t="shared" si="43"/>
        <v/>
      </c>
    </row>
    <row r="767" spans="16:20">
      <c r="P767" s="41" t="str">
        <f t="shared" si="41"/>
        <v/>
      </c>
      <c r="Q767" s="41" t="str">
        <f t="shared" si="42"/>
        <v/>
      </c>
      <c r="R767" s="41" t="str">
        <f>IFERROR(IF(K767="handling and wharfage",SUM(P767:Q767),IF(OR(K767="tank",K767="car",K767="boat"),INDEX(Rate!$B$4:$M$25,MATCH('Line&amp;Pheonix'!N767,Rate!$A$4:$A$25,0),MATCH('Line&amp;Pheonix'!L767,Rate!$B$3:$M$3,0))*O767*0.8,INDEX(Rate!$B$4:$M$25,MATCH('Line&amp;Pheonix'!N767,Rate!$A$4:$A$25,0),MATCH('Line&amp;Pheonix'!L767,Rate!$B$3:$M$3,0))*O767)),"")</f>
        <v/>
      </c>
      <c r="T767" s="42" t="str">
        <f t="shared" si="43"/>
        <v/>
      </c>
    </row>
    <row r="768" spans="16:20">
      <c r="P768" s="41" t="str">
        <f t="shared" si="41"/>
        <v/>
      </c>
      <c r="Q768" s="41" t="str">
        <f t="shared" si="42"/>
        <v/>
      </c>
      <c r="R768" s="41" t="str">
        <f>IFERROR(IF(K768="handling and wharfage",SUM(P768:Q768),IF(OR(K768="tank",K768="car",K768="boat"),INDEX(Rate!$B$4:$M$25,MATCH('Line&amp;Pheonix'!N768,Rate!$A$4:$A$25,0),MATCH('Line&amp;Pheonix'!L768,Rate!$B$3:$M$3,0))*O768*0.8,INDEX(Rate!$B$4:$M$25,MATCH('Line&amp;Pheonix'!N768,Rate!$A$4:$A$25,0),MATCH('Line&amp;Pheonix'!L768,Rate!$B$3:$M$3,0))*O768)),"")</f>
        <v/>
      </c>
      <c r="T768" s="42" t="str">
        <f t="shared" si="43"/>
        <v/>
      </c>
    </row>
    <row r="769" spans="16:20">
      <c r="P769" s="41" t="str">
        <f t="shared" si="41"/>
        <v/>
      </c>
      <c r="Q769" s="41" t="str">
        <f t="shared" si="42"/>
        <v/>
      </c>
      <c r="R769" s="41" t="str">
        <f>IFERROR(IF(K769="handling and wharfage",SUM(P769:Q769),IF(OR(K769="tank",K769="car",K769="boat"),INDEX(Rate!$B$4:$M$25,MATCH('Line&amp;Pheonix'!N769,Rate!$A$4:$A$25,0),MATCH('Line&amp;Pheonix'!L769,Rate!$B$3:$M$3,0))*O769*0.8,INDEX(Rate!$B$4:$M$25,MATCH('Line&amp;Pheonix'!N769,Rate!$A$4:$A$25,0),MATCH('Line&amp;Pheonix'!L769,Rate!$B$3:$M$3,0))*O769)),"")</f>
        <v/>
      </c>
      <c r="T769" s="42" t="str">
        <f t="shared" si="43"/>
        <v/>
      </c>
    </row>
    <row r="770" spans="16:20">
      <c r="P770" s="41" t="str">
        <f t="shared" si="41"/>
        <v/>
      </c>
      <c r="Q770" s="41" t="str">
        <f t="shared" si="42"/>
        <v/>
      </c>
      <c r="R770" s="41" t="str">
        <f>IFERROR(IF(K770="handling and wharfage",SUM(P770:Q770),IF(OR(K770="tank",K770="car",K770="boat"),INDEX(Rate!$B$4:$M$25,MATCH('Line&amp;Pheonix'!N770,Rate!$A$4:$A$25,0),MATCH('Line&amp;Pheonix'!L770,Rate!$B$3:$M$3,0))*O770*0.8,INDEX(Rate!$B$4:$M$25,MATCH('Line&amp;Pheonix'!N770,Rate!$A$4:$A$25,0),MATCH('Line&amp;Pheonix'!L770,Rate!$B$3:$M$3,0))*O770)),"")</f>
        <v/>
      </c>
      <c r="T770" s="42" t="str">
        <f t="shared" si="43"/>
        <v/>
      </c>
    </row>
    <row r="771" spans="16:20">
      <c r="P771" s="41" t="str">
        <f t="shared" si="41"/>
        <v/>
      </c>
      <c r="Q771" s="41" t="str">
        <f t="shared" si="42"/>
        <v/>
      </c>
      <c r="R771" s="41" t="str">
        <f>IFERROR(IF(K771="handling and wharfage",SUM(P771:Q771),IF(OR(K771="tank",K771="car",K771="boat"),INDEX(Rate!$B$4:$M$25,MATCH('Line&amp;Pheonix'!N771,Rate!$A$4:$A$25,0),MATCH('Line&amp;Pheonix'!L771,Rate!$B$3:$M$3,0))*O771*0.8,INDEX(Rate!$B$4:$M$25,MATCH('Line&amp;Pheonix'!N771,Rate!$A$4:$A$25,0),MATCH('Line&amp;Pheonix'!L771,Rate!$B$3:$M$3,0))*O771)),"")</f>
        <v/>
      </c>
      <c r="T771" s="42" t="str">
        <f t="shared" si="43"/>
        <v/>
      </c>
    </row>
    <row r="772" spans="16:20">
      <c r="P772" s="41" t="str">
        <f t="shared" si="41"/>
        <v/>
      </c>
      <c r="Q772" s="41" t="str">
        <f t="shared" si="42"/>
        <v/>
      </c>
      <c r="R772" s="41" t="str">
        <f>IFERROR(IF(K772="handling and wharfage",SUM(P772:Q772),IF(OR(K772="tank",K772="car",K772="boat"),INDEX(Rate!$B$4:$M$25,MATCH('Line&amp;Pheonix'!N772,Rate!$A$4:$A$25,0),MATCH('Line&amp;Pheonix'!L772,Rate!$B$3:$M$3,0))*O772*0.8,INDEX(Rate!$B$4:$M$25,MATCH('Line&amp;Pheonix'!N772,Rate!$A$4:$A$25,0),MATCH('Line&amp;Pheonix'!L772,Rate!$B$3:$M$3,0))*O772)),"")</f>
        <v/>
      </c>
      <c r="T772" s="42" t="str">
        <f t="shared" si="43"/>
        <v/>
      </c>
    </row>
    <row r="773" spans="16:20">
      <c r="P773" s="41" t="str">
        <f t="shared" si="41"/>
        <v/>
      </c>
      <c r="Q773" s="41" t="str">
        <f t="shared" si="42"/>
        <v/>
      </c>
      <c r="R773" s="41" t="str">
        <f>IFERROR(IF(K773="handling and wharfage",SUM(P773:Q773),IF(OR(K773="tank",K773="car",K773="boat"),INDEX(Rate!$B$4:$M$25,MATCH('Line&amp;Pheonix'!N773,Rate!$A$4:$A$25,0),MATCH('Line&amp;Pheonix'!L773,Rate!$B$3:$M$3,0))*O773*0.8,INDEX(Rate!$B$4:$M$25,MATCH('Line&amp;Pheonix'!N773,Rate!$A$4:$A$25,0),MATCH('Line&amp;Pheonix'!L773,Rate!$B$3:$M$3,0))*O773)),"")</f>
        <v/>
      </c>
      <c r="T773" s="42" t="str">
        <f t="shared" si="43"/>
        <v/>
      </c>
    </row>
    <row r="774" spans="16:20">
      <c r="P774" s="41" t="str">
        <f t="shared" si="41"/>
        <v/>
      </c>
      <c r="Q774" s="41" t="str">
        <f t="shared" si="42"/>
        <v/>
      </c>
      <c r="R774" s="41" t="str">
        <f>IFERROR(IF(K774="handling and wharfage",SUM(P774:Q774),IF(OR(K774="tank",K774="car",K774="boat"),INDEX(Rate!$B$4:$M$25,MATCH('Line&amp;Pheonix'!N774,Rate!$A$4:$A$25,0),MATCH('Line&amp;Pheonix'!L774,Rate!$B$3:$M$3,0))*O774*0.8,INDEX(Rate!$B$4:$M$25,MATCH('Line&amp;Pheonix'!N774,Rate!$A$4:$A$25,0),MATCH('Line&amp;Pheonix'!L774,Rate!$B$3:$M$3,0))*O774)),"")</f>
        <v/>
      </c>
      <c r="T774" s="42" t="str">
        <f t="shared" si="43"/>
        <v/>
      </c>
    </row>
    <row r="775" spans="16:20">
      <c r="P775" s="41" t="str">
        <f t="shared" si="41"/>
        <v/>
      </c>
      <c r="Q775" s="41" t="str">
        <f t="shared" si="42"/>
        <v/>
      </c>
      <c r="R775" s="41" t="str">
        <f>IFERROR(IF(K775="handling and wharfage",SUM(P775:Q775),IF(OR(K775="tank",K775="car",K775="boat"),INDEX(Rate!$B$4:$M$25,MATCH('Line&amp;Pheonix'!N775,Rate!$A$4:$A$25,0),MATCH('Line&amp;Pheonix'!L775,Rate!$B$3:$M$3,0))*O775*0.8,INDEX(Rate!$B$4:$M$25,MATCH('Line&amp;Pheonix'!N775,Rate!$A$4:$A$25,0),MATCH('Line&amp;Pheonix'!L775,Rate!$B$3:$M$3,0))*O775)),"")</f>
        <v/>
      </c>
      <c r="T775" s="42" t="str">
        <f t="shared" si="43"/>
        <v/>
      </c>
    </row>
    <row r="776" spans="16:20">
      <c r="P776" s="41" t="str">
        <f t="shared" si="41"/>
        <v/>
      </c>
      <c r="Q776" s="41" t="str">
        <f t="shared" si="42"/>
        <v/>
      </c>
      <c r="R776" s="41" t="str">
        <f>IFERROR(IF(K776="handling and wharfage",SUM(P776:Q776),IF(OR(K776="tank",K776="car",K776="boat"),INDEX(Rate!$B$4:$M$25,MATCH('Line&amp;Pheonix'!N776,Rate!$A$4:$A$25,0),MATCH('Line&amp;Pheonix'!L776,Rate!$B$3:$M$3,0))*O776*0.8,INDEX(Rate!$B$4:$M$25,MATCH('Line&amp;Pheonix'!N776,Rate!$A$4:$A$25,0),MATCH('Line&amp;Pheonix'!L776,Rate!$B$3:$M$3,0))*O776)),"")</f>
        <v/>
      </c>
      <c r="T776" s="42" t="str">
        <f t="shared" si="43"/>
        <v/>
      </c>
    </row>
    <row r="777" spans="16:20">
      <c r="P777" s="41" t="str">
        <f t="shared" si="41"/>
        <v/>
      </c>
      <c r="Q777" s="41" t="str">
        <f t="shared" si="42"/>
        <v/>
      </c>
      <c r="R777" s="41" t="str">
        <f>IFERROR(IF(K777="handling and wharfage",SUM(P777:Q777),IF(OR(K777="tank",K777="car",K777="boat"),INDEX(Rate!$B$4:$M$25,MATCH('Line&amp;Pheonix'!N777,Rate!$A$4:$A$25,0),MATCH('Line&amp;Pheonix'!L777,Rate!$B$3:$M$3,0))*O777*0.8,INDEX(Rate!$B$4:$M$25,MATCH('Line&amp;Pheonix'!N777,Rate!$A$4:$A$25,0),MATCH('Line&amp;Pheonix'!L777,Rate!$B$3:$M$3,0))*O777)),"")</f>
        <v/>
      </c>
      <c r="T777" s="42" t="str">
        <f t="shared" si="43"/>
        <v/>
      </c>
    </row>
    <row r="778" spans="16:20">
      <c r="P778" s="41" t="str">
        <f t="shared" si="41"/>
        <v/>
      </c>
      <c r="Q778" s="41" t="str">
        <f t="shared" si="42"/>
        <v/>
      </c>
      <c r="R778" s="41" t="str">
        <f>IFERROR(IF(K778="handling and wharfage",SUM(P778:Q778),IF(OR(K778="tank",K778="car",K778="boat"),INDEX(Rate!$B$4:$M$25,MATCH('Line&amp;Pheonix'!N778,Rate!$A$4:$A$25,0),MATCH('Line&amp;Pheonix'!L778,Rate!$B$3:$M$3,0))*O778*0.8,INDEX(Rate!$B$4:$M$25,MATCH('Line&amp;Pheonix'!N778,Rate!$A$4:$A$25,0),MATCH('Line&amp;Pheonix'!L778,Rate!$B$3:$M$3,0))*O778)),"")</f>
        <v/>
      </c>
      <c r="T778" s="42" t="str">
        <f t="shared" si="43"/>
        <v/>
      </c>
    </row>
    <row r="779" spans="16:20">
      <c r="P779" s="41" t="str">
        <f t="shared" si="41"/>
        <v/>
      </c>
      <c r="Q779" s="41" t="str">
        <f t="shared" si="42"/>
        <v/>
      </c>
      <c r="R779" s="41" t="str">
        <f>IFERROR(IF(K779="handling and wharfage",SUM(P779:Q779),IF(OR(K779="tank",K779="car",K779="boat"),INDEX(Rate!$B$4:$M$25,MATCH('Line&amp;Pheonix'!N779,Rate!$A$4:$A$25,0),MATCH('Line&amp;Pheonix'!L779,Rate!$B$3:$M$3,0))*O779*0.8,INDEX(Rate!$B$4:$M$25,MATCH('Line&amp;Pheonix'!N779,Rate!$A$4:$A$25,0),MATCH('Line&amp;Pheonix'!L779,Rate!$B$3:$M$3,0))*O779)),"")</f>
        <v/>
      </c>
      <c r="T779" s="42" t="str">
        <f t="shared" si="43"/>
        <v/>
      </c>
    </row>
    <row r="780" spans="16:20">
      <c r="P780" s="41" t="str">
        <f t="shared" si="41"/>
        <v/>
      </c>
      <c r="Q780" s="41" t="str">
        <f t="shared" si="42"/>
        <v/>
      </c>
      <c r="R780" s="41" t="str">
        <f>IFERROR(IF(K780="handling and wharfage",SUM(P780:Q780),IF(OR(K780="tank",K780="car",K780="boat"),INDEX(Rate!$B$4:$M$25,MATCH('Line&amp;Pheonix'!N780,Rate!$A$4:$A$25,0),MATCH('Line&amp;Pheonix'!L780,Rate!$B$3:$M$3,0))*O780*0.8,INDEX(Rate!$B$4:$M$25,MATCH('Line&amp;Pheonix'!N780,Rate!$A$4:$A$25,0),MATCH('Line&amp;Pheonix'!L780,Rate!$B$3:$M$3,0))*O780)),"")</f>
        <v/>
      </c>
      <c r="T780" s="42" t="str">
        <f t="shared" si="43"/>
        <v/>
      </c>
    </row>
    <row r="781" spans="16:20">
      <c r="P781" s="41" t="str">
        <f t="shared" si="41"/>
        <v/>
      </c>
      <c r="Q781" s="41" t="str">
        <f t="shared" si="42"/>
        <v/>
      </c>
      <c r="R781" s="41" t="str">
        <f>IFERROR(IF(K781="handling and wharfage",SUM(P781:Q781),IF(OR(K781="tank",K781="car",K781="boat"),INDEX(Rate!$B$4:$M$25,MATCH('Line&amp;Pheonix'!N781,Rate!$A$4:$A$25,0),MATCH('Line&amp;Pheonix'!L781,Rate!$B$3:$M$3,0))*O781*0.8,INDEX(Rate!$B$4:$M$25,MATCH('Line&amp;Pheonix'!N781,Rate!$A$4:$A$25,0),MATCH('Line&amp;Pheonix'!L781,Rate!$B$3:$M$3,0))*O781)),"")</f>
        <v/>
      </c>
      <c r="T781" s="42" t="str">
        <f t="shared" si="43"/>
        <v/>
      </c>
    </row>
    <row r="782" spans="16:20">
      <c r="P782" s="41" t="str">
        <f t="shared" si="41"/>
        <v/>
      </c>
      <c r="Q782" s="41" t="str">
        <f t="shared" si="42"/>
        <v/>
      </c>
      <c r="R782" s="41" t="str">
        <f>IFERROR(IF(K782="handling and wharfage",SUM(P782:Q782),IF(OR(K782="tank",K782="car",K782="boat"),INDEX(Rate!$B$4:$M$25,MATCH('Line&amp;Pheonix'!N782,Rate!$A$4:$A$25,0),MATCH('Line&amp;Pheonix'!L782,Rate!$B$3:$M$3,0))*O782*0.8,INDEX(Rate!$B$4:$M$25,MATCH('Line&amp;Pheonix'!N782,Rate!$A$4:$A$25,0),MATCH('Line&amp;Pheonix'!L782,Rate!$B$3:$M$3,0))*O782)),"")</f>
        <v/>
      </c>
      <c r="T782" s="42" t="str">
        <f t="shared" si="43"/>
        <v/>
      </c>
    </row>
    <row r="783" spans="16:20">
      <c r="P783" s="41" t="str">
        <f t="shared" si="41"/>
        <v/>
      </c>
      <c r="Q783" s="41" t="str">
        <f t="shared" si="42"/>
        <v/>
      </c>
      <c r="R783" s="41" t="str">
        <f>IFERROR(IF(K783="handling and wharfage",SUM(P783:Q783),IF(OR(K783="tank",K783="car",K783="boat"),INDEX(Rate!$B$4:$M$25,MATCH('Line&amp;Pheonix'!N783,Rate!$A$4:$A$25,0),MATCH('Line&amp;Pheonix'!L783,Rate!$B$3:$M$3,0))*O783*0.8,INDEX(Rate!$B$4:$M$25,MATCH('Line&amp;Pheonix'!N783,Rate!$A$4:$A$25,0),MATCH('Line&amp;Pheonix'!L783,Rate!$B$3:$M$3,0))*O783)),"")</f>
        <v/>
      </c>
      <c r="T783" s="42" t="str">
        <f t="shared" si="43"/>
        <v/>
      </c>
    </row>
    <row r="784" spans="16:20">
      <c r="P784" s="41" t="str">
        <f t="shared" si="41"/>
        <v/>
      </c>
      <c r="Q784" s="41" t="str">
        <f t="shared" si="42"/>
        <v/>
      </c>
      <c r="R784" s="41" t="str">
        <f>IFERROR(IF(K784="handling and wharfage",SUM(P784:Q784),IF(OR(K784="tank",K784="car",K784="boat"),INDEX(Rate!$B$4:$M$25,MATCH('Line&amp;Pheonix'!N784,Rate!$A$4:$A$25,0),MATCH('Line&amp;Pheonix'!L784,Rate!$B$3:$M$3,0))*O784*0.8,INDEX(Rate!$B$4:$M$25,MATCH('Line&amp;Pheonix'!N784,Rate!$A$4:$A$25,0),MATCH('Line&amp;Pheonix'!L784,Rate!$B$3:$M$3,0))*O784)),"")</f>
        <v/>
      </c>
      <c r="T784" s="42" t="str">
        <f t="shared" si="43"/>
        <v/>
      </c>
    </row>
    <row r="785" spans="16:20">
      <c r="P785" s="41" t="str">
        <f t="shared" si="41"/>
        <v/>
      </c>
      <c r="Q785" s="41" t="str">
        <f t="shared" si="42"/>
        <v/>
      </c>
      <c r="R785" s="41" t="str">
        <f>IFERROR(IF(K785="handling and wharfage",SUM(P785:Q785),IF(OR(K785="tank",K785="car",K785="boat"),INDEX(Rate!$B$4:$M$25,MATCH('Line&amp;Pheonix'!N785,Rate!$A$4:$A$25,0),MATCH('Line&amp;Pheonix'!L785,Rate!$B$3:$M$3,0))*O785*0.8,INDEX(Rate!$B$4:$M$25,MATCH('Line&amp;Pheonix'!N785,Rate!$A$4:$A$25,0),MATCH('Line&amp;Pheonix'!L785,Rate!$B$3:$M$3,0))*O785)),"")</f>
        <v/>
      </c>
      <c r="T785" s="42" t="str">
        <f t="shared" si="43"/>
        <v/>
      </c>
    </row>
    <row r="786" spans="16:20">
      <c r="P786" s="41" t="str">
        <f t="shared" si="41"/>
        <v/>
      </c>
      <c r="Q786" s="41" t="str">
        <f t="shared" si="42"/>
        <v/>
      </c>
      <c r="R786" s="41" t="str">
        <f>IFERROR(IF(K786="handling and wharfage",SUM(P786:Q786),IF(OR(K786="tank",K786="car",K786="boat"),INDEX(Rate!$B$4:$M$25,MATCH('Line&amp;Pheonix'!N786,Rate!$A$4:$A$25,0),MATCH('Line&amp;Pheonix'!L786,Rate!$B$3:$M$3,0))*O786*0.8,INDEX(Rate!$B$4:$M$25,MATCH('Line&amp;Pheonix'!N786,Rate!$A$4:$A$25,0),MATCH('Line&amp;Pheonix'!L786,Rate!$B$3:$M$3,0))*O786)),"")</f>
        <v/>
      </c>
      <c r="T786" s="42" t="str">
        <f t="shared" si="43"/>
        <v/>
      </c>
    </row>
    <row r="787" spans="16:20">
      <c r="P787" s="41" t="str">
        <f t="shared" si="41"/>
        <v/>
      </c>
      <c r="Q787" s="41" t="str">
        <f t="shared" si="42"/>
        <v/>
      </c>
      <c r="R787" s="41" t="str">
        <f>IFERROR(IF(K787="handling and wharfage",SUM(P787:Q787),IF(OR(K787="tank",K787="car",K787="boat"),INDEX(Rate!$B$4:$M$25,MATCH('Line&amp;Pheonix'!N787,Rate!$A$4:$A$25,0),MATCH('Line&amp;Pheonix'!L787,Rate!$B$3:$M$3,0))*O787*0.8,INDEX(Rate!$B$4:$M$25,MATCH('Line&amp;Pheonix'!N787,Rate!$A$4:$A$25,0),MATCH('Line&amp;Pheonix'!L787,Rate!$B$3:$M$3,0))*O787)),"")</f>
        <v/>
      </c>
      <c r="T787" s="42" t="str">
        <f t="shared" si="43"/>
        <v/>
      </c>
    </row>
    <row r="788" spans="16:20">
      <c r="P788" s="41" t="str">
        <f t="shared" si="41"/>
        <v/>
      </c>
      <c r="Q788" s="41" t="str">
        <f t="shared" si="42"/>
        <v/>
      </c>
      <c r="R788" s="41" t="str">
        <f>IFERROR(IF(K788="handling and wharfage",SUM(P788:Q788),IF(OR(K788="tank",K788="car",K788="boat"),INDEX(Rate!$B$4:$M$25,MATCH('Line&amp;Pheonix'!N788,Rate!$A$4:$A$25,0),MATCH('Line&amp;Pheonix'!L788,Rate!$B$3:$M$3,0))*O788*0.8,INDEX(Rate!$B$4:$M$25,MATCH('Line&amp;Pheonix'!N788,Rate!$A$4:$A$25,0),MATCH('Line&amp;Pheonix'!L788,Rate!$B$3:$M$3,0))*O788)),"")</f>
        <v/>
      </c>
      <c r="T788" s="42" t="str">
        <f t="shared" si="43"/>
        <v/>
      </c>
    </row>
    <row r="789" spans="16:20">
      <c r="P789" s="41" t="str">
        <f t="shared" si="41"/>
        <v/>
      </c>
      <c r="Q789" s="41" t="str">
        <f t="shared" si="42"/>
        <v/>
      </c>
      <c r="R789" s="41" t="str">
        <f>IFERROR(IF(K789="handling and wharfage",SUM(P789:Q789),IF(OR(K789="tank",K789="car",K789="boat"),INDEX(Rate!$B$4:$M$25,MATCH('Line&amp;Pheonix'!N789,Rate!$A$4:$A$25,0),MATCH('Line&amp;Pheonix'!L789,Rate!$B$3:$M$3,0))*O789*0.8,INDEX(Rate!$B$4:$M$25,MATCH('Line&amp;Pheonix'!N789,Rate!$A$4:$A$25,0),MATCH('Line&amp;Pheonix'!L789,Rate!$B$3:$M$3,0))*O789)),"")</f>
        <v/>
      </c>
      <c r="T789" s="42" t="str">
        <f t="shared" si="43"/>
        <v/>
      </c>
    </row>
    <row r="790" spans="16:20">
      <c r="P790" s="41" t="str">
        <f t="shared" si="41"/>
        <v/>
      </c>
      <c r="Q790" s="41" t="str">
        <f t="shared" si="42"/>
        <v/>
      </c>
      <c r="R790" s="41" t="str">
        <f>IFERROR(IF(K790="handling and wharfage",SUM(P790:Q790),IF(OR(K790="tank",K790="car",K790="boat"),INDEX(Rate!$B$4:$M$25,MATCH('Line&amp;Pheonix'!N790,Rate!$A$4:$A$25,0),MATCH('Line&amp;Pheonix'!L790,Rate!$B$3:$M$3,0))*O790*0.8,INDEX(Rate!$B$4:$M$25,MATCH('Line&amp;Pheonix'!N790,Rate!$A$4:$A$25,0),MATCH('Line&amp;Pheonix'!L790,Rate!$B$3:$M$3,0))*O790)),"")</f>
        <v/>
      </c>
      <c r="T790" s="42" t="str">
        <f t="shared" si="43"/>
        <v/>
      </c>
    </row>
    <row r="791" spans="16:20">
      <c r="P791" s="41" t="str">
        <f t="shared" si="41"/>
        <v/>
      </c>
      <c r="Q791" s="41" t="str">
        <f t="shared" si="42"/>
        <v/>
      </c>
      <c r="R791" s="41" t="str">
        <f>IFERROR(IF(K791="handling and wharfage",SUM(P791:Q791),IF(OR(K791="tank",K791="car",K791="boat"),INDEX(Rate!$B$4:$M$25,MATCH('Line&amp;Pheonix'!N791,Rate!$A$4:$A$25,0),MATCH('Line&amp;Pheonix'!L791,Rate!$B$3:$M$3,0))*O791*0.8,INDEX(Rate!$B$4:$M$25,MATCH('Line&amp;Pheonix'!N791,Rate!$A$4:$A$25,0),MATCH('Line&amp;Pheonix'!L791,Rate!$B$3:$M$3,0))*O791)),"")</f>
        <v/>
      </c>
      <c r="T791" s="42" t="str">
        <f t="shared" si="43"/>
        <v/>
      </c>
    </row>
    <row r="792" spans="16:20">
      <c r="P792" s="41" t="str">
        <f t="shared" si="41"/>
        <v/>
      </c>
      <c r="Q792" s="41" t="str">
        <f t="shared" si="42"/>
        <v/>
      </c>
      <c r="R792" s="41" t="str">
        <f>IFERROR(IF(K792="handling and wharfage",SUM(P792:Q792),IF(OR(K792="tank",K792="car",K792="boat"),INDEX(Rate!$B$4:$M$25,MATCH('Line&amp;Pheonix'!N792,Rate!$A$4:$A$25,0),MATCH('Line&amp;Pheonix'!L792,Rate!$B$3:$M$3,0))*O792*0.8,INDEX(Rate!$B$4:$M$25,MATCH('Line&amp;Pheonix'!N792,Rate!$A$4:$A$25,0),MATCH('Line&amp;Pheonix'!L792,Rate!$B$3:$M$3,0))*O792)),"")</f>
        <v/>
      </c>
      <c r="T792" s="42" t="str">
        <f t="shared" si="43"/>
        <v/>
      </c>
    </row>
    <row r="793" spans="16:20">
      <c r="P793" s="41" t="str">
        <f t="shared" si="41"/>
        <v/>
      </c>
      <c r="Q793" s="41" t="str">
        <f t="shared" si="42"/>
        <v/>
      </c>
      <c r="R793" s="41" t="str">
        <f>IFERROR(IF(K793="handling and wharfage",SUM(P793:Q793),IF(OR(K793="tank",K793="car",K793="boat"),INDEX(Rate!$B$4:$M$25,MATCH('Line&amp;Pheonix'!N793,Rate!$A$4:$A$25,0),MATCH('Line&amp;Pheonix'!L793,Rate!$B$3:$M$3,0))*O793*0.8,INDEX(Rate!$B$4:$M$25,MATCH('Line&amp;Pheonix'!N793,Rate!$A$4:$A$25,0),MATCH('Line&amp;Pheonix'!L793,Rate!$B$3:$M$3,0))*O793)),"")</f>
        <v/>
      </c>
      <c r="T793" s="42" t="str">
        <f t="shared" si="43"/>
        <v/>
      </c>
    </row>
    <row r="794" spans="16:20">
      <c r="P794" s="41" t="str">
        <f t="shared" si="41"/>
        <v/>
      </c>
      <c r="Q794" s="41" t="str">
        <f t="shared" si="42"/>
        <v/>
      </c>
      <c r="R794" s="41" t="str">
        <f>IFERROR(IF(K794="handling and wharfage",SUM(P794:Q794),IF(OR(K794="tank",K794="car",K794="boat"),INDEX(Rate!$B$4:$M$25,MATCH('Line&amp;Pheonix'!N794,Rate!$A$4:$A$25,0),MATCH('Line&amp;Pheonix'!L794,Rate!$B$3:$M$3,0))*O794*0.8,INDEX(Rate!$B$4:$M$25,MATCH('Line&amp;Pheonix'!N794,Rate!$A$4:$A$25,0),MATCH('Line&amp;Pheonix'!L794,Rate!$B$3:$M$3,0))*O794)),"")</f>
        <v/>
      </c>
      <c r="T794" s="42" t="str">
        <f t="shared" si="43"/>
        <v/>
      </c>
    </row>
    <row r="795" spans="16:20">
      <c r="P795" s="41" t="str">
        <f t="shared" si="41"/>
        <v/>
      </c>
      <c r="Q795" s="41" t="str">
        <f t="shared" si="42"/>
        <v/>
      </c>
      <c r="R795" s="41" t="str">
        <f>IFERROR(IF(K795="handling and wharfage",SUM(P795:Q795),IF(OR(K795="tank",K795="car",K795="boat"),INDEX(Rate!$B$4:$M$25,MATCH('Line&amp;Pheonix'!N795,Rate!$A$4:$A$25,0),MATCH('Line&amp;Pheonix'!L795,Rate!$B$3:$M$3,0))*O795*0.8,INDEX(Rate!$B$4:$M$25,MATCH('Line&amp;Pheonix'!N795,Rate!$A$4:$A$25,0),MATCH('Line&amp;Pheonix'!L795,Rate!$B$3:$M$3,0))*O795)),"")</f>
        <v/>
      </c>
      <c r="T795" s="42" t="str">
        <f t="shared" si="43"/>
        <v/>
      </c>
    </row>
    <row r="796" spans="16:20">
      <c r="P796" s="41" t="str">
        <f t="shared" si="41"/>
        <v/>
      </c>
      <c r="Q796" s="41" t="str">
        <f t="shared" si="42"/>
        <v/>
      </c>
      <c r="R796" s="41" t="str">
        <f>IFERROR(IF(K796="handling and wharfage",SUM(P796:Q796),IF(OR(K796="tank",K796="car",K796="boat"),INDEX(Rate!$B$4:$M$25,MATCH('Line&amp;Pheonix'!N796,Rate!$A$4:$A$25,0),MATCH('Line&amp;Pheonix'!L796,Rate!$B$3:$M$3,0))*O796*0.8,INDEX(Rate!$B$4:$M$25,MATCH('Line&amp;Pheonix'!N796,Rate!$A$4:$A$25,0),MATCH('Line&amp;Pheonix'!L796,Rate!$B$3:$M$3,0))*O796)),"")</f>
        <v/>
      </c>
      <c r="T796" s="42" t="str">
        <f t="shared" si="43"/>
        <v/>
      </c>
    </row>
    <row r="797" spans="16:20">
      <c r="P797" s="41" t="str">
        <f t="shared" si="41"/>
        <v/>
      </c>
      <c r="Q797" s="41" t="str">
        <f t="shared" si="42"/>
        <v/>
      </c>
      <c r="R797" s="41" t="str">
        <f>IFERROR(IF(K797="handling and wharfage",SUM(P797:Q797),IF(OR(K797="tank",K797="car",K797="boat"),INDEX(Rate!$B$4:$M$25,MATCH('Line&amp;Pheonix'!N797,Rate!$A$4:$A$25,0),MATCH('Line&amp;Pheonix'!L797,Rate!$B$3:$M$3,0))*O797*0.8,INDEX(Rate!$B$4:$M$25,MATCH('Line&amp;Pheonix'!N797,Rate!$A$4:$A$25,0),MATCH('Line&amp;Pheonix'!L797,Rate!$B$3:$M$3,0))*O797)),"")</f>
        <v/>
      </c>
      <c r="T797" s="42" t="str">
        <f t="shared" si="43"/>
        <v/>
      </c>
    </row>
    <row r="798" spans="16:20">
      <c r="P798" s="41" t="str">
        <f t="shared" si="41"/>
        <v/>
      </c>
      <c r="Q798" s="41" t="str">
        <f t="shared" si="42"/>
        <v/>
      </c>
      <c r="R798" s="41" t="str">
        <f>IFERROR(IF(K798="handling and wharfage",SUM(P798:Q798),IF(OR(K798="tank",K798="car",K798="boat"),INDEX(Rate!$B$4:$M$25,MATCH('Line&amp;Pheonix'!N798,Rate!$A$4:$A$25,0),MATCH('Line&amp;Pheonix'!L798,Rate!$B$3:$M$3,0))*O798*0.8,INDEX(Rate!$B$4:$M$25,MATCH('Line&amp;Pheonix'!N798,Rate!$A$4:$A$25,0),MATCH('Line&amp;Pheonix'!L798,Rate!$B$3:$M$3,0))*O798)),"")</f>
        <v/>
      </c>
      <c r="T798" s="42" t="str">
        <f t="shared" si="43"/>
        <v/>
      </c>
    </row>
    <row r="799" spans="16:20">
      <c r="P799" s="41" t="str">
        <f t="shared" si="41"/>
        <v/>
      </c>
      <c r="Q799" s="41" t="str">
        <f t="shared" si="42"/>
        <v/>
      </c>
      <c r="R799" s="41" t="str">
        <f>IFERROR(IF(K799="handling and wharfage",SUM(P799:Q799),IF(OR(K799="tank",K799="car",K799="boat"),INDEX(Rate!$B$4:$M$25,MATCH('Line&amp;Pheonix'!N799,Rate!$A$4:$A$25,0),MATCH('Line&amp;Pheonix'!L799,Rate!$B$3:$M$3,0))*O799*0.8,INDEX(Rate!$B$4:$M$25,MATCH('Line&amp;Pheonix'!N799,Rate!$A$4:$A$25,0),MATCH('Line&amp;Pheonix'!L799,Rate!$B$3:$M$3,0))*O799)),"")</f>
        <v/>
      </c>
      <c r="T799" s="42" t="str">
        <f t="shared" si="43"/>
        <v/>
      </c>
    </row>
    <row r="800" spans="16:20">
      <c r="P800" s="41" t="str">
        <f t="shared" si="41"/>
        <v/>
      </c>
      <c r="Q800" s="41" t="str">
        <f t="shared" si="42"/>
        <v/>
      </c>
      <c r="R800" s="41" t="str">
        <f>IFERROR(IF(K800="handling and wharfage",SUM(P800:Q800),IF(OR(K800="tank",K800="car",K800="boat"),INDEX(Rate!$B$4:$M$25,MATCH('Line&amp;Pheonix'!N800,Rate!$A$4:$A$25,0),MATCH('Line&amp;Pheonix'!L800,Rate!$B$3:$M$3,0))*O800*0.8,INDEX(Rate!$B$4:$M$25,MATCH('Line&amp;Pheonix'!N800,Rate!$A$4:$A$25,0),MATCH('Line&amp;Pheonix'!L800,Rate!$B$3:$M$3,0))*O800)),"")</f>
        <v/>
      </c>
      <c r="T800" s="42" t="str">
        <f t="shared" si="43"/>
        <v/>
      </c>
    </row>
    <row r="801" spans="16:20">
      <c r="P801" s="41" t="str">
        <f t="shared" si="41"/>
        <v/>
      </c>
      <c r="Q801" s="41" t="str">
        <f t="shared" si="42"/>
        <v/>
      </c>
      <c r="R801" s="41" t="str">
        <f>IFERROR(IF(K801="handling and wharfage",SUM(P801:Q801),IF(OR(K801="tank",K801="car",K801="boat"),INDEX(Rate!$B$4:$M$25,MATCH('Line&amp;Pheonix'!N801,Rate!$A$4:$A$25,0),MATCH('Line&amp;Pheonix'!L801,Rate!$B$3:$M$3,0))*O801*0.8,INDEX(Rate!$B$4:$M$25,MATCH('Line&amp;Pheonix'!N801,Rate!$A$4:$A$25,0),MATCH('Line&amp;Pheonix'!L801,Rate!$B$3:$M$3,0))*O801)),"")</f>
        <v/>
      </c>
      <c r="T801" s="42" t="str">
        <f t="shared" si="43"/>
        <v/>
      </c>
    </row>
    <row r="802" spans="16:20">
      <c r="P802" s="41" t="str">
        <f t="shared" si="41"/>
        <v/>
      </c>
      <c r="Q802" s="41" t="str">
        <f t="shared" si="42"/>
        <v/>
      </c>
      <c r="R802" s="41" t="str">
        <f>IFERROR(IF(K802="handling and wharfage",SUM(P802:Q802),IF(OR(K802="tank",K802="car",K802="boat"),INDEX(Rate!$B$4:$M$25,MATCH('Line&amp;Pheonix'!N802,Rate!$A$4:$A$25,0),MATCH('Line&amp;Pheonix'!L802,Rate!$B$3:$M$3,0))*O802*0.8,INDEX(Rate!$B$4:$M$25,MATCH('Line&amp;Pheonix'!N802,Rate!$A$4:$A$25,0),MATCH('Line&amp;Pheonix'!L802,Rate!$B$3:$M$3,0))*O802)),"")</f>
        <v/>
      </c>
      <c r="T802" s="42" t="str">
        <f t="shared" si="43"/>
        <v/>
      </c>
    </row>
    <row r="803" spans="16:20">
      <c r="P803" s="41" t="str">
        <f t="shared" si="41"/>
        <v/>
      </c>
      <c r="Q803" s="41" t="str">
        <f t="shared" si="42"/>
        <v/>
      </c>
      <c r="R803" s="41" t="str">
        <f>IFERROR(IF(K803="handling and wharfage",SUM(P803:Q803),IF(OR(K803="tank",K803="car",K803="boat"),INDEX(Rate!$B$4:$M$25,MATCH('Line&amp;Pheonix'!N803,Rate!$A$4:$A$25,0),MATCH('Line&amp;Pheonix'!L803,Rate!$B$3:$M$3,0))*O803*0.8,INDEX(Rate!$B$4:$M$25,MATCH('Line&amp;Pheonix'!N803,Rate!$A$4:$A$25,0),MATCH('Line&amp;Pheonix'!L803,Rate!$B$3:$M$3,0))*O803)),"")</f>
        <v/>
      </c>
      <c r="T803" s="42" t="str">
        <f t="shared" si="43"/>
        <v/>
      </c>
    </row>
    <row r="804" spans="16:20">
      <c r="P804" s="41" t="str">
        <f t="shared" si="41"/>
        <v/>
      </c>
      <c r="Q804" s="41" t="str">
        <f t="shared" si="42"/>
        <v/>
      </c>
      <c r="R804" s="41" t="str">
        <f>IFERROR(IF(K804="handling and wharfage",SUM(P804:Q804),IF(OR(K804="tank",K804="car",K804="boat"),INDEX(Rate!$B$4:$M$25,MATCH('Line&amp;Pheonix'!N804,Rate!$A$4:$A$25,0),MATCH('Line&amp;Pheonix'!L804,Rate!$B$3:$M$3,0))*O804*0.8,INDEX(Rate!$B$4:$M$25,MATCH('Line&amp;Pheonix'!N804,Rate!$A$4:$A$25,0),MATCH('Line&amp;Pheonix'!L804,Rate!$B$3:$M$3,0))*O804)),"")</f>
        <v/>
      </c>
      <c r="T804" s="42" t="str">
        <f t="shared" si="43"/>
        <v/>
      </c>
    </row>
    <row r="805" spans="16:20">
      <c r="P805" s="41" t="str">
        <f t="shared" si="41"/>
        <v/>
      </c>
      <c r="Q805" s="41" t="str">
        <f t="shared" si="42"/>
        <v/>
      </c>
      <c r="R805" s="41" t="str">
        <f>IFERROR(IF(K805="handling and wharfage",SUM(P805:Q805),IF(OR(K805="tank",K805="car",K805="boat"),INDEX(Rate!$B$4:$M$25,MATCH('Line&amp;Pheonix'!N805,Rate!$A$4:$A$25,0),MATCH('Line&amp;Pheonix'!L805,Rate!$B$3:$M$3,0))*O805*0.8,INDEX(Rate!$B$4:$M$25,MATCH('Line&amp;Pheonix'!N805,Rate!$A$4:$A$25,0),MATCH('Line&amp;Pheonix'!L805,Rate!$B$3:$M$3,0))*O805)),"")</f>
        <v/>
      </c>
      <c r="T805" s="42" t="str">
        <f t="shared" si="43"/>
        <v/>
      </c>
    </row>
    <row r="806" spans="16:20">
      <c r="P806" s="41" t="str">
        <f t="shared" si="41"/>
        <v/>
      </c>
      <c r="Q806" s="41" t="str">
        <f t="shared" si="42"/>
        <v/>
      </c>
      <c r="R806" s="41" t="str">
        <f>IFERROR(IF(K806="handling and wharfage",SUM(P806:Q806),IF(OR(K806="tank",K806="car",K806="boat"),INDEX(Rate!$B$4:$M$25,MATCH('Line&amp;Pheonix'!N806,Rate!$A$4:$A$25,0),MATCH('Line&amp;Pheonix'!L806,Rate!$B$3:$M$3,0))*O806*0.8,INDEX(Rate!$B$4:$M$25,MATCH('Line&amp;Pheonix'!N806,Rate!$A$4:$A$25,0),MATCH('Line&amp;Pheonix'!L806,Rate!$B$3:$M$3,0))*O806)),"")</f>
        <v/>
      </c>
      <c r="T806" s="42" t="str">
        <f t="shared" si="43"/>
        <v/>
      </c>
    </row>
    <row r="807" spans="16:20">
      <c r="P807" s="41" t="str">
        <f t="shared" si="41"/>
        <v/>
      </c>
      <c r="Q807" s="41" t="str">
        <f t="shared" si="42"/>
        <v/>
      </c>
      <c r="R807" s="41" t="str">
        <f>IFERROR(IF(K807="handling and wharfage",SUM(P807:Q807),IF(OR(K807="tank",K807="car",K807="boat"),INDEX(Rate!$B$4:$M$25,MATCH('Line&amp;Pheonix'!N807,Rate!$A$4:$A$25,0),MATCH('Line&amp;Pheonix'!L807,Rate!$B$3:$M$3,0))*O807*0.8,INDEX(Rate!$B$4:$M$25,MATCH('Line&amp;Pheonix'!N807,Rate!$A$4:$A$25,0),MATCH('Line&amp;Pheonix'!L807,Rate!$B$3:$M$3,0))*O807)),"")</f>
        <v/>
      </c>
      <c r="T807" s="42" t="str">
        <f t="shared" si="43"/>
        <v/>
      </c>
    </row>
    <row r="808" spans="16:20">
      <c r="P808" s="41" t="str">
        <f t="shared" si="41"/>
        <v/>
      </c>
      <c r="Q808" s="41" t="str">
        <f t="shared" si="42"/>
        <v/>
      </c>
      <c r="R808" s="41" t="str">
        <f>IFERROR(IF(K808="handling and wharfage",SUM(P808:Q808),IF(OR(K808="tank",K808="car",K808="boat"),INDEX(Rate!$B$4:$M$25,MATCH('Line&amp;Pheonix'!N808,Rate!$A$4:$A$25,0),MATCH('Line&amp;Pheonix'!L808,Rate!$B$3:$M$3,0))*O808*0.8,INDEX(Rate!$B$4:$M$25,MATCH('Line&amp;Pheonix'!N808,Rate!$A$4:$A$25,0),MATCH('Line&amp;Pheonix'!L808,Rate!$B$3:$M$3,0))*O808)),"")</f>
        <v/>
      </c>
      <c r="T808" s="42" t="str">
        <f t="shared" si="43"/>
        <v/>
      </c>
    </row>
    <row r="809" spans="16:20">
      <c r="P809" s="41" t="str">
        <f t="shared" si="41"/>
        <v/>
      </c>
      <c r="Q809" s="41" t="str">
        <f t="shared" si="42"/>
        <v/>
      </c>
      <c r="R809" s="41" t="str">
        <f>IFERROR(IF(K809="handling and wharfage",SUM(P809:Q809),IF(OR(K809="tank",K809="car",K809="boat"),INDEX(Rate!$B$4:$M$25,MATCH('Line&amp;Pheonix'!N809,Rate!$A$4:$A$25,0),MATCH('Line&amp;Pheonix'!L809,Rate!$B$3:$M$3,0))*O809*0.8,INDEX(Rate!$B$4:$M$25,MATCH('Line&amp;Pheonix'!N809,Rate!$A$4:$A$25,0),MATCH('Line&amp;Pheonix'!L809,Rate!$B$3:$M$3,0))*O809)),"")</f>
        <v/>
      </c>
      <c r="T809" s="42" t="str">
        <f t="shared" si="43"/>
        <v/>
      </c>
    </row>
    <row r="810" spans="16:20">
      <c r="P810" s="41" t="str">
        <f t="shared" si="41"/>
        <v/>
      </c>
      <c r="Q810" s="41" t="str">
        <f t="shared" si="42"/>
        <v/>
      </c>
      <c r="R810" s="41" t="str">
        <f>IFERROR(IF(K810="handling and wharfage",SUM(P810:Q810),IF(OR(K810="tank",K810="car",K810="boat"),INDEX(Rate!$B$4:$M$25,MATCH('Line&amp;Pheonix'!N810,Rate!$A$4:$A$25,0),MATCH('Line&amp;Pheonix'!L810,Rate!$B$3:$M$3,0))*O810*0.8,INDEX(Rate!$B$4:$M$25,MATCH('Line&amp;Pheonix'!N810,Rate!$A$4:$A$25,0),MATCH('Line&amp;Pheonix'!L810,Rate!$B$3:$M$3,0))*O810)),"")</f>
        <v/>
      </c>
      <c r="T810" s="42" t="str">
        <f t="shared" si="43"/>
        <v/>
      </c>
    </row>
    <row r="811" spans="16:20">
      <c r="P811" s="41" t="str">
        <f t="shared" si="41"/>
        <v/>
      </c>
      <c r="Q811" s="41" t="str">
        <f t="shared" si="42"/>
        <v/>
      </c>
      <c r="R811" s="41" t="str">
        <f>IFERROR(IF(K811="handling and wharfage",SUM(P811:Q811),IF(OR(K811="tank",K811="car",K811="boat"),INDEX(Rate!$B$4:$M$25,MATCH('Line&amp;Pheonix'!N811,Rate!$A$4:$A$25,0),MATCH('Line&amp;Pheonix'!L811,Rate!$B$3:$M$3,0))*O811*0.8,INDEX(Rate!$B$4:$M$25,MATCH('Line&amp;Pheonix'!N811,Rate!$A$4:$A$25,0),MATCH('Line&amp;Pheonix'!L811,Rate!$B$3:$M$3,0))*O811)),"")</f>
        <v/>
      </c>
      <c r="T811" s="42" t="str">
        <f t="shared" si="43"/>
        <v/>
      </c>
    </row>
    <row r="812" spans="16:20">
      <c r="P812" s="41" t="str">
        <f t="shared" si="41"/>
        <v/>
      </c>
      <c r="Q812" s="41" t="str">
        <f t="shared" si="42"/>
        <v/>
      </c>
      <c r="R812" s="41" t="str">
        <f>IFERROR(IF(K812="handling and wharfage",SUM(P812:Q812),IF(OR(K812="tank",K812="car",K812="boat"),INDEX(Rate!$B$4:$M$25,MATCH('Line&amp;Pheonix'!N812,Rate!$A$4:$A$25,0),MATCH('Line&amp;Pheonix'!L812,Rate!$B$3:$M$3,0))*O812*0.8,INDEX(Rate!$B$4:$M$25,MATCH('Line&amp;Pheonix'!N812,Rate!$A$4:$A$25,0),MATCH('Line&amp;Pheonix'!L812,Rate!$B$3:$M$3,0))*O812)),"")</f>
        <v/>
      </c>
      <c r="T812" s="42" t="str">
        <f t="shared" si="43"/>
        <v/>
      </c>
    </row>
    <row r="813" spans="16:20">
      <c r="P813" s="41" t="str">
        <f t="shared" si="41"/>
        <v/>
      </c>
      <c r="Q813" s="41" t="str">
        <f t="shared" si="42"/>
        <v/>
      </c>
      <c r="R813" s="41" t="str">
        <f>IFERROR(IF(K813="handling and wharfage",SUM(P813:Q813),IF(OR(K813="tank",K813="car",K813="boat"),INDEX(Rate!$B$4:$M$25,MATCH('Line&amp;Pheonix'!N813,Rate!$A$4:$A$25,0),MATCH('Line&amp;Pheonix'!L813,Rate!$B$3:$M$3,0))*O813*0.8,INDEX(Rate!$B$4:$M$25,MATCH('Line&amp;Pheonix'!N813,Rate!$A$4:$A$25,0),MATCH('Line&amp;Pheonix'!L813,Rate!$B$3:$M$3,0))*O813)),"")</f>
        <v/>
      </c>
      <c r="T813" s="42" t="str">
        <f t="shared" si="43"/>
        <v/>
      </c>
    </row>
    <row r="814" spans="16:20">
      <c r="P814" s="41" t="str">
        <f t="shared" si="41"/>
        <v/>
      </c>
      <c r="Q814" s="41" t="str">
        <f t="shared" si="42"/>
        <v/>
      </c>
      <c r="R814" s="41" t="str">
        <f>IFERROR(IF(K814="handling and wharfage",SUM(P814:Q814),IF(OR(K814="tank",K814="car",K814="boat"),INDEX(Rate!$B$4:$M$25,MATCH('Line&amp;Pheonix'!N814,Rate!$A$4:$A$25,0),MATCH('Line&amp;Pheonix'!L814,Rate!$B$3:$M$3,0))*O814*0.8,INDEX(Rate!$B$4:$M$25,MATCH('Line&amp;Pheonix'!N814,Rate!$A$4:$A$25,0),MATCH('Line&amp;Pheonix'!L814,Rate!$B$3:$M$3,0))*O814)),"")</f>
        <v/>
      </c>
      <c r="T814" s="42" t="str">
        <f t="shared" si="43"/>
        <v/>
      </c>
    </row>
    <row r="815" spans="16:20">
      <c r="P815" s="41" t="str">
        <f t="shared" si="41"/>
        <v/>
      </c>
      <c r="Q815" s="41" t="str">
        <f t="shared" si="42"/>
        <v/>
      </c>
      <c r="R815" s="41" t="str">
        <f>IFERROR(IF(K815="handling and wharfage",SUM(P815:Q815),IF(OR(K815="tank",K815="car",K815="boat"),INDEX(Rate!$B$4:$M$25,MATCH('Line&amp;Pheonix'!N815,Rate!$A$4:$A$25,0),MATCH('Line&amp;Pheonix'!L815,Rate!$B$3:$M$3,0))*O815*0.8,INDEX(Rate!$B$4:$M$25,MATCH('Line&amp;Pheonix'!N815,Rate!$A$4:$A$25,0),MATCH('Line&amp;Pheonix'!L815,Rate!$B$3:$M$3,0))*O815)),"")</f>
        <v/>
      </c>
      <c r="T815" s="42" t="str">
        <f t="shared" si="43"/>
        <v/>
      </c>
    </row>
    <row r="816" spans="16:20">
      <c r="P816" s="41" t="str">
        <f t="shared" si="41"/>
        <v/>
      </c>
      <c r="Q816" s="41" t="str">
        <f t="shared" si="42"/>
        <v/>
      </c>
      <c r="R816" s="41" t="str">
        <f>IFERROR(IF(K816="handling and wharfage",SUM(P816:Q816),IF(OR(K816="tank",K816="car",K816="boat"),INDEX(Rate!$B$4:$M$25,MATCH('Line&amp;Pheonix'!N816,Rate!$A$4:$A$25,0),MATCH('Line&amp;Pheonix'!L816,Rate!$B$3:$M$3,0))*O816*0.8,INDEX(Rate!$B$4:$M$25,MATCH('Line&amp;Pheonix'!N816,Rate!$A$4:$A$25,0),MATCH('Line&amp;Pheonix'!L816,Rate!$B$3:$M$3,0))*O816)),"")</f>
        <v/>
      </c>
      <c r="T816" s="42" t="str">
        <f t="shared" si="43"/>
        <v/>
      </c>
    </row>
    <row r="817" spans="16:20">
      <c r="P817" s="41" t="str">
        <f t="shared" si="41"/>
        <v/>
      </c>
      <c r="Q817" s="41" t="str">
        <f t="shared" si="42"/>
        <v/>
      </c>
      <c r="R817" s="41" t="str">
        <f>IFERROR(IF(K817="handling and wharfage",SUM(P817:Q817),IF(OR(K817="tank",K817="car",K817="boat"),INDEX(Rate!$B$4:$M$25,MATCH('Line&amp;Pheonix'!N817,Rate!$A$4:$A$25,0),MATCH('Line&amp;Pheonix'!L817,Rate!$B$3:$M$3,0))*O817*0.8,INDEX(Rate!$B$4:$M$25,MATCH('Line&amp;Pheonix'!N817,Rate!$A$4:$A$25,0),MATCH('Line&amp;Pheonix'!L817,Rate!$B$3:$M$3,0))*O817)),"")</f>
        <v/>
      </c>
      <c r="T817" s="42" t="str">
        <f t="shared" si="43"/>
        <v/>
      </c>
    </row>
    <row r="818" spans="16:20">
      <c r="P818" s="41" t="str">
        <f t="shared" ref="P818:P881" si="44">IF(OR(K818="handling and wharfage",K818="rau handling and wharfage"),O818*42.1,"")</f>
        <v/>
      </c>
      <c r="Q818" s="41" t="str">
        <f t="shared" ref="Q818:Q881" si="45">IF(K818&lt;&gt;"handling and wharfage","",O818*3.5)</f>
        <v/>
      </c>
      <c r="R818" s="41" t="str">
        <f>IFERROR(IF(K818="handling and wharfage",SUM(P818:Q818),IF(OR(K818="tank",K818="car",K818="boat"),INDEX(Rate!$B$4:$M$25,MATCH('Line&amp;Pheonix'!N818,Rate!$A$4:$A$25,0),MATCH('Line&amp;Pheonix'!L818,Rate!$B$3:$M$3,0))*O818*0.8,INDEX(Rate!$B$4:$M$25,MATCH('Line&amp;Pheonix'!N818,Rate!$A$4:$A$25,0),MATCH('Line&amp;Pheonix'!L818,Rate!$B$3:$M$3,0))*O818)),"")</f>
        <v/>
      </c>
      <c r="T818" s="42" t="str">
        <f t="shared" ref="T818:T881" si="46">IF(ISBLANK(K818),"",IF(K818&lt;&gt;"handling and wharfage","F0070000061A","E31180000331"))</f>
        <v/>
      </c>
    </row>
    <row r="819" spans="16:20">
      <c r="P819" s="41" t="str">
        <f t="shared" si="44"/>
        <v/>
      </c>
      <c r="Q819" s="41" t="str">
        <f t="shared" si="45"/>
        <v/>
      </c>
      <c r="R819" s="41" t="str">
        <f>IFERROR(IF(K819="handling and wharfage",SUM(P819:Q819),IF(OR(K819="tank",K819="car",K819="boat"),INDEX(Rate!$B$4:$M$25,MATCH('Line&amp;Pheonix'!N819,Rate!$A$4:$A$25,0),MATCH('Line&amp;Pheonix'!L819,Rate!$B$3:$M$3,0))*O819*0.8,INDEX(Rate!$B$4:$M$25,MATCH('Line&amp;Pheonix'!N819,Rate!$A$4:$A$25,0),MATCH('Line&amp;Pheonix'!L819,Rate!$B$3:$M$3,0))*O819)),"")</f>
        <v/>
      </c>
      <c r="T819" s="42" t="str">
        <f t="shared" si="46"/>
        <v/>
      </c>
    </row>
    <row r="820" spans="16:20">
      <c r="P820" s="41" t="str">
        <f t="shared" si="44"/>
        <v/>
      </c>
      <c r="Q820" s="41" t="str">
        <f t="shared" si="45"/>
        <v/>
      </c>
      <c r="R820" s="41" t="str">
        <f>IFERROR(IF(K820="handling and wharfage",SUM(P820:Q820),IF(OR(K820="tank",K820="car",K820="boat"),INDEX(Rate!$B$4:$M$25,MATCH('Line&amp;Pheonix'!N820,Rate!$A$4:$A$25,0),MATCH('Line&amp;Pheonix'!L820,Rate!$B$3:$M$3,0))*O820*0.8,INDEX(Rate!$B$4:$M$25,MATCH('Line&amp;Pheonix'!N820,Rate!$A$4:$A$25,0),MATCH('Line&amp;Pheonix'!L820,Rate!$B$3:$M$3,0))*O820)),"")</f>
        <v/>
      </c>
      <c r="T820" s="42" t="str">
        <f t="shared" si="46"/>
        <v/>
      </c>
    </row>
    <row r="821" spans="16:20">
      <c r="P821" s="41" t="str">
        <f t="shared" si="44"/>
        <v/>
      </c>
      <c r="Q821" s="41" t="str">
        <f t="shared" si="45"/>
        <v/>
      </c>
      <c r="R821" s="41" t="str">
        <f>IFERROR(IF(K821="handling and wharfage",SUM(P821:Q821),IF(OR(K821="tank",K821="car",K821="boat"),INDEX(Rate!$B$4:$M$25,MATCH('Line&amp;Pheonix'!N821,Rate!$A$4:$A$25,0),MATCH('Line&amp;Pheonix'!L821,Rate!$B$3:$M$3,0))*O821*0.8,INDEX(Rate!$B$4:$M$25,MATCH('Line&amp;Pheonix'!N821,Rate!$A$4:$A$25,0),MATCH('Line&amp;Pheonix'!L821,Rate!$B$3:$M$3,0))*O821)),"")</f>
        <v/>
      </c>
      <c r="T821" s="42" t="str">
        <f t="shared" si="46"/>
        <v/>
      </c>
    </row>
    <row r="822" spans="16:20">
      <c r="P822" s="41" t="str">
        <f t="shared" si="44"/>
        <v/>
      </c>
      <c r="Q822" s="41" t="str">
        <f t="shared" si="45"/>
        <v/>
      </c>
      <c r="R822" s="41" t="str">
        <f>IFERROR(IF(K822="handling and wharfage",SUM(P822:Q822),IF(OR(K822="tank",K822="car",K822="boat"),INDEX(Rate!$B$4:$M$25,MATCH('Line&amp;Pheonix'!N822,Rate!$A$4:$A$25,0),MATCH('Line&amp;Pheonix'!L822,Rate!$B$3:$M$3,0))*O822*0.8,INDEX(Rate!$B$4:$M$25,MATCH('Line&amp;Pheonix'!N822,Rate!$A$4:$A$25,0),MATCH('Line&amp;Pheonix'!L822,Rate!$B$3:$M$3,0))*O822)),"")</f>
        <v/>
      </c>
      <c r="T822" s="42" t="str">
        <f t="shared" si="46"/>
        <v/>
      </c>
    </row>
    <row r="823" spans="16:20">
      <c r="P823" s="41" t="str">
        <f t="shared" si="44"/>
        <v/>
      </c>
      <c r="Q823" s="41" t="str">
        <f t="shared" si="45"/>
        <v/>
      </c>
      <c r="R823" s="41" t="str">
        <f>IFERROR(IF(K823="handling and wharfage",SUM(P823:Q823),IF(OR(K823="tank",K823="car",K823="boat"),INDEX(Rate!$B$4:$M$25,MATCH('Line&amp;Pheonix'!N823,Rate!$A$4:$A$25,0),MATCH('Line&amp;Pheonix'!L823,Rate!$B$3:$M$3,0))*O823*0.8,INDEX(Rate!$B$4:$M$25,MATCH('Line&amp;Pheonix'!N823,Rate!$A$4:$A$25,0),MATCH('Line&amp;Pheonix'!L823,Rate!$B$3:$M$3,0))*O823)),"")</f>
        <v/>
      </c>
      <c r="T823" s="42" t="str">
        <f t="shared" si="46"/>
        <v/>
      </c>
    </row>
    <row r="824" spans="16:20">
      <c r="P824" s="41" t="str">
        <f t="shared" si="44"/>
        <v/>
      </c>
      <c r="Q824" s="41" t="str">
        <f t="shared" si="45"/>
        <v/>
      </c>
      <c r="R824" s="41" t="str">
        <f>IFERROR(IF(K824="handling and wharfage",SUM(P824:Q824),IF(OR(K824="tank",K824="car",K824="boat"),INDEX(Rate!$B$4:$M$25,MATCH('Line&amp;Pheonix'!N824,Rate!$A$4:$A$25,0),MATCH('Line&amp;Pheonix'!L824,Rate!$B$3:$M$3,0))*O824*0.8,INDEX(Rate!$B$4:$M$25,MATCH('Line&amp;Pheonix'!N824,Rate!$A$4:$A$25,0),MATCH('Line&amp;Pheonix'!L824,Rate!$B$3:$M$3,0))*O824)),"")</f>
        <v/>
      </c>
      <c r="T824" s="42" t="str">
        <f t="shared" si="46"/>
        <v/>
      </c>
    </row>
    <row r="825" spans="16:20">
      <c r="P825" s="41" t="str">
        <f t="shared" si="44"/>
        <v/>
      </c>
      <c r="Q825" s="41" t="str">
        <f t="shared" si="45"/>
        <v/>
      </c>
      <c r="R825" s="41" t="str">
        <f>IFERROR(IF(K825="handling and wharfage",SUM(P825:Q825),IF(OR(K825="tank",K825="car",K825="boat"),INDEX(Rate!$B$4:$M$25,MATCH('Line&amp;Pheonix'!N825,Rate!$A$4:$A$25,0),MATCH('Line&amp;Pheonix'!L825,Rate!$B$3:$M$3,0))*O825*0.8,INDEX(Rate!$B$4:$M$25,MATCH('Line&amp;Pheonix'!N825,Rate!$A$4:$A$25,0),MATCH('Line&amp;Pheonix'!L825,Rate!$B$3:$M$3,0))*O825)),"")</f>
        <v/>
      </c>
      <c r="T825" s="42" t="str">
        <f t="shared" si="46"/>
        <v/>
      </c>
    </row>
    <row r="826" spans="16:20">
      <c r="P826" s="41" t="str">
        <f t="shared" si="44"/>
        <v/>
      </c>
      <c r="Q826" s="41" t="str">
        <f t="shared" si="45"/>
        <v/>
      </c>
      <c r="R826" s="41" t="str">
        <f>IFERROR(IF(K826="handling and wharfage",SUM(P826:Q826),IF(OR(K826="tank",K826="car",K826="boat"),INDEX(Rate!$B$4:$M$25,MATCH('Line&amp;Pheonix'!N826,Rate!$A$4:$A$25,0),MATCH('Line&amp;Pheonix'!L826,Rate!$B$3:$M$3,0))*O826*0.8,INDEX(Rate!$B$4:$M$25,MATCH('Line&amp;Pheonix'!N826,Rate!$A$4:$A$25,0),MATCH('Line&amp;Pheonix'!L826,Rate!$B$3:$M$3,0))*O826)),"")</f>
        <v/>
      </c>
      <c r="T826" s="42" t="str">
        <f t="shared" si="46"/>
        <v/>
      </c>
    </row>
    <row r="827" spans="16:20">
      <c r="P827" s="41" t="str">
        <f t="shared" si="44"/>
        <v/>
      </c>
      <c r="Q827" s="41" t="str">
        <f t="shared" si="45"/>
        <v/>
      </c>
      <c r="R827" s="41" t="str">
        <f>IFERROR(IF(K827="handling and wharfage",SUM(P827:Q827),IF(OR(K827="tank",K827="car",K827="boat"),INDEX(Rate!$B$4:$M$25,MATCH('Line&amp;Pheonix'!N827,Rate!$A$4:$A$25,0),MATCH('Line&amp;Pheonix'!L827,Rate!$B$3:$M$3,0))*O827*0.8,INDEX(Rate!$B$4:$M$25,MATCH('Line&amp;Pheonix'!N827,Rate!$A$4:$A$25,0),MATCH('Line&amp;Pheonix'!L827,Rate!$B$3:$M$3,0))*O827)),"")</f>
        <v/>
      </c>
      <c r="T827" s="42" t="str">
        <f t="shared" si="46"/>
        <v/>
      </c>
    </row>
    <row r="828" spans="16:20">
      <c r="P828" s="41" t="str">
        <f t="shared" si="44"/>
        <v/>
      </c>
      <c r="Q828" s="41" t="str">
        <f t="shared" si="45"/>
        <v/>
      </c>
      <c r="R828" s="41" t="str">
        <f>IFERROR(IF(K828="handling and wharfage",SUM(P828:Q828),IF(OR(K828="tank",K828="car",K828="boat"),INDEX(Rate!$B$4:$M$25,MATCH('Line&amp;Pheonix'!N828,Rate!$A$4:$A$25,0),MATCH('Line&amp;Pheonix'!L828,Rate!$B$3:$M$3,0))*O828*0.8,INDEX(Rate!$B$4:$M$25,MATCH('Line&amp;Pheonix'!N828,Rate!$A$4:$A$25,0),MATCH('Line&amp;Pheonix'!L828,Rate!$B$3:$M$3,0))*O828)),"")</f>
        <v/>
      </c>
      <c r="T828" s="42" t="str">
        <f t="shared" si="46"/>
        <v/>
      </c>
    </row>
    <row r="829" spans="16:20">
      <c r="P829" s="41" t="str">
        <f t="shared" si="44"/>
        <v/>
      </c>
      <c r="Q829" s="41" t="str">
        <f t="shared" si="45"/>
        <v/>
      </c>
      <c r="R829" s="41" t="str">
        <f>IFERROR(IF(K829="handling and wharfage",SUM(P829:Q829),IF(OR(K829="tank",K829="car",K829="boat"),INDEX(Rate!$B$4:$M$25,MATCH('Line&amp;Pheonix'!N829,Rate!$A$4:$A$25,0),MATCH('Line&amp;Pheonix'!L829,Rate!$B$3:$M$3,0))*O829*0.8,INDEX(Rate!$B$4:$M$25,MATCH('Line&amp;Pheonix'!N829,Rate!$A$4:$A$25,0),MATCH('Line&amp;Pheonix'!L829,Rate!$B$3:$M$3,0))*O829)),"")</f>
        <v/>
      </c>
      <c r="T829" s="42" t="str">
        <f t="shared" si="46"/>
        <v/>
      </c>
    </row>
    <row r="830" spans="16:20">
      <c r="P830" s="41" t="str">
        <f t="shared" si="44"/>
        <v/>
      </c>
      <c r="Q830" s="41" t="str">
        <f t="shared" si="45"/>
        <v/>
      </c>
      <c r="R830" s="41" t="str">
        <f>IFERROR(IF(K830="handling and wharfage",SUM(P830:Q830),IF(OR(K830="tank",K830="car",K830="boat"),INDEX(Rate!$B$4:$M$25,MATCH('Line&amp;Pheonix'!N830,Rate!$A$4:$A$25,0),MATCH('Line&amp;Pheonix'!L830,Rate!$B$3:$M$3,0))*O830*0.8,INDEX(Rate!$B$4:$M$25,MATCH('Line&amp;Pheonix'!N830,Rate!$A$4:$A$25,0),MATCH('Line&amp;Pheonix'!L830,Rate!$B$3:$M$3,0))*O830)),"")</f>
        <v/>
      </c>
      <c r="T830" s="42" t="str">
        <f t="shared" si="46"/>
        <v/>
      </c>
    </row>
    <row r="831" spans="16:20">
      <c r="P831" s="41" t="str">
        <f t="shared" si="44"/>
        <v/>
      </c>
      <c r="Q831" s="41" t="str">
        <f t="shared" si="45"/>
        <v/>
      </c>
      <c r="R831" s="41" t="str">
        <f>IFERROR(IF(K831="handling and wharfage",SUM(P831:Q831),IF(OR(K831="tank",K831="car",K831="boat"),INDEX(Rate!$B$4:$M$25,MATCH('Line&amp;Pheonix'!N831,Rate!$A$4:$A$25,0),MATCH('Line&amp;Pheonix'!L831,Rate!$B$3:$M$3,0))*O831*0.8,INDEX(Rate!$B$4:$M$25,MATCH('Line&amp;Pheonix'!N831,Rate!$A$4:$A$25,0),MATCH('Line&amp;Pheonix'!L831,Rate!$B$3:$M$3,0))*O831)),"")</f>
        <v/>
      </c>
      <c r="T831" s="42" t="str">
        <f t="shared" si="46"/>
        <v/>
      </c>
    </row>
    <row r="832" spans="16:20">
      <c r="P832" s="41" t="str">
        <f t="shared" si="44"/>
        <v/>
      </c>
      <c r="Q832" s="41" t="str">
        <f t="shared" si="45"/>
        <v/>
      </c>
      <c r="R832" s="41" t="str">
        <f>IFERROR(IF(K832="handling and wharfage",SUM(P832:Q832),IF(OR(K832="tank",K832="car",K832="boat"),INDEX(Rate!$B$4:$M$25,MATCH('Line&amp;Pheonix'!N832,Rate!$A$4:$A$25,0),MATCH('Line&amp;Pheonix'!L832,Rate!$B$3:$M$3,0))*O832*0.8,INDEX(Rate!$B$4:$M$25,MATCH('Line&amp;Pheonix'!N832,Rate!$A$4:$A$25,0),MATCH('Line&amp;Pheonix'!L832,Rate!$B$3:$M$3,0))*O832)),"")</f>
        <v/>
      </c>
      <c r="T832" s="42" t="str">
        <f t="shared" si="46"/>
        <v/>
      </c>
    </row>
    <row r="833" spans="16:20">
      <c r="P833" s="41" t="str">
        <f t="shared" si="44"/>
        <v/>
      </c>
      <c r="Q833" s="41" t="str">
        <f t="shared" si="45"/>
        <v/>
      </c>
      <c r="R833" s="41" t="str">
        <f>IFERROR(IF(K833="handling and wharfage",SUM(P833:Q833),IF(OR(K833="tank",K833="car",K833="boat"),INDEX(Rate!$B$4:$M$25,MATCH('Line&amp;Pheonix'!N833,Rate!$A$4:$A$25,0),MATCH('Line&amp;Pheonix'!L833,Rate!$B$3:$M$3,0))*O833*0.8,INDEX(Rate!$B$4:$M$25,MATCH('Line&amp;Pheonix'!N833,Rate!$A$4:$A$25,0),MATCH('Line&amp;Pheonix'!L833,Rate!$B$3:$M$3,0))*O833)),"")</f>
        <v/>
      </c>
      <c r="T833" s="42" t="str">
        <f t="shared" si="46"/>
        <v/>
      </c>
    </row>
    <row r="834" spans="16:20">
      <c r="P834" s="41" t="str">
        <f t="shared" si="44"/>
        <v/>
      </c>
      <c r="Q834" s="41" t="str">
        <f t="shared" si="45"/>
        <v/>
      </c>
      <c r="R834" s="41" t="str">
        <f>IFERROR(IF(K834="handling and wharfage",SUM(P834:Q834),IF(OR(K834="tank",K834="car",K834="boat"),INDEX(Rate!$B$4:$M$25,MATCH('Line&amp;Pheonix'!N834,Rate!$A$4:$A$25,0),MATCH('Line&amp;Pheonix'!L834,Rate!$B$3:$M$3,0))*O834*0.8,INDEX(Rate!$B$4:$M$25,MATCH('Line&amp;Pheonix'!N834,Rate!$A$4:$A$25,0),MATCH('Line&amp;Pheonix'!L834,Rate!$B$3:$M$3,0))*O834)),"")</f>
        <v/>
      </c>
      <c r="T834" s="42" t="str">
        <f t="shared" si="46"/>
        <v/>
      </c>
    </row>
    <row r="835" spans="16:20">
      <c r="P835" s="41" t="str">
        <f t="shared" si="44"/>
        <v/>
      </c>
      <c r="Q835" s="41" t="str">
        <f t="shared" si="45"/>
        <v/>
      </c>
      <c r="R835" s="41" t="str">
        <f>IFERROR(IF(K835="handling and wharfage",SUM(P835:Q835),IF(OR(K835="tank",K835="car",K835="boat"),INDEX(Rate!$B$4:$M$25,MATCH('Line&amp;Pheonix'!N835,Rate!$A$4:$A$25,0),MATCH('Line&amp;Pheonix'!L835,Rate!$B$3:$M$3,0))*O835*0.8,INDEX(Rate!$B$4:$M$25,MATCH('Line&amp;Pheonix'!N835,Rate!$A$4:$A$25,0),MATCH('Line&amp;Pheonix'!L835,Rate!$B$3:$M$3,0))*O835)),"")</f>
        <v/>
      </c>
      <c r="T835" s="42" t="str">
        <f t="shared" si="46"/>
        <v/>
      </c>
    </row>
    <row r="836" spans="16:20">
      <c r="P836" s="41" t="str">
        <f t="shared" si="44"/>
        <v/>
      </c>
      <c r="Q836" s="41" t="str">
        <f t="shared" si="45"/>
        <v/>
      </c>
      <c r="R836" s="41" t="str">
        <f>IFERROR(IF(K836="handling and wharfage",SUM(P836:Q836),IF(OR(K836="tank",K836="car",K836="boat"),INDEX(Rate!$B$4:$M$25,MATCH('Line&amp;Pheonix'!N836,Rate!$A$4:$A$25,0),MATCH('Line&amp;Pheonix'!L836,Rate!$B$3:$M$3,0))*O836*0.8,INDEX(Rate!$B$4:$M$25,MATCH('Line&amp;Pheonix'!N836,Rate!$A$4:$A$25,0),MATCH('Line&amp;Pheonix'!L836,Rate!$B$3:$M$3,0))*O836)),"")</f>
        <v/>
      </c>
      <c r="T836" s="42" t="str">
        <f t="shared" si="46"/>
        <v/>
      </c>
    </row>
    <row r="837" spans="16:20">
      <c r="P837" s="41" t="str">
        <f t="shared" si="44"/>
        <v/>
      </c>
      <c r="Q837" s="41" t="str">
        <f t="shared" si="45"/>
        <v/>
      </c>
      <c r="R837" s="41" t="str">
        <f>IFERROR(IF(K837="handling and wharfage",SUM(P837:Q837),IF(OR(K837="tank",K837="car",K837="boat"),INDEX(Rate!$B$4:$M$25,MATCH('Line&amp;Pheonix'!N837,Rate!$A$4:$A$25,0),MATCH('Line&amp;Pheonix'!L837,Rate!$B$3:$M$3,0))*O837*0.8,INDEX(Rate!$B$4:$M$25,MATCH('Line&amp;Pheonix'!N837,Rate!$A$4:$A$25,0),MATCH('Line&amp;Pheonix'!L837,Rate!$B$3:$M$3,0))*O837)),"")</f>
        <v/>
      </c>
      <c r="T837" s="42" t="str">
        <f t="shared" si="46"/>
        <v/>
      </c>
    </row>
    <row r="838" spans="16:20">
      <c r="P838" s="41" t="str">
        <f t="shared" si="44"/>
        <v/>
      </c>
      <c r="Q838" s="41" t="str">
        <f t="shared" si="45"/>
        <v/>
      </c>
      <c r="R838" s="41" t="str">
        <f>IFERROR(IF(K838="handling and wharfage",SUM(P838:Q838),IF(OR(K838="tank",K838="car",K838="boat"),INDEX(Rate!$B$4:$M$25,MATCH('Line&amp;Pheonix'!N838,Rate!$A$4:$A$25,0),MATCH('Line&amp;Pheonix'!L838,Rate!$B$3:$M$3,0))*O838*0.8,INDEX(Rate!$B$4:$M$25,MATCH('Line&amp;Pheonix'!N838,Rate!$A$4:$A$25,0),MATCH('Line&amp;Pheonix'!L838,Rate!$B$3:$M$3,0))*O838)),"")</f>
        <v/>
      </c>
      <c r="T838" s="42" t="str">
        <f t="shared" si="46"/>
        <v/>
      </c>
    </row>
    <row r="839" spans="16:20">
      <c r="P839" s="41" t="str">
        <f t="shared" si="44"/>
        <v/>
      </c>
      <c r="Q839" s="41" t="str">
        <f t="shared" si="45"/>
        <v/>
      </c>
      <c r="R839" s="41" t="str">
        <f>IFERROR(IF(K839="handling and wharfage",SUM(P839:Q839),IF(OR(K839="tank",K839="car",K839="boat"),INDEX(Rate!$B$4:$M$25,MATCH('Line&amp;Pheonix'!N839,Rate!$A$4:$A$25,0),MATCH('Line&amp;Pheonix'!L839,Rate!$B$3:$M$3,0))*O839*0.8,INDEX(Rate!$B$4:$M$25,MATCH('Line&amp;Pheonix'!N839,Rate!$A$4:$A$25,0),MATCH('Line&amp;Pheonix'!L839,Rate!$B$3:$M$3,0))*O839)),"")</f>
        <v/>
      </c>
      <c r="T839" s="42" t="str">
        <f t="shared" si="46"/>
        <v/>
      </c>
    </row>
    <row r="840" spans="16:20">
      <c r="P840" s="41" t="str">
        <f t="shared" si="44"/>
        <v/>
      </c>
      <c r="Q840" s="41" t="str">
        <f t="shared" si="45"/>
        <v/>
      </c>
      <c r="R840" s="41" t="str">
        <f>IFERROR(IF(K840="handling and wharfage",SUM(P840:Q840),IF(OR(K840="tank",K840="car",K840="boat"),INDEX(Rate!$B$4:$M$25,MATCH('Line&amp;Pheonix'!N840,Rate!$A$4:$A$25,0),MATCH('Line&amp;Pheonix'!L840,Rate!$B$3:$M$3,0))*O840*0.8,INDEX(Rate!$B$4:$M$25,MATCH('Line&amp;Pheonix'!N840,Rate!$A$4:$A$25,0),MATCH('Line&amp;Pheonix'!L840,Rate!$B$3:$M$3,0))*O840)),"")</f>
        <v/>
      </c>
      <c r="T840" s="42" t="str">
        <f t="shared" si="46"/>
        <v/>
      </c>
    </row>
    <row r="841" spans="16:20">
      <c r="P841" s="41" t="str">
        <f t="shared" si="44"/>
        <v/>
      </c>
      <c r="Q841" s="41" t="str">
        <f t="shared" si="45"/>
        <v/>
      </c>
      <c r="R841" s="41" t="str">
        <f>IFERROR(IF(K841="handling and wharfage",SUM(P841:Q841),IF(OR(K841="tank",K841="car",K841="boat"),INDEX(Rate!$B$4:$M$25,MATCH('Line&amp;Pheonix'!N841,Rate!$A$4:$A$25,0),MATCH('Line&amp;Pheonix'!L841,Rate!$B$3:$M$3,0))*O841*0.8,INDEX(Rate!$B$4:$M$25,MATCH('Line&amp;Pheonix'!N841,Rate!$A$4:$A$25,0),MATCH('Line&amp;Pheonix'!L841,Rate!$B$3:$M$3,0))*O841)),"")</f>
        <v/>
      </c>
      <c r="T841" s="42" t="str">
        <f t="shared" si="46"/>
        <v/>
      </c>
    </row>
    <row r="842" spans="16:20">
      <c r="P842" s="41" t="str">
        <f t="shared" si="44"/>
        <v/>
      </c>
      <c r="Q842" s="41" t="str">
        <f t="shared" si="45"/>
        <v/>
      </c>
      <c r="R842" s="41" t="str">
        <f>IFERROR(IF(K842="handling and wharfage",SUM(P842:Q842),IF(OR(K842="tank",K842="car",K842="boat"),INDEX(Rate!$B$4:$M$25,MATCH('Line&amp;Pheonix'!N842,Rate!$A$4:$A$25,0),MATCH('Line&amp;Pheonix'!L842,Rate!$B$3:$M$3,0))*O842*0.8,INDEX(Rate!$B$4:$M$25,MATCH('Line&amp;Pheonix'!N842,Rate!$A$4:$A$25,0),MATCH('Line&amp;Pheonix'!L842,Rate!$B$3:$M$3,0))*O842)),"")</f>
        <v/>
      </c>
      <c r="T842" s="42" t="str">
        <f t="shared" si="46"/>
        <v/>
      </c>
    </row>
    <row r="843" spans="16:20">
      <c r="P843" s="41" t="str">
        <f t="shared" si="44"/>
        <v/>
      </c>
      <c r="Q843" s="41" t="str">
        <f t="shared" si="45"/>
        <v/>
      </c>
      <c r="R843" s="41" t="str">
        <f>IFERROR(IF(K843="handling and wharfage",SUM(P843:Q843),IF(OR(K843="tank",K843="car",K843="boat"),INDEX(Rate!$B$4:$M$25,MATCH('Line&amp;Pheonix'!N843,Rate!$A$4:$A$25,0),MATCH('Line&amp;Pheonix'!L843,Rate!$B$3:$M$3,0))*O843*0.8,INDEX(Rate!$B$4:$M$25,MATCH('Line&amp;Pheonix'!N843,Rate!$A$4:$A$25,0),MATCH('Line&amp;Pheonix'!L843,Rate!$B$3:$M$3,0))*O843)),"")</f>
        <v/>
      </c>
      <c r="T843" s="42" t="str">
        <f t="shared" si="46"/>
        <v/>
      </c>
    </row>
    <row r="844" spans="16:20">
      <c r="P844" s="41" t="str">
        <f t="shared" si="44"/>
        <v/>
      </c>
      <c r="Q844" s="41" t="str">
        <f t="shared" si="45"/>
        <v/>
      </c>
      <c r="R844" s="41" t="str">
        <f>IFERROR(IF(K844="handling and wharfage",SUM(P844:Q844),IF(OR(K844="tank",K844="car",K844="boat"),INDEX(Rate!$B$4:$M$25,MATCH('Line&amp;Pheonix'!N844,Rate!$A$4:$A$25,0),MATCH('Line&amp;Pheonix'!L844,Rate!$B$3:$M$3,0))*O844*0.8,INDEX(Rate!$B$4:$M$25,MATCH('Line&amp;Pheonix'!N844,Rate!$A$4:$A$25,0),MATCH('Line&amp;Pheonix'!L844,Rate!$B$3:$M$3,0))*O844)),"")</f>
        <v/>
      </c>
      <c r="T844" s="42" t="str">
        <f t="shared" si="46"/>
        <v/>
      </c>
    </row>
    <row r="845" spans="16:20">
      <c r="P845" s="41" t="str">
        <f t="shared" si="44"/>
        <v/>
      </c>
      <c r="Q845" s="41" t="str">
        <f t="shared" si="45"/>
        <v/>
      </c>
      <c r="R845" s="41" t="str">
        <f>IFERROR(IF(K845="handling and wharfage",SUM(P845:Q845),IF(OR(K845="tank",K845="car",K845="boat"),INDEX(Rate!$B$4:$M$25,MATCH('Line&amp;Pheonix'!N845,Rate!$A$4:$A$25,0),MATCH('Line&amp;Pheonix'!L845,Rate!$B$3:$M$3,0))*O845*0.8,INDEX(Rate!$B$4:$M$25,MATCH('Line&amp;Pheonix'!N845,Rate!$A$4:$A$25,0),MATCH('Line&amp;Pheonix'!L845,Rate!$B$3:$M$3,0))*O845)),"")</f>
        <v/>
      </c>
      <c r="T845" s="42" t="str">
        <f t="shared" si="46"/>
        <v/>
      </c>
    </row>
    <row r="846" spans="16:20">
      <c r="P846" s="41" t="str">
        <f t="shared" si="44"/>
        <v/>
      </c>
      <c r="Q846" s="41" t="str">
        <f t="shared" si="45"/>
        <v/>
      </c>
      <c r="R846" s="41" t="str">
        <f>IFERROR(IF(K846="handling and wharfage",SUM(P846:Q846),IF(OR(K846="tank",K846="car",K846="boat"),INDEX(Rate!$B$4:$M$25,MATCH('Line&amp;Pheonix'!N846,Rate!$A$4:$A$25,0),MATCH('Line&amp;Pheonix'!L846,Rate!$B$3:$M$3,0))*O846*0.8,INDEX(Rate!$B$4:$M$25,MATCH('Line&amp;Pheonix'!N846,Rate!$A$4:$A$25,0),MATCH('Line&amp;Pheonix'!L846,Rate!$B$3:$M$3,0))*O846)),"")</f>
        <v/>
      </c>
      <c r="T846" s="42" t="str">
        <f t="shared" si="46"/>
        <v/>
      </c>
    </row>
    <row r="847" spans="16:20">
      <c r="P847" s="41" t="str">
        <f t="shared" si="44"/>
        <v/>
      </c>
      <c r="Q847" s="41" t="str">
        <f t="shared" si="45"/>
        <v/>
      </c>
      <c r="R847" s="41" t="str">
        <f>IFERROR(IF(K847="handling and wharfage",SUM(P847:Q847),IF(OR(K847="tank",K847="car",K847="boat"),INDEX(Rate!$B$4:$M$25,MATCH('Line&amp;Pheonix'!N847,Rate!$A$4:$A$25,0),MATCH('Line&amp;Pheonix'!L847,Rate!$B$3:$M$3,0))*O847*0.8,INDEX(Rate!$B$4:$M$25,MATCH('Line&amp;Pheonix'!N847,Rate!$A$4:$A$25,0),MATCH('Line&amp;Pheonix'!L847,Rate!$B$3:$M$3,0))*O847)),"")</f>
        <v/>
      </c>
      <c r="T847" s="42" t="str">
        <f t="shared" si="46"/>
        <v/>
      </c>
    </row>
    <row r="848" spans="16:20">
      <c r="P848" s="41" t="str">
        <f t="shared" si="44"/>
        <v/>
      </c>
      <c r="Q848" s="41" t="str">
        <f t="shared" si="45"/>
        <v/>
      </c>
      <c r="R848" s="41" t="str">
        <f>IFERROR(IF(K848="handling and wharfage",SUM(P848:Q848),IF(OR(K848="tank",K848="car",K848="boat"),INDEX(Rate!$B$4:$M$25,MATCH('Line&amp;Pheonix'!N848,Rate!$A$4:$A$25,0),MATCH('Line&amp;Pheonix'!L848,Rate!$B$3:$M$3,0))*O848*0.8,INDEX(Rate!$B$4:$M$25,MATCH('Line&amp;Pheonix'!N848,Rate!$A$4:$A$25,0),MATCH('Line&amp;Pheonix'!L848,Rate!$B$3:$M$3,0))*O848)),"")</f>
        <v/>
      </c>
      <c r="T848" s="42" t="str">
        <f t="shared" si="46"/>
        <v/>
      </c>
    </row>
    <row r="849" spans="16:20">
      <c r="P849" s="41" t="str">
        <f t="shared" si="44"/>
        <v/>
      </c>
      <c r="Q849" s="41" t="str">
        <f t="shared" si="45"/>
        <v/>
      </c>
      <c r="R849" s="41" t="str">
        <f>IFERROR(IF(K849="handling and wharfage",SUM(P849:Q849),IF(OR(K849="tank",K849="car",K849="boat"),INDEX(Rate!$B$4:$M$25,MATCH('Line&amp;Pheonix'!N849,Rate!$A$4:$A$25,0),MATCH('Line&amp;Pheonix'!L849,Rate!$B$3:$M$3,0))*O849*0.8,INDEX(Rate!$B$4:$M$25,MATCH('Line&amp;Pheonix'!N849,Rate!$A$4:$A$25,0),MATCH('Line&amp;Pheonix'!L849,Rate!$B$3:$M$3,0))*O849)),"")</f>
        <v/>
      </c>
      <c r="T849" s="42" t="str">
        <f t="shared" si="46"/>
        <v/>
      </c>
    </row>
    <row r="850" spans="16:20">
      <c r="P850" s="41" t="str">
        <f t="shared" si="44"/>
        <v/>
      </c>
      <c r="Q850" s="41" t="str">
        <f t="shared" si="45"/>
        <v/>
      </c>
      <c r="R850" s="41" t="str">
        <f>IFERROR(IF(K850="handling and wharfage",SUM(P850:Q850),IF(OR(K850="tank",K850="car",K850="boat"),INDEX(Rate!$B$4:$M$25,MATCH('Line&amp;Pheonix'!N850,Rate!$A$4:$A$25,0),MATCH('Line&amp;Pheonix'!L850,Rate!$B$3:$M$3,0))*O850*0.8,INDEX(Rate!$B$4:$M$25,MATCH('Line&amp;Pheonix'!N850,Rate!$A$4:$A$25,0),MATCH('Line&amp;Pheonix'!L850,Rate!$B$3:$M$3,0))*O850)),"")</f>
        <v/>
      </c>
      <c r="T850" s="42" t="str">
        <f t="shared" si="46"/>
        <v/>
      </c>
    </row>
    <row r="851" spans="16:20">
      <c r="P851" s="41" t="str">
        <f t="shared" si="44"/>
        <v/>
      </c>
      <c r="Q851" s="41" t="str">
        <f t="shared" si="45"/>
        <v/>
      </c>
      <c r="R851" s="41" t="str">
        <f>IFERROR(IF(K851="handling and wharfage",SUM(P851:Q851),IF(OR(K851="tank",K851="car",K851="boat"),INDEX(Rate!$B$4:$M$25,MATCH('Line&amp;Pheonix'!N851,Rate!$A$4:$A$25,0),MATCH('Line&amp;Pheonix'!L851,Rate!$B$3:$M$3,0))*O851*0.8,INDEX(Rate!$B$4:$M$25,MATCH('Line&amp;Pheonix'!N851,Rate!$A$4:$A$25,0),MATCH('Line&amp;Pheonix'!L851,Rate!$B$3:$M$3,0))*O851)),"")</f>
        <v/>
      </c>
      <c r="T851" s="42" t="str">
        <f t="shared" si="46"/>
        <v/>
      </c>
    </row>
    <row r="852" spans="16:20">
      <c r="P852" s="41" t="str">
        <f t="shared" si="44"/>
        <v/>
      </c>
      <c r="Q852" s="41" t="str">
        <f t="shared" si="45"/>
        <v/>
      </c>
      <c r="R852" s="41" t="str">
        <f>IFERROR(IF(K852="handling and wharfage",SUM(P852:Q852),IF(OR(K852="tank",K852="car",K852="boat"),INDEX(Rate!$B$4:$M$25,MATCH('Line&amp;Pheonix'!N852,Rate!$A$4:$A$25,0),MATCH('Line&amp;Pheonix'!L852,Rate!$B$3:$M$3,0))*O852*0.8,INDEX(Rate!$B$4:$M$25,MATCH('Line&amp;Pheonix'!N852,Rate!$A$4:$A$25,0),MATCH('Line&amp;Pheonix'!L852,Rate!$B$3:$M$3,0))*O852)),"")</f>
        <v/>
      </c>
      <c r="T852" s="42" t="str">
        <f t="shared" si="46"/>
        <v/>
      </c>
    </row>
    <row r="853" spans="16:20">
      <c r="P853" s="41" t="str">
        <f t="shared" si="44"/>
        <v/>
      </c>
      <c r="Q853" s="41" t="str">
        <f t="shared" si="45"/>
        <v/>
      </c>
      <c r="R853" s="41" t="str">
        <f>IFERROR(IF(K853="handling and wharfage",SUM(P853:Q853),IF(OR(K853="tank",K853="car",K853="boat"),INDEX(Rate!$B$4:$M$25,MATCH('Line&amp;Pheonix'!N853,Rate!$A$4:$A$25,0),MATCH('Line&amp;Pheonix'!L853,Rate!$B$3:$M$3,0))*O853*0.8,INDEX(Rate!$B$4:$M$25,MATCH('Line&amp;Pheonix'!N853,Rate!$A$4:$A$25,0),MATCH('Line&amp;Pheonix'!L853,Rate!$B$3:$M$3,0))*O853)),"")</f>
        <v/>
      </c>
      <c r="T853" s="42" t="str">
        <f t="shared" si="46"/>
        <v/>
      </c>
    </row>
    <row r="854" spans="16:20">
      <c r="P854" s="41" t="str">
        <f t="shared" si="44"/>
        <v/>
      </c>
      <c r="Q854" s="41" t="str">
        <f t="shared" si="45"/>
        <v/>
      </c>
      <c r="R854" s="41" t="str">
        <f>IFERROR(IF(K854="handling and wharfage",SUM(P854:Q854),IF(OR(K854="tank",K854="car",K854="boat"),INDEX(Rate!$B$4:$M$25,MATCH('Line&amp;Pheonix'!N854,Rate!$A$4:$A$25,0),MATCH('Line&amp;Pheonix'!L854,Rate!$B$3:$M$3,0))*O854*0.8,INDEX(Rate!$B$4:$M$25,MATCH('Line&amp;Pheonix'!N854,Rate!$A$4:$A$25,0),MATCH('Line&amp;Pheonix'!L854,Rate!$B$3:$M$3,0))*O854)),"")</f>
        <v/>
      </c>
      <c r="T854" s="42" t="str">
        <f t="shared" si="46"/>
        <v/>
      </c>
    </row>
    <row r="855" spans="16:20">
      <c r="P855" s="41" t="str">
        <f t="shared" si="44"/>
        <v/>
      </c>
      <c r="Q855" s="41" t="str">
        <f t="shared" si="45"/>
        <v/>
      </c>
      <c r="R855" s="41" t="str">
        <f>IFERROR(IF(K855="handling and wharfage",SUM(P855:Q855),IF(OR(K855="tank",K855="car",K855="boat"),INDEX(Rate!$B$4:$M$25,MATCH('Line&amp;Pheonix'!N855,Rate!$A$4:$A$25,0),MATCH('Line&amp;Pheonix'!L855,Rate!$B$3:$M$3,0))*O855*0.8,INDEX(Rate!$B$4:$M$25,MATCH('Line&amp;Pheonix'!N855,Rate!$A$4:$A$25,0),MATCH('Line&amp;Pheonix'!L855,Rate!$B$3:$M$3,0))*O855)),"")</f>
        <v/>
      </c>
      <c r="T855" s="42" t="str">
        <f t="shared" si="46"/>
        <v/>
      </c>
    </row>
    <row r="856" spans="16:20">
      <c r="P856" s="41" t="str">
        <f t="shared" si="44"/>
        <v/>
      </c>
      <c r="Q856" s="41" t="str">
        <f t="shared" si="45"/>
        <v/>
      </c>
      <c r="R856" s="41" t="str">
        <f>IFERROR(IF(K856="handling and wharfage",SUM(P856:Q856),IF(OR(K856="tank",K856="car",K856="boat"),INDEX(Rate!$B$4:$M$25,MATCH('Line&amp;Pheonix'!N856,Rate!$A$4:$A$25,0),MATCH('Line&amp;Pheonix'!L856,Rate!$B$3:$M$3,0))*O856*0.8,INDEX(Rate!$B$4:$M$25,MATCH('Line&amp;Pheonix'!N856,Rate!$A$4:$A$25,0),MATCH('Line&amp;Pheonix'!L856,Rate!$B$3:$M$3,0))*O856)),"")</f>
        <v/>
      </c>
      <c r="T856" s="42" t="str">
        <f t="shared" si="46"/>
        <v/>
      </c>
    </row>
    <row r="857" spans="16:20">
      <c r="P857" s="41" t="str">
        <f t="shared" si="44"/>
        <v/>
      </c>
      <c r="Q857" s="41" t="str">
        <f t="shared" si="45"/>
        <v/>
      </c>
      <c r="R857" s="41" t="str">
        <f>IFERROR(IF(K857="handling and wharfage",SUM(P857:Q857),IF(OR(K857="tank",K857="car",K857="boat"),INDEX(Rate!$B$4:$M$25,MATCH('Line&amp;Pheonix'!N857,Rate!$A$4:$A$25,0),MATCH('Line&amp;Pheonix'!L857,Rate!$B$3:$M$3,0))*O857*0.8,INDEX(Rate!$B$4:$M$25,MATCH('Line&amp;Pheonix'!N857,Rate!$A$4:$A$25,0),MATCH('Line&amp;Pheonix'!L857,Rate!$B$3:$M$3,0))*O857)),"")</f>
        <v/>
      </c>
      <c r="T857" s="42" t="str">
        <f t="shared" si="46"/>
        <v/>
      </c>
    </row>
    <row r="858" spans="16:20">
      <c r="P858" s="41" t="str">
        <f t="shared" si="44"/>
        <v/>
      </c>
      <c r="Q858" s="41" t="str">
        <f t="shared" si="45"/>
        <v/>
      </c>
      <c r="R858" s="41" t="str">
        <f>IFERROR(IF(K858="handling and wharfage",SUM(P858:Q858),IF(OR(K858="tank",K858="car",K858="boat"),INDEX(Rate!$B$4:$M$25,MATCH('Line&amp;Pheonix'!N858,Rate!$A$4:$A$25,0),MATCH('Line&amp;Pheonix'!L858,Rate!$B$3:$M$3,0))*O858*0.8,INDEX(Rate!$B$4:$M$25,MATCH('Line&amp;Pheonix'!N858,Rate!$A$4:$A$25,0),MATCH('Line&amp;Pheonix'!L858,Rate!$B$3:$M$3,0))*O858)),"")</f>
        <v/>
      </c>
      <c r="T858" s="42" t="str">
        <f t="shared" si="46"/>
        <v/>
      </c>
    </row>
    <row r="859" spans="16:20">
      <c r="P859" s="41" t="str">
        <f t="shared" si="44"/>
        <v/>
      </c>
      <c r="Q859" s="41" t="str">
        <f t="shared" si="45"/>
        <v/>
      </c>
      <c r="R859" s="41" t="str">
        <f>IFERROR(IF(K859="handling and wharfage",SUM(P859:Q859),IF(OR(K859="tank",K859="car",K859="boat"),INDEX(Rate!$B$4:$M$25,MATCH('Line&amp;Pheonix'!N859,Rate!$A$4:$A$25,0),MATCH('Line&amp;Pheonix'!L859,Rate!$B$3:$M$3,0))*O859*0.8,INDEX(Rate!$B$4:$M$25,MATCH('Line&amp;Pheonix'!N859,Rate!$A$4:$A$25,0),MATCH('Line&amp;Pheonix'!L859,Rate!$B$3:$M$3,0))*O859)),"")</f>
        <v/>
      </c>
      <c r="T859" s="42" t="str">
        <f t="shared" si="46"/>
        <v/>
      </c>
    </row>
    <row r="860" spans="16:20">
      <c r="P860" s="41" t="str">
        <f t="shared" si="44"/>
        <v/>
      </c>
      <c r="Q860" s="41" t="str">
        <f t="shared" si="45"/>
        <v/>
      </c>
      <c r="R860" s="41" t="str">
        <f>IFERROR(IF(K860="handling and wharfage",SUM(P860:Q860),IF(OR(K860="tank",K860="car",K860="boat"),INDEX(Rate!$B$4:$M$25,MATCH('Line&amp;Pheonix'!N860,Rate!$A$4:$A$25,0),MATCH('Line&amp;Pheonix'!L860,Rate!$B$3:$M$3,0))*O860*0.8,INDEX(Rate!$B$4:$M$25,MATCH('Line&amp;Pheonix'!N860,Rate!$A$4:$A$25,0),MATCH('Line&amp;Pheonix'!L860,Rate!$B$3:$M$3,0))*O860)),"")</f>
        <v/>
      </c>
      <c r="T860" s="42" t="str">
        <f t="shared" si="46"/>
        <v/>
      </c>
    </row>
    <row r="861" spans="16:20">
      <c r="P861" s="41" t="str">
        <f t="shared" si="44"/>
        <v/>
      </c>
      <c r="Q861" s="41" t="str">
        <f t="shared" si="45"/>
        <v/>
      </c>
      <c r="R861" s="41" t="str">
        <f>IFERROR(IF(K861="handling and wharfage",SUM(P861:Q861),IF(OR(K861="tank",K861="car",K861="boat"),INDEX(Rate!$B$4:$M$25,MATCH('Line&amp;Pheonix'!N861,Rate!$A$4:$A$25,0),MATCH('Line&amp;Pheonix'!L861,Rate!$B$3:$M$3,0))*O861*0.8,INDEX(Rate!$B$4:$M$25,MATCH('Line&amp;Pheonix'!N861,Rate!$A$4:$A$25,0),MATCH('Line&amp;Pheonix'!L861,Rate!$B$3:$M$3,0))*O861)),"")</f>
        <v/>
      </c>
      <c r="T861" s="42" t="str">
        <f t="shared" si="46"/>
        <v/>
      </c>
    </row>
    <row r="862" spans="16:20">
      <c r="P862" s="41" t="str">
        <f t="shared" si="44"/>
        <v/>
      </c>
      <c r="Q862" s="41" t="str">
        <f t="shared" si="45"/>
        <v/>
      </c>
      <c r="R862" s="41" t="str">
        <f>IFERROR(IF(K862="handling and wharfage",SUM(P862:Q862),IF(OR(K862="tank",K862="car",K862="boat"),INDEX(Rate!$B$4:$M$25,MATCH('Line&amp;Pheonix'!N862,Rate!$A$4:$A$25,0),MATCH('Line&amp;Pheonix'!L862,Rate!$B$3:$M$3,0))*O862*0.8,INDEX(Rate!$B$4:$M$25,MATCH('Line&amp;Pheonix'!N862,Rate!$A$4:$A$25,0),MATCH('Line&amp;Pheonix'!L862,Rate!$B$3:$M$3,0))*O862)),"")</f>
        <v/>
      </c>
      <c r="T862" s="42" t="str">
        <f t="shared" si="46"/>
        <v/>
      </c>
    </row>
    <row r="863" spans="16:20">
      <c r="P863" s="41" t="str">
        <f t="shared" si="44"/>
        <v/>
      </c>
      <c r="Q863" s="41" t="str">
        <f t="shared" si="45"/>
        <v/>
      </c>
      <c r="R863" s="41" t="str">
        <f>IFERROR(IF(K863="handling and wharfage",SUM(P863:Q863),IF(OR(K863="tank",K863="car",K863="boat"),INDEX(Rate!$B$4:$M$25,MATCH('Line&amp;Pheonix'!N863,Rate!$A$4:$A$25,0),MATCH('Line&amp;Pheonix'!L863,Rate!$B$3:$M$3,0))*O863*0.8,INDEX(Rate!$B$4:$M$25,MATCH('Line&amp;Pheonix'!N863,Rate!$A$4:$A$25,0),MATCH('Line&amp;Pheonix'!L863,Rate!$B$3:$M$3,0))*O863)),"")</f>
        <v/>
      </c>
      <c r="T863" s="42" t="str">
        <f t="shared" si="46"/>
        <v/>
      </c>
    </row>
    <row r="864" spans="16:20">
      <c r="P864" s="41" t="str">
        <f t="shared" si="44"/>
        <v/>
      </c>
      <c r="Q864" s="41" t="str">
        <f t="shared" si="45"/>
        <v/>
      </c>
      <c r="R864" s="41" t="str">
        <f>IFERROR(IF(K864="handling and wharfage",SUM(P864:Q864),IF(OR(K864="tank",K864="car",K864="boat"),INDEX(Rate!$B$4:$M$25,MATCH('Line&amp;Pheonix'!N864,Rate!$A$4:$A$25,0),MATCH('Line&amp;Pheonix'!L864,Rate!$B$3:$M$3,0))*O864*0.8,INDEX(Rate!$B$4:$M$25,MATCH('Line&amp;Pheonix'!N864,Rate!$A$4:$A$25,0),MATCH('Line&amp;Pheonix'!L864,Rate!$B$3:$M$3,0))*O864)),"")</f>
        <v/>
      </c>
      <c r="T864" s="42" t="str">
        <f t="shared" si="46"/>
        <v/>
      </c>
    </row>
    <row r="865" spans="16:20">
      <c r="P865" s="41" t="str">
        <f t="shared" si="44"/>
        <v/>
      </c>
      <c r="Q865" s="41" t="str">
        <f t="shared" si="45"/>
        <v/>
      </c>
      <c r="R865" s="41" t="str">
        <f>IFERROR(IF(K865="handling and wharfage",SUM(P865:Q865),IF(OR(K865="tank",K865="car",K865="boat"),INDEX(Rate!$B$4:$M$25,MATCH('Line&amp;Pheonix'!N865,Rate!$A$4:$A$25,0),MATCH('Line&amp;Pheonix'!L865,Rate!$B$3:$M$3,0))*O865*0.8,INDEX(Rate!$B$4:$M$25,MATCH('Line&amp;Pheonix'!N865,Rate!$A$4:$A$25,0),MATCH('Line&amp;Pheonix'!L865,Rate!$B$3:$M$3,0))*O865)),"")</f>
        <v/>
      </c>
      <c r="T865" s="42" t="str">
        <f t="shared" si="46"/>
        <v/>
      </c>
    </row>
    <row r="866" spans="16:20">
      <c r="P866" s="41" t="str">
        <f t="shared" si="44"/>
        <v/>
      </c>
      <c r="Q866" s="41" t="str">
        <f t="shared" si="45"/>
        <v/>
      </c>
      <c r="R866" s="41" t="str">
        <f>IFERROR(IF(K866="handling and wharfage",SUM(P866:Q866),IF(OR(K866="tank",K866="car",K866="boat"),INDEX(Rate!$B$4:$M$25,MATCH('Line&amp;Pheonix'!N866,Rate!$A$4:$A$25,0),MATCH('Line&amp;Pheonix'!L866,Rate!$B$3:$M$3,0))*O866*0.8,INDEX(Rate!$B$4:$M$25,MATCH('Line&amp;Pheonix'!N866,Rate!$A$4:$A$25,0),MATCH('Line&amp;Pheonix'!L866,Rate!$B$3:$M$3,0))*O866)),"")</f>
        <v/>
      </c>
      <c r="T866" s="42" t="str">
        <f t="shared" si="46"/>
        <v/>
      </c>
    </row>
    <row r="867" spans="16:20">
      <c r="P867" s="41" t="str">
        <f t="shared" si="44"/>
        <v/>
      </c>
      <c r="Q867" s="41" t="str">
        <f t="shared" si="45"/>
        <v/>
      </c>
      <c r="R867" s="41" t="str">
        <f>IFERROR(IF(K867="handling and wharfage",SUM(P867:Q867),IF(OR(K867="tank",K867="car",K867="boat"),INDEX(Rate!$B$4:$M$25,MATCH('Line&amp;Pheonix'!N867,Rate!$A$4:$A$25,0),MATCH('Line&amp;Pheonix'!L867,Rate!$B$3:$M$3,0))*O867*0.8,INDEX(Rate!$B$4:$M$25,MATCH('Line&amp;Pheonix'!N867,Rate!$A$4:$A$25,0),MATCH('Line&amp;Pheonix'!L867,Rate!$B$3:$M$3,0))*O867)),"")</f>
        <v/>
      </c>
      <c r="T867" s="42" t="str">
        <f t="shared" si="46"/>
        <v/>
      </c>
    </row>
    <row r="868" spans="16:20">
      <c r="P868" s="41" t="str">
        <f t="shared" si="44"/>
        <v/>
      </c>
      <c r="Q868" s="41" t="str">
        <f t="shared" si="45"/>
        <v/>
      </c>
      <c r="R868" s="41" t="str">
        <f>IFERROR(IF(K868="handling and wharfage",SUM(P868:Q868),IF(OR(K868="tank",K868="car",K868="boat"),INDEX(Rate!$B$4:$M$25,MATCH('Line&amp;Pheonix'!N868,Rate!$A$4:$A$25,0),MATCH('Line&amp;Pheonix'!L868,Rate!$B$3:$M$3,0))*O868*0.8,INDEX(Rate!$B$4:$M$25,MATCH('Line&amp;Pheonix'!N868,Rate!$A$4:$A$25,0),MATCH('Line&amp;Pheonix'!L868,Rate!$B$3:$M$3,0))*O868)),"")</f>
        <v/>
      </c>
      <c r="T868" s="42" t="str">
        <f t="shared" si="46"/>
        <v/>
      </c>
    </row>
    <row r="869" spans="16:20">
      <c r="P869" s="41" t="str">
        <f t="shared" si="44"/>
        <v/>
      </c>
      <c r="Q869" s="41" t="str">
        <f t="shared" si="45"/>
        <v/>
      </c>
      <c r="R869" s="41" t="str">
        <f>IFERROR(IF(K869="handling and wharfage",SUM(P869:Q869),IF(OR(K869="tank",K869="car",K869="boat"),INDEX(Rate!$B$4:$M$25,MATCH('Line&amp;Pheonix'!N869,Rate!$A$4:$A$25,0),MATCH('Line&amp;Pheonix'!L869,Rate!$B$3:$M$3,0))*O869*0.8,INDEX(Rate!$B$4:$M$25,MATCH('Line&amp;Pheonix'!N869,Rate!$A$4:$A$25,0),MATCH('Line&amp;Pheonix'!L869,Rate!$B$3:$M$3,0))*O869)),"")</f>
        <v/>
      </c>
      <c r="T869" s="42" t="str">
        <f t="shared" si="46"/>
        <v/>
      </c>
    </row>
    <row r="870" spans="16:20">
      <c r="P870" s="41" t="str">
        <f t="shared" si="44"/>
        <v/>
      </c>
      <c r="Q870" s="41" t="str">
        <f t="shared" si="45"/>
        <v/>
      </c>
      <c r="R870" s="41" t="str">
        <f>IFERROR(IF(K870="handling and wharfage",SUM(P870:Q870),IF(OR(K870="tank",K870="car",K870="boat"),INDEX(Rate!$B$4:$M$25,MATCH('Line&amp;Pheonix'!N870,Rate!$A$4:$A$25,0),MATCH('Line&amp;Pheonix'!L870,Rate!$B$3:$M$3,0))*O870*0.8,INDEX(Rate!$B$4:$M$25,MATCH('Line&amp;Pheonix'!N870,Rate!$A$4:$A$25,0),MATCH('Line&amp;Pheonix'!L870,Rate!$B$3:$M$3,0))*O870)),"")</f>
        <v/>
      </c>
      <c r="T870" s="42" t="str">
        <f t="shared" si="46"/>
        <v/>
      </c>
    </row>
    <row r="871" spans="16:20">
      <c r="P871" s="41" t="str">
        <f t="shared" si="44"/>
        <v/>
      </c>
      <c r="Q871" s="41" t="str">
        <f t="shared" si="45"/>
        <v/>
      </c>
      <c r="R871" s="41" t="str">
        <f>IFERROR(IF(K871="handling and wharfage",SUM(P871:Q871),IF(OR(K871="tank",K871="car",K871="boat"),INDEX(Rate!$B$4:$M$25,MATCH('Line&amp;Pheonix'!N871,Rate!$A$4:$A$25,0),MATCH('Line&amp;Pheonix'!L871,Rate!$B$3:$M$3,0))*O871*0.8,INDEX(Rate!$B$4:$M$25,MATCH('Line&amp;Pheonix'!N871,Rate!$A$4:$A$25,0),MATCH('Line&amp;Pheonix'!L871,Rate!$B$3:$M$3,0))*O871)),"")</f>
        <v/>
      </c>
      <c r="T871" s="42" t="str">
        <f t="shared" si="46"/>
        <v/>
      </c>
    </row>
    <row r="872" spans="16:20">
      <c r="P872" s="41" t="str">
        <f t="shared" si="44"/>
        <v/>
      </c>
      <c r="Q872" s="41" t="str">
        <f t="shared" si="45"/>
        <v/>
      </c>
      <c r="R872" s="41" t="str">
        <f>IFERROR(IF(K872="handling and wharfage",SUM(P872:Q872),IF(OR(K872="tank",K872="car",K872="boat"),INDEX(Rate!$B$4:$M$25,MATCH('Line&amp;Pheonix'!N872,Rate!$A$4:$A$25,0),MATCH('Line&amp;Pheonix'!L872,Rate!$B$3:$M$3,0))*O872*0.8,INDEX(Rate!$B$4:$M$25,MATCH('Line&amp;Pheonix'!N872,Rate!$A$4:$A$25,0),MATCH('Line&amp;Pheonix'!L872,Rate!$B$3:$M$3,0))*O872)),"")</f>
        <v/>
      </c>
      <c r="T872" s="42" t="str">
        <f t="shared" si="46"/>
        <v/>
      </c>
    </row>
    <row r="873" spans="16:20">
      <c r="P873" s="41" t="str">
        <f t="shared" si="44"/>
        <v/>
      </c>
      <c r="Q873" s="41" t="str">
        <f t="shared" si="45"/>
        <v/>
      </c>
      <c r="R873" s="41" t="str">
        <f>IFERROR(IF(K873="handling and wharfage",SUM(P873:Q873),IF(OR(K873="tank",K873="car",K873="boat"),INDEX(Rate!$B$4:$M$25,MATCH('Line&amp;Pheonix'!N873,Rate!$A$4:$A$25,0),MATCH('Line&amp;Pheonix'!L873,Rate!$B$3:$M$3,0))*O873*0.8,INDEX(Rate!$B$4:$M$25,MATCH('Line&amp;Pheonix'!N873,Rate!$A$4:$A$25,0),MATCH('Line&amp;Pheonix'!L873,Rate!$B$3:$M$3,0))*O873)),"")</f>
        <v/>
      </c>
      <c r="T873" s="42" t="str">
        <f t="shared" si="46"/>
        <v/>
      </c>
    </row>
    <row r="874" spans="16:20">
      <c r="P874" s="41" t="str">
        <f t="shared" si="44"/>
        <v/>
      </c>
      <c r="Q874" s="41" t="str">
        <f t="shared" si="45"/>
        <v/>
      </c>
      <c r="R874" s="41" t="str">
        <f>IFERROR(IF(K874="handling and wharfage",SUM(P874:Q874),IF(OR(K874="tank",K874="car",K874="boat"),INDEX(Rate!$B$4:$M$25,MATCH('Line&amp;Pheonix'!N874,Rate!$A$4:$A$25,0),MATCH('Line&amp;Pheonix'!L874,Rate!$B$3:$M$3,0))*O874*0.8,INDEX(Rate!$B$4:$M$25,MATCH('Line&amp;Pheonix'!N874,Rate!$A$4:$A$25,0),MATCH('Line&amp;Pheonix'!L874,Rate!$B$3:$M$3,0))*O874)),"")</f>
        <v/>
      </c>
      <c r="T874" s="42" t="str">
        <f t="shared" si="46"/>
        <v/>
      </c>
    </row>
    <row r="875" spans="16:20">
      <c r="P875" s="41" t="str">
        <f t="shared" si="44"/>
        <v/>
      </c>
      <c r="Q875" s="41" t="str">
        <f t="shared" si="45"/>
        <v/>
      </c>
      <c r="R875" s="41" t="str">
        <f>IFERROR(IF(K875="handling and wharfage",SUM(P875:Q875),IF(OR(K875="tank",K875="car",K875="boat"),INDEX(Rate!$B$4:$M$25,MATCH('Line&amp;Pheonix'!N875,Rate!$A$4:$A$25,0),MATCH('Line&amp;Pheonix'!L875,Rate!$B$3:$M$3,0))*O875*0.8,INDEX(Rate!$B$4:$M$25,MATCH('Line&amp;Pheonix'!N875,Rate!$A$4:$A$25,0),MATCH('Line&amp;Pheonix'!L875,Rate!$B$3:$M$3,0))*O875)),"")</f>
        <v/>
      </c>
      <c r="T875" s="42" t="str">
        <f t="shared" si="46"/>
        <v/>
      </c>
    </row>
    <row r="876" spans="16:20">
      <c r="P876" s="41" t="str">
        <f t="shared" si="44"/>
        <v/>
      </c>
      <c r="Q876" s="41" t="str">
        <f t="shared" si="45"/>
        <v/>
      </c>
      <c r="R876" s="41" t="str">
        <f>IFERROR(IF(K876="handling and wharfage",SUM(P876:Q876),IF(OR(K876="tank",K876="car",K876="boat"),INDEX(Rate!$B$4:$M$25,MATCH('Line&amp;Pheonix'!N876,Rate!$A$4:$A$25,0),MATCH('Line&amp;Pheonix'!L876,Rate!$B$3:$M$3,0))*O876*0.8,INDEX(Rate!$B$4:$M$25,MATCH('Line&amp;Pheonix'!N876,Rate!$A$4:$A$25,0),MATCH('Line&amp;Pheonix'!L876,Rate!$B$3:$M$3,0))*O876)),"")</f>
        <v/>
      </c>
      <c r="T876" s="42" t="str">
        <f t="shared" si="46"/>
        <v/>
      </c>
    </row>
    <row r="877" spans="16:20">
      <c r="P877" s="41" t="str">
        <f t="shared" si="44"/>
        <v/>
      </c>
      <c r="Q877" s="41" t="str">
        <f t="shared" si="45"/>
        <v/>
      </c>
      <c r="R877" s="41" t="str">
        <f>IFERROR(IF(K877="handling and wharfage",SUM(P877:Q877),IF(OR(K877="tank",K877="car",K877="boat"),INDEX(Rate!$B$4:$M$25,MATCH('Line&amp;Pheonix'!N877,Rate!$A$4:$A$25,0),MATCH('Line&amp;Pheonix'!L877,Rate!$B$3:$M$3,0))*O877*0.8,INDEX(Rate!$B$4:$M$25,MATCH('Line&amp;Pheonix'!N877,Rate!$A$4:$A$25,0),MATCH('Line&amp;Pheonix'!L877,Rate!$B$3:$M$3,0))*O877)),"")</f>
        <v/>
      </c>
      <c r="T877" s="42" t="str">
        <f t="shared" si="46"/>
        <v/>
      </c>
    </row>
    <row r="878" spans="16:20">
      <c r="P878" s="41" t="str">
        <f t="shared" si="44"/>
        <v/>
      </c>
      <c r="Q878" s="41" t="str">
        <f t="shared" si="45"/>
        <v/>
      </c>
      <c r="R878" s="41" t="str">
        <f>IFERROR(IF(K878="handling and wharfage",SUM(P878:Q878),IF(OR(K878="tank",K878="car",K878="boat"),INDEX(Rate!$B$4:$M$25,MATCH('Line&amp;Pheonix'!N878,Rate!$A$4:$A$25,0),MATCH('Line&amp;Pheonix'!L878,Rate!$B$3:$M$3,0))*O878*0.8,INDEX(Rate!$B$4:$M$25,MATCH('Line&amp;Pheonix'!N878,Rate!$A$4:$A$25,0),MATCH('Line&amp;Pheonix'!L878,Rate!$B$3:$M$3,0))*O878)),"")</f>
        <v/>
      </c>
      <c r="T878" s="42" t="str">
        <f t="shared" si="46"/>
        <v/>
      </c>
    </row>
    <row r="879" spans="16:20">
      <c r="P879" s="41" t="str">
        <f t="shared" si="44"/>
        <v/>
      </c>
      <c r="Q879" s="41" t="str">
        <f t="shared" si="45"/>
        <v/>
      </c>
      <c r="R879" s="41" t="str">
        <f>IFERROR(IF(K879="handling and wharfage",SUM(P879:Q879),IF(OR(K879="tank",K879="car",K879="boat"),INDEX(Rate!$B$4:$M$25,MATCH('Line&amp;Pheonix'!N879,Rate!$A$4:$A$25,0),MATCH('Line&amp;Pheonix'!L879,Rate!$B$3:$M$3,0))*O879*0.8,INDEX(Rate!$B$4:$M$25,MATCH('Line&amp;Pheonix'!N879,Rate!$A$4:$A$25,0),MATCH('Line&amp;Pheonix'!L879,Rate!$B$3:$M$3,0))*O879)),"")</f>
        <v/>
      </c>
      <c r="T879" s="42" t="str">
        <f t="shared" si="46"/>
        <v/>
      </c>
    </row>
    <row r="880" spans="16:20">
      <c r="P880" s="41" t="str">
        <f t="shared" si="44"/>
        <v/>
      </c>
      <c r="Q880" s="41" t="str">
        <f t="shared" si="45"/>
        <v/>
      </c>
      <c r="R880" s="41" t="str">
        <f>IFERROR(IF(K880="handling and wharfage",SUM(P880:Q880),IF(OR(K880="tank",K880="car",K880="boat"),INDEX(Rate!$B$4:$M$25,MATCH('Line&amp;Pheonix'!N880,Rate!$A$4:$A$25,0),MATCH('Line&amp;Pheonix'!L880,Rate!$B$3:$M$3,0))*O880*0.8,INDEX(Rate!$B$4:$M$25,MATCH('Line&amp;Pheonix'!N880,Rate!$A$4:$A$25,0),MATCH('Line&amp;Pheonix'!L880,Rate!$B$3:$M$3,0))*O880)),"")</f>
        <v/>
      </c>
      <c r="T880" s="42" t="str">
        <f t="shared" si="46"/>
        <v/>
      </c>
    </row>
    <row r="881" spans="16:20">
      <c r="P881" s="41" t="str">
        <f t="shared" si="44"/>
        <v/>
      </c>
      <c r="Q881" s="41" t="str">
        <f t="shared" si="45"/>
        <v/>
      </c>
      <c r="R881" s="41" t="str">
        <f>IFERROR(IF(K881="handling and wharfage",SUM(P881:Q881),IF(OR(K881="tank",K881="car",K881="boat"),INDEX(Rate!$B$4:$M$25,MATCH('Line&amp;Pheonix'!N881,Rate!$A$4:$A$25,0),MATCH('Line&amp;Pheonix'!L881,Rate!$B$3:$M$3,0))*O881*0.8,INDEX(Rate!$B$4:$M$25,MATCH('Line&amp;Pheonix'!N881,Rate!$A$4:$A$25,0),MATCH('Line&amp;Pheonix'!L881,Rate!$B$3:$M$3,0))*O881)),"")</f>
        <v/>
      </c>
      <c r="T881" s="42" t="str">
        <f t="shared" si="46"/>
        <v/>
      </c>
    </row>
    <row r="882" spans="16:20">
      <c r="P882" s="41" t="str">
        <f t="shared" ref="P882:P945" si="47">IF(OR(K882="handling and wharfage",K882="rau handling and wharfage"),O882*42.1,"")</f>
        <v/>
      </c>
      <c r="Q882" s="41" t="str">
        <f t="shared" ref="Q882:Q945" si="48">IF(K882&lt;&gt;"handling and wharfage","",O882*3.5)</f>
        <v/>
      </c>
      <c r="R882" s="41" t="str">
        <f>IFERROR(IF(K882="handling and wharfage",SUM(P882:Q882),IF(OR(K882="tank",K882="car",K882="boat"),INDEX(Rate!$B$4:$M$25,MATCH('Line&amp;Pheonix'!N882,Rate!$A$4:$A$25,0),MATCH('Line&amp;Pheonix'!L882,Rate!$B$3:$M$3,0))*O882*0.8,INDEX(Rate!$B$4:$M$25,MATCH('Line&amp;Pheonix'!N882,Rate!$A$4:$A$25,0),MATCH('Line&amp;Pheonix'!L882,Rate!$B$3:$M$3,0))*O882)),"")</f>
        <v/>
      </c>
      <c r="T882" s="42" t="str">
        <f t="shared" ref="T882:T945" si="49">IF(ISBLANK(K882),"",IF(K882&lt;&gt;"handling and wharfage","F0070000061A","E31180000331"))</f>
        <v/>
      </c>
    </row>
    <row r="883" spans="16:20">
      <c r="P883" s="41" t="str">
        <f t="shared" si="47"/>
        <v/>
      </c>
      <c r="Q883" s="41" t="str">
        <f t="shared" si="48"/>
        <v/>
      </c>
      <c r="R883" s="41" t="str">
        <f>IFERROR(IF(K883="handling and wharfage",SUM(P883:Q883),IF(OR(K883="tank",K883="car",K883="boat"),INDEX(Rate!$B$4:$M$25,MATCH('Line&amp;Pheonix'!N883,Rate!$A$4:$A$25,0),MATCH('Line&amp;Pheonix'!L883,Rate!$B$3:$M$3,0))*O883*0.8,INDEX(Rate!$B$4:$M$25,MATCH('Line&amp;Pheonix'!N883,Rate!$A$4:$A$25,0),MATCH('Line&amp;Pheonix'!L883,Rate!$B$3:$M$3,0))*O883)),"")</f>
        <v/>
      </c>
      <c r="T883" s="42" t="str">
        <f t="shared" si="49"/>
        <v/>
      </c>
    </row>
    <row r="884" spans="16:20">
      <c r="P884" s="41" t="str">
        <f t="shared" si="47"/>
        <v/>
      </c>
      <c r="Q884" s="41" t="str">
        <f t="shared" si="48"/>
        <v/>
      </c>
      <c r="R884" s="41" t="str">
        <f>IFERROR(IF(K884="handling and wharfage",SUM(P884:Q884),IF(OR(K884="tank",K884="car",K884="boat"),INDEX(Rate!$B$4:$M$25,MATCH('Line&amp;Pheonix'!N884,Rate!$A$4:$A$25,0),MATCH('Line&amp;Pheonix'!L884,Rate!$B$3:$M$3,0))*O884*0.8,INDEX(Rate!$B$4:$M$25,MATCH('Line&amp;Pheonix'!N884,Rate!$A$4:$A$25,0),MATCH('Line&amp;Pheonix'!L884,Rate!$B$3:$M$3,0))*O884)),"")</f>
        <v/>
      </c>
      <c r="T884" s="42" t="str">
        <f t="shared" si="49"/>
        <v/>
      </c>
    </row>
    <row r="885" spans="16:20">
      <c r="P885" s="41" t="str">
        <f t="shared" si="47"/>
        <v/>
      </c>
      <c r="Q885" s="41" t="str">
        <f t="shared" si="48"/>
        <v/>
      </c>
      <c r="R885" s="41" t="str">
        <f>IFERROR(IF(K885="handling and wharfage",SUM(P885:Q885),IF(OR(K885="tank",K885="car",K885="boat"),INDEX(Rate!$B$4:$M$25,MATCH('Line&amp;Pheonix'!N885,Rate!$A$4:$A$25,0),MATCH('Line&amp;Pheonix'!L885,Rate!$B$3:$M$3,0))*O885*0.8,INDEX(Rate!$B$4:$M$25,MATCH('Line&amp;Pheonix'!N885,Rate!$A$4:$A$25,0),MATCH('Line&amp;Pheonix'!L885,Rate!$B$3:$M$3,0))*O885)),"")</f>
        <v/>
      </c>
      <c r="T885" s="42" t="str">
        <f t="shared" si="49"/>
        <v/>
      </c>
    </row>
    <row r="886" spans="16:20">
      <c r="P886" s="41" t="str">
        <f t="shared" si="47"/>
        <v/>
      </c>
      <c r="Q886" s="41" t="str">
        <f t="shared" si="48"/>
        <v/>
      </c>
      <c r="R886" s="41" t="str">
        <f>IFERROR(IF(K886="handling and wharfage",SUM(P886:Q886),IF(OR(K886="tank",K886="car",K886="boat"),INDEX(Rate!$B$4:$M$25,MATCH('Line&amp;Pheonix'!N886,Rate!$A$4:$A$25,0),MATCH('Line&amp;Pheonix'!L886,Rate!$B$3:$M$3,0))*O886*0.8,INDEX(Rate!$B$4:$M$25,MATCH('Line&amp;Pheonix'!N886,Rate!$A$4:$A$25,0),MATCH('Line&amp;Pheonix'!L886,Rate!$B$3:$M$3,0))*O886)),"")</f>
        <v/>
      </c>
      <c r="T886" s="42" t="str">
        <f t="shared" si="49"/>
        <v/>
      </c>
    </row>
    <row r="887" spans="16:20">
      <c r="P887" s="41" t="str">
        <f t="shared" si="47"/>
        <v/>
      </c>
      <c r="Q887" s="41" t="str">
        <f t="shared" si="48"/>
        <v/>
      </c>
      <c r="R887" s="41" t="str">
        <f>IFERROR(IF(K887="handling and wharfage",SUM(P887:Q887),IF(OR(K887="tank",K887="car",K887="boat"),INDEX(Rate!$B$4:$M$25,MATCH('Line&amp;Pheonix'!N887,Rate!$A$4:$A$25,0),MATCH('Line&amp;Pheonix'!L887,Rate!$B$3:$M$3,0))*O887*0.8,INDEX(Rate!$B$4:$M$25,MATCH('Line&amp;Pheonix'!N887,Rate!$A$4:$A$25,0),MATCH('Line&amp;Pheonix'!L887,Rate!$B$3:$M$3,0))*O887)),"")</f>
        <v/>
      </c>
      <c r="T887" s="42" t="str">
        <f t="shared" si="49"/>
        <v/>
      </c>
    </row>
    <row r="888" spans="16:20">
      <c r="P888" s="41" t="str">
        <f t="shared" si="47"/>
        <v/>
      </c>
      <c r="Q888" s="41" t="str">
        <f t="shared" si="48"/>
        <v/>
      </c>
      <c r="R888" s="41" t="str">
        <f>IFERROR(IF(K888="handling and wharfage",SUM(P888:Q888),IF(OR(K888="tank",K888="car",K888="boat"),INDEX(Rate!$B$4:$M$25,MATCH('Line&amp;Pheonix'!N888,Rate!$A$4:$A$25,0),MATCH('Line&amp;Pheonix'!L888,Rate!$B$3:$M$3,0))*O888*0.8,INDEX(Rate!$B$4:$M$25,MATCH('Line&amp;Pheonix'!N888,Rate!$A$4:$A$25,0),MATCH('Line&amp;Pheonix'!L888,Rate!$B$3:$M$3,0))*O888)),"")</f>
        <v/>
      </c>
      <c r="T888" s="42" t="str">
        <f t="shared" si="49"/>
        <v/>
      </c>
    </row>
    <row r="889" spans="16:20">
      <c r="P889" s="41" t="str">
        <f t="shared" si="47"/>
        <v/>
      </c>
      <c r="Q889" s="41" t="str">
        <f t="shared" si="48"/>
        <v/>
      </c>
      <c r="R889" s="41" t="str">
        <f>IFERROR(IF(K889="handling and wharfage",SUM(P889:Q889),IF(OR(K889="tank",K889="car",K889="boat"),INDEX(Rate!$B$4:$M$25,MATCH('Line&amp;Pheonix'!N889,Rate!$A$4:$A$25,0),MATCH('Line&amp;Pheonix'!L889,Rate!$B$3:$M$3,0))*O889*0.8,INDEX(Rate!$B$4:$M$25,MATCH('Line&amp;Pheonix'!N889,Rate!$A$4:$A$25,0),MATCH('Line&amp;Pheonix'!L889,Rate!$B$3:$M$3,0))*O889)),"")</f>
        <v/>
      </c>
      <c r="T889" s="42" t="str">
        <f t="shared" si="49"/>
        <v/>
      </c>
    </row>
    <row r="890" spans="16:20">
      <c r="P890" s="41" t="str">
        <f t="shared" si="47"/>
        <v/>
      </c>
      <c r="Q890" s="41" t="str">
        <f t="shared" si="48"/>
        <v/>
      </c>
      <c r="R890" s="41" t="str">
        <f>IFERROR(IF(K890="handling and wharfage",SUM(P890:Q890),IF(OR(K890="tank",K890="car",K890="boat"),INDEX(Rate!$B$4:$M$25,MATCH('Line&amp;Pheonix'!N890,Rate!$A$4:$A$25,0),MATCH('Line&amp;Pheonix'!L890,Rate!$B$3:$M$3,0))*O890*0.8,INDEX(Rate!$B$4:$M$25,MATCH('Line&amp;Pheonix'!N890,Rate!$A$4:$A$25,0),MATCH('Line&amp;Pheonix'!L890,Rate!$B$3:$M$3,0))*O890)),"")</f>
        <v/>
      </c>
      <c r="T890" s="42" t="str">
        <f t="shared" si="49"/>
        <v/>
      </c>
    </row>
    <row r="891" spans="16:20">
      <c r="P891" s="41" t="str">
        <f t="shared" si="47"/>
        <v/>
      </c>
      <c r="Q891" s="41" t="str">
        <f t="shared" si="48"/>
        <v/>
      </c>
      <c r="R891" s="41" t="str">
        <f>IFERROR(IF(K891="handling and wharfage",SUM(P891:Q891),IF(OR(K891="tank",K891="car",K891="boat"),INDEX(Rate!$B$4:$M$25,MATCH('Line&amp;Pheonix'!N891,Rate!$A$4:$A$25,0),MATCH('Line&amp;Pheonix'!L891,Rate!$B$3:$M$3,0))*O891*0.8,INDEX(Rate!$B$4:$M$25,MATCH('Line&amp;Pheonix'!N891,Rate!$A$4:$A$25,0),MATCH('Line&amp;Pheonix'!L891,Rate!$B$3:$M$3,0))*O891)),"")</f>
        <v/>
      </c>
      <c r="T891" s="42" t="str">
        <f t="shared" si="49"/>
        <v/>
      </c>
    </row>
    <row r="892" spans="16:20">
      <c r="P892" s="41" t="str">
        <f t="shared" si="47"/>
        <v/>
      </c>
      <c r="Q892" s="41" t="str">
        <f t="shared" si="48"/>
        <v/>
      </c>
      <c r="R892" s="41" t="str">
        <f>IFERROR(IF(K892="handling and wharfage",SUM(P892:Q892),IF(OR(K892="tank",K892="car",K892="boat"),INDEX(Rate!$B$4:$M$25,MATCH('Line&amp;Pheonix'!N892,Rate!$A$4:$A$25,0),MATCH('Line&amp;Pheonix'!L892,Rate!$B$3:$M$3,0))*O892*0.8,INDEX(Rate!$B$4:$M$25,MATCH('Line&amp;Pheonix'!N892,Rate!$A$4:$A$25,0),MATCH('Line&amp;Pheonix'!L892,Rate!$B$3:$M$3,0))*O892)),"")</f>
        <v/>
      </c>
      <c r="T892" s="42" t="str">
        <f t="shared" si="49"/>
        <v/>
      </c>
    </row>
    <row r="893" spans="16:20">
      <c r="P893" s="41" t="str">
        <f t="shared" si="47"/>
        <v/>
      </c>
      <c r="Q893" s="41" t="str">
        <f t="shared" si="48"/>
        <v/>
      </c>
      <c r="R893" s="41" t="str">
        <f>IFERROR(IF(K893="handling and wharfage",SUM(P893:Q893),IF(OR(K893="tank",K893="car",K893="boat"),INDEX(Rate!$B$4:$M$25,MATCH('Line&amp;Pheonix'!N893,Rate!$A$4:$A$25,0),MATCH('Line&amp;Pheonix'!L893,Rate!$B$3:$M$3,0))*O893*0.8,INDEX(Rate!$B$4:$M$25,MATCH('Line&amp;Pheonix'!N893,Rate!$A$4:$A$25,0),MATCH('Line&amp;Pheonix'!L893,Rate!$B$3:$M$3,0))*O893)),"")</f>
        <v/>
      </c>
      <c r="T893" s="42" t="str">
        <f t="shared" si="49"/>
        <v/>
      </c>
    </row>
    <row r="894" spans="16:20">
      <c r="P894" s="41" t="str">
        <f t="shared" si="47"/>
        <v/>
      </c>
      <c r="Q894" s="41" t="str">
        <f t="shared" si="48"/>
        <v/>
      </c>
      <c r="R894" s="41" t="str">
        <f>IFERROR(IF(K894="handling and wharfage",SUM(P894:Q894),IF(OR(K894="tank",K894="car",K894="boat"),INDEX(Rate!$B$4:$M$25,MATCH('Line&amp;Pheonix'!N894,Rate!$A$4:$A$25,0),MATCH('Line&amp;Pheonix'!L894,Rate!$B$3:$M$3,0))*O894*0.8,INDEX(Rate!$B$4:$M$25,MATCH('Line&amp;Pheonix'!N894,Rate!$A$4:$A$25,0),MATCH('Line&amp;Pheonix'!L894,Rate!$B$3:$M$3,0))*O894)),"")</f>
        <v/>
      </c>
      <c r="T894" s="42" t="str">
        <f t="shared" si="49"/>
        <v/>
      </c>
    </row>
    <row r="895" spans="16:20">
      <c r="P895" s="41" t="str">
        <f t="shared" si="47"/>
        <v/>
      </c>
      <c r="Q895" s="41" t="str">
        <f t="shared" si="48"/>
        <v/>
      </c>
      <c r="R895" s="41" t="str">
        <f>IFERROR(IF(K895="handling and wharfage",SUM(P895:Q895),IF(OR(K895="tank",K895="car",K895="boat"),INDEX(Rate!$B$4:$M$25,MATCH('Line&amp;Pheonix'!N895,Rate!$A$4:$A$25,0),MATCH('Line&amp;Pheonix'!L895,Rate!$B$3:$M$3,0))*O895*0.8,INDEX(Rate!$B$4:$M$25,MATCH('Line&amp;Pheonix'!N895,Rate!$A$4:$A$25,0),MATCH('Line&amp;Pheonix'!L895,Rate!$B$3:$M$3,0))*O895)),"")</f>
        <v/>
      </c>
      <c r="T895" s="42" t="str">
        <f t="shared" si="49"/>
        <v/>
      </c>
    </row>
    <row r="896" spans="16:20">
      <c r="P896" s="41" t="str">
        <f t="shared" si="47"/>
        <v/>
      </c>
      <c r="Q896" s="41" t="str">
        <f t="shared" si="48"/>
        <v/>
      </c>
      <c r="R896" s="41" t="str">
        <f>IFERROR(IF(K896="handling and wharfage",SUM(P896:Q896),IF(OR(K896="tank",K896="car",K896="boat"),INDEX(Rate!$B$4:$M$25,MATCH('Line&amp;Pheonix'!N896,Rate!$A$4:$A$25,0),MATCH('Line&amp;Pheonix'!L896,Rate!$B$3:$M$3,0))*O896*0.8,INDEX(Rate!$B$4:$M$25,MATCH('Line&amp;Pheonix'!N896,Rate!$A$4:$A$25,0),MATCH('Line&amp;Pheonix'!L896,Rate!$B$3:$M$3,0))*O896)),"")</f>
        <v/>
      </c>
      <c r="T896" s="42" t="str">
        <f t="shared" si="49"/>
        <v/>
      </c>
    </row>
    <row r="897" spans="16:20">
      <c r="P897" s="41" t="str">
        <f t="shared" si="47"/>
        <v/>
      </c>
      <c r="Q897" s="41" t="str">
        <f t="shared" si="48"/>
        <v/>
      </c>
      <c r="R897" s="41" t="str">
        <f>IFERROR(IF(K897="handling and wharfage",SUM(P897:Q897),IF(OR(K897="tank",K897="car",K897="boat"),INDEX(Rate!$B$4:$M$25,MATCH('Line&amp;Pheonix'!N897,Rate!$A$4:$A$25,0),MATCH('Line&amp;Pheonix'!L897,Rate!$B$3:$M$3,0))*O897*0.8,INDEX(Rate!$B$4:$M$25,MATCH('Line&amp;Pheonix'!N897,Rate!$A$4:$A$25,0),MATCH('Line&amp;Pheonix'!L897,Rate!$B$3:$M$3,0))*O897)),"")</f>
        <v/>
      </c>
      <c r="T897" s="42" t="str">
        <f t="shared" si="49"/>
        <v/>
      </c>
    </row>
    <row r="898" spans="16:20">
      <c r="P898" s="41" t="str">
        <f t="shared" si="47"/>
        <v/>
      </c>
      <c r="Q898" s="41" t="str">
        <f t="shared" si="48"/>
        <v/>
      </c>
      <c r="R898" s="41" t="str">
        <f>IFERROR(IF(K898="handling and wharfage",SUM(P898:Q898),IF(OR(K898="tank",K898="car",K898="boat"),INDEX(Rate!$B$4:$M$25,MATCH('Line&amp;Pheonix'!N898,Rate!$A$4:$A$25,0),MATCH('Line&amp;Pheonix'!L898,Rate!$B$3:$M$3,0))*O898*0.8,INDEX(Rate!$B$4:$M$25,MATCH('Line&amp;Pheonix'!N898,Rate!$A$4:$A$25,0),MATCH('Line&amp;Pheonix'!L898,Rate!$B$3:$M$3,0))*O898)),"")</f>
        <v/>
      </c>
      <c r="T898" s="42" t="str">
        <f t="shared" si="49"/>
        <v/>
      </c>
    </row>
    <row r="899" spans="16:20">
      <c r="P899" s="41" t="str">
        <f t="shared" si="47"/>
        <v/>
      </c>
      <c r="Q899" s="41" t="str">
        <f t="shared" si="48"/>
        <v/>
      </c>
      <c r="R899" s="41" t="str">
        <f>IFERROR(IF(K899="handling and wharfage",SUM(P899:Q899),IF(OR(K899="tank",K899="car",K899="boat"),INDEX(Rate!$B$4:$M$25,MATCH('Line&amp;Pheonix'!N899,Rate!$A$4:$A$25,0),MATCH('Line&amp;Pheonix'!L899,Rate!$B$3:$M$3,0))*O899*0.8,INDEX(Rate!$B$4:$M$25,MATCH('Line&amp;Pheonix'!N899,Rate!$A$4:$A$25,0),MATCH('Line&amp;Pheonix'!L899,Rate!$B$3:$M$3,0))*O899)),"")</f>
        <v/>
      </c>
      <c r="T899" s="42" t="str">
        <f t="shared" si="49"/>
        <v/>
      </c>
    </row>
    <row r="900" spans="16:20">
      <c r="P900" s="41" t="str">
        <f t="shared" si="47"/>
        <v/>
      </c>
      <c r="Q900" s="41" t="str">
        <f t="shared" si="48"/>
        <v/>
      </c>
      <c r="R900" s="41" t="str">
        <f>IFERROR(IF(K900="handling and wharfage",SUM(P900:Q900),IF(OR(K900="tank",K900="car",K900="boat"),INDEX(Rate!$B$4:$M$25,MATCH('Line&amp;Pheonix'!N900,Rate!$A$4:$A$25,0),MATCH('Line&amp;Pheonix'!L900,Rate!$B$3:$M$3,0))*O900*0.8,INDEX(Rate!$B$4:$M$25,MATCH('Line&amp;Pheonix'!N900,Rate!$A$4:$A$25,0),MATCH('Line&amp;Pheonix'!L900,Rate!$B$3:$M$3,0))*O900)),"")</f>
        <v/>
      </c>
      <c r="T900" s="42" t="str">
        <f t="shared" si="49"/>
        <v/>
      </c>
    </row>
    <row r="901" spans="16:20">
      <c r="P901" s="41" t="str">
        <f t="shared" si="47"/>
        <v/>
      </c>
      <c r="Q901" s="41" t="str">
        <f t="shared" si="48"/>
        <v/>
      </c>
      <c r="R901" s="41" t="str">
        <f>IFERROR(IF(K901="handling and wharfage",SUM(P901:Q901),IF(OR(K901="tank",K901="car",K901="boat"),INDEX(Rate!$B$4:$M$25,MATCH('Line&amp;Pheonix'!N901,Rate!$A$4:$A$25,0),MATCH('Line&amp;Pheonix'!L901,Rate!$B$3:$M$3,0))*O901*0.8,INDEX(Rate!$B$4:$M$25,MATCH('Line&amp;Pheonix'!N901,Rate!$A$4:$A$25,0),MATCH('Line&amp;Pheonix'!L901,Rate!$B$3:$M$3,0))*O901)),"")</f>
        <v/>
      </c>
      <c r="T901" s="42" t="str">
        <f t="shared" si="49"/>
        <v/>
      </c>
    </row>
    <row r="902" spans="16:20">
      <c r="P902" s="41" t="str">
        <f t="shared" si="47"/>
        <v/>
      </c>
      <c r="Q902" s="41" t="str">
        <f t="shared" si="48"/>
        <v/>
      </c>
      <c r="R902" s="41" t="str">
        <f>IFERROR(IF(K902="handling and wharfage",SUM(P902:Q902),IF(OR(K902="tank",K902="car",K902="boat"),INDEX(Rate!$B$4:$M$25,MATCH('Line&amp;Pheonix'!N902,Rate!$A$4:$A$25,0),MATCH('Line&amp;Pheonix'!L902,Rate!$B$3:$M$3,0))*O902*0.8,INDEX(Rate!$B$4:$M$25,MATCH('Line&amp;Pheonix'!N902,Rate!$A$4:$A$25,0),MATCH('Line&amp;Pheonix'!L902,Rate!$B$3:$M$3,0))*O902)),"")</f>
        <v/>
      </c>
      <c r="T902" s="42" t="str">
        <f t="shared" si="49"/>
        <v/>
      </c>
    </row>
    <row r="903" spans="16:20">
      <c r="P903" s="41" t="str">
        <f t="shared" si="47"/>
        <v/>
      </c>
      <c r="Q903" s="41" t="str">
        <f t="shared" si="48"/>
        <v/>
      </c>
      <c r="R903" s="41" t="str">
        <f>IFERROR(IF(K903="handling and wharfage",SUM(P903:Q903),IF(OR(K903="tank",K903="car",K903="boat"),INDEX(Rate!$B$4:$M$25,MATCH('Line&amp;Pheonix'!N903,Rate!$A$4:$A$25,0),MATCH('Line&amp;Pheonix'!L903,Rate!$B$3:$M$3,0))*O903*0.8,INDEX(Rate!$B$4:$M$25,MATCH('Line&amp;Pheonix'!N903,Rate!$A$4:$A$25,0),MATCH('Line&amp;Pheonix'!L903,Rate!$B$3:$M$3,0))*O903)),"")</f>
        <v/>
      </c>
      <c r="T903" s="42" t="str">
        <f t="shared" si="49"/>
        <v/>
      </c>
    </row>
    <row r="904" spans="16:20">
      <c r="P904" s="41" t="str">
        <f t="shared" si="47"/>
        <v/>
      </c>
      <c r="Q904" s="41" t="str">
        <f t="shared" si="48"/>
        <v/>
      </c>
      <c r="R904" s="41" t="str">
        <f>IFERROR(IF(K904="handling and wharfage",SUM(P904:Q904),IF(OR(K904="tank",K904="car",K904="boat"),INDEX(Rate!$B$4:$M$25,MATCH('Line&amp;Pheonix'!N904,Rate!$A$4:$A$25,0),MATCH('Line&amp;Pheonix'!L904,Rate!$B$3:$M$3,0))*O904*0.8,INDEX(Rate!$B$4:$M$25,MATCH('Line&amp;Pheonix'!N904,Rate!$A$4:$A$25,0),MATCH('Line&amp;Pheonix'!L904,Rate!$B$3:$M$3,0))*O904)),"")</f>
        <v/>
      </c>
      <c r="T904" s="42" t="str">
        <f t="shared" si="49"/>
        <v/>
      </c>
    </row>
    <row r="905" spans="16:20">
      <c r="P905" s="41" t="str">
        <f t="shared" si="47"/>
        <v/>
      </c>
      <c r="Q905" s="41" t="str">
        <f t="shared" si="48"/>
        <v/>
      </c>
      <c r="R905" s="41" t="str">
        <f>IFERROR(IF(K905="handling and wharfage",SUM(P905:Q905),IF(OR(K905="tank",K905="car",K905="boat"),INDEX(Rate!$B$4:$M$25,MATCH('Line&amp;Pheonix'!N905,Rate!$A$4:$A$25,0),MATCH('Line&amp;Pheonix'!L905,Rate!$B$3:$M$3,0))*O905*0.8,INDEX(Rate!$B$4:$M$25,MATCH('Line&amp;Pheonix'!N905,Rate!$A$4:$A$25,0),MATCH('Line&amp;Pheonix'!L905,Rate!$B$3:$M$3,0))*O905)),"")</f>
        <v/>
      </c>
      <c r="T905" s="42" t="str">
        <f t="shared" si="49"/>
        <v/>
      </c>
    </row>
    <row r="906" spans="16:20">
      <c r="P906" s="41" t="str">
        <f t="shared" si="47"/>
        <v/>
      </c>
      <c r="Q906" s="41" t="str">
        <f t="shared" si="48"/>
        <v/>
      </c>
      <c r="R906" s="41" t="str">
        <f>IFERROR(IF(K906="handling and wharfage",SUM(P906:Q906),IF(OR(K906="tank",K906="car",K906="boat"),INDEX(Rate!$B$4:$M$25,MATCH('Line&amp;Pheonix'!N906,Rate!$A$4:$A$25,0),MATCH('Line&amp;Pheonix'!L906,Rate!$B$3:$M$3,0))*O906*0.8,INDEX(Rate!$B$4:$M$25,MATCH('Line&amp;Pheonix'!N906,Rate!$A$4:$A$25,0),MATCH('Line&amp;Pheonix'!L906,Rate!$B$3:$M$3,0))*O906)),"")</f>
        <v/>
      </c>
      <c r="T906" s="42" t="str">
        <f t="shared" si="49"/>
        <v/>
      </c>
    </row>
    <row r="907" spans="16:20">
      <c r="P907" s="41" t="str">
        <f t="shared" si="47"/>
        <v/>
      </c>
      <c r="Q907" s="41" t="str">
        <f t="shared" si="48"/>
        <v/>
      </c>
      <c r="R907" s="41" t="str">
        <f>IFERROR(IF(K907="handling and wharfage",SUM(P907:Q907),IF(OR(K907="tank",K907="car",K907="boat"),INDEX(Rate!$B$4:$M$25,MATCH('Line&amp;Pheonix'!N907,Rate!$A$4:$A$25,0),MATCH('Line&amp;Pheonix'!L907,Rate!$B$3:$M$3,0))*O907*0.8,INDEX(Rate!$B$4:$M$25,MATCH('Line&amp;Pheonix'!N907,Rate!$A$4:$A$25,0),MATCH('Line&amp;Pheonix'!L907,Rate!$B$3:$M$3,0))*O907)),"")</f>
        <v/>
      </c>
      <c r="T907" s="42" t="str">
        <f t="shared" si="49"/>
        <v/>
      </c>
    </row>
    <row r="908" spans="16:20">
      <c r="P908" s="41" t="str">
        <f t="shared" si="47"/>
        <v/>
      </c>
      <c r="Q908" s="41" t="str">
        <f t="shared" si="48"/>
        <v/>
      </c>
      <c r="R908" s="41" t="str">
        <f>IFERROR(IF(K908="handling and wharfage",SUM(P908:Q908),IF(OR(K908="tank",K908="car",K908="boat"),INDEX(Rate!$B$4:$M$25,MATCH('Line&amp;Pheonix'!N908,Rate!$A$4:$A$25,0),MATCH('Line&amp;Pheonix'!L908,Rate!$B$3:$M$3,0))*O908*0.8,INDEX(Rate!$B$4:$M$25,MATCH('Line&amp;Pheonix'!N908,Rate!$A$4:$A$25,0),MATCH('Line&amp;Pheonix'!L908,Rate!$B$3:$M$3,0))*O908)),"")</f>
        <v/>
      </c>
      <c r="T908" s="42" t="str">
        <f t="shared" si="49"/>
        <v/>
      </c>
    </row>
    <row r="909" spans="16:20">
      <c r="P909" s="41" t="str">
        <f t="shared" si="47"/>
        <v/>
      </c>
      <c r="Q909" s="41" t="str">
        <f t="shared" si="48"/>
        <v/>
      </c>
      <c r="R909" s="41" t="str">
        <f>IFERROR(IF(K909="handling and wharfage",SUM(P909:Q909),IF(OR(K909="tank",K909="car",K909="boat"),INDEX(Rate!$B$4:$M$25,MATCH('Line&amp;Pheonix'!N909,Rate!$A$4:$A$25,0),MATCH('Line&amp;Pheonix'!L909,Rate!$B$3:$M$3,0))*O909*0.8,INDEX(Rate!$B$4:$M$25,MATCH('Line&amp;Pheonix'!N909,Rate!$A$4:$A$25,0),MATCH('Line&amp;Pheonix'!L909,Rate!$B$3:$M$3,0))*O909)),"")</f>
        <v/>
      </c>
      <c r="T909" s="42" t="str">
        <f t="shared" si="49"/>
        <v/>
      </c>
    </row>
    <row r="910" spans="16:20">
      <c r="P910" s="41" t="str">
        <f t="shared" si="47"/>
        <v/>
      </c>
      <c r="Q910" s="41" t="str">
        <f t="shared" si="48"/>
        <v/>
      </c>
      <c r="R910" s="41" t="str">
        <f>IFERROR(IF(K910="handling and wharfage",SUM(P910:Q910),IF(OR(K910="tank",K910="car",K910="boat"),INDEX(Rate!$B$4:$M$25,MATCH('Line&amp;Pheonix'!N910,Rate!$A$4:$A$25,0),MATCH('Line&amp;Pheonix'!L910,Rate!$B$3:$M$3,0))*O910*0.8,INDEX(Rate!$B$4:$M$25,MATCH('Line&amp;Pheonix'!N910,Rate!$A$4:$A$25,0),MATCH('Line&amp;Pheonix'!L910,Rate!$B$3:$M$3,0))*O910)),"")</f>
        <v/>
      </c>
      <c r="T910" s="42" t="str">
        <f t="shared" si="49"/>
        <v/>
      </c>
    </row>
    <row r="911" spans="16:20">
      <c r="P911" s="41" t="str">
        <f t="shared" si="47"/>
        <v/>
      </c>
      <c r="Q911" s="41" t="str">
        <f t="shared" si="48"/>
        <v/>
      </c>
      <c r="R911" s="41" t="str">
        <f>IFERROR(IF(K911="handling and wharfage",SUM(P911:Q911),IF(OR(K911="tank",K911="car",K911="boat"),INDEX(Rate!$B$4:$M$25,MATCH('Line&amp;Pheonix'!N911,Rate!$A$4:$A$25,0),MATCH('Line&amp;Pheonix'!L911,Rate!$B$3:$M$3,0))*O911*0.8,INDEX(Rate!$B$4:$M$25,MATCH('Line&amp;Pheonix'!N911,Rate!$A$4:$A$25,0),MATCH('Line&amp;Pheonix'!L911,Rate!$B$3:$M$3,0))*O911)),"")</f>
        <v/>
      </c>
      <c r="T911" s="42" t="str">
        <f t="shared" si="49"/>
        <v/>
      </c>
    </row>
    <row r="912" spans="16:20">
      <c r="P912" s="41" t="str">
        <f t="shared" si="47"/>
        <v/>
      </c>
      <c r="Q912" s="41" t="str">
        <f t="shared" si="48"/>
        <v/>
      </c>
      <c r="R912" s="41" t="str">
        <f>IFERROR(IF(K912="handling and wharfage",SUM(P912:Q912),IF(OR(K912="tank",K912="car",K912="boat"),INDEX(Rate!$B$4:$M$25,MATCH('Line&amp;Pheonix'!N912,Rate!$A$4:$A$25,0),MATCH('Line&amp;Pheonix'!L912,Rate!$B$3:$M$3,0))*O912*0.8,INDEX(Rate!$B$4:$M$25,MATCH('Line&amp;Pheonix'!N912,Rate!$A$4:$A$25,0),MATCH('Line&amp;Pheonix'!L912,Rate!$B$3:$M$3,0))*O912)),"")</f>
        <v/>
      </c>
      <c r="T912" s="42" t="str">
        <f t="shared" si="49"/>
        <v/>
      </c>
    </row>
    <row r="913" spans="16:20">
      <c r="P913" s="41" t="str">
        <f t="shared" si="47"/>
        <v/>
      </c>
      <c r="Q913" s="41" t="str">
        <f t="shared" si="48"/>
        <v/>
      </c>
      <c r="R913" s="41" t="str">
        <f>IFERROR(IF(K913="handling and wharfage",SUM(P913:Q913),IF(OR(K913="tank",K913="car",K913="boat"),INDEX(Rate!$B$4:$M$25,MATCH('Line&amp;Pheonix'!N913,Rate!$A$4:$A$25,0),MATCH('Line&amp;Pheonix'!L913,Rate!$B$3:$M$3,0))*O913*0.8,INDEX(Rate!$B$4:$M$25,MATCH('Line&amp;Pheonix'!N913,Rate!$A$4:$A$25,0),MATCH('Line&amp;Pheonix'!L913,Rate!$B$3:$M$3,0))*O913)),"")</f>
        <v/>
      </c>
      <c r="T913" s="42" t="str">
        <f t="shared" si="49"/>
        <v/>
      </c>
    </row>
    <row r="914" spans="16:20">
      <c r="P914" s="41" t="str">
        <f t="shared" si="47"/>
        <v/>
      </c>
      <c r="Q914" s="41" t="str">
        <f t="shared" si="48"/>
        <v/>
      </c>
      <c r="R914" s="41" t="str">
        <f>IFERROR(IF(K914="handling and wharfage",SUM(P914:Q914),IF(OR(K914="tank",K914="car",K914="boat"),INDEX(Rate!$B$4:$M$25,MATCH('Line&amp;Pheonix'!N914,Rate!$A$4:$A$25,0),MATCH('Line&amp;Pheonix'!L914,Rate!$B$3:$M$3,0))*O914*0.8,INDEX(Rate!$B$4:$M$25,MATCH('Line&amp;Pheonix'!N914,Rate!$A$4:$A$25,0),MATCH('Line&amp;Pheonix'!L914,Rate!$B$3:$M$3,0))*O914)),"")</f>
        <v/>
      </c>
      <c r="T914" s="42" t="str">
        <f t="shared" si="49"/>
        <v/>
      </c>
    </row>
    <row r="915" spans="16:20">
      <c r="P915" s="41" t="str">
        <f t="shared" si="47"/>
        <v/>
      </c>
      <c r="Q915" s="41" t="str">
        <f t="shared" si="48"/>
        <v/>
      </c>
      <c r="R915" s="41" t="str">
        <f>IFERROR(IF(K915="handling and wharfage",SUM(P915:Q915),IF(OR(K915="tank",K915="car",K915="boat"),INDEX(Rate!$B$4:$M$25,MATCH('Line&amp;Pheonix'!N915,Rate!$A$4:$A$25,0),MATCH('Line&amp;Pheonix'!L915,Rate!$B$3:$M$3,0))*O915*0.8,INDEX(Rate!$B$4:$M$25,MATCH('Line&amp;Pheonix'!N915,Rate!$A$4:$A$25,0),MATCH('Line&amp;Pheonix'!L915,Rate!$B$3:$M$3,0))*O915)),"")</f>
        <v/>
      </c>
      <c r="T915" s="42" t="str">
        <f t="shared" si="49"/>
        <v/>
      </c>
    </row>
    <row r="916" spans="16:20">
      <c r="P916" s="41" t="str">
        <f t="shared" si="47"/>
        <v/>
      </c>
      <c r="Q916" s="41" t="str">
        <f t="shared" si="48"/>
        <v/>
      </c>
      <c r="R916" s="41" t="str">
        <f>IFERROR(IF(K916="handling and wharfage",SUM(P916:Q916),IF(OR(K916="tank",K916="car",K916="boat"),INDEX(Rate!$B$4:$M$25,MATCH('Line&amp;Pheonix'!N916,Rate!$A$4:$A$25,0),MATCH('Line&amp;Pheonix'!L916,Rate!$B$3:$M$3,0))*O916*0.8,INDEX(Rate!$B$4:$M$25,MATCH('Line&amp;Pheonix'!N916,Rate!$A$4:$A$25,0),MATCH('Line&amp;Pheonix'!L916,Rate!$B$3:$M$3,0))*O916)),"")</f>
        <v/>
      </c>
      <c r="T916" s="42" t="str">
        <f t="shared" si="49"/>
        <v/>
      </c>
    </row>
    <row r="917" spans="16:20">
      <c r="P917" s="41" t="str">
        <f t="shared" si="47"/>
        <v/>
      </c>
      <c r="Q917" s="41" t="str">
        <f t="shared" si="48"/>
        <v/>
      </c>
      <c r="R917" s="41" t="str">
        <f>IFERROR(IF(K917="handling and wharfage",SUM(P917:Q917),IF(OR(K917="tank",K917="car",K917="boat"),INDEX(Rate!$B$4:$M$25,MATCH('Line&amp;Pheonix'!N917,Rate!$A$4:$A$25,0),MATCH('Line&amp;Pheonix'!L917,Rate!$B$3:$M$3,0))*O917*0.8,INDEX(Rate!$B$4:$M$25,MATCH('Line&amp;Pheonix'!N917,Rate!$A$4:$A$25,0),MATCH('Line&amp;Pheonix'!L917,Rate!$B$3:$M$3,0))*O917)),"")</f>
        <v/>
      </c>
      <c r="T917" s="42" t="str">
        <f t="shared" si="49"/>
        <v/>
      </c>
    </row>
    <row r="918" spans="16:20">
      <c r="P918" s="41" t="str">
        <f t="shared" si="47"/>
        <v/>
      </c>
      <c r="Q918" s="41" t="str">
        <f t="shared" si="48"/>
        <v/>
      </c>
      <c r="R918" s="41" t="str">
        <f>IFERROR(IF(K918="handling and wharfage",SUM(P918:Q918),IF(OR(K918="tank",K918="car",K918="boat"),INDEX(Rate!$B$4:$M$25,MATCH('Line&amp;Pheonix'!N918,Rate!$A$4:$A$25,0),MATCH('Line&amp;Pheonix'!L918,Rate!$B$3:$M$3,0))*O918*0.8,INDEX(Rate!$B$4:$M$25,MATCH('Line&amp;Pheonix'!N918,Rate!$A$4:$A$25,0),MATCH('Line&amp;Pheonix'!L918,Rate!$B$3:$M$3,0))*O918)),"")</f>
        <v/>
      </c>
      <c r="T918" s="42" t="str">
        <f t="shared" si="49"/>
        <v/>
      </c>
    </row>
    <row r="919" spans="16:20">
      <c r="P919" s="41" t="str">
        <f t="shared" si="47"/>
        <v/>
      </c>
      <c r="Q919" s="41" t="str">
        <f t="shared" si="48"/>
        <v/>
      </c>
      <c r="R919" s="41" t="str">
        <f>IFERROR(IF(K919="handling and wharfage",SUM(P919:Q919),IF(OR(K919="tank",K919="car",K919="boat"),INDEX(Rate!$B$4:$M$25,MATCH('Line&amp;Pheonix'!N919,Rate!$A$4:$A$25,0),MATCH('Line&amp;Pheonix'!L919,Rate!$B$3:$M$3,0))*O919*0.8,INDEX(Rate!$B$4:$M$25,MATCH('Line&amp;Pheonix'!N919,Rate!$A$4:$A$25,0),MATCH('Line&amp;Pheonix'!L919,Rate!$B$3:$M$3,0))*O919)),"")</f>
        <v/>
      </c>
      <c r="T919" s="42" t="str">
        <f t="shared" si="49"/>
        <v/>
      </c>
    </row>
    <row r="920" spans="16:20">
      <c r="P920" s="41" t="str">
        <f t="shared" si="47"/>
        <v/>
      </c>
      <c r="Q920" s="41" t="str">
        <f t="shared" si="48"/>
        <v/>
      </c>
      <c r="R920" s="41" t="str">
        <f>IFERROR(IF(K920="handling and wharfage",SUM(P920:Q920),IF(OR(K920="tank",K920="car",K920="boat"),INDEX(Rate!$B$4:$M$25,MATCH('Line&amp;Pheonix'!N920,Rate!$A$4:$A$25,0),MATCH('Line&amp;Pheonix'!L920,Rate!$B$3:$M$3,0))*O920*0.8,INDEX(Rate!$B$4:$M$25,MATCH('Line&amp;Pheonix'!N920,Rate!$A$4:$A$25,0),MATCH('Line&amp;Pheonix'!L920,Rate!$B$3:$M$3,0))*O920)),"")</f>
        <v/>
      </c>
      <c r="T920" s="42" t="str">
        <f t="shared" si="49"/>
        <v/>
      </c>
    </row>
    <row r="921" spans="16:20">
      <c r="P921" s="41" t="str">
        <f t="shared" si="47"/>
        <v/>
      </c>
      <c r="Q921" s="41" t="str">
        <f t="shared" si="48"/>
        <v/>
      </c>
      <c r="R921" s="41" t="str">
        <f>IFERROR(IF(K921="handling and wharfage",SUM(P921:Q921),IF(OR(K921="tank",K921="car",K921="boat"),INDEX(Rate!$B$4:$M$25,MATCH('Line&amp;Pheonix'!N921,Rate!$A$4:$A$25,0),MATCH('Line&amp;Pheonix'!L921,Rate!$B$3:$M$3,0))*O921*0.8,INDEX(Rate!$B$4:$M$25,MATCH('Line&amp;Pheonix'!N921,Rate!$A$4:$A$25,0),MATCH('Line&amp;Pheonix'!L921,Rate!$B$3:$M$3,0))*O921)),"")</f>
        <v/>
      </c>
      <c r="T921" s="42" t="str">
        <f t="shared" si="49"/>
        <v/>
      </c>
    </row>
    <row r="922" spans="16:20">
      <c r="P922" s="41" t="str">
        <f t="shared" si="47"/>
        <v/>
      </c>
      <c r="Q922" s="41" t="str">
        <f t="shared" si="48"/>
        <v/>
      </c>
      <c r="R922" s="41" t="str">
        <f>IFERROR(IF(K922="handling and wharfage",SUM(P922:Q922),IF(OR(K922="tank",K922="car",K922="boat"),INDEX(Rate!$B$4:$M$25,MATCH('Line&amp;Pheonix'!N922,Rate!$A$4:$A$25,0),MATCH('Line&amp;Pheonix'!L922,Rate!$B$3:$M$3,0))*O922*0.8,INDEX(Rate!$B$4:$M$25,MATCH('Line&amp;Pheonix'!N922,Rate!$A$4:$A$25,0),MATCH('Line&amp;Pheonix'!L922,Rate!$B$3:$M$3,0))*O922)),"")</f>
        <v/>
      </c>
      <c r="T922" s="42" t="str">
        <f t="shared" si="49"/>
        <v/>
      </c>
    </row>
    <row r="923" spans="16:20">
      <c r="P923" s="41" t="str">
        <f t="shared" si="47"/>
        <v/>
      </c>
      <c r="Q923" s="41" t="str">
        <f t="shared" si="48"/>
        <v/>
      </c>
      <c r="R923" s="41" t="str">
        <f>IFERROR(IF(K923="handling and wharfage",SUM(P923:Q923),IF(OR(K923="tank",K923="car",K923="boat"),INDEX(Rate!$B$4:$M$25,MATCH('Line&amp;Pheonix'!N923,Rate!$A$4:$A$25,0),MATCH('Line&amp;Pheonix'!L923,Rate!$B$3:$M$3,0))*O923*0.8,INDEX(Rate!$B$4:$M$25,MATCH('Line&amp;Pheonix'!N923,Rate!$A$4:$A$25,0),MATCH('Line&amp;Pheonix'!L923,Rate!$B$3:$M$3,0))*O923)),"")</f>
        <v/>
      </c>
      <c r="T923" s="42" t="str">
        <f t="shared" si="49"/>
        <v/>
      </c>
    </row>
    <row r="924" spans="16:20">
      <c r="P924" s="41" t="str">
        <f t="shared" si="47"/>
        <v/>
      </c>
      <c r="Q924" s="41" t="str">
        <f t="shared" si="48"/>
        <v/>
      </c>
      <c r="R924" s="41" t="str">
        <f>IFERROR(IF(K924="handling and wharfage",SUM(P924:Q924),IF(OR(K924="tank",K924="car",K924="boat"),INDEX(Rate!$B$4:$M$25,MATCH('Line&amp;Pheonix'!N924,Rate!$A$4:$A$25,0),MATCH('Line&amp;Pheonix'!L924,Rate!$B$3:$M$3,0))*O924*0.8,INDEX(Rate!$B$4:$M$25,MATCH('Line&amp;Pheonix'!N924,Rate!$A$4:$A$25,0),MATCH('Line&amp;Pheonix'!L924,Rate!$B$3:$M$3,0))*O924)),"")</f>
        <v/>
      </c>
      <c r="T924" s="42" t="str">
        <f t="shared" si="49"/>
        <v/>
      </c>
    </row>
    <row r="925" spans="16:20">
      <c r="P925" s="41" t="str">
        <f t="shared" si="47"/>
        <v/>
      </c>
      <c r="Q925" s="41" t="str">
        <f t="shared" si="48"/>
        <v/>
      </c>
      <c r="R925" s="41" t="str">
        <f>IFERROR(IF(K925="handling and wharfage",SUM(P925:Q925),IF(OR(K925="tank",K925="car",K925="boat"),INDEX(Rate!$B$4:$M$25,MATCH('Line&amp;Pheonix'!N925,Rate!$A$4:$A$25,0),MATCH('Line&amp;Pheonix'!L925,Rate!$B$3:$M$3,0))*O925*0.8,INDEX(Rate!$B$4:$M$25,MATCH('Line&amp;Pheonix'!N925,Rate!$A$4:$A$25,0),MATCH('Line&amp;Pheonix'!L925,Rate!$B$3:$M$3,0))*O925)),"")</f>
        <v/>
      </c>
      <c r="T925" s="42" t="str">
        <f t="shared" si="49"/>
        <v/>
      </c>
    </row>
    <row r="926" spans="16:20">
      <c r="P926" s="41" t="str">
        <f t="shared" si="47"/>
        <v/>
      </c>
      <c r="Q926" s="41" t="str">
        <f t="shared" si="48"/>
        <v/>
      </c>
      <c r="R926" s="41" t="str">
        <f>IFERROR(IF(K926="handling and wharfage",SUM(P926:Q926),IF(OR(K926="tank",K926="car",K926="boat"),INDEX(Rate!$B$4:$M$25,MATCH('Line&amp;Pheonix'!N926,Rate!$A$4:$A$25,0),MATCH('Line&amp;Pheonix'!L926,Rate!$B$3:$M$3,0))*O926*0.8,INDEX(Rate!$B$4:$M$25,MATCH('Line&amp;Pheonix'!N926,Rate!$A$4:$A$25,0),MATCH('Line&amp;Pheonix'!L926,Rate!$B$3:$M$3,0))*O926)),"")</f>
        <v/>
      </c>
      <c r="T926" s="42" t="str">
        <f t="shared" si="49"/>
        <v/>
      </c>
    </row>
    <row r="927" spans="16:20">
      <c r="P927" s="41" t="str">
        <f t="shared" si="47"/>
        <v/>
      </c>
      <c r="Q927" s="41" t="str">
        <f t="shared" si="48"/>
        <v/>
      </c>
      <c r="R927" s="41" t="str">
        <f>IFERROR(IF(K927="handling and wharfage",SUM(P927:Q927),IF(OR(K927="tank",K927="car",K927="boat"),INDEX(Rate!$B$4:$M$25,MATCH('Line&amp;Pheonix'!N927,Rate!$A$4:$A$25,0),MATCH('Line&amp;Pheonix'!L927,Rate!$B$3:$M$3,0))*O927*0.8,INDEX(Rate!$B$4:$M$25,MATCH('Line&amp;Pheonix'!N927,Rate!$A$4:$A$25,0),MATCH('Line&amp;Pheonix'!L927,Rate!$B$3:$M$3,0))*O927)),"")</f>
        <v/>
      </c>
      <c r="T927" s="42" t="str">
        <f t="shared" si="49"/>
        <v/>
      </c>
    </row>
    <row r="928" spans="16:20">
      <c r="P928" s="41" t="str">
        <f t="shared" si="47"/>
        <v/>
      </c>
      <c r="Q928" s="41" t="str">
        <f t="shared" si="48"/>
        <v/>
      </c>
      <c r="R928" s="41" t="str">
        <f>IFERROR(IF(K928="handling and wharfage",SUM(P928:Q928),IF(OR(K928="tank",K928="car",K928="boat"),INDEX(Rate!$B$4:$M$25,MATCH('Line&amp;Pheonix'!N928,Rate!$A$4:$A$25,0),MATCH('Line&amp;Pheonix'!L928,Rate!$B$3:$M$3,0))*O928*0.8,INDEX(Rate!$B$4:$M$25,MATCH('Line&amp;Pheonix'!N928,Rate!$A$4:$A$25,0),MATCH('Line&amp;Pheonix'!L928,Rate!$B$3:$M$3,0))*O928)),"")</f>
        <v/>
      </c>
      <c r="T928" s="42" t="str">
        <f t="shared" si="49"/>
        <v/>
      </c>
    </row>
    <row r="929" spans="16:20">
      <c r="P929" s="41" t="str">
        <f t="shared" si="47"/>
        <v/>
      </c>
      <c r="Q929" s="41" t="str">
        <f t="shared" si="48"/>
        <v/>
      </c>
      <c r="R929" s="41" t="str">
        <f>IFERROR(IF(K929="handling and wharfage",SUM(P929:Q929),IF(OR(K929="tank",K929="car",K929="boat"),INDEX(Rate!$B$4:$M$25,MATCH('Line&amp;Pheonix'!N929,Rate!$A$4:$A$25,0),MATCH('Line&amp;Pheonix'!L929,Rate!$B$3:$M$3,0))*O929*0.8,INDEX(Rate!$B$4:$M$25,MATCH('Line&amp;Pheonix'!N929,Rate!$A$4:$A$25,0),MATCH('Line&amp;Pheonix'!L929,Rate!$B$3:$M$3,0))*O929)),"")</f>
        <v/>
      </c>
      <c r="T929" s="42" t="str">
        <f t="shared" si="49"/>
        <v/>
      </c>
    </row>
    <row r="930" spans="16:20">
      <c r="P930" s="41" t="str">
        <f t="shared" si="47"/>
        <v/>
      </c>
      <c r="Q930" s="41" t="str">
        <f t="shared" si="48"/>
        <v/>
      </c>
      <c r="R930" s="41" t="str">
        <f>IFERROR(IF(K930="handling and wharfage",SUM(P930:Q930),IF(OR(K930="tank",K930="car",K930="boat"),INDEX(Rate!$B$4:$M$25,MATCH('Line&amp;Pheonix'!N930,Rate!$A$4:$A$25,0),MATCH('Line&amp;Pheonix'!L930,Rate!$B$3:$M$3,0))*O930*0.8,INDEX(Rate!$B$4:$M$25,MATCH('Line&amp;Pheonix'!N930,Rate!$A$4:$A$25,0),MATCH('Line&amp;Pheonix'!L930,Rate!$B$3:$M$3,0))*O930)),"")</f>
        <v/>
      </c>
      <c r="T930" s="42" t="str">
        <f t="shared" si="49"/>
        <v/>
      </c>
    </row>
    <row r="931" spans="16:20">
      <c r="P931" s="41" t="str">
        <f t="shared" si="47"/>
        <v/>
      </c>
      <c r="Q931" s="41" t="str">
        <f t="shared" si="48"/>
        <v/>
      </c>
      <c r="R931" s="41" t="str">
        <f>IFERROR(IF(K931="handling and wharfage",SUM(P931:Q931),IF(OR(K931="tank",K931="car",K931="boat"),INDEX(Rate!$B$4:$M$25,MATCH('Line&amp;Pheonix'!N931,Rate!$A$4:$A$25,0),MATCH('Line&amp;Pheonix'!L931,Rate!$B$3:$M$3,0))*O931*0.8,INDEX(Rate!$B$4:$M$25,MATCH('Line&amp;Pheonix'!N931,Rate!$A$4:$A$25,0),MATCH('Line&amp;Pheonix'!L931,Rate!$B$3:$M$3,0))*O931)),"")</f>
        <v/>
      </c>
      <c r="T931" s="42" t="str">
        <f t="shared" si="49"/>
        <v/>
      </c>
    </row>
    <row r="932" spans="16:20">
      <c r="P932" s="41" t="str">
        <f t="shared" si="47"/>
        <v/>
      </c>
      <c r="Q932" s="41" t="str">
        <f t="shared" si="48"/>
        <v/>
      </c>
      <c r="R932" s="41" t="str">
        <f>IFERROR(IF(K932="handling and wharfage",SUM(P932:Q932),IF(OR(K932="tank",K932="car",K932="boat"),INDEX(Rate!$B$4:$M$25,MATCH('Line&amp;Pheonix'!N932,Rate!$A$4:$A$25,0),MATCH('Line&amp;Pheonix'!L932,Rate!$B$3:$M$3,0))*O932*0.8,INDEX(Rate!$B$4:$M$25,MATCH('Line&amp;Pheonix'!N932,Rate!$A$4:$A$25,0),MATCH('Line&amp;Pheonix'!L932,Rate!$B$3:$M$3,0))*O932)),"")</f>
        <v/>
      </c>
      <c r="T932" s="42" t="str">
        <f t="shared" si="49"/>
        <v/>
      </c>
    </row>
    <row r="933" spans="16:20">
      <c r="P933" s="41" t="str">
        <f t="shared" si="47"/>
        <v/>
      </c>
      <c r="Q933" s="41" t="str">
        <f t="shared" si="48"/>
        <v/>
      </c>
      <c r="R933" s="41" t="str">
        <f>IFERROR(IF(K933="handling and wharfage",SUM(P933:Q933),IF(OR(K933="tank",K933="car",K933="boat"),INDEX(Rate!$B$4:$M$25,MATCH('Line&amp;Pheonix'!N933,Rate!$A$4:$A$25,0),MATCH('Line&amp;Pheonix'!L933,Rate!$B$3:$M$3,0))*O933*0.8,INDEX(Rate!$B$4:$M$25,MATCH('Line&amp;Pheonix'!N933,Rate!$A$4:$A$25,0),MATCH('Line&amp;Pheonix'!L933,Rate!$B$3:$M$3,0))*O933)),"")</f>
        <v/>
      </c>
      <c r="T933" s="42" t="str">
        <f t="shared" si="49"/>
        <v/>
      </c>
    </row>
    <row r="934" spans="16:20">
      <c r="P934" s="41" t="str">
        <f t="shared" si="47"/>
        <v/>
      </c>
      <c r="Q934" s="41" t="str">
        <f t="shared" si="48"/>
        <v/>
      </c>
      <c r="R934" s="41" t="str">
        <f>IFERROR(IF(K934="handling and wharfage",SUM(P934:Q934),IF(OR(K934="tank",K934="car",K934="boat"),INDEX(Rate!$B$4:$M$25,MATCH('Line&amp;Pheonix'!N934,Rate!$A$4:$A$25,0),MATCH('Line&amp;Pheonix'!L934,Rate!$B$3:$M$3,0))*O934*0.8,INDEX(Rate!$B$4:$M$25,MATCH('Line&amp;Pheonix'!N934,Rate!$A$4:$A$25,0),MATCH('Line&amp;Pheonix'!L934,Rate!$B$3:$M$3,0))*O934)),"")</f>
        <v/>
      </c>
      <c r="T934" s="42" t="str">
        <f t="shared" si="49"/>
        <v/>
      </c>
    </row>
    <row r="935" spans="16:20">
      <c r="P935" s="41" t="str">
        <f t="shared" si="47"/>
        <v/>
      </c>
      <c r="Q935" s="41" t="str">
        <f t="shared" si="48"/>
        <v/>
      </c>
      <c r="R935" s="41" t="str">
        <f>IFERROR(IF(K935="handling and wharfage",SUM(P935:Q935),IF(OR(K935="tank",K935="car",K935="boat"),INDEX(Rate!$B$4:$M$25,MATCH('Line&amp;Pheonix'!N935,Rate!$A$4:$A$25,0),MATCH('Line&amp;Pheonix'!L935,Rate!$B$3:$M$3,0))*O935*0.8,INDEX(Rate!$B$4:$M$25,MATCH('Line&amp;Pheonix'!N935,Rate!$A$4:$A$25,0),MATCH('Line&amp;Pheonix'!L935,Rate!$B$3:$M$3,0))*O935)),"")</f>
        <v/>
      </c>
      <c r="T935" s="42" t="str">
        <f t="shared" si="49"/>
        <v/>
      </c>
    </row>
    <row r="936" spans="16:20">
      <c r="P936" s="41" t="str">
        <f t="shared" si="47"/>
        <v/>
      </c>
      <c r="Q936" s="41" t="str">
        <f t="shared" si="48"/>
        <v/>
      </c>
      <c r="R936" s="41" t="str">
        <f>IFERROR(IF(K936="handling and wharfage",SUM(P936:Q936),IF(OR(K936="tank",K936="car",K936="boat"),INDEX(Rate!$B$4:$M$25,MATCH('Line&amp;Pheonix'!N936,Rate!$A$4:$A$25,0),MATCH('Line&amp;Pheonix'!L936,Rate!$B$3:$M$3,0))*O936*0.8,INDEX(Rate!$B$4:$M$25,MATCH('Line&amp;Pheonix'!N936,Rate!$A$4:$A$25,0),MATCH('Line&amp;Pheonix'!L936,Rate!$B$3:$M$3,0))*O936)),"")</f>
        <v/>
      </c>
      <c r="T936" s="42" t="str">
        <f t="shared" si="49"/>
        <v/>
      </c>
    </row>
    <row r="937" spans="16:20">
      <c r="P937" s="41" t="str">
        <f t="shared" si="47"/>
        <v/>
      </c>
      <c r="Q937" s="41" t="str">
        <f t="shared" si="48"/>
        <v/>
      </c>
      <c r="R937" s="41" t="str">
        <f>IFERROR(IF(K937="handling and wharfage",SUM(P937:Q937),IF(OR(K937="tank",K937="car",K937="boat"),INDEX(Rate!$B$4:$M$25,MATCH('Line&amp;Pheonix'!N937,Rate!$A$4:$A$25,0),MATCH('Line&amp;Pheonix'!L937,Rate!$B$3:$M$3,0))*O937*0.8,INDEX(Rate!$B$4:$M$25,MATCH('Line&amp;Pheonix'!N937,Rate!$A$4:$A$25,0),MATCH('Line&amp;Pheonix'!L937,Rate!$B$3:$M$3,0))*O937)),"")</f>
        <v/>
      </c>
      <c r="T937" s="42" t="str">
        <f t="shared" si="49"/>
        <v/>
      </c>
    </row>
    <row r="938" spans="16:20">
      <c r="P938" s="41" t="str">
        <f t="shared" si="47"/>
        <v/>
      </c>
      <c r="Q938" s="41" t="str">
        <f t="shared" si="48"/>
        <v/>
      </c>
      <c r="R938" s="41" t="str">
        <f>IFERROR(IF(K938="handling and wharfage",SUM(P938:Q938),IF(OR(K938="tank",K938="car",K938="boat"),INDEX(Rate!$B$4:$M$25,MATCH('Line&amp;Pheonix'!N938,Rate!$A$4:$A$25,0),MATCH('Line&amp;Pheonix'!L938,Rate!$B$3:$M$3,0))*O938*0.8,INDEX(Rate!$B$4:$M$25,MATCH('Line&amp;Pheonix'!N938,Rate!$A$4:$A$25,0),MATCH('Line&amp;Pheonix'!L938,Rate!$B$3:$M$3,0))*O938)),"")</f>
        <v/>
      </c>
      <c r="T938" s="42" t="str">
        <f t="shared" si="49"/>
        <v/>
      </c>
    </row>
    <row r="939" spans="16:20">
      <c r="P939" s="41" t="str">
        <f t="shared" si="47"/>
        <v/>
      </c>
      <c r="Q939" s="41" t="str">
        <f t="shared" si="48"/>
        <v/>
      </c>
      <c r="R939" s="41" t="str">
        <f>IFERROR(IF(K939="handling and wharfage",SUM(P939:Q939),IF(OR(K939="tank",K939="car",K939="boat"),INDEX(Rate!$B$4:$M$25,MATCH('Line&amp;Pheonix'!N939,Rate!$A$4:$A$25,0),MATCH('Line&amp;Pheonix'!L939,Rate!$B$3:$M$3,0))*O939*0.8,INDEX(Rate!$B$4:$M$25,MATCH('Line&amp;Pheonix'!N939,Rate!$A$4:$A$25,0),MATCH('Line&amp;Pheonix'!L939,Rate!$B$3:$M$3,0))*O939)),"")</f>
        <v/>
      </c>
      <c r="T939" s="42" t="str">
        <f t="shared" si="49"/>
        <v/>
      </c>
    </row>
    <row r="940" spans="16:20">
      <c r="P940" s="41" t="str">
        <f t="shared" si="47"/>
        <v/>
      </c>
      <c r="Q940" s="41" t="str">
        <f t="shared" si="48"/>
        <v/>
      </c>
      <c r="R940" s="41" t="str">
        <f>IFERROR(IF(K940="handling and wharfage",SUM(P940:Q940),IF(OR(K940="tank",K940="car",K940="boat"),INDEX(Rate!$B$4:$M$25,MATCH('Line&amp;Pheonix'!N940,Rate!$A$4:$A$25,0),MATCH('Line&amp;Pheonix'!L940,Rate!$B$3:$M$3,0))*O940*0.8,INDEX(Rate!$B$4:$M$25,MATCH('Line&amp;Pheonix'!N940,Rate!$A$4:$A$25,0),MATCH('Line&amp;Pheonix'!L940,Rate!$B$3:$M$3,0))*O940)),"")</f>
        <v/>
      </c>
      <c r="T940" s="42" t="str">
        <f t="shared" si="49"/>
        <v/>
      </c>
    </row>
    <row r="941" spans="16:20">
      <c r="P941" s="41" t="str">
        <f t="shared" si="47"/>
        <v/>
      </c>
      <c r="Q941" s="41" t="str">
        <f t="shared" si="48"/>
        <v/>
      </c>
      <c r="R941" s="41" t="str">
        <f>IFERROR(IF(K941="handling and wharfage",SUM(P941:Q941),IF(OR(K941="tank",K941="car",K941="boat"),INDEX(Rate!$B$4:$M$25,MATCH('Line&amp;Pheonix'!N941,Rate!$A$4:$A$25,0),MATCH('Line&amp;Pheonix'!L941,Rate!$B$3:$M$3,0))*O941*0.8,INDEX(Rate!$B$4:$M$25,MATCH('Line&amp;Pheonix'!N941,Rate!$A$4:$A$25,0),MATCH('Line&amp;Pheonix'!L941,Rate!$B$3:$M$3,0))*O941)),"")</f>
        <v/>
      </c>
      <c r="T941" s="42" t="str">
        <f t="shared" si="49"/>
        <v/>
      </c>
    </row>
    <row r="942" spans="16:20">
      <c r="P942" s="41" t="str">
        <f t="shared" si="47"/>
        <v/>
      </c>
      <c r="Q942" s="41" t="str">
        <f t="shared" si="48"/>
        <v/>
      </c>
      <c r="R942" s="41" t="str">
        <f>IFERROR(IF(K942="handling and wharfage",SUM(P942:Q942),IF(OR(K942="tank",K942="car",K942="boat"),INDEX(Rate!$B$4:$M$25,MATCH('Line&amp;Pheonix'!N942,Rate!$A$4:$A$25,0),MATCH('Line&amp;Pheonix'!L942,Rate!$B$3:$M$3,0))*O942*0.8,INDEX(Rate!$B$4:$M$25,MATCH('Line&amp;Pheonix'!N942,Rate!$A$4:$A$25,0),MATCH('Line&amp;Pheonix'!L942,Rate!$B$3:$M$3,0))*O942)),"")</f>
        <v/>
      </c>
      <c r="T942" s="42" t="str">
        <f t="shared" si="49"/>
        <v/>
      </c>
    </row>
    <row r="943" spans="16:20">
      <c r="P943" s="41" t="str">
        <f t="shared" si="47"/>
        <v/>
      </c>
      <c r="Q943" s="41" t="str">
        <f t="shared" si="48"/>
        <v/>
      </c>
      <c r="R943" s="41" t="str">
        <f>IFERROR(IF(K943="handling and wharfage",SUM(P943:Q943),IF(OR(K943="tank",K943="car",K943="boat"),INDEX(Rate!$B$4:$M$25,MATCH('Line&amp;Pheonix'!N943,Rate!$A$4:$A$25,0),MATCH('Line&amp;Pheonix'!L943,Rate!$B$3:$M$3,0))*O943*0.8,INDEX(Rate!$B$4:$M$25,MATCH('Line&amp;Pheonix'!N943,Rate!$A$4:$A$25,0),MATCH('Line&amp;Pheonix'!L943,Rate!$B$3:$M$3,0))*O943)),"")</f>
        <v/>
      </c>
      <c r="T943" s="42" t="str">
        <f t="shared" si="49"/>
        <v/>
      </c>
    </row>
    <row r="944" spans="16:20">
      <c r="P944" s="41" t="str">
        <f t="shared" si="47"/>
        <v/>
      </c>
      <c r="Q944" s="41" t="str">
        <f t="shared" si="48"/>
        <v/>
      </c>
      <c r="R944" s="41" t="str">
        <f>IFERROR(IF(K944="handling and wharfage",SUM(P944:Q944),IF(OR(K944="tank",K944="car",K944="boat"),INDEX(Rate!$B$4:$M$25,MATCH('Line&amp;Pheonix'!N944,Rate!$A$4:$A$25,0),MATCH('Line&amp;Pheonix'!L944,Rate!$B$3:$M$3,0))*O944*0.8,INDEX(Rate!$B$4:$M$25,MATCH('Line&amp;Pheonix'!N944,Rate!$A$4:$A$25,0),MATCH('Line&amp;Pheonix'!L944,Rate!$B$3:$M$3,0))*O944)),"")</f>
        <v/>
      </c>
      <c r="T944" s="42" t="str">
        <f t="shared" si="49"/>
        <v/>
      </c>
    </row>
    <row r="945" spans="16:20">
      <c r="P945" s="41" t="str">
        <f t="shared" si="47"/>
        <v/>
      </c>
      <c r="Q945" s="41" t="str">
        <f t="shared" si="48"/>
        <v/>
      </c>
      <c r="R945" s="41" t="str">
        <f>IFERROR(IF(K945="handling and wharfage",SUM(P945:Q945),IF(OR(K945="tank",K945="car",K945="boat"),INDEX(Rate!$B$4:$M$25,MATCH('Line&amp;Pheonix'!N945,Rate!$A$4:$A$25,0),MATCH('Line&amp;Pheonix'!L945,Rate!$B$3:$M$3,0))*O945*0.8,INDEX(Rate!$B$4:$M$25,MATCH('Line&amp;Pheonix'!N945,Rate!$A$4:$A$25,0),MATCH('Line&amp;Pheonix'!L945,Rate!$B$3:$M$3,0))*O945)),"")</f>
        <v/>
      </c>
      <c r="T945" s="42" t="str">
        <f t="shared" si="49"/>
        <v/>
      </c>
    </row>
    <row r="946" spans="16:20">
      <c r="P946" s="41" t="str">
        <f t="shared" ref="P946:P1009" si="50">IF(OR(K946="handling and wharfage",K946="rau handling and wharfage"),O946*42.1,"")</f>
        <v/>
      </c>
      <c r="Q946" s="41" t="str">
        <f t="shared" ref="Q946:Q1009" si="51">IF(K946&lt;&gt;"handling and wharfage","",O946*3.5)</f>
        <v/>
      </c>
      <c r="R946" s="41" t="str">
        <f>IFERROR(IF(K946="handling and wharfage",SUM(P946:Q946),IF(OR(K946="tank",K946="car",K946="boat"),INDEX(Rate!$B$4:$M$25,MATCH('Line&amp;Pheonix'!N946,Rate!$A$4:$A$25,0),MATCH('Line&amp;Pheonix'!L946,Rate!$B$3:$M$3,0))*O946*0.8,INDEX(Rate!$B$4:$M$25,MATCH('Line&amp;Pheonix'!N946,Rate!$A$4:$A$25,0),MATCH('Line&amp;Pheonix'!L946,Rate!$B$3:$M$3,0))*O946)),"")</f>
        <v/>
      </c>
      <c r="T946" s="42" t="str">
        <f t="shared" ref="T946:T1009" si="52">IF(ISBLANK(K946),"",IF(K946&lt;&gt;"handling and wharfage","F0070000061A","E31180000331"))</f>
        <v/>
      </c>
    </row>
    <row r="947" spans="16:20">
      <c r="P947" s="41" t="str">
        <f t="shared" si="50"/>
        <v/>
      </c>
      <c r="Q947" s="41" t="str">
        <f t="shared" si="51"/>
        <v/>
      </c>
      <c r="R947" s="41" t="str">
        <f>IFERROR(IF(K947="handling and wharfage",SUM(P947:Q947),IF(OR(K947="tank",K947="car",K947="boat"),INDEX(Rate!$B$4:$M$25,MATCH('Line&amp;Pheonix'!N947,Rate!$A$4:$A$25,0),MATCH('Line&amp;Pheonix'!L947,Rate!$B$3:$M$3,0))*O947*0.8,INDEX(Rate!$B$4:$M$25,MATCH('Line&amp;Pheonix'!N947,Rate!$A$4:$A$25,0),MATCH('Line&amp;Pheonix'!L947,Rate!$B$3:$M$3,0))*O947)),"")</f>
        <v/>
      </c>
      <c r="T947" s="42" t="str">
        <f t="shared" si="52"/>
        <v/>
      </c>
    </row>
    <row r="948" spans="16:20">
      <c r="P948" s="41" t="str">
        <f t="shared" si="50"/>
        <v/>
      </c>
      <c r="Q948" s="41" t="str">
        <f t="shared" si="51"/>
        <v/>
      </c>
      <c r="R948" s="41" t="str">
        <f>IFERROR(IF(K948="handling and wharfage",SUM(P948:Q948),IF(OR(K948="tank",K948="car",K948="boat"),INDEX(Rate!$B$4:$M$25,MATCH('Line&amp;Pheonix'!N948,Rate!$A$4:$A$25,0),MATCH('Line&amp;Pheonix'!L948,Rate!$B$3:$M$3,0))*O948*0.8,INDEX(Rate!$B$4:$M$25,MATCH('Line&amp;Pheonix'!N948,Rate!$A$4:$A$25,0),MATCH('Line&amp;Pheonix'!L948,Rate!$B$3:$M$3,0))*O948)),"")</f>
        <v/>
      </c>
      <c r="T948" s="42" t="str">
        <f t="shared" si="52"/>
        <v/>
      </c>
    </row>
    <row r="949" spans="16:20">
      <c r="P949" s="41" t="str">
        <f t="shared" si="50"/>
        <v/>
      </c>
      <c r="Q949" s="41" t="str">
        <f t="shared" si="51"/>
        <v/>
      </c>
      <c r="R949" s="41" t="str">
        <f>IFERROR(IF(K949="handling and wharfage",SUM(P949:Q949),IF(OR(K949="tank",K949="car",K949="boat"),INDEX(Rate!$B$4:$M$25,MATCH('Line&amp;Pheonix'!N949,Rate!$A$4:$A$25,0),MATCH('Line&amp;Pheonix'!L949,Rate!$B$3:$M$3,0))*O949*0.8,INDEX(Rate!$B$4:$M$25,MATCH('Line&amp;Pheonix'!N949,Rate!$A$4:$A$25,0),MATCH('Line&amp;Pheonix'!L949,Rate!$B$3:$M$3,0))*O949)),"")</f>
        <v/>
      </c>
      <c r="T949" s="42" t="str">
        <f t="shared" si="52"/>
        <v/>
      </c>
    </row>
    <row r="950" spans="16:20">
      <c r="P950" s="41" t="str">
        <f t="shared" si="50"/>
        <v/>
      </c>
      <c r="Q950" s="41" t="str">
        <f t="shared" si="51"/>
        <v/>
      </c>
      <c r="R950" s="41" t="str">
        <f>IFERROR(IF(K950="handling and wharfage",SUM(P950:Q950),IF(OR(K950="tank",K950="car",K950="boat"),INDEX(Rate!$B$4:$M$25,MATCH('Line&amp;Pheonix'!N950,Rate!$A$4:$A$25,0),MATCH('Line&amp;Pheonix'!L950,Rate!$B$3:$M$3,0))*O950*0.8,INDEX(Rate!$B$4:$M$25,MATCH('Line&amp;Pheonix'!N950,Rate!$A$4:$A$25,0),MATCH('Line&amp;Pheonix'!L950,Rate!$B$3:$M$3,0))*O950)),"")</f>
        <v/>
      </c>
      <c r="T950" s="42" t="str">
        <f t="shared" si="52"/>
        <v/>
      </c>
    </row>
    <row r="951" spans="16:20">
      <c r="P951" s="41" t="str">
        <f t="shared" si="50"/>
        <v/>
      </c>
      <c r="Q951" s="41" t="str">
        <f t="shared" si="51"/>
        <v/>
      </c>
      <c r="R951" s="41" t="str">
        <f>IFERROR(IF(K951="handling and wharfage",SUM(P951:Q951),IF(OR(K951="tank",K951="car",K951="boat"),INDEX(Rate!$B$4:$M$25,MATCH('Line&amp;Pheonix'!N951,Rate!$A$4:$A$25,0),MATCH('Line&amp;Pheonix'!L951,Rate!$B$3:$M$3,0))*O951*0.8,INDEX(Rate!$B$4:$M$25,MATCH('Line&amp;Pheonix'!N951,Rate!$A$4:$A$25,0),MATCH('Line&amp;Pheonix'!L951,Rate!$B$3:$M$3,0))*O951)),"")</f>
        <v/>
      </c>
      <c r="T951" s="42" t="str">
        <f t="shared" si="52"/>
        <v/>
      </c>
    </row>
    <row r="952" spans="16:20">
      <c r="P952" s="41" t="str">
        <f t="shared" si="50"/>
        <v/>
      </c>
      <c r="Q952" s="41" t="str">
        <f t="shared" si="51"/>
        <v/>
      </c>
      <c r="R952" s="41" t="str">
        <f>IFERROR(IF(K952="handling and wharfage",SUM(P952:Q952),IF(OR(K952="tank",K952="car",K952="boat"),INDEX(Rate!$B$4:$M$25,MATCH('Line&amp;Pheonix'!N952,Rate!$A$4:$A$25,0),MATCH('Line&amp;Pheonix'!L952,Rate!$B$3:$M$3,0))*O952*0.8,INDEX(Rate!$B$4:$M$25,MATCH('Line&amp;Pheonix'!N952,Rate!$A$4:$A$25,0),MATCH('Line&amp;Pheonix'!L952,Rate!$B$3:$M$3,0))*O952)),"")</f>
        <v/>
      </c>
      <c r="T952" s="42" t="str">
        <f t="shared" si="52"/>
        <v/>
      </c>
    </row>
    <row r="953" spans="16:20">
      <c r="P953" s="41" t="str">
        <f t="shared" si="50"/>
        <v/>
      </c>
      <c r="Q953" s="41" t="str">
        <f t="shared" si="51"/>
        <v/>
      </c>
      <c r="R953" s="41" t="str">
        <f>IFERROR(IF(K953="handling and wharfage",SUM(P953:Q953),IF(OR(K953="tank",K953="car",K953="boat"),INDEX(Rate!$B$4:$M$25,MATCH('Line&amp;Pheonix'!N953,Rate!$A$4:$A$25,0),MATCH('Line&amp;Pheonix'!L953,Rate!$B$3:$M$3,0))*O953*0.8,INDEX(Rate!$B$4:$M$25,MATCH('Line&amp;Pheonix'!N953,Rate!$A$4:$A$25,0),MATCH('Line&amp;Pheonix'!L953,Rate!$B$3:$M$3,0))*O953)),"")</f>
        <v/>
      </c>
      <c r="T953" s="42" t="str">
        <f t="shared" si="52"/>
        <v/>
      </c>
    </row>
    <row r="954" spans="16:20">
      <c r="P954" s="41" t="str">
        <f t="shared" si="50"/>
        <v/>
      </c>
      <c r="Q954" s="41" t="str">
        <f t="shared" si="51"/>
        <v/>
      </c>
      <c r="R954" s="41" t="str">
        <f>IFERROR(IF(K954="handling and wharfage",SUM(P954:Q954),IF(OR(K954="tank",K954="car",K954="boat"),INDEX(Rate!$B$4:$M$25,MATCH('Line&amp;Pheonix'!N954,Rate!$A$4:$A$25,0),MATCH('Line&amp;Pheonix'!L954,Rate!$B$3:$M$3,0))*O954*0.8,INDEX(Rate!$B$4:$M$25,MATCH('Line&amp;Pheonix'!N954,Rate!$A$4:$A$25,0),MATCH('Line&amp;Pheonix'!L954,Rate!$B$3:$M$3,0))*O954)),"")</f>
        <v/>
      </c>
      <c r="T954" s="42" t="str">
        <f t="shared" si="52"/>
        <v/>
      </c>
    </row>
    <row r="955" spans="16:20">
      <c r="P955" s="41" t="str">
        <f t="shared" si="50"/>
        <v/>
      </c>
      <c r="Q955" s="41" t="str">
        <f t="shared" si="51"/>
        <v/>
      </c>
      <c r="R955" s="41" t="str">
        <f>IFERROR(IF(K955="handling and wharfage",SUM(P955:Q955),IF(OR(K955="tank",K955="car",K955="boat"),INDEX(Rate!$B$4:$M$25,MATCH('Line&amp;Pheonix'!N955,Rate!$A$4:$A$25,0),MATCH('Line&amp;Pheonix'!L955,Rate!$B$3:$M$3,0))*O955*0.8,INDEX(Rate!$B$4:$M$25,MATCH('Line&amp;Pheonix'!N955,Rate!$A$4:$A$25,0),MATCH('Line&amp;Pheonix'!L955,Rate!$B$3:$M$3,0))*O955)),"")</f>
        <v/>
      </c>
      <c r="T955" s="42" t="str">
        <f t="shared" si="52"/>
        <v/>
      </c>
    </row>
    <row r="956" spans="16:20">
      <c r="P956" s="41" t="str">
        <f t="shared" si="50"/>
        <v/>
      </c>
      <c r="Q956" s="41" t="str">
        <f t="shared" si="51"/>
        <v/>
      </c>
      <c r="R956" s="41" t="str">
        <f>IFERROR(IF(K956="handling and wharfage",SUM(P956:Q956),IF(OR(K956="tank",K956="car",K956="boat"),INDEX(Rate!$B$4:$M$25,MATCH('Line&amp;Pheonix'!N956,Rate!$A$4:$A$25,0),MATCH('Line&amp;Pheonix'!L956,Rate!$B$3:$M$3,0))*O956*0.8,INDEX(Rate!$B$4:$M$25,MATCH('Line&amp;Pheonix'!N956,Rate!$A$4:$A$25,0),MATCH('Line&amp;Pheonix'!L956,Rate!$B$3:$M$3,0))*O956)),"")</f>
        <v/>
      </c>
      <c r="T956" s="42" t="str">
        <f t="shared" si="52"/>
        <v/>
      </c>
    </row>
    <row r="957" spans="16:20">
      <c r="P957" s="41" t="str">
        <f t="shared" si="50"/>
        <v/>
      </c>
      <c r="Q957" s="41" t="str">
        <f t="shared" si="51"/>
        <v/>
      </c>
      <c r="R957" s="41" t="str">
        <f>IFERROR(IF(K957="handling and wharfage",SUM(P957:Q957),IF(OR(K957="tank",K957="car",K957="boat"),INDEX(Rate!$B$4:$M$25,MATCH('Line&amp;Pheonix'!N957,Rate!$A$4:$A$25,0),MATCH('Line&amp;Pheonix'!L957,Rate!$B$3:$M$3,0))*O957*0.8,INDEX(Rate!$B$4:$M$25,MATCH('Line&amp;Pheonix'!N957,Rate!$A$4:$A$25,0),MATCH('Line&amp;Pheonix'!L957,Rate!$B$3:$M$3,0))*O957)),"")</f>
        <v/>
      </c>
      <c r="T957" s="42" t="str">
        <f t="shared" si="52"/>
        <v/>
      </c>
    </row>
    <row r="958" spans="16:20">
      <c r="P958" s="41" t="str">
        <f t="shared" si="50"/>
        <v/>
      </c>
      <c r="Q958" s="41" t="str">
        <f t="shared" si="51"/>
        <v/>
      </c>
      <c r="R958" s="41" t="str">
        <f>IFERROR(IF(K958="handling and wharfage",SUM(P958:Q958),IF(OR(K958="tank",K958="car",K958="boat"),INDEX(Rate!$B$4:$M$25,MATCH('Line&amp;Pheonix'!N958,Rate!$A$4:$A$25,0),MATCH('Line&amp;Pheonix'!L958,Rate!$B$3:$M$3,0))*O958*0.8,INDEX(Rate!$B$4:$M$25,MATCH('Line&amp;Pheonix'!N958,Rate!$A$4:$A$25,0),MATCH('Line&amp;Pheonix'!L958,Rate!$B$3:$M$3,0))*O958)),"")</f>
        <v/>
      </c>
      <c r="T958" s="42" t="str">
        <f t="shared" si="52"/>
        <v/>
      </c>
    </row>
    <row r="959" spans="16:20">
      <c r="P959" s="41" t="str">
        <f t="shared" si="50"/>
        <v/>
      </c>
      <c r="Q959" s="41" t="str">
        <f t="shared" si="51"/>
        <v/>
      </c>
      <c r="R959" s="41" t="str">
        <f>IFERROR(IF(K959="handling and wharfage",SUM(P959:Q959),IF(OR(K959="tank",K959="car",K959="boat"),INDEX(Rate!$B$4:$M$25,MATCH('Line&amp;Pheonix'!N959,Rate!$A$4:$A$25,0),MATCH('Line&amp;Pheonix'!L959,Rate!$B$3:$M$3,0))*O959*0.8,INDEX(Rate!$B$4:$M$25,MATCH('Line&amp;Pheonix'!N959,Rate!$A$4:$A$25,0),MATCH('Line&amp;Pheonix'!L959,Rate!$B$3:$M$3,0))*O959)),"")</f>
        <v/>
      </c>
      <c r="T959" s="42" t="str">
        <f t="shared" si="52"/>
        <v/>
      </c>
    </row>
    <row r="960" spans="16:20">
      <c r="P960" s="41" t="str">
        <f t="shared" si="50"/>
        <v/>
      </c>
      <c r="Q960" s="41" t="str">
        <f t="shared" si="51"/>
        <v/>
      </c>
      <c r="R960" s="41" t="str">
        <f>IFERROR(IF(K960="handling and wharfage",SUM(P960:Q960),IF(OR(K960="tank",K960="car",K960="boat"),INDEX(Rate!$B$4:$M$25,MATCH('Line&amp;Pheonix'!N960,Rate!$A$4:$A$25,0),MATCH('Line&amp;Pheonix'!L960,Rate!$B$3:$M$3,0))*O960*0.8,INDEX(Rate!$B$4:$M$25,MATCH('Line&amp;Pheonix'!N960,Rate!$A$4:$A$25,0),MATCH('Line&amp;Pheonix'!L960,Rate!$B$3:$M$3,0))*O960)),"")</f>
        <v/>
      </c>
      <c r="T960" s="42" t="str">
        <f t="shared" si="52"/>
        <v/>
      </c>
    </row>
    <row r="961" spans="16:20">
      <c r="P961" s="41" t="str">
        <f t="shared" si="50"/>
        <v/>
      </c>
      <c r="Q961" s="41" t="str">
        <f t="shared" si="51"/>
        <v/>
      </c>
      <c r="R961" s="41" t="str">
        <f>IFERROR(IF(K961="handling and wharfage",SUM(P961:Q961),IF(OR(K961="tank",K961="car",K961="boat"),INDEX(Rate!$B$4:$M$25,MATCH('Line&amp;Pheonix'!N961,Rate!$A$4:$A$25,0),MATCH('Line&amp;Pheonix'!L961,Rate!$B$3:$M$3,0))*O961*0.8,INDEX(Rate!$B$4:$M$25,MATCH('Line&amp;Pheonix'!N961,Rate!$A$4:$A$25,0),MATCH('Line&amp;Pheonix'!L961,Rate!$B$3:$M$3,0))*O961)),"")</f>
        <v/>
      </c>
      <c r="T961" s="42" t="str">
        <f t="shared" si="52"/>
        <v/>
      </c>
    </row>
    <row r="962" spans="16:20">
      <c r="P962" s="41" t="str">
        <f t="shared" si="50"/>
        <v/>
      </c>
      <c r="Q962" s="41" t="str">
        <f t="shared" si="51"/>
        <v/>
      </c>
      <c r="R962" s="41" t="str">
        <f>IFERROR(IF(K962="handling and wharfage",SUM(P962:Q962),IF(OR(K962="tank",K962="car",K962="boat"),INDEX(Rate!$B$4:$M$25,MATCH('Line&amp;Pheonix'!N962,Rate!$A$4:$A$25,0),MATCH('Line&amp;Pheonix'!L962,Rate!$B$3:$M$3,0))*O962*0.8,INDEX(Rate!$B$4:$M$25,MATCH('Line&amp;Pheonix'!N962,Rate!$A$4:$A$25,0),MATCH('Line&amp;Pheonix'!L962,Rate!$B$3:$M$3,0))*O962)),"")</f>
        <v/>
      </c>
      <c r="T962" s="42" t="str">
        <f t="shared" si="52"/>
        <v/>
      </c>
    </row>
    <row r="963" spans="16:20">
      <c r="P963" s="41" t="str">
        <f t="shared" si="50"/>
        <v/>
      </c>
      <c r="Q963" s="41" t="str">
        <f t="shared" si="51"/>
        <v/>
      </c>
      <c r="R963" s="41" t="str">
        <f>IFERROR(IF(K963="handling and wharfage",SUM(P963:Q963),IF(OR(K963="tank",K963="car",K963="boat"),INDEX(Rate!$B$4:$M$25,MATCH('Line&amp;Pheonix'!N963,Rate!$A$4:$A$25,0),MATCH('Line&amp;Pheonix'!L963,Rate!$B$3:$M$3,0))*O963*0.8,INDEX(Rate!$B$4:$M$25,MATCH('Line&amp;Pheonix'!N963,Rate!$A$4:$A$25,0),MATCH('Line&amp;Pheonix'!L963,Rate!$B$3:$M$3,0))*O963)),"")</f>
        <v/>
      </c>
      <c r="T963" s="42" t="str">
        <f t="shared" si="52"/>
        <v/>
      </c>
    </row>
    <row r="964" spans="16:20">
      <c r="P964" s="41" t="str">
        <f t="shared" si="50"/>
        <v/>
      </c>
      <c r="Q964" s="41" t="str">
        <f t="shared" si="51"/>
        <v/>
      </c>
      <c r="R964" s="41" t="str">
        <f>IFERROR(IF(K964="handling and wharfage",SUM(P964:Q964),IF(OR(K964="tank",K964="car",K964="boat"),INDEX(Rate!$B$4:$M$25,MATCH('Line&amp;Pheonix'!N964,Rate!$A$4:$A$25,0),MATCH('Line&amp;Pheonix'!L964,Rate!$B$3:$M$3,0))*O964*0.8,INDEX(Rate!$B$4:$M$25,MATCH('Line&amp;Pheonix'!N964,Rate!$A$4:$A$25,0),MATCH('Line&amp;Pheonix'!L964,Rate!$B$3:$M$3,0))*O964)),"")</f>
        <v/>
      </c>
      <c r="T964" s="42" t="str">
        <f t="shared" si="52"/>
        <v/>
      </c>
    </row>
    <row r="965" spans="16:20">
      <c r="P965" s="41" t="str">
        <f t="shared" si="50"/>
        <v/>
      </c>
      <c r="Q965" s="41" t="str">
        <f t="shared" si="51"/>
        <v/>
      </c>
      <c r="R965" s="41" t="str">
        <f>IFERROR(IF(K965="handling and wharfage",SUM(P965:Q965),IF(OR(K965="tank",K965="car",K965="boat"),INDEX(Rate!$B$4:$M$25,MATCH('Line&amp;Pheonix'!N965,Rate!$A$4:$A$25,0),MATCH('Line&amp;Pheonix'!L965,Rate!$B$3:$M$3,0))*O965*0.8,INDEX(Rate!$B$4:$M$25,MATCH('Line&amp;Pheonix'!N965,Rate!$A$4:$A$25,0),MATCH('Line&amp;Pheonix'!L965,Rate!$B$3:$M$3,0))*O965)),"")</f>
        <v/>
      </c>
      <c r="T965" s="42" t="str">
        <f t="shared" si="52"/>
        <v/>
      </c>
    </row>
    <row r="966" spans="16:20">
      <c r="P966" s="41" t="str">
        <f t="shared" si="50"/>
        <v/>
      </c>
      <c r="Q966" s="41" t="str">
        <f t="shared" si="51"/>
        <v/>
      </c>
      <c r="R966" s="41" t="str">
        <f>IFERROR(IF(K966="handling and wharfage",SUM(P966:Q966),IF(OR(K966="tank",K966="car",K966="boat"),INDEX(Rate!$B$4:$M$25,MATCH('Line&amp;Pheonix'!N966,Rate!$A$4:$A$25,0),MATCH('Line&amp;Pheonix'!L966,Rate!$B$3:$M$3,0))*O966*0.8,INDEX(Rate!$B$4:$M$25,MATCH('Line&amp;Pheonix'!N966,Rate!$A$4:$A$25,0),MATCH('Line&amp;Pheonix'!L966,Rate!$B$3:$M$3,0))*O966)),"")</f>
        <v/>
      </c>
      <c r="T966" s="42" t="str">
        <f t="shared" si="52"/>
        <v/>
      </c>
    </row>
    <row r="967" spans="16:20">
      <c r="P967" s="41" t="str">
        <f t="shared" si="50"/>
        <v/>
      </c>
      <c r="Q967" s="41" t="str">
        <f t="shared" si="51"/>
        <v/>
      </c>
      <c r="R967" s="41" t="str">
        <f>IFERROR(IF(K967="handling and wharfage",SUM(P967:Q967),IF(OR(K967="tank",K967="car",K967="boat"),INDEX(Rate!$B$4:$M$25,MATCH('Line&amp;Pheonix'!N967,Rate!$A$4:$A$25,0),MATCH('Line&amp;Pheonix'!L967,Rate!$B$3:$M$3,0))*O967*0.8,INDEX(Rate!$B$4:$M$25,MATCH('Line&amp;Pheonix'!N967,Rate!$A$4:$A$25,0),MATCH('Line&amp;Pheonix'!L967,Rate!$B$3:$M$3,0))*O967)),"")</f>
        <v/>
      </c>
      <c r="T967" s="42" t="str">
        <f t="shared" si="52"/>
        <v/>
      </c>
    </row>
    <row r="968" spans="16:20">
      <c r="P968" s="41" t="str">
        <f t="shared" si="50"/>
        <v/>
      </c>
      <c r="Q968" s="41" t="str">
        <f t="shared" si="51"/>
        <v/>
      </c>
      <c r="R968" s="41" t="str">
        <f>IFERROR(IF(K968="handling and wharfage",SUM(P968:Q968),IF(OR(K968="tank",K968="car",K968="boat"),INDEX(Rate!$B$4:$M$25,MATCH('Line&amp;Pheonix'!N968,Rate!$A$4:$A$25,0),MATCH('Line&amp;Pheonix'!L968,Rate!$B$3:$M$3,0))*O968*0.8,INDEX(Rate!$B$4:$M$25,MATCH('Line&amp;Pheonix'!N968,Rate!$A$4:$A$25,0),MATCH('Line&amp;Pheonix'!L968,Rate!$B$3:$M$3,0))*O968)),"")</f>
        <v/>
      </c>
      <c r="T968" s="42" t="str">
        <f t="shared" si="52"/>
        <v/>
      </c>
    </row>
    <row r="969" spans="16:20">
      <c r="P969" s="41" t="str">
        <f t="shared" si="50"/>
        <v/>
      </c>
      <c r="Q969" s="41" t="str">
        <f t="shared" si="51"/>
        <v/>
      </c>
      <c r="R969" s="41" t="str">
        <f>IFERROR(IF(K969="handling and wharfage",SUM(P969:Q969),IF(OR(K969="tank",K969="car",K969="boat"),INDEX(Rate!$B$4:$M$25,MATCH('Line&amp;Pheonix'!N969,Rate!$A$4:$A$25,0),MATCH('Line&amp;Pheonix'!L969,Rate!$B$3:$M$3,0))*O969*0.8,INDEX(Rate!$B$4:$M$25,MATCH('Line&amp;Pheonix'!N969,Rate!$A$4:$A$25,0),MATCH('Line&amp;Pheonix'!L969,Rate!$B$3:$M$3,0))*O969)),"")</f>
        <v/>
      </c>
      <c r="T969" s="42" t="str">
        <f t="shared" si="52"/>
        <v/>
      </c>
    </row>
    <row r="970" spans="16:20">
      <c r="P970" s="41" t="str">
        <f t="shared" si="50"/>
        <v/>
      </c>
      <c r="Q970" s="41" t="str">
        <f t="shared" si="51"/>
        <v/>
      </c>
      <c r="R970" s="41" t="str">
        <f>IFERROR(IF(K970="handling and wharfage",SUM(P970:Q970),IF(OR(K970="tank",K970="car",K970="boat"),INDEX(Rate!$B$4:$M$25,MATCH('Line&amp;Pheonix'!N970,Rate!$A$4:$A$25,0),MATCH('Line&amp;Pheonix'!L970,Rate!$B$3:$M$3,0))*O970*0.8,INDEX(Rate!$B$4:$M$25,MATCH('Line&amp;Pheonix'!N970,Rate!$A$4:$A$25,0),MATCH('Line&amp;Pheonix'!L970,Rate!$B$3:$M$3,0))*O970)),"")</f>
        <v/>
      </c>
      <c r="T970" s="42" t="str">
        <f t="shared" si="52"/>
        <v/>
      </c>
    </row>
    <row r="971" spans="16:20">
      <c r="P971" s="41" t="str">
        <f t="shared" si="50"/>
        <v/>
      </c>
      <c r="Q971" s="41" t="str">
        <f t="shared" si="51"/>
        <v/>
      </c>
      <c r="R971" s="41" t="str">
        <f>IFERROR(IF(K971="handling and wharfage",SUM(P971:Q971),IF(OR(K971="tank",K971="car",K971="boat"),INDEX(Rate!$B$4:$M$25,MATCH('Line&amp;Pheonix'!N971,Rate!$A$4:$A$25,0),MATCH('Line&amp;Pheonix'!L971,Rate!$B$3:$M$3,0))*O971*0.8,INDEX(Rate!$B$4:$M$25,MATCH('Line&amp;Pheonix'!N971,Rate!$A$4:$A$25,0),MATCH('Line&amp;Pheonix'!L971,Rate!$B$3:$M$3,0))*O971)),"")</f>
        <v/>
      </c>
      <c r="T971" s="42" t="str">
        <f t="shared" si="52"/>
        <v/>
      </c>
    </row>
    <row r="972" spans="16:20">
      <c r="P972" s="41" t="str">
        <f t="shared" si="50"/>
        <v/>
      </c>
      <c r="Q972" s="41" t="str">
        <f t="shared" si="51"/>
        <v/>
      </c>
      <c r="R972" s="41" t="str">
        <f>IFERROR(IF(K972="handling and wharfage",SUM(P972:Q972),IF(OR(K972="tank",K972="car",K972="boat"),INDEX(Rate!$B$4:$M$25,MATCH('Line&amp;Pheonix'!N972,Rate!$A$4:$A$25,0),MATCH('Line&amp;Pheonix'!L972,Rate!$B$3:$M$3,0))*O972*0.8,INDEX(Rate!$B$4:$M$25,MATCH('Line&amp;Pheonix'!N972,Rate!$A$4:$A$25,0),MATCH('Line&amp;Pheonix'!L972,Rate!$B$3:$M$3,0))*O972)),"")</f>
        <v/>
      </c>
      <c r="T972" s="42" t="str">
        <f t="shared" si="52"/>
        <v/>
      </c>
    </row>
    <row r="973" spans="16:20">
      <c r="P973" s="41" t="str">
        <f t="shared" si="50"/>
        <v/>
      </c>
      <c r="Q973" s="41" t="str">
        <f t="shared" si="51"/>
        <v/>
      </c>
      <c r="R973" s="41" t="str">
        <f>IFERROR(IF(K973="handling and wharfage",SUM(P973:Q973),IF(OR(K973="tank",K973="car",K973="boat"),INDEX(Rate!$B$4:$M$25,MATCH('Line&amp;Pheonix'!N973,Rate!$A$4:$A$25,0),MATCH('Line&amp;Pheonix'!L973,Rate!$B$3:$M$3,0))*O973*0.8,INDEX(Rate!$B$4:$M$25,MATCH('Line&amp;Pheonix'!N973,Rate!$A$4:$A$25,0),MATCH('Line&amp;Pheonix'!L973,Rate!$B$3:$M$3,0))*O973)),"")</f>
        <v/>
      </c>
      <c r="T973" s="42" t="str">
        <f t="shared" si="52"/>
        <v/>
      </c>
    </row>
    <row r="974" spans="16:20">
      <c r="P974" s="41" t="str">
        <f t="shared" si="50"/>
        <v/>
      </c>
      <c r="Q974" s="41" t="str">
        <f t="shared" si="51"/>
        <v/>
      </c>
      <c r="R974" s="41" t="str">
        <f>IFERROR(IF(K974="handling and wharfage",SUM(P974:Q974),IF(OR(K974="tank",K974="car",K974="boat"),INDEX(Rate!$B$4:$M$25,MATCH('Line&amp;Pheonix'!N974,Rate!$A$4:$A$25,0),MATCH('Line&amp;Pheonix'!L974,Rate!$B$3:$M$3,0))*O974*0.8,INDEX(Rate!$B$4:$M$25,MATCH('Line&amp;Pheonix'!N974,Rate!$A$4:$A$25,0),MATCH('Line&amp;Pheonix'!L974,Rate!$B$3:$M$3,0))*O974)),"")</f>
        <v/>
      </c>
      <c r="T974" s="42" t="str">
        <f t="shared" si="52"/>
        <v/>
      </c>
    </row>
    <row r="975" spans="16:20">
      <c r="P975" s="41" t="str">
        <f t="shared" si="50"/>
        <v/>
      </c>
      <c r="Q975" s="41" t="str">
        <f t="shared" si="51"/>
        <v/>
      </c>
      <c r="R975" s="41" t="str">
        <f>IFERROR(IF(K975="handling and wharfage",SUM(P975:Q975),IF(OR(K975="tank",K975="car",K975="boat"),INDEX(Rate!$B$4:$M$25,MATCH('Line&amp;Pheonix'!N975,Rate!$A$4:$A$25,0),MATCH('Line&amp;Pheonix'!L975,Rate!$B$3:$M$3,0))*O975*0.8,INDEX(Rate!$B$4:$M$25,MATCH('Line&amp;Pheonix'!N975,Rate!$A$4:$A$25,0),MATCH('Line&amp;Pheonix'!L975,Rate!$B$3:$M$3,0))*O975)),"")</f>
        <v/>
      </c>
      <c r="T975" s="42" t="str">
        <f t="shared" si="52"/>
        <v/>
      </c>
    </row>
    <row r="976" spans="16:20">
      <c r="P976" s="41" t="str">
        <f t="shared" si="50"/>
        <v/>
      </c>
      <c r="Q976" s="41" t="str">
        <f t="shared" si="51"/>
        <v/>
      </c>
      <c r="R976" s="41" t="str">
        <f>IFERROR(IF(K976="handling and wharfage",SUM(P976:Q976),IF(OR(K976="tank",K976="car",K976="boat"),INDEX(Rate!$B$4:$M$25,MATCH('Line&amp;Pheonix'!N976,Rate!$A$4:$A$25,0),MATCH('Line&amp;Pheonix'!L976,Rate!$B$3:$M$3,0))*O976*0.8,INDEX(Rate!$B$4:$M$25,MATCH('Line&amp;Pheonix'!N976,Rate!$A$4:$A$25,0),MATCH('Line&amp;Pheonix'!L976,Rate!$B$3:$M$3,0))*O976)),"")</f>
        <v/>
      </c>
      <c r="T976" s="42" t="str">
        <f t="shared" si="52"/>
        <v/>
      </c>
    </row>
    <row r="977" spans="16:20">
      <c r="P977" s="41" t="str">
        <f t="shared" si="50"/>
        <v/>
      </c>
      <c r="Q977" s="41" t="str">
        <f t="shared" si="51"/>
        <v/>
      </c>
      <c r="R977" s="41" t="str">
        <f>IFERROR(IF(K977="handling and wharfage",SUM(P977:Q977),IF(OR(K977="tank",K977="car",K977="boat"),INDEX(Rate!$B$4:$M$25,MATCH('Line&amp;Pheonix'!N977,Rate!$A$4:$A$25,0),MATCH('Line&amp;Pheonix'!L977,Rate!$B$3:$M$3,0))*O977*0.8,INDEX(Rate!$B$4:$M$25,MATCH('Line&amp;Pheonix'!N977,Rate!$A$4:$A$25,0),MATCH('Line&amp;Pheonix'!L977,Rate!$B$3:$M$3,0))*O977)),"")</f>
        <v/>
      </c>
      <c r="T977" s="42" t="str">
        <f t="shared" si="52"/>
        <v/>
      </c>
    </row>
    <row r="978" spans="16:20">
      <c r="P978" s="41" t="str">
        <f t="shared" si="50"/>
        <v/>
      </c>
      <c r="Q978" s="41" t="str">
        <f t="shared" si="51"/>
        <v/>
      </c>
      <c r="R978" s="41" t="str">
        <f>IFERROR(IF(K978="handling and wharfage",SUM(P978:Q978),IF(OR(K978="tank",K978="car",K978="boat"),INDEX(Rate!$B$4:$M$25,MATCH('Line&amp;Pheonix'!N978,Rate!$A$4:$A$25,0),MATCH('Line&amp;Pheonix'!L978,Rate!$B$3:$M$3,0))*O978*0.8,INDEX(Rate!$B$4:$M$25,MATCH('Line&amp;Pheonix'!N978,Rate!$A$4:$A$25,0),MATCH('Line&amp;Pheonix'!L978,Rate!$B$3:$M$3,0))*O978)),"")</f>
        <v/>
      </c>
      <c r="T978" s="42" t="str">
        <f t="shared" si="52"/>
        <v/>
      </c>
    </row>
    <row r="979" spans="16:20">
      <c r="P979" s="41" t="str">
        <f t="shared" si="50"/>
        <v/>
      </c>
      <c r="Q979" s="41" t="str">
        <f t="shared" si="51"/>
        <v/>
      </c>
      <c r="R979" s="41" t="str">
        <f>IFERROR(IF(K979="handling and wharfage",SUM(P979:Q979),IF(OR(K979="tank",K979="car",K979="boat"),INDEX(Rate!$B$4:$M$25,MATCH('Line&amp;Pheonix'!N979,Rate!$A$4:$A$25,0),MATCH('Line&amp;Pheonix'!L979,Rate!$B$3:$M$3,0))*O979*0.8,INDEX(Rate!$B$4:$M$25,MATCH('Line&amp;Pheonix'!N979,Rate!$A$4:$A$25,0),MATCH('Line&amp;Pheonix'!L979,Rate!$B$3:$M$3,0))*O979)),"")</f>
        <v/>
      </c>
      <c r="T979" s="42" t="str">
        <f t="shared" si="52"/>
        <v/>
      </c>
    </row>
    <row r="980" spans="16:20">
      <c r="P980" s="41" t="str">
        <f t="shared" si="50"/>
        <v/>
      </c>
      <c r="Q980" s="41" t="str">
        <f t="shared" si="51"/>
        <v/>
      </c>
      <c r="R980" s="41" t="str">
        <f>IFERROR(IF(K980="handling and wharfage",SUM(P980:Q980),IF(OR(K980="tank",K980="car",K980="boat"),INDEX(Rate!$B$4:$M$25,MATCH('Line&amp;Pheonix'!N980,Rate!$A$4:$A$25,0),MATCH('Line&amp;Pheonix'!L980,Rate!$B$3:$M$3,0))*O980*0.8,INDEX(Rate!$B$4:$M$25,MATCH('Line&amp;Pheonix'!N980,Rate!$A$4:$A$25,0),MATCH('Line&amp;Pheonix'!L980,Rate!$B$3:$M$3,0))*O980)),"")</f>
        <v/>
      </c>
      <c r="T980" s="42" t="str">
        <f t="shared" si="52"/>
        <v/>
      </c>
    </row>
    <row r="981" spans="16:20">
      <c r="P981" s="41" t="str">
        <f t="shared" si="50"/>
        <v/>
      </c>
      <c r="Q981" s="41" t="str">
        <f t="shared" si="51"/>
        <v/>
      </c>
      <c r="R981" s="41" t="str">
        <f>IFERROR(IF(K981="handling and wharfage",SUM(P981:Q981),IF(OR(K981="tank",K981="car",K981="boat"),INDEX(Rate!$B$4:$M$25,MATCH('Line&amp;Pheonix'!N981,Rate!$A$4:$A$25,0),MATCH('Line&amp;Pheonix'!L981,Rate!$B$3:$M$3,0))*O981*0.8,INDEX(Rate!$B$4:$M$25,MATCH('Line&amp;Pheonix'!N981,Rate!$A$4:$A$25,0),MATCH('Line&amp;Pheonix'!L981,Rate!$B$3:$M$3,0))*O981)),"")</f>
        <v/>
      </c>
      <c r="T981" s="42" t="str">
        <f t="shared" si="52"/>
        <v/>
      </c>
    </row>
    <row r="982" spans="16:20">
      <c r="P982" s="41" t="str">
        <f t="shared" si="50"/>
        <v/>
      </c>
      <c r="Q982" s="41" t="str">
        <f t="shared" si="51"/>
        <v/>
      </c>
      <c r="R982" s="41" t="str">
        <f>IFERROR(IF(K982="handling and wharfage",SUM(P982:Q982),IF(OR(K982="tank",K982="car",K982="boat"),INDEX(Rate!$B$4:$M$25,MATCH('Line&amp;Pheonix'!N982,Rate!$A$4:$A$25,0),MATCH('Line&amp;Pheonix'!L982,Rate!$B$3:$M$3,0))*O982*0.8,INDEX(Rate!$B$4:$M$25,MATCH('Line&amp;Pheonix'!N982,Rate!$A$4:$A$25,0),MATCH('Line&amp;Pheonix'!L982,Rate!$B$3:$M$3,0))*O982)),"")</f>
        <v/>
      </c>
      <c r="T982" s="42" t="str">
        <f t="shared" si="52"/>
        <v/>
      </c>
    </row>
    <row r="983" spans="16:20">
      <c r="P983" s="41" t="str">
        <f t="shared" si="50"/>
        <v/>
      </c>
      <c r="Q983" s="41" t="str">
        <f t="shared" si="51"/>
        <v/>
      </c>
      <c r="R983" s="41" t="str">
        <f>IFERROR(IF(K983="handling and wharfage",SUM(P983:Q983),IF(OR(K983="tank",K983="car",K983="boat"),INDEX(Rate!$B$4:$M$25,MATCH('Line&amp;Pheonix'!N983,Rate!$A$4:$A$25,0),MATCH('Line&amp;Pheonix'!L983,Rate!$B$3:$M$3,0))*O983*0.8,INDEX(Rate!$B$4:$M$25,MATCH('Line&amp;Pheonix'!N983,Rate!$A$4:$A$25,0),MATCH('Line&amp;Pheonix'!L983,Rate!$B$3:$M$3,0))*O983)),"")</f>
        <v/>
      </c>
      <c r="T983" s="42" t="str">
        <f t="shared" si="52"/>
        <v/>
      </c>
    </row>
    <row r="984" spans="16:20">
      <c r="P984" s="41" t="str">
        <f t="shared" si="50"/>
        <v/>
      </c>
      <c r="Q984" s="41" t="str">
        <f t="shared" si="51"/>
        <v/>
      </c>
      <c r="R984" s="41" t="str">
        <f>IFERROR(IF(K984="handling and wharfage",SUM(P984:Q984),IF(OR(K984="tank",K984="car",K984="boat"),INDEX(Rate!$B$4:$M$25,MATCH('Line&amp;Pheonix'!N984,Rate!$A$4:$A$25,0),MATCH('Line&amp;Pheonix'!L984,Rate!$B$3:$M$3,0))*O984*0.8,INDEX(Rate!$B$4:$M$25,MATCH('Line&amp;Pheonix'!N984,Rate!$A$4:$A$25,0),MATCH('Line&amp;Pheonix'!L984,Rate!$B$3:$M$3,0))*O984)),"")</f>
        <v/>
      </c>
      <c r="T984" s="42" t="str">
        <f t="shared" si="52"/>
        <v/>
      </c>
    </row>
    <row r="985" spans="16:20">
      <c r="P985" s="41" t="str">
        <f t="shared" si="50"/>
        <v/>
      </c>
      <c r="Q985" s="41" t="str">
        <f t="shared" si="51"/>
        <v/>
      </c>
      <c r="R985" s="41" t="str">
        <f>IFERROR(IF(K985="handling and wharfage",SUM(P985:Q985),IF(OR(K985="tank",K985="car",K985="boat"),INDEX(Rate!$B$4:$M$25,MATCH('Line&amp;Pheonix'!N985,Rate!$A$4:$A$25,0),MATCH('Line&amp;Pheonix'!L985,Rate!$B$3:$M$3,0))*O985*0.8,INDEX(Rate!$B$4:$M$25,MATCH('Line&amp;Pheonix'!N985,Rate!$A$4:$A$25,0),MATCH('Line&amp;Pheonix'!L985,Rate!$B$3:$M$3,0))*O985)),"")</f>
        <v/>
      </c>
      <c r="T985" s="42" t="str">
        <f t="shared" si="52"/>
        <v/>
      </c>
    </row>
    <row r="986" spans="16:20">
      <c r="P986" s="41" t="str">
        <f t="shared" si="50"/>
        <v/>
      </c>
      <c r="Q986" s="41" t="str">
        <f t="shared" si="51"/>
        <v/>
      </c>
      <c r="R986" s="41" t="str">
        <f>IFERROR(IF(K986="handling and wharfage",SUM(P986:Q986),IF(OR(K986="tank",K986="car",K986="boat"),INDEX(Rate!$B$4:$M$25,MATCH('Line&amp;Pheonix'!N986,Rate!$A$4:$A$25,0),MATCH('Line&amp;Pheonix'!L986,Rate!$B$3:$M$3,0))*O986*0.8,INDEX(Rate!$B$4:$M$25,MATCH('Line&amp;Pheonix'!N986,Rate!$A$4:$A$25,0),MATCH('Line&amp;Pheonix'!L986,Rate!$B$3:$M$3,0))*O986)),"")</f>
        <v/>
      </c>
      <c r="T986" s="42" t="str">
        <f t="shared" si="52"/>
        <v/>
      </c>
    </row>
    <row r="987" spans="16:20">
      <c r="P987" s="41" t="str">
        <f t="shared" si="50"/>
        <v/>
      </c>
      <c r="Q987" s="41" t="str">
        <f t="shared" si="51"/>
        <v/>
      </c>
      <c r="R987" s="41" t="str">
        <f>IFERROR(IF(K987="handling and wharfage",SUM(P987:Q987),IF(OR(K987="tank",K987="car",K987="boat"),INDEX(Rate!$B$4:$M$25,MATCH('Line&amp;Pheonix'!N987,Rate!$A$4:$A$25,0),MATCH('Line&amp;Pheonix'!L987,Rate!$B$3:$M$3,0))*O987*0.8,INDEX(Rate!$B$4:$M$25,MATCH('Line&amp;Pheonix'!N987,Rate!$A$4:$A$25,0),MATCH('Line&amp;Pheonix'!L987,Rate!$B$3:$M$3,0))*O987)),"")</f>
        <v/>
      </c>
      <c r="T987" s="42" t="str">
        <f t="shared" si="52"/>
        <v/>
      </c>
    </row>
    <row r="988" spans="16:20">
      <c r="P988" s="41" t="str">
        <f t="shared" si="50"/>
        <v/>
      </c>
      <c r="Q988" s="41" t="str">
        <f t="shared" si="51"/>
        <v/>
      </c>
      <c r="R988" s="41" t="str">
        <f>IFERROR(IF(K988="handling and wharfage",SUM(P988:Q988),IF(OR(K988="tank",K988="car",K988="boat"),INDEX(Rate!$B$4:$M$25,MATCH('Line&amp;Pheonix'!N988,Rate!$A$4:$A$25,0),MATCH('Line&amp;Pheonix'!L988,Rate!$B$3:$M$3,0))*O988*0.8,INDEX(Rate!$B$4:$M$25,MATCH('Line&amp;Pheonix'!N988,Rate!$A$4:$A$25,0),MATCH('Line&amp;Pheonix'!L988,Rate!$B$3:$M$3,0))*O988)),"")</f>
        <v/>
      </c>
      <c r="T988" s="42" t="str">
        <f t="shared" si="52"/>
        <v/>
      </c>
    </row>
    <row r="989" spans="16:20">
      <c r="P989" s="41" t="str">
        <f t="shared" si="50"/>
        <v/>
      </c>
      <c r="Q989" s="41" t="str">
        <f t="shared" si="51"/>
        <v/>
      </c>
      <c r="R989" s="41" t="str">
        <f>IFERROR(IF(K989="handling and wharfage",SUM(P989:Q989),IF(OR(K989="tank",K989="car",K989="boat"),INDEX(Rate!$B$4:$M$25,MATCH('Line&amp;Pheonix'!N989,Rate!$A$4:$A$25,0),MATCH('Line&amp;Pheonix'!L989,Rate!$B$3:$M$3,0))*O989*0.8,INDEX(Rate!$B$4:$M$25,MATCH('Line&amp;Pheonix'!N989,Rate!$A$4:$A$25,0),MATCH('Line&amp;Pheonix'!L989,Rate!$B$3:$M$3,0))*O989)),"")</f>
        <v/>
      </c>
      <c r="T989" s="42" t="str">
        <f t="shared" si="52"/>
        <v/>
      </c>
    </row>
    <row r="990" spans="16:20">
      <c r="P990" s="41" t="str">
        <f t="shared" si="50"/>
        <v/>
      </c>
      <c r="Q990" s="41" t="str">
        <f t="shared" si="51"/>
        <v/>
      </c>
      <c r="R990" s="41" t="str">
        <f>IFERROR(IF(K990="handling and wharfage",SUM(P990:Q990),IF(OR(K990="tank",K990="car",K990="boat"),INDEX(Rate!$B$4:$M$25,MATCH('Line&amp;Pheonix'!N990,Rate!$A$4:$A$25,0),MATCH('Line&amp;Pheonix'!L990,Rate!$B$3:$M$3,0))*O990*0.8,INDEX(Rate!$B$4:$M$25,MATCH('Line&amp;Pheonix'!N990,Rate!$A$4:$A$25,0),MATCH('Line&amp;Pheonix'!L990,Rate!$B$3:$M$3,0))*O990)),"")</f>
        <v/>
      </c>
      <c r="T990" s="42" t="str">
        <f t="shared" si="52"/>
        <v/>
      </c>
    </row>
    <row r="991" spans="16:20">
      <c r="P991" s="41" t="str">
        <f t="shared" si="50"/>
        <v/>
      </c>
      <c r="Q991" s="41" t="str">
        <f t="shared" si="51"/>
        <v/>
      </c>
      <c r="R991" s="41" t="str">
        <f>IFERROR(IF(K991="handling and wharfage",SUM(P991:Q991),IF(OR(K991="tank",K991="car",K991="boat"),INDEX(Rate!$B$4:$M$25,MATCH('Line&amp;Pheonix'!N991,Rate!$A$4:$A$25,0),MATCH('Line&amp;Pheonix'!L991,Rate!$B$3:$M$3,0))*O991*0.8,INDEX(Rate!$B$4:$M$25,MATCH('Line&amp;Pheonix'!N991,Rate!$A$4:$A$25,0),MATCH('Line&amp;Pheonix'!L991,Rate!$B$3:$M$3,0))*O991)),"")</f>
        <v/>
      </c>
      <c r="T991" s="42" t="str">
        <f t="shared" si="52"/>
        <v/>
      </c>
    </row>
    <row r="992" spans="16:20">
      <c r="P992" s="41" t="str">
        <f t="shared" si="50"/>
        <v/>
      </c>
      <c r="Q992" s="41" t="str">
        <f t="shared" si="51"/>
        <v/>
      </c>
      <c r="R992" s="41" t="str">
        <f>IFERROR(IF(K992="handling and wharfage",SUM(P992:Q992),IF(OR(K992="tank",K992="car",K992="boat"),INDEX(Rate!$B$4:$M$25,MATCH('Line&amp;Pheonix'!N992,Rate!$A$4:$A$25,0),MATCH('Line&amp;Pheonix'!L992,Rate!$B$3:$M$3,0))*O992*0.8,INDEX(Rate!$B$4:$M$25,MATCH('Line&amp;Pheonix'!N992,Rate!$A$4:$A$25,0),MATCH('Line&amp;Pheonix'!L992,Rate!$B$3:$M$3,0))*O992)),"")</f>
        <v/>
      </c>
      <c r="T992" s="42" t="str">
        <f t="shared" si="52"/>
        <v/>
      </c>
    </row>
    <row r="993" spans="16:20">
      <c r="P993" s="41" t="str">
        <f t="shared" si="50"/>
        <v/>
      </c>
      <c r="Q993" s="41" t="str">
        <f t="shared" si="51"/>
        <v/>
      </c>
      <c r="R993" s="41" t="str">
        <f>IFERROR(IF(K993="handling and wharfage",SUM(P993:Q993),IF(OR(K993="tank",K993="car",K993="boat"),INDEX(Rate!$B$4:$M$25,MATCH('Line&amp;Pheonix'!N993,Rate!$A$4:$A$25,0),MATCH('Line&amp;Pheonix'!L993,Rate!$B$3:$M$3,0))*O993*0.8,INDEX(Rate!$B$4:$M$25,MATCH('Line&amp;Pheonix'!N993,Rate!$A$4:$A$25,0),MATCH('Line&amp;Pheonix'!L993,Rate!$B$3:$M$3,0))*O993)),"")</f>
        <v/>
      </c>
      <c r="T993" s="42" t="str">
        <f t="shared" si="52"/>
        <v/>
      </c>
    </row>
    <row r="994" spans="16:20">
      <c r="P994" s="41" t="str">
        <f t="shared" si="50"/>
        <v/>
      </c>
      <c r="Q994" s="41" t="str">
        <f t="shared" si="51"/>
        <v/>
      </c>
      <c r="R994" s="41" t="str">
        <f>IFERROR(IF(K994="handling and wharfage",SUM(P994:Q994),IF(OR(K994="tank",K994="car",K994="boat"),INDEX(Rate!$B$4:$M$25,MATCH('Line&amp;Pheonix'!N994,Rate!$A$4:$A$25,0),MATCH('Line&amp;Pheonix'!L994,Rate!$B$3:$M$3,0))*O994*0.8,INDEX(Rate!$B$4:$M$25,MATCH('Line&amp;Pheonix'!N994,Rate!$A$4:$A$25,0),MATCH('Line&amp;Pheonix'!L994,Rate!$B$3:$M$3,0))*O994)),"")</f>
        <v/>
      </c>
      <c r="T994" s="42" t="str">
        <f t="shared" si="52"/>
        <v/>
      </c>
    </row>
    <row r="995" spans="16:20">
      <c r="P995" s="41" t="str">
        <f t="shared" si="50"/>
        <v/>
      </c>
      <c r="Q995" s="41" t="str">
        <f t="shared" si="51"/>
        <v/>
      </c>
      <c r="R995" s="41" t="str">
        <f>IFERROR(IF(K995="handling and wharfage",SUM(P995:Q995),IF(OR(K995="tank",K995="car",K995="boat"),INDEX(Rate!$B$4:$M$25,MATCH('Line&amp;Pheonix'!N995,Rate!$A$4:$A$25,0),MATCH('Line&amp;Pheonix'!L995,Rate!$B$3:$M$3,0))*O995*0.8,INDEX(Rate!$B$4:$M$25,MATCH('Line&amp;Pheonix'!N995,Rate!$A$4:$A$25,0),MATCH('Line&amp;Pheonix'!L995,Rate!$B$3:$M$3,0))*O995)),"")</f>
        <v/>
      </c>
      <c r="T995" s="42" t="str">
        <f t="shared" si="52"/>
        <v/>
      </c>
    </row>
    <row r="996" spans="16:20">
      <c r="P996" s="41" t="str">
        <f t="shared" si="50"/>
        <v/>
      </c>
      <c r="Q996" s="41" t="str">
        <f t="shared" si="51"/>
        <v/>
      </c>
      <c r="R996" s="41" t="str">
        <f>IFERROR(IF(K996="handling and wharfage",SUM(P996:Q996),IF(OR(K996="tank",K996="car",K996="boat"),INDEX(Rate!$B$4:$M$25,MATCH('Line&amp;Pheonix'!N996,Rate!$A$4:$A$25,0),MATCH('Line&amp;Pheonix'!L996,Rate!$B$3:$M$3,0))*O996*0.8,INDEX(Rate!$B$4:$M$25,MATCH('Line&amp;Pheonix'!N996,Rate!$A$4:$A$25,0),MATCH('Line&amp;Pheonix'!L996,Rate!$B$3:$M$3,0))*O996)),"")</f>
        <v/>
      </c>
      <c r="T996" s="42" t="str">
        <f t="shared" si="52"/>
        <v/>
      </c>
    </row>
    <row r="997" spans="16:20">
      <c r="P997" s="41" t="str">
        <f t="shared" si="50"/>
        <v/>
      </c>
      <c r="Q997" s="41" t="str">
        <f t="shared" si="51"/>
        <v/>
      </c>
      <c r="R997" s="41" t="str">
        <f>IFERROR(IF(K997="handling and wharfage",SUM(P997:Q997),IF(OR(K997="tank",K997="car",K997="boat"),INDEX(Rate!$B$4:$M$25,MATCH('Line&amp;Pheonix'!N997,Rate!$A$4:$A$25,0),MATCH('Line&amp;Pheonix'!L997,Rate!$B$3:$M$3,0))*O997*0.8,INDEX(Rate!$B$4:$M$25,MATCH('Line&amp;Pheonix'!N997,Rate!$A$4:$A$25,0),MATCH('Line&amp;Pheonix'!L997,Rate!$B$3:$M$3,0))*O997)),"")</f>
        <v/>
      </c>
      <c r="T997" s="42" t="str">
        <f t="shared" si="52"/>
        <v/>
      </c>
    </row>
    <row r="998" spans="16:20">
      <c r="P998" s="41" t="str">
        <f t="shared" si="50"/>
        <v/>
      </c>
      <c r="Q998" s="41" t="str">
        <f t="shared" si="51"/>
        <v/>
      </c>
      <c r="R998" s="41" t="str">
        <f>IFERROR(IF(K998="handling and wharfage",SUM(P998:Q998),IF(OR(K998="tank",K998="car",K998="boat"),INDEX(Rate!$B$4:$M$25,MATCH('Line&amp;Pheonix'!N998,Rate!$A$4:$A$25,0),MATCH('Line&amp;Pheonix'!L998,Rate!$B$3:$M$3,0))*O998*0.8,INDEX(Rate!$B$4:$M$25,MATCH('Line&amp;Pheonix'!N998,Rate!$A$4:$A$25,0),MATCH('Line&amp;Pheonix'!L998,Rate!$B$3:$M$3,0))*O998)),"")</f>
        <v/>
      </c>
      <c r="T998" s="42" t="str">
        <f t="shared" si="52"/>
        <v/>
      </c>
    </row>
    <row r="999" spans="16:20">
      <c r="P999" s="41" t="str">
        <f t="shared" si="50"/>
        <v/>
      </c>
      <c r="Q999" s="41" t="str">
        <f t="shared" si="51"/>
        <v/>
      </c>
      <c r="R999" s="41" t="str">
        <f>IFERROR(IF(K999="handling and wharfage",SUM(P999:Q999),IF(OR(K999="tank",K999="car",K999="boat"),INDEX(Rate!$B$4:$M$25,MATCH('Line&amp;Pheonix'!N999,Rate!$A$4:$A$25,0),MATCH('Line&amp;Pheonix'!L999,Rate!$B$3:$M$3,0))*O999*0.8,INDEX(Rate!$B$4:$M$25,MATCH('Line&amp;Pheonix'!N999,Rate!$A$4:$A$25,0),MATCH('Line&amp;Pheonix'!L999,Rate!$B$3:$M$3,0))*O999)),"")</f>
        <v/>
      </c>
      <c r="T999" s="42" t="str">
        <f t="shared" si="52"/>
        <v/>
      </c>
    </row>
    <row r="1000" spans="16:20">
      <c r="P1000" s="41" t="str">
        <f t="shared" si="50"/>
        <v/>
      </c>
      <c r="Q1000" s="41" t="str">
        <f t="shared" si="51"/>
        <v/>
      </c>
      <c r="R1000" s="41" t="str">
        <f>IFERROR(IF(K1000="handling and wharfage",SUM(P1000:Q1000),IF(OR(K1000="tank",K1000="car",K1000="boat"),INDEX(Rate!$B$4:$M$25,MATCH('Line&amp;Pheonix'!N1000,Rate!$A$4:$A$25,0),MATCH('Line&amp;Pheonix'!L1000,Rate!$B$3:$M$3,0))*O1000*0.8,INDEX(Rate!$B$4:$M$25,MATCH('Line&amp;Pheonix'!N1000,Rate!$A$4:$A$25,0),MATCH('Line&amp;Pheonix'!L1000,Rate!$B$3:$M$3,0))*O1000)),"")</f>
        <v/>
      </c>
      <c r="T1000" s="42" t="str">
        <f t="shared" si="52"/>
        <v/>
      </c>
    </row>
    <row r="1001" spans="16:20">
      <c r="P1001" s="41" t="str">
        <f t="shared" si="50"/>
        <v/>
      </c>
      <c r="Q1001" s="41" t="str">
        <f t="shared" si="51"/>
        <v/>
      </c>
      <c r="R1001" s="41" t="str">
        <f>IFERROR(IF(K1001="handling and wharfage",SUM(P1001:Q1001),IF(OR(K1001="tank",K1001="car",K1001="boat"),INDEX(Rate!$B$4:$M$25,MATCH('Line&amp;Pheonix'!N1001,Rate!$A$4:$A$25,0),MATCH('Line&amp;Pheonix'!L1001,Rate!$B$3:$M$3,0))*O1001*0.8,INDEX(Rate!$B$4:$M$25,MATCH('Line&amp;Pheonix'!N1001,Rate!$A$4:$A$25,0),MATCH('Line&amp;Pheonix'!L1001,Rate!$B$3:$M$3,0))*O1001)),"")</f>
        <v/>
      </c>
      <c r="T1001" s="42" t="str">
        <f t="shared" si="52"/>
        <v/>
      </c>
    </row>
    <row r="1002" spans="16:20">
      <c r="P1002" s="41" t="str">
        <f t="shared" si="50"/>
        <v/>
      </c>
      <c r="Q1002" s="41" t="str">
        <f t="shared" si="51"/>
        <v/>
      </c>
      <c r="R1002" s="41" t="str">
        <f>IFERROR(IF(K1002="handling and wharfage",SUM(P1002:Q1002),IF(OR(K1002="tank",K1002="car",K1002="boat"),INDEX(Rate!$B$4:$M$25,MATCH('Line&amp;Pheonix'!N1002,Rate!$A$4:$A$25,0),MATCH('Line&amp;Pheonix'!L1002,Rate!$B$3:$M$3,0))*O1002*0.8,INDEX(Rate!$B$4:$M$25,MATCH('Line&amp;Pheonix'!N1002,Rate!$A$4:$A$25,0),MATCH('Line&amp;Pheonix'!L1002,Rate!$B$3:$M$3,0))*O1002)),"")</f>
        <v/>
      </c>
      <c r="T1002" s="42" t="str">
        <f t="shared" si="52"/>
        <v/>
      </c>
    </row>
    <row r="1003" spans="16:20">
      <c r="P1003" s="41" t="str">
        <f t="shared" si="50"/>
        <v/>
      </c>
      <c r="Q1003" s="41" t="str">
        <f t="shared" si="51"/>
        <v/>
      </c>
      <c r="R1003" s="41" t="str">
        <f>IFERROR(IF(K1003="handling and wharfage",SUM(P1003:Q1003),IF(OR(K1003="tank",K1003="car",K1003="boat"),INDEX(Rate!$B$4:$M$25,MATCH('Line&amp;Pheonix'!N1003,Rate!$A$4:$A$25,0),MATCH('Line&amp;Pheonix'!L1003,Rate!$B$3:$M$3,0))*O1003*0.8,INDEX(Rate!$B$4:$M$25,MATCH('Line&amp;Pheonix'!N1003,Rate!$A$4:$A$25,0),MATCH('Line&amp;Pheonix'!L1003,Rate!$B$3:$M$3,0))*O1003)),"")</f>
        <v/>
      </c>
      <c r="T1003" s="42" t="str">
        <f t="shared" si="52"/>
        <v/>
      </c>
    </row>
    <row r="1004" spans="16:20">
      <c r="P1004" s="41" t="str">
        <f t="shared" si="50"/>
        <v/>
      </c>
      <c r="Q1004" s="41" t="str">
        <f t="shared" si="51"/>
        <v/>
      </c>
      <c r="R1004" s="41" t="str">
        <f>IFERROR(IF(K1004="handling and wharfage",SUM(P1004:Q1004),IF(OR(K1004="tank",K1004="car",K1004="boat"),INDEX(Rate!$B$4:$M$25,MATCH('Line&amp;Pheonix'!N1004,Rate!$A$4:$A$25,0),MATCH('Line&amp;Pheonix'!L1004,Rate!$B$3:$M$3,0))*O1004*0.8,INDEX(Rate!$B$4:$M$25,MATCH('Line&amp;Pheonix'!N1004,Rate!$A$4:$A$25,0),MATCH('Line&amp;Pheonix'!L1004,Rate!$B$3:$M$3,0))*O1004)),"")</f>
        <v/>
      </c>
      <c r="T1004" s="42" t="str">
        <f t="shared" si="52"/>
        <v/>
      </c>
    </row>
    <row r="1005" spans="16:20">
      <c r="P1005" s="41" t="str">
        <f t="shared" si="50"/>
        <v/>
      </c>
      <c r="Q1005" s="41" t="str">
        <f t="shared" si="51"/>
        <v/>
      </c>
      <c r="R1005" s="41" t="str">
        <f>IFERROR(IF(K1005="handling and wharfage",SUM(P1005:Q1005),IF(OR(K1005="tank",K1005="car",K1005="boat"),INDEX(Rate!$B$4:$M$25,MATCH('Line&amp;Pheonix'!N1005,Rate!$A$4:$A$25,0),MATCH('Line&amp;Pheonix'!L1005,Rate!$B$3:$M$3,0))*O1005*0.8,INDEX(Rate!$B$4:$M$25,MATCH('Line&amp;Pheonix'!N1005,Rate!$A$4:$A$25,0),MATCH('Line&amp;Pheonix'!L1005,Rate!$B$3:$M$3,0))*O1005)),"")</f>
        <v/>
      </c>
      <c r="T1005" s="42" t="str">
        <f t="shared" si="52"/>
        <v/>
      </c>
    </row>
    <row r="1006" spans="16:20">
      <c r="P1006" s="41" t="str">
        <f t="shared" si="50"/>
        <v/>
      </c>
      <c r="Q1006" s="41" t="str">
        <f t="shared" si="51"/>
        <v/>
      </c>
      <c r="R1006" s="41" t="str">
        <f>IFERROR(IF(K1006="handling and wharfage",SUM(P1006:Q1006),IF(OR(K1006="tank",K1006="car",K1006="boat"),INDEX(Rate!$B$4:$M$25,MATCH('Line&amp;Pheonix'!N1006,Rate!$A$4:$A$25,0),MATCH('Line&amp;Pheonix'!L1006,Rate!$B$3:$M$3,0))*O1006*0.8,INDEX(Rate!$B$4:$M$25,MATCH('Line&amp;Pheonix'!N1006,Rate!$A$4:$A$25,0),MATCH('Line&amp;Pheonix'!L1006,Rate!$B$3:$M$3,0))*O1006)),"")</f>
        <v/>
      </c>
      <c r="T1006" s="42" t="str">
        <f t="shared" si="52"/>
        <v/>
      </c>
    </row>
    <row r="1007" spans="16:20">
      <c r="P1007" s="41" t="str">
        <f t="shared" si="50"/>
        <v/>
      </c>
      <c r="Q1007" s="41" t="str">
        <f t="shared" si="51"/>
        <v/>
      </c>
      <c r="R1007" s="41" t="str">
        <f>IFERROR(IF(K1007="handling and wharfage",SUM(P1007:Q1007),IF(OR(K1007="tank",K1007="car",K1007="boat"),INDEX(Rate!$B$4:$M$25,MATCH('Line&amp;Pheonix'!N1007,Rate!$A$4:$A$25,0),MATCH('Line&amp;Pheonix'!L1007,Rate!$B$3:$M$3,0))*O1007*0.8,INDEX(Rate!$B$4:$M$25,MATCH('Line&amp;Pheonix'!N1007,Rate!$A$4:$A$25,0),MATCH('Line&amp;Pheonix'!L1007,Rate!$B$3:$M$3,0))*O1007)),"")</f>
        <v/>
      </c>
      <c r="T1007" s="42" t="str">
        <f t="shared" si="52"/>
        <v/>
      </c>
    </row>
    <row r="1008" spans="16:20">
      <c r="P1008" s="41" t="str">
        <f t="shared" si="50"/>
        <v/>
      </c>
      <c r="Q1008" s="41" t="str">
        <f t="shared" si="51"/>
        <v/>
      </c>
      <c r="R1008" s="41" t="str">
        <f>IFERROR(IF(K1008="handling and wharfage",SUM(P1008:Q1008),IF(OR(K1008="tank",K1008="car",K1008="boat"),INDEX(Rate!$B$4:$M$25,MATCH('Line&amp;Pheonix'!N1008,Rate!$A$4:$A$25,0),MATCH('Line&amp;Pheonix'!L1008,Rate!$B$3:$M$3,0))*O1008*0.8,INDEX(Rate!$B$4:$M$25,MATCH('Line&amp;Pheonix'!N1008,Rate!$A$4:$A$25,0),MATCH('Line&amp;Pheonix'!L1008,Rate!$B$3:$M$3,0))*O1008)),"")</f>
        <v/>
      </c>
      <c r="T1008" s="42" t="str">
        <f t="shared" si="52"/>
        <v/>
      </c>
    </row>
    <row r="1009" spans="16:20">
      <c r="P1009" s="41" t="str">
        <f t="shared" si="50"/>
        <v/>
      </c>
      <c r="Q1009" s="41" t="str">
        <f t="shared" si="51"/>
        <v/>
      </c>
      <c r="R1009" s="41" t="str">
        <f>IFERROR(IF(K1009="handling and wharfage",SUM(P1009:Q1009),IF(OR(K1009="tank",K1009="car",K1009="boat"),INDEX(Rate!$B$4:$M$25,MATCH('Line&amp;Pheonix'!N1009,Rate!$A$4:$A$25,0),MATCH('Line&amp;Pheonix'!L1009,Rate!$B$3:$M$3,0))*O1009*0.8,INDEX(Rate!$B$4:$M$25,MATCH('Line&amp;Pheonix'!N1009,Rate!$A$4:$A$25,0),MATCH('Line&amp;Pheonix'!L1009,Rate!$B$3:$M$3,0))*O1009)),"")</f>
        <v/>
      </c>
      <c r="T1009" s="42" t="str">
        <f t="shared" si="52"/>
        <v/>
      </c>
    </row>
    <row r="1010" spans="16:20">
      <c r="P1010" s="41" t="str">
        <f t="shared" ref="P1010:P1073" si="53">IF(OR(K1010="handling and wharfage",K1010="rau handling and wharfage"),O1010*42.1,"")</f>
        <v/>
      </c>
      <c r="Q1010" s="41" t="str">
        <f t="shared" ref="Q1010:Q1073" si="54">IF(K1010&lt;&gt;"handling and wharfage","",O1010*3.5)</f>
        <v/>
      </c>
      <c r="R1010" s="41" t="str">
        <f>IFERROR(IF(K1010="handling and wharfage",SUM(P1010:Q1010),IF(OR(K1010="tank",K1010="car",K1010="boat"),INDEX(Rate!$B$4:$M$25,MATCH('Line&amp;Pheonix'!N1010,Rate!$A$4:$A$25,0),MATCH('Line&amp;Pheonix'!L1010,Rate!$B$3:$M$3,0))*O1010*0.8,INDEX(Rate!$B$4:$M$25,MATCH('Line&amp;Pheonix'!N1010,Rate!$A$4:$A$25,0),MATCH('Line&amp;Pheonix'!L1010,Rate!$B$3:$M$3,0))*O1010)),"")</f>
        <v/>
      </c>
      <c r="T1010" s="42" t="str">
        <f t="shared" ref="T1010:T1073" si="55">IF(ISBLANK(K1010),"",IF(K1010&lt;&gt;"handling and wharfage","F0070000061A","E31180000331"))</f>
        <v/>
      </c>
    </row>
    <row r="1011" spans="16:20">
      <c r="P1011" s="41" t="str">
        <f t="shared" si="53"/>
        <v/>
      </c>
      <c r="Q1011" s="41" t="str">
        <f t="shared" si="54"/>
        <v/>
      </c>
      <c r="R1011" s="41" t="str">
        <f>IFERROR(IF(K1011="handling and wharfage",SUM(P1011:Q1011),IF(OR(K1011="tank",K1011="car",K1011="boat"),INDEX(Rate!$B$4:$M$25,MATCH('Line&amp;Pheonix'!N1011,Rate!$A$4:$A$25,0),MATCH('Line&amp;Pheonix'!L1011,Rate!$B$3:$M$3,0))*O1011*0.8,INDEX(Rate!$B$4:$M$25,MATCH('Line&amp;Pheonix'!N1011,Rate!$A$4:$A$25,0),MATCH('Line&amp;Pheonix'!L1011,Rate!$B$3:$M$3,0))*O1011)),"")</f>
        <v/>
      </c>
      <c r="T1011" s="42" t="str">
        <f t="shared" si="55"/>
        <v/>
      </c>
    </row>
    <row r="1012" spans="16:20">
      <c r="P1012" s="41" t="str">
        <f t="shared" si="53"/>
        <v/>
      </c>
      <c r="Q1012" s="41" t="str">
        <f t="shared" si="54"/>
        <v/>
      </c>
      <c r="R1012" s="41" t="str">
        <f>IFERROR(IF(K1012="handling and wharfage",SUM(P1012:Q1012),IF(OR(K1012="tank",K1012="car",K1012="boat"),INDEX(Rate!$B$4:$M$25,MATCH('Line&amp;Pheonix'!N1012,Rate!$A$4:$A$25,0),MATCH('Line&amp;Pheonix'!L1012,Rate!$B$3:$M$3,0))*O1012*0.8,INDEX(Rate!$B$4:$M$25,MATCH('Line&amp;Pheonix'!N1012,Rate!$A$4:$A$25,0),MATCH('Line&amp;Pheonix'!L1012,Rate!$B$3:$M$3,0))*O1012)),"")</f>
        <v/>
      </c>
      <c r="T1012" s="42" t="str">
        <f t="shared" si="55"/>
        <v/>
      </c>
    </row>
    <row r="1013" spans="16:20">
      <c r="P1013" s="41" t="str">
        <f t="shared" si="53"/>
        <v/>
      </c>
      <c r="Q1013" s="41" t="str">
        <f t="shared" si="54"/>
        <v/>
      </c>
      <c r="R1013" s="41" t="str">
        <f>IFERROR(IF(K1013="handling and wharfage",SUM(P1013:Q1013),IF(OR(K1013="tank",K1013="car",K1013="boat"),INDEX(Rate!$B$4:$M$25,MATCH('Line&amp;Pheonix'!N1013,Rate!$A$4:$A$25,0),MATCH('Line&amp;Pheonix'!L1013,Rate!$B$3:$M$3,0))*O1013*0.8,INDEX(Rate!$B$4:$M$25,MATCH('Line&amp;Pheonix'!N1013,Rate!$A$4:$A$25,0),MATCH('Line&amp;Pheonix'!L1013,Rate!$B$3:$M$3,0))*O1013)),"")</f>
        <v/>
      </c>
      <c r="T1013" s="42" t="str">
        <f t="shared" si="55"/>
        <v/>
      </c>
    </row>
    <row r="1014" spans="16:20">
      <c r="P1014" s="41" t="str">
        <f t="shared" si="53"/>
        <v/>
      </c>
      <c r="Q1014" s="41" t="str">
        <f t="shared" si="54"/>
        <v/>
      </c>
      <c r="R1014" s="41" t="str">
        <f>IFERROR(IF(K1014="handling and wharfage",SUM(P1014:Q1014),IF(OR(K1014="tank",K1014="car",K1014="boat"),INDEX(Rate!$B$4:$M$25,MATCH('Line&amp;Pheonix'!N1014,Rate!$A$4:$A$25,0),MATCH('Line&amp;Pheonix'!L1014,Rate!$B$3:$M$3,0))*O1014*0.8,INDEX(Rate!$B$4:$M$25,MATCH('Line&amp;Pheonix'!N1014,Rate!$A$4:$A$25,0),MATCH('Line&amp;Pheonix'!L1014,Rate!$B$3:$M$3,0))*O1014)),"")</f>
        <v/>
      </c>
      <c r="T1014" s="42" t="str">
        <f t="shared" si="55"/>
        <v/>
      </c>
    </row>
    <row r="1015" spans="16:20">
      <c r="P1015" s="41" t="str">
        <f t="shared" si="53"/>
        <v/>
      </c>
      <c r="Q1015" s="41" t="str">
        <f t="shared" si="54"/>
        <v/>
      </c>
      <c r="R1015" s="41" t="str">
        <f>IFERROR(IF(K1015="handling and wharfage",SUM(P1015:Q1015),IF(OR(K1015="tank",K1015="car",K1015="boat"),INDEX(Rate!$B$4:$M$25,MATCH('Line&amp;Pheonix'!N1015,Rate!$A$4:$A$25,0),MATCH('Line&amp;Pheonix'!L1015,Rate!$B$3:$M$3,0))*O1015*0.8,INDEX(Rate!$B$4:$M$25,MATCH('Line&amp;Pheonix'!N1015,Rate!$A$4:$A$25,0),MATCH('Line&amp;Pheonix'!L1015,Rate!$B$3:$M$3,0))*O1015)),"")</f>
        <v/>
      </c>
      <c r="T1015" s="42" t="str">
        <f t="shared" si="55"/>
        <v/>
      </c>
    </row>
    <row r="1016" spans="16:20">
      <c r="P1016" s="41" t="str">
        <f t="shared" si="53"/>
        <v/>
      </c>
      <c r="Q1016" s="41" t="str">
        <f t="shared" si="54"/>
        <v/>
      </c>
      <c r="R1016" s="41" t="str">
        <f>IFERROR(IF(K1016="handling and wharfage",SUM(P1016:Q1016),IF(OR(K1016="tank",K1016="car",K1016="boat"),INDEX(Rate!$B$4:$M$25,MATCH('Line&amp;Pheonix'!N1016,Rate!$A$4:$A$25,0),MATCH('Line&amp;Pheonix'!L1016,Rate!$B$3:$M$3,0))*O1016*0.8,INDEX(Rate!$B$4:$M$25,MATCH('Line&amp;Pheonix'!N1016,Rate!$A$4:$A$25,0),MATCH('Line&amp;Pheonix'!L1016,Rate!$B$3:$M$3,0))*O1016)),"")</f>
        <v/>
      </c>
      <c r="T1016" s="42" t="str">
        <f t="shared" si="55"/>
        <v/>
      </c>
    </row>
    <row r="1017" spans="16:20">
      <c r="P1017" s="41" t="str">
        <f t="shared" si="53"/>
        <v/>
      </c>
      <c r="Q1017" s="41" t="str">
        <f t="shared" si="54"/>
        <v/>
      </c>
      <c r="R1017" s="41" t="str">
        <f>IFERROR(IF(K1017="handling and wharfage",SUM(P1017:Q1017),IF(OR(K1017="tank",K1017="car",K1017="boat"),INDEX(Rate!$B$4:$M$25,MATCH('Line&amp;Pheonix'!N1017,Rate!$A$4:$A$25,0),MATCH('Line&amp;Pheonix'!L1017,Rate!$B$3:$M$3,0))*O1017*0.8,INDEX(Rate!$B$4:$M$25,MATCH('Line&amp;Pheonix'!N1017,Rate!$A$4:$A$25,0),MATCH('Line&amp;Pheonix'!L1017,Rate!$B$3:$M$3,0))*O1017)),"")</f>
        <v/>
      </c>
      <c r="T1017" s="42" t="str">
        <f t="shared" si="55"/>
        <v/>
      </c>
    </row>
    <row r="1018" spans="16:20">
      <c r="P1018" s="41" t="str">
        <f t="shared" si="53"/>
        <v/>
      </c>
      <c r="Q1018" s="41" t="str">
        <f t="shared" si="54"/>
        <v/>
      </c>
      <c r="R1018" s="41" t="str">
        <f>IFERROR(IF(K1018="handling and wharfage",SUM(P1018:Q1018),IF(OR(K1018="tank",K1018="car",K1018="boat"),INDEX(Rate!$B$4:$M$25,MATCH('Line&amp;Pheonix'!N1018,Rate!$A$4:$A$25,0),MATCH('Line&amp;Pheonix'!L1018,Rate!$B$3:$M$3,0))*O1018*0.8,INDEX(Rate!$B$4:$M$25,MATCH('Line&amp;Pheonix'!N1018,Rate!$A$4:$A$25,0),MATCH('Line&amp;Pheonix'!L1018,Rate!$B$3:$M$3,0))*O1018)),"")</f>
        <v/>
      </c>
      <c r="T1018" s="42" t="str">
        <f t="shared" si="55"/>
        <v/>
      </c>
    </row>
    <row r="1019" spans="16:20">
      <c r="P1019" s="41" t="str">
        <f t="shared" si="53"/>
        <v/>
      </c>
      <c r="Q1019" s="41" t="str">
        <f t="shared" si="54"/>
        <v/>
      </c>
      <c r="R1019" s="41" t="str">
        <f>IFERROR(IF(K1019="handling and wharfage",SUM(P1019:Q1019),IF(OR(K1019="tank",K1019="car",K1019="boat"),INDEX(Rate!$B$4:$M$25,MATCH('Line&amp;Pheonix'!N1019,Rate!$A$4:$A$25,0),MATCH('Line&amp;Pheonix'!L1019,Rate!$B$3:$M$3,0))*O1019*0.8,INDEX(Rate!$B$4:$M$25,MATCH('Line&amp;Pheonix'!N1019,Rate!$A$4:$A$25,0),MATCH('Line&amp;Pheonix'!L1019,Rate!$B$3:$M$3,0))*O1019)),"")</f>
        <v/>
      </c>
      <c r="T1019" s="42" t="str">
        <f t="shared" si="55"/>
        <v/>
      </c>
    </row>
    <row r="1020" spans="16:20">
      <c r="P1020" s="41" t="str">
        <f t="shared" si="53"/>
        <v/>
      </c>
      <c r="Q1020" s="41" t="str">
        <f t="shared" si="54"/>
        <v/>
      </c>
      <c r="R1020" s="41" t="str">
        <f>IFERROR(IF(K1020="handling and wharfage",SUM(P1020:Q1020),IF(OR(K1020="tank",K1020="car",K1020="boat"),INDEX(Rate!$B$4:$M$25,MATCH('Line&amp;Pheonix'!N1020,Rate!$A$4:$A$25,0),MATCH('Line&amp;Pheonix'!L1020,Rate!$B$3:$M$3,0))*O1020*0.8,INDEX(Rate!$B$4:$M$25,MATCH('Line&amp;Pheonix'!N1020,Rate!$A$4:$A$25,0),MATCH('Line&amp;Pheonix'!L1020,Rate!$B$3:$M$3,0))*O1020)),"")</f>
        <v/>
      </c>
      <c r="T1020" s="42" t="str">
        <f t="shared" si="55"/>
        <v/>
      </c>
    </row>
    <row r="1021" spans="16:20">
      <c r="P1021" s="41" t="str">
        <f t="shared" si="53"/>
        <v/>
      </c>
      <c r="Q1021" s="41" t="str">
        <f t="shared" si="54"/>
        <v/>
      </c>
      <c r="R1021" s="41" t="str">
        <f>IFERROR(IF(K1021="handling and wharfage",SUM(P1021:Q1021),IF(OR(K1021="tank",K1021="car",K1021="boat"),INDEX(Rate!$B$4:$M$25,MATCH('Line&amp;Pheonix'!N1021,Rate!$A$4:$A$25,0),MATCH('Line&amp;Pheonix'!L1021,Rate!$B$3:$M$3,0))*O1021*0.8,INDEX(Rate!$B$4:$M$25,MATCH('Line&amp;Pheonix'!N1021,Rate!$A$4:$A$25,0),MATCH('Line&amp;Pheonix'!L1021,Rate!$B$3:$M$3,0))*O1021)),"")</f>
        <v/>
      </c>
      <c r="T1021" s="42" t="str">
        <f t="shared" si="55"/>
        <v/>
      </c>
    </row>
    <row r="1022" spans="16:20">
      <c r="P1022" s="41" t="str">
        <f t="shared" si="53"/>
        <v/>
      </c>
      <c r="Q1022" s="41" t="str">
        <f t="shared" si="54"/>
        <v/>
      </c>
      <c r="R1022" s="41" t="str">
        <f>IFERROR(IF(K1022="handling and wharfage",SUM(P1022:Q1022),IF(OR(K1022="tank",K1022="car",K1022="boat"),INDEX(Rate!$B$4:$M$25,MATCH('Line&amp;Pheonix'!N1022,Rate!$A$4:$A$25,0),MATCH('Line&amp;Pheonix'!L1022,Rate!$B$3:$M$3,0))*O1022*0.8,INDEX(Rate!$B$4:$M$25,MATCH('Line&amp;Pheonix'!N1022,Rate!$A$4:$A$25,0),MATCH('Line&amp;Pheonix'!L1022,Rate!$B$3:$M$3,0))*O1022)),"")</f>
        <v/>
      </c>
      <c r="T1022" s="42" t="str">
        <f t="shared" si="55"/>
        <v/>
      </c>
    </row>
    <row r="1023" spans="16:20">
      <c r="P1023" s="41" t="str">
        <f t="shared" si="53"/>
        <v/>
      </c>
      <c r="Q1023" s="41" t="str">
        <f t="shared" si="54"/>
        <v/>
      </c>
      <c r="R1023" s="41" t="str">
        <f>IFERROR(IF(K1023="handling and wharfage",SUM(P1023:Q1023),IF(OR(K1023="tank",K1023="car",K1023="boat"),INDEX(Rate!$B$4:$M$25,MATCH('Line&amp;Pheonix'!N1023,Rate!$A$4:$A$25,0),MATCH('Line&amp;Pheonix'!L1023,Rate!$B$3:$M$3,0))*O1023*0.8,INDEX(Rate!$B$4:$M$25,MATCH('Line&amp;Pheonix'!N1023,Rate!$A$4:$A$25,0),MATCH('Line&amp;Pheonix'!L1023,Rate!$B$3:$M$3,0))*O1023)),"")</f>
        <v/>
      </c>
      <c r="T1023" s="42" t="str">
        <f t="shared" si="55"/>
        <v/>
      </c>
    </row>
    <row r="1024" spans="16:20">
      <c r="P1024" s="41" t="str">
        <f t="shared" si="53"/>
        <v/>
      </c>
      <c r="Q1024" s="41" t="str">
        <f t="shared" si="54"/>
        <v/>
      </c>
      <c r="R1024" s="41" t="str">
        <f>IFERROR(IF(K1024="handling and wharfage",SUM(P1024:Q1024),IF(OR(K1024="tank",K1024="car",K1024="boat"),INDEX(Rate!$B$4:$M$25,MATCH('Line&amp;Pheonix'!N1024,Rate!$A$4:$A$25,0),MATCH('Line&amp;Pheonix'!L1024,Rate!$B$3:$M$3,0))*O1024*0.8,INDEX(Rate!$B$4:$M$25,MATCH('Line&amp;Pheonix'!N1024,Rate!$A$4:$A$25,0),MATCH('Line&amp;Pheonix'!L1024,Rate!$B$3:$M$3,0))*O1024)),"")</f>
        <v/>
      </c>
      <c r="T1024" s="42" t="str">
        <f t="shared" si="55"/>
        <v/>
      </c>
    </row>
    <row r="1025" spans="16:20">
      <c r="P1025" s="41" t="str">
        <f t="shared" si="53"/>
        <v/>
      </c>
      <c r="Q1025" s="41" t="str">
        <f t="shared" si="54"/>
        <v/>
      </c>
      <c r="R1025" s="41" t="str">
        <f>IFERROR(IF(K1025="handling and wharfage",SUM(P1025:Q1025),IF(OR(K1025="tank",K1025="car",K1025="boat"),INDEX(Rate!$B$4:$M$25,MATCH('Line&amp;Pheonix'!N1025,Rate!$A$4:$A$25,0),MATCH('Line&amp;Pheonix'!L1025,Rate!$B$3:$M$3,0))*O1025*0.8,INDEX(Rate!$B$4:$M$25,MATCH('Line&amp;Pheonix'!N1025,Rate!$A$4:$A$25,0),MATCH('Line&amp;Pheonix'!L1025,Rate!$B$3:$M$3,0))*O1025)),"")</f>
        <v/>
      </c>
      <c r="T1025" s="42" t="str">
        <f t="shared" si="55"/>
        <v/>
      </c>
    </row>
    <row r="1026" spans="16:20">
      <c r="P1026" s="41" t="str">
        <f t="shared" si="53"/>
        <v/>
      </c>
      <c r="Q1026" s="41" t="str">
        <f t="shared" si="54"/>
        <v/>
      </c>
      <c r="R1026" s="41" t="str">
        <f>IFERROR(IF(K1026="handling and wharfage",SUM(P1026:Q1026),IF(OR(K1026="tank",K1026="car",K1026="boat"),INDEX(Rate!$B$4:$M$25,MATCH('Line&amp;Pheonix'!N1026,Rate!$A$4:$A$25,0),MATCH('Line&amp;Pheonix'!L1026,Rate!$B$3:$M$3,0))*O1026*0.8,INDEX(Rate!$B$4:$M$25,MATCH('Line&amp;Pheonix'!N1026,Rate!$A$4:$A$25,0),MATCH('Line&amp;Pheonix'!L1026,Rate!$B$3:$M$3,0))*O1026)),"")</f>
        <v/>
      </c>
      <c r="T1026" s="42" t="str">
        <f t="shared" si="55"/>
        <v/>
      </c>
    </row>
    <row r="1027" spans="16:20">
      <c r="P1027" s="41" t="str">
        <f t="shared" si="53"/>
        <v/>
      </c>
      <c r="Q1027" s="41" t="str">
        <f t="shared" si="54"/>
        <v/>
      </c>
      <c r="R1027" s="41" t="str">
        <f>IFERROR(IF(K1027="handling and wharfage",SUM(P1027:Q1027),IF(OR(K1027="tank",K1027="car",K1027="boat"),INDEX(Rate!$B$4:$M$25,MATCH('Line&amp;Pheonix'!N1027,Rate!$A$4:$A$25,0),MATCH('Line&amp;Pheonix'!L1027,Rate!$B$3:$M$3,0))*O1027*0.8,INDEX(Rate!$B$4:$M$25,MATCH('Line&amp;Pheonix'!N1027,Rate!$A$4:$A$25,0),MATCH('Line&amp;Pheonix'!L1027,Rate!$B$3:$M$3,0))*O1027)),"")</f>
        <v/>
      </c>
      <c r="T1027" s="42" t="str">
        <f t="shared" si="55"/>
        <v/>
      </c>
    </row>
    <row r="1028" spans="16:20">
      <c r="P1028" s="41" t="str">
        <f t="shared" si="53"/>
        <v/>
      </c>
      <c r="Q1028" s="41" t="str">
        <f t="shared" si="54"/>
        <v/>
      </c>
      <c r="R1028" s="41" t="str">
        <f>IFERROR(IF(K1028="handling and wharfage",SUM(P1028:Q1028),IF(OR(K1028="tank",K1028="car",K1028="boat"),INDEX(Rate!$B$4:$M$25,MATCH('Line&amp;Pheonix'!N1028,Rate!$A$4:$A$25,0),MATCH('Line&amp;Pheonix'!L1028,Rate!$B$3:$M$3,0))*O1028*0.8,INDEX(Rate!$B$4:$M$25,MATCH('Line&amp;Pheonix'!N1028,Rate!$A$4:$A$25,0),MATCH('Line&amp;Pheonix'!L1028,Rate!$B$3:$M$3,0))*O1028)),"")</f>
        <v/>
      </c>
      <c r="T1028" s="42" t="str">
        <f t="shared" si="55"/>
        <v/>
      </c>
    </row>
    <row r="1029" spans="16:20">
      <c r="P1029" s="41" t="str">
        <f t="shared" si="53"/>
        <v/>
      </c>
      <c r="Q1029" s="41" t="str">
        <f t="shared" si="54"/>
        <v/>
      </c>
      <c r="R1029" s="41" t="str">
        <f>IFERROR(IF(K1029="handling and wharfage",SUM(P1029:Q1029),IF(OR(K1029="tank",K1029="car",K1029="boat"),INDEX(Rate!$B$4:$M$25,MATCH('Line&amp;Pheonix'!N1029,Rate!$A$4:$A$25,0),MATCH('Line&amp;Pheonix'!L1029,Rate!$B$3:$M$3,0))*O1029*0.8,INDEX(Rate!$B$4:$M$25,MATCH('Line&amp;Pheonix'!N1029,Rate!$A$4:$A$25,0),MATCH('Line&amp;Pheonix'!L1029,Rate!$B$3:$M$3,0))*O1029)),"")</f>
        <v/>
      </c>
      <c r="T1029" s="42" t="str">
        <f t="shared" si="55"/>
        <v/>
      </c>
    </row>
    <row r="1030" spans="16:20">
      <c r="P1030" s="41" t="str">
        <f t="shared" si="53"/>
        <v/>
      </c>
      <c r="Q1030" s="41" t="str">
        <f t="shared" si="54"/>
        <v/>
      </c>
      <c r="R1030" s="41" t="str">
        <f>IFERROR(IF(K1030="handling and wharfage",SUM(P1030:Q1030),IF(OR(K1030="tank",K1030="car",K1030="boat"),INDEX(Rate!$B$4:$M$25,MATCH('Line&amp;Pheonix'!N1030,Rate!$A$4:$A$25,0),MATCH('Line&amp;Pheonix'!L1030,Rate!$B$3:$M$3,0))*O1030*0.8,INDEX(Rate!$B$4:$M$25,MATCH('Line&amp;Pheonix'!N1030,Rate!$A$4:$A$25,0),MATCH('Line&amp;Pheonix'!L1030,Rate!$B$3:$M$3,0))*O1030)),"")</f>
        <v/>
      </c>
      <c r="T1030" s="42" t="str">
        <f t="shared" si="55"/>
        <v/>
      </c>
    </row>
    <row r="1031" spans="16:20">
      <c r="P1031" s="41" t="str">
        <f t="shared" si="53"/>
        <v/>
      </c>
      <c r="Q1031" s="41" t="str">
        <f t="shared" si="54"/>
        <v/>
      </c>
      <c r="R1031" s="41" t="str">
        <f>IFERROR(IF(K1031="handling and wharfage",SUM(P1031:Q1031),IF(OR(K1031="tank",K1031="car",K1031="boat"),INDEX(Rate!$B$4:$M$25,MATCH('Line&amp;Pheonix'!N1031,Rate!$A$4:$A$25,0),MATCH('Line&amp;Pheonix'!L1031,Rate!$B$3:$M$3,0))*O1031*0.8,INDEX(Rate!$B$4:$M$25,MATCH('Line&amp;Pheonix'!N1031,Rate!$A$4:$A$25,0),MATCH('Line&amp;Pheonix'!L1031,Rate!$B$3:$M$3,0))*O1031)),"")</f>
        <v/>
      </c>
      <c r="T1031" s="42" t="str">
        <f t="shared" si="55"/>
        <v/>
      </c>
    </row>
    <row r="1032" spans="16:20">
      <c r="P1032" s="41" t="str">
        <f t="shared" si="53"/>
        <v/>
      </c>
      <c r="Q1032" s="41" t="str">
        <f t="shared" si="54"/>
        <v/>
      </c>
      <c r="R1032" s="41" t="str">
        <f>IFERROR(IF(K1032="handling and wharfage",SUM(P1032:Q1032),IF(OR(K1032="tank",K1032="car",K1032="boat"),INDEX(Rate!$B$4:$M$25,MATCH('Line&amp;Pheonix'!N1032,Rate!$A$4:$A$25,0),MATCH('Line&amp;Pheonix'!L1032,Rate!$B$3:$M$3,0))*O1032*0.8,INDEX(Rate!$B$4:$M$25,MATCH('Line&amp;Pheonix'!N1032,Rate!$A$4:$A$25,0),MATCH('Line&amp;Pheonix'!L1032,Rate!$B$3:$M$3,0))*O1032)),"")</f>
        <v/>
      </c>
      <c r="T1032" s="42" t="str">
        <f t="shared" si="55"/>
        <v/>
      </c>
    </row>
    <row r="1033" spans="16:20">
      <c r="P1033" s="41" t="str">
        <f t="shared" si="53"/>
        <v/>
      </c>
      <c r="Q1033" s="41" t="str">
        <f t="shared" si="54"/>
        <v/>
      </c>
      <c r="R1033" s="41" t="str">
        <f>IFERROR(IF(K1033="handling and wharfage",SUM(P1033:Q1033),IF(OR(K1033="tank",K1033="car",K1033="boat"),INDEX(Rate!$B$4:$M$25,MATCH('Line&amp;Pheonix'!N1033,Rate!$A$4:$A$25,0),MATCH('Line&amp;Pheonix'!L1033,Rate!$B$3:$M$3,0))*O1033*0.8,INDEX(Rate!$B$4:$M$25,MATCH('Line&amp;Pheonix'!N1033,Rate!$A$4:$A$25,0),MATCH('Line&amp;Pheonix'!L1033,Rate!$B$3:$M$3,0))*O1033)),"")</f>
        <v/>
      </c>
      <c r="T1033" s="42" t="str">
        <f t="shared" si="55"/>
        <v/>
      </c>
    </row>
    <row r="1034" spans="16:20">
      <c r="P1034" s="41" t="str">
        <f t="shared" si="53"/>
        <v/>
      </c>
      <c r="Q1034" s="41" t="str">
        <f t="shared" si="54"/>
        <v/>
      </c>
      <c r="R1034" s="41" t="str">
        <f>IFERROR(IF(K1034="handling and wharfage",SUM(P1034:Q1034),IF(OR(K1034="tank",K1034="car",K1034="boat"),INDEX(Rate!$B$4:$M$25,MATCH('Line&amp;Pheonix'!N1034,Rate!$A$4:$A$25,0),MATCH('Line&amp;Pheonix'!L1034,Rate!$B$3:$M$3,0))*O1034*0.8,INDEX(Rate!$B$4:$M$25,MATCH('Line&amp;Pheonix'!N1034,Rate!$A$4:$A$25,0),MATCH('Line&amp;Pheonix'!L1034,Rate!$B$3:$M$3,0))*O1034)),"")</f>
        <v/>
      </c>
      <c r="T1034" s="42" t="str">
        <f t="shared" si="55"/>
        <v/>
      </c>
    </row>
    <row r="1035" spans="16:20">
      <c r="P1035" s="41" t="str">
        <f t="shared" si="53"/>
        <v/>
      </c>
      <c r="Q1035" s="41" t="str">
        <f t="shared" si="54"/>
        <v/>
      </c>
      <c r="R1035" s="41" t="str">
        <f>IFERROR(IF(K1035="handling and wharfage",SUM(P1035:Q1035),IF(OR(K1035="tank",K1035="car",K1035="boat"),INDEX(Rate!$B$4:$M$25,MATCH('Line&amp;Pheonix'!N1035,Rate!$A$4:$A$25,0),MATCH('Line&amp;Pheonix'!L1035,Rate!$B$3:$M$3,0))*O1035*0.8,INDEX(Rate!$B$4:$M$25,MATCH('Line&amp;Pheonix'!N1035,Rate!$A$4:$A$25,0),MATCH('Line&amp;Pheonix'!L1035,Rate!$B$3:$M$3,0))*O1035)),"")</f>
        <v/>
      </c>
      <c r="T1035" s="42" t="str">
        <f t="shared" si="55"/>
        <v/>
      </c>
    </row>
    <row r="1036" spans="16:20">
      <c r="P1036" s="41" t="str">
        <f t="shared" si="53"/>
        <v/>
      </c>
      <c r="Q1036" s="41" t="str">
        <f t="shared" si="54"/>
        <v/>
      </c>
      <c r="R1036" s="41" t="str">
        <f>IFERROR(IF(K1036="handling and wharfage",SUM(P1036:Q1036),IF(OR(K1036="tank",K1036="car",K1036="boat"),INDEX(Rate!$B$4:$M$25,MATCH('Line&amp;Pheonix'!N1036,Rate!$A$4:$A$25,0),MATCH('Line&amp;Pheonix'!L1036,Rate!$B$3:$M$3,0))*O1036*0.8,INDEX(Rate!$B$4:$M$25,MATCH('Line&amp;Pheonix'!N1036,Rate!$A$4:$A$25,0),MATCH('Line&amp;Pheonix'!L1036,Rate!$B$3:$M$3,0))*O1036)),"")</f>
        <v/>
      </c>
      <c r="T1036" s="42" t="str">
        <f t="shared" si="55"/>
        <v/>
      </c>
    </row>
    <row r="1037" spans="16:20">
      <c r="P1037" s="41" t="str">
        <f t="shared" si="53"/>
        <v/>
      </c>
      <c r="Q1037" s="41" t="str">
        <f t="shared" si="54"/>
        <v/>
      </c>
      <c r="R1037" s="41" t="str">
        <f>IFERROR(IF(K1037="handling and wharfage",SUM(P1037:Q1037),IF(OR(K1037="tank",K1037="car",K1037="boat"),INDEX(Rate!$B$4:$M$25,MATCH('Line&amp;Pheonix'!N1037,Rate!$A$4:$A$25,0),MATCH('Line&amp;Pheonix'!L1037,Rate!$B$3:$M$3,0))*O1037*0.8,INDEX(Rate!$B$4:$M$25,MATCH('Line&amp;Pheonix'!N1037,Rate!$A$4:$A$25,0),MATCH('Line&amp;Pheonix'!L1037,Rate!$B$3:$M$3,0))*O1037)),"")</f>
        <v/>
      </c>
      <c r="T1037" s="42" t="str">
        <f t="shared" si="55"/>
        <v/>
      </c>
    </row>
    <row r="1038" spans="16:20">
      <c r="P1038" s="41" t="str">
        <f t="shared" si="53"/>
        <v/>
      </c>
      <c r="Q1038" s="41" t="str">
        <f t="shared" si="54"/>
        <v/>
      </c>
      <c r="R1038" s="41" t="str">
        <f>IFERROR(IF(K1038="handling and wharfage",SUM(P1038:Q1038),IF(OR(K1038="tank",K1038="car",K1038="boat"),INDEX(Rate!$B$4:$M$25,MATCH('Line&amp;Pheonix'!N1038,Rate!$A$4:$A$25,0),MATCH('Line&amp;Pheonix'!L1038,Rate!$B$3:$M$3,0))*O1038*0.8,INDEX(Rate!$B$4:$M$25,MATCH('Line&amp;Pheonix'!N1038,Rate!$A$4:$A$25,0),MATCH('Line&amp;Pheonix'!L1038,Rate!$B$3:$M$3,0))*O1038)),"")</f>
        <v/>
      </c>
      <c r="T1038" s="42" t="str">
        <f t="shared" si="55"/>
        <v/>
      </c>
    </row>
    <row r="1039" spans="16:20">
      <c r="P1039" s="41" t="str">
        <f t="shared" si="53"/>
        <v/>
      </c>
      <c r="Q1039" s="41" t="str">
        <f t="shared" si="54"/>
        <v/>
      </c>
      <c r="R1039" s="41" t="str">
        <f>IFERROR(IF(K1039="handling and wharfage",SUM(P1039:Q1039),IF(OR(K1039="tank",K1039="car",K1039="boat"),INDEX(Rate!$B$4:$M$25,MATCH('Line&amp;Pheonix'!N1039,Rate!$A$4:$A$25,0),MATCH('Line&amp;Pheonix'!L1039,Rate!$B$3:$M$3,0))*O1039*0.8,INDEX(Rate!$B$4:$M$25,MATCH('Line&amp;Pheonix'!N1039,Rate!$A$4:$A$25,0),MATCH('Line&amp;Pheonix'!L1039,Rate!$B$3:$M$3,0))*O1039)),"")</f>
        <v/>
      </c>
      <c r="T1039" s="42" t="str">
        <f t="shared" si="55"/>
        <v/>
      </c>
    </row>
    <row r="1040" spans="16:20">
      <c r="P1040" s="41" t="str">
        <f t="shared" si="53"/>
        <v/>
      </c>
      <c r="Q1040" s="41" t="str">
        <f t="shared" si="54"/>
        <v/>
      </c>
      <c r="R1040" s="41" t="str">
        <f>IFERROR(IF(K1040="handling and wharfage",SUM(P1040:Q1040),IF(OR(K1040="tank",K1040="car",K1040="boat"),INDEX(Rate!$B$4:$M$25,MATCH('Line&amp;Pheonix'!N1040,Rate!$A$4:$A$25,0),MATCH('Line&amp;Pheonix'!L1040,Rate!$B$3:$M$3,0))*O1040*0.8,INDEX(Rate!$B$4:$M$25,MATCH('Line&amp;Pheonix'!N1040,Rate!$A$4:$A$25,0),MATCH('Line&amp;Pheonix'!L1040,Rate!$B$3:$M$3,0))*O1040)),"")</f>
        <v/>
      </c>
      <c r="T1040" s="42" t="str">
        <f t="shared" si="55"/>
        <v/>
      </c>
    </row>
    <row r="1041" spans="16:20">
      <c r="P1041" s="41" t="str">
        <f t="shared" si="53"/>
        <v/>
      </c>
      <c r="Q1041" s="41" t="str">
        <f t="shared" si="54"/>
        <v/>
      </c>
      <c r="R1041" s="41" t="str">
        <f>IFERROR(IF(K1041="handling and wharfage",SUM(P1041:Q1041),IF(OR(K1041="tank",K1041="car",K1041="boat"),INDEX(Rate!$B$4:$M$25,MATCH('Line&amp;Pheonix'!N1041,Rate!$A$4:$A$25,0),MATCH('Line&amp;Pheonix'!L1041,Rate!$B$3:$M$3,0))*O1041*0.8,INDEX(Rate!$B$4:$M$25,MATCH('Line&amp;Pheonix'!N1041,Rate!$A$4:$A$25,0),MATCH('Line&amp;Pheonix'!L1041,Rate!$B$3:$M$3,0))*O1041)),"")</f>
        <v/>
      </c>
      <c r="T1041" s="42" t="str">
        <f t="shared" si="55"/>
        <v/>
      </c>
    </row>
    <row r="1042" spans="16:20">
      <c r="P1042" s="41" t="str">
        <f t="shared" si="53"/>
        <v/>
      </c>
      <c r="Q1042" s="41" t="str">
        <f t="shared" si="54"/>
        <v/>
      </c>
      <c r="R1042" s="41" t="str">
        <f>IFERROR(IF(K1042="handling and wharfage",SUM(P1042:Q1042),IF(OR(K1042="tank",K1042="car",K1042="boat"),INDEX(Rate!$B$4:$M$25,MATCH('Line&amp;Pheonix'!N1042,Rate!$A$4:$A$25,0),MATCH('Line&amp;Pheonix'!L1042,Rate!$B$3:$M$3,0))*O1042*0.8,INDEX(Rate!$B$4:$M$25,MATCH('Line&amp;Pheonix'!N1042,Rate!$A$4:$A$25,0),MATCH('Line&amp;Pheonix'!L1042,Rate!$B$3:$M$3,0))*O1042)),"")</f>
        <v/>
      </c>
      <c r="T1042" s="42" t="str">
        <f t="shared" si="55"/>
        <v/>
      </c>
    </row>
    <row r="1043" spans="16:20">
      <c r="P1043" s="41" t="str">
        <f t="shared" si="53"/>
        <v/>
      </c>
      <c r="Q1043" s="41" t="str">
        <f t="shared" si="54"/>
        <v/>
      </c>
      <c r="R1043" s="41" t="str">
        <f>IFERROR(IF(K1043="handling and wharfage",SUM(P1043:Q1043),IF(OR(K1043="tank",K1043="car",K1043="boat"),INDEX(Rate!$B$4:$M$25,MATCH('Line&amp;Pheonix'!N1043,Rate!$A$4:$A$25,0),MATCH('Line&amp;Pheonix'!L1043,Rate!$B$3:$M$3,0))*O1043*0.8,INDEX(Rate!$B$4:$M$25,MATCH('Line&amp;Pheonix'!N1043,Rate!$A$4:$A$25,0),MATCH('Line&amp;Pheonix'!L1043,Rate!$B$3:$M$3,0))*O1043)),"")</f>
        <v/>
      </c>
      <c r="T1043" s="42" t="str">
        <f t="shared" si="55"/>
        <v/>
      </c>
    </row>
    <row r="1044" spans="16:20">
      <c r="P1044" s="41" t="str">
        <f t="shared" si="53"/>
        <v/>
      </c>
      <c r="Q1044" s="41" t="str">
        <f t="shared" si="54"/>
        <v/>
      </c>
      <c r="R1044" s="41" t="str">
        <f>IFERROR(IF(K1044="handling and wharfage",SUM(P1044:Q1044),IF(OR(K1044="tank",K1044="car",K1044="boat"),INDEX(Rate!$B$4:$M$25,MATCH('Line&amp;Pheonix'!N1044,Rate!$A$4:$A$25,0),MATCH('Line&amp;Pheonix'!L1044,Rate!$B$3:$M$3,0))*O1044*0.8,INDEX(Rate!$B$4:$M$25,MATCH('Line&amp;Pheonix'!N1044,Rate!$A$4:$A$25,0),MATCH('Line&amp;Pheonix'!L1044,Rate!$B$3:$M$3,0))*O1044)),"")</f>
        <v/>
      </c>
      <c r="T1044" s="42" t="str">
        <f t="shared" si="55"/>
        <v/>
      </c>
    </row>
    <row r="1045" spans="16:20">
      <c r="P1045" s="41" t="str">
        <f t="shared" si="53"/>
        <v/>
      </c>
      <c r="Q1045" s="41" t="str">
        <f t="shared" si="54"/>
        <v/>
      </c>
      <c r="R1045" s="41" t="str">
        <f>IFERROR(IF(K1045="handling and wharfage",SUM(P1045:Q1045),IF(OR(K1045="tank",K1045="car",K1045="boat"),INDEX(Rate!$B$4:$M$25,MATCH('Line&amp;Pheonix'!N1045,Rate!$A$4:$A$25,0),MATCH('Line&amp;Pheonix'!L1045,Rate!$B$3:$M$3,0))*O1045*0.8,INDEX(Rate!$B$4:$M$25,MATCH('Line&amp;Pheonix'!N1045,Rate!$A$4:$A$25,0),MATCH('Line&amp;Pheonix'!L1045,Rate!$B$3:$M$3,0))*O1045)),"")</f>
        <v/>
      </c>
      <c r="T1045" s="42" t="str">
        <f t="shared" si="55"/>
        <v/>
      </c>
    </row>
    <row r="1046" spans="16:20">
      <c r="P1046" s="41" t="str">
        <f t="shared" si="53"/>
        <v/>
      </c>
      <c r="Q1046" s="41" t="str">
        <f t="shared" si="54"/>
        <v/>
      </c>
      <c r="R1046" s="41" t="str">
        <f>IFERROR(IF(K1046="handling and wharfage",SUM(P1046:Q1046),IF(OR(K1046="tank",K1046="car",K1046="boat"),INDEX(Rate!$B$4:$M$25,MATCH('Line&amp;Pheonix'!N1046,Rate!$A$4:$A$25,0),MATCH('Line&amp;Pheonix'!L1046,Rate!$B$3:$M$3,0))*O1046*0.8,INDEX(Rate!$B$4:$M$25,MATCH('Line&amp;Pheonix'!N1046,Rate!$A$4:$A$25,0),MATCH('Line&amp;Pheonix'!L1046,Rate!$B$3:$M$3,0))*O1046)),"")</f>
        <v/>
      </c>
      <c r="T1046" s="42" t="str">
        <f t="shared" si="55"/>
        <v/>
      </c>
    </row>
    <row r="1047" spans="16:20">
      <c r="P1047" s="41" t="str">
        <f t="shared" si="53"/>
        <v/>
      </c>
      <c r="Q1047" s="41" t="str">
        <f t="shared" si="54"/>
        <v/>
      </c>
      <c r="R1047" s="41" t="str">
        <f>IFERROR(IF(K1047="handling and wharfage",SUM(P1047:Q1047),IF(OR(K1047="tank",K1047="car",K1047="boat"),INDEX(Rate!$B$4:$M$25,MATCH('Line&amp;Pheonix'!N1047,Rate!$A$4:$A$25,0),MATCH('Line&amp;Pheonix'!L1047,Rate!$B$3:$M$3,0))*O1047*0.8,INDEX(Rate!$B$4:$M$25,MATCH('Line&amp;Pheonix'!N1047,Rate!$A$4:$A$25,0),MATCH('Line&amp;Pheonix'!L1047,Rate!$B$3:$M$3,0))*O1047)),"")</f>
        <v/>
      </c>
      <c r="T1047" s="42" t="str">
        <f t="shared" si="55"/>
        <v/>
      </c>
    </row>
    <row r="1048" spans="16:20">
      <c r="P1048" s="41" t="str">
        <f t="shared" si="53"/>
        <v/>
      </c>
      <c r="Q1048" s="41" t="str">
        <f t="shared" si="54"/>
        <v/>
      </c>
      <c r="R1048" s="41" t="str">
        <f>IFERROR(IF(K1048="handling and wharfage",SUM(P1048:Q1048),IF(OR(K1048="tank",K1048="car",K1048="boat"),INDEX(Rate!$B$4:$M$25,MATCH('Line&amp;Pheonix'!N1048,Rate!$A$4:$A$25,0),MATCH('Line&amp;Pheonix'!L1048,Rate!$B$3:$M$3,0))*O1048*0.8,INDEX(Rate!$B$4:$M$25,MATCH('Line&amp;Pheonix'!N1048,Rate!$A$4:$A$25,0),MATCH('Line&amp;Pheonix'!L1048,Rate!$B$3:$M$3,0))*O1048)),"")</f>
        <v/>
      </c>
      <c r="T1048" s="42" t="str">
        <f t="shared" si="55"/>
        <v/>
      </c>
    </row>
    <row r="1049" spans="16:20">
      <c r="P1049" s="41" t="str">
        <f t="shared" si="53"/>
        <v/>
      </c>
      <c r="Q1049" s="41" t="str">
        <f t="shared" si="54"/>
        <v/>
      </c>
      <c r="R1049" s="41" t="str">
        <f>IFERROR(IF(K1049="handling and wharfage",SUM(P1049:Q1049),IF(OR(K1049="tank",K1049="car",K1049="boat"),INDEX(Rate!$B$4:$M$25,MATCH('Line&amp;Pheonix'!N1049,Rate!$A$4:$A$25,0),MATCH('Line&amp;Pheonix'!L1049,Rate!$B$3:$M$3,0))*O1049*0.8,INDEX(Rate!$B$4:$M$25,MATCH('Line&amp;Pheonix'!N1049,Rate!$A$4:$A$25,0),MATCH('Line&amp;Pheonix'!L1049,Rate!$B$3:$M$3,0))*O1049)),"")</f>
        <v/>
      </c>
      <c r="T1049" s="42" t="str">
        <f t="shared" si="55"/>
        <v/>
      </c>
    </row>
    <row r="1050" spans="16:20">
      <c r="P1050" s="41" t="str">
        <f t="shared" si="53"/>
        <v/>
      </c>
      <c r="Q1050" s="41" t="str">
        <f t="shared" si="54"/>
        <v/>
      </c>
      <c r="R1050" s="41" t="str">
        <f>IFERROR(IF(K1050="handling and wharfage",SUM(P1050:Q1050),IF(OR(K1050="tank",K1050="car",K1050="boat"),INDEX(Rate!$B$4:$M$25,MATCH('Line&amp;Pheonix'!N1050,Rate!$A$4:$A$25,0),MATCH('Line&amp;Pheonix'!L1050,Rate!$B$3:$M$3,0))*O1050*0.8,INDEX(Rate!$B$4:$M$25,MATCH('Line&amp;Pheonix'!N1050,Rate!$A$4:$A$25,0),MATCH('Line&amp;Pheonix'!L1050,Rate!$B$3:$M$3,0))*O1050)),"")</f>
        <v/>
      </c>
      <c r="T1050" s="42" t="str">
        <f t="shared" si="55"/>
        <v/>
      </c>
    </row>
    <row r="1051" spans="16:20">
      <c r="P1051" s="41" t="str">
        <f t="shared" si="53"/>
        <v/>
      </c>
      <c r="Q1051" s="41" t="str">
        <f t="shared" si="54"/>
        <v/>
      </c>
      <c r="R1051" s="41" t="str">
        <f>IFERROR(IF(K1051="handling and wharfage",SUM(P1051:Q1051),IF(OR(K1051="tank",K1051="car",K1051="boat"),INDEX(Rate!$B$4:$M$25,MATCH('Line&amp;Pheonix'!N1051,Rate!$A$4:$A$25,0),MATCH('Line&amp;Pheonix'!L1051,Rate!$B$3:$M$3,0))*O1051*0.8,INDEX(Rate!$B$4:$M$25,MATCH('Line&amp;Pheonix'!N1051,Rate!$A$4:$A$25,0),MATCH('Line&amp;Pheonix'!L1051,Rate!$B$3:$M$3,0))*O1051)),"")</f>
        <v/>
      </c>
      <c r="T1051" s="42" t="str">
        <f t="shared" si="55"/>
        <v/>
      </c>
    </row>
    <row r="1052" spans="16:20">
      <c r="P1052" s="41" t="str">
        <f t="shared" si="53"/>
        <v/>
      </c>
      <c r="Q1052" s="41" t="str">
        <f t="shared" si="54"/>
        <v/>
      </c>
      <c r="R1052" s="41" t="str">
        <f>IFERROR(IF(K1052="handling and wharfage",SUM(P1052:Q1052),IF(OR(K1052="tank",K1052="car",K1052="boat"),INDEX(Rate!$B$4:$M$25,MATCH('Line&amp;Pheonix'!N1052,Rate!$A$4:$A$25,0),MATCH('Line&amp;Pheonix'!L1052,Rate!$B$3:$M$3,0))*O1052*0.8,INDEX(Rate!$B$4:$M$25,MATCH('Line&amp;Pheonix'!N1052,Rate!$A$4:$A$25,0),MATCH('Line&amp;Pheonix'!L1052,Rate!$B$3:$M$3,0))*O1052)),"")</f>
        <v/>
      </c>
      <c r="T1052" s="42" t="str">
        <f t="shared" si="55"/>
        <v/>
      </c>
    </row>
    <row r="1053" spans="16:20">
      <c r="P1053" s="41" t="str">
        <f t="shared" si="53"/>
        <v/>
      </c>
      <c r="Q1053" s="41" t="str">
        <f t="shared" si="54"/>
        <v/>
      </c>
      <c r="R1053" s="41" t="str">
        <f>IFERROR(IF(K1053="handling and wharfage",SUM(P1053:Q1053),IF(OR(K1053="tank",K1053="car",K1053="boat"),INDEX(Rate!$B$4:$M$25,MATCH('Line&amp;Pheonix'!N1053,Rate!$A$4:$A$25,0),MATCH('Line&amp;Pheonix'!L1053,Rate!$B$3:$M$3,0))*O1053*0.8,INDEX(Rate!$B$4:$M$25,MATCH('Line&amp;Pheonix'!N1053,Rate!$A$4:$A$25,0),MATCH('Line&amp;Pheonix'!L1053,Rate!$B$3:$M$3,0))*O1053)),"")</f>
        <v/>
      </c>
      <c r="T1053" s="42" t="str">
        <f t="shared" si="55"/>
        <v/>
      </c>
    </row>
    <row r="1054" spans="16:20">
      <c r="P1054" s="41" t="str">
        <f t="shared" si="53"/>
        <v/>
      </c>
      <c r="Q1054" s="41" t="str">
        <f t="shared" si="54"/>
        <v/>
      </c>
      <c r="R1054" s="41" t="str">
        <f>IFERROR(IF(K1054="handling and wharfage",SUM(P1054:Q1054),IF(OR(K1054="tank",K1054="car",K1054="boat"),INDEX(Rate!$B$4:$M$25,MATCH('Line&amp;Pheonix'!N1054,Rate!$A$4:$A$25,0),MATCH('Line&amp;Pheonix'!L1054,Rate!$B$3:$M$3,0))*O1054*0.8,INDEX(Rate!$B$4:$M$25,MATCH('Line&amp;Pheonix'!N1054,Rate!$A$4:$A$25,0),MATCH('Line&amp;Pheonix'!L1054,Rate!$B$3:$M$3,0))*O1054)),"")</f>
        <v/>
      </c>
      <c r="T1054" s="42" t="str">
        <f t="shared" si="55"/>
        <v/>
      </c>
    </row>
    <row r="1055" spans="16:20">
      <c r="P1055" s="41" t="str">
        <f t="shared" si="53"/>
        <v/>
      </c>
      <c r="Q1055" s="41" t="str">
        <f t="shared" si="54"/>
        <v/>
      </c>
      <c r="R1055" s="41" t="str">
        <f>IFERROR(IF(K1055="handling and wharfage",SUM(P1055:Q1055),IF(OR(K1055="tank",K1055="car",K1055="boat"),INDEX(Rate!$B$4:$M$25,MATCH('Line&amp;Pheonix'!N1055,Rate!$A$4:$A$25,0),MATCH('Line&amp;Pheonix'!L1055,Rate!$B$3:$M$3,0))*O1055*0.8,INDEX(Rate!$B$4:$M$25,MATCH('Line&amp;Pheonix'!N1055,Rate!$A$4:$A$25,0),MATCH('Line&amp;Pheonix'!L1055,Rate!$B$3:$M$3,0))*O1055)),"")</f>
        <v/>
      </c>
      <c r="T1055" s="42" t="str">
        <f t="shared" si="55"/>
        <v/>
      </c>
    </row>
    <row r="1056" spans="16:20">
      <c r="P1056" s="41" t="str">
        <f t="shared" si="53"/>
        <v/>
      </c>
      <c r="Q1056" s="41" t="str">
        <f t="shared" si="54"/>
        <v/>
      </c>
      <c r="R1056" s="41" t="str">
        <f>IFERROR(IF(K1056="handling and wharfage",SUM(P1056:Q1056),IF(OR(K1056="tank",K1056="car",K1056="boat"),INDEX(Rate!$B$4:$M$25,MATCH('Line&amp;Pheonix'!N1056,Rate!$A$4:$A$25,0),MATCH('Line&amp;Pheonix'!L1056,Rate!$B$3:$M$3,0))*O1056*0.8,INDEX(Rate!$B$4:$M$25,MATCH('Line&amp;Pheonix'!N1056,Rate!$A$4:$A$25,0),MATCH('Line&amp;Pheonix'!L1056,Rate!$B$3:$M$3,0))*O1056)),"")</f>
        <v/>
      </c>
      <c r="T1056" s="42" t="str">
        <f t="shared" si="55"/>
        <v/>
      </c>
    </row>
    <row r="1057" spans="16:20">
      <c r="P1057" s="41" t="str">
        <f t="shared" si="53"/>
        <v/>
      </c>
      <c r="Q1057" s="41" t="str">
        <f t="shared" si="54"/>
        <v/>
      </c>
      <c r="R1057" s="41" t="str">
        <f>IFERROR(IF(K1057="handling and wharfage",SUM(P1057:Q1057),IF(OR(K1057="tank",K1057="car",K1057="boat"),INDEX(Rate!$B$4:$M$25,MATCH('Line&amp;Pheonix'!N1057,Rate!$A$4:$A$25,0),MATCH('Line&amp;Pheonix'!L1057,Rate!$B$3:$M$3,0))*O1057*0.8,INDEX(Rate!$B$4:$M$25,MATCH('Line&amp;Pheonix'!N1057,Rate!$A$4:$A$25,0),MATCH('Line&amp;Pheonix'!L1057,Rate!$B$3:$M$3,0))*O1057)),"")</f>
        <v/>
      </c>
      <c r="T1057" s="42" t="str">
        <f t="shared" si="55"/>
        <v/>
      </c>
    </row>
    <row r="1058" spans="16:20">
      <c r="P1058" s="41" t="str">
        <f t="shared" si="53"/>
        <v/>
      </c>
      <c r="Q1058" s="41" t="str">
        <f t="shared" si="54"/>
        <v/>
      </c>
      <c r="R1058" s="41" t="str">
        <f>IFERROR(IF(K1058="handling and wharfage",SUM(P1058:Q1058),IF(OR(K1058="tank",K1058="car",K1058="boat"),INDEX(Rate!$B$4:$M$25,MATCH('Line&amp;Pheonix'!N1058,Rate!$A$4:$A$25,0),MATCH('Line&amp;Pheonix'!L1058,Rate!$B$3:$M$3,0))*O1058*0.8,INDEX(Rate!$B$4:$M$25,MATCH('Line&amp;Pheonix'!N1058,Rate!$A$4:$A$25,0),MATCH('Line&amp;Pheonix'!L1058,Rate!$B$3:$M$3,0))*O1058)),"")</f>
        <v/>
      </c>
      <c r="T1058" s="42" t="str">
        <f t="shared" si="55"/>
        <v/>
      </c>
    </row>
    <row r="1059" spans="16:20">
      <c r="P1059" s="41" t="str">
        <f t="shared" si="53"/>
        <v/>
      </c>
      <c r="Q1059" s="41" t="str">
        <f t="shared" si="54"/>
        <v/>
      </c>
      <c r="R1059" s="41" t="str">
        <f>IFERROR(IF(K1059="handling and wharfage",SUM(P1059:Q1059),IF(OR(K1059="tank",K1059="car",K1059="boat"),INDEX(Rate!$B$4:$M$25,MATCH('Line&amp;Pheonix'!N1059,Rate!$A$4:$A$25,0),MATCH('Line&amp;Pheonix'!L1059,Rate!$B$3:$M$3,0))*O1059*0.8,INDEX(Rate!$B$4:$M$25,MATCH('Line&amp;Pheonix'!N1059,Rate!$A$4:$A$25,0),MATCH('Line&amp;Pheonix'!L1059,Rate!$B$3:$M$3,0))*O1059)),"")</f>
        <v/>
      </c>
      <c r="T1059" s="42" t="str">
        <f t="shared" si="55"/>
        <v/>
      </c>
    </row>
    <row r="1060" spans="16:20">
      <c r="P1060" s="41" t="str">
        <f t="shared" si="53"/>
        <v/>
      </c>
      <c r="Q1060" s="41" t="str">
        <f t="shared" si="54"/>
        <v/>
      </c>
      <c r="R1060" s="41" t="str">
        <f>IFERROR(IF(K1060="handling and wharfage",SUM(P1060:Q1060),IF(OR(K1060="tank",K1060="car",K1060="boat"),INDEX(Rate!$B$4:$M$25,MATCH('Line&amp;Pheonix'!N1060,Rate!$A$4:$A$25,0),MATCH('Line&amp;Pheonix'!L1060,Rate!$B$3:$M$3,0))*O1060*0.8,INDEX(Rate!$B$4:$M$25,MATCH('Line&amp;Pheonix'!N1060,Rate!$A$4:$A$25,0),MATCH('Line&amp;Pheonix'!L1060,Rate!$B$3:$M$3,0))*O1060)),"")</f>
        <v/>
      </c>
      <c r="T1060" s="42" t="str">
        <f t="shared" si="55"/>
        <v/>
      </c>
    </row>
    <row r="1061" spans="16:20">
      <c r="P1061" s="41" t="str">
        <f t="shared" si="53"/>
        <v/>
      </c>
      <c r="Q1061" s="41" t="str">
        <f t="shared" si="54"/>
        <v/>
      </c>
      <c r="R1061" s="41" t="str">
        <f>IFERROR(IF(K1061="handling and wharfage",SUM(P1061:Q1061),IF(OR(K1061="tank",K1061="car",K1061="boat"),INDEX(Rate!$B$4:$M$25,MATCH('Line&amp;Pheonix'!N1061,Rate!$A$4:$A$25,0),MATCH('Line&amp;Pheonix'!L1061,Rate!$B$3:$M$3,0))*O1061*0.8,INDEX(Rate!$B$4:$M$25,MATCH('Line&amp;Pheonix'!N1061,Rate!$A$4:$A$25,0),MATCH('Line&amp;Pheonix'!L1061,Rate!$B$3:$M$3,0))*O1061)),"")</f>
        <v/>
      </c>
      <c r="T1061" s="42" t="str">
        <f t="shared" si="55"/>
        <v/>
      </c>
    </row>
    <row r="1062" spans="16:20">
      <c r="P1062" s="41" t="str">
        <f t="shared" si="53"/>
        <v/>
      </c>
      <c r="Q1062" s="41" t="str">
        <f t="shared" si="54"/>
        <v/>
      </c>
      <c r="R1062" s="41" t="str">
        <f>IFERROR(IF(K1062="handling and wharfage",SUM(P1062:Q1062),IF(OR(K1062="tank",K1062="car",K1062="boat"),INDEX(Rate!$B$4:$M$25,MATCH('Line&amp;Pheonix'!N1062,Rate!$A$4:$A$25,0),MATCH('Line&amp;Pheonix'!L1062,Rate!$B$3:$M$3,0))*O1062*0.8,INDEX(Rate!$B$4:$M$25,MATCH('Line&amp;Pheonix'!N1062,Rate!$A$4:$A$25,0),MATCH('Line&amp;Pheonix'!L1062,Rate!$B$3:$M$3,0))*O1062)),"")</f>
        <v/>
      </c>
      <c r="T1062" s="42" t="str">
        <f t="shared" si="55"/>
        <v/>
      </c>
    </row>
    <row r="1063" spans="16:20">
      <c r="P1063" s="41" t="str">
        <f t="shared" si="53"/>
        <v/>
      </c>
      <c r="Q1063" s="41" t="str">
        <f t="shared" si="54"/>
        <v/>
      </c>
      <c r="R1063" s="41" t="str">
        <f>IFERROR(IF(K1063="handling and wharfage",SUM(P1063:Q1063),IF(OR(K1063="tank",K1063="car",K1063="boat"),INDEX(Rate!$B$4:$M$25,MATCH('Line&amp;Pheonix'!N1063,Rate!$A$4:$A$25,0),MATCH('Line&amp;Pheonix'!L1063,Rate!$B$3:$M$3,0))*O1063*0.8,INDEX(Rate!$B$4:$M$25,MATCH('Line&amp;Pheonix'!N1063,Rate!$A$4:$A$25,0),MATCH('Line&amp;Pheonix'!L1063,Rate!$B$3:$M$3,0))*O1063)),"")</f>
        <v/>
      </c>
      <c r="T1063" s="42" t="str">
        <f t="shared" si="55"/>
        <v/>
      </c>
    </row>
    <row r="1064" spans="16:20">
      <c r="P1064" s="41" t="str">
        <f t="shared" si="53"/>
        <v/>
      </c>
      <c r="Q1064" s="41" t="str">
        <f t="shared" si="54"/>
        <v/>
      </c>
      <c r="R1064" s="41" t="str">
        <f>IFERROR(IF(K1064="handling and wharfage",SUM(P1064:Q1064),IF(OR(K1064="tank",K1064="car",K1064="boat"),INDEX(Rate!$B$4:$M$25,MATCH('Line&amp;Pheonix'!N1064,Rate!$A$4:$A$25,0),MATCH('Line&amp;Pheonix'!L1064,Rate!$B$3:$M$3,0))*O1064*0.8,INDEX(Rate!$B$4:$M$25,MATCH('Line&amp;Pheonix'!N1064,Rate!$A$4:$A$25,0),MATCH('Line&amp;Pheonix'!L1064,Rate!$B$3:$M$3,0))*O1064)),"")</f>
        <v/>
      </c>
      <c r="T1064" s="42" t="str">
        <f t="shared" si="55"/>
        <v/>
      </c>
    </row>
    <row r="1065" spans="16:20">
      <c r="P1065" s="41" t="str">
        <f t="shared" si="53"/>
        <v/>
      </c>
      <c r="Q1065" s="41" t="str">
        <f t="shared" si="54"/>
        <v/>
      </c>
      <c r="R1065" s="41" t="str">
        <f>IFERROR(IF(K1065="handling and wharfage",SUM(P1065:Q1065),IF(OR(K1065="tank",K1065="car",K1065="boat"),INDEX(Rate!$B$4:$M$25,MATCH('Line&amp;Pheonix'!N1065,Rate!$A$4:$A$25,0),MATCH('Line&amp;Pheonix'!L1065,Rate!$B$3:$M$3,0))*O1065*0.8,INDEX(Rate!$B$4:$M$25,MATCH('Line&amp;Pheonix'!N1065,Rate!$A$4:$A$25,0),MATCH('Line&amp;Pheonix'!L1065,Rate!$B$3:$M$3,0))*O1065)),"")</f>
        <v/>
      </c>
      <c r="T1065" s="42" t="str">
        <f t="shared" si="55"/>
        <v/>
      </c>
    </row>
    <row r="1066" spans="16:20">
      <c r="P1066" s="41" t="str">
        <f t="shared" si="53"/>
        <v/>
      </c>
      <c r="Q1066" s="41" t="str">
        <f t="shared" si="54"/>
        <v/>
      </c>
      <c r="R1066" s="41" t="str">
        <f>IFERROR(IF(K1066="handling and wharfage",SUM(P1066:Q1066),IF(OR(K1066="tank",K1066="car",K1066="boat"),INDEX(Rate!$B$4:$M$25,MATCH('Line&amp;Pheonix'!N1066,Rate!$A$4:$A$25,0),MATCH('Line&amp;Pheonix'!L1066,Rate!$B$3:$M$3,0))*O1066*0.8,INDEX(Rate!$B$4:$M$25,MATCH('Line&amp;Pheonix'!N1066,Rate!$A$4:$A$25,0),MATCH('Line&amp;Pheonix'!L1066,Rate!$B$3:$M$3,0))*O1066)),"")</f>
        <v/>
      </c>
      <c r="T1066" s="42" t="str">
        <f t="shared" si="55"/>
        <v/>
      </c>
    </row>
    <row r="1067" spans="16:20">
      <c r="P1067" s="41" t="str">
        <f t="shared" si="53"/>
        <v/>
      </c>
      <c r="Q1067" s="41" t="str">
        <f t="shared" si="54"/>
        <v/>
      </c>
      <c r="R1067" s="41" t="str">
        <f>IFERROR(IF(K1067="handling and wharfage",SUM(P1067:Q1067),IF(OR(K1067="tank",K1067="car",K1067="boat"),INDEX(Rate!$B$4:$M$25,MATCH('Line&amp;Pheonix'!N1067,Rate!$A$4:$A$25,0),MATCH('Line&amp;Pheonix'!L1067,Rate!$B$3:$M$3,0))*O1067*0.8,INDEX(Rate!$B$4:$M$25,MATCH('Line&amp;Pheonix'!N1067,Rate!$A$4:$A$25,0),MATCH('Line&amp;Pheonix'!L1067,Rate!$B$3:$M$3,0))*O1067)),"")</f>
        <v/>
      </c>
      <c r="T1067" s="42" t="str">
        <f t="shared" si="55"/>
        <v/>
      </c>
    </row>
    <row r="1068" spans="16:20">
      <c r="P1068" s="41" t="str">
        <f t="shared" si="53"/>
        <v/>
      </c>
      <c r="Q1068" s="41" t="str">
        <f t="shared" si="54"/>
        <v/>
      </c>
      <c r="R1068" s="41" t="str">
        <f>IFERROR(IF(K1068="handling and wharfage",SUM(P1068:Q1068),IF(OR(K1068="tank",K1068="car",K1068="boat"),INDEX(Rate!$B$4:$M$25,MATCH('Line&amp;Pheonix'!N1068,Rate!$A$4:$A$25,0),MATCH('Line&amp;Pheonix'!L1068,Rate!$B$3:$M$3,0))*O1068*0.8,INDEX(Rate!$B$4:$M$25,MATCH('Line&amp;Pheonix'!N1068,Rate!$A$4:$A$25,0),MATCH('Line&amp;Pheonix'!L1068,Rate!$B$3:$M$3,0))*O1068)),"")</f>
        <v/>
      </c>
      <c r="T1068" s="42" t="str">
        <f t="shared" si="55"/>
        <v/>
      </c>
    </row>
    <row r="1069" spans="16:20">
      <c r="P1069" s="41" t="str">
        <f t="shared" si="53"/>
        <v/>
      </c>
      <c r="Q1069" s="41" t="str">
        <f t="shared" si="54"/>
        <v/>
      </c>
      <c r="R1069" s="41" t="str">
        <f>IFERROR(IF(K1069="handling and wharfage",SUM(P1069:Q1069),IF(OR(K1069="tank",K1069="car",K1069="boat"),INDEX(Rate!$B$4:$M$25,MATCH('Line&amp;Pheonix'!N1069,Rate!$A$4:$A$25,0),MATCH('Line&amp;Pheonix'!L1069,Rate!$B$3:$M$3,0))*O1069*0.8,INDEX(Rate!$B$4:$M$25,MATCH('Line&amp;Pheonix'!N1069,Rate!$A$4:$A$25,0),MATCH('Line&amp;Pheonix'!L1069,Rate!$B$3:$M$3,0))*O1069)),"")</f>
        <v/>
      </c>
      <c r="T1069" s="42" t="str">
        <f t="shared" si="55"/>
        <v/>
      </c>
    </row>
    <row r="1070" spans="16:20">
      <c r="P1070" s="41" t="str">
        <f t="shared" si="53"/>
        <v/>
      </c>
      <c r="Q1070" s="41" t="str">
        <f t="shared" si="54"/>
        <v/>
      </c>
      <c r="R1070" s="41" t="str">
        <f>IFERROR(IF(K1070="handling and wharfage",SUM(P1070:Q1070),IF(OR(K1070="tank",K1070="car",K1070="boat"),INDEX(Rate!$B$4:$M$25,MATCH('Line&amp;Pheonix'!N1070,Rate!$A$4:$A$25,0),MATCH('Line&amp;Pheonix'!L1070,Rate!$B$3:$M$3,0))*O1070*0.8,INDEX(Rate!$B$4:$M$25,MATCH('Line&amp;Pheonix'!N1070,Rate!$A$4:$A$25,0),MATCH('Line&amp;Pheonix'!L1070,Rate!$B$3:$M$3,0))*O1070)),"")</f>
        <v/>
      </c>
      <c r="T1070" s="42" t="str">
        <f t="shared" si="55"/>
        <v/>
      </c>
    </row>
    <row r="1071" spans="16:20">
      <c r="P1071" s="41" t="str">
        <f t="shared" si="53"/>
        <v/>
      </c>
      <c r="Q1071" s="41" t="str">
        <f t="shared" si="54"/>
        <v/>
      </c>
      <c r="R1071" s="41" t="str">
        <f>IFERROR(IF(K1071="handling and wharfage",SUM(P1071:Q1071),IF(OR(K1071="tank",K1071="car",K1071="boat"),INDEX(Rate!$B$4:$M$25,MATCH('Line&amp;Pheonix'!N1071,Rate!$A$4:$A$25,0),MATCH('Line&amp;Pheonix'!L1071,Rate!$B$3:$M$3,0))*O1071*0.8,INDEX(Rate!$B$4:$M$25,MATCH('Line&amp;Pheonix'!N1071,Rate!$A$4:$A$25,0),MATCH('Line&amp;Pheonix'!L1071,Rate!$B$3:$M$3,0))*O1071)),"")</f>
        <v/>
      </c>
      <c r="T1071" s="42" t="str">
        <f t="shared" si="55"/>
        <v/>
      </c>
    </row>
    <row r="1072" spans="16:20">
      <c r="P1072" s="41" t="str">
        <f t="shared" si="53"/>
        <v/>
      </c>
      <c r="Q1072" s="41" t="str">
        <f t="shared" si="54"/>
        <v/>
      </c>
      <c r="R1072" s="41" t="str">
        <f>IFERROR(IF(K1072="handling and wharfage",SUM(P1072:Q1072),IF(OR(K1072="tank",K1072="car",K1072="boat"),INDEX(Rate!$B$4:$M$25,MATCH('Line&amp;Pheonix'!N1072,Rate!$A$4:$A$25,0),MATCH('Line&amp;Pheonix'!L1072,Rate!$B$3:$M$3,0))*O1072*0.8,INDEX(Rate!$B$4:$M$25,MATCH('Line&amp;Pheonix'!N1072,Rate!$A$4:$A$25,0),MATCH('Line&amp;Pheonix'!L1072,Rate!$B$3:$M$3,0))*O1072)),"")</f>
        <v/>
      </c>
      <c r="T1072" s="42" t="str">
        <f t="shared" si="55"/>
        <v/>
      </c>
    </row>
    <row r="1073" spans="16:20">
      <c r="P1073" s="41" t="str">
        <f t="shared" si="53"/>
        <v/>
      </c>
      <c r="Q1073" s="41" t="str">
        <f t="shared" si="54"/>
        <v/>
      </c>
      <c r="R1073" s="41" t="str">
        <f>IFERROR(IF(K1073="handling and wharfage",SUM(P1073:Q1073),IF(OR(K1073="tank",K1073="car",K1073="boat"),INDEX(Rate!$B$4:$M$25,MATCH('Line&amp;Pheonix'!N1073,Rate!$A$4:$A$25,0),MATCH('Line&amp;Pheonix'!L1073,Rate!$B$3:$M$3,0))*O1073*0.8,INDEX(Rate!$B$4:$M$25,MATCH('Line&amp;Pheonix'!N1073,Rate!$A$4:$A$25,0),MATCH('Line&amp;Pheonix'!L1073,Rate!$B$3:$M$3,0))*O1073)),"")</f>
        <v/>
      </c>
      <c r="T1073" s="42" t="str">
        <f t="shared" si="55"/>
        <v/>
      </c>
    </row>
    <row r="1074" spans="16:20">
      <c r="P1074" s="41" t="str">
        <f t="shared" ref="P1074:P1137" si="56">IF(OR(K1074="handling and wharfage",K1074="rau handling and wharfage"),O1074*42.1,"")</f>
        <v/>
      </c>
      <c r="Q1074" s="41" t="str">
        <f t="shared" ref="Q1074:Q1137" si="57">IF(K1074&lt;&gt;"handling and wharfage","",O1074*3.5)</f>
        <v/>
      </c>
      <c r="R1074" s="41" t="str">
        <f>IFERROR(IF(K1074="handling and wharfage",SUM(P1074:Q1074),IF(OR(K1074="tank",K1074="car",K1074="boat"),INDEX(Rate!$B$4:$M$25,MATCH('Line&amp;Pheonix'!N1074,Rate!$A$4:$A$25,0),MATCH('Line&amp;Pheonix'!L1074,Rate!$B$3:$M$3,0))*O1074*0.8,INDEX(Rate!$B$4:$M$25,MATCH('Line&amp;Pheonix'!N1074,Rate!$A$4:$A$25,0),MATCH('Line&amp;Pheonix'!L1074,Rate!$B$3:$M$3,0))*O1074)),"")</f>
        <v/>
      </c>
      <c r="T1074" s="42" t="str">
        <f t="shared" ref="T1074:T1137" si="58">IF(ISBLANK(K1074),"",IF(K1074&lt;&gt;"handling and wharfage","F0070000061A","E31180000331"))</f>
        <v/>
      </c>
    </row>
    <row r="1075" spans="16:20">
      <c r="P1075" s="41" t="str">
        <f t="shared" si="56"/>
        <v/>
      </c>
      <c r="Q1075" s="41" t="str">
        <f t="shared" si="57"/>
        <v/>
      </c>
      <c r="R1075" s="41" t="str">
        <f>IFERROR(IF(K1075="handling and wharfage",SUM(P1075:Q1075),IF(OR(K1075="tank",K1075="car",K1075="boat"),INDEX(Rate!$B$4:$M$25,MATCH('Line&amp;Pheonix'!N1075,Rate!$A$4:$A$25,0),MATCH('Line&amp;Pheonix'!L1075,Rate!$B$3:$M$3,0))*O1075*0.8,INDEX(Rate!$B$4:$M$25,MATCH('Line&amp;Pheonix'!N1075,Rate!$A$4:$A$25,0),MATCH('Line&amp;Pheonix'!L1075,Rate!$B$3:$M$3,0))*O1075)),"")</f>
        <v/>
      </c>
      <c r="T1075" s="42" t="str">
        <f t="shared" si="58"/>
        <v/>
      </c>
    </row>
    <row r="1076" spans="16:20">
      <c r="P1076" s="41" t="str">
        <f t="shared" si="56"/>
        <v/>
      </c>
      <c r="Q1076" s="41" t="str">
        <f t="shared" si="57"/>
        <v/>
      </c>
      <c r="R1076" s="41" t="str">
        <f>IFERROR(IF(K1076="handling and wharfage",SUM(P1076:Q1076),IF(OR(K1076="tank",K1076="car",K1076="boat"),INDEX(Rate!$B$4:$M$25,MATCH('Line&amp;Pheonix'!N1076,Rate!$A$4:$A$25,0),MATCH('Line&amp;Pheonix'!L1076,Rate!$B$3:$M$3,0))*O1076*0.8,INDEX(Rate!$B$4:$M$25,MATCH('Line&amp;Pheonix'!N1076,Rate!$A$4:$A$25,0),MATCH('Line&amp;Pheonix'!L1076,Rate!$B$3:$M$3,0))*O1076)),"")</f>
        <v/>
      </c>
      <c r="T1076" s="42" t="str">
        <f t="shared" si="58"/>
        <v/>
      </c>
    </row>
    <row r="1077" spans="16:20">
      <c r="P1077" s="41" t="str">
        <f t="shared" si="56"/>
        <v/>
      </c>
      <c r="Q1077" s="41" t="str">
        <f t="shared" si="57"/>
        <v/>
      </c>
      <c r="R1077" s="41" t="str">
        <f>IFERROR(IF(K1077="handling and wharfage",SUM(P1077:Q1077),IF(OR(K1077="tank",K1077="car",K1077="boat"),INDEX(Rate!$B$4:$M$25,MATCH('Line&amp;Pheonix'!N1077,Rate!$A$4:$A$25,0),MATCH('Line&amp;Pheonix'!L1077,Rate!$B$3:$M$3,0))*O1077*0.8,INDEX(Rate!$B$4:$M$25,MATCH('Line&amp;Pheonix'!N1077,Rate!$A$4:$A$25,0),MATCH('Line&amp;Pheonix'!L1077,Rate!$B$3:$M$3,0))*O1077)),"")</f>
        <v/>
      </c>
      <c r="T1077" s="42" t="str">
        <f t="shared" si="58"/>
        <v/>
      </c>
    </row>
    <row r="1078" spans="16:20">
      <c r="P1078" s="41" t="str">
        <f t="shared" si="56"/>
        <v/>
      </c>
      <c r="Q1078" s="41" t="str">
        <f t="shared" si="57"/>
        <v/>
      </c>
      <c r="R1078" s="41" t="str">
        <f>IFERROR(IF(K1078="handling and wharfage",SUM(P1078:Q1078),IF(OR(K1078="tank",K1078="car",K1078="boat"),INDEX(Rate!$B$4:$M$25,MATCH('Line&amp;Pheonix'!N1078,Rate!$A$4:$A$25,0),MATCH('Line&amp;Pheonix'!L1078,Rate!$B$3:$M$3,0))*O1078*0.8,INDEX(Rate!$B$4:$M$25,MATCH('Line&amp;Pheonix'!N1078,Rate!$A$4:$A$25,0),MATCH('Line&amp;Pheonix'!L1078,Rate!$B$3:$M$3,0))*O1078)),"")</f>
        <v/>
      </c>
      <c r="T1078" s="42" t="str">
        <f t="shared" si="58"/>
        <v/>
      </c>
    </row>
    <row r="1079" spans="16:20">
      <c r="P1079" s="41" t="str">
        <f t="shared" si="56"/>
        <v/>
      </c>
      <c r="Q1079" s="41" t="str">
        <f t="shared" si="57"/>
        <v/>
      </c>
      <c r="R1079" s="41" t="str">
        <f>IFERROR(IF(K1079="handling and wharfage",SUM(P1079:Q1079),IF(OR(K1079="tank",K1079="car",K1079="boat"),INDEX(Rate!$B$4:$M$25,MATCH('Line&amp;Pheonix'!N1079,Rate!$A$4:$A$25,0),MATCH('Line&amp;Pheonix'!L1079,Rate!$B$3:$M$3,0))*O1079*0.8,INDEX(Rate!$B$4:$M$25,MATCH('Line&amp;Pheonix'!N1079,Rate!$A$4:$A$25,0),MATCH('Line&amp;Pheonix'!L1079,Rate!$B$3:$M$3,0))*O1079)),"")</f>
        <v/>
      </c>
      <c r="T1079" s="42" t="str">
        <f t="shared" si="58"/>
        <v/>
      </c>
    </row>
    <row r="1080" spans="16:20">
      <c r="P1080" s="41" t="str">
        <f t="shared" si="56"/>
        <v/>
      </c>
      <c r="Q1080" s="41" t="str">
        <f t="shared" si="57"/>
        <v/>
      </c>
      <c r="R1080" s="41" t="str">
        <f>IFERROR(IF(K1080="handling and wharfage",SUM(P1080:Q1080),IF(OR(K1080="tank",K1080="car",K1080="boat"),INDEX(Rate!$B$4:$M$25,MATCH('Line&amp;Pheonix'!N1080,Rate!$A$4:$A$25,0),MATCH('Line&amp;Pheonix'!L1080,Rate!$B$3:$M$3,0))*O1080*0.8,INDEX(Rate!$B$4:$M$25,MATCH('Line&amp;Pheonix'!N1080,Rate!$A$4:$A$25,0),MATCH('Line&amp;Pheonix'!L1080,Rate!$B$3:$M$3,0))*O1080)),"")</f>
        <v/>
      </c>
      <c r="T1080" s="42" t="str">
        <f t="shared" si="58"/>
        <v/>
      </c>
    </row>
    <row r="1081" spans="16:20">
      <c r="P1081" s="41" t="str">
        <f t="shared" si="56"/>
        <v/>
      </c>
      <c r="Q1081" s="41" t="str">
        <f t="shared" si="57"/>
        <v/>
      </c>
      <c r="R1081" s="41" t="str">
        <f>IFERROR(IF(K1081="handling and wharfage",SUM(P1081:Q1081),IF(OR(K1081="tank",K1081="car",K1081="boat"),INDEX(Rate!$B$4:$M$25,MATCH('Line&amp;Pheonix'!N1081,Rate!$A$4:$A$25,0),MATCH('Line&amp;Pheonix'!L1081,Rate!$B$3:$M$3,0))*O1081*0.8,INDEX(Rate!$B$4:$M$25,MATCH('Line&amp;Pheonix'!N1081,Rate!$A$4:$A$25,0),MATCH('Line&amp;Pheonix'!L1081,Rate!$B$3:$M$3,0))*O1081)),"")</f>
        <v/>
      </c>
      <c r="T1081" s="42" t="str">
        <f t="shared" si="58"/>
        <v/>
      </c>
    </row>
    <row r="1082" spans="16:20">
      <c r="P1082" s="41" t="str">
        <f t="shared" si="56"/>
        <v/>
      </c>
      <c r="Q1082" s="41" t="str">
        <f t="shared" si="57"/>
        <v/>
      </c>
      <c r="R1082" s="41" t="str">
        <f>IFERROR(IF(K1082="handling and wharfage",SUM(P1082:Q1082),IF(OR(K1082="tank",K1082="car",K1082="boat"),INDEX(Rate!$B$4:$M$25,MATCH('Line&amp;Pheonix'!N1082,Rate!$A$4:$A$25,0),MATCH('Line&amp;Pheonix'!L1082,Rate!$B$3:$M$3,0))*O1082*0.8,INDEX(Rate!$B$4:$M$25,MATCH('Line&amp;Pheonix'!N1082,Rate!$A$4:$A$25,0),MATCH('Line&amp;Pheonix'!L1082,Rate!$B$3:$M$3,0))*O1082)),"")</f>
        <v/>
      </c>
      <c r="T1082" s="42" t="str">
        <f t="shared" si="58"/>
        <v/>
      </c>
    </row>
    <row r="1083" spans="16:20">
      <c r="P1083" s="41" t="str">
        <f t="shared" si="56"/>
        <v/>
      </c>
      <c r="Q1083" s="41" t="str">
        <f t="shared" si="57"/>
        <v/>
      </c>
      <c r="R1083" s="41" t="str">
        <f>IFERROR(IF(K1083="handling and wharfage",SUM(P1083:Q1083),IF(OR(K1083="tank",K1083="car",K1083="boat"),INDEX(Rate!$B$4:$M$25,MATCH('Line&amp;Pheonix'!N1083,Rate!$A$4:$A$25,0),MATCH('Line&amp;Pheonix'!L1083,Rate!$B$3:$M$3,0))*O1083*0.8,INDEX(Rate!$B$4:$M$25,MATCH('Line&amp;Pheonix'!N1083,Rate!$A$4:$A$25,0),MATCH('Line&amp;Pheonix'!L1083,Rate!$B$3:$M$3,0))*O1083)),"")</f>
        <v/>
      </c>
      <c r="T1083" s="42" t="str">
        <f t="shared" si="58"/>
        <v/>
      </c>
    </row>
    <row r="1084" spans="16:20">
      <c r="P1084" s="41" t="str">
        <f t="shared" si="56"/>
        <v/>
      </c>
      <c r="Q1084" s="41" t="str">
        <f t="shared" si="57"/>
        <v/>
      </c>
      <c r="R1084" s="41" t="str">
        <f>IFERROR(IF(K1084="handling and wharfage",SUM(P1084:Q1084),IF(OR(K1084="tank",K1084="car",K1084="boat"),INDEX(Rate!$B$4:$M$25,MATCH('Line&amp;Pheonix'!N1084,Rate!$A$4:$A$25,0),MATCH('Line&amp;Pheonix'!L1084,Rate!$B$3:$M$3,0))*O1084*0.8,INDEX(Rate!$B$4:$M$25,MATCH('Line&amp;Pheonix'!N1084,Rate!$A$4:$A$25,0),MATCH('Line&amp;Pheonix'!L1084,Rate!$B$3:$M$3,0))*O1084)),"")</f>
        <v/>
      </c>
      <c r="T1084" s="42" t="str">
        <f t="shared" si="58"/>
        <v/>
      </c>
    </row>
    <row r="1085" spans="16:20">
      <c r="P1085" s="41" t="str">
        <f t="shared" si="56"/>
        <v/>
      </c>
      <c r="Q1085" s="41" t="str">
        <f t="shared" si="57"/>
        <v/>
      </c>
      <c r="R1085" s="41" t="str">
        <f>IFERROR(IF(K1085="handling and wharfage",SUM(P1085:Q1085),IF(OR(K1085="tank",K1085="car",K1085="boat"),INDEX(Rate!$B$4:$M$25,MATCH('Line&amp;Pheonix'!N1085,Rate!$A$4:$A$25,0),MATCH('Line&amp;Pheonix'!L1085,Rate!$B$3:$M$3,0))*O1085*0.8,INDEX(Rate!$B$4:$M$25,MATCH('Line&amp;Pheonix'!N1085,Rate!$A$4:$A$25,0),MATCH('Line&amp;Pheonix'!L1085,Rate!$B$3:$M$3,0))*O1085)),"")</f>
        <v/>
      </c>
      <c r="T1085" s="42" t="str">
        <f t="shared" si="58"/>
        <v/>
      </c>
    </row>
    <row r="1086" spans="16:20">
      <c r="P1086" s="41" t="str">
        <f t="shared" si="56"/>
        <v/>
      </c>
      <c r="Q1086" s="41" t="str">
        <f t="shared" si="57"/>
        <v/>
      </c>
      <c r="R1086" s="41" t="str">
        <f>IFERROR(IF(K1086="handling and wharfage",SUM(P1086:Q1086),IF(OR(K1086="tank",K1086="car",K1086="boat"),INDEX(Rate!$B$4:$M$25,MATCH('Line&amp;Pheonix'!N1086,Rate!$A$4:$A$25,0),MATCH('Line&amp;Pheonix'!L1086,Rate!$B$3:$M$3,0))*O1086*0.8,INDEX(Rate!$B$4:$M$25,MATCH('Line&amp;Pheonix'!N1086,Rate!$A$4:$A$25,0),MATCH('Line&amp;Pheonix'!L1086,Rate!$B$3:$M$3,0))*O1086)),"")</f>
        <v/>
      </c>
      <c r="T1086" s="42" t="str">
        <f t="shared" si="58"/>
        <v/>
      </c>
    </row>
    <row r="1087" spans="16:20">
      <c r="P1087" s="41" t="str">
        <f t="shared" si="56"/>
        <v/>
      </c>
      <c r="Q1087" s="41" t="str">
        <f t="shared" si="57"/>
        <v/>
      </c>
      <c r="R1087" s="41" t="str">
        <f>IFERROR(IF(K1087="handling and wharfage",SUM(P1087:Q1087),IF(OR(K1087="tank",K1087="car",K1087="boat"),INDEX(Rate!$B$4:$M$25,MATCH('Line&amp;Pheonix'!N1087,Rate!$A$4:$A$25,0),MATCH('Line&amp;Pheonix'!L1087,Rate!$B$3:$M$3,0))*O1087*0.8,INDEX(Rate!$B$4:$M$25,MATCH('Line&amp;Pheonix'!N1087,Rate!$A$4:$A$25,0),MATCH('Line&amp;Pheonix'!L1087,Rate!$B$3:$M$3,0))*O1087)),"")</f>
        <v/>
      </c>
      <c r="T1087" s="42" t="str">
        <f t="shared" si="58"/>
        <v/>
      </c>
    </row>
    <row r="1088" spans="16:20">
      <c r="P1088" s="41" t="str">
        <f t="shared" si="56"/>
        <v/>
      </c>
      <c r="Q1088" s="41" t="str">
        <f t="shared" si="57"/>
        <v/>
      </c>
      <c r="R1088" s="41" t="str">
        <f>IFERROR(IF(K1088="handling and wharfage",SUM(P1088:Q1088),IF(OR(K1088="tank",K1088="car",K1088="boat"),INDEX(Rate!$B$4:$M$25,MATCH('Line&amp;Pheonix'!N1088,Rate!$A$4:$A$25,0),MATCH('Line&amp;Pheonix'!L1088,Rate!$B$3:$M$3,0))*O1088*0.8,INDEX(Rate!$B$4:$M$25,MATCH('Line&amp;Pheonix'!N1088,Rate!$A$4:$A$25,0),MATCH('Line&amp;Pheonix'!L1088,Rate!$B$3:$M$3,0))*O1088)),"")</f>
        <v/>
      </c>
      <c r="T1088" s="42" t="str">
        <f t="shared" si="58"/>
        <v/>
      </c>
    </row>
    <row r="1089" spans="16:20">
      <c r="P1089" s="41" t="str">
        <f t="shared" si="56"/>
        <v/>
      </c>
      <c r="Q1089" s="41" t="str">
        <f t="shared" si="57"/>
        <v/>
      </c>
      <c r="R1089" s="41" t="str">
        <f>IFERROR(IF(K1089="handling and wharfage",SUM(P1089:Q1089),IF(OR(K1089="tank",K1089="car",K1089="boat"),INDEX(Rate!$B$4:$M$25,MATCH('Line&amp;Pheonix'!N1089,Rate!$A$4:$A$25,0),MATCH('Line&amp;Pheonix'!L1089,Rate!$B$3:$M$3,0))*O1089*0.8,INDEX(Rate!$B$4:$M$25,MATCH('Line&amp;Pheonix'!N1089,Rate!$A$4:$A$25,0),MATCH('Line&amp;Pheonix'!L1089,Rate!$B$3:$M$3,0))*O1089)),"")</f>
        <v/>
      </c>
      <c r="T1089" s="42" t="str">
        <f t="shared" si="58"/>
        <v/>
      </c>
    </row>
    <row r="1090" spans="16:20">
      <c r="P1090" s="41" t="str">
        <f t="shared" si="56"/>
        <v/>
      </c>
      <c r="Q1090" s="41" t="str">
        <f t="shared" si="57"/>
        <v/>
      </c>
      <c r="R1090" s="41" t="str">
        <f>IFERROR(IF(K1090="handling and wharfage",SUM(P1090:Q1090),IF(OR(K1090="tank",K1090="car",K1090="boat"),INDEX(Rate!$B$4:$M$25,MATCH('Line&amp;Pheonix'!N1090,Rate!$A$4:$A$25,0),MATCH('Line&amp;Pheonix'!L1090,Rate!$B$3:$M$3,0))*O1090*0.8,INDEX(Rate!$B$4:$M$25,MATCH('Line&amp;Pheonix'!N1090,Rate!$A$4:$A$25,0),MATCH('Line&amp;Pheonix'!L1090,Rate!$B$3:$M$3,0))*O1090)),"")</f>
        <v/>
      </c>
      <c r="T1090" s="42" t="str">
        <f t="shared" si="58"/>
        <v/>
      </c>
    </row>
    <row r="1091" spans="16:20">
      <c r="P1091" s="41" t="str">
        <f t="shared" si="56"/>
        <v/>
      </c>
      <c r="Q1091" s="41" t="str">
        <f t="shared" si="57"/>
        <v/>
      </c>
      <c r="R1091" s="41" t="str">
        <f>IFERROR(IF(K1091="handling and wharfage",SUM(P1091:Q1091),IF(OR(K1091="tank",K1091="car",K1091="boat"),INDEX(Rate!$B$4:$M$25,MATCH('Line&amp;Pheonix'!N1091,Rate!$A$4:$A$25,0),MATCH('Line&amp;Pheonix'!L1091,Rate!$B$3:$M$3,0))*O1091*0.8,INDEX(Rate!$B$4:$M$25,MATCH('Line&amp;Pheonix'!N1091,Rate!$A$4:$A$25,0),MATCH('Line&amp;Pheonix'!L1091,Rate!$B$3:$M$3,0))*O1091)),"")</f>
        <v/>
      </c>
      <c r="T1091" s="42" t="str">
        <f t="shared" si="58"/>
        <v/>
      </c>
    </row>
    <row r="1092" spans="16:20">
      <c r="P1092" s="41" t="str">
        <f t="shared" si="56"/>
        <v/>
      </c>
      <c r="Q1092" s="41" t="str">
        <f t="shared" si="57"/>
        <v/>
      </c>
      <c r="R1092" s="41" t="str">
        <f>IFERROR(IF(K1092="handling and wharfage",SUM(P1092:Q1092),IF(OR(K1092="tank",K1092="car",K1092="boat"),INDEX(Rate!$B$4:$M$25,MATCH('Line&amp;Pheonix'!N1092,Rate!$A$4:$A$25,0),MATCH('Line&amp;Pheonix'!L1092,Rate!$B$3:$M$3,0))*O1092*0.8,INDEX(Rate!$B$4:$M$25,MATCH('Line&amp;Pheonix'!N1092,Rate!$A$4:$A$25,0),MATCH('Line&amp;Pheonix'!L1092,Rate!$B$3:$M$3,0))*O1092)),"")</f>
        <v/>
      </c>
      <c r="T1092" s="42" t="str">
        <f t="shared" si="58"/>
        <v/>
      </c>
    </row>
    <row r="1093" spans="16:20">
      <c r="P1093" s="41" t="str">
        <f t="shared" si="56"/>
        <v/>
      </c>
      <c r="Q1093" s="41" t="str">
        <f t="shared" si="57"/>
        <v/>
      </c>
      <c r="R1093" s="41" t="str">
        <f>IFERROR(IF(K1093="handling and wharfage",SUM(P1093:Q1093),IF(OR(K1093="tank",K1093="car",K1093="boat"),INDEX(Rate!$B$4:$M$25,MATCH('Line&amp;Pheonix'!N1093,Rate!$A$4:$A$25,0),MATCH('Line&amp;Pheonix'!L1093,Rate!$B$3:$M$3,0))*O1093*0.8,INDEX(Rate!$B$4:$M$25,MATCH('Line&amp;Pheonix'!N1093,Rate!$A$4:$A$25,0),MATCH('Line&amp;Pheonix'!L1093,Rate!$B$3:$M$3,0))*O1093)),"")</f>
        <v/>
      </c>
      <c r="T1093" s="42" t="str">
        <f t="shared" si="58"/>
        <v/>
      </c>
    </row>
    <row r="1094" spans="16:20">
      <c r="P1094" s="41" t="str">
        <f t="shared" si="56"/>
        <v/>
      </c>
      <c r="Q1094" s="41" t="str">
        <f t="shared" si="57"/>
        <v/>
      </c>
      <c r="R1094" s="41" t="str">
        <f>IFERROR(IF(K1094="handling and wharfage",SUM(P1094:Q1094),IF(OR(K1094="tank",K1094="car",K1094="boat"),INDEX(Rate!$B$4:$M$25,MATCH('Line&amp;Pheonix'!N1094,Rate!$A$4:$A$25,0),MATCH('Line&amp;Pheonix'!L1094,Rate!$B$3:$M$3,0))*O1094*0.8,INDEX(Rate!$B$4:$M$25,MATCH('Line&amp;Pheonix'!N1094,Rate!$A$4:$A$25,0),MATCH('Line&amp;Pheonix'!L1094,Rate!$B$3:$M$3,0))*O1094)),"")</f>
        <v/>
      </c>
      <c r="T1094" s="42" t="str">
        <f t="shared" si="58"/>
        <v/>
      </c>
    </row>
    <row r="1095" spans="16:20">
      <c r="P1095" s="41" t="str">
        <f t="shared" si="56"/>
        <v/>
      </c>
      <c r="Q1095" s="41" t="str">
        <f t="shared" si="57"/>
        <v/>
      </c>
      <c r="R1095" s="41" t="str">
        <f>IFERROR(IF(K1095="handling and wharfage",SUM(P1095:Q1095),IF(OR(K1095="tank",K1095="car",K1095="boat"),INDEX(Rate!$B$4:$M$25,MATCH('Line&amp;Pheonix'!N1095,Rate!$A$4:$A$25,0),MATCH('Line&amp;Pheonix'!L1095,Rate!$B$3:$M$3,0))*O1095*0.8,INDEX(Rate!$B$4:$M$25,MATCH('Line&amp;Pheonix'!N1095,Rate!$A$4:$A$25,0),MATCH('Line&amp;Pheonix'!L1095,Rate!$B$3:$M$3,0))*O1095)),"")</f>
        <v/>
      </c>
      <c r="T1095" s="42" t="str">
        <f t="shared" si="58"/>
        <v/>
      </c>
    </row>
    <row r="1096" spans="16:20">
      <c r="P1096" s="41" t="str">
        <f t="shared" si="56"/>
        <v/>
      </c>
      <c r="Q1096" s="41" t="str">
        <f t="shared" si="57"/>
        <v/>
      </c>
      <c r="R1096" s="41" t="str">
        <f>IFERROR(IF(K1096="handling and wharfage",SUM(P1096:Q1096),IF(OR(K1096="tank",K1096="car",K1096="boat"),INDEX(Rate!$B$4:$M$25,MATCH('Line&amp;Pheonix'!N1096,Rate!$A$4:$A$25,0),MATCH('Line&amp;Pheonix'!L1096,Rate!$B$3:$M$3,0))*O1096*0.8,INDEX(Rate!$B$4:$M$25,MATCH('Line&amp;Pheonix'!N1096,Rate!$A$4:$A$25,0),MATCH('Line&amp;Pheonix'!L1096,Rate!$B$3:$M$3,0))*O1096)),"")</f>
        <v/>
      </c>
      <c r="T1096" s="42" t="str">
        <f t="shared" si="58"/>
        <v/>
      </c>
    </row>
    <row r="1097" spans="16:20">
      <c r="P1097" s="41" t="str">
        <f t="shared" si="56"/>
        <v/>
      </c>
      <c r="Q1097" s="41" t="str">
        <f t="shared" si="57"/>
        <v/>
      </c>
      <c r="R1097" s="41" t="str">
        <f>IFERROR(IF(K1097="handling and wharfage",SUM(P1097:Q1097),IF(OR(K1097="tank",K1097="car",K1097="boat"),INDEX(Rate!$B$4:$M$25,MATCH('Line&amp;Pheonix'!N1097,Rate!$A$4:$A$25,0),MATCH('Line&amp;Pheonix'!L1097,Rate!$B$3:$M$3,0))*O1097*0.8,INDEX(Rate!$B$4:$M$25,MATCH('Line&amp;Pheonix'!N1097,Rate!$A$4:$A$25,0),MATCH('Line&amp;Pheonix'!L1097,Rate!$B$3:$M$3,0))*O1097)),"")</f>
        <v/>
      </c>
      <c r="T1097" s="42" t="str">
        <f t="shared" si="58"/>
        <v/>
      </c>
    </row>
    <row r="1098" spans="16:20">
      <c r="P1098" s="41" t="str">
        <f t="shared" si="56"/>
        <v/>
      </c>
      <c r="Q1098" s="41" t="str">
        <f t="shared" si="57"/>
        <v/>
      </c>
      <c r="R1098" s="41" t="str">
        <f>IFERROR(IF(K1098="handling and wharfage",SUM(P1098:Q1098),IF(OR(K1098="tank",K1098="car",K1098="boat"),INDEX(Rate!$B$4:$M$25,MATCH('Line&amp;Pheonix'!N1098,Rate!$A$4:$A$25,0),MATCH('Line&amp;Pheonix'!L1098,Rate!$B$3:$M$3,0))*O1098*0.8,INDEX(Rate!$B$4:$M$25,MATCH('Line&amp;Pheonix'!N1098,Rate!$A$4:$A$25,0),MATCH('Line&amp;Pheonix'!L1098,Rate!$B$3:$M$3,0))*O1098)),"")</f>
        <v/>
      </c>
      <c r="T1098" s="42" t="str">
        <f t="shared" si="58"/>
        <v/>
      </c>
    </row>
    <row r="1099" spans="16:20">
      <c r="P1099" s="41" t="str">
        <f t="shared" si="56"/>
        <v/>
      </c>
      <c r="Q1099" s="41" t="str">
        <f t="shared" si="57"/>
        <v/>
      </c>
      <c r="R1099" s="41" t="str">
        <f>IFERROR(IF(K1099="handling and wharfage",SUM(P1099:Q1099),IF(OR(K1099="tank",K1099="car",K1099="boat"),INDEX(Rate!$B$4:$M$25,MATCH('Line&amp;Pheonix'!N1099,Rate!$A$4:$A$25,0),MATCH('Line&amp;Pheonix'!L1099,Rate!$B$3:$M$3,0))*O1099*0.8,INDEX(Rate!$B$4:$M$25,MATCH('Line&amp;Pheonix'!N1099,Rate!$A$4:$A$25,0),MATCH('Line&amp;Pheonix'!L1099,Rate!$B$3:$M$3,0))*O1099)),"")</f>
        <v/>
      </c>
      <c r="T1099" s="42" t="str">
        <f t="shared" si="58"/>
        <v/>
      </c>
    </row>
    <row r="1100" spans="16:20">
      <c r="P1100" s="41" t="str">
        <f t="shared" si="56"/>
        <v/>
      </c>
      <c r="Q1100" s="41" t="str">
        <f t="shared" si="57"/>
        <v/>
      </c>
      <c r="R1100" s="41" t="str">
        <f>IFERROR(IF(K1100="handling and wharfage",SUM(P1100:Q1100),IF(OR(K1100="tank",K1100="car",K1100="boat"),INDEX(Rate!$B$4:$M$25,MATCH('Line&amp;Pheonix'!N1100,Rate!$A$4:$A$25,0),MATCH('Line&amp;Pheonix'!L1100,Rate!$B$3:$M$3,0))*O1100*0.8,INDEX(Rate!$B$4:$M$25,MATCH('Line&amp;Pheonix'!N1100,Rate!$A$4:$A$25,0),MATCH('Line&amp;Pheonix'!L1100,Rate!$B$3:$M$3,0))*O1100)),"")</f>
        <v/>
      </c>
      <c r="T1100" s="42" t="str">
        <f t="shared" si="58"/>
        <v/>
      </c>
    </row>
    <row r="1101" spans="16:20">
      <c r="P1101" s="41" t="str">
        <f t="shared" si="56"/>
        <v/>
      </c>
      <c r="Q1101" s="41" t="str">
        <f t="shared" si="57"/>
        <v/>
      </c>
      <c r="R1101" s="41" t="str">
        <f>IFERROR(IF(K1101="handling and wharfage",SUM(P1101:Q1101),IF(OR(K1101="tank",K1101="car",K1101="boat"),INDEX(Rate!$B$4:$M$25,MATCH('Line&amp;Pheonix'!N1101,Rate!$A$4:$A$25,0),MATCH('Line&amp;Pheonix'!L1101,Rate!$B$3:$M$3,0))*O1101*0.8,INDEX(Rate!$B$4:$M$25,MATCH('Line&amp;Pheonix'!N1101,Rate!$A$4:$A$25,0),MATCH('Line&amp;Pheonix'!L1101,Rate!$B$3:$M$3,0))*O1101)),"")</f>
        <v/>
      </c>
      <c r="T1101" s="42" t="str">
        <f t="shared" si="58"/>
        <v/>
      </c>
    </row>
    <row r="1102" spans="16:20">
      <c r="P1102" s="41" t="str">
        <f t="shared" si="56"/>
        <v/>
      </c>
      <c r="Q1102" s="41" t="str">
        <f t="shared" si="57"/>
        <v/>
      </c>
      <c r="R1102" s="41" t="str">
        <f>IFERROR(IF(K1102="handling and wharfage",SUM(P1102:Q1102),IF(OR(K1102="tank",K1102="car",K1102="boat"),INDEX(Rate!$B$4:$M$25,MATCH('Line&amp;Pheonix'!N1102,Rate!$A$4:$A$25,0),MATCH('Line&amp;Pheonix'!L1102,Rate!$B$3:$M$3,0))*O1102*0.8,INDEX(Rate!$B$4:$M$25,MATCH('Line&amp;Pheonix'!N1102,Rate!$A$4:$A$25,0),MATCH('Line&amp;Pheonix'!L1102,Rate!$B$3:$M$3,0))*O1102)),"")</f>
        <v/>
      </c>
      <c r="T1102" s="42" t="str">
        <f t="shared" si="58"/>
        <v/>
      </c>
    </row>
    <row r="1103" spans="16:20">
      <c r="P1103" s="41" t="str">
        <f t="shared" si="56"/>
        <v/>
      </c>
      <c r="Q1103" s="41" t="str">
        <f t="shared" si="57"/>
        <v/>
      </c>
      <c r="R1103" s="41" t="str">
        <f>IFERROR(IF(K1103="handling and wharfage",SUM(P1103:Q1103),IF(OR(K1103="tank",K1103="car",K1103="boat"),INDEX(Rate!$B$4:$M$25,MATCH('Line&amp;Pheonix'!N1103,Rate!$A$4:$A$25,0),MATCH('Line&amp;Pheonix'!L1103,Rate!$B$3:$M$3,0))*O1103*0.8,INDEX(Rate!$B$4:$M$25,MATCH('Line&amp;Pheonix'!N1103,Rate!$A$4:$A$25,0),MATCH('Line&amp;Pheonix'!L1103,Rate!$B$3:$M$3,0))*O1103)),"")</f>
        <v/>
      </c>
      <c r="T1103" s="42" t="str">
        <f t="shared" si="58"/>
        <v/>
      </c>
    </row>
    <row r="1104" spans="16:20">
      <c r="P1104" s="41" t="str">
        <f t="shared" si="56"/>
        <v/>
      </c>
      <c r="Q1104" s="41" t="str">
        <f t="shared" si="57"/>
        <v/>
      </c>
      <c r="R1104" s="41" t="str">
        <f>IFERROR(IF(K1104="handling and wharfage",SUM(P1104:Q1104),IF(OR(K1104="tank",K1104="car",K1104="boat"),INDEX(Rate!$B$4:$M$25,MATCH('Line&amp;Pheonix'!N1104,Rate!$A$4:$A$25,0),MATCH('Line&amp;Pheonix'!L1104,Rate!$B$3:$M$3,0))*O1104*0.8,INDEX(Rate!$B$4:$M$25,MATCH('Line&amp;Pheonix'!N1104,Rate!$A$4:$A$25,0),MATCH('Line&amp;Pheonix'!L1104,Rate!$B$3:$M$3,0))*O1104)),"")</f>
        <v/>
      </c>
      <c r="T1104" s="42" t="str">
        <f t="shared" si="58"/>
        <v/>
      </c>
    </row>
    <row r="1105" spans="16:20">
      <c r="P1105" s="41" t="str">
        <f t="shared" si="56"/>
        <v/>
      </c>
      <c r="Q1105" s="41" t="str">
        <f t="shared" si="57"/>
        <v/>
      </c>
      <c r="R1105" s="41" t="str">
        <f>IFERROR(IF(K1105="handling and wharfage",SUM(P1105:Q1105),IF(OR(K1105="tank",K1105="car",K1105="boat"),INDEX(Rate!$B$4:$M$25,MATCH('Line&amp;Pheonix'!N1105,Rate!$A$4:$A$25,0),MATCH('Line&amp;Pheonix'!L1105,Rate!$B$3:$M$3,0))*O1105*0.8,INDEX(Rate!$B$4:$M$25,MATCH('Line&amp;Pheonix'!N1105,Rate!$A$4:$A$25,0),MATCH('Line&amp;Pheonix'!L1105,Rate!$B$3:$M$3,0))*O1105)),"")</f>
        <v/>
      </c>
      <c r="T1105" s="42" t="str">
        <f t="shared" si="58"/>
        <v/>
      </c>
    </row>
    <row r="1106" spans="16:20">
      <c r="P1106" s="41" t="str">
        <f t="shared" si="56"/>
        <v/>
      </c>
      <c r="Q1106" s="41" t="str">
        <f t="shared" si="57"/>
        <v/>
      </c>
      <c r="R1106" s="41" t="str">
        <f>IFERROR(IF(K1106="handling and wharfage",SUM(P1106:Q1106),IF(OR(K1106="tank",K1106="car",K1106="boat"),INDEX(Rate!$B$4:$M$25,MATCH('Line&amp;Pheonix'!N1106,Rate!$A$4:$A$25,0),MATCH('Line&amp;Pheonix'!L1106,Rate!$B$3:$M$3,0))*O1106*0.8,INDEX(Rate!$B$4:$M$25,MATCH('Line&amp;Pheonix'!N1106,Rate!$A$4:$A$25,0),MATCH('Line&amp;Pheonix'!L1106,Rate!$B$3:$M$3,0))*O1106)),"")</f>
        <v/>
      </c>
      <c r="T1106" s="42" t="str">
        <f t="shared" si="58"/>
        <v/>
      </c>
    </row>
    <row r="1107" spans="16:20">
      <c r="P1107" s="41" t="str">
        <f t="shared" si="56"/>
        <v/>
      </c>
      <c r="Q1107" s="41" t="str">
        <f t="shared" si="57"/>
        <v/>
      </c>
      <c r="R1107" s="41" t="str">
        <f>IFERROR(IF(K1107="handling and wharfage",SUM(P1107:Q1107),IF(OR(K1107="tank",K1107="car",K1107="boat"),INDEX(Rate!$B$4:$M$25,MATCH('Line&amp;Pheonix'!N1107,Rate!$A$4:$A$25,0),MATCH('Line&amp;Pheonix'!L1107,Rate!$B$3:$M$3,0))*O1107*0.8,INDEX(Rate!$B$4:$M$25,MATCH('Line&amp;Pheonix'!N1107,Rate!$A$4:$A$25,0),MATCH('Line&amp;Pheonix'!L1107,Rate!$B$3:$M$3,0))*O1107)),"")</f>
        <v/>
      </c>
      <c r="T1107" s="42" t="str">
        <f t="shared" si="58"/>
        <v/>
      </c>
    </row>
    <row r="1108" spans="16:20">
      <c r="P1108" s="41" t="str">
        <f t="shared" si="56"/>
        <v/>
      </c>
      <c r="Q1108" s="41" t="str">
        <f t="shared" si="57"/>
        <v/>
      </c>
      <c r="R1108" s="41" t="str">
        <f>IFERROR(IF(K1108="handling and wharfage",SUM(P1108:Q1108),IF(OR(K1108="tank",K1108="car",K1108="boat"),INDEX(Rate!$B$4:$M$25,MATCH('Line&amp;Pheonix'!N1108,Rate!$A$4:$A$25,0),MATCH('Line&amp;Pheonix'!L1108,Rate!$B$3:$M$3,0))*O1108*0.8,INDEX(Rate!$B$4:$M$25,MATCH('Line&amp;Pheonix'!N1108,Rate!$A$4:$A$25,0),MATCH('Line&amp;Pheonix'!L1108,Rate!$B$3:$M$3,0))*O1108)),"")</f>
        <v/>
      </c>
      <c r="T1108" s="42" t="str">
        <f t="shared" si="58"/>
        <v/>
      </c>
    </row>
    <row r="1109" spans="16:20">
      <c r="P1109" s="41" t="str">
        <f t="shared" si="56"/>
        <v/>
      </c>
      <c r="Q1109" s="41" t="str">
        <f t="shared" si="57"/>
        <v/>
      </c>
      <c r="R1109" s="41" t="str">
        <f>IFERROR(IF(K1109="handling and wharfage",SUM(P1109:Q1109),IF(OR(K1109="tank",K1109="car",K1109="boat"),INDEX(Rate!$B$4:$M$25,MATCH('Line&amp;Pheonix'!N1109,Rate!$A$4:$A$25,0),MATCH('Line&amp;Pheonix'!L1109,Rate!$B$3:$M$3,0))*O1109*0.8,INDEX(Rate!$B$4:$M$25,MATCH('Line&amp;Pheonix'!N1109,Rate!$A$4:$A$25,0),MATCH('Line&amp;Pheonix'!L1109,Rate!$B$3:$M$3,0))*O1109)),"")</f>
        <v/>
      </c>
      <c r="T1109" s="42" t="str">
        <f t="shared" si="58"/>
        <v/>
      </c>
    </row>
    <row r="1110" spans="16:20">
      <c r="P1110" s="41" t="str">
        <f t="shared" si="56"/>
        <v/>
      </c>
      <c r="Q1110" s="41" t="str">
        <f t="shared" si="57"/>
        <v/>
      </c>
      <c r="R1110" s="41" t="str">
        <f>IFERROR(IF(K1110="handling and wharfage",SUM(P1110:Q1110),IF(OR(K1110="tank",K1110="car",K1110="boat"),INDEX(Rate!$B$4:$M$25,MATCH('Line&amp;Pheonix'!N1110,Rate!$A$4:$A$25,0),MATCH('Line&amp;Pheonix'!L1110,Rate!$B$3:$M$3,0))*O1110*0.8,INDEX(Rate!$B$4:$M$25,MATCH('Line&amp;Pheonix'!N1110,Rate!$A$4:$A$25,0),MATCH('Line&amp;Pheonix'!L1110,Rate!$B$3:$M$3,0))*O1110)),"")</f>
        <v/>
      </c>
      <c r="T1110" s="42" t="str">
        <f t="shared" si="58"/>
        <v/>
      </c>
    </row>
    <row r="1111" spans="16:20">
      <c r="P1111" s="41" t="str">
        <f t="shared" si="56"/>
        <v/>
      </c>
      <c r="Q1111" s="41" t="str">
        <f t="shared" si="57"/>
        <v/>
      </c>
      <c r="R1111" s="41" t="str">
        <f>IFERROR(IF(K1111="handling and wharfage",SUM(P1111:Q1111),IF(OR(K1111="tank",K1111="car",K1111="boat"),INDEX(Rate!$B$4:$M$25,MATCH('Line&amp;Pheonix'!N1111,Rate!$A$4:$A$25,0),MATCH('Line&amp;Pheonix'!L1111,Rate!$B$3:$M$3,0))*O1111*0.8,INDEX(Rate!$B$4:$M$25,MATCH('Line&amp;Pheonix'!N1111,Rate!$A$4:$A$25,0),MATCH('Line&amp;Pheonix'!L1111,Rate!$B$3:$M$3,0))*O1111)),"")</f>
        <v/>
      </c>
      <c r="T1111" s="42" t="str">
        <f t="shared" si="58"/>
        <v/>
      </c>
    </row>
    <row r="1112" spans="16:20">
      <c r="P1112" s="41" t="str">
        <f t="shared" si="56"/>
        <v/>
      </c>
      <c r="Q1112" s="41" t="str">
        <f t="shared" si="57"/>
        <v/>
      </c>
      <c r="R1112" s="41" t="str">
        <f>IFERROR(IF(K1112="handling and wharfage",SUM(P1112:Q1112),IF(OR(K1112="tank",K1112="car",K1112="boat"),INDEX(Rate!$B$4:$M$25,MATCH('Line&amp;Pheonix'!N1112,Rate!$A$4:$A$25,0),MATCH('Line&amp;Pheonix'!L1112,Rate!$B$3:$M$3,0))*O1112*0.8,INDEX(Rate!$B$4:$M$25,MATCH('Line&amp;Pheonix'!N1112,Rate!$A$4:$A$25,0),MATCH('Line&amp;Pheonix'!L1112,Rate!$B$3:$M$3,0))*O1112)),"")</f>
        <v/>
      </c>
      <c r="T1112" s="42" t="str">
        <f t="shared" si="58"/>
        <v/>
      </c>
    </row>
    <row r="1113" spans="16:20">
      <c r="P1113" s="41" t="str">
        <f t="shared" si="56"/>
        <v/>
      </c>
      <c r="Q1113" s="41" t="str">
        <f t="shared" si="57"/>
        <v/>
      </c>
      <c r="R1113" s="41" t="str">
        <f>IFERROR(IF(K1113="handling and wharfage",SUM(P1113:Q1113),IF(OR(K1113="tank",K1113="car",K1113="boat"),INDEX(Rate!$B$4:$M$25,MATCH('Line&amp;Pheonix'!N1113,Rate!$A$4:$A$25,0),MATCH('Line&amp;Pheonix'!L1113,Rate!$B$3:$M$3,0))*O1113*0.8,INDEX(Rate!$B$4:$M$25,MATCH('Line&amp;Pheonix'!N1113,Rate!$A$4:$A$25,0),MATCH('Line&amp;Pheonix'!L1113,Rate!$B$3:$M$3,0))*O1113)),"")</f>
        <v/>
      </c>
      <c r="T1113" s="42" t="str">
        <f t="shared" si="58"/>
        <v/>
      </c>
    </row>
    <row r="1114" spans="16:20">
      <c r="P1114" s="41" t="str">
        <f t="shared" si="56"/>
        <v/>
      </c>
      <c r="Q1114" s="41" t="str">
        <f t="shared" si="57"/>
        <v/>
      </c>
      <c r="R1114" s="41" t="str">
        <f>IFERROR(IF(K1114="handling and wharfage",SUM(P1114:Q1114),IF(OR(K1114="tank",K1114="car",K1114="boat"),INDEX(Rate!$B$4:$M$25,MATCH('Line&amp;Pheonix'!N1114,Rate!$A$4:$A$25,0),MATCH('Line&amp;Pheonix'!L1114,Rate!$B$3:$M$3,0))*O1114*0.8,INDEX(Rate!$B$4:$M$25,MATCH('Line&amp;Pheonix'!N1114,Rate!$A$4:$A$25,0),MATCH('Line&amp;Pheonix'!L1114,Rate!$B$3:$M$3,0))*O1114)),"")</f>
        <v/>
      </c>
      <c r="T1114" s="42" t="str">
        <f t="shared" si="58"/>
        <v/>
      </c>
    </row>
    <row r="1115" spans="16:20">
      <c r="P1115" s="41" t="str">
        <f t="shared" si="56"/>
        <v/>
      </c>
      <c r="Q1115" s="41" t="str">
        <f t="shared" si="57"/>
        <v/>
      </c>
      <c r="R1115" s="41" t="str">
        <f>IFERROR(IF(K1115="handling and wharfage",SUM(P1115:Q1115),IF(OR(K1115="tank",K1115="car",K1115="boat"),INDEX(Rate!$B$4:$M$25,MATCH('Line&amp;Pheonix'!N1115,Rate!$A$4:$A$25,0),MATCH('Line&amp;Pheonix'!L1115,Rate!$B$3:$M$3,0))*O1115*0.8,INDEX(Rate!$B$4:$M$25,MATCH('Line&amp;Pheonix'!N1115,Rate!$A$4:$A$25,0),MATCH('Line&amp;Pheonix'!L1115,Rate!$B$3:$M$3,0))*O1115)),"")</f>
        <v/>
      </c>
      <c r="T1115" s="42" t="str">
        <f t="shared" si="58"/>
        <v/>
      </c>
    </row>
    <row r="1116" spans="16:20">
      <c r="P1116" s="41" t="str">
        <f t="shared" si="56"/>
        <v/>
      </c>
      <c r="Q1116" s="41" t="str">
        <f t="shared" si="57"/>
        <v/>
      </c>
      <c r="R1116" s="41" t="str">
        <f>IFERROR(IF(K1116="handling and wharfage",SUM(P1116:Q1116),IF(OR(K1116="tank",K1116="car",K1116="boat"),INDEX(Rate!$B$4:$M$25,MATCH('Line&amp;Pheonix'!N1116,Rate!$A$4:$A$25,0),MATCH('Line&amp;Pheonix'!L1116,Rate!$B$3:$M$3,0))*O1116*0.8,INDEX(Rate!$B$4:$M$25,MATCH('Line&amp;Pheonix'!N1116,Rate!$A$4:$A$25,0),MATCH('Line&amp;Pheonix'!L1116,Rate!$B$3:$M$3,0))*O1116)),"")</f>
        <v/>
      </c>
      <c r="T1116" s="42" t="str">
        <f t="shared" si="58"/>
        <v/>
      </c>
    </row>
    <row r="1117" spans="16:20">
      <c r="P1117" s="41" t="str">
        <f t="shared" si="56"/>
        <v/>
      </c>
      <c r="Q1117" s="41" t="str">
        <f t="shared" si="57"/>
        <v/>
      </c>
      <c r="R1117" s="41" t="str">
        <f>IFERROR(IF(K1117="handling and wharfage",SUM(P1117:Q1117),IF(OR(K1117="tank",K1117="car",K1117="boat"),INDEX(Rate!$B$4:$M$25,MATCH('Line&amp;Pheonix'!N1117,Rate!$A$4:$A$25,0),MATCH('Line&amp;Pheonix'!L1117,Rate!$B$3:$M$3,0))*O1117*0.8,INDEX(Rate!$B$4:$M$25,MATCH('Line&amp;Pheonix'!N1117,Rate!$A$4:$A$25,0),MATCH('Line&amp;Pheonix'!L1117,Rate!$B$3:$M$3,0))*O1117)),"")</f>
        <v/>
      </c>
      <c r="T1117" s="42" t="str">
        <f t="shared" si="58"/>
        <v/>
      </c>
    </row>
    <row r="1118" spans="16:20">
      <c r="P1118" s="41" t="str">
        <f t="shared" si="56"/>
        <v/>
      </c>
      <c r="Q1118" s="41" t="str">
        <f t="shared" si="57"/>
        <v/>
      </c>
      <c r="R1118" s="41" t="str">
        <f>IFERROR(IF(K1118="handling and wharfage",SUM(P1118:Q1118),IF(OR(K1118="tank",K1118="car",K1118="boat"),INDEX(Rate!$B$4:$M$25,MATCH('Line&amp;Pheonix'!N1118,Rate!$A$4:$A$25,0),MATCH('Line&amp;Pheonix'!L1118,Rate!$B$3:$M$3,0))*O1118*0.8,INDEX(Rate!$B$4:$M$25,MATCH('Line&amp;Pheonix'!N1118,Rate!$A$4:$A$25,0),MATCH('Line&amp;Pheonix'!L1118,Rate!$B$3:$M$3,0))*O1118)),"")</f>
        <v/>
      </c>
      <c r="T1118" s="42" t="str">
        <f t="shared" si="58"/>
        <v/>
      </c>
    </row>
    <row r="1119" spans="16:20">
      <c r="P1119" s="41" t="str">
        <f t="shared" si="56"/>
        <v/>
      </c>
      <c r="Q1119" s="41" t="str">
        <f t="shared" si="57"/>
        <v/>
      </c>
      <c r="R1119" s="41" t="str">
        <f>IFERROR(IF(K1119="handling and wharfage",SUM(P1119:Q1119),IF(OR(K1119="tank",K1119="car",K1119="boat"),INDEX(Rate!$B$4:$M$25,MATCH('Line&amp;Pheonix'!N1119,Rate!$A$4:$A$25,0),MATCH('Line&amp;Pheonix'!L1119,Rate!$B$3:$M$3,0))*O1119*0.8,INDEX(Rate!$B$4:$M$25,MATCH('Line&amp;Pheonix'!N1119,Rate!$A$4:$A$25,0),MATCH('Line&amp;Pheonix'!L1119,Rate!$B$3:$M$3,0))*O1119)),"")</f>
        <v/>
      </c>
      <c r="T1119" s="42" t="str">
        <f t="shared" si="58"/>
        <v/>
      </c>
    </row>
    <row r="1120" spans="16:20">
      <c r="P1120" s="41" t="str">
        <f t="shared" si="56"/>
        <v/>
      </c>
      <c r="Q1120" s="41" t="str">
        <f t="shared" si="57"/>
        <v/>
      </c>
      <c r="R1120" s="41" t="str">
        <f>IFERROR(IF(K1120="handling and wharfage",SUM(P1120:Q1120),IF(OR(K1120="tank",K1120="car",K1120="boat"),INDEX(Rate!$B$4:$M$25,MATCH('Line&amp;Pheonix'!N1120,Rate!$A$4:$A$25,0),MATCH('Line&amp;Pheonix'!L1120,Rate!$B$3:$M$3,0))*O1120*0.8,INDEX(Rate!$B$4:$M$25,MATCH('Line&amp;Pheonix'!N1120,Rate!$A$4:$A$25,0),MATCH('Line&amp;Pheonix'!L1120,Rate!$B$3:$M$3,0))*O1120)),"")</f>
        <v/>
      </c>
      <c r="T1120" s="42" t="str">
        <f t="shared" si="58"/>
        <v/>
      </c>
    </row>
    <row r="1121" spans="16:20">
      <c r="P1121" s="41" t="str">
        <f t="shared" si="56"/>
        <v/>
      </c>
      <c r="Q1121" s="41" t="str">
        <f t="shared" si="57"/>
        <v/>
      </c>
      <c r="R1121" s="41" t="str">
        <f>IFERROR(IF(K1121="handling and wharfage",SUM(P1121:Q1121),IF(OR(K1121="tank",K1121="car",K1121="boat"),INDEX(Rate!$B$4:$M$25,MATCH('Line&amp;Pheonix'!N1121,Rate!$A$4:$A$25,0),MATCH('Line&amp;Pheonix'!L1121,Rate!$B$3:$M$3,0))*O1121*0.8,INDEX(Rate!$B$4:$M$25,MATCH('Line&amp;Pheonix'!N1121,Rate!$A$4:$A$25,0),MATCH('Line&amp;Pheonix'!L1121,Rate!$B$3:$M$3,0))*O1121)),"")</f>
        <v/>
      </c>
      <c r="T1121" s="42" t="str">
        <f t="shared" si="58"/>
        <v/>
      </c>
    </row>
    <row r="1122" spans="16:20">
      <c r="P1122" s="41" t="str">
        <f t="shared" si="56"/>
        <v/>
      </c>
      <c r="Q1122" s="41" t="str">
        <f t="shared" si="57"/>
        <v/>
      </c>
      <c r="R1122" s="41" t="str">
        <f>IFERROR(IF(K1122="handling and wharfage",SUM(P1122:Q1122),IF(OR(K1122="tank",K1122="car",K1122="boat"),INDEX(Rate!$B$4:$M$25,MATCH('Line&amp;Pheonix'!N1122,Rate!$A$4:$A$25,0),MATCH('Line&amp;Pheonix'!L1122,Rate!$B$3:$M$3,0))*O1122*0.8,INDEX(Rate!$B$4:$M$25,MATCH('Line&amp;Pheonix'!N1122,Rate!$A$4:$A$25,0),MATCH('Line&amp;Pheonix'!L1122,Rate!$B$3:$M$3,0))*O1122)),"")</f>
        <v/>
      </c>
      <c r="T1122" s="42" t="str">
        <f t="shared" si="58"/>
        <v/>
      </c>
    </row>
    <row r="1123" spans="16:20">
      <c r="P1123" s="41" t="str">
        <f t="shared" si="56"/>
        <v/>
      </c>
      <c r="Q1123" s="41" t="str">
        <f t="shared" si="57"/>
        <v/>
      </c>
      <c r="R1123" s="41" t="str">
        <f>IFERROR(IF(K1123="handling and wharfage",SUM(P1123:Q1123),IF(OR(K1123="tank",K1123="car",K1123="boat"),INDEX(Rate!$B$4:$M$25,MATCH('Line&amp;Pheonix'!N1123,Rate!$A$4:$A$25,0),MATCH('Line&amp;Pheonix'!L1123,Rate!$B$3:$M$3,0))*O1123*0.8,INDEX(Rate!$B$4:$M$25,MATCH('Line&amp;Pheonix'!N1123,Rate!$A$4:$A$25,0),MATCH('Line&amp;Pheonix'!L1123,Rate!$B$3:$M$3,0))*O1123)),"")</f>
        <v/>
      </c>
      <c r="T1123" s="42" t="str">
        <f t="shared" si="58"/>
        <v/>
      </c>
    </row>
    <row r="1124" spans="16:20">
      <c r="P1124" s="41" t="str">
        <f t="shared" si="56"/>
        <v/>
      </c>
      <c r="Q1124" s="41" t="str">
        <f t="shared" si="57"/>
        <v/>
      </c>
      <c r="R1124" s="41" t="str">
        <f>IFERROR(IF(K1124="handling and wharfage",SUM(P1124:Q1124),IF(OR(K1124="tank",K1124="car",K1124="boat"),INDEX(Rate!$B$4:$M$25,MATCH('Line&amp;Pheonix'!N1124,Rate!$A$4:$A$25,0),MATCH('Line&amp;Pheonix'!L1124,Rate!$B$3:$M$3,0))*O1124*0.8,INDEX(Rate!$B$4:$M$25,MATCH('Line&amp;Pheonix'!N1124,Rate!$A$4:$A$25,0),MATCH('Line&amp;Pheonix'!L1124,Rate!$B$3:$M$3,0))*O1124)),"")</f>
        <v/>
      </c>
      <c r="T1124" s="42" t="str">
        <f t="shared" si="58"/>
        <v/>
      </c>
    </row>
    <row r="1125" spans="16:20">
      <c r="P1125" s="41" t="str">
        <f t="shared" si="56"/>
        <v/>
      </c>
      <c r="Q1125" s="41" t="str">
        <f t="shared" si="57"/>
        <v/>
      </c>
      <c r="R1125" s="41" t="str">
        <f>IFERROR(IF(K1125="handling and wharfage",SUM(P1125:Q1125),IF(OR(K1125="tank",K1125="car",K1125="boat"),INDEX(Rate!$B$4:$M$25,MATCH('Line&amp;Pheonix'!N1125,Rate!$A$4:$A$25,0),MATCH('Line&amp;Pheonix'!L1125,Rate!$B$3:$M$3,0))*O1125*0.8,INDEX(Rate!$B$4:$M$25,MATCH('Line&amp;Pheonix'!N1125,Rate!$A$4:$A$25,0),MATCH('Line&amp;Pheonix'!L1125,Rate!$B$3:$M$3,0))*O1125)),"")</f>
        <v/>
      </c>
      <c r="T1125" s="42" t="str">
        <f t="shared" si="58"/>
        <v/>
      </c>
    </row>
    <row r="1126" spans="16:20">
      <c r="P1126" s="41" t="str">
        <f t="shared" si="56"/>
        <v/>
      </c>
      <c r="Q1126" s="41" t="str">
        <f t="shared" si="57"/>
        <v/>
      </c>
      <c r="R1126" s="41" t="str">
        <f>IFERROR(IF(K1126="handling and wharfage",SUM(P1126:Q1126),IF(OR(K1126="tank",K1126="car",K1126="boat"),INDEX(Rate!$B$4:$M$25,MATCH('Line&amp;Pheonix'!N1126,Rate!$A$4:$A$25,0),MATCH('Line&amp;Pheonix'!L1126,Rate!$B$3:$M$3,0))*O1126*0.8,INDEX(Rate!$B$4:$M$25,MATCH('Line&amp;Pheonix'!N1126,Rate!$A$4:$A$25,0),MATCH('Line&amp;Pheonix'!L1126,Rate!$B$3:$M$3,0))*O1126)),"")</f>
        <v/>
      </c>
      <c r="T1126" s="42" t="str">
        <f t="shared" si="58"/>
        <v/>
      </c>
    </row>
    <row r="1127" spans="16:20">
      <c r="P1127" s="41" t="str">
        <f t="shared" si="56"/>
        <v/>
      </c>
      <c r="Q1127" s="41" t="str">
        <f t="shared" si="57"/>
        <v/>
      </c>
      <c r="R1127" s="41" t="str">
        <f>IFERROR(IF(K1127="handling and wharfage",SUM(P1127:Q1127),IF(OR(K1127="tank",K1127="car",K1127="boat"),INDEX(Rate!$B$4:$M$25,MATCH('Line&amp;Pheonix'!N1127,Rate!$A$4:$A$25,0),MATCH('Line&amp;Pheonix'!L1127,Rate!$B$3:$M$3,0))*O1127*0.8,INDEX(Rate!$B$4:$M$25,MATCH('Line&amp;Pheonix'!N1127,Rate!$A$4:$A$25,0),MATCH('Line&amp;Pheonix'!L1127,Rate!$B$3:$M$3,0))*O1127)),"")</f>
        <v/>
      </c>
      <c r="T1127" s="42" t="str">
        <f t="shared" si="58"/>
        <v/>
      </c>
    </row>
    <row r="1128" spans="16:20">
      <c r="P1128" s="41" t="str">
        <f t="shared" si="56"/>
        <v/>
      </c>
      <c r="Q1128" s="41" t="str">
        <f t="shared" si="57"/>
        <v/>
      </c>
      <c r="R1128" s="41" t="str">
        <f>IFERROR(IF(K1128="handling and wharfage",SUM(P1128:Q1128),IF(OR(K1128="tank",K1128="car",K1128="boat"),INDEX(Rate!$B$4:$M$25,MATCH('Line&amp;Pheonix'!N1128,Rate!$A$4:$A$25,0),MATCH('Line&amp;Pheonix'!L1128,Rate!$B$3:$M$3,0))*O1128*0.8,INDEX(Rate!$B$4:$M$25,MATCH('Line&amp;Pheonix'!N1128,Rate!$A$4:$A$25,0),MATCH('Line&amp;Pheonix'!L1128,Rate!$B$3:$M$3,0))*O1128)),"")</f>
        <v/>
      </c>
      <c r="T1128" s="42" t="str">
        <f t="shared" si="58"/>
        <v/>
      </c>
    </row>
    <row r="1129" spans="16:20">
      <c r="P1129" s="41" t="str">
        <f t="shared" si="56"/>
        <v/>
      </c>
      <c r="Q1129" s="41" t="str">
        <f t="shared" si="57"/>
        <v/>
      </c>
      <c r="R1129" s="41" t="str">
        <f>IFERROR(IF(K1129="handling and wharfage",SUM(P1129:Q1129),IF(OR(K1129="tank",K1129="car",K1129="boat"),INDEX(Rate!$B$4:$M$25,MATCH('Line&amp;Pheonix'!N1129,Rate!$A$4:$A$25,0),MATCH('Line&amp;Pheonix'!L1129,Rate!$B$3:$M$3,0))*O1129*0.8,INDEX(Rate!$B$4:$M$25,MATCH('Line&amp;Pheonix'!N1129,Rate!$A$4:$A$25,0),MATCH('Line&amp;Pheonix'!L1129,Rate!$B$3:$M$3,0))*O1129)),"")</f>
        <v/>
      </c>
      <c r="T1129" s="42" t="str">
        <f t="shared" si="58"/>
        <v/>
      </c>
    </row>
    <row r="1130" spans="16:20">
      <c r="P1130" s="41" t="str">
        <f t="shared" si="56"/>
        <v/>
      </c>
      <c r="Q1130" s="41" t="str">
        <f t="shared" si="57"/>
        <v/>
      </c>
      <c r="R1130" s="41" t="str">
        <f>IFERROR(IF(K1130="handling and wharfage",SUM(P1130:Q1130),IF(OR(K1130="tank",K1130="car",K1130="boat"),INDEX(Rate!$B$4:$M$25,MATCH('Line&amp;Pheonix'!N1130,Rate!$A$4:$A$25,0),MATCH('Line&amp;Pheonix'!L1130,Rate!$B$3:$M$3,0))*O1130*0.8,INDEX(Rate!$B$4:$M$25,MATCH('Line&amp;Pheonix'!N1130,Rate!$A$4:$A$25,0),MATCH('Line&amp;Pheonix'!L1130,Rate!$B$3:$M$3,0))*O1130)),"")</f>
        <v/>
      </c>
      <c r="T1130" s="42" t="str">
        <f t="shared" si="58"/>
        <v/>
      </c>
    </row>
    <row r="1131" spans="16:20">
      <c r="P1131" s="41" t="str">
        <f t="shared" si="56"/>
        <v/>
      </c>
      <c r="Q1131" s="41" t="str">
        <f t="shared" si="57"/>
        <v/>
      </c>
      <c r="R1131" s="41" t="str">
        <f>IFERROR(IF(K1131="handling and wharfage",SUM(P1131:Q1131),IF(OR(K1131="tank",K1131="car",K1131="boat"),INDEX(Rate!$B$4:$M$25,MATCH('Line&amp;Pheonix'!N1131,Rate!$A$4:$A$25,0),MATCH('Line&amp;Pheonix'!L1131,Rate!$B$3:$M$3,0))*O1131*0.8,INDEX(Rate!$B$4:$M$25,MATCH('Line&amp;Pheonix'!N1131,Rate!$A$4:$A$25,0),MATCH('Line&amp;Pheonix'!L1131,Rate!$B$3:$M$3,0))*O1131)),"")</f>
        <v/>
      </c>
      <c r="T1131" s="42" t="str">
        <f t="shared" si="58"/>
        <v/>
      </c>
    </row>
    <row r="1132" spans="16:20">
      <c r="P1132" s="41" t="str">
        <f t="shared" si="56"/>
        <v/>
      </c>
      <c r="Q1132" s="41" t="str">
        <f t="shared" si="57"/>
        <v/>
      </c>
      <c r="R1132" s="41" t="str">
        <f>IFERROR(IF(K1132="handling and wharfage",SUM(P1132:Q1132),IF(OR(K1132="tank",K1132="car",K1132="boat"),INDEX(Rate!$B$4:$M$25,MATCH('Line&amp;Pheonix'!N1132,Rate!$A$4:$A$25,0),MATCH('Line&amp;Pheonix'!L1132,Rate!$B$3:$M$3,0))*O1132*0.8,INDEX(Rate!$B$4:$M$25,MATCH('Line&amp;Pheonix'!N1132,Rate!$A$4:$A$25,0),MATCH('Line&amp;Pheonix'!L1132,Rate!$B$3:$M$3,0))*O1132)),"")</f>
        <v/>
      </c>
      <c r="T1132" s="42" t="str">
        <f t="shared" si="58"/>
        <v/>
      </c>
    </row>
    <row r="1133" spans="16:20">
      <c r="P1133" s="41" t="str">
        <f t="shared" si="56"/>
        <v/>
      </c>
      <c r="Q1133" s="41" t="str">
        <f t="shared" si="57"/>
        <v/>
      </c>
      <c r="R1133" s="41" t="str">
        <f>IFERROR(IF(K1133="handling and wharfage",SUM(P1133:Q1133),IF(OR(K1133="tank",K1133="car",K1133="boat"),INDEX(Rate!$B$4:$M$25,MATCH('Line&amp;Pheonix'!N1133,Rate!$A$4:$A$25,0),MATCH('Line&amp;Pheonix'!L1133,Rate!$B$3:$M$3,0))*O1133*0.8,INDEX(Rate!$B$4:$M$25,MATCH('Line&amp;Pheonix'!N1133,Rate!$A$4:$A$25,0),MATCH('Line&amp;Pheonix'!L1133,Rate!$B$3:$M$3,0))*O1133)),"")</f>
        <v/>
      </c>
      <c r="T1133" s="42" t="str">
        <f t="shared" si="58"/>
        <v/>
      </c>
    </row>
    <row r="1134" spans="16:20">
      <c r="P1134" s="41" t="str">
        <f t="shared" si="56"/>
        <v/>
      </c>
      <c r="Q1134" s="41" t="str">
        <f t="shared" si="57"/>
        <v/>
      </c>
      <c r="R1134" s="41" t="str">
        <f>IFERROR(IF(K1134="handling and wharfage",SUM(P1134:Q1134),IF(OR(K1134="tank",K1134="car",K1134="boat"),INDEX(Rate!$B$4:$M$25,MATCH('Line&amp;Pheonix'!N1134,Rate!$A$4:$A$25,0),MATCH('Line&amp;Pheonix'!L1134,Rate!$B$3:$M$3,0))*O1134*0.8,INDEX(Rate!$B$4:$M$25,MATCH('Line&amp;Pheonix'!N1134,Rate!$A$4:$A$25,0),MATCH('Line&amp;Pheonix'!L1134,Rate!$B$3:$M$3,0))*O1134)),"")</f>
        <v/>
      </c>
      <c r="T1134" s="42" t="str">
        <f t="shared" si="58"/>
        <v/>
      </c>
    </row>
    <row r="1135" spans="16:20">
      <c r="P1135" s="41" t="str">
        <f t="shared" si="56"/>
        <v/>
      </c>
      <c r="Q1135" s="41" t="str">
        <f t="shared" si="57"/>
        <v/>
      </c>
      <c r="R1135" s="41" t="str">
        <f>IFERROR(IF(K1135="handling and wharfage",SUM(P1135:Q1135),IF(OR(K1135="tank",K1135="car",K1135="boat"),INDEX(Rate!$B$4:$M$25,MATCH('Line&amp;Pheonix'!N1135,Rate!$A$4:$A$25,0),MATCH('Line&amp;Pheonix'!L1135,Rate!$B$3:$M$3,0))*O1135*0.8,INDEX(Rate!$B$4:$M$25,MATCH('Line&amp;Pheonix'!N1135,Rate!$A$4:$A$25,0),MATCH('Line&amp;Pheonix'!L1135,Rate!$B$3:$M$3,0))*O1135)),"")</f>
        <v/>
      </c>
      <c r="T1135" s="42" t="str">
        <f t="shared" si="58"/>
        <v/>
      </c>
    </row>
    <row r="1136" spans="16:20">
      <c r="P1136" s="41" t="str">
        <f t="shared" si="56"/>
        <v/>
      </c>
      <c r="Q1136" s="41" t="str">
        <f t="shared" si="57"/>
        <v/>
      </c>
      <c r="R1136" s="41" t="str">
        <f>IFERROR(IF(K1136="handling and wharfage",SUM(P1136:Q1136),IF(OR(K1136="tank",K1136="car",K1136="boat"),INDEX(Rate!$B$4:$M$25,MATCH('Line&amp;Pheonix'!N1136,Rate!$A$4:$A$25,0),MATCH('Line&amp;Pheonix'!L1136,Rate!$B$3:$M$3,0))*O1136*0.8,INDEX(Rate!$B$4:$M$25,MATCH('Line&amp;Pheonix'!N1136,Rate!$A$4:$A$25,0),MATCH('Line&amp;Pheonix'!L1136,Rate!$B$3:$M$3,0))*O1136)),"")</f>
        <v/>
      </c>
      <c r="T1136" s="42" t="str">
        <f t="shared" si="58"/>
        <v/>
      </c>
    </row>
    <row r="1137" spans="16:20">
      <c r="P1137" s="41" t="str">
        <f t="shared" si="56"/>
        <v/>
      </c>
      <c r="Q1137" s="41" t="str">
        <f t="shared" si="57"/>
        <v/>
      </c>
      <c r="R1137" s="41" t="str">
        <f>IFERROR(IF(K1137="handling and wharfage",SUM(P1137:Q1137),IF(OR(K1137="tank",K1137="car",K1137="boat"),INDEX(Rate!$B$4:$M$25,MATCH('Line&amp;Pheonix'!N1137,Rate!$A$4:$A$25,0),MATCH('Line&amp;Pheonix'!L1137,Rate!$B$3:$M$3,0))*O1137*0.8,INDEX(Rate!$B$4:$M$25,MATCH('Line&amp;Pheonix'!N1137,Rate!$A$4:$A$25,0),MATCH('Line&amp;Pheonix'!L1137,Rate!$B$3:$M$3,0))*O1137)),"")</f>
        <v/>
      </c>
      <c r="T1137" s="42" t="str">
        <f t="shared" si="58"/>
        <v/>
      </c>
    </row>
    <row r="1138" spans="16:20">
      <c r="P1138" s="41" t="str">
        <f t="shared" ref="P1138:P1201" si="59">IF(OR(K1138="handling and wharfage",K1138="rau handling and wharfage"),O1138*42.1,"")</f>
        <v/>
      </c>
      <c r="Q1138" s="41" t="str">
        <f t="shared" ref="Q1138:Q1201" si="60">IF(K1138&lt;&gt;"handling and wharfage","",O1138*3.5)</f>
        <v/>
      </c>
      <c r="R1138" s="41" t="str">
        <f>IFERROR(IF(K1138="handling and wharfage",SUM(P1138:Q1138),IF(OR(K1138="tank",K1138="car",K1138="boat"),INDEX(Rate!$B$4:$M$25,MATCH('Line&amp;Pheonix'!N1138,Rate!$A$4:$A$25,0),MATCH('Line&amp;Pheonix'!L1138,Rate!$B$3:$M$3,0))*O1138*0.8,INDEX(Rate!$B$4:$M$25,MATCH('Line&amp;Pheonix'!N1138,Rate!$A$4:$A$25,0),MATCH('Line&amp;Pheonix'!L1138,Rate!$B$3:$M$3,0))*O1138)),"")</f>
        <v/>
      </c>
      <c r="T1138" s="42" t="str">
        <f t="shared" ref="T1138:T1201" si="61">IF(ISBLANK(K1138),"",IF(K1138&lt;&gt;"handling and wharfage","F0070000061A","E31180000331"))</f>
        <v/>
      </c>
    </row>
    <row r="1139" spans="16:20">
      <c r="P1139" s="41" t="str">
        <f t="shared" si="59"/>
        <v/>
      </c>
      <c r="Q1139" s="41" t="str">
        <f t="shared" si="60"/>
        <v/>
      </c>
      <c r="R1139" s="41" t="str">
        <f>IFERROR(IF(K1139="handling and wharfage",SUM(P1139:Q1139),IF(OR(K1139="tank",K1139="car",K1139="boat"),INDEX(Rate!$B$4:$M$25,MATCH('Line&amp;Pheonix'!N1139,Rate!$A$4:$A$25,0),MATCH('Line&amp;Pheonix'!L1139,Rate!$B$3:$M$3,0))*O1139*0.8,INDEX(Rate!$B$4:$M$25,MATCH('Line&amp;Pheonix'!N1139,Rate!$A$4:$A$25,0),MATCH('Line&amp;Pheonix'!L1139,Rate!$B$3:$M$3,0))*O1139)),"")</f>
        <v/>
      </c>
      <c r="T1139" s="42" t="str">
        <f t="shared" si="61"/>
        <v/>
      </c>
    </row>
    <row r="1140" spans="16:20">
      <c r="P1140" s="41" t="str">
        <f t="shared" si="59"/>
        <v/>
      </c>
      <c r="Q1140" s="41" t="str">
        <f t="shared" si="60"/>
        <v/>
      </c>
      <c r="R1140" s="41" t="str">
        <f>IFERROR(IF(K1140="handling and wharfage",SUM(P1140:Q1140),IF(OR(K1140="tank",K1140="car",K1140="boat"),INDEX(Rate!$B$4:$M$25,MATCH('Line&amp;Pheonix'!N1140,Rate!$A$4:$A$25,0),MATCH('Line&amp;Pheonix'!L1140,Rate!$B$3:$M$3,0))*O1140*0.8,INDEX(Rate!$B$4:$M$25,MATCH('Line&amp;Pheonix'!N1140,Rate!$A$4:$A$25,0),MATCH('Line&amp;Pheonix'!L1140,Rate!$B$3:$M$3,0))*O1140)),"")</f>
        <v/>
      </c>
      <c r="T1140" s="42" t="str">
        <f t="shared" si="61"/>
        <v/>
      </c>
    </row>
    <row r="1141" spans="16:20">
      <c r="P1141" s="41" t="str">
        <f t="shared" si="59"/>
        <v/>
      </c>
      <c r="Q1141" s="41" t="str">
        <f t="shared" si="60"/>
        <v/>
      </c>
      <c r="R1141" s="41" t="str">
        <f>IFERROR(IF(K1141="handling and wharfage",SUM(P1141:Q1141),IF(OR(K1141="tank",K1141="car",K1141="boat"),INDEX(Rate!$B$4:$M$25,MATCH('Line&amp;Pheonix'!N1141,Rate!$A$4:$A$25,0),MATCH('Line&amp;Pheonix'!L1141,Rate!$B$3:$M$3,0))*O1141*0.8,INDEX(Rate!$B$4:$M$25,MATCH('Line&amp;Pheonix'!N1141,Rate!$A$4:$A$25,0),MATCH('Line&amp;Pheonix'!L1141,Rate!$B$3:$M$3,0))*O1141)),"")</f>
        <v/>
      </c>
      <c r="T1141" s="42" t="str">
        <f t="shared" si="61"/>
        <v/>
      </c>
    </row>
    <row r="1142" spans="16:20">
      <c r="P1142" s="41" t="str">
        <f t="shared" si="59"/>
        <v/>
      </c>
      <c r="Q1142" s="41" t="str">
        <f t="shared" si="60"/>
        <v/>
      </c>
      <c r="R1142" s="41" t="str">
        <f>IFERROR(IF(K1142="handling and wharfage",SUM(P1142:Q1142),IF(OR(K1142="tank",K1142="car",K1142="boat"),INDEX(Rate!$B$4:$M$25,MATCH('Line&amp;Pheonix'!N1142,Rate!$A$4:$A$25,0),MATCH('Line&amp;Pheonix'!L1142,Rate!$B$3:$M$3,0))*O1142*0.8,INDEX(Rate!$B$4:$M$25,MATCH('Line&amp;Pheonix'!N1142,Rate!$A$4:$A$25,0),MATCH('Line&amp;Pheonix'!L1142,Rate!$B$3:$M$3,0))*O1142)),"")</f>
        <v/>
      </c>
      <c r="T1142" s="42" t="str">
        <f t="shared" si="61"/>
        <v/>
      </c>
    </row>
    <row r="1143" spans="16:20">
      <c r="P1143" s="41" t="str">
        <f t="shared" si="59"/>
        <v/>
      </c>
      <c r="Q1143" s="41" t="str">
        <f t="shared" si="60"/>
        <v/>
      </c>
      <c r="R1143" s="41" t="str">
        <f>IFERROR(IF(K1143="handling and wharfage",SUM(P1143:Q1143),IF(OR(K1143="tank",K1143="car",K1143="boat"),INDEX(Rate!$B$4:$M$25,MATCH('Line&amp;Pheonix'!N1143,Rate!$A$4:$A$25,0),MATCH('Line&amp;Pheonix'!L1143,Rate!$B$3:$M$3,0))*O1143*0.8,INDEX(Rate!$B$4:$M$25,MATCH('Line&amp;Pheonix'!N1143,Rate!$A$4:$A$25,0),MATCH('Line&amp;Pheonix'!L1143,Rate!$B$3:$M$3,0))*O1143)),"")</f>
        <v/>
      </c>
      <c r="T1143" s="42" t="str">
        <f t="shared" si="61"/>
        <v/>
      </c>
    </row>
    <row r="1144" spans="16:20">
      <c r="P1144" s="41" t="str">
        <f t="shared" si="59"/>
        <v/>
      </c>
      <c r="Q1144" s="41" t="str">
        <f t="shared" si="60"/>
        <v/>
      </c>
      <c r="R1144" s="41" t="str">
        <f>IFERROR(IF(K1144="handling and wharfage",SUM(P1144:Q1144),IF(OR(K1144="tank",K1144="car",K1144="boat"),INDEX(Rate!$B$4:$M$25,MATCH('Line&amp;Pheonix'!N1144,Rate!$A$4:$A$25,0),MATCH('Line&amp;Pheonix'!L1144,Rate!$B$3:$M$3,0))*O1144*0.8,INDEX(Rate!$B$4:$M$25,MATCH('Line&amp;Pheonix'!N1144,Rate!$A$4:$A$25,0),MATCH('Line&amp;Pheonix'!L1144,Rate!$B$3:$M$3,0))*O1144)),"")</f>
        <v/>
      </c>
      <c r="T1144" s="42" t="str">
        <f t="shared" si="61"/>
        <v/>
      </c>
    </row>
    <row r="1145" spans="16:20">
      <c r="P1145" s="41" t="str">
        <f t="shared" si="59"/>
        <v/>
      </c>
      <c r="Q1145" s="41" t="str">
        <f t="shared" si="60"/>
        <v/>
      </c>
      <c r="R1145" s="41" t="str">
        <f>IFERROR(IF(K1145="handling and wharfage",SUM(P1145:Q1145),IF(OR(K1145="tank",K1145="car",K1145="boat"),INDEX(Rate!$B$4:$M$25,MATCH('Line&amp;Pheonix'!N1145,Rate!$A$4:$A$25,0),MATCH('Line&amp;Pheonix'!L1145,Rate!$B$3:$M$3,0))*O1145*0.8,INDEX(Rate!$B$4:$M$25,MATCH('Line&amp;Pheonix'!N1145,Rate!$A$4:$A$25,0),MATCH('Line&amp;Pheonix'!L1145,Rate!$B$3:$M$3,0))*O1145)),"")</f>
        <v/>
      </c>
      <c r="T1145" s="42" t="str">
        <f t="shared" si="61"/>
        <v/>
      </c>
    </row>
    <row r="1146" spans="16:20">
      <c r="P1146" s="41" t="str">
        <f t="shared" si="59"/>
        <v/>
      </c>
      <c r="Q1146" s="41" t="str">
        <f t="shared" si="60"/>
        <v/>
      </c>
      <c r="R1146" s="41" t="str">
        <f>IFERROR(IF(K1146="handling and wharfage",SUM(P1146:Q1146),IF(OR(K1146="tank",K1146="car",K1146="boat"),INDEX(Rate!$B$4:$M$25,MATCH('Line&amp;Pheonix'!N1146,Rate!$A$4:$A$25,0),MATCH('Line&amp;Pheonix'!L1146,Rate!$B$3:$M$3,0))*O1146*0.8,INDEX(Rate!$B$4:$M$25,MATCH('Line&amp;Pheonix'!N1146,Rate!$A$4:$A$25,0),MATCH('Line&amp;Pheonix'!L1146,Rate!$B$3:$M$3,0))*O1146)),"")</f>
        <v/>
      </c>
      <c r="T1146" s="42" t="str">
        <f t="shared" si="61"/>
        <v/>
      </c>
    </row>
    <row r="1147" spans="16:20">
      <c r="P1147" s="41" t="str">
        <f t="shared" si="59"/>
        <v/>
      </c>
      <c r="Q1147" s="41" t="str">
        <f t="shared" si="60"/>
        <v/>
      </c>
      <c r="R1147" s="41" t="str">
        <f>IFERROR(IF(K1147="handling and wharfage",SUM(P1147:Q1147),IF(OR(K1147="tank",K1147="car",K1147="boat"),INDEX(Rate!$B$4:$M$25,MATCH('Line&amp;Pheonix'!N1147,Rate!$A$4:$A$25,0),MATCH('Line&amp;Pheonix'!L1147,Rate!$B$3:$M$3,0))*O1147*0.8,INDEX(Rate!$B$4:$M$25,MATCH('Line&amp;Pheonix'!N1147,Rate!$A$4:$A$25,0),MATCH('Line&amp;Pheonix'!L1147,Rate!$B$3:$M$3,0))*O1147)),"")</f>
        <v/>
      </c>
      <c r="T1147" s="42" t="str">
        <f t="shared" si="61"/>
        <v/>
      </c>
    </row>
    <row r="1148" spans="16:20">
      <c r="P1148" s="41" t="str">
        <f t="shared" si="59"/>
        <v/>
      </c>
      <c r="Q1148" s="41" t="str">
        <f t="shared" si="60"/>
        <v/>
      </c>
      <c r="R1148" s="41" t="str">
        <f>IFERROR(IF(K1148="handling and wharfage",SUM(P1148:Q1148),IF(OR(K1148="tank",K1148="car",K1148="boat"),INDEX(Rate!$B$4:$M$25,MATCH('Line&amp;Pheonix'!N1148,Rate!$A$4:$A$25,0),MATCH('Line&amp;Pheonix'!L1148,Rate!$B$3:$M$3,0))*O1148*0.8,INDEX(Rate!$B$4:$M$25,MATCH('Line&amp;Pheonix'!N1148,Rate!$A$4:$A$25,0),MATCH('Line&amp;Pheonix'!L1148,Rate!$B$3:$M$3,0))*O1148)),"")</f>
        <v/>
      </c>
      <c r="T1148" s="42" t="str">
        <f t="shared" si="61"/>
        <v/>
      </c>
    </row>
    <row r="1149" spans="16:20">
      <c r="P1149" s="41" t="str">
        <f t="shared" si="59"/>
        <v/>
      </c>
      <c r="Q1149" s="41" t="str">
        <f t="shared" si="60"/>
        <v/>
      </c>
      <c r="R1149" s="41" t="str">
        <f>IFERROR(IF(K1149="handling and wharfage",SUM(P1149:Q1149),IF(OR(K1149="tank",K1149="car",K1149="boat"),INDEX(Rate!$B$4:$M$25,MATCH('Line&amp;Pheonix'!N1149,Rate!$A$4:$A$25,0),MATCH('Line&amp;Pheonix'!L1149,Rate!$B$3:$M$3,0))*O1149*0.8,INDEX(Rate!$B$4:$M$25,MATCH('Line&amp;Pheonix'!N1149,Rate!$A$4:$A$25,0),MATCH('Line&amp;Pheonix'!L1149,Rate!$B$3:$M$3,0))*O1149)),"")</f>
        <v/>
      </c>
      <c r="T1149" s="42" t="str">
        <f t="shared" si="61"/>
        <v/>
      </c>
    </row>
    <row r="1150" spans="16:20">
      <c r="P1150" s="41" t="str">
        <f t="shared" si="59"/>
        <v/>
      </c>
      <c r="Q1150" s="41" t="str">
        <f t="shared" si="60"/>
        <v/>
      </c>
      <c r="R1150" s="41" t="str">
        <f>IFERROR(IF(K1150="handling and wharfage",SUM(P1150:Q1150),IF(OR(K1150="tank",K1150="car",K1150="boat"),INDEX(Rate!$B$4:$M$25,MATCH('Line&amp;Pheonix'!N1150,Rate!$A$4:$A$25,0),MATCH('Line&amp;Pheonix'!L1150,Rate!$B$3:$M$3,0))*O1150*0.8,INDEX(Rate!$B$4:$M$25,MATCH('Line&amp;Pheonix'!N1150,Rate!$A$4:$A$25,0),MATCH('Line&amp;Pheonix'!L1150,Rate!$B$3:$M$3,0))*O1150)),"")</f>
        <v/>
      </c>
      <c r="T1150" s="42" t="str">
        <f t="shared" si="61"/>
        <v/>
      </c>
    </row>
    <row r="1151" spans="16:20">
      <c r="P1151" s="41" t="str">
        <f t="shared" si="59"/>
        <v/>
      </c>
      <c r="Q1151" s="41" t="str">
        <f t="shared" si="60"/>
        <v/>
      </c>
      <c r="R1151" s="41" t="str">
        <f>IFERROR(IF(K1151="handling and wharfage",SUM(P1151:Q1151),IF(OR(K1151="tank",K1151="car",K1151="boat"),INDEX(Rate!$B$4:$M$25,MATCH('Line&amp;Pheonix'!N1151,Rate!$A$4:$A$25,0),MATCH('Line&amp;Pheonix'!L1151,Rate!$B$3:$M$3,0))*O1151*0.8,INDEX(Rate!$B$4:$M$25,MATCH('Line&amp;Pheonix'!N1151,Rate!$A$4:$A$25,0),MATCH('Line&amp;Pheonix'!L1151,Rate!$B$3:$M$3,0))*O1151)),"")</f>
        <v/>
      </c>
      <c r="T1151" s="42" t="str">
        <f t="shared" si="61"/>
        <v/>
      </c>
    </row>
    <row r="1152" spans="16:20">
      <c r="P1152" s="41" t="str">
        <f t="shared" si="59"/>
        <v/>
      </c>
      <c r="Q1152" s="41" t="str">
        <f t="shared" si="60"/>
        <v/>
      </c>
      <c r="R1152" s="41" t="str">
        <f>IFERROR(IF(K1152="handling and wharfage",SUM(P1152:Q1152),IF(OR(K1152="tank",K1152="car",K1152="boat"),INDEX(Rate!$B$4:$M$25,MATCH('Line&amp;Pheonix'!N1152,Rate!$A$4:$A$25,0),MATCH('Line&amp;Pheonix'!L1152,Rate!$B$3:$M$3,0))*O1152*0.8,INDEX(Rate!$B$4:$M$25,MATCH('Line&amp;Pheonix'!N1152,Rate!$A$4:$A$25,0),MATCH('Line&amp;Pheonix'!L1152,Rate!$B$3:$M$3,0))*O1152)),"")</f>
        <v/>
      </c>
      <c r="T1152" s="42" t="str">
        <f t="shared" si="61"/>
        <v/>
      </c>
    </row>
    <row r="1153" spans="16:20">
      <c r="P1153" s="41" t="str">
        <f t="shared" si="59"/>
        <v/>
      </c>
      <c r="Q1153" s="41" t="str">
        <f t="shared" si="60"/>
        <v/>
      </c>
      <c r="R1153" s="41" t="str">
        <f>IFERROR(IF(K1153="handling and wharfage",SUM(P1153:Q1153),IF(OR(K1153="tank",K1153="car",K1153="boat"),INDEX(Rate!$B$4:$M$25,MATCH('Line&amp;Pheonix'!N1153,Rate!$A$4:$A$25,0),MATCH('Line&amp;Pheonix'!L1153,Rate!$B$3:$M$3,0))*O1153*0.8,INDEX(Rate!$B$4:$M$25,MATCH('Line&amp;Pheonix'!N1153,Rate!$A$4:$A$25,0),MATCH('Line&amp;Pheonix'!L1153,Rate!$B$3:$M$3,0))*O1153)),"")</f>
        <v/>
      </c>
      <c r="T1153" s="42" t="str">
        <f t="shared" si="61"/>
        <v/>
      </c>
    </row>
    <row r="1154" spans="16:20">
      <c r="P1154" s="41" t="str">
        <f t="shared" si="59"/>
        <v/>
      </c>
      <c r="Q1154" s="41" t="str">
        <f t="shared" si="60"/>
        <v/>
      </c>
      <c r="R1154" s="41" t="str">
        <f>IFERROR(IF(K1154="handling and wharfage",SUM(P1154:Q1154),IF(OR(K1154="tank",K1154="car",K1154="boat"),INDEX(Rate!$B$4:$M$25,MATCH('Line&amp;Pheonix'!N1154,Rate!$A$4:$A$25,0),MATCH('Line&amp;Pheonix'!L1154,Rate!$B$3:$M$3,0))*O1154*0.8,INDEX(Rate!$B$4:$M$25,MATCH('Line&amp;Pheonix'!N1154,Rate!$A$4:$A$25,0),MATCH('Line&amp;Pheonix'!L1154,Rate!$B$3:$M$3,0))*O1154)),"")</f>
        <v/>
      </c>
      <c r="T1154" s="42" t="str">
        <f t="shared" si="61"/>
        <v/>
      </c>
    </row>
    <row r="1155" spans="16:20">
      <c r="P1155" s="41" t="str">
        <f t="shared" si="59"/>
        <v/>
      </c>
      <c r="Q1155" s="41" t="str">
        <f t="shared" si="60"/>
        <v/>
      </c>
      <c r="R1155" s="41" t="str">
        <f>IFERROR(IF(K1155="handling and wharfage",SUM(P1155:Q1155),IF(OR(K1155="tank",K1155="car",K1155="boat"),INDEX(Rate!$B$4:$M$25,MATCH('Line&amp;Pheonix'!N1155,Rate!$A$4:$A$25,0),MATCH('Line&amp;Pheonix'!L1155,Rate!$B$3:$M$3,0))*O1155*0.8,INDEX(Rate!$B$4:$M$25,MATCH('Line&amp;Pheonix'!N1155,Rate!$A$4:$A$25,0),MATCH('Line&amp;Pheonix'!L1155,Rate!$B$3:$M$3,0))*O1155)),"")</f>
        <v/>
      </c>
      <c r="T1155" s="42" t="str">
        <f t="shared" si="61"/>
        <v/>
      </c>
    </row>
    <row r="1156" spans="16:20">
      <c r="P1156" s="41" t="str">
        <f t="shared" si="59"/>
        <v/>
      </c>
      <c r="Q1156" s="41" t="str">
        <f t="shared" si="60"/>
        <v/>
      </c>
      <c r="R1156" s="41" t="str">
        <f>IFERROR(IF(K1156="handling and wharfage",SUM(P1156:Q1156),IF(OR(K1156="tank",K1156="car",K1156="boat"),INDEX(Rate!$B$4:$M$25,MATCH('Line&amp;Pheonix'!N1156,Rate!$A$4:$A$25,0),MATCH('Line&amp;Pheonix'!L1156,Rate!$B$3:$M$3,0))*O1156*0.8,INDEX(Rate!$B$4:$M$25,MATCH('Line&amp;Pheonix'!N1156,Rate!$A$4:$A$25,0),MATCH('Line&amp;Pheonix'!L1156,Rate!$B$3:$M$3,0))*O1156)),"")</f>
        <v/>
      </c>
      <c r="T1156" s="42" t="str">
        <f t="shared" si="61"/>
        <v/>
      </c>
    </row>
    <row r="1157" spans="16:20">
      <c r="P1157" s="41" t="str">
        <f t="shared" si="59"/>
        <v/>
      </c>
      <c r="Q1157" s="41" t="str">
        <f t="shared" si="60"/>
        <v/>
      </c>
      <c r="R1157" s="41" t="str">
        <f>IFERROR(IF(K1157="handling and wharfage",SUM(P1157:Q1157),IF(OR(K1157="tank",K1157="car",K1157="boat"),INDEX(Rate!$B$4:$M$25,MATCH('Line&amp;Pheonix'!N1157,Rate!$A$4:$A$25,0),MATCH('Line&amp;Pheonix'!L1157,Rate!$B$3:$M$3,0))*O1157*0.8,INDEX(Rate!$B$4:$M$25,MATCH('Line&amp;Pheonix'!N1157,Rate!$A$4:$A$25,0),MATCH('Line&amp;Pheonix'!L1157,Rate!$B$3:$M$3,0))*O1157)),"")</f>
        <v/>
      </c>
      <c r="T1157" s="42" t="str">
        <f t="shared" si="61"/>
        <v/>
      </c>
    </row>
    <row r="1158" spans="16:20">
      <c r="P1158" s="41" t="str">
        <f t="shared" si="59"/>
        <v/>
      </c>
      <c r="Q1158" s="41" t="str">
        <f t="shared" si="60"/>
        <v/>
      </c>
      <c r="R1158" s="41" t="str">
        <f>IFERROR(IF(K1158="handling and wharfage",SUM(P1158:Q1158),IF(OR(K1158="tank",K1158="car",K1158="boat"),INDEX(Rate!$B$4:$M$25,MATCH('Line&amp;Pheonix'!N1158,Rate!$A$4:$A$25,0),MATCH('Line&amp;Pheonix'!L1158,Rate!$B$3:$M$3,0))*O1158*0.8,INDEX(Rate!$B$4:$M$25,MATCH('Line&amp;Pheonix'!N1158,Rate!$A$4:$A$25,0),MATCH('Line&amp;Pheonix'!L1158,Rate!$B$3:$M$3,0))*O1158)),"")</f>
        <v/>
      </c>
      <c r="T1158" s="42" t="str">
        <f t="shared" si="61"/>
        <v/>
      </c>
    </row>
    <row r="1159" spans="16:20">
      <c r="P1159" s="41" t="str">
        <f t="shared" si="59"/>
        <v/>
      </c>
      <c r="Q1159" s="41" t="str">
        <f t="shared" si="60"/>
        <v/>
      </c>
      <c r="R1159" s="41" t="str">
        <f>IFERROR(IF(K1159="handling and wharfage",SUM(P1159:Q1159),IF(OR(K1159="tank",K1159="car",K1159="boat"),INDEX(Rate!$B$4:$M$25,MATCH('Line&amp;Pheonix'!N1159,Rate!$A$4:$A$25,0),MATCH('Line&amp;Pheonix'!L1159,Rate!$B$3:$M$3,0))*O1159*0.8,INDEX(Rate!$B$4:$M$25,MATCH('Line&amp;Pheonix'!N1159,Rate!$A$4:$A$25,0),MATCH('Line&amp;Pheonix'!L1159,Rate!$B$3:$M$3,0))*O1159)),"")</f>
        <v/>
      </c>
      <c r="T1159" s="42" t="str">
        <f t="shared" si="61"/>
        <v/>
      </c>
    </row>
    <row r="1160" spans="16:20">
      <c r="P1160" s="41" t="str">
        <f t="shared" si="59"/>
        <v/>
      </c>
      <c r="Q1160" s="41" t="str">
        <f t="shared" si="60"/>
        <v/>
      </c>
      <c r="R1160" s="41" t="str">
        <f>IFERROR(IF(K1160="handling and wharfage",SUM(P1160:Q1160),IF(OR(K1160="tank",K1160="car",K1160="boat"),INDEX(Rate!$B$4:$M$25,MATCH('Line&amp;Pheonix'!N1160,Rate!$A$4:$A$25,0),MATCH('Line&amp;Pheonix'!L1160,Rate!$B$3:$M$3,0))*O1160*0.8,INDEX(Rate!$B$4:$M$25,MATCH('Line&amp;Pheonix'!N1160,Rate!$A$4:$A$25,0),MATCH('Line&amp;Pheonix'!L1160,Rate!$B$3:$M$3,0))*O1160)),"")</f>
        <v/>
      </c>
      <c r="T1160" s="42" t="str">
        <f t="shared" si="61"/>
        <v/>
      </c>
    </row>
    <row r="1161" spans="16:20">
      <c r="P1161" s="41" t="str">
        <f t="shared" si="59"/>
        <v/>
      </c>
      <c r="Q1161" s="41" t="str">
        <f t="shared" si="60"/>
        <v/>
      </c>
      <c r="R1161" s="41" t="str">
        <f>IFERROR(IF(K1161="handling and wharfage",SUM(P1161:Q1161),IF(OR(K1161="tank",K1161="car",K1161="boat"),INDEX(Rate!$B$4:$M$25,MATCH('Line&amp;Pheonix'!N1161,Rate!$A$4:$A$25,0),MATCH('Line&amp;Pheonix'!L1161,Rate!$B$3:$M$3,0))*O1161*0.8,INDEX(Rate!$B$4:$M$25,MATCH('Line&amp;Pheonix'!N1161,Rate!$A$4:$A$25,0),MATCH('Line&amp;Pheonix'!L1161,Rate!$B$3:$M$3,0))*O1161)),"")</f>
        <v/>
      </c>
      <c r="T1161" s="42" t="str">
        <f t="shared" si="61"/>
        <v/>
      </c>
    </row>
    <row r="1162" spans="16:20">
      <c r="P1162" s="41" t="str">
        <f t="shared" si="59"/>
        <v/>
      </c>
      <c r="Q1162" s="41" t="str">
        <f t="shared" si="60"/>
        <v/>
      </c>
      <c r="R1162" s="41" t="str">
        <f>IFERROR(IF(K1162="handling and wharfage",SUM(P1162:Q1162),IF(OR(K1162="tank",K1162="car",K1162="boat"),INDEX(Rate!$B$4:$M$25,MATCH('Line&amp;Pheonix'!N1162,Rate!$A$4:$A$25,0),MATCH('Line&amp;Pheonix'!L1162,Rate!$B$3:$M$3,0))*O1162*0.8,INDEX(Rate!$B$4:$M$25,MATCH('Line&amp;Pheonix'!N1162,Rate!$A$4:$A$25,0),MATCH('Line&amp;Pheonix'!L1162,Rate!$B$3:$M$3,0))*O1162)),"")</f>
        <v/>
      </c>
      <c r="T1162" s="42" t="str">
        <f t="shared" si="61"/>
        <v/>
      </c>
    </row>
    <row r="1163" spans="16:20">
      <c r="P1163" s="41" t="str">
        <f t="shared" si="59"/>
        <v/>
      </c>
      <c r="Q1163" s="41" t="str">
        <f t="shared" si="60"/>
        <v/>
      </c>
      <c r="R1163" s="41" t="str">
        <f>IFERROR(IF(K1163="handling and wharfage",SUM(P1163:Q1163),IF(OR(K1163="tank",K1163="car",K1163="boat"),INDEX(Rate!$B$4:$M$25,MATCH('Line&amp;Pheonix'!N1163,Rate!$A$4:$A$25,0),MATCH('Line&amp;Pheonix'!L1163,Rate!$B$3:$M$3,0))*O1163*0.8,INDEX(Rate!$B$4:$M$25,MATCH('Line&amp;Pheonix'!N1163,Rate!$A$4:$A$25,0),MATCH('Line&amp;Pheonix'!L1163,Rate!$B$3:$M$3,0))*O1163)),"")</f>
        <v/>
      </c>
      <c r="T1163" s="42" t="str">
        <f t="shared" si="61"/>
        <v/>
      </c>
    </row>
    <row r="1164" spans="16:20">
      <c r="P1164" s="41" t="str">
        <f t="shared" si="59"/>
        <v/>
      </c>
      <c r="Q1164" s="41" t="str">
        <f t="shared" si="60"/>
        <v/>
      </c>
      <c r="R1164" s="41" t="str">
        <f>IFERROR(IF(K1164="handling and wharfage",SUM(P1164:Q1164),IF(OR(K1164="tank",K1164="car",K1164="boat"),INDEX(Rate!$B$4:$M$25,MATCH('Line&amp;Pheonix'!N1164,Rate!$A$4:$A$25,0),MATCH('Line&amp;Pheonix'!L1164,Rate!$B$3:$M$3,0))*O1164*0.8,INDEX(Rate!$B$4:$M$25,MATCH('Line&amp;Pheonix'!N1164,Rate!$A$4:$A$25,0),MATCH('Line&amp;Pheonix'!L1164,Rate!$B$3:$M$3,0))*O1164)),"")</f>
        <v/>
      </c>
      <c r="T1164" s="42" t="str">
        <f t="shared" si="61"/>
        <v/>
      </c>
    </row>
    <row r="1165" spans="16:20">
      <c r="P1165" s="41" t="str">
        <f t="shared" si="59"/>
        <v/>
      </c>
      <c r="Q1165" s="41" t="str">
        <f t="shared" si="60"/>
        <v/>
      </c>
      <c r="R1165" s="41" t="str">
        <f>IFERROR(IF(K1165="handling and wharfage",SUM(P1165:Q1165),IF(OR(K1165="tank",K1165="car",K1165="boat"),INDEX(Rate!$B$4:$M$25,MATCH('Line&amp;Pheonix'!N1165,Rate!$A$4:$A$25,0),MATCH('Line&amp;Pheonix'!L1165,Rate!$B$3:$M$3,0))*O1165*0.8,INDEX(Rate!$B$4:$M$25,MATCH('Line&amp;Pheonix'!N1165,Rate!$A$4:$A$25,0),MATCH('Line&amp;Pheonix'!L1165,Rate!$B$3:$M$3,0))*O1165)),"")</f>
        <v/>
      </c>
      <c r="T1165" s="42" t="str">
        <f t="shared" si="61"/>
        <v/>
      </c>
    </row>
    <row r="1166" spans="16:20">
      <c r="P1166" s="41" t="str">
        <f t="shared" si="59"/>
        <v/>
      </c>
      <c r="Q1166" s="41" t="str">
        <f t="shared" si="60"/>
        <v/>
      </c>
      <c r="R1166" s="41" t="str">
        <f>IFERROR(IF(K1166="handling and wharfage",SUM(P1166:Q1166),IF(OR(K1166="tank",K1166="car",K1166="boat"),INDEX(Rate!$B$4:$M$25,MATCH('Line&amp;Pheonix'!N1166,Rate!$A$4:$A$25,0),MATCH('Line&amp;Pheonix'!L1166,Rate!$B$3:$M$3,0))*O1166*0.8,INDEX(Rate!$B$4:$M$25,MATCH('Line&amp;Pheonix'!N1166,Rate!$A$4:$A$25,0),MATCH('Line&amp;Pheonix'!L1166,Rate!$B$3:$M$3,0))*O1166)),"")</f>
        <v/>
      </c>
      <c r="T1166" s="42" t="str">
        <f t="shared" si="61"/>
        <v/>
      </c>
    </row>
    <row r="1167" spans="16:20">
      <c r="P1167" s="41" t="str">
        <f t="shared" si="59"/>
        <v/>
      </c>
      <c r="Q1167" s="41" t="str">
        <f t="shared" si="60"/>
        <v/>
      </c>
      <c r="R1167" s="41" t="str">
        <f>IFERROR(IF(K1167="handling and wharfage",SUM(P1167:Q1167),IF(OR(K1167="tank",K1167="car",K1167="boat"),INDEX(Rate!$B$4:$M$25,MATCH('Line&amp;Pheonix'!N1167,Rate!$A$4:$A$25,0),MATCH('Line&amp;Pheonix'!L1167,Rate!$B$3:$M$3,0))*O1167*0.8,INDEX(Rate!$B$4:$M$25,MATCH('Line&amp;Pheonix'!N1167,Rate!$A$4:$A$25,0),MATCH('Line&amp;Pheonix'!L1167,Rate!$B$3:$M$3,0))*O1167)),"")</f>
        <v/>
      </c>
      <c r="T1167" s="42" t="str">
        <f t="shared" si="61"/>
        <v/>
      </c>
    </row>
    <row r="1168" spans="16:20">
      <c r="P1168" s="41" t="str">
        <f t="shared" si="59"/>
        <v/>
      </c>
      <c r="Q1168" s="41" t="str">
        <f t="shared" si="60"/>
        <v/>
      </c>
      <c r="R1168" s="41" t="str">
        <f>IFERROR(IF(K1168="handling and wharfage",SUM(P1168:Q1168),IF(OR(K1168="tank",K1168="car",K1168="boat"),INDEX(Rate!$B$4:$M$25,MATCH('Line&amp;Pheonix'!N1168,Rate!$A$4:$A$25,0),MATCH('Line&amp;Pheonix'!L1168,Rate!$B$3:$M$3,0))*O1168*0.8,INDEX(Rate!$B$4:$M$25,MATCH('Line&amp;Pheonix'!N1168,Rate!$A$4:$A$25,0),MATCH('Line&amp;Pheonix'!L1168,Rate!$B$3:$M$3,0))*O1168)),"")</f>
        <v/>
      </c>
      <c r="T1168" s="42" t="str">
        <f t="shared" si="61"/>
        <v/>
      </c>
    </row>
    <row r="1169" spans="16:20">
      <c r="P1169" s="41" t="str">
        <f t="shared" si="59"/>
        <v/>
      </c>
      <c r="Q1169" s="41" t="str">
        <f t="shared" si="60"/>
        <v/>
      </c>
      <c r="R1169" s="41" t="str">
        <f>IFERROR(IF(K1169="handling and wharfage",SUM(P1169:Q1169),IF(OR(K1169="tank",K1169="car",K1169="boat"),INDEX(Rate!$B$4:$M$25,MATCH('Line&amp;Pheonix'!N1169,Rate!$A$4:$A$25,0),MATCH('Line&amp;Pheonix'!L1169,Rate!$B$3:$M$3,0))*O1169*0.8,INDEX(Rate!$B$4:$M$25,MATCH('Line&amp;Pheonix'!N1169,Rate!$A$4:$A$25,0),MATCH('Line&amp;Pheonix'!L1169,Rate!$B$3:$M$3,0))*O1169)),"")</f>
        <v/>
      </c>
      <c r="T1169" s="42" t="str">
        <f t="shared" si="61"/>
        <v/>
      </c>
    </row>
    <row r="1170" spans="16:20">
      <c r="P1170" s="41" t="str">
        <f t="shared" si="59"/>
        <v/>
      </c>
      <c r="Q1170" s="41" t="str">
        <f t="shared" si="60"/>
        <v/>
      </c>
      <c r="R1170" s="41" t="str">
        <f>IFERROR(IF(K1170="handling and wharfage",SUM(P1170:Q1170),IF(OR(K1170="tank",K1170="car",K1170="boat"),INDEX(Rate!$B$4:$M$25,MATCH('Line&amp;Pheonix'!N1170,Rate!$A$4:$A$25,0),MATCH('Line&amp;Pheonix'!L1170,Rate!$B$3:$M$3,0))*O1170*0.8,INDEX(Rate!$B$4:$M$25,MATCH('Line&amp;Pheonix'!N1170,Rate!$A$4:$A$25,0),MATCH('Line&amp;Pheonix'!L1170,Rate!$B$3:$M$3,0))*O1170)),"")</f>
        <v/>
      </c>
      <c r="T1170" s="42" t="str">
        <f t="shared" si="61"/>
        <v/>
      </c>
    </row>
    <row r="1171" spans="16:20">
      <c r="P1171" s="41" t="str">
        <f t="shared" si="59"/>
        <v/>
      </c>
      <c r="Q1171" s="41" t="str">
        <f t="shared" si="60"/>
        <v/>
      </c>
      <c r="R1171" s="41" t="str">
        <f>IFERROR(IF(K1171="handling and wharfage",SUM(P1171:Q1171),IF(OR(K1171="tank",K1171="car",K1171="boat"),INDEX(Rate!$B$4:$M$25,MATCH('Line&amp;Pheonix'!N1171,Rate!$A$4:$A$25,0),MATCH('Line&amp;Pheonix'!L1171,Rate!$B$3:$M$3,0))*O1171*0.8,INDEX(Rate!$B$4:$M$25,MATCH('Line&amp;Pheonix'!N1171,Rate!$A$4:$A$25,0),MATCH('Line&amp;Pheonix'!L1171,Rate!$B$3:$M$3,0))*O1171)),"")</f>
        <v/>
      </c>
      <c r="T1171" s="42" t="str">
        <f t="shared" si="61"/>
        <v/>
      </c>
    </row>
    <row r="1172" spans="16:20">
      <c r="P1172" s="41" t="str">
        <f t="shared" si="59"/>
        <v/>
      </c>
      <c r="Q1172" s="41" t="str">
        <f t="shared" si="60"/>
        <v/>
      </c>
      <c r="R1172" s="41" t="str">
        <f>IFERROR(IF(K1172="handling and wharfage",SUM(P1172:Q1172),IF(OR(K1172="tank",K1172="car",K1172="boat"),INDEX(Rate!$B$4:$M$25,MATCH('Line&amp;Pheonix'!N1172,Rate!$A$4:$A$25,0),MATCH('Line&amp;Pheonix'!L1172,Rate!$B$3:$M$3,0))*O1172*0.8,INDEX(Rate!$B$4:$M$25,MATCH('Line&amp;Pheonix'!N1172,Rate!$A$4:$A$25,0),MATCH('Line&amp;Pheonix'!L1172,Rate!$B$3:$M$3,0))*O1172)),"")</f>
        <v/>
      </c>
      <c r="T1172" s="42" t="str">
        <f t="shared" si="61"/>
        <v/>
      </c>
    </row>
    <row r="1173" spans="16:20">
      <c r="P1173" s="41" t="str">
        <f t="shared" si="59"/>
        <v/>
      </c>
      <c r="Q1173" s="41" t="str">
        <f t="shared" si="60"/>
        <v/>
      </c>
      <c r="R1173" s="41" t="str">
        <f>IFERROR(IF(K1173="handling and wharfage",SUM(P1173:Q1173),IF(OR(K1173="tank",K1173="car",K1173="boat"),INDEX(Rate!$B$4:$M$25,MATCH('Line&amp;Pheonix'!N1173,Rate!$A$4:$A$25,0),MATCH('Line&amp;Pheonix'!L1173,Rate!$B$3:$M$3,0))*O1173*0.8,INDEX(Rate!$B$4:$M$25,MATCH('Line&amp;Pheonix'!N1173,Rate!$A$4:$A$25,0),MATCH('Line&amp;Pheonix'!L1173,Rate!$B$3:$M$3,0))*O1173)),"")</f>
        <v/>
      </c>
      <c r="T1173" s="42" t="str">
        <f t="shared" si="61"/>
        <v/>
      </c>
    </row>
    <row r="1174" spans="16:20">
      <c r="P1174" s="41" t="str">
        <f t="shared" si="59"/>
        <v/>
      </c>
      <c r="Q1174" s="41" t="str">
        <f t="shared" si="60"/>
        <v/>
      </c>
      <c r="R1174" s="41" t="str">
        <f>IFERROR(IF(K1174="handling and wharfage",SUM(P1174:Q1174),IF(OR(K1174="tank",K1174="car",K1174="boat"),INDEX(Rate!$B$4:$M$25,MATCH('Line&amp;Pheonix'!N1174,Rate!$A$4:$A$25,0),MATCH('Line&amp;Pheonix'!L1174,Rate!$B$3:$M$3,0))*O1174*0.8,INDEX(Rate!$B$4:$M$25,MATCH('Line&amp;Pheonix'!N1174,Rate!$A$4:$A$25,0),MATCH('Line&amp;Pheonix'!L1174,Rate!$B$3:$M$3,0))*O1174)),"")</f>
        <v/>
      </c>
      <c r="T1174" s="42" t="str">
        <f t="shared" si="61"/>
        <v/>
      </c>
    </row>
    <row r="1175" spans="16:20">
      <c r="P1175" s="41" t="str">
        <f t="shared" si="59"/>
        <v/>
      </c>
      <c r="Q1175" s="41" t="str">
        <f t="shared" si="60"/>
        <v/>
      </c>
      <c r="R1175" s="41" t="str">
        <f>IFERROR(IF(K1175="handling and wharfage",SUM(P1175:Q1175),IF(OR(K1175="tank",K1175="car",K1175="boat"),INDEX(Rate!$B$4:$M$25,MATCH('Line&amp;Pheonix'!N1175,Rate!$A$4:$A$25,0),MATCH('Line&amp;Pheonix'!L1175,Rate!$B$3:$M$3,0))*O1175*0.8,INDEX(Rate!$B$4:$M$25,MATCH('Line&amp;Pheonix'!N1175,Rate!$A$4:$A$25,0),MATCH('Line&amp;Pheonix'!L1175,Rate!$B$3:$M$3,0))*O1175)),"")</f>
        <v/>
      </c>
      <c r="T1175" s="42" t="str">
        <f t="shared" si="61"/>
        <v/>
      </c>
    </row>
    <row r="1176" spans="16:20">
      <c r="P1176" s="41" t="str">
        <f t="shared" si="59"/>
        <v/>
      </c>
      <c r="Q1176" s="41" t="str">
        <f t="shared" si="60"/>
        <v/>
      </c>
      <c r="R1176" s="41" t="str">
        <f>IFERROR(IF(K1176="handling and wharfage",SUM(P1176:Q1176),IF(OR(K1176="tank",K1176="car",K1176="boat"),INDEX(Rate!$B$4:$M$25,MATCH('Line&amp;Pheonix'!N1176,Rate!$A$4:$A$25,0),MATCH('Line&amp;Pheonix'!L1176,Rate!$B$3:$M$3,0))*O1176*0.8,INDEX(Rate!$B$4:$M$25,MATCH('Line&amp;Pheonix'!N1176,Rate!$A$4:$A$25,0),MATCH('Line&amp;Pheonix'!L1176,Rate!$B$3:$M$3,0))*O1176)),"")</f>
        <v/>
      </c>
      <c r="T1176" s="42" t="str">
        <f t="shared" si="61"/>
        <v/>
      </c>
    </row>
    <row r="1177" spans="16:20">
      <c r="P1177" s="41" t="str">
        <f t="shared" si="59"/>
        <v/>
      </c>
      <c r="Q1177" s="41" t="str">
        <f t="shared" si="60"/>
        <v/>
      </c>
      <c r="R1177" s="41" t="str">
        <f>IFERROR(IF(K1177="handling and wharfage",SUM(P1177:Q1177),IF(OR(K1177="tank",K1177="car",K1177="boat"),INDEX(Rate!$B$4:$M$25,MATCH('Line&amp;Pheonix'!N1177,Rate!$A$4:$A$25,0),MATCH('Line&amp;Pheonix'!L1177,Rate!$B$3:$M$3,0))*O1177*0.8,INDEX(Rate!$B$4:$M$25,MATCH('Line&amp;Pheonix'!N1177,Rate!$A$4:$A$25,0),MATCH('Line&amp;Pheonix'!L1177,Rate!$B$3:$M$3,0))*O1177)),"")</f>
        <v/>
      </c>
      <c r="T1177" s="42" t="str">
        <f t="shared" si="61"/>
        <v/>
      </c>
    </row>
    <row r="1178" spans="16:20">
      <c r="P1178" s="41" t="str">
        <f t="shared" si="59"/>
        <v/>
      </c>
      <c r="Q1178" s="41" t="str">
        <f t="shared" si="60"/>
        <v/>
      </c>
      <c r="R1178" s="41" t="str">
        <f>IFERROR(IF(K1178="handling and wharfage",SUM(P1178:Q1178),IF(OR(K1178="tank",K1178="car",K1178="boat"),INDEX(Rate!$B$4:$M$25,MATCH('Line&amp;Pheonix'!N1178,Rate!$A$4:$A$25,0),MATCH('Line&amp;Pheonix'!L1178,Rate!$B$3:$M$3,0))*O1178*0.8,INDEX(Rate!$B$4:$M$25,MATCH('Line&amp;Pheonix'!N1178,Rate!$A$4:$A$25,0),MATCH('Line&amp;Pheonix'!L1178,Rate!$B$3:$M$3,0))*O1178)),"")</f>
        <v/>
      </c>
      <c r="T1178" s="42" t="str">
        <f t="shared" si="61"/>
        <v/>
      </c>
    </row>
    <row r="1179" spans="16:20">
      <c r="P1179" s="41" t="str">
        <f t="shared" si="59"/>
        <v/>
      </c>
      <c r="Q1179" s="41" t="str">
        <f t="shared" si="60"/>
        <v/>
      </c>
      <c r="R1179" s="41" t="str">
        <f>IFERROR(IF(K1179="handling and wharfage",SUM(P1179:Q1179),IF(OR(K1179="tank",K1179="car",K1179="boat"),INDEX(Rate!$B$4:$M$25,MATCH('Line&amp;Pheonix'!N1179,Rate!$A$4:$A$25,0),MATCH('Line&amp;Pheonix'!L1179,Rate!$B$3:$M$3,0))*O1179*0.8,INDEX(Rate!$B$4:$M$25,MATCH('Line&amp;Pheonix'!N1179,Rate!$A$4:$A$25,0),MATCH('Line&amp;Pheonix'!L1179,Rate!$B$3:$M$3,0))*O1179)),"")</f>
        <v/>
      </c>
      <c r="T1179" s="42" t="str">
        <f t="shared" si="61"/>
        <v/>
      </c>
    </row>
    <row r="1180" spans="16:20">
      <c r="P1180" s="41" t="str">
        <f t="shared" si="59"/>
        <v/>
      </c>
      <c r="Q1180" s="41" t="str">
        <f t="shared" si="60"/>
        <v/>
      </c>
      <c r="R1180" s="41" t="str">
        <f>IFERROR(IF(K1180="handling and wharfage",SUM(P1180:Q1180),IF(OR(K1180="tank",K1180="car",K1180="boat"),INDEX(Rate!$B$4:$M$25,MATCH('Line&amp;Pheonix'!N1180,Rate!$A$4:$A$25,0),MATCH('Line&amp;Pheonix'!L1180,Rate!$B$3:$M$3,0))*O1180*0.8,INDEX(Rate!$B$4:$M$25,MATCH('Line&amp;Pheonix'!N1180,Rate!$A$4:$A$25,0),MATCH('Line&amp;Pheonix'!L1180,Rate!$B$3:$M$3,0))*O1180)),"")</f>
        <v/>
      </c>
      <c r="T1180" s="42" t="str">
        <f t="shared" si="61"/>
        <v/>
      </c>
    </row>
    <row r="1181" spans="16:20">
      <c r="P1181" s="41" t="str">
        <f t="shared" si="59"/>
        <v/>
      </c>
      <c r="Q1181" s="41" t="str">
        <f t="shared" si="60"/>
        <v/>
      </c>
      <c r="R1181" s="41" t="str">
        <f>IFERROR(IF(K1181="handling and wharfage",SUM(P1181:Q1181),IF(OR(K1181="tank",K1181="car",K1181="boat"),INDEX(Rate!$B$4:$M$25,MATCH('Line&amp;Pheonix'!N1181,Rate!$A$4:$A$25,0),MATCH('Line&amp;Pheonix'!L1181,Rate!$B$3:$M$3,0))*O1181*0.8,INDEX(Rate!$B$4:$M$25,MATCH('Line&amp;Pheonix'!N1181,Rate!$A$4:$A$25,0),MATCH('Line&amp;Pheonix'!L1181,Rate!$B$3:$M$3,0))*O1181)),"")</f>
        <v/>
      </c>
      <c r="T1181" s="42" t="str">
        <f t="shared" si="61"/>
        <v/>
      </c>
    </row>
    <row r="1182" spans="16:20">
      <c r="P1182" s="41" t="str">
        <f t="shared" si="59"/>
        <v/>
      </c>
      <c r="Q1182" s="41" t="str">
        <f t="shared" si="60"/>
        <v/>
      </c>
      <c r="R1182" s="41" t="str">
        <f>IFERROR(IF(K1182="handling and wharfage",SUM(P1182:Q1182),IF(OR(K1182="tank",K1182="car",K1182="boat"),INDEX(Rate!$B$4:$M$25,MATCH('Line&amp;Pheonix'!N1182,Rate!$A$4:$A$25,0),MATCH('Line&amp;Pheonix'!L1182,Rate!$B$3:$M$3,0))*O1182*0.8,INDEX(Rate!$B$4:$M$25,MATCH('Line&amp;Pheonix'!N1182,Rate!$A$4:$A$25,0),MATCH('Line&amp;Pheonix'!L1182,Rate!$B$3:$M$3,0))*O1182)),"")</f>
        <v/>
      </c>
      <c r="T1182" s="42" t="str">
        <f t="shared" si="61"/>
        <v/>
      </c>
    </row>
    <row r="1183" spans="16:20">
      <c r="P1183" s="41" t="str">
        <f t="shared" si="59"/>
        <v/>
      </c>
      <c r="Q1183" s="41" t="str">
        <f t="shared" si="60"/>
        <v/>
      </c>
      <c r="R1183" s="41" t="str">
        <f>IFERROR(IF(K1183="handling and wharfage",SUM(P1183:Q1183),IF(OR(K1183="tank",K1183="car",K1183="boat"),INDEX(Rate!$B$4:$M$25,MATCH('Line&amp;Pheonix'!N1183,Rate!$A$4:$A$25,0),MATCH('Line&amp;Pheonix'!L1183,Rate!$B$3:$M$3,0))*O1183*0.8,INDEX(Rate!$B$4:$M$25,MATCH('Line&amp;Pheonix'!N1183,Rate!$A$4:$A$25,0),MATCH('Line&amp;Pheonix'!L1183,Rate!$B$3:$M$3,0))*O1183)),"")</f>
        <v/>
      </c>
      <c r="T1183" s="42" t="str">
        <f t="shared" si="61"/>
        <v/>
      </c>
    </row>
    <row r="1184" spans="16:20">
      <c r="P1184" s="41" t="str">
        <f t="shared" si="59"/>
        <v/>
      </c>
      <c r="Q1184" s="41" t="str">
        <f t="shared" si="60"/>
        <v/>
      </c>
      <c r="R1184" s="41" t="str">
        <f>IFERROR(IF(K1184="handling and wharfage",SUM(P1184:Q1184),IF(OR(K1184="tank",K1184="car",K1184="boat"),INDEX(Rate!$B$4:$M$25,MATCH('Line&amp;Pheonix'!N1184,Rate!$A$4:$A$25,0),MATCH('Line&amp;Pheonix'!L1184,Rate!$B$3:$M$3,0))*O1184*0.8,INDEX(Rate!$B$4:$M$25,MATCH('Line&amp;Pheonix'!N1184,Rate!$A$4:$A$25,0),MATCH('Line&amp;Pheonix'!L1184,Rate!$B$3:$M$3,0))*O1184)),"")</f>
        <v/>
      </c>
      <c r="T1184" s="42" t="str">
        <f t="shared" si="61"/>
        <v/>
      </c>
    </row>
    <row r="1185" spans="16:20">
      <c r="P1185" s="41" t="str">
        <f t="shared" si="59"/>
        <v/>
      </c>
      <c r="Q1185" s="41" t="str">
        <f t="shared" si="60"/>
        <v/>
      </c>
      <c r="R1185" s="41" t="str">
        <f>IFERROR(IF(K1185="handling and wharfage",SUM(P1185:Q1185),IF(OR(K1185="tank",K1185="car",K1185="boat"),INDEX(Rate!$B$4:$M$25,MATCH('Line&amp;Pheonix'!N1185,Rate!$A$4:$A$25,0),MATCH('Line&amp;Pheonix'!L1185,Rate!$B$3:$M$3,0))*O1185*0.8,INDEX(Rate!$B$4:$M$25,MATCH('Line&amp;Pheonix'!N1185,Rate!$A$4:$A$25,0),MATCH('Line&amp;Pheonix'!L1185,Rate!$B$3:$M$3,0))*O1185)),"")</f>
        <v/>
      </c>
      <c r="T1185" s="42" t="str">
        <f t="shared" si="61"/>
        <v/>
      </c>
    </row>
    <row r="1186" spans="16:20">
      <c r="P1186" s="41" t="str">
        <f t="shared" si="59"/>
        <v/>
      </c>
      <c r="Q1186" s="41" t="str">
        <f t="shared" si="60"/>
        <v/>
      </c>
      <c r="R1186" s="41" t="str">
        <f>IFERROR(IF(K1186="handling and wharfage",SUM(P1186:Q1186),IF(OR(K1186="tank",K1186="car",K1186="boat"),INDEX(Rate!$B$4:$M$25,MATCH('Line&amp;Pheonix'!N1186,Rate!$A$4:$A$25,0),MATCH('Line&amp;Pheonix'!L1186,Rate!$B$3:$M$3,0))*O1186*0.8,INDEX(Rate!$B$4:$M$25,MATCH('Line&amp;Pheonix'!N1186,Rate!$A$4:$A$25,0),MATCH('Line&amp;Pheonix'!L1186,Rate!$B$3:$M$3,0))*O1186)),"")</f>
        <v/>
      </c>
      <c r="T1186" s="42" t="str">
        <f t="shared" si="61"/>
        <v/>
      </c>
    </row>
    <row r="1187" spans="16:20">
      <c r="P1187" s="41" t="str">
        <f t="shared" si="59"/>
        <v/>
      </c>
      <c r="Q1187" s="41" t="str">
        <f t="shared" si="60"/>
        <v/>
      </c>
      <c r="R1187" s="41" t="str">
        <f>IFERROR(IF(K1187="handling and wharfage",SUM(P1187:Q1187),IF(OR(K1187="tank",K1187="car",K1187="boat"),INDEX(Rate!$B$4:$M$25,MATCH('Line&amp;Pheonix'!N1187,Rate!$A$4:$A$25,0),MATCH('Line&amp;Pheonix'!L1187,Rate!$B$3:$M$3,0))*O1187*0.8,INDEX(Rate!$B$4:$M$25,MATCH('Line&amp;Pheonix'!N1187,Rate!$A$4:$A$25,0),MATCH('Line&amp;Pheonix'!L1187,Rate!$B$3:$M$3,0))*O1187)),"")</f>
        <v/>
      </c>
      <c r="T1187" s="42" t="str">
        <f t="shared" si="61"/>
        <v/>
      </c>
    </row>
    <row r="1188" spans="16:20">
      <c r="P1188" s="41" t="str">
        <f t="shared" si="59"/>
        <v/>
      </c>
      <c r="Q1188" s="41" t="str">
        <f t="shared" si="60"/>
        <v/>
      </c>
      <c r="R1188" s="41" t="str">
        <f>IFERROR(IF(K1188="handling and wharfage",SUM(P1188:Q1188),IF(OR(K1188="tank",K1188="car",K1188="boat"),INDEX(Rate!$B$4:$M$25,MATCH('Line&amp;Pheonix'!N1188,Rate!$A$4:$A$25,0),MATCH('Line&amp;Pheonix'!L1188,Rate!$B$3:$M$3,0))*O1188*0.8,INDEX(Rate!$B$4:$M$25,MATCH('Line&amp;Pheonix'!N1188,Rate!$A$4:$A$25,0),MATCH('Line&amp;Pheonix'!L1188,Rate!$B$3:$M$3,0))*O1188)),"")</f>
        <v/>
      </c>
      <c r="T1188" s="42" t="str">
        <f t="shared" si="61"/>
        <v/>
      </c>
    </row>
    <row r="1189" spans="16:20">
      <c r="P1189" s="41" t="str">
        <f t="shared" si="59"/>
        <v/>
      </c>
      <c r="Q1189" s="41" t="str">
        <f t="shared" si="60"/>
        <v/>
      </c>
      <c r="R1189" s="41" t="str">
        <f>IFERROR(IF(K1189="handling and wharfage",SUM(P1189:Q1189),IF(OR(K1189="tank",K1189="car",K1189="boat"),INDEX(Rate!$B$4:$M$25,MATCH('Line&amp;Pheonix'!N1189,Rate!$A$4:$A$25,0),MATCH('Line&amp;Pheonix'!L1189,Rate!$B$3:$M$3,0))*O1189*0.8,INDEX(Rate!$B$4:$M$25,MATCH('Line&amp;Pheonix'!N1189,Rate!$A$4:$A$25,0),MATCH('Line&amp;Pheonix'!L1189,Rate!$B$3:$M$3,0))*O1189)),"")</f>
        <v/>
      </c>
      <c r="T1189" s="42" t="str">
        <f t="shared" si="61"/>
        <v/>
      </c>
    </row>
    <row r="1190" spans="16:20">
      <c r="P1190" s="41" t="str">
        <f t="shared" si="59"/>
        <v/>
      </c>
      <c r="Q1190" s="41" t="str">
        <f t="shared" si="60"/>
        <v/>
      </c>
      <c r="R1190" s="41" t="str">
        <f>IFERROR(IF(K1190="handling and wharfage",SUM(P1190:Q1190),IF(OR(K1190="tank",K1190="car",K1190="boat"),INDEX(Rate!$B$4:$M$25,MATCH('Line&amp;Pheonix'!N1190,Rate!$A$4:$A$25,0),MATCH('Line&amp;Pheonix'!L1190,Rate!$B$3:$M$3,0))*O1190*0.8,INDEX(Rate!$B$4:$M$25,MATCH('Line&amp;Pheonix'!N1190,Rate!$A$4:$A$25,0),MATCH('Line&amp;Pheonix'!L1190,Rate!$B$3:$M$3,0))*O1190)),"")</f>
        <v/>
      </c>
      <c r="T1190" s="42" t="str">
        <f t="shared" si="61"/>
        <v/>
      </c>
    </row>
    <row r="1191" spans="16:20">
      <c r="P1191" s="41" t="str">
        <f t="shared" si="59"/>
        <v/>
      </c>
      <c r="Q1191" s="41" t="str">
        <f t="shared" si="60"/>
        <v/>
      </c>
      <c r="R1191" s="41" t="str">
        <f>IFERROR(IF(K1191="handling and wharfage",SUM(P1191:Q1191),IF(OR(K1191="tank",K1191="car",K1191="boat"),INDEX(Rate!$B$4:$M$25,MATCH('Line&amp;Pheonix'!N1191,Rate!$A$4:$A$25,0),MATCH('Line&amp;Pheonix'!L1191,Rate!$B$3:$M$3,0))*O1191*0.8,INDEX(Rate!$B$4:$M$25,MATCH('Line&amp;Pheonix'!N1191,Rate!$A$4:$A$25,0),MATCH('Line&amp;Pheonix'!L1191,Rate!$B$3:$M$3,0))*O1191)),"")</f>
        <v/>
      </c>
      <c r="T1191" s="42" t="str">
        <f t="shared" si="61"/>
        <v/>
      </c>
    </row>
    <row r="1192" spans="16:20">
      <c r="P1192" s="41" t="str">
        <f t="shared" si="59"/>
        <v/>
      </c>
      <c r="Q1192" s="41" t="str">
        <f t="shared" si="60"/>
        <v/>
      </c>
      <c r="R1192" s="41" t="str">
        <f>IFERROR(IF(K1192="handling and wharfage",SUM(P1192:Q1192),IF(OR(K1192="tank",K1192="car",K1192="boat"),INDEX(Rate!$B$4:$M$25,MATCH('Line&amp;Pheonix'!N1192,Rate!$A$4:$A$25,0),MATCH('Line&amp;Pheonix'!L1192,Rate!$B$3:$M$3,0))*O1192*0.8,INDEX(Rate!$B$4:$M$25,MATCH('Line&amp;Pheonix'!N1192,Rate!$A$4:$A$25,0),MATCH('Line&amp;Pheonix'!L1192,Rate!$B$3:$M$3,0))*O1192)),"")</f>
        <v/>
      </c>
      <c r="T1192" s="42" t="str">
        <f t="shared" si="61"/>
        <v/>
      </c>
    </row>
    <row r="1193" spans="16:20">
      <c r="P1193" s="41" t="str">
        <f t="shared" si="59"/>
        <v/>
      </c>
      <c r="Q1193" s="41" t="str">
        <f t="shared" si="60"/>
        <v/>
      </c>
      <c r="R1193" s="41" t="str">
        <f>IFERROR(IF(K1193="handling and wharfage",SUM(P1193:Q1193),IF(OR(K1193="tank",K1193="car",K1193="boat"),INDEX(Rate!$B$4:$M$25,MATCH('Line&amp;Pheonix'!N1193,Rate!$A$4:$A$25,0),MATCH('Line&amp;Pheonix'!L1193,Rate!$B$3:$M$3,0))*O1193*0.8,INDEX(Rate!$B$4:$M$25,MATCH('Line&amp;Pheonix'!N1193,Rate!$A$4:$A$25,0),MATCH('Line&amp;Pheonix'!L1193,Rate!$B$3:$M$3,0))*O1193)),"")</f>
        <v/>
      </c>
      <c r="T1193" s="42" t="str">
        <f t="shared" si="61"/>
        <v/>
      </c>
    </row>
    <row r="1194" spans="16:20">
      <c r="P1194" s="41" t="str">
        <f t="shared" si="59"/>
        <v/>
      </c>
      <c r="Q1194" s="41" t="str">
        <f t="shared" si="60"/>
        <v/>
      </c>
      <c r="R1194" s="41" t="str">
        <f>IFERROR(IF(K1194="handling and wharfage",SUM(P1194:Q1194),IF(OR(K1194="tank",K1194="car",K1194="boat"),INDEX(Rate!$B$4:$M$25,MATCH('Line&amp;Pheonix'!N1194,Rate!$A$4:$A$25,0),MATCH('Line&amp;Pheonix'!L1194,Rate!$B$3:$M$3,0))*O1194*0.8,INDEX(Rate!$B$4:$M$25,MATCH('Line&amp;Pheonix'!N1194,Rate!$A$4:$A$25,0),MATCH('Line&amp;Pheonix'!L1194,Rate!$B$3:$M$3,0))*O1194)),"")</f>
        <v/>
      </c>
      <c r="T1194" s="42" t="str">
        <f t="shared" si="61"/>
        <v/>
      </c>
    </row>
    <row r="1195" spans="16:20">
      <c r="P1195" s="41" t="str">
        <f t="shared" si="59"/>
        <v/>
      </c>
      <c r="Q1195" s="41" t="str">
        <f t="shared" si="60"/>
        <v/>
      </c>
      <c r="R1195" s="41" t="str">
        <f>IFERROR(IF(K1195="handling and wharfage",SUM(P1195:Q1195),IF(OR(K1195="tank",K1195="car",K1195="boat"),INDEX(Rate!$B$4:$M$25,MATCH('Line&amp;Pheonix'!N1195,Rate!$A$4:$A$25,0),MATCH('Line&amp;Pheonix'!L1195,Rate!$B$3:$M$3,0))*O1195*0.8,INDEX(Rate!$B$4:$M$25,MATCH('Line&amp;Pheonix'!N1195,Rate!$A$4:$A$25,0),MATCH('Line&amp;Pheonix'!L1195,Rate!$B$3:$M$3,0))*O1195)),"")</f>
        <v/>
      </c>
      <c r="T1195" s="42" t="str">
        <f t="shared" si="61"/>
        <v/>
      </c>
    </row>
    <row r="1196" spans="16:20">
      <c r="P1196" s="41" t="str">
        <f t="shared" si="59"/>
        <v/>
      </c>
      <c r="Q1196" s="41" t="str">
        <f t="shared" si="60"/>
        <v/>
      </c>
      <c r="R1196" s="41" t="str">
        <f>IFERROR(IF(K1196="handling and wharfage",SUM(P1196:Q1196),IF(OR(K1196="tank",K1196="car",K1196="boat"),INDEX(Rate!$B$4:$M$25,MATCH('Line&amp;Pheonix'!N1196,Rate!$A$4:$A$25,0),MATCH('Line&amp;Pheonix'!L1196,Rate!$B$3:$M$3,0))*O1196*0.8,INDEX(Rate!$B$4:$M$25,MATCH('Line&amp;Pheonix'!N1196,Rate!$A$4:$A$25,0),MATCH('Line&amp;Pheonix'!L1196,Rate!$B$3:$M$3,0))*O1196)),"")</f>
        <v/>
      </c>
      <c r="T1196" s="42" t="str">
        <f t="shared" si="61"/>
        <v/>
      </c>
    </row>
    <row r="1197" spans="16:20">
      <c r="P1197" s="41" t="str">
        <f t="shared" si="59"/>
        <v/>
      </c>
      <c r="Q1197" s="41" t="str">
        <f t="shared" si="60"/>
        <v/>
      </c>
      <c r="R1197" s="41" t="str">
        <f>IFERROR(IF(K1197="handling and wharfage",SUM(P1197:Q1197),IF(OR(K1197="tank",K1197="car",K1197="boat"),INDEX(Rate!$B$4:$M$25,MATCH('Line&amp;Pheonix'!N1197,Rate!$A$4:$A$25,0),MATCH('Line&amp;Pheonix'!L1197,Rate!$B$3:$M$3,0))*O1197*0.8,INDEX(Rate!$B$4:$M$25,MATCH('Line&amp;Pheonix'!N1197,Rate!$A$4:$A$25,0),MATCH('Line&amp;Pheonix'!L1197,Rate!$B$3:$M$3,0))*O1197)),"")</f>
        <v/>
      </c>
      <c r="T1197" s="42" t="str">
        <f t="shared" si="61"/>
        <v/>
      </c>
    </row>
    <row r="1198" spans="16:20">
      <c r="P1198" s="41" t="str">
        <f t="shared" si="59"/>
        <v/>
      </c>
      <c r="Q1198" s="41" t="str">
        <f t="shared" si="60"/>
        <v/>
      </c>
      <c r="R1198" s="41" t="str">
        <f>IFERROR(IF(K1198="handling and wharfage",SUM(P1198:Q1198),IF(OR(K1198="tank",K1198="car",K1198="boat"),INDEX(Rate!$B$4:$M$25,MATCH('Line&amp;Pheonix'!N1198,Rate!$A$4:$A$25,0),MATCH('Line&amp;Pheonix'!L1198,Rate!$B$3:$M$3,0))*O1198*0.8,INDEX(Rate!$B$4:$M$25,MATCH('Line&amp;Pheonix'!N1198,Rate!$A$4:$A$25,0),MATCH('Line&amp;Pheonix'!L1198,Rate!$B$3:$M$3,0))*O1198)),"")</f>
        <v/>
      </c>
      <c r="T1198" s="42" t="str">
        <f t="shared" si="61"/>
        <v/>
      </c>
    </row>
    <row r="1199" spans="16:20">
      <c r="P1199" s="41" t="str">
        <f t="shared" si="59"/>
        <v/>
      </c>
      <c r="Q1199" s="41" t="str">
        <f t="shared" si="60"/>
        <v/>
      </c>
      <c r="R1199" s="41" t="str">
        <f>IFERROR(IF(K1199="handling and wharfage",SUM(P1199:Q1199),IF(OR(K1199="tank",K1199="car",K1199="boat"),INDEX(Rate!$B$4:$M$25,MATCH('Line&amp;Pheonix'!N1199,Rate!$A$4:$A$25,0),MATCH('Line&amp;Pheonix'!L1199,Rate!$B$3:$M$3,0))*O1199*0.8,INDEX(Rate!$B$4:$M$25,MATCH('Line&amp;Pheonix'!N1199,Rate!$A$4:$A$25,0),MATCH('Line&amp;Pheonix'!L1199,Rate!$B$3:$M$3,0))*O1199)),"")</f>
        <v/>
      </c>
      <c r="T1199" s="42" t="str">
        <f t="shared" si="61"/>
        <v/>
      </c>
    </row>
    <row r="1200" spans="16:20">
      <c r="P1200" s="41" t="str">
        <f t="shared" si="59"/>
        <v/>
      </c>
      <c r="Q1200" s="41" t="str">
        <f t="shared" si="60"/>
        <v/>
      </c>
      <c r="R1200" s="41" t="str">
        <f>IFERROR(IF(K1200="handling and wharfage",SUM(P1200:Q1200),IF(OR(K1200="tank",K1200="car",K1200="boat"),INDEX(Rate!$B$4:$M$25,MATCH('Line&amp;Pheonix'!N1200,Rate!$A$4:$A$25,0),MATCH('Line&amp;Pheonix'!L1200,Rate!$B$3:$M$3,0))*O1200*0.8,INDEX(Rate!$B$4:$M$25,MATCH('Line&amp;Pheonix'!N1200,Rate!$A$4:$A$25,0),MATCH('Line&amp;Pheonix'!L1200,Rate!$B$3:$M$3,0))*O1200)),"")</f>
        <v/>
      </c>
      <c r="T1200" s="42" t="str">
        <f t="shared" si="61"/>
        <v/>
      </c>
    </row>
    <row r="1201" spans="16:20">
      <c r="P1201" s="41" t="str">
        <f t="shared" si="59"/>
        <v/>
      </c>
      <c r="Q1201" s="41" t="str">
        <f t="shared" si="60"/>
        <v/>
      </c>
      <c r="R1201" s="41" t="str">
        <f>IFERROR(IF(K1201="handling and wharfage",SUM(P1201:Q1201),IF(OR(K1201="tank",K1201="car",K1201="boat"),INDEX(Rate!$B$4:$M$25,MATCH('Line&amp;Pheonix'!N1201,Rate!$A$4:$A$25,0),MATCH('Line&amp;Pheonix'!L1201,Rate!$B$3:$M$3,0))*O1201*0.8,INDEX(Rate!$B$4:$M$25,MATCH('Line&amp;Pheonix'!N1201,Rate!$A$4:$A$25,0),MATCH('Line&amp;Pheonix'!L1201,Rate!$B$3:$M$3,0))*O1201)),"")</f>
        <v/>
      </c>
      <c r="T1201" s="42" t="str">
        <f t="shared" si="61"/>
        <v/>
      </c>
    </row>
    <row r="1202" spans="16:20">
      <c r="P1202" s="41" t="str">
        <f t="shared" ref="P1202:P1265" si="62">IF(OR(K1202="handling and wharfage",K1202="rau handling and wharfage"),O1202*42.1,"")</f>
        <v/>
      </c>
      <c r="Q1202" s="41" t="str">
        <f t="shared" ref="Q1202:Q1265" si="63">IF(K1202&lt;&gt;"handling and wharfage","",O1202*3.5)</f>
        <v/>
      </c>
      <c r="R1202" s="41" t="str">
        <f>IFERROR(IF(K1202="handling and wharfage",SUM(P1202:Q1202),IF(OR(K1202="tank",K1202="car",K1202="boat"),INDEX(Rate!$B$4:$M$25,MATCH('Line&amp;Pheonix'!N1202,Rate!$A$4:$A$25,0),MATCH('Line&amp;Pheonix'!L1202,Rate!$B$3:$M$3,0))*O1202*0.8,INDEX(Rate!$B$4:$M$25,MATCH('Line&amp;Pheonix'!N1202,Rate!$A$4:$A$25,0),MATCH('Line&amp;Pheonix'!L1202,Rate!$B$3:$M$3,0))*O1202)),"")</f>
        <v/>
      </c>
      <c r="T1202" s="42" t="str">
        <f t="shared" ref="T1202:T1265" si="64">IF(ISBLANK(K1202),"",IF(K1202&lt;&gt;"handling and wharfage","F0070000061A","E31180000331"))</f>
        <v/>
      </c>
    </row>
    <row r="1203" spans="16:20">
      <c r="P1203" s="41" t="str">
        <f t="shared" si="62"/>
        <v/>
      </c>
      <c r="Q1203" s="41" t="str">
        <f t="shared" si="63"/>
        <v/>
      </c>
      <c r="R1203" s="41" t="str">
        <f>IFERROR(IF(K1203="handling and wharfage",SUM(P1203:Q1203),IF(OR(K1203="tank",K1203="car",K1203="boat"),INDEX(Rate!$B$4:$M$25,MATCH('Line&amp;Pheonix'!N1203,Rate!$A$4:$A$25,0),MATCH('Line&amp;Pheonix'!L1203,Rate!$B$3:$M$3,0))*O1203*0.8,INDEX(Rate!$B$4:$M$25,MATCH('Line&amp;Pheonix'!N1203,Rate!$A$4:$A$25,0),MATCH('Line&amp;Pheonix'!L1203,Rate!$B$3:$M$3,0))*O1203)),"")</f>
        <v/>
      </c>
      <c r="T1203" s="42" t="str">
        <f t="shared" si="64"/>
        <v/>
      </c>
    </row>
    <row r="1204" spans="16:20">
      <c r="P1204" s="41" t="str">
        <f t="shared" si="62"/>
        <v/>
      </c>
      <c r="Q1204" s="41" t="str">
        <f t="shared" si="63"/>
        <v/>
      </c>
      <c r="R1204" s="41" t="str">
        <f>IFERROR(IF(K1204="handling and wharfage",SUM(P1204:Q1204),IF(OR(K1204="tank",K1204="car",K1204="boat"),INDEX(Rate!$B$4:$M$25,MATCH('Line&amp;Pheonix'!N1204,Rate!$A$4:$A$25,0),MATCH('Line&amp;Pheonix'!L1204,Rate!$B$3:$M$3,0))*O1204*0.8,INDEX(Rate!$B$4:$M$25,MATCH('Line&amp;Pheonix'!N1204,Rate!$A$4:$A$25,0),MATCH('Line&amp;Pheonix'!L1204,Rate!$B$3:$M$3,0))*O1204)),"")</f>
        <v/>
      </c>
      <c r="T1204" s="42" t="str">
        <f t="shared" si="64"/>
        <v/>
      </c>
    </row>
    <row r="1205" spans="16:20">
      <c r="P1205" s="41" t="str">
        <f t="shared" si="62"/>
        <v/>
      </c>
      <c r="Q1205" s="41" t="str">
        <f t="shared" si="63"/>
        <v/>
      </c>
      <c r="R1205" s="41" t="str">
        <f>IFERROR(IF(K1205="handling and wharfage",SUM(P1205:Q1205),IF(OR(K1205="tank",K1205="car",K1205="boat"),INDEX(Rate!$B$4:$M$25,MATCH('Line&amp;Pheonix'!N1205,Rate!$A$4:$A$25,0),MATCH('Line&amp;Pheonix'!L1205,Rate!$B$3:$M$3,0))*O1205*0.8,INDEX(Rate!$B$4:$M$25,MATCH('Line&amp;Pheonix'!N1205,Rate!$A$4:$A$25,0),MATCH('Line&amp;Pheonix'!L1205,Rate!$B$3:$M$3,0))*O1205)),"")</f>
        <v/>
      </c>
      <c r="T1205" s="42" t="str">
        <f t="shared" si="64"/>
        <v/>
      </c>
    </row>
    <row r="1206" spans="16:20">
      <c r="P1206" s="41" t="str">
        <f t="shared" si="62"/>
        <v/>
      </c>
      <c r="Q1206" s="41" t="str">
        <f t="shared" si="63"/>
        <v/>
      </c>
      <c r="R1206" s="41" t="str">
        <f>IFERROR(IF(K1206="handling and wharfage",SUM(P1206:Q1206),IF(OR(K1206="tank",K1206="car",K1206="boat"),INDEX(Rate!$B$4:$M$25,MATCH('Line&amp;Pheonix'!N1206,Rate!$A$4:$A$25,0),MATCH('Line&amp;Pheonix'!L1206,Rate!$B$3:$M$3,0))*O1206*0.8,INDEX(Rate!$B$4:$M$25,MATCH('Line&amp;Pheonix'!N1206,Rate!$A$4:$A$25,0),MATCH('Line&amp;Pheonix'!L1206,Rate!$B$3:$M$3,0))*O1206)),"")</f>
        <v/>
      </c>
      <c r="T1206" s="42" t="str">
        <f t="shared" si="64"/>
        <v/>
      </c>
    </row>
    <row r="1207" spans="16:20">
      <c r="P1207" s="41" t="str">
        <f t="shared" si="62"/>
        <v/>
      </c>
      <c r="Q1207" s="41" t="str">
        <f t="shared" si="63"/>
        <v/>
      </c>
      <c r="R1207" s="41" t="str">
        <f>IFERROR(IF(K1207="handling and wharfage",SUM(P1207:Q1207),IF(OR(K1207="tank",K1207="car",K1207="boat"),INDEX(Rate!$B$4:$M$25,MATCH('Line&amp;Pheonix'!N1207,Rate!$A$4:$A$25,0),MATCH('Line&amp;Pheonix'!L1207,Rate!$B$3:$M$3,0))*O1207*0.8,INDEX(Rate!$B$4:$M$25,MATCH('Line&amp;Pheonix'!N1207,Rate!$A$4:$A$25,0),MATCH('Line&amp;Pheonix'!L1207,Rate!$B$3:$M$3,0))*O1207)),"")</f>
        <v/>
      </c>
      <c r="T1207" s="42" t="str">
        <f t="shared" si="64"/>
        <v/>
      </c>
    </row>
    <row r="1208" spans="16:20">
      <c r="P1208" s="41" t="str">
        <f t="shared" si="62"/>
        <v/>
      </c>
      <c r="Q1208" s="41" t="str">
        <f t="shared" si="63"/>
        <v/>
      </c>
      <c r="R1208" s="41" t="str">
        <f>IFERROR(IF(K1208="handling and wharfage",SUM(P1208:Q1208),IF(OR(K1208="tank",K1208="car",K1208="boat"),INDEX(Rate!$B$4:$M$25,MATCH('Line&amp;Pheonix'!N1208,Rate!$A$4:$A$25,0),MATCH('Line&amp;Pheonix'!L1208,Rate!$B$3:$M$3,0))*O1208*0.8,INDEX(Rate!$B$4:$M$25,MATCH('Line&amp;Pheonix'!N1208,Rate!$A$4:$A$25,0),MATCH('Line&amp;Pheonix'!L1208,Rate!$B$3:$M$3,0))*O1208)),"")</f>
        <v/>
      </c>
      <c r="T1208" s="42" t="str">
        <f t="shared" si="64"/>
        <v/>
      </c>
    </row>
    <row r="1209" spans="16:20">
      <c r="P1209" s="41" t="str">
        <f t="shared" si="62"/>
        <v/>
      </c>
      <c r="Q1209" s="41" t="str">
        <f t="shared" si="63"/>
        <v/>
      </c>
      <c r="R1209" s="41" t="str">
        <f>IFERROR(IF(K1209="handling and wharfage",SUM(P1209:Q1209),IF(OR(K1209="tank",K1209="car",K1209="boat"),INDEX(Rate!$B$4:$M$25,MATCH('Line&amp;Pheonix'!N1209,Rate!$A$4:$A$25,0),MATCH('Line&amp;Pheonix'!L1209,Rate!$B$3:$M$3,0))*O1209*0.8,INDEX(Rate!$B$4:$M$25,MATCH('Line&amp;Pheonix'!N1209,Rate!$A$4:$A$25,0),MATCH('Line&amp;Pheonix'!L1209,Rate!$B$3:$M$3,0))*O1209)),"")</f>
        <v/>
      </c>
      <c r="T1209" s="42" t="str">
        <f t="shared" si="64"/>
        <v/>
      </c>
    </row>
    <row r="1210" spans="16:20">
      <c r="P1210" s="41" t="str">
        <f t="shared" si="62"/>
        <v/>
      </c>
      <c r="Q1210" s="41" t="str">
        <f t="shared" si="63"/>
        <v/>
      </c>
      <c r="R1210" s="41" t="str">
        <f>IFERROR(IF(K1210="handling and wharfage",SUM(P1210:Q1210),IF(OR(K1210="tank",K1210="car",K1210="boat"),INDEX(Rate!$B$4:$M$25,MATCH('Line&amp;Pheonix'!N1210,Rate!$A$4:$A$25,0),MATCH('Line&amp;Pheonix'!L1210,Rate!$B$3:$M$3,0))*O1210*0.8,INDEX(Rate!$B$4:$M$25,MATCH('Line&amp;Pheonix'!N1210,Rate!$A$4:$A$25,0),MATCH('Line&amp;Pheonix'!L1210,Rate!$B$3:$M$3,0))*O1210)),"")</f>
        <v/>
      </c>
      <c r="T1210" s="42" t="str">
        <f t="shared" si="64"/>
        <v/>
      </c>
    </row>
    <row r="1211" spans="16:20">
      <c r="P1211" s="41" t="str">
        <f t="shared" si="62"/>
        <v/>
      </c>
      <c r="Q1211" s="41" t="str">
        <f t="shared" si="63"/>
        <v/>
      </c>
      <c r="R1211" s="41" t="str">
        <f>IFERROR(IF(K1211="handling and wharfage",SUM(P1211:Q1211),IF(OR(K1211="tank",K1211="car",K1211="boat"),INDEX(Rate!$B$4:$M$25,MATCH('Line&amp;Pheonix'!N1211,Rate!$A$4:$A$25,0),MATCH('Line&amp;Pheonix'!L1211,Rate!$B$3:$M$3,0))*O1211*0.8,INDEX(Rate!$B$4:$M$25,MATCH('Line&amp;Pheonix'!N1211,Rate!$A$4:$A$25,0),MATCH('Line&amp;Pheonix'!L1211,Rate!$B$3:$M$3,0))*O1211)),"")</f>
        <v/>
      </c>
      <c r="T1211" s="42" t="str">
        <f t="shared" si="64"/>
        <v/>
      </c>
    </row>
    <row r="1212" spans="16:20">
      <c r="P1212" s="41" t="str">
        <f t="shared" si="62"/>
        <v/>
      </c>
      <c r="Q1212" s="41" t="str">
        <f t="shared" si="63"/>
        <v/>
      </c>
      <c r="R1212" s="41" t="str">
        <f>IFERROR(IF(K1212="handling and wharfage",SUM(P1212:Q1212),IF(OR(K1212="tank",K1212="car",K1212="boat"),INDEX(Rate!$B$4:$M$25,MATCH('Line&amp;Pheonix'!N1212,Rate!$A$4:$A$25,0),MATCH('Line&amp;Pheonix'!L1212,Rate!$B$3:$M$3,0))*O1212*0.8,INDEX(Rate!$B$4:$M$25,MATCH('Line&amp;Pheonix'!N1212,Rate!$A$4:$A$25,0),MATCH('Line&amp;Pheonix'!L1212,Rate!$B$3:$M$3,0))*O1212)),"")</f>
        <v/>
      </c>
      <c r="T1212" s="42" t="str">
        <f t="shared" si="64"/>
        <v/>
      </c>
    </row>
    <row r="1213" spans="16:20">
      <c r="P1213" s="41" t="str">
        <f t="shared" si="62"/>
        <v/>
      </c>
      <c r="Q1213" s="41" t="str">
        <f t="shared" si="63"/>
        <v/>
      </c>
      <c r="R1213" s="41" t="str">
        <f>IFERROR(IF(K1213="handling and wharfage",SUM(P1213:Q1213),IF(OR(K1213="tank",K1213="car",K1213="boat"),INDEX(Rate!$B$4:$M$25,MATCH('Line&amp;Pheonix'!N1213,Rate!$A$4:$A$25,0),MATCH('Line&amp;Pheonix'!L1213,Rate!$B$3:$M$3,0))*O1213*0.8,INDEX(Rate!$B$4:$M$25,MATCH('Line&amp;Pheonix'!N1213,Rate!$A$4:$A$25,0),MATCH('Line&amp;Pheonix'!L1213,Rate!$B$3:$M$3,0))*O1213)),"")</f>
        <v/>
      </c>
      <c r="T1213" s="42" t="str">
        <f t="shared" si="64"/>
        <v/>
      </c>
    </row>
    <row r="1214" spans="16:20">
      <c r="P1214" s="41" t="str">
        <f t="shared" si="62"/>
        <v/>
      </c>
      <c r="Q1214" s="41" t="str">
        <f t="shared" si="63"/>
        <v/>
      </c>
      <c r="R1214" s="41" t="str">
        <f>IFERROR(IF(K1214="handling and wharfage",SUM(P1214:Q1214),IF(OR(K1214="tank",K1214="car",K1214="boat"),INDEX(Rate!$B$4:$M$25,MATCH('Line&amp;Pheonix'!N1214,Rate!$A$4:$A$25,0),MATCH('Line&amp;Pheonix'!L1214,Rate!$B$3:$M$3,0))*O1214*0.8,INDEX(Rate!$B$4:$M$25,MATCH('Line&amp;Pheonix'!N1214,Rate!$A$4:$A$25,0),MATCH('Line&amp;Pheonix'!L1214,Rate!$B$3:$M$3,0))*O1214)),"")</f>
        <v/>
      </c>
      <c r="T1214" s="42" t="str">
        <f t="shared" si="64"/>
        <v/>
      </c>
    </row>
    <row r="1215" spans="16:20">
      <c r="P1215" s="41" t="str">
        <f t="shared" si="62"/>
        <v/>
      </c>
      <c r="Q1215" s="41" t="str">
        <f t="shared" si="63"/>
        <v/>
      </c>
      <c r="R1215" s="41" t="str">
        <f>IFERROR(IF(K1215="handling and wharfage",SUM(P1215:Q1215),IF(OR(K1215="tank",K1215="car",K1215="boat"),INDEX(Rate!$B$4:$M$25,MATCH('Line&amp;Pheonix'!N1215,Rate!$A$4:$A$25,0),MATCH('Line&amp;Pheonix'!L1215,Rate!$B$3:$M$3,0))*O1215*0.8,INDEX(Rate!$B$4:$M$25,MATCH('Line&amp;Pheonix'!N1215,Rate!$A$4:$A$25,0),MATCH('Line&amp;Pheonix'!L1215,Rate!$B$3:$M$3,0))*O1215)),"")</f>
        <v/>
      </c>
      <c r="T1215" s="42" t="str">
        <f t="shared" si="64"/>
        <v/>
      </c>
    </row>
    <row r="1216" spans="16:20">
      <c r="P1216" s="41" t="str">
        <f t="shared" si="62"/>
        <v/>
      </c>
      <c r="Q1216" s="41" t="str">
        <f t="shared" si="63"/>
        <v/>
      </c>
      <c r="R1216" s="41" t="str">
        <f>IFERROR(IF(K1216="handling and wharfage",SUM(P1216:Q1216),IF(OR(K1216="tank",K1216="car",K1216="boat"),INDEX(Rate!$B$4:$M$25,MATCH('Line&amp;Pheonix'!N1216,Rate!$A$4:$A$25,0),MATCH('Line&amp;Pheonix'!L1216,Rate!$B$3:$M$3,0))*O1216*0.8,INDEX(Rate!$B$4:$M$25,MATCH('Line&amp;Pheonix'!N1216,Rate!$A$4:$A$25,0),MATCH('Line&amp;Pheonix'!L1216,Rate!$B$3:$M$3,0))*O1216)),"")</f>
        <v/>
      </c>
      <c r="T1216" s="42" t="str">
        <f t="shared" si="64"/>
        <v/>
      </c>
    </row>
    <row r="1217" spans="16:20">
      <c r="P1217" s="41" t="str">
        <f t="shared" si="62"/>
        <v/>
      </c>
      <c r="Q1217" s="41" t="str">
        <f t="shared" si="63"/>
        <v/>
      </c>
      <c r="R1217" s="41" t="str">
        <f>IFERROR(IF(K1217="handling and wharfage",SUM(P1217:Q1217),IF(OR(K1217="tank",K1217="car",K1217="boat"),INDEX(Rate!$B$4:$M$25,MATCH('Line&amp;Pheonix'!N1217,Rate!$A$4:$A$25,0),MATCH('Line&amp;Pheonix'!L1217,Rate!$B$3:$M$3,0))*O1217*0.8,INDEX(Rate!$B$4:$M$25,MATCH('Line&amp;Pheonix'!N1217,Rate!$A$4:$A$25,0),MATCH('Line&amp;Pheonix'!L1217,Rate!$B$3:$M$3,0))*O1217)),"")</f>
        <v/>
      </c>
      <c r="T1217" s="42" t="str">
        <f t="shared" si="64"/>
        <v/>
      </c>
    </row>
    <row r="1218" spans="16:20">
      <c r="P1218" s="41" t="str">
        <f t="shared" si="62"/>
        <v/>
      </c>
      <c r="Q1218" s="41" t="str">
        <f t="shared" si="63"/>
        <v/>
      </c>
      <c r="R1218" s="41" t="str">
        <f>IFERROR(IF(K1218="handling and wharfage",SUM(P1218:Q1218),IF(OR(K1218="tank",K1218="car",K1218="boat"),INDEX(Rate!$B$4:$M$25,MATCH('Line&amp;Pheonix'!N1218,Rate!$A$4:$A$25,0),MATCH('Line&amp;Pheonix'!L1218,Rate!$B$3:$M$3,0))*O1218*0.8,INDEX(Rate!$B$4:$M$25,MATCH('Line&amp;Pheonix'!N1218,Rate!$A$4:$A$25,0),MATCH('Line&amp;Pheonix'!L1218,Rate!$B$3:$M$3,0))*O1218)),"")</f>
        <v/>
      </c>
      <c r="T1218" s="42" t="str">
        <f t="shared" si="64"/>
        <v/>
      </c>
    </row>
    <row r="1219" spans="16:20">
      <c r="P1219" s="41" t="str">
        <f t="shared" si="62"/>
        <v/>
      </c>
      <c r="Q1219" s="41" t="str">
        <f t="shared" si="63"/>
        <v/>
      </c>
      <c r="R1219" s="41" t="str">
        <f>IFERROR(IF(K1219="handling and wharfage",SUM(P1219:Q1219),IF(OR(K1219="tank",K1219="car",K1219="boat"),INDEX(Rate!$B$4:$M$25,MATCH('Line&amp;Pheonix'!N1219,Rate!$A$4:$A$25,0),MATCH('Line&amp;Pheonix'!L1219,Rate!$B$3:$M$3,0))*O1219*0.8,INDEX(Rate!$B$4:$M$25,MATCH('Line&amp;Pheonix'!N1219,Rate!$A$4:$A$25,0),MATCH('Line&amp;Pheonix'!L1219,Rate!$B$3:$M$3,0))*O1219)),"")</f>
        <v/>
      </c>
      <c r="T1219" s="42" t="str">
        <f t="shared" si="64"/>
        <v/>
      </c>
    </row>
    <row r="1220" spans="16:20">
      <c r="P1220" s="41" t="str">
        <f t="shared" si="62"/>
        <v/>
      </c>
      <c r="Q1220" s="41" t="str">
        <f t="shared" si="63"/>
        <v/>
      </c>
      <c r="R1220" s="41" t="str">
        <f>IFERROR(IF(K1220="handling and wharfage",SUM(P1220:Q1220),IF(OR(K1220="tank",K1220="car",K1220="boat"),INDEX(Rate!$B$4:$M$25,MATCH('Line&amp;Pheonix'!N1220,Rate!$A$4:$A$25,0),MATCH('Line&amp;Pheonix'!L1220,Rate!$B$3:$M$3,0))*O1220*0.8,INDEX(Rate!$B$4:$M$25,MATCH('Line&amp;Pheonix'!N1220,Rate!$A$4:$A$25,0),MATCH('Line&amp;Pheonix'!L1220,Rate!$B$3:$M$3,0))*O1220)),"")</f>
        <v/>
      </c>
      <c r="T1220" s="42" t="str">
        <f t="shared" si="64"/>
        <v/>
      </c>
    </row>
    <row r="1221" spans="16:20">
      <c r="P1221" s="41" t="str">
        <f t="shared" si="62"/>
        <v/>
      </c>
      <c r="Q1221" s="41" t="str">
        <f t="shared" si="63"/>
        <v/>
      </c>
      <c r="R1221" s="41" t="str">
        <f>IFERROR(IF(K1221="handling and wharfage",SUM(P1221:Q1221),IF(OR(K1221="tank",K1221="car",K1221="boat"),INDEX(Rate!$B$4:$M$25,MATCH('Line&amp;Pheonix'!N1221,Rate!$A$4:$A$25,0),MATCH('Line&amp;Pheonix'!L1221,Rate!$B$3:$M$3,0))*O1221*0.8,INDEX(Rate!$B$4:$M$25,MATCH('Line&amp;Pheonix'!N1221,Rate!$A$4:$A$25,0),MATCH('Line&amp;Pheonix'!L1221,Rate!$B$3:$M$3,0))*O1221)),"")</f>
        <v/>
      </c>
      <c r="T1221" s="42" t="str">
        <f t="shared" si="64"/>
        <v/>
      </c>
    </row>
    <row r="1222" spans="16:20">
      <c r="P1222" s="41" t="str">
        <f t="shared" si="62"/>
        <v/>
      </c>
      <c r="Q1222" s="41" t="str">
        <f t="shared" si="63"/>
        <v/>
      </c>
      <c r="R1222" s="41" t="str">
        <f>IFERROR(IF(K1222="handling and wharfage",SUM(P1222:Q1222),IF(OR(K1222="tank",K1222="car",K1222="boat"),INDEX(Rate!$B$4:$M$25,MATCH('Line&amp;Pheonix'!N1222,Rate!$A$4:$A$25,0),MATCH('Line&amp;Pheonix'!L1222,Rate!$B$3:$M$3,0))*O1222*0.8,INDEX(Rate!$B$4:$M$25,MATCH('Line&amp;Pheonix'!N1222,Rate!$A$4:$A$25,0),MATCH('Line&amp;Pheonix'!L1222,Rate!$B$3:$M$3,0))*O1222)),"")</f>
        <v/>
      </c>
      <c r="T1222" s="42" t="str">
        <f t="shared" si="64"/>
        <v/>
      </c>
    </row>
    <row r="1223" spans="16:20">
      <c r="P1223" s="41" t="str">
        <f t="shared" si="62"/>
        <v/>
      </c>
      <c r="Q1223" s="41" t="str">
        <f t="shared" si="63"/>
        <v/>
      </c>
      <c r="R1223" s="41" t="str">
        <f>IFERROR(IF(K1223="handling and wharfage",SUM(P1223:Q1223),IF(OR(K1223="tank",K1223="car",K1223="boat"),INDEX(Rate!$B$4:$M$25,MATCH('Line&amp;Pheonix'!N1223,Rate!$A$4:$A$25,0),MATCH('Line&amp;Pheonix'!L1223,Rate!$B$3:$M$3,0))*O1223*0.8,INDEX(Rate!$B$4:$M$25,MATCH('Line&amp;Pheonix'!N1223,Rate!$A$4:$A$25,0),MATCH('Line&amp;Pheonix'!L1223,Rate!$B$3:$M$3,0))*O1223)),"")</f>
        <v/>
      </c>
      <c r="T1223" s="42" t="str">
        <f t="shared" si="64"/>
        <v/>
      </c>
    </row>
    <row r="1224" spans="16:20">
      <c r="P1224" s="41" t="str">
        <f t="shared" si="62"/>
        <v/>
      </c>
      <c r="Q1224" s="41" t="str">
        <f t="shared" si="63"/>
        <v/>
      </c>
      <c r="R1224" s="41" t="str">
        <f>IFERROR(IF(K1224="handling and wharfage",SUM(P1224:Q1224),IF(OR(K1224="tank",K1224="car",K1224="boat"),INDEX(Rate!$B$4:$M$25,MATCH('Line&amp;Pheonix'!N1224,Rate!$A$4:$A$25,0),MATCH('Line&amp;Pheonix'!L1224,Rate!$B$3:$M$3,0))*O1224*0.8,INDEX(Rate!$B$4:$M$25,MATCH('Line&amp;Pheonix'!N1224,Rate!$A$4:$A$25,0),MATCH('Line&amp;Pheonix'!L1224,Rate!$B$3:$M$3,0))*O1224)),"")</f>
        <v/>
      </c>
      <c r="T1224" s="42" t="str">
        <f t="shared" si="64"/>
        <v/>
      </c>
    </row>
    <row r="1225" spans="16:20">
      <c r="P1225" s="41" t="str">
        <f t="shared" si="62"/>
        <v/>
      </c>
      <c r="Q1225" s="41" t="str">
        <f t="shared" si="63"/>
        <v/>
      </c>
      <c r="R1225" s="41" t="str">
        <f>IFERROR(IF(K1225="handling and wharfage",SUM(P1225:Q1225),IF(OR(K1225="tank",K1225="car",K1225="boat"),INDEX(Rate!$B$4:$M$25,MATCH('Line&amp;Pheonix'!N1225,Rate!$A$4:$A$25,0),MATCH('Line&amp;Pheonix'!L1225,Rate!$B$3:$M$3,0))*O1225*0.8,INDEX(Rate!$B$4:$M$25,MATCH('Line&amp;Pheonix'!N1225,Rate!$A$4:$A$25,0),MATCH('Line&amp;Pheonix'!L1225,Rate!$B$3:$M$3,0))*O1225)),"")</f>
        <v/>
      </c>
      <c r="T1225" s="42" t="str">
        <f t="shared" si="64"/>
        <v/>
      </c>
    </row>
    <row r="1226" spans="16:20">
      <c r="P1226" s="41" t="str">
        <f t="shared" si="62"/>
        <v/>
      </c>
      <c r="Q1226" s="41" t="str">
        <f t="shared" si="63"/>
        <v/>
      </c>
      <c r="R1226" s="41" t="str">
        <f>IFERROR(IF(K1226="handling and wharfage",SUM(P1226:Q1226),IF(OR(K1226="tank",K1226="car",K1226="boat"),INDEX(Rate!$B$4:$M$25,MATCH('Line&amp;Pheonix'!N1226,Rate!$A$4:$A$25,0),MATCH('Line&amp;Pheonix'!L1226,Rate!$B$3:$M$3,0))*O1226*0.8,INDEX(Rate!$B$4:$M$25,MATCH('Line&amp;Pheonix'!N1226,Rate!$A$4:$A$25,0),MATCH('Line&amp;Pheonix'!L1226,Rate!$B$3:$M$3,0))*O1226)),"")</f>
        <v/>
      </c>
      <c r="T1226" s="42" t="str">
        <f t="shared" si="64"/>
        <v/>
      </c>
    </row>
    <row r="1227" spans="16:20">
      <c r="P1227" s="41" t="str">
        <f t="shared" si="62"/>
        <v/>
      </c>
      <c r="Q1227" s="41" t="str">
        <f t="shared" si="63"/>
        <v/>
      </c>
      <c r="R1227" s="41" t="str">
        <f>IFERROR(IF(K1227="handling and wharfage",SUM(P1227:Q1227),IF(OR(K1227="tank",K1227="car",K1227="boat"),INDEX(Rate!$B$4:$M$25,MATCH('Line&amp;Pheonix'!N1227,Rate!$A$4:$A$25,0),MATCH('Line&amp;Pheonix'!L1227,Rate!$B$3:$M$3,0))*O1227*0.8,INDEX(Rate!$B$4:$M$25,MATCH('Line&amp;Pheonix'!N1227,Rate!$A$4:$A$25,0),MATCH('Line&amp;Pheonix'!L1227,Rate!$B$3:$M$3,0))*O1227)),"")</f>
        <v/>
      </c>
      <c r="T1227" s="42" t="str">
        <f t="shared" si="64"/>
        <v/>
      </c>
    </row>
    <row r="1228" spans="16:20">
      <c r="P1228" s="41" t="str">
        <f t="shared" si="62"/>
        <v/>
      </c>
      <c r="Q1228" s="41" t="str">
        <f t="shared" si="63"/>
        <v/>
      </c>
      <c r="R1228" s="41" t="str">
        <f>IFERROR(IF(K1228="handling and wharfage",SUM(P1228:Q1228),IF(OR(K1228="tank",K1228="car",K1228="boat"),INDEX(Rate!$B$4:$M$25,MATCH('Line&amp;Pheonix'!N1228,Rate!$A$4:$A$25,0),MATCH('Line&amp;Pheonix'!L1228,Rate!$B$3:$M$3,0))*O1228*0.8,INDEX(Rate!$B$4:$M$25,MATCH('Line&amp;Pheonix'!N1228,Rate!$A$4:$A$25,0),MATCH('Line&amp;Pheonix'!L1228,Rate!$B$3:$M$3,0))*O1228)),"")</f>
        <v/>
      </c>
      <c r="T1228" s="42" t="str">
        <f t="shared" si="64"/>
        <v/>
      </c>
    </row>
    <row r="1229" spans="16:20">
      <c r="P1229" s="41" t="str">
        <f t="shared" si="62"/>
        <v/>
      </c>
      <c r="Q1229" s="41" t="str">
        <f t="shared" si="63"/>
        <v/>
      </c>
      <c r="R1229" s="41" t="str">
        <f>IFERROR(IF(K1229="handling and wharfage",SUM(P1229:Q1229),IF(OR(K1229="tank",K1229="car",K1229="boat"),INDEX(Rate!$B$4:$M$25,MATCH('Line&amp;Pheonix'!N1229,Rate!$A$4:$A$25,0),MATCH('Line&amp;Pheonix'!L1229,Rate!$B$3:$M$3,0))*O1229*0.8,INDEX(Rate!$B$4:$M$25,MATCH('Line&amp;Pheonix'!N1229,Rate!$A$4:$A$25,0),MATCH('Line&amp;Pheonix'!L1229,Rate!$B$3:$M$3,0))*O1229)),"")</f>
        <v/>
      </c>
      <c r="T1229" s="42" t="str">
        <f t="shared" si="64"/>
        <v/>
      </c>
    </row>
    <row r="1230" spans="16:20">
      <c r="P1230" s="41" t="str">
        <f t="shared" si="62"/>
        <v/>
      </c>
      <c r="Q1230" s="41" t="str">
        <f t="shared" si="63"/>
        <v/>
      </c>
      <c r="R1230" s="41" t="str">
        <f>IFERROR(IF(K1230="handling and wharfage",SUM(P1230:Q1230),IF(OR(K1230="tank",K1230="car",K1230="boat"),INDEX(Rate!$B$4:$M$25,MATCH('Line&amp;Pheonix'!N1230,Rate!$A$4:$A$25,0),MATCH('Line&amp;Pheonix'!L1230,Rate!$B$3:$M$3,0))*O1230*0.8,INDEX(Rate!$B$4:$M$25,MATCH('Line&amp;Pheonix'!N1230,Rate!$A$4:$A$25,0),MATCH('Line&amp;Pheonix'!L1230,Rate!$B$3:$M$3,0))*O1230)),"")</f>
        <v/>
      </c>
      <c r="T1230" s="42" t="str">
        <f t="shared" si="64"/>
        <v/>
      </c>
    </row>
    <row r="1231" spans="16:20">
      <c r="P1231" s="41" t="str">
        <f t="shared" si="62"/>
        <v/>
      </c>
      <c r="Q1231" s="41" t="str">
        <f t="shared" si="63"/>
        <v/>
      </c>
      <c r="R1231" s="41" t="str">
        <f>IFERROR(IF(K1231="handling and wharfage",SUM(P1231:Q1231),IF(OR(K1231="tank",K1231="car",K1231="boat"),INDEX(Rate!$B$4:$M$25,MATCH('Line&amp;Pheonix'!N1231,Rate!$A$4:$A$25,0),MATCH('Line&amp;Pheonix'!L1231,Rate!$B$3:$M$3,0))*O1231*0.8,INDEX(Rate!$B$4:$M$25,MATCH('Line&amp;Pheonix'!N1231,Rate!$A$4:$A$25,0),MATCH('Line&amp;Pheonix'!L1231,Rate!$B$3:$M$3,0))*O1231)),"")</f>
        <v/>
      </c>
      <c r="T1231" s="42" t="str">
        <f t="shared" si="64"/>
        <v/>
      </c>
    </row>
    <row r="1232" spans="16:20">
      <c r="P1232" s="41" t="str">
        <f t="shared" si="62"/>
        <v/>
      </c>
      <c r="Q1232" s="41" t="str">
        <f t="shared" si="63"/>
        <v/>
      </c>
      <c r="R1232" s="41" t="str">
        <f>IFERROR(IF(K1232="handling and wharfage",SUM(P1232:Q1232),IF(OR(K1232="tank",K1232="car",K1232="boat"),INDEX(Rate!$B$4:$M$25,MATCH('Line&amp;Pheonix'!N1232,Rate!$A$4:$A$25,0),MATCH('Line&amp;Pheonix'!L1232,Rate!$B$3:$M$3,0))*O1232*0.8,INDEX(Rate!$B$4:$M$25,MATCH('Line&amp;Pheonix'!N1232,Rate!$A$4:$A$25,0),MATCH('Line&amp;Pheonix'!L1232,Rate!$B$3:$M$3,0))*O1232)),"")</f>
        <v/>
      </c>
      <c r="T1232" s="42" t="str">
        <f t="shared" si="64"/>
        <v/>
      </c>
    </row>
    <row r="1233" spans="16:20">
      <c r="P1233" s="41" t="str">
        <f t="shared" si="62"/>
        <v/>
      </c>
      <c r="Q1233" s="41" t="str">
        <f t="shared" si="63"/>
        <v/>
      </c>
      <c r="R1233" s="41" t="str">
        <f>IFERROR(IF(K1233="handling and wharfage",SUM(P1233:Q1233),IF(OR(K1233="tank",K1233="car",K1233="boat"),INDEX(Rate!$B$4:$M$25,MATCH('Line&amp;Pheonix'!N1233,Rate!$A$4:$A$25,0),MATCH('Line&amp;Pheonix'!L1233,Rate!$B$3:$M$3,0))*O1233*0.8,INDEX(Rate!$B$4:$M$25,MATCH('Line&amp;Pheonix'!N1233,Rate!$A$4:$A$25,0),MATCH('Line&amp;Pheonix'!L1233,Rate!$B$3:$M$3,0))*O1233)),"")</f>
        <v/>
      </c>
      <c r="T1233" s="42" t="str">
        <f t="shared" si="64"/>
        <v/>
      </c>
    </row>
    <row r="1234" spans="16:20">
      <c r="P1234" s="41" t="str">
        <f t="shared" si="62"/>
        <v/>
      </c>
      <c r="Q1234" s="41" t="str">
        <f t="shared" si="63"/>
        <v/>
      </c>
      <c r="R1234" s="41" t="str">
        <f>IFERROR(IF(K1234="handling and wharfage",SUM(P1234:Q1234),IF(OR(K1234="tank",K1234="car",K1234="boat"),INDEX(Rate!$B$4:$M$25,MATCH('Line&amp;Pheonix'!N1234,Rate!$A$4:$A$25,0),MATCH('Line&amp;Pheonix'!L1234,Rate!$B$3:$M$3,0))*O1234*0.8,INDEX(Rate!$B$4:$M$25,MATCH('Line&amp;Pheonix'!N1234,Rate!$A$4:$A$25,0),MATCH('Line&amp;Pheonix'!L1234,Rate!$B$3:$M$3,0))*O1234)),"")</f>
        <v/>
      </c>
      <c r="T1234" s="42" t="str">
        <f t="shared" si="64"/>
        <v/>
      </c>
    </row>
    <row r="1235" spans="16:20">
      <c r="P1235" s="41" t="str">
        <f t="shared" si="62"/>
        <v/>
      </c>
      <c r="Q1235" s="41" t="str">
        <f t="shared" si="63"/>
        <v/>
      </c>
      <c r="R1235" s="41" t="str">
        <f>IFERROR(IF(K1235="handling and wharfage",SUM(P1235:Q1235),IF(OR(K1235="tank",K1235="car",K1235="boat"),INDEX(Rate!$B$4:$M$25,MATCH('Line&amp;Pheonix'!N1235,Rate!$A$4:$A$25,0),MATCH('Line&amp;Pheonix'!L1235,Rate!$B$3:$M$3,0))*O1235*0.8,INDEX(Rate!$B$4:$M$25,MATCH('Line&amp;Pheonix'!N1235,Rate!$A$4:$A$25,0),MATCH('Line&amp;Pheonix'!L1235,Rate!$B$3:$M$3,0))*O1235)),"")</f>
        <v/>
      </c>
      <c r="T1235" s="42" t="str">
        <f t="shared" si="64"/>
        <v/>
      </c>
    </row>
    <row r="1236" spans="16:20">
      <c r="P1236" s="41" t="str">
        <f t="shared" si="62"/>
        <v/>
      </c>
      <c r="Q1236" s="41" t="str">
        <f t="shared" si="63"/>
        <v/>
      </c>
      <c r="R1236" s="41" t="str">
        <f>IFERROR(IF(K1236="handling and wharfage",SUM(P1236:Q1236),IF(OR(K1236="tank",K1236="car",K1236="boat"),INDEX(Rate!$B$4:$M$25,MATCH('Line&amp;Pheonix'!N1236,Rate!$A$4:$A$25,0),MATCH('Line&amp;Pheonix'!L1236,Rate!$B$3:$M$3,0))*O1236*0.8,INDEX(Rate!$B$4:$M$25,MATCH('Line&amp;Pheonix'!N1236,Rate!$A$4:$A$25,0),MATCH('Line&amp;Pheonix'!L1236,Rate!$B$3:$M$3,0))*O1236)),"")</f>
        <v/>
      </c>
      <c r="T1236" s="42" t="str">
        <f t="shared" si="64"/>
        <v/>
      </c>
    </row>
    <row r="1237" spans="16:20">
      <c r="P1237" s="41" t="str">
        <f t="shared" si="62"/>
        <v/>
      </c>
      <c r="Q1237" s="41" t="str">
        <f t="shared" si="63"/>
        <v/>
      </c>
      <c r="R1237" s="41" t="str">
        <f>IFERROR(IF(K1237="handling and wharfage",SUM(P1237:Q1237),IF(OR(K1237="tank",K1237="car",K1237="boat"),INDEX(Rate!$B$4:$M$25,MATCH('Line&amp;Pheonix'!N1237,Rate!$A$4:$A$25,0),MATCH('Line&amp;Pheonix'!L1237,Rate!$B$3:$M$3,0))*O1237*0.8,INDEX(Rate!$B$4:$M$25,MATCH('Line&amp;Pheonix'!N1237,Rate!$A$4:$A$25,0),MATCH('Line&amp;Pheonix'!L1237,Rate!$B$3:$M$3,0))*O1237)),"")</f>
        <v/>
      </c>
      <c r="T1237" s="42" t="str">
        <f t="shared" si="64"/>
        <v/>
      </c>
    </row>
    <row r="1238" spans="16:20">
      <c r="P1238" s="41" t="str">
        <f t="shared" si="62"/>
        <v/>
      </c>
      <c r="Q1238" s="41" t="str">
        <f t="shared" si="63"/>
        <v/>
      </c>
      <c r="R1238" s="41" t="str">
        <f>IFERROR(IF(K1238="handling and wharfage",SUM(P1238:Q1238),IF(OR(K1238="tank",K1238="car",K1238="boat"),INDEX(Rate!$B$4:$M$25,MATCH('Line&amp;Pheonix'!N1238,Rate!$A$4:$A$25,0),MATCH('Line&amp;Pheonix'!L1238,Rate!$B$3:$M$3,0))*O1238*0.8,INDEX(Rate!$B$4:$M$25,MATCH('Line&amp;Pheonix'!N1238,Rate!$A$4:$A$25,0),MATCH('Line&amp;Pheonix'!L1238,Rate!$B$3:$M$3,0))*O1238)),"")</f>
        <v/>
      </c>
      <c r="T1238" s="42" t="str">
        <f t="shared" si="64"/>
        <v/>
      </c>
    </row>
    <row r="1239" spans="16:20">
      <c r="P1239" s="41" t="str">
        <f t="shared" si="62"/>
        <v/>
      </c>
      <c r="Q1239" s="41" t="str">
        <f t="shared" si="63"/>
        <v/>
      </c>
      <c r="R1239" s="41" t="str">
        <f>IFERROR(IF(K1239="handling and wharfage",SUM(P1239:Q1239),IF(OR(K1239="tank",K1239="car",K1239="boat"),INDEX(Rate!$B$4:$M$25,MATCH('Line&amp;Pheonix'!N1239,Rate!$A$4:$A$25,0),MATCH('Line&amp;Pheonix'!L1239,Rate!$B$3:$M$3,0))*O1239*0.8,INDEX(Rate!$B$4:$M$25,MATCH('Line&amp;Pheonix'!N1239,Rate!$A$4:$A$25,0),MATCH('Line&amp;Pheonix'!L1239,Rate!$B$3:$M$3,0))*O1239)),"")</f>
        <v/>
      </c>
      <c r="T1239" s="42" t="str">
        <f t="shared" si="64"/>
        <v/>
      </c>
    </row>
    <row r="1240" spans="16:20">
      <c r="P1240" s="41" t="str">
        <f t="shared" si="62"/>
        <v/>
      </c>
      <c r="Q1240" s="41" t="str">
        <f t="shared" si="63"/>
        <v/>
      </c>
      <c r="R1240" s="41" t="str">
        <f>IFERROR(IF(K1240="handling and wharfage",SUM(P1240:Q1240),IF(OR(K1240="tank",K1240="car",K1240="boat"),INDEX(Rate!$B$4:$M$25,MATCH('Line&amp;Pheonix'!N1240,Rate!$A$4:$A$25,0),MATCH('Line&amp;Pheonix'!L1240,Rate!$B$3:$M$3,0))*O1240*0.8,INDEX(Rate!$B$4:$M$25,MATCH('Line&amp;Pheonix'!N1240,Rate!$A$4:$A$25,0),MATCH('Line&amp;Pheonix'!L1240,Rate!$B$3:$M$3,0))*O1240)),"")</f>
        <v/>
      </c>
      <c r="T1240" s="42" t="str">
        <f t="shared" si="64"/>
        <v/>
      </c>
    </row>
    <row r="1241" spans="16:20">
      <c r="P1241" s="41" t="str">
        <f t="shared" si="62"/>
        <v/>
      </c>
      <c r="Q1241" s="41" t="str">
        <f t="shared" si="63"/>
        <v/>
      </c>
      <c r="R1241" s="41" t="str">
        <f>IFERROR(IF(K1241="handling and wharfage",SUM(P1241:Q1241),IF(OR(K1241="tank",K1241="car",K1241="boat"),INDEX(Rate!$B$4:$M$25,MATCH('Line&amp;Pheonix'!N1241,Rate!$A$4:$A$25,0),MATCH('Line&amp;Pheonix'!L1241,Rate!$B$3:$M$3,0))*O1241*0.8,INDEX(Rate!$B$4:$M$25,MATCH('Line&amp;Pheonix'!N1241,Rate!$A$4:$A$25,0),MATCH('Line&amp;Pheonix'!L1241,Rate!$B$3:$M$3,0))*O1241)),"")</f>
        <v/>
      </c>
      <c r="T1241" s="42" t="str">
        <f t="shared" si="64"/>
        <v/>
      </c>
    </row>
    <row r="1242" spans="16:20">
      <c r="P1242" s="41" t="str">
        <f t="shared" si="62"/>
        <v/>
      </c>
      <c r="Q1242" s="41" t="str">
        <f t="shared" si="63"/>
        <v/>
      </c>
      <c r="R1242" s="41" t="str">
        <f>IFERROR(IF(K1242="handling and wharfage",SUM(P1242:Q1242),IF(OR(K1242="tank",K1242="car",K1242="boat"),INDEX(Rate!$B$4:$M$25,MATCH('Line&amp;Pheonix'!N1242,Rate!$A$4:$A$25,0),MATCH('Line&amp;Pheonix'!L1242,Rate!$B$3:$M$3,0))*O1242*0.8,INDEX(Rate!$B$4:$M$25,MATCH('Line&amp;Pheonix'!N1242,Rate!$A$4:$A$25,0),MATCH('Line&amp;Pheonix'!L1242,Rate!$B$3:$M$3,0))*O1242)),"")</f>
        <v/>
      </c>
      <c r="T1242" s="42" t="str">
        <f t="shared" si="64"/>
        <v/>
      </c>
    </row>
    <row r="1243" spans="16:20">
      <c r="P1243" s="41" t="str">
        <f t="shared" si="62"/>
        <v/>
      </c>
      <c r="Q1243" s="41" t="str">
        <f t="shared" si="63"/>
        <v/>
      </c>
      <c r="R1243" s="41" t="str">
        <f>IFERROR(IF(K1243="handling and wharfage",SUM(P1243:Q1243),IF(OR(K1243="tank",K1243="car",K1243="boat"),INDEX(Rate!$B$4:$M$25,MATCH('Line&amp;Pheonix'!N1243,Rate!$A$4:$A$25,0),MATCH('Line&amp;Pheonix'!L1243,Rate!$B$3:$M$3,0))*O1243*0.8,INDEX(Rate!$B$4:$M$25,MATCH('Line&amp;Pheonix'!N1243,Rate!$A$4:$A$25,0),MATCH('Line&amp;Pheonix'!L1243,Rate!$B$3:$M$3,0))*O1243)),"")</f>
        <v/>
      </c>
      <c r="T1243" s="42" t="str">
        <f t="shared" si="64"/>
        <v/>
      </c>
    </row>
    <row r="1244" spans="16:20">
      <c r="P1244" s="41" t="str">
        <f t="shared" si="62"/>
        <v/>
      </c>
      <c r="Q1244" s="41" t="str">
        <f t="shared" si="63"/>
        <v/>
      </c>
      <c r="R1244" s="41" t="str">
        <f>IFERROR(IF(K1244="handling and wharfage",SUM(P1244:Q1244),IF(OR(K1244="tank",K1244="car",K1244="boat"),INDEX(Rate!$B$4:$M$25,MATCH('Line&amp;Pheonix'!N1244,Rate!$A$4:$A$25,0),MATCH('Line&amp;Pheonix'!L1244,Rate!$B$3:$M$3,0))*O1244*0.8,INDEX(Rate!$B$4:$M$25,MATCH('Line&amp;Pheonix'!N1244,Rate!$A$4:$A$25,0),MATCH('Line&amp;Pheonix'!L1244,Rate!$B$3:$M$3,0))*O1244)),"")</f>
        <v/>
      </c>
      <c r="T1244" s="42" t="str">
        <f t="shared" si="64"/>
        <v/>
      </c>
    </row>
    <row r="1245" spans="16:20">
      <c r="P1245" s="41" t="str">
        <f t="shared" si="62"/>
        <v/>
      </c>
      <c r="Q1245" s="41" t="str">
        <f t="shared" si="63"/>
        <v/>
      </c>
      <c r="R1245" s="41" t="str">
        <f>IFERROR(IF(K1245="handling and wharfage",SUM(P1245:Q1245),IF(OR(K1245="tank",K1245="car",K1245="boat"),INDEX(Rate!$B$4:$M$25,MATCH('Line&amp;Pheonix'!N1245,Rate!$A$4:$A$25,0),MATCH('Line&amp;Pheonix'!L1245,Rate!$B$3:$M$3,0))*O1245*0.8,INDEX(Rate!$B$4:$M$25,MATCH('Line&amp;Pheonix'!N1245,Rate!$A$4:$A$25,0),MATCH('Line&amp;Pheonix'!L1245,Rate!$B$3:$M$3,0))*O1245)),"")</f>
        <v/>
      </c>
      <c r="T1245" s="42" t="str">
        <f t="shared" si="64"/>
        <v/>
      </c>
    </row>
    <row r="1246" spans="16:20">
      <c r="P1246" s="41" t="str">
        <f t="shared" si="62"/>
        <v/>
      </c>
      <c r="Q1246" s="41" t="str">
        <f t="shared" si="63"/>
        <v/>
      </c>
      <c r="R1246" s="41" t="str">
        <f>IFERROR(IF(K1246="handling and wharfage",SUM(P1246:Q1246),IF(OR(K1246="tank",K1246="car",K1246="boat"),INDEX(Rate!$B$4:$M$25,MATCH('Line&amp;Pheonix'!N1246,Rate!$A$4:$A$25,0),MATCH('Line&amp;Pheonix'!L1246,Rate!$B$3:$M$3,0))*O1246*0.8,INDEX(Rate!$B$4:$M$25,MATCH('Line&amp;Pheonix'!N1246,Rate!$A$4:$A$25,0),MATCH('Line&amp;Pheonix'!L1246,Rate!$B$3:$M$3,0))*O1246)),"")</f>
        <v/>
      </c>
      <c r="T1246" s="42" t="str">
        <f t="shared" si="64"/>
        <v/>
      </c>
    </row>
    <row r="1247" spans="16:20">
      <c r="P1247" s="41" t="str">
        <f t="shared" si="62"/>
        <v/>
      </c>
      <c r="Q1247" s="41" t="str">
        <f t="shared" si="63"/>
        <v/>
      </c>
      <c r="R1247" s="41" t="str">
        <f>IFERROR(IF(K1247="handling and wharfage",SUM(P1247:Q1247),IF(OR(K1247="tank",K1247="car",K1247="boat"),INDEX(Rate!$B$4:$M$25,MATCH('Line&amp;Pheonix'!N1247,Rate!$A$4:$A$25,0),MATCH('Line&amp;Pheonix'!L1247,Rate!$B$3:$M$3,0))*O1247*0.8,INDEX(Rate!$B$4:$M$25,MATCH('Line&amp;Pheonix'!N1247,Rate!$A$4:$A$25,0),MATCH('Line&amp;Pheonix'!L1247,Rate!$B$3:$M$3,0))*O1247)),"")</f>
        <v/>
      </c>
      <c r="T1247" s="42" t="str">
        <f t="shared" si="64"/>
        <v/>
      </c>
    </row>
    <row r="1248" spans="16:20">
      <c r="P1248" s="41" t="str">
        <f t="shared" si="62"/>
        <v/>
      </c>
      <c r="Q1248" s="41" t="str">
        <f t="shared" si="63"/>
        <v/>
      </c>
      <c r="R1248" s="41" t="str">
        <f>IFERROR(IF(K1248="handling and wharfage",SUM(P1248:Q1248),IF(OR(K1248="tank",K1248="car",K1248="boat"),INDEX(Rate!$B$4:$M$25,MATCH('Line&amp;Pheonix'!N1248,Rate!$A$4:$A$25,0),MATCH('Line&amp;Pheonix'!L1248,Rate!$B$3:$M$3,0))*O1248*0.8,INDEX(Rate!$B$4:$M$25,MATCH('Line&amp;Pheonix'!N1248,Rate!$A$4:$A$25,0),MATCH('Line&amp;Pheonix'!L1248,Rate!$B$3:$M$3,0))*O1248)),"")</f>
        <v/>
      </c>
      <c r="T1248" s="42" t="str">
        <f t="shared" si="64"/>
        <v/>
      </c>
    </row>
    <row r="1249" spans="16:20">
      <c r="P1249" s="41" t="str">
        <f t="shared" si="62"/>
        <v/>
      </c>
      <c r="Q1249" s="41" t="str">
        <f t="shared" si="63"/>
        <v/>
      </c>
      <c r="R1249" s="41" t="str">
        <f>IFERROR(IF(K1249="handling and wharfage",SUM(P1249:Q1249),IF(OR(K1249="tank",K1249="car",K1249="boat"),INDEX(Rate!$B$4:$M$25,MATCH('Line&amp;Pheonix'!N1249,Rate!$A$4:$A$25,0),MATCH('Line&amp;Pheonix'!L1249,Rate!$B$3:$M$3,0))*O1249*0.8,INDEX(Rate!$B$4:$M$25,MATCH('Line&amp;Pheonix'!N1249,Rate!$A$4:$A$25,0),MATCH('Line&amp;Pheonix'!L1249,Rate!$B$3:$M$3,0))*O1249)),"")</f>
        <v/>
      </c>
      <c r="T1249" s="42" t="str">
        <f t="shared" si="64"/>
        <v/>
      </c>
    </row>
    <row r="1250" spans="16:20">
      <c r="P1250" s="41" t="str">
        <f t="shared" si="62"/>
        <v/>
      </c>
      <c r="Q1250" s="41" t="str">
        <f t="shared" si="63"/>
        <v/>
      </c>
      <c r="R1250" s="41" t="str">
        <f>IFERROR(IF(K1250="handling and wharfage",SUM(P1250:Q1250),IF(OR(K1250="tank",K1250="car",K1250="boat"),INDEX(Rate!$B$4:$M$25,MATCH('Line&amp;Pheonix'!N1250,Rate!$A$4:$A$25,0),MATCH('Line&amp;Pheonix'!L1250,Rate!$B$3:$M$3,0))*O1250*0.8,INDEX(Rate!$B$4:$M$25,MATCH('Line&amp;Pheonix'!N1250,Rate!$A$4:$A$25,0),MATCH('Line&amp;Pheonix'!L1250,Rate!$B$3:$M$3,0))*O1250)),"")</f>
        <v/>
      </c>
      <c r="T1250" s="42" t="str">
        <f t="shared" si="64"/>
        <v/>
      </c>
    </row>
    <row r="1251" spans="16:20">
      <c r="P1251" s="41" t="str">
        <f t="shared" si="62"/>
        <v/>
      </c>
      <c r="Q1251" s="41" t="str">
        <f t="shared" si="63"/>
        <v/>
      </c>
      <c r="R1251" s="41" t="str">
        <f>IFERROR(IF(K1251="handling and wharfage",SUM(P1251:Q1251),IF(OR(K1251="tank",K1251="car",K1251="boat"),INDEX(Rate!$B$4:$M$25,MATCH('Line&amp;Pheonix'!N1251,Rate!$A$4:$A$25,0),MATCH('Line&amp;Pheonix'!L1251,Rate!$B$3:$M$3,0))*O1251*0.8,INDEX(Rate!$B$4:$M$25,MATCH('Line&amp;Pheonix'!N1251,Rate!$A$4:$A$25,0),MATCH('Line&amp;Pheonix'!L1251,Rate!$B$3:$M$3,0))*O1251)),"")</f>
        <v/>
      </c>
      <c r="T1251" s="42" t="str">
        <f t="shared" si="64"/>
        <v/>
      </c>
    </row>
    <row r="1252" spans="16:20">
      <c r="P1252" s="41" t="str">
        <f t="shared" si="62"/>
        <v/>
      </c>
      <c r="Q1252" s="41" t="str">
        <f t="shared" si="63"/>
        <v/>
      </c>
      <c r="R1252" s="41" t="str">
        <f>IFERROR(IF(K1252="handling and wharfage",SUM(P1252:Q1252),IF(OR(K1252="tank",K1252="car",K1252="boat"),INDEX(Rate!$B$4:$M$25,MATCH('Line&amp;Pheonix'!N1252,Rate!$A$4:$A$25,0),MATCH('Line&amp;Pheonix'!L1252,Rate!$B$3:$M$3,0))*O1252*0.8,INDEX(Rate!$B$4:$M$25,MATCH('Line&amp;Pheonix'!N1252,Rate!$A$4:$A$25,0),MATCH('Line&amp;Pheonix'!L1252,Rate!$B$3:$M$3,0))*O1252)),"")</f>
        <v/>
      </c>
      <c r="T1252" s="42" t="str">
        <f t="shared" si="64"/>
        <v/>
      </c>
    </row>
    <row r="1253" spans="16:20">
      <c r="P1253" s="41" t="str">
        <f t="shared" si="62"/>
        <v/>
      </c>
      <c r="Q1253" s="41" t="str">
        <f t="shared" si="63"/>
        <v/>
      </c>
      <c r="R1253" s="41" t="str">
        <f>IFERROR(IF(K1253="handling and wharfage",SUM(P1253:Q1253),IF(OR(K1253="tank",K1253="car",K1253="boat"),INDEX(Rate!$B$4:$M$25,MATCH('Line&amp;Pheonix'!N1253,Rate!$A$4:$A$25,0),MATCH('Line&amp;Pheonix'!L1253,Rate!$B$3:$M$3,0))*O1253*0.8,INDEX(Rate!$B$4:$M$25,MATCH('Line&amp;Pheonix'!N1253,Rate!$A$4:$A$25,0),MATCH('Line&amp;Pheonix'!L1253,Rate!$B$3:$M$3,0))*O1253)),"")</f>
        <v/>
      </c>
      <c r="T1253" s="42" t="str">
        <f t="shared" si="64"/>
        <v/>
      </c>
    </row>
    <row r="1254" spans="16:20">
      <c r="P1254" s="41" t="str">
        <f t="shared" si="62"/>
        <v/>
      </c>
      <c r="Q1254" s="41" t="str">
        <f t="shared" si="63"/>
        <v/>
      </c>
      <c r="R1254" s="41" t="str">
        <f>IFERROR(IF(K1254="handling and wharfage",SUM(P1254:Q1254),IF(OR(K1254="tank",K1254="car",K1254="boat"),INDEX(Rate!$B$4:$M$25,MATCH('Line&amp;Pheonix'!N1254,Rate!$A$4:$A$25,0),MATCH('Line&amp;Pheonix'!L1254,Rate!$B$3:$M$3,0))*O1254*0.8,INDEX(Rate!$B$4:$M$25,MATCH('Line&amp;Pheonix'!N1254,Rate!$A$4:$A$25,0),MATCH('Line&amp;Pheonix'!L1254,Rate!$B$3:$M$3,0))*O1254)),"")</f>
        <v/>
      </c>
      <c r="T1254" s="42" t="str">
        <f t="shared" si="64"/>
        <v/>
      </c>
    </row>
    <row r="1255" spans="16:20">
      <c r="P1255" s="41" t="str">
        <f t="shared" si="62"/>
        <v/>
      </c>
      <c r="Q1255" s="41" t="str">
        <f t="shared" si="63"/>
        <v/>
      </c>
      <c r="R1255" s="41" t="str">
        <f>IFERROR(IF(K1255="handling and wharfage",SUM(P1255:Q1255),IF(OR(K1255="tank",K1255="car",K1255="boat"),INDEX(Rate!$B$4:$M$25,MATCH('Line&amp;Pheonix'!N1255,Rate!$A$4:$A$25,0),MATCH('Line&amp;Pheonix'!L1255,Rate!$B$3:$M$3,0))*O1255*0.8,INDEX(Rate!$B$4:$M$25,MATCH('Line&amp;Pheonix'!N1255,Rate!$A$4:$A$25,0),MATCH('Line&amp;Pheonix'!L1255,Rate!$B$3:$M$3,0))*O1255)),"")</f>
        <v/>
      </c>
      <c r="T1255" s="42" t="str">
        <f t="shared" si="64"/>
        <v/>
      </c>
    </row>
    <row r="1256" spans="16:20">
      <c r="P1256" s="41" t="str">
        <f t="shared" si="62"/>
        <v/>
      </c>
      <c r="Q1256" s="41" t="str">
        <f t="shared" si="63"/>
        <v/>
      </c>
      <c r="R1256" s="41" t="str">
        <f>IFERROR(IF(K1256="handling and wharfage",SUM(P1256:Q1256),IF(OR(K1256="tank",K1256="car",K1256="boat"),INDEX(Rate!$B$4:$M$25,MATCH('Line&amp;Pheonix'!N1256,Rate!$A$4:$A$25,0),MATCH('Line&amp;Pheonix'!L1256,Rate!$B$3:$M$3,0))*O1256*0.8,INDEX(Rate!$B$4:$M$25,MATCH('Line&amp;Pheonix'!N1256,Rate!$A$4:$A$25,0),MATCH('Line&amp;Pheonix'!L1256,Rate!$B$3:$M$3,0))*O1256)),"")</f>
        <v/>
      </c>
      <c r="T1256" s="42" t="str">
        <f t="shared" si="64"/>
        <v/>
      </c>
    </row>
    <row r="1257" spans="16:20">
      <c r="P1257" s="41" t="str">
        <f t="shared" si="62"/>
        <v/>
      </c>
      <c r="Q1257" s="41" t="str">
        <f t="shared" si="63"/>
        <v/>
      </c>
      <c r="R1257" s="41" t="str">
        <f>IFERROR(IF(K1257="handling and wharfage",SUM(P1257:Q1257),IF(OR(K1257="tank",K1257="car",K1257="boat"),INDEX(Rate!$B$4:$M$25,MATCH('Line&amp;Pheonix'!N1257,Rate!$A$4:$A$25,0),MATCH('Line&amp;Pheonix'!L1257,Rate!$B$3:$M$3,0))*O1257*0.8,INDEX(Rate!$B$4:$M$25,MATCH('Line&amp;Pheonix'!N1257,Rate!$A$4:$A$25,0),MATCH('Line&amp;Pheonix'!L1257,Rate!$B$3:$M$3,0))*O1257)),"")</f>
        <v/>
      </c>
      <c r="T1257" s="42" t="str">
        <f t="shared" si="64"/>
        <v/>
      </c>
    </row>
    <row r="1258" spans="16:20">
      <c r="P1258" s="41" t="str">
        <f t="shared" si="62"/>
        <v/>
      </c>
      <c r="Q1258" s="41" t="str">
        <f t="shared" si="63"/>
        <v/>
      </c>
      <c r="R1258" s="41" t="str">
        <f>IFERROR(IF(K1258="handling and wharfage",SUM(P1258:Q1258),IF(OR(K1258="tank",K1258="car",K1258="boat"),INDEX(Rate!$B$4:$M$25,MATCH('Line&amp;Pheonix'!N1258,Rate!$A$4:$A$25,0),MATCH('Line&amp;Pheonix'!L1258,Rate!$B$3:$M$3,0))*O1258*0.8,INDEX(Rate!$B$4:$M$25,MATCH('Line&amp;Pheonix'!N1258,Rate!$A$4:$A$25,0),MATCH('Line&amp;Pheonix'!L1258,Rate!$B$3:$M$3,0))*O1258)),"")</f>
        <v/>
      </c>
      <c r="T1258" s="42" t="str">
        <f t="shared" si="64"/>
        <v/>
      </c>
    </row>
    <row r="1259" spans="16:20">
      <c r="P1259" s="41" t="str">
        <f t="shared" si="62"/>
        <v/>
      </c>
      <c r="Q1259" s="41" t="str">
        <f t="shared" si="63"/>
        <v/>
      </c>
      <c r="R1259" s="41" t="str">
        <f>IFERROR(IF(K1259="handling and wharfage",SUM(P1259:Q1259),IF(OR(K1259="tank",K1259="car",K1259="boat"),INDEX(Rate!$B$4:$M$25,MATCH('Line&amp;Pheonix'!N1259,Rate!$A$4:$A$25,0),MATCH('Line&amp;Pheonix'!L1259,Rate!$B$3:$M$3,0))*O1259*0.8,INDEX(Rate!$B$4:$M$25,MATCH('Line&amp;Pheonix'!N1259,Rate!$A$4:$A$25,0),MATCH('Line&amp;Pheonix'!L1259,Rate!$B$3:$M$3,0))*O1259)),"")</f>
        <v/>
      </c>
      <c r="T1259" s="42" t="str">
        <f t="shared" si="64"/>
        <v/>
      </c>
    </row>
    <row r="1260" spans="16:20">
      <c r="P1260" s="41" t="str">
        <f t="shared" si="62"/>
        <v/>
      </c>
      <c r="Q1260" s="41" t="str">
        <f t="shared" si="63"/>
        <v/>
      </c>
      <c r="R1260" s="41" t="str">
        <f>IFERROR(IF(K1260="handling and wharfage",SUM(P1260:Q1260),IF(OR(K1260="tank",K1260="car",K1260="boat"),INDEX(Rate!$B$4:$M$25,MATCH('Line&amp;Pheonix'!N1260,Rate!$A$4:$A$25,0),MATCH('Line&amp;Pheonix'!L1260,Rate!$B$3:$M$3,0))*O1260*0.8,INDEX(Rate!$B$4:$M$25,MATCH('Line&amp;Pheonix'!N1260,Rate!$A$4:$A$25,0),MATCH('Line&amp;Pheonix'!L1260,Rate!$B$3:$M$3,0))*O1260)),"")</f>
        <v/>
      </c>
      <c r="T1260" s="42" t="str">
        <f t="shared" si="64"/>
        <v/>
      </c>
    </row>
    <row r="1261" spans="16:20">
      <c r="P1261" s="41" t="str">
        <f t="shared" si="62"/>
        <v/>
      </c>
      <c r="Q1261" s="41" t="str">
        <f t="shared" si="63"/>
        <v/>
      </c>
      <c r="R1261" s="41" t="str">
        <f>IFERROR(IF(K1261="handling and wharfage",SUM(P1261:Q1261),IF(OR(K1261="tank",K1261="car",K1261="boat"),INDEX(Rate!$B$4:$M$25,MATCH('Line&amp;Pheonix'!N1261,Rate!$A$4:$A$25,0),MATCH('Line&amp;Pheonix'!L1261,Rate!$B$3:$M$3,0))*O1261*0.8,INDEX(Rate!$B$4:$M$25,MATCH('Line&amp;Pheonix'!N1261,Rate!$A$4:$A$25,0),MATCH('Line&amp;Pheonix'!L1261,Rate!$B$3:$M$3,0))*O1261)),"")</f>
        <v/>
      </c>
      <c r="T1261" s="42" t="str">
        <f t="shared" si="64"/>
        <v/>
      </c>
    </row>
    <row r="1262" spans="16:20">
      <c r="P1262" s="41" t="str">
        <f t="shared" si="62"/>
        <v/>
      </c>
      <c r="Q1262" s="41" t="str">
        <f t="shared" si="63"/>
        <v/>
      </c>
      <c r="R1262" s="41" t="str">
        <f>IFERROR(IF(K1262="handling and wharfage",SUM(P1262:Q1262),IF(OR(K1262="tank",K1262="car",K1262="boat"),INDEX(Rate!$B$4:$M$25,MATCH('Line&amp;Pheonix'!N1262,Rate!$A$4:$A$25,0),MATCH('Line&amp;Pheonix'!L1262,Rate!$B$3:$M$3,0))*O1262*0.8,INDEX(Rate!$B$4:$M$25,MATCH('Line&amp;Pheonix'!N1262,Rate!$A$4:$A$25,0),MATCH('Line&amp;Pheonix'!L1262,Rate!$B$3:$M$3,0))*O1262)),"")</f>
        <v/>
      </c>
      <c r="T1262" s="42" t="str">
        <f t="shared" si="64"/>
        <v/>
      </c>
    </row>
    <row r="1263" spans="16:20">
      <c r="P1263" s="41" t="str">
        <f t="shared" si="62"/>
        <v/>
      </c>
      <c r="Q1263" s="41" t="str">
        <f t="shared" si="63"/>
        <v/>
      </c>
      <c r="R1263" s="41" t="str">
        <f>IFERROR(IF(K1263="handling and wharfage",SUM(P1263:Q1263),IF(OR(K1263="tank",K1263="car",K1263="boat"),INDEX(Rate!$B$4:$M$25,MATCH('Line&amp;Pheonix'!N1263,Rate!$A$4:$A$25,0),MATCH('Line&amp;Pheonix'!L1263,Rate!$B$3:$M$3,0))*O1263*0.8,INDEX(Rate!$B$4:$M$25,MATCH('Line&amp;Pheonix'!N1263,Rate!$A$4:$A$25,0),MATCH('Line&amp;Pheonix'!L1263,Rate!$B$3:$M$3,0))*O1263)),"")</f>
        <v/>
      </c>
      <c r="T1263" s="42" t="str">
        <f t="shared" si="64"/>
        <v/>
      </c>
    </row>
    <row r="1264" spans="16:20">
      <c r="P1264" s="41" t="str">
        <f t="shared" si="62"/>
        <v/>
      </c>
      <c r="Q1264" s="41" t="str">
        <f t="shared" si="63"/>
        <v/>
      </c>
      <c r="R1264" s="41" t="str">
        <f>IFERROR(IF(K1264="handling and wharfage",SUM(P1264:Q1264),IF(OR(K1264="tank",K1264="car",K1264="boat"),INDEX(Rate!$B$4:$M$25,MATCH('Line&amp;Pheonix'!N1264,Rate!$A$4:$A$25,0),MATCH('Line&amp;Pheonix'!L1264,Rate!$B$3:$M$3,0))*O1264*0.8,INDEX(Rate!$B$4:$M$25,MATCH('Line&amp;Pheonix'!N1264,Rate!$A$4:$A$25,0),MATCH('Line&amp;Pheonix'!L1264,Rate!$B$3:$M$3,0))*O1264)),"")</f>
        <v/>
      </c>
      <c r="T1264" s="42" t="str">
        <f t="shared" si="64"/>
        <v/>
      </c>
    </row>
    <row r="1265" spans="16:20">
      <c r="P1265" s="41" t="str">
        <f t="shared" si="62"/>
        <v/>
      </c>
      <c r="Q1265" s="41" t="str">
        <f t="shared" si="63"/>
        <v/>
      </c>
      <c r="R1265" s="41" t="str">
        <f>IFERROR(IF(K1265="handling and wharfage",SUM(P1265:Q1265),IF(OR(K1265="tank",K1265="car",K1265="boat"),INDEX(Rate!$B$4:$M$25,MATCH('Line&amp;Pheonix'!N1265,Rate!$A$4:$A$25,0),MATCH('Line&amp;Pheonix'!L1265,Rate!$B$3:$M$3,0))*O1265*0.8,INDEX(Rate!$B$4:$M$25,MATCH('Line&amp;Pheonix'!N1265,Rate!$A$4:$A$25,0),MATCH('Line&amp;Pheonix'!L1265,Rate!$B$3:$M$3,0))*O1265)),"")</f>
        <v/>
      </c>
      <c r="T1265" s="42" t="str">
        <f t="shared" si="64"/>
        <v/>
      </c>
    </row>
    <row r="1266" spans="16:20">
      <c r="P1266" s="41" t="str">
        <f t="shared" ref="P1266:P1329" si="65">IF(OR(K1266="handling and wharfage",K1266="rau handling and wharfage"),O1266*42.1,"")</f>
        <v/>
      </c>
      <c r="Q1266" s="41" t="str">
        <f t="shared" ref="Q1266:Q1329" si="66">IF(K1266&lt;&gt;"handling and wharfage","",O1266*3.5)</f>
        <v/>
      </c>
      <c r="R1266" s="41" t="str">
        <f>IFERROR(IF(K1266="handling and wharfage",SUM(P1266:Q1266),IF(OR(K1266="tank",K1266="car",K1266="boat"),INDEX(Rate!$B$4:$M$25,MATCH('Line&amp;Pheonix'!N1266,Rate!$A$4:$A$25,0),MATCH('Line&amp;Pheonix'!L1266,Rate!$B$3:$M$3,0))*O1266*0.8,INDEX(Rate!$B$4:$M$25,MATCH('Line&amp;Pheonix'!N1266,Rate!$A$4:$A$25,0),MATCH('Line&amp;Pheonix'!L1266,Rate!$B$3:$M$3,0))*O1266)),"")</f>
        <v/>
      </c>
      <c r="T1266" s="42" t="str">
        <f t="shared" ref="T1266:T1329" si="67">IF(ISBLANK(K1266),"",IF(K1266&lt;&gt;"handling and wharfage","F0070000061A","E31180000331"))</f>
        <v/>
      </c>
    </row>
    <row r="1267" spans="16:20">
      <c r="P1267" s="41" t="str">
        <f t="shared" si="65"/>
        <v/>
      </c>
      <c r="Q1267" s="41" t="str">
        <f t="shared" si="66"/>
        <v/>
      </c>
      <c r="R1267" s="41" t="str">
        <f>IFERROR(IF(K1267="handling and wharfage",SUM(P1267:Q1267),IF(OR(K1267="tank",K1267="car",K1267="boat"),INDEX(Rate!$B$4:$M$25,MATCH('Line&amp;Pheonix'!N1267,Rate!$A$4:$A$25,0),MATCH('Line&amp;Pheonix'!L1267,Rate!$B$3:$M$3,0))*O1267*0.8,INDEX(Rate!$B$4:$M$25,MATCH('Line&amp;Pheonix'!N1267,Rate!$A$4:$A$25,0),MATCH('Line&amp;Pheonix'!L1267,Rate!$B$3:$M$3,0))*O1267)),"")</f>
        <v/>
      </c>
      <c r="T1267" s="42" t="str">
        <f t="shared" si="67"/>
        <v/>
      </c>
    </row>
    <row r="1268" spans="16:20">
      <c r="P1268" s="41" t="str">
        <f t="shared" si="65"/>
        <v/>
      </c>
      <c r="Q1268" s="41" t="str">
        <f t="shared" si="66"/>
        <v/>
      </c>
      <c r="R1268" s="41" t="str">
        <f>IFERROR(IF(K1268="handling and wharfage",SUM(P1268:Q1268),IF(OR(K1268="tank",K1268="car",K1268="boat"),INDEX(Rate!$B$4:$M$25,MATCH('Line&amp;Pheonix'!N1268,Rate!$A$4:$A$25,0),MATCH('Line&amp;Pheonix'!L1268,Rate!$B$3:$M$3,0))*O1268*0.8,INDEX(Rate!$B$4:$M$25,MATCH('Line&amp;Pheonix'!N1268,Rate!$A$4:$A$25,0),MATCH('Line&amp;Pheonix'!L1268,Rate!$B$3:$M$3,0))*O1268)),"")</f>
        <v/>
      </c>
      <c r="T1268" s="42" t="str">
        <f t="shared" si="67"/>
        <v/>
      </c>
    </row>
    <row r="1269" spans="16:20">
      <c r="P1269" s="41" t="str">
        <f t="shared" si="65"/>
        <v/>
      </c>
      <c r="Q1269" s="41" t="str">
        <f t="shared" si="66"/>
        <v/>
      </c>
      <c r="R1269" s="41" t="str">
        <f>IFERROR(IF(K1269="handling and wharfage",SUM(P1269:Q1269),IF(OR(K1269="tank",K1269="car",K1269="boat"),INDEX(Rate!$B$4:$M$25,MATCH('Line&amp;Pheonix'!N1269,Rate!$A$4:$A$25,0),MATCH('Line&amp;Pheonix'!L1269,Rate!$B$3:$M$3,0))*O1269*0.8,INDEX(Rate!$B$4:$M$25,MATCH('Line&amp;Pheonix'!N1269,Rate!$A$4:$A$25,0),MATCH('Line&amp;Pheonix'!L1269,Rate!$B$3:$M$3,0))*O1269)),"")</f>
        <v/>
      </c>
      <c r="T1269" s="42" t="str">
        <f t="shared" si="67"/>
        <v/>
      </c>
    </row>
    <row r="1270" spans="16:20">
      <c r="P1270" s="41" t="str">
        <f t="shared" si="65"/>
        <v/>
      </c>
      <c r="Q1270" s="41" t="str">
        <f t="shared" si="66"/>
        <v/>
      </c>
      <c r="R1270" s="41" t="str">
        <f>IFERROR(IF(K1270="handling and wharfage",SUM(P1270:Q1270),IF(OR(K1270="tank",K1270="car",K1270="boat"),INDEX(Rate!$B$4:$M$25,MATCH('Line&amp;Pheonix'!N1270,Rate!$A$4:$A$25,0),MATCH('Line&amp;Pheonix'!L1270,Rate!$B$3:$M$3,0))*O1270*0.8,INDEX(Rate!$B$4:$M$25,MATCH('Line&amp;Pheonix'!N1270,Rate!$A$4:$A$25,0),MATCH('Line&amp;Pheonix'!L1270,Rate!$B$3:$M$3,0))*O1270)),"")</f>
        <v/>
      </c>
      <c r="T1270" s="42" t="str">
        <f t="shared" si="67"/>
        <v/>
      </c>
    </row>
    <row r="1271" spans="16:20">
      <c r="P1271" s="41" t="str">
        <f t="shared" si="65"/>
        <v/>
      </c>
      <c r="Q1271" s="41" t="str">
        <f t="shared" si="66"/>
        <v/>
      </c>
      <c r="R1271" s="41" t="str">
        <f>IFERROR(IF(K1271="handling and wharfage",SUM(P1271:Q1271),IF(OR(K1271="tank",K1271="car",K1271="boat"),INDEX(Rate!$B$4:$M$25,MATCH('Line&amp;Pheonix'!N1271,Rate!$A$4:$A$25,0),MATCH('Line&amp;Pheonix'!L1271,Rate!$B$3:$M$3,0))*O1271*0.8,INDEX(Rate!$B$4:$M$25,MATCH('Line&amp;Pheonix'!N1271,Rate!$A$4:$A$25,0),MATCH('Line&amp;Pheonix'!L1271,Rate!$B$3:$M$3,0))*O1271)),"")</f>
        <v/>
      </c>
      <c r="T1271" s="42" t="str">
        <f t="shared" si="67"/>
        <v/>
      </c>
    </row>
    <row r="1272" spans="16:20">
      <c r="P1272" s="41" t="str">
        <f t="shared" si="65"/>
        <v/>
      </c>
      <c r="Q1272" s="41" t="str">
        <f t="shared" si="66"/>
        <v/>
      </c>
      <c r="R1272" s="41" t="str">
        <f>IFERROR(IF(K1272="handling and wharfage",SUM(P1272:Q1272),IF(OR(K1272="tank",K1272="car",K1272="boat"),INDEX(Rate!$B$4:$M$25,MATCH('Line&amp;Pheonix'!N1272,Rate!$A$4:$A$25,0),MATCH('Line&amp;Pheonix'!L1272,Rate!$B$3:$M$3,0))*O1272*0.8,INDEX(Rate!$B$4:$M$25,MATCH('Line&amp;Pheonix'!N1272,Rate!$A$4:$A$25,0),MATCH('Line&amp;Pheonix'!L1272,Rate!$B$3:$M$3,0))*O1272)),"")</f>
        <v/>
      </c>
      <c r="T1272" s="42" t="str">
        <f t="shared" si="67"/>
        <v/>
      </c>
    </row>
    <row r="1273" spans="16:20">
      <c r="P1273" s="41" t="str">
        <f t="shared" si="65"/>
        <v/>
      </c>
      <c r="Q1273" s="41" t="str">
        <f t="shared" si="66"/>
        <v/>
      </c>
      <c r="R1273" s="41" t="str">
        <f>IFERROR(IF(K1273="handling and wharfage",SUM(P1273:Q1273),IF(OR(K1273="tank",K1273="car",K1273="boat"),INDEX(Rate!$B$4:$M$25,MATCH('Line&amp;Pheonix'!N1273,Rate!$A$4:$A$25,0),MATCH('Line&amp;Pheonix'!L1273,Rate!$B$3:$M$3,0))*O1273*0.8,INDEX(Rate!$B$4:$M$25,MATCH('Line&amp;Pheonix'!N1273,Rate!$A$4:$A$25,0),MATCH('Line&amp;Pheonix'!L1273,Rate!$B$3:$M$3,0))*O1273)),"")</f>
        <v/>
      </c>
      <c r="T1273" s="42" t="str">
        <f t="shared" si="67"/>
        <v/>
      </c>
    </row>
    <row r="1274" spans="16:20">
      <c r="P1274" s="41" t="str">
        <f t="shared" si="65"/>
        <v/>
      </c>
      <c r="Q1274" s="41" t="str">
        <f t="shared" si="66"/>
        <v/>
      </c>
      <c r="R1274" s="41" t="str">
        <f>IFERROR(IF(K1274="handling and wharfage",SUM(P1274:Q1274),IF(OR(K1274="tank",K1274="car",K1274="boat"),INDEX(Rate!$B$4:$M$25,MATCH('Line&amp;Pheonix'!N1274,Rate!$A$4:$A$25,0),MATCH('Line&amp;Pheonix'!L1274,Rate!$B$3:$M$3,0))*O1274*0.8,INDEX(Rate!$B$4:$M$25,MATCH('Line&amp;Pheonix'!N1274,Rate!$A$4:$A$25,0),MATCH('Line&amp;Pheonix'!L1274,Rate!$B$3:$M$3,0))*O1274)),"")</f>
        <v/>
      </c>
      <c r="T1274" s="42" t="str">
        <f t="shared" si="67"/>
        <v/>
      </c>
    </row>
    <row r="1275" spans="16:20">
      <c r="P1275" s="41" t="str">
        <f t="shared" si="65"/>
        <v/>
      </c>
      <c r="Q1275" s="41" t="str">
        <f t="shared" si="66"/>
        <v/>
      </c>
      <c r="R1275" s="41" t="str">
        <f>IFERROR(IF(K1275="handling and wharfage",SUM(P1275:Q1275),IF(OR(K1275="tank",K1275="car",K1275="boat"),INDEX(Rate!$B$4:$M$25,MATCH('Line&amp;Pheonix'!N1275,Rate!$A$4:$A$25,0),MATCH('Line&amp;Pheonix'!L1275,Rate!$B$3:$M$3,0))*O1275*0.8,INDEX(Rate!$B$4:$M$25,MATCH('Line&amp;Pheonix'!N1275,Rate!$A$4:$A$25,0),MATCH('Line&amp;Pheonix'!L1275,Rate!$B$3:$M$3,0))*O1275)),"")</f>
        <v/>
      </c>
      <c r="T1275" s="42" t="str">
        <f t="shared" si="67"/>
        <v/>
      </c>
    </row>
    <row r="1276" spans="16:20">
      <c r="P1276" s="41" t="str">
        <f t="shared" si="65"/>
        <v/>
      </c>
      <c r="Q1276" s="41" t="str">
        <f t="shared" si="66"/>
        <v/>
      </c>
      <c r="R1276" s="41" t="str">
        <f>IFERROR(IF(K1276="handling and wharfage",SUM(P1276:Q1276),IF(OR(K1276="tank",K1276="car",K1276="boat"),INDEX(Rate!$B$4:$M$25,MATCH('Line&amp;Pheonix'!N1276,Rate!$A$4:$A$25,0),MATCH('Line&amp;Pheonix'!L1276,Rate!$B$3:$M$3,0))*O1276*0.8,INDEX(Rate!$B$4:$M$25,MATCH('Line&amp;Pheonix'!N1276,Rate!$A$4:$A$25,0),MATCH('Line&amp;Pheonix'!L1276,Rate!$B$3:$M$3,0))*O1276)),"")</f>
        <v/>
      </c>
      <c r="T1276" s="42" t="str">
        <f t="shared" si="67"/>
        <v/>
      </c>
    </row>
    <row r="1277" spans="16:20">
      <c r="P1277" s="41" t="str">
        <f t="shared" si="65"/>
        <v/>
      </c>
      <c r="Q1277" s="41" t="str">
        <f t="shared" si="66"/>
        <v/>
      </c>
      <c r="R1277" s="41" t="str">
        <f>IFERROR(IF(K1277="handling and wharfage",SUM(P1277:Q1277),IF(OR(K1277="tank",K1277="car",K1277="boat"),INDEX(Rate!$B$4:$M$25,MATCH('Line&amp;Pheonix'!N1277,Rate!$A$4:$A$25,0),MATCH('Line&amp;Pheonix'!L1277,Rate!$B$3:$M$3,0))*O1277*0.8,INDEX(Rate!$B$4:$M$25,MATCH('Line&amp;Pheonix'!N1277,Rate!$A$4:$A$25,0),MATCH('Line&amp;Pheonix'!L1277,Rate!$B$3:$M$3,0))*O1277)),"")</f>
        <v/>
      </c>
      <c r="T1277" s="42" t="str">
        <f t="shared" si="67"/>
        <v/>
      </c>
    </row>
    <row r="1278" spans="16:20">
      <c r="P1278" s="41" t="str">
        <f t="shared" si="65"/>
        <v/>
      </c>
      <c r="Q1278" s="41" t="str">
        <f t="shared" si="66"/>
        <v/>
      </c>
      <c r="R1278" s="41" t="str">
        <f>IFERROR(IF(K1278="handling and wharfage",SUM(P1278:Q1278),IF(OR(K1278="tank",K1278="car",K1278="boat"),INDEX(Rate!$B$4:$M$25,MATCH('Line&amp;Pheonix'!N1278,Rate!$A$4:$A$25,0),MATCH('Line&amp;Pheonix'!L1278,Rate!$B$3:$M$3,0))*O1278*0.8,INDEX(Rate!$B$4:$M$25,MATCH('Line&amp;Pheonix'!N1278,Rate!$A$4:$A$25,0),MATCH('Line&amp;Pheonix'!L1278,Rate!$B$3:$M$3,0))*O1278)),"")</f>
        <v/>
      </c>
      <c r="T1278" s="42" t="str">
        <f t="shared" si="67"/>
        <v/>
      </c>
    </row>
    <row r="1279" spans="16:20">
      <c r="P1279" s="41" t="str">
        <f t="shared" si="65"/>
        <v/>
      </c>
      <c r="Q1279" s="41" t="str">
        <f t="shared" si="66"/>
        <v/>
      </c>
      <c r="R1279" s="41" t="str">
        <f>IFERROR(IF(K1279="handling and wharfage",SUM(P1279:Q1279),IF(OR(K1279="tank",K1279="car",K1279="boat"),INDEX(Rate!$B$4:$M$25,MATCH('Line&amp;Pheonix'!N1279,Rate!$A$4:$A$25,0),MATCH('Line&amp;Pheonix'!L1279,Rate!$B$3:$M$3,0))*O1279*0.8,INDEX(Rate!$B$4:$M$25,MATCH('Line&amp;Pheonix'!N1279,Rate!$A$4:$A$25,0),MATCH('Line&amp;Pheonix'!L1279,Rate!$B$3:$M$3,0))*O1279)),"")</f>
        <v/>
      </c>
      <c r="T1279" s="42" t="str">
        <f t="shared" si="67"/>
        <v/>
      </c>
    </row>
    <row r="1280" spans="16:20">
      <c r="P1280" s="41" t="str">
        <f t="shared" si="65"/>
        <v/>
      </c>
      <c r="Q1280" s="41" t="str">
        <f t="shared" si="66"/>
        <v/>
      </c>
      <c r="R1280" s="41" t="str">
        <f>IFERROR(IF(K1280="handling and wharfage",SUM(P1280:Q1280),IF(OR(K1280="tank",K1280="car",K1280="boat"),INDEX(Rate!$B$4:$M$25,MATCH('Line&amp;Pheonix'!N1280,Rate!$A$4:$A$25,0),MATCH('Line&amp;Pheonix'!L1280,Rate!$B$3:$M$3,0))*O1280*0.8,INDEX(Rate!$B$4:$M$25,MATCH('Line&amp;Pheonix'!N1280,Rate!$A$4:$A$25,0),MATCH('Line&amp;Pheonix'!L1280,Rate!$B$3:$M$3,0))*O1280)),"")</f>
        <v/>
      </c>
      <c r="T1280" s="42" t="str">
        <f t="shared" si="67"/>
        <v/>
      </c>
    </row>
    <row r="1281" spans="16:20">
      <c r="P1281" s="41" t="str">
        <f t="shared" si="65"/>
        <v/>
      </c>
      <c r="Q1281" s="41" t="str">
        <f t="shared" si="66"/>
        <v/>
      </c>
      <c r="R1281" s="41" t="str">
        <f>IFERROR(IF(K1281="handling and wharfage",SUM(P1281:Q1281),IF(OR(K1281="tank",K1281="car",K1281="boat"),INDEX(Rate!$B$4:$M$25,MATCH('Line&amp;Pheonix'!N1281,Rate!$A$4:$A$25,0),MATCH('Line&amp;Pheonix'!L1281,Rate!$B$3:$M$3,0))*O1281*0.8,INDEX(Rate!$B$4:$M$25,MATCH('Line&amp;Pheonix'!N1281,Rate!$A$4:$A$25,0),MATCH('Line&amp;Pheonix'!L1281,Rate!$B$3:$M$3,0))*O1281)),"")</f>
        <v/>
      </c>
      <c r="T1281" s="42" t="str">
        <f t="shared" si="67"/>
        <v/>
      </c>
    </row>
    <row r="1282" spans="16:20">
      <c r="P1282" s="41" t="str">
        <f t="shared" si="65"/>
        <v/>
      </c>
      <c r="Q1282" s="41" t="str">
        <f t="shared" si="66"/>
        <v/>
      </c>
      <c r="R1282" s="41" t="str">
        <f>IFERROR(IF(K1282="handling and wharfage",SUM(P1282:Q1282),IF(OR(K1282="tank",K1282="car",K1282="boat"),INDEX(Rate!$B$4:$M$25,MATCH('Line&amp;Pheonix'!N1282,Rate!$A$4:$A$25,0),MATCH('Line&amp;Pheonix'!L1282,Rate!$B$3:$M$3,0))*O1282*0.8,INDEX(Rate!$B$4:$M$25,MATCH('Line&amp;Pheonix'!N1282,Rate!$A$4:$A$25,0),MATCH('Line&amp;Pheonix'!L1282,Rate!$B$3:$M$3,0))*O1282)),"")</f>
        <v/>
      </c>
      <c r="T1282" s="42" t="str">
        <f t="shared" si="67"/>
        <v/>
      </c>
    </row>
    <row r="1283" spans="16:20">
      <c r="P1283" s="41" t="str">
        <f t="shared" si="65"/>
        <v/>
      </c>
      <c r="Q1283" s="41" t="str">
        <f t="shared" si="66"/>
        <v/>
      </c>
      <c r="R1283" s="41" t="str">
        <f>IFERROR(IF(K1283="handling and wharfage",SUM(P1283:Q1283),IF(OR(K1283="tank",K1283="car",K1283="boat"),INDEX(Rate!$B$4:$M$25,MATCH('Line&amp;Pheonix'!N1283,Rate!$A$4:$A$25,0),MATCH('Line&amp;Pheonix'!L1283,Rate!$B$3:$M$3,0))*O1283*0.8,INDEX(Rate!$B$4:$M$25,MATCH('Line&amp;Pheonix'!N1283,Rate!$A$4:$A$25,0),MATCH('Line&amp;Pheonix'!L1283,Rate!$B$3:$M$3,0))*O1283)),"")</f>
        <v/>
      </c>
      <c r="T1283" s="42" t="str">
        <f t="shared" si="67"/>
        <v/>
      </c>
    </row>
    <row r="1284" spans="16:20">
      <c r="P1284" s="41" t="str">
        <f t="shared" si="65"/>
        <v/>
      </c>
      <c r="Q1284" s="41" t="str">
        <f t="shared" si="66"/>
        <v/>
      </c>
      <c r="R1284" s="41" t="str">
        <f>IFERROR(IF(K1284="handling and wharfage",SUM(P1284:Q1284),IF(OR(K1284="tank",K1284="car",K1284="boat"),INDEX(Rate!$B$4:$M$25,MATCH('Line&amp;Pheonix'!N1284,Rate!$A$4:$A$25,0),MATCH('Line&amp;Pheonix'!L1284,Rate!$B$3:$M$3,0))*O1284*0.8,INDEX(Rate!$B$4:$M$25,MATCH('Line&amp;Pheonix'!N1284,Rate!$A$4:$A$25,0),MATCH('Line&amp;Pheonix'!L1284,Rate!$B$3:$M$3,0))*O1284)),"")</f>
        <v/>
      </c>
      <c r="T1284" s="42" t="str">
        <f t="shared" si="67"/>
        <v/>
      </c>
    </row>
    <row r="1285" spans="16:20">
      <c r="P1285" s="41" t="str">
        <f t="shared" si="65"/>
        <v/>
      </c>
      <c r="Q1285" s="41" t="str">
        <f t="shared" si="66"/>
        <v/>
      </c>
      <c r="R1285" s="41" t="str">
        <f>IFERROR(IF(K1285="handling and wharfage",SUM(P1285:Q1285),IF(OR(K1285="tank",K1285="car",K1285="boat"),INDEX(Rate!$B$4:$M$25,MATCH('Line&amp;Pheonix'!N1285,Rate!$A$4:$A$25,0),MATCH('Line&amp;Pheonix'!L1285,Rate!$B$3:$M$3,0))*O1285*0.8,INDEX(Rate!$B$4:$M$25,MATCH('Line&amp;Pheonix'!N1285,Rate!$A$4:$A$25,0),MATCH('Line&amp;Pheonix'!L1285,Rate!$B$3:$M$3,0))*O1285)),"")</f>
        <v/>
      </c>
      <c r="T1285" s="42" t="str">
        <f t="shared" si="67"/>
        <v/>
      </c>
    </row>
    <row r="1286" spans="16:20">
      <c r="P1286" s="41" t="str">
        <f t="shared" si="65"/>
        <v/>
      </c>
      <c r="Q1286" s="41" t="str">
        <f t="shared" si="66"/>
        <v/>
      </c>
      <c r="R1286" s="41" t="str">
        <f>IFERROR(IF(K1286="handling and wharfage",SUM(P1286:Q1286),IF(OR(K1286="tank",K1286="car",K1286="boat"),INDEX(Rate!$B$4:$M$25,MATCH('Line&amp;Pheonix'!N1286,Rate!$A$4:$A$25,0),MATCH('Line&amp;Pheonix'!L1286,Rate!$B$3:$M$3,0))*O1286*0.8,INDEX(Rate!$B$4:$M$25,MATCH('Line&amp;Pheonix'!N1286,Rate!$A$4:$A$25,0),MATCH('Line&amp;Pheonix'!L1286,Rate!$B$3:$M$3,0))*O1286)),"")</f>
        <v/>
      </c>
      <c r="T1286" s="42" t="str">
        <f t="shared" si="67"/>
        <v/>
      </c>
    </row>
    <row r="1287" spans="16:20">
      <c r="P1287" s="41" t="str">
        <f t="shared" si="65"/>
        <v/>
      </c>
      <c r="Q1287" s="41" t="str">
        <f t="shared" si="66"/>
        <v/>
      </c>
      <c r="R1287" s="41" t="str">
        <f>IFERROR(IF(K1287="handling and wharfage",SUM(P1287:Q1287),IF(OR(K1287="tank",K1287="car",K1287="boat"),INDEX(Rate!$B$4:$M$25,MATCH('Line&amp;Pheonix'!N1287,Rate!$A$4:$A$25,0),MATCH('Line&amp;Pheonix'!L1287,Rate!$B$3:$M$3,0))*O1287*0.8,INDEX(Rate!$B$4:$M$25,MATCH('Line&amp;Pheonix'!N1287,Rate!$A$4:$A$25,0),MATCH('Line&amp;Pheonix'!L1287,Rate!$B$3:$M$3,0))*O1287)),"")</f>
        <v/>
      </c>
      <c r="T1287" s="42" t="str">
        <f t="shared" si="67"/>
        <v/>
      </c>
    </row>
    <row r="1288" spans="16:20">
      <c r="P1288" s="41" t="str">
        <f t="shared" si="65"/>
        <v/>
      </c>
      <c r="Q1288" s="41" t="str">
        <f t="shared" si="66"/>
        <v/>
      </c>
      <c r="R1288" s="41" t="str">
        <f>IFERROR(IF(K1288="handling and wharfage",SUM(P1288:Q1288),IF(OR(K1288="tank",K1288="car",K1288="boat"),INDEX(Rate!$B$4:$M$25,MATCH('Line&amp;Pheonix'!N1288,Rate!$A$4:$A$25,0),MATCH('Line&amp;Pheonix'!L1288,Rate!$B$3:$M$3,0))*O1288*0.8,INDEX(Rate!$B$4:$M$25,MATCH('Line&amp;Pheonix'!N1288,Rate!$A$4:$A$25,0),MATCH('Line&amp;Pheonix'!L1288,Rate!$B$3:$M$3,0))*O1288)),"")</f>
        <v/>
      </c>
      <c r="T1288" s="42" t="str">
        <f t="shared" si="67"/>
        <v/>
      </c>
    </row>
    <row r="1289" spans="16:20">
      <c r="P1289" s="41" t="str">
        <f t="shared" si="65"/>
        <v/>
      </c>
      <c r="Q1289" s="41" t="str">
        <f t="shared" si="66"/>
        <v/>
      </c>
      <c r="R1289" s="41" t="str">
        <f>IFERROR(IF(K1289="handling and wharfage",SUM(P1289:Q1289),IF(OR(K1289="tank",K1289="car",K1289="boat"),INDEX(Rate!$B$4:$M$25,MATCH('Line&amp;Pheonix'!N1289,Rate!$A$4:$A$25,0),MATCH('Line&amp;Pheonix'!L1289,Rate!$B$3:$M$3,0))*O1289*0.8,INDEX(Rate!$B$4:$M$25,MATCH('Line&amp;Pheonix'!N1289,Rate!$A$4:$A$25,0),MATCH('Line&amp;Pheonix'!L1289,Rate!$B$3:$M$3,0))*O1289)),"")</f>
        <v/>
      </c>
      <c r="T1289" s="42" t="str">
        <f t="shared" si="67"/>
        <v/>
      </c>
    </row>
    <row r="1290" spans="16:20">
      <c r="P1290" s="41" t="str">
        <f t="shared" si="65"/>
        <v/>
      </c>
      <c r="Q1290" s="41" t="str">
        <f t="shared" si="66"/>
        <v/>
      </c>
      <c r="R1290" s="41" t="str">
        <f>IFERROR(IF(K1290="handling and wharfage",SUM(P1290:Q1290),IF(OR(K1290="tank",K1290="car",K1290="boat"),INDEX(Rate!$B$4:$M$25,MATCH('Line&amp;Pheonix'!N1290,Rate!$A$4:$A$25,0),MATCH('Line&amp;Pheonix'!L1290,Rate!$B$3:$M$3,0))*O1290*0.8,INDEX(Rate!$B$4:$M$25,MATCH('Line&amp;Pheonix'!N1290,Rate!$A$4:$A$25,0),MATCH('Line&amp;Pheonix'!L1290,Rate!$B$3:$M$3,0))*O1290)),"")</f>
        <v/>
      </c>
      <c r="T1290" s="42" t="str">
        <f t="shared" si="67"/>
        <v/>
      </c>
    </row>
    <row r="1291" spans="16:20">
      <c r="P1291" s="41" t="str">
        <f t="shared" si="65"/>
        <v/>
      </c>
      <c r="Q1291" s="41" t="str">
        <f t="shared" si="66"/>
        <v/>
      </c>
      <c r="R1291" s="41" t="str">
        <f>IFERROR(IF(K1291="handling and wharfage",SUM(P1291:Q1291),IF(OR(K1291="tank",K1291="car",K1291="boat"),INDEX(Rate!$B$4:$M$25,MATCH('Line&amp;Pheonix'!N1291,Rate!$A$4:$A$25,0),MATCH('Line&amp;Pheonix'!L1291,Rate!$B$3:$M$3,0))*O1291*0.8,INDEX(Rate!$B$4:$M$25,MATCH('Line&amp;Pheonix'!N1291,Rate!$A$4:$A$25,0),MATCH('Line&amp;Pheonix'!L1291,Rate!$B$3:$M$3,0))*O1291)),"")</f>
        <v/>
      </c>
      <c r="T1291" s="42" t="str">
        <f t="shared" si="67"/>
        <v/>
      </c>
    </row>
    <row r="1292" spans="16:20">
      <c r="P1292" s="41" t="str">
        <f t="shared" si="65"/>
        <v/>
      </c>
      <c r="Q1292" s="41" t="str">
        <f t="shared" si="66"/>
        <v/>
      </c>
      <c r="R1292" s="41" t="str">
        <f>IFERROR(IF(K1292="handling and wharfage",SUM(P1292:Q1292),IF(OR(K1292="tank",K1292="car",K1292="boat"),INDEX(Rate!$B$4:$M$25,MATCH('Line&amp;Pheonix'!N1292,Rate!$A$4:$A$25,0),MATCH('Line&amp;Pheonix'!L1292,Rate!$B$3:$M$3,0))*O1292*0.8,INDEX(Rate!$B$4:$M$25,MATCH('Line&amp;Pheonix'!N1292,Rate!$A$4:$A$25,0),MATCH('Line&amp;Pheonix'!L1292,Rate!$B$3:$M$3,0))*O1292)),"")</f>
        <v/>
      </c>
      <c r="T1292" s="42" t="str">
        <f t="shared" si="67"/>
        <v/>
      </c>
    </row>
    <row r="1293" spans="16:20">
      <c r="P1293" s="41" t="str">
        <f t="shared" si="65"/>
        <v/>
      </c>
      <c r="Q1293" s="41" t="str">
        <f t="shared" si="66"/>
        <v/>
      </c>
      <c r="R1293" s="41" t="str">
        <f>IFERROR(IF(K1293="handling and wharfage",SUM(P1293:Q1293),IF(OR(K1293="tank",K1293="car",K1293="boat"),INDEX(Rate!$B$4:$M$25,MATCH('Line&amp;Pheonix'!N1293,Rate!$A$4:$A$25,0),MATCH('Line&amp;Pheonix'!L1293,Rate!$B$3:$M$3,0))*O1293*0.8,INDEX(Rate!$B$4:$M$25,MATCH('Line&amp;Pheonix'!N1293,Rate!$A$4:$A$25,0),MATCH('Line&amp;Pheonix'!L1293,Rate!$B$3:$M$3,0))*O1293)),"")</f>
        <v/>
      </c>
      <c r="T1293" s="42" t="str">
        <f t="shared" si="67"/>
        <v/>
      </c>
    </row>
    <row r="1294" spans="16:20">
      <c r="P1294" s="41" t="str">
        <f t="shared" si="65"/>
        <v/>
      </c>
      <c r="Q1294" s="41" t="str">
        <f t="shared" si="66"/>
        <v/>
      </c>
      <c r="R1294" s="41" t="str">
        <f>IFERROR(IF(K1294="handling and wharfage",SUM(P1294:Q1294),IF(OR(K1294="tank",K1294="car",K1294="boat"),INDEX(Rate!$B$4:$M$25,MATCH('Line&amp;Pheonix'!N1294,Rate!$A$4:$A$25,0),MATCH('Line&amp;Pheonix'!L1294,Rate!$B$3:$M$3,0))*O1294*0.8,INDEX(Rate!$B$4:$M$25,MATCH('Line&amp;Pheonix'!N1294,Rate!$A$4:$A$25,0),MATCH('Line&amp;Pheonix'!L1294,Rate!$B$3:$M$3,0))*O1294)),"")</f>
        <v/>
      </c>
      <c r="T1294" s="42" t="str">
        <f t="shared" si="67"/>
        <v/>
      </c>
    </row>
    <row r="1295" spans="16:20">
      <c r="P1295" s="41" t="str">
        <f t="shared" si="65"/>
        <v/>
      </c>
      <c r="Q1295" s="41" t="str">
        <f t="shared" si="66"/>
        <v/>
      </c>
      <c r="R1295" s="41" t="str">
        <f>IFERROR(IF(K1295="handling and wharfage",SUM(P1295:Q1295),IF(OR(K1295="tank",K1295="car",K1295="boat"),INDEX(Rate!$B$4:$M$25,MATCH('Line&amp;Pheonix'!N1295,Rate!$A$4:$A$25,0),MATCH('Line&amp;Pheonix'!L1295,Rate!$B$3:$M$3,0))*O1295*0.8,INDEX(Rate!$B$4:$M$25,MATCH('Line&amp;Pheonix'!N1295,Rate!$A$4:$A$25,0),MATCH('Line&amp;Pheonix'!L1295,Rate!$B$3:$M$3,0))*O1295)),"")</f>
        <v/>
      </c>
      <c r="T1295" s="42" t="str">
        <f t="shared" si="67"/>
        <v/>
      </c>
    </row>
    <row r="1296" spans="16:20">
      <c r="P1296" s="41" t="str">
        <f t="shared" si="65"/>
        <v/>
      </c>
      <c r="Q1296" s="41" t="str">
        <f t="shared" si="66"/>
        <v/>
      </c>
      <c r="R1296" s="41" t="str">
        <f>IFERROR(IF(K1296="handling and wharfage",SUM(P1296:Q1296),IF(OR(K1296="tank",K1296="car",K1296="boat"),INDEX(Rate!$B$4:$M$25,MATCH('Line&amp;Pheonix'!N1296,Rate!$A$4:$A$25,0),MATCH('Line&amp;Pheonix'!L1296,Rate!$B$3:$M$3,0))*O1296*0.8,INDEX(Rate!$B$4:$M$25,MATCH('Line&amp;Pheonix'!N1296,Rate!$A$4:$A$25,0),MATCH('Line&amp;Pheonix'!L1296,Rate!$B$3:$M$3,0))*O1296)),"")</f>
        <v/>
      </c>
      <c r="T1296" s="42" t="str">
        <f t="shared" si="67"/>
        <v/>
      </c>
    </row>
    <row r="1297" spans="16:20">
      <c r="P1297" s="41" t="str">
        <f t="shared" si="65"/>
        <v/>
      </c>
      <c r="Q1297" s="41" t="str">
        <f t="shared" si="66"/>
        <v/>
      </c>
      <c r="R1297" s="41" t="str">
        <f>IFERROR(IF(K1297="handling and wharfage",SUM(P1297:Q1297),IF(OR(K1297="tank",K1297="car",K1297="boat"),INDEX(Rate!$B$4:$M$25,MATCH('Line&amp;Pheonix'!N1297,Rate!$A$4:$A$25,0),MATCH('Line&amp;Pheonix'!L1297,Rate!$B$3:$M$3,0))*O1297*0.8,INDEX(Rate!$B$4:$M$25,MATCH('Line&amp;Pheonix'!N1297,Rate!$A$4:$A$25,0),MATCH('Line&amp;Pheonix'!L1297,Rate!$B$3:$M$3,0))*O1297)),"")</f>
        <v/>
      </c>
      <c r="T1297" s="42" t="str">
        <f t="shared" si="67"/>
        <v/>
      </c>
    </row>
    <row r="1298" spans="16:20">
      <c r="P1298" s="41" t="str">
        <f t="shared" si="65"/>
        <v/>
      </c>
      <c r="Q1298" s="41" t="str">
        <f t="shared" si="66"/>
        <v/>
      </c>
      <c r="R1298" s="41" t="str">
        <f>IFERROR(IF(K1298="handling and wharfage",SUM(P1298:Q1298),IF(OR(K1298="tank",K1298="car",K1298="boat"),INDEX(Rate!$B$4:$M$25,MATCH('Line&amp;Pheonix'!N1298,Rate!$A$4:$A$25,0),MATCH('Line&amp;Pheonix'!L1298,Rate!$B$3:$M$3,0))*O1298*0.8,INDEX(Rate!$B$4:$M$25,MATCH('Line&amp;Pheonix'!N1298,Rate!$A$4:$A$25,0),MATCH('Line&amp;Pheonix'!L1298,Rate!$B$3:$M$3,0))*O1298)),"")</f>
        <v/>
      </c>
      <c r="T1298" s="42" t="str">
        <f t="shared" si="67"/>
        <v/>
      </c>
    </row>
    <row r="1299" spans="16:20">
      <c r="P1299" s="41" t="str">
        <f t="shared" si="65"/>
        <v/>
      </c>
      <c r="Q1299" s="41" t="str">
        <f t="shared" si="66"/>
        <v/>
      </c>
      <c r="R1299" s="41" t="str">
        <f>IFERROR(IF(K1299="handling and wharfage",SUM(P1299:Q1299),IF(OR(K1299="tank",K1299="car",K1299="boat"),INDEX(Rate!$B$4:$M$25,MATCH('Line&amp;Pheonix'!N1299,Rate!$A$4:$A$25,0),MATCH('Line&amp;Pheonix'!L1299,Rate!$B$3:$M$3,0))*O1299*0.8,INDEX(Rate!$B$4:$M$25,MATCH('Line&amp;Pheonix'!N1299,Rate!$A$4:$A$25,0),MATCH('Line&amp;Pheonix'!L1299,Rate!$B$3:$M$3,0))*O1299)),"")</f>
        <v/>
      </c>
      <c r="T1299" s="42" t="str">
        <f t="shared" si="67"/>
        <v/>
      </c>
    </row>
    <row r="1300" spans="16:20">
      <c r="P1300" s="41" t="str">
        <f t="shared" si="65"/>
        <v/>
      </c>
      <c r="Q1300" s="41" t="str">
        <f t="shared" si="66"/>
        <v/>
      </c>
      <c r="R1300" s="41" t="str">
        <f>IFERROR(IF(K1300="handling and wharfage",SUM(P1300:Q1300),IF(OR(K1300="tank",K1300="car",K1300="boat"),INDEX(Rate!$B$4:$M$25,MATCH('Line&amp;Pheonix'!N1300,Rate!$A$4:$A$25,0),MATCH('Line&amp;Pheonix'!L1300,Rate!$B$3:$M$3,0))*O1300*0.8,INDEX(Rate!$B$4:$M$25,MATCH('Line&amp;Pheonix'!N1300,Rate!$A$4:$A$25,0),MATCH('Line&amp;Pheonix'!L1300,Rate!$B$3:$M$3,0))*O1300)),"")</f>
        <v/>
      </c>
      <c r="T1300" s="42" t="str">
        <f t="shared" si="67"/>
        <v/>
      </c>
    </row>
    <row r="1301" spans="16:20">
      <c r="P1301" s="41" t="str">
        <f t="shared" si="65"/>
        <v/>
      </c>
      <c r="Q1301" s="41" t="str">
        <f t="shared" si="66"/>
        <v/>
      </c>
      <c r="R1301" s="41" t="str">
        <f>IFERROR(IF(K1301="handling and wharfage",SUM(P1301:Q1301),IF(OR(K1301="tank",K1301="car",K1301="boat"),INDEX(Rate!$B$4:$M$25,MATCH('Line&amp;Pheonix'!N1301,Rate!$A$4:$A$25,0),MATCH('Line&amp;Pheonix'!L1301,Rate!$B$3:$M$3,0))*O1301*0.8,INDEX(Rate!$B$4:$M$25,MATCH('Line&amp;Pheonix'!N1301,Rate!$A$4:$A$25,0),MATCH('Line&amp;Pheonix'!L1301,Rate!$B$3:$M$3,0))*O1301)),"")</f>
        <v/>
      </c>
      <c r="T1301" s="42" t="str">
        <f t="shared" si="67"/>
        <v/>
      </c>
    </row>
    <row r="1302" spans="16:20">
      <c r="P1302" s="41" t="str">
        <f t="shared" si="65"/>
        <v/>
      </c>
      <c r="Q1302" s="41" t="str">
        <f t="shared" si="66"/>
        <v/>
      </c>
      <c r="R1302" s="41" t="str">
        <f>IFERROR(IF(K1302="handling and wharfage",SUM(P1302:Q1302),IF(OR(K1302="tank",K1302="car",K1302="boat"),INDEX(Rate!$B$4:$M$25,MATCH('Line&amp;Pheonix'!N1302,Rate!$A$4:$A$25,0),MATCH('Line&amp;Pheonix'!L1302,Rate!$B$3:$M$3,0))*O1302*0.8,INDEX(Rate!$B$4:$M$25,MATCH('Line&amp;Pheonix'!N1302,Rate!$A$4:$A$25,0),MATCH('Line&amp;Pheonix'!L1302,Rate!$B$3:$M$3,0))*O1302)),"")</f>
        <v/>
      </c>
      <c r="T1302" s="42" t="str">
        <f t="shared" si="67"/>
        <v/>
      </c>
    </row>
    <row r="1303" spans="16:20">
      <c r="P1303" s="41" t="str">
        <f t="shared" si="65"/>
        <v/>
      </c>
      <c r="Q1303" s="41" t="str">
        <f t="shared" si="66"/>
        <v/>
      </c>
      <c r="R1303" s="41" t="str">
        <f>IFERROR(IF(K1303="handling and wharfage",SUM(P1303:Q1303),IF(OR(K1303="tank",K1303="car",K1303="boat"),INDEX(Rate!$B$4:$M$25,MATCH('Line&amp;Pheonix'!N1303,Rate!$A$4:$A$25,0),MATCH('Line&amp;Pheonix'!L1303,Rate!$B$3:$M$3,0))*O1303*0.8,INDEX(Rate!$B$4:$M$25,MATCH('Line&amp;Pheonix'!N1303,Rate!$A$4:$A$25,0),MATCH('Line&amp;Pheonix'!L1303,Rate!$B$3:$M$3,0))*O1303)),"")</f>
        <v/>
      </c>
      <c r="T1303" s="42" t="str">
        <f t="shared" si="67"/>
        <v/>
      </c>
    </row>
    <row r="1304" spans="16:20">
      <c r="P1304" s="41" t="str">
        <f t="shared" si="65"/>
        <v/>
      </c>
      <c r="Q1304" s="41" t="str">
        <f t="shared" si="66"/>
        <v/>
      </c>
      <c r="R1304" s="41" t="str">
        <f>IFERROR(IF(K1304="handling and wharfage",SUM(P1304:Q1304),IF(OR(K1304="tank",K1304="car",K1304="boat"),INDEX(Rate!$B$4:$M$25,MATCH('Line&amp;Pheonix'!N1304,Rate!$A$4:$A$25,0),MATCH('Line&amp;Pheonix'!L1304,Rate!$B$3:$M$3,0))*O1304*0.8,INDEX(Rate!$B$4:$M$25,MATCH('Line&amp;Pheonix'!N1304,Rate!$A$4:$A$25,0),MATCH('Line&amp;Pheonix'!L1304,Rate!$B$3:$M$3,0))*O1304)),"")</f>
        <v/>
      </c>
      <c r="T1304" s="42" t="str">
        <f t="shared" si="67"/>
        <v/>
      </c>
    </row>
    <row r="1305" spans="16:20">
      <c r="P1305" s="41" t="str">
        <f t="shared" si="65"/>
        <v/>
      </c>
      <c r="Q1305" s="41" t="str">
        <f t="shared" si="66"/>
        <v/>
      </c>
      <c r="R1305" s="41" t="str">
        <f>IFERROR(IF(K1305="handling and wharfage",SUM(P1305:Q1305),IF(OR(K1305="tank",K1305="car",K1305="boat"),INDEX(Rate!$B$4:$M$25,MATCH('Line&amp;Pheonix'!N1305,Rate!$A$4:$A$25,0),MATCH('Line&amp;Pheonix'!L1305,Rate!$B$3:$M$3,0))*O1305*0.8,INDEX(Rate!$B$4:$M$25,MATCH('Line&amp;Pheonix'!N1305,Rate!$A$4:$A$25,0),MATCH('Line&amp;Pheonix'!L1305,Rate!$B$3:$M$3,0))*O1305)),"")</f>
        <v/>
      </c>
      <c r="T1305" s="42" t="str">
        <f t="shared" si="67"/>
        <v/>
      </c>
    </row>
    <row r="1306" spans="16:20">
      <c r="P1306" s="41" t="str">
        <f t="shared" si="65"/>
        <v/>
      </c>
      <c r="Q1306" s="41" t="str">
        <f t="shared" si="66"/>
        <v/>
      </c>
      <c r="R1306" s="41" t="str">
        <f>IFERROR(IF(K1306="handling and wharfage",SUM(P1306:Q1306),IF(OR(K1306="tank",K1306="car",K1306="boat"),INDEX(Rate!$B$4:$M$25,MATCH('Line&amp;Pheonix'!N1306,Rate!$A$4:$A$25,0),MATCH('Line&amp;Pheonix'!L1306,Rate!$B$3:$M$3,0))*O1306*0.8,INDEX(Rate!$B$4:$M$25,MATCH('Line&amp;Pheonix'!N1306,Rate!$A$4:$A$25,0),MATCH('Line&amp;Pheonix'!L1306,Rate!$B$3:$M$3,0))*O1306)),"")</f>
        <v/>
      </c>
      <c r="T1306" s="42" t="str">
        <f t="shared" si="67"/>
        <v/>
      </c>
    </row>
    <row r="1307" spans="16:20">
      <c r="P1307" s="41" t="str">
        <f t="shared" si="65"/>
        <v/>
      </c>
      <c r="Q1307" s="41" t="str">
        <f t="shared" si="66"/>
        <v/>
      </c>
      <c r="R1307" s="41" t="str">
        <f>IFERROR(IF(K1307="handling and wharfage",SUM(P1307:Q1307),IF(OR(K1307="tank",K1307="car",K1307="boat"),INDEX(Rate!$B$4:$M$25,MATCH('Line&amp;Pheonix'!N1307,Rate!$A$4:$A$25,0),MATCH('Line&amp;Pheonix'!L1307,Rate!$B$3:$M$3,0))*O1307*0.8,INDEX(Rate!$B$4:$M$25,MATCH('Line&amp;Pheonix'!N1307,Rate!$A$4:$A$25,0),MATCH('Line&amp;Pheonix'!L1307,Rate!$B$3:$M$3,0))*O1307)),"")</f>
        <v/>
      </c>
      <c r="T1307" s="42" t="str">
        <f t="shared" si="67"/>
        <v/>
      </c>
    </row>
    <row r="1308" spans="16:20">
      <c r="P1308" s="41" t="str">
        <f t="shared" si="65"/>
        <v/>
      </c>
      <c r="Q1308" s="41" t="str">
        <f t="shared" si="66"/>
        <v/>
      </c>
      <c r="R1308" s="41" t="str">
        <f>IFERROR(IF(K1308="handling and wharfage",SUM(P1308:Q1308),IF(OR(K1308="tank",K1308="car",K1308="boat"),INDEX(Rate!$B$4:$M$25,MATCH('Line&amp;Pheonix'!N1308,Rate!$A$4:$A$25,0),MATCH('Line&amp;Pheonix'!L1308,Rate!$B$3:$M$3,0))*O1308*0.8,INDEX(Rate!$B$4:$M$25,MATCH('Line&amp;Pheonix'!N1308,Rate!$A$4:$A$25,0),MATCH('Line&amp;Pheonix'!L1308,Rate!$B$3:$M$3,0))*O1308)),"")</f>
        <v/>
      </c>
      <c r="T1308" s="42" t="str">
        <f t="shared" si="67"/>
        <v/>
      </c>
    </row>
    <row r="1309" spans="16:20">
      <c r="P1309" s="41" t="str">
        <f t="shared" si="65"/>
        <v/>
      </c>
      <c r="Q1309" s="41" t="str">
        <f t="shared" si="66"/>
        <v/>
      </c>
      <c r="R1309" s="41" t="str">
        <f>IFERROR(IF(K1309="handling and wharfage",SUM(P1309:Q1309),IF(OR(K1309="tank",K1309="car",K1309="boat"),INDEX(Rate!$B$4:$M$25,MATCH('Line&amp;Pheonix'!N1309,Rate!$A$4:$A$25,0),MATCH('Line&amp;Pheonix'!L1309,Rate!$B$3:$M$3,0))*O1309*0.8,INDEX(Rate!$B$4:$M$25,MATCH('Line&amp;Pheonix'!N1309,Rate!$A$4:$A$25,0),MATCH('Line&amp;Pheonix'!L1309,Rate!$B$3:$M$3,0))*O1309)),"")</f>
        <v/>
      </c>
      <c r="T1309" s="42" t="str">
        <f t="shared" si="67"/>
        <v/>
      </c>
    </row>
    <row r="1310" spans="16:20">
      <c r="P1310" s="41" t="str">
        <f t="shared" si="65"/>
        <v/>
      </c>
      <c r="Q1310" s="41" t="str">
        <f t="shared" si="66"/>
        <v/>
      </c>
      <c r="R1310" s="41" t="str">
        <f>IFERROR(IF(K1310="handling and wharfage",SUM(P1310:Q1310),IF(OR(K1310="tank",K1310="car",K1310="boat"),INDEX(Rate!$B$4:$M$25,MATCH('Line&amp;Pheonix'!N1310,Rate!$A$4:$A$25,0),MATCH('Line&amp;Pheonix'!L1310,Rate!$B$3:$M$3,0))*O1310*0.8,INDEX(Rate!$B$4:$M$25,MATCH('Line&amp;Pheonix'!N1310,Rate!$A$4:$A$25,0),MATCH('Line&amp;Pheonix'!L1310,Rate!$B$3:$M$3,0))*O1310)),"")</f>
        <v/>
      </c>
      <c r="T1310" s="42" t="str">
        <f t="shared" si="67"/>
        <v/>
      </c>
    </row>
    <row r="1311" spans="16:20">
      <c r="P1311" s="41" t="str">
        <f t="shared" si="65"/>
        <v/>
      </c>
      <c r="Q1311" s="41" t="str">
        <f t="shared" si="66"/>
        <v/>
      </c>
      <c r="R1311" s="41" t="str">
        <f>IFERROR(IF(K1311="handling and wharfage",SUM(P1311:Q1311),IF(OR(K1311="tank",K1311="car",K1311="boat"),INDEX(Rate!$B$4:$M$25,MATCH('Line&amp;Pheonix'!N1311,Rate!$A$4:$A$25,0),MATCH('Line&amp;Pheonix'!L1311,Rate!$B$3:$M$3,0))*O1311*0.8,INDEX(Rate!$B$4:$M$25,MATCH('Line&amp;Pheonix'!N1311,Rate!$A$4:$A$25,0),MATCH('Line&amp;Pheonix'!L1311,Rate!$B$3:$M$3,0))*O1311)),"")</f>
        <v/>
      </c>
      <c r="T1311" s="42" t="str">
        <f t="shared" si="67"/>
        <v/>
      </c>
    </row>
    <row r="1312" spans="16:20">
      <c r="P1312" s="41" t="str">
        <f t="shared" si="65"/>
        <v/>
      </c>
      <c r="Q1312" s="41" t="str">
        <f t="shared" si="66"/>
        <v/>
      </c>
      <c r="R1312" s="41" t="str">
        <f>IFERROR(IF(K1312="handling and wharfage",SUM(P1312:Q1312),IF(OR(K1312="tank",K1312="car",K1312="boat"),INDEX(Rate!$B$4:$M$25,MATCH('Line&amp;Pheonix'!N1312,Rate!$A$4:$A$25,0),MATCH('Line&amp;Pheonix'!L1312,Rate!$B$3:$M$3,0))*O1312*0.8,INDEX(Rate!$B$4:$M$25,MATCH('Line&amp;Pheonix'!N1312,Rate!$A$4:$A$25,0),MATCH('Line&amp;Pheonix'!L1312,Rate!$B$3:$M$3,0))*O1312)),"")</f>
        <v/>
      </c>
      <c r="T1312" s="42" t="str">
        <f t="shared" si="67"/>
        <v/>
      </c>
    </row>
    <row r="1313" spans="16:20">
      <c r="P1313" s="41" t="str">
        <f t="shared" si="65"/>
        <v/>
      </c>
      <c r="Q1313" s="41" t="str">
        <f t="shared" si="66"/>
        <v/>
      </c>
      <c r="R1313" s="41" t="str">
        <f>IFERROR(IF(K1313="handling and wharfage",SUM(P1313:Q1313),IF(OR(K1313="tank",K1313="car",K1313="boat"),INDEX(Rate!$B$4:$M$25,MATCH('Line&amp;Pheonix'!N1313,Rate!$A$4:$A$25,0),MATCH('Line&amp;Pheonix'!L1313,Rate!$B$3:$M$3,0))*O1313*0.8,INDEX(Rate!$B$4:$M$25,MATCH('Line&amp;Pheonix'!N1313,Rate!$A$4:$A$25,0),MATCH('Line&amp;Pheonix'!L1313,Rate!$B$3:$M$3,0))*O1313)),"")</f>
        <v/>
      </c>
      <c r="T1313" s="42" t="str">
        <f t="shared" si="67"/>
        <v/>
      </c>
    </row>
    <row r="1314" spans="16:20">
      <c r="P1314" s="41" t="str">
        <f t="shared" si="65"/>
        <v/>
      </c>
      <c r="Q1314" s="41" t="str">
        <f t="shared" si="66"/>
        <v/>
      </c>
      <c r="R1314" s="41" t="str">
        <f>IFERROR(IF(K1314="handling and wharfage",SUM(P1314:Q1314),IF(OR(K1314="tank",K1314="car",K1314="boat"),INDEX(Rate!$B$4:$M$25,MATCH('Line&amp;Pheonix'!N1314,Rate!$A$4:$A$25,0),MATCH('Line&amp;Pheonix'!L1314,Rate!$B$3:$M$3,0))*O1314*0.8,INDEX(Rate!$B$4:$M$25,MATCH('Line&amp;Pheonix'!N1314,Rate!$A$4:$A$25,0),MATCH('Line&amp;Pheonix'!L1314,Rate!$B$3:$M$3,0))*O1314)),"")</f>
        <v/>
      </c>
      <c r="T1314" s="42" t="str">
        <f t="shared" si="67"/>
        <v/>
      </c>
    </row>
    <row r="1315" spans="16:20">
      <c r="P1315" s="41" t="str">
        <f t="shared" si="65"/>
        <v/>
      </c>
      <c r="Q1315" s="41" t="str">
        <f t="shared" si="66"/>
        <v/>
      </c>
      <c r="R1315" s="41" t="str">
        <f>IFERROR(IF(K1315="handling and wharfage",SUM(P1315:Q1315),IF(OR(K1315="tank",K1315="car",K1315="boat"),INDEX(Rate!$B$4:$M$25,MATCH('Line&amp;Pheonix'!N1315,Rate!$A$4:$A$25,0),MATCH('Line&amp;Pheonix'!L1315,Rate!$B$3:$M$3,0))*O1315*0.8,INDEX(Rate!$B$4:$M$25,MATCH('Line&amp;Pheonix'!N1315,Rate!$A$4:$A$25,0),MATCH('Line&amp;Pheonix'!L1315,Rate!$B$3:$M$3,0))*O1315)),"")</f>
        <v/>
      </c>
      <c r="T1315" s="42" t="str">
        <f t="shared" si="67"/>
        <v/>
      </c>
    </row>
    <row r="1316" spans="16:20">
      <c r="P1316" s="41" t="str">
        <f t="shared" si="65"/>
        <v/>
      </c>
      <c r="Q1316" s="41" t="str">
        <f t="shared" si="66"/>
        <v/>
      </c>
      <c r="R1316" s="41" t="str">
        <f>IFERROR(IF(K1316="handling and wharfage",SUM(P1316:Q1316),IF(OR(K1316="tank",K1316="car",K1316="boat"),INDEX(Rate!$B$4:$M$25,MATCH('Line&amp;Pheonix'!N1316,Rate!$A$4:$A$25,0),MATCH('Line&amp;Pheonix'!L1316,Rate!$B$3:$M$3,0))*O1316*0.8,INDEX(Rate!$B$4:$M$25,MATCH('Line&amp;Pheonix'!N1316,Rate!$A$4:$A$25,0),MATCH('Line&amp;Pheonix'!L1316,Rate!$B$3:$M$3,0))*O1316)),"")</f>
        <v/>
      </c>
      <c r="T1316" s="42" t="str">
        <f t="shared" si="67"/>
        <v/>
      </c>
    </row>
    <row r="1317" spans="16:20">
      <c r="P1317" s="41" t="str">
        <f t="shared" si="65"/>
        <v/>
      </c>
      <c r="Q1317" s="41" t="str">
        <f t="shared" si="66"/>
        <v/>
      </c>
      <c r="R1317" s="41" t="str">
        <f>IFERROR(IF(K1317="handling and wharfage",SUM(P1317:Q1317),IF(OR(K1317="tank",K1317="car",K1317="boat"),INDEX(Rate!$B$4:$M$25,MATCH('Line&amp;Pheonix'!N1317,Rate!$A$4:$A$25,0),MATCH('Line&amp;Pheonix'!L1317,Rate!$B$3:$M$3,0))*O1317*0.8,INDEX(Rate!$B$4:$M$25,MATCH('Line&amp;Pheonix'!N1317,Rate!$A$4:$A$25,0),MATCH('Line&amp;Pheonix'!L1317,Rate!$B$3:$M$3,0))*O1317)),"")</f>
        <v/>
      </c>
      <c r="T1317" s="42" t="str">
        <f t="shared" si="67"/>
        <v/>
      </c>
    </row>
    <row r="1318" spans="16:20">
      <c r="P1318" s="41" t="str">
        <f t="shared" si="65"/>
        <v/>
      </c>
      <c r="Q1318" s="41" t="str">
        <f t="shared" si="66"/>
        <v/>
      </c>
      <c r="R1318" s="41" t="str">
        <f>IFERROR(IF(K1318="handling and wharfage",SUM(P1318:Q1318),IF(OR(K1318="tank",K1318="car",K1318="boat"),INDEX(Rate!$B$4:$M$25,MATCH('Line&amp;Pheonix'!N1318,Rate!$A$4:$A$25,0),MATCH('Line&amp;Pheonix'!L1318,Rate!$B$3:$M$3,0))*O1318*0.8,INDEX(Rate!$B$4:$M$25,MATCH('Line&amp;Pheonix'!N1318,Rate!$A$4:$A$25,0),MATCH('Line&amp;Pheonix'!L1318,Rate!$B$3:$M$3,0))*O1318)),"")</f>
        <v/>
      </c>
      <c r="T1318" s="42" t="str">
        <f t="shared" si="67"/>
        <v/>
      </c>
    </row>
    <row r="1319" spans="16:20">
      <c r="P1319" s="41" t="str">
        <f t="shared" si="65"/>
        <v/>
      </c>
      <c r="Q1319" s="41" t="str">
        <f t="shared" si="66"/>
        <v/>
      </c>
      <c r="R1319" s="41" t="str">
        <f>IFERROR(IF(K1319="handling and wharfage",SUM(P1319:Q1319),IF(OR(K1319="tank",K1319="car",K1319="boat"),INDEX(Rate!$B$4:$M$25,MATCH('Line&amp;Pheonix'!N1319,Rate!$A$4:$A$25,0),MATCH('Line&amp;Pheonix'!L1319,Rate!$B$3:$M$3,0))*O1319*0.8,INDEX(Rate!$B$4:$M$25,MATCH('Line&amp;Pheonix'!N1319,Rate!$A$4:$A$25,0),MATCH('Line&amp;Pheonix'!L1319,Rate!$B$3:$M$3,0))*O1319)),"")</f>
        <v/>
      </c>
      <c r="T1319" s="42" t="str">
        <f t="shared" si="67"/>
        <v/>
      </c>
    </row>
    <row r="1320" spans="16:20">
      <c r="P1320" s="41" t="str">
        <f t="shared" si="65"/>
        <v/>
      </c>
      <c r="Q1320" s="41" t="str">
        <f t="shared" si="66"/>
        <v/>
      </c>
      <c r="R1320" s="41" t="str">
        <f>IFERROR(IF(K1320="handling and wharfage",SUM(P1320:Q1320),IF(OR(K1320="tank",K1320="car",K1320="boat"),INDEX(Rate!$B$4:$M$25,MATCH('Line&amp;Pheonix'!N1320,Rate!$A$4:$A$25,0),MATCH('Line&amp;Pheonix'!L1320,Rate!$B$3:$M$3,0))*O1320*0.8,INDEX(Rate!$B$4:$M$25,MATCH('Line&amp;Pheonix'!N1320,Rate!$A$4:$A$25,0),MATCH('Line&amp;Pheonix'!L1320,Rate!$B$3:$M$3,0))*O1320)),"")</f>
        <v/>
      </c>
      <c r="T1320" s="42" t="str">
        <f t="shared" si="67"/>
        <v/>
      </c>
    </row>
    <row r="1321" spans="16:20">
      <c r="P1321" s="41" t="str">
        <f t="shared" si="65"/>
        <v/>
      </c>
      <c r="Q1321" s="41" t="str">
        <f t="shared" si="66"/>
        <v/>
      </c>
      <c r="R1321" s="41" t="str">
        <f>IFERROR(IF(K1321="handling and wharfage",SUM(P1321:Q1321),IF(OR(K1321="tank",K1321="car",K1321="boat"),INDEX(Rate!$B$4:$M$25,MATCH('Line&amp;Pheonix'!N1321,Rate!$A$4:$A$25,0),MATCH('Line&amp;Pheonix'!L1321,Rate!$B$3:$M$3,0))*O1321*0.8,INDEX(Rate!$B$4:$M$25,MATCH('Line&amp;Pheonix'!N1321,Rate!$A$4:$A$25,0),MATCH('Line&amp;Pheonix'!L1321,Rate!$B$3:$M$3,0))*O1321)),"")</f>
        <v/>
      </c>
      <c r="T1321" s="42" t="str">
        <f t="shared" si="67"/>
        <v/>
      </c>
    </row>
    <row r="1322" spans="16:20">
      <c r="P1322" s="41" t="str">
        <f t="shared" si="65"/>
        <v/>
      </c>
      <c r="Q1322" s="41" t="str">
        <f t="shared" si="66"/>
        <v/>
      </c>
      <c r="R1322" s="41" t="str">
        <f>IFERROR(IF(K1322="handling and wharfage",SUM(P1322:Q1322),IF(OR(K1322="tank",K1322="car",K1322="boat"),INDEX(Rate!$B$4:$M$25,MATCH('Line&amp;Pheonix'!N1322,Rate!$A$4:$A$25,0),MATCH('Line&amp;Pheonix'!L1322,Rate!$B$3:$M$3,0))*O1322*0.8,INDEX(Rate!$B$4:$M$25,MATCH('Line&amp;Pheonix'!N1322,Rate!$A$4:$A$25,0),MATCH('Line&amp;Pheonix'!L1322,Rate!$B$3:$M$3,0))*O1322)),"")</f>
        <v/>
      </c>
      <c r="T1322" s="42" t="str">
        <f t="shared" si="67"/>
        <v/>
      </c>
    </row>
    <row r="1323" spans="16:20">
      <c r="P1323" s="41" t="str">
        <f t="shared" si="65"/>
        <v/>
      </c>
      <c r="Q1323" s="41" t="str">
        <f t="shared" si="66"/>
        <v/>
      </c>
      <c r="R1323" s="41" t="str">
        <f>IFERROR(IF(K1323="handling and wharfage",SUM(P1323:Q1323),IF(OR(K1323="tank",K1323="car",K1323="boat"),INDEX(Rate!$B$4:$M$25,MATCH('Line&amp;Pheonix'!N1323,Rate!$A$4:$A$25,0),MATCH('Line&amp;Pheonix'!L1323,Rate!$B$3:$M$3,0))*O1323*0.8,INDEX(Rate!$B$4:$M$25,MATCH('Line&amp;Pheonix'!N1323,Rate!$A$4:$A$25,0),MATCH('Line&amp;Pheonix'!L1323,Rate!$B$3:$M$3,0))*O1323)),"")</f>
        <v/>
      </c>
      <c r="T1323" s="42" t="str">
        <f t="shared" si="67"/>
        <v/>
      </c>
    </row>
    <row r="1324" spans="16:20">
      <c r="P1324" s="41" t="str">
        <f t="shared" si="65"/>
        <v/>
      </c>
      <c r="Q1324" s="41" t="str">
        <f t="shared" si="66"/>
        <v/>
      </c>
      <c r="R1324" s="41" t="str">
        <f>IFERROR(IF(K1324="handling and wharfage",SUM(P1324:Q1324),IF(OR(K1324="tank",K1324="car",K1324="boat"),INDEX(Rate!$B$4:$M$25,MATCH('Line&amp;Pheonix'!N1324,Rate!$A$4:$A$25,0),MATCH('Line&amp;Pheonix'!L1324,Rate!$B$3:$M$3,0))*O1324*0.8,INDEX(Rate!$B$4:$M$25,MATCH('Line&amp;Pheonix'!N1324,Rate!$A$4:$A$25,0),MATCH('Line&amp;Pheonix'!L1324,Rate!$B$3:$M$3,0))*O1324)),"")</f>
        <v/>
      </c>
      <c r="T1324" s="42" t="str">
        <f t="shared" si="67"/>
        <v/>
      </c>
    </row>
    <row r="1325" spans="16:20">
      <c r="P1325" s="41" t="str">
        <f t="shared" si="65"/>
        <v/>
      </c>
      <c r="Q1325" s="41" t="str">
        <f t="shared" si="66"/>
        <v/>
      </c>
      <c r="R1325" s="41" t="str">
        <f>IFERROR(IF(K1325="handling and wharfage",SUM(P1325:Q1325),IF(OR(K1325="tank",K1325="car",K1325="boat"),INDEX(Rate!$B$4:$M$25,MATCH('Line&amp;Pheonix'!N1325,Rate!$A$4:$A$25,0),MATCH('Line&amp;Pheonix'!L1325,Rate!$B$3:$M$3,0))*O1325*0.8,INDEX(Rate!$B$4:$M$25,MATCH('Line&amp;Pheonix'!N1325,Rate!$A$4:$A$25,0),MATCH('Line&amp;Pheonix'!L1325,Rate!$B$3:$M$3,0))*O1325)),"")</f>
        <v/>
      </c>
      <c r="T1325" s="42" t="str">
        <f t="shared" si="67"/>
        <v/>
      </c>
    </row>
    <row r="1326" spans="16:20">
      <c r="P1326" s="41" t="str">
        <f t="shared" si="65"/>
        <v/>
      </c>
      <c r="Q1326" s="41" t="str">
        <f t="shared" si="66"/>
        <v/>
      </c>
      <c r="R1326" s="41" t="str">
        <f>IFERROR(IF(K1326="handling and wharfage",SUM(P1326:Q1326),IF(OR(K1326="tank",K1326="car",K1326="boat"),INDEX(Rate!$B$4:$M$25,MATCH('Line&amp;Pheonix'!N1326,Rate!$A$4:$A$25,0),MATCH('Line&amp;Pheonix'!L1326,Rate!$B$3:$M$3,0))*O1326*0.8,INDEX(Rate!$B$4:$M$25,MATCH('Line&amp;Pheonix'!N1326,Rate!$A$4:$A$25,0),MATCH('Line&amp;Pheonix'!L1326,Rate!$B$3:$M$3,0))*O1326)),"")</f>
        <v/>
      </c>
      <c r="T1326" s="42" t="str">
        <f t="shared" si="67"/>
        <v/>
      </c>
    </row>
    <row r="1327" spans="16:20">
      <c r="P1327" s="41" t="str">
        <f t="shared" si="65"/>
        <v/>
      </c>
      <c r="Q1327" s="41" t="str">
        <f t="shared" si="66"/>
        <v/>
      </c>
      <c r="R1327" s="41" t="str">
        <f>IFERROR(IF(K1327="handling and wharfage",SUM(P1327:Q1327),IF(OR(K1327="tank",K1327="car",K1327="boat"),INDEX(Rate!$B$4:$M$25,MATCH('Line&amp;Pheonix'!N1327,Rate!$A$4:$A$25,0),MATCH('Line&amp;Pheonix'!L1327,Rate!$B$3:$M$3,0))*O1327*0.8,INDEX(Rate!$B$4:$M$25,MATCH('Line&amp;Pheonix'!N1327,Rate!$A$4:$A$25,0),MATCH('Line&amp;Pheonix'!L1327,Rate!$B$3:$M$3,0))*O1327)),"")</f>
        <v/>
      </c>
      <c r="T1327" s="42" t="str">
        <f t="shared" si="67"/>
        <v/>
      </c>
    </row>
    <row r="1328" spans="16:20">
      <c r="P1328" s="41" t="str">
        <f t="shared" si="65"/>
        <v/>
      </c>
      <c r="Q1328" s="41" t="str">
        <f t="shared" si="66"/>
        <v/>
      </c>
      <c r="R1328" s="41" t="str">
        <f>IFERROR(IF(K1328="handling and wharfage",SUM(P1328:Q1328),IF(OR(K1328="tank",K1328="car",K1328="boat"),INDEX(Rate!$B$4:$M$25,MATCH('Line&amp;Pheonix'!N1328,Rate!$A$4:$A$25,0),MATCH('Line&amp;Pheonix'!L1328,Rate!$B$3:$M$3,0))*O1328*0.8,INDEX(Rate!$B$4:$M$25,MATCH('Line&amp;Pheonix'!N1328,Rate!$A$4:$A$25,0),MATCH('Line&amp;Pheonix'!L1328,Rate!$B$3:$M$3,0))*O1328)),"")</f>
        <v/>
      </c>
      <c r="T1328" s="42" t="str">
        <f t="shared" si="67"/>
        <v/>
      </c>
    </row>
    <row r="1329" spans="16:20">
      <c r="P1329" s="41" t="str">
        <f t="shared" si="65"/>
        <v/>
      </c>
      <c r="Q1329" s="41" t="str">
        <f t="shared" si="66"/>
        <v/>
      </c>
      <c r="R1329" s="41" t="str">
        <f>IFERROR(IF(K1329="handling and wharfage",SUM(P1329:Q1329),IF(OR(K1329="tank",K1329="car",K1329="boat"),INDEX(Rate!$B$4:$M$25,MATCH('Line&amp;Pheonix'!N1329,Rate!$A$4:$A$25,0),MATCH('Line&amp;Pheonix'!L1329,Rate!$B$3:$M$3,0))*O1329*0.8,INDEX(Rate!$B$4:$M$25,MATCH('Line&amp;Pheonix'!N1329,Rate!$A$4:$A$25,0),MATCH('Line&amp;Pheonix'!L1329,Rate!$B$3:$M$3,0))*O1329)),"")</f>
        <v/>
      </c>
      <c r="T1329" s="42" t="str">
        <f t="shared" si="67"/>
        <v/>
      </c>
    </row>
    <row r="1330" spans="16:20">
      <c r="P1330" s="41" t="str">
        <f t="shared" ref="P1330:P1393" si="68">IF(OR(K1330="handling and wharfage",K1330="rau handling and wharfage"),O1330*42.1,"")</f>
        <v/>
      </c>
      <c r="Q1330" s="41" t="str">
        <f t="shared" ref="Q1330:Q1393" si="69">IF(K1330&lt;&gt;"handling and wharfage","",O1330*3.5)</f>
        <v/>
      </c>
      <c r="R1330" s="41" t="str">
        <f>IFERROR(IF(K1330="handling and wharfage",SUM(P1330:Q1330),IF(OR(K1330="tank",K1330="car",K1330="boat"),INDEX(Rate!$B$4:$M$25,MATCH('Line&amp;Pheonix'!N1330,Rate!$A$4:$A$25,0),MATCH('Line&amp;Pheonix'!L1330,Rate!$B$3:$M$3,0))*O1330*0.8,INDEX(Rate!$B$4:$M$25,MATCH('Line&amp;Pheonix'!N1330,Rate!$A$4:$A$25,0),MATCH('Line&amp;Pheonix'!L1330,Rate!$B$3:$M$3,0))*O1330)),"")</f>
        <v/>
      </c>
      <c r="T1330" s="42" t="str">
        <f t="shared" ref="T1330:T1393" si="70">IF(ISBLANK(K1330),"",IF(K1330&lt;&gt;"handling and wharfage","F0070000061A","E31180000331"))</f>
        <v/>
      </c>
    </row>
    <row r="1331" spans="16:20">
      <c r="P1331" s="41" t="str">
        <f t="shared" si="68"/>
        <v/>
      </c>
      <c r="Q1331" s="41" t="str">
        <f t="shared" si="69"/>
        <v/>
      </c>
      <c r="R1331" s="41" t="str">
        <f>IFERROR(IF(K1331="handling and wharfage",SUM(P1331:Q1331),IF(OR(K1331="tank",K1331="car",K1331="boat"),INDEX(Rate!$B$4:$M$25,MATCH('Line&amp;Pheonix'!N1331,Rate!$A$4:$A$25,0),MATCH('Line&amp;Pheonix'!L1331,Rate!$B$3:$M$3,0))*O1331*0.8,INDEX(Rate!$B$4:$M$25,MATCH('Line&amp;Pheonix'!N1331,Rate!$A$4:$A$25,0),MATCH('Line&amp;Pheonix'!L1331,Rate!$B$3:$M$3,0))*O1331)),"")</f>
        <v/>
      </c>
      <c r="T1331" s="42" t="str">
        <f t="shared" si="70"/>
        <v/>
      </c>
    </row>
    <row r="1332" spans="16:20">
      <c r="P1332" s="41" t="str">
        <f t="shared" si="68"/>
        <v/>
      </c>
      <c r="Q1332" s="41" t="str">
        <f t="shared" si="69"/>
        <v/>
      </c>
      <c r="R1332" s="41" t="str">
        <f>IFERROR(IF(K1332="handling and wharfage",SUM(P1332:Q1332),IF(OR(K1332="tank",K1332="car",K1332="boat"),INDEX(Rate!$B$4:$M$25,MATCH('Line&amp;Pheonix'!N1332,Rate!$A$4:$A$25,0),MATCH('Line&amp;Pheonix'!L1332,Rate!$B$3:$M$3,0))*O1332*0.8,INDEX(Rate!$B$4:$M$25,MATCH('Line&amp;Pheonix'!N1332,Rate!$A$4:$A$25,0),MATCH('Line&amp;Pheonix'!L1332,Rate!$B$3:$M$3,0))*O1332)),"")</f>
        <v/>
      </c>
      <c r="T1332" s="42" t="str">
        <f t="shared" si="70"/>
        <v/>
      </c>
    </row>
    <row r="1333" spans="16:20">
      <c r="P1333" s="41" t="str">
        <f t="shared" si="68"/>
        <v/>
      </c>
      <c r="Q1333" s="41" t="str">
        <f t="shared" si="69"/>
        <v/>
      </c>
      <c r="R1333" s="41" t="str">
        <f>IFERROR(IF(K1333="handling and wharfage",SUM(P1333:Q1333),IF(OR(K1333="tank",K1333="car",K1333="boat"),INDEX(Rate!$B$4:$M$25,MATCH('Line&amp;Pheonix'!N1333,Rate!$A$4:$A$25,0),MATCH('Line&amp;Pheonix'!L1333,Rate!$B$3:$M$3,0))*O1333*0.8,INDEX(Rate!$B$4:$M$25,MATCH('Line&amp;Pheonix'!N1333,Rate!$A$4:$A$25,0),MATCH('Line&amp;Pheonix'!L1333,Rate!$B$3:$M$3,0))*O1333)),"")</f>
        <v/>
      </c>
      <c r="T1333" s="42" t="str">
        <f t="shared" si="70"/>
        <v/>
      </c>
    </row>
    <row r="1334" spans="16:20">
      <c r="P1334" s="41" t="str">
        <f t="shared" si="68"/>
        <v/>
      </c>
      <c r="Q1334" s="41" t="str">
        <f t="shared" si="69"/>
        <v/>
      </c>
      <c r="R1334" s="41" t="str">
        <f>IFERROR(IF(K1334="handling and wharfage",SUM(P1334:Q1334),IF(OR(K1334="tank",K1334="car",K1334="boat"),INDEX(Rate!$B$4:$M$25,MATCH('Line&amp;Pheonix'!N1334,Rate!$A$4:$A$25,0),MATCH('Line&amp;Pheonix'!L1334,Rate!$B$3:$M$3,0))*O1334*0.8,INDEX(Rate!$B$4:$M$25,MATCH('Line&amp;Pheonix'!N1334,Rate!$A$4:$A$25,0),MATCH('Line&amp;Pheonix'!L1334,Rate!$B$3:$M$3,0))*O1334)),"")</f>
        <v/>
      </c>
      <c r="T1334" s="42" t="str">
        <f t="shared" si="70"/>
        <v/>
      </c>
    </row>
    <row r="1335" spans="16:20">
      <c r="P1335" s="41" t="str">
        <f t="shared" si="68"/>
        <v/>
      </c>
      <c r="Q1335" s="41" t="str">
        <f t="shared" si="69"/>
        <v/>
      </c>
      <c r="R1335" s="41" t="str">
        <f>IFERROR(IF(K1335="handling and wharfage",SUM(P1335:Q1335),IF(OR(K1335="tank",K1335="car",K1335="boat"),INDEX(Rate!$B$4:$M$25,MATCH('Line&amp;Pheonix'!N1335,Rate!$A$4:$A$25,0),MATCH('Line&amp;Pheonix'!L1335,Rate!$B$3:$M$3,0))*O1335*0.8,INDEX(Rate!$B$4:$M$25,MATCH('Line&amp;Pheonix'!N1335,Rate!$A$4:$A$25,0),MATCH('Line&amp;Pheonix'!L1335,Rate!$B$3:$M$3,0))*O1335)),"")</f>
        <v/>
      </c>
      <c r="T1335" s="42" t="str">
        <f t="shared" si="70"/>
        <v/>
      </c>
    </row>
    <row r="1336" spans="16:20">
      <c r="P1336" s="41" t="str">
        <f t="shared" si="68"/>
        <v/>
      </c>
      <c r="Q1336" s="41" t="str">
        <f t="shared" si="69"/>
        <v/>
      </c>
      <c r="R1336" s="41" t="str">
        <f>IFERROR(IF(K1336="handling and wharfage",SUM(P1336:Q1336),IF(OR(K1336="tank",K1336="car",K1336="boat"),INDEX(Rate!$B$4:$M$25,MATCH('Line&amp;Pheonix'!N1336,Rate!$A$4:$A$25,0),MATCH('Line&amp;Pheonix'!L1336,Rate!$B$3:$M$3,0))*O1336*0.8,INDEX(Rate!$B$4:$M$25,MATCH('Line&amp;Pheonix'!N1336,Rate!$A$4:$A$25,0),MATCH('Line&amp;Pheonix'!L1336,Rate!$B$3:$M$3,0))*O1336)),"")</f>
        <v/>
      </c>
      <c r="T1336" s="42" t="str">
        <f t="shared" si="70"/>
        <v/>
      </c>
    </row>
    <row r="1337" spans="16:20">
      <c r="P1337" s="41" t="str">
        <f t="shared" si="68"/>
        <v/>
      </c>
      <c r="Q1337" s="41" t="str">
        <f t="shared" si="69"/>
        <v/>
      </c>
      <c r="R1337" s="41" t="str">
        <f>IFERROR(IF(K1337="handling and wharfage",SUM(P1337:Q1337),IF(OR(K1337="tank",K1337="car",K1337="boat"),INDEX(Rate!$B$4:$M$25,MATCH('Line&amp;Pheonix'!N1337,Rate!$A$4:$A$25,0),MATCH('Line&amp;Pheonix'!L1337,Rate!$B$3:$M$3,0))*O1337*0.8,INDEX(Rate!$B$4:$M$25,MATCH('Line&amp;Pheonix'!N1337,Rate!$A$4:$A$25,0),MATCH('Line&amp;Pheonix'!L1337,Rate!$B$3:$M$3,0))*O1337)),"")</f>
        <v/>
      </c>
      <c r="T1337" s="42" t="str">
        <f t="shared" si="70"/>
        <v/>
      </c>
    </row>
    <row r="1338" spans="16:20">
      <c r="P1338" s="41" t="str">
        <f t="shared" si="68"/>
        <v/>
      </c>
      <c r="Q1338" s="41" t="str">
        <f t="shared" si="69"/>
        <v/>
      </c>
      <c r="R1338" s="41" t="str">
        <f>IFERROR(IF(K1338="handling and wharfage",SUM(P1338:Q1338),IF(OR(K1338="tank",K1338="car",K1338="boat"),INDEX(Rate!$B$4:$M$25,MATCH('Line&amp;Pheonix'!N1338,Rate!$A$4:$A$25,0),MATCH('Line&amp;Pheonix'!L1338,Rate!$B$3:$M$3,0))*O1338*0.8,INDEX(Rate!$B$4:$M$25,MATCH('Line&amp;Pheonix'!N1338,Rate!$A$4:$A$25,0),MATCH('Line&amp;Pheonix'!L1338,Rate!$B$3:$M$3,0))*O1338)),"")</f>
        <v/>
      </c>
      <c r="T1338" s="42" t="str">
        <f t="shared" si="70"/>
        <v/>
      </c>
    </row>
    <row r="1339" spans="16:20">
      <c r="P1339" s="41" t="str">
        <f t="shared" si="68"/>
        <v/>
      </c>
      <c r="Q1339" s="41" t="str">
        <f t="shared" si="69"/>
        <v/>
      </c>
      <c r="R1339" s="41" t="str">
        <f>IFERROR(IF(K1339="handling and wharfage",SUM(P1339:Q1339),IF(OR(K1339="tank",K1339="car",K1339="boat"),INDEX(Rate!$B$4:$M$25,MATCH('Line&amp;Pheonix'!N1339,Rate!$A$4:$A$25,0),MATCH('Line&amp;Pheonix'!L1339,Rate!$B$3:$M$3,0))*O1339*0.8,INDEX(Rate!$B$4:$M$25,MATCH('Line&amp;Pheonix'!N1339,Rate!$A$4:$A$25,0),MATCH('Line&amp;Pheonix'!L1339,Rate!$B$3:$M$3,0))*O1339)),"")</f>
        <v/>
      </c>
      <c r="T1339" s="42" t="str">
        <f t="shared" si="70"/>
        <v/>
      </c>
    </row>
    <row r="1340" spans="16:20">
      <c r="P1340" s="41" t="str">
        <f t="shared" si="68"/>
        <v/>
      </c>
      <c r="Q1340" s="41" t="str">
        <f t="shared" si="69"/>
        <v/>
      </c>
      <c r="R1340" s="41" t="str">
        <f>IFERROR(IF(K1340="handling and wharfage",SUM(P1340:Q1340),IF(OR(K1340="tank",K1340="car",K1340="boat"),INDEX(Rate!$B$4:$M$25,MATCH('Line&amp;Pheonix'!N1340,Rate!$A$4:$A$25,0),MATCH('Line&amp;Pheonix'!L1340,Rate!$B$3:$M$3,0))*O1340*0.8,INDEX(Rate!$B$4:$M$25,MATCH('Line&amp;Pheonix'!N1340,Rate!$A$4:$A$25,0),MATCH('Line&amp;Pheonix'!L1340,Rate!$B$3:$M$3,0))*O1340)),"")</f>
        <v/>
      </c>
      <c r="T1340" s="42" t="str">
        <f t="shared" si="70"/>
        <v/>
      </c>
    </row>
    <row r="1341" spans="16:20">
      <c r="P1341" s="41" t="str">
        <f t="shared" si="68"/>
        <v/>
      </c>
      <c r="Q1341" s="41" t="str">
        <f t="shared" si="69"/>
        <v/>
      </c>
      <c r="R1341" s="41" t="str">
        <f>IFERROR(IF(K1341="handling and wharfage",SUM(P1341:Q1341),IF(OR(K1341="tank",K1341="car",K1341="boat"),INDEX(Rate!$B$4:$M$25,MATCH('Line&amp;Pheonix'!N1341,Rate!$A$4:$A$25,0),MATCH('Line&amp;Pheonix'!L1341,Rate!$B$3:$M$3,0))*O1341*0.8,INDEX(Rate!$B$4:$M$25,MATCH('Line&amp;Pheonix'!N1341,Rate!$A$4:$A$25,0),MATCH('Line&amp;Pheonix'!L1341,Rate!$B$3:$M$3,0))*O1341)),"")</f>
        <v/>
      </c>
      <c r="T1341" s="42" t="str">
        <f t="shared" si="70"/>
        <v/>
      </c>
    </row>
    <row r="1342" spans="16:20">
      <c r="P1342" s="41" t="str">
        <f t="shared" si="68"/>
        <v/>
      </c>
      <c r="Q1342" s="41" t="str">
        <f t="shared" si="69"/>
        <v/>
      </c>
      <c r="R1342" s="41" t="str">
        <f>IFERROR(IF(K1342="handling and wharfage",SUM(P1342:Q1342),IF(OR(K1342="tank",K1342="car",K1342="boat"),INDEX(Rate!$B$4:$M$25,MATCH('Line&amp;Pheonix'!N1342,Rate!$A$4:$A$25,0),MATCH('Line&amp;Pheonix'!L1342,Rate!$B$3:$M$3,0))*O1342*0.8,INDEX(Rate!$B$4:$M$25,MATCH('Line&amp;Pheonix'!N1342,Rate!$A$4:$A$25,0),MATCH('Line&amp;Pheonix'!L1342,Rate!$B$3:$M$3,0))*O1342)),"")</f>
        <v/>
      </c>
      <c r="T1342" s="42" t="str">
        <f t="shared" si="70"/>
        <v/>
      </c>
    </row>
    <row r="1343" spans="16:20">
      <c r="P1343" s="41" t="str">
        <f t="shared" si="68"/>
        <v/>
      </c>
      <c r="Q1343" s="41" t="str">
        <f t="shared" si="69"/>
        <v/>
      </c>
      <c r="R1343" s="41" t="str">
        <f>IFERROR(IF(K1343="handling and wharfage",SUM(P1343:Q1343),IF(OR(K1343="tank",K1343="car",K1343="boat"),INDEX(Rate!$B$4:$M$25,MATCH('Line&amp;Pheonix'!N1343,Rate!$A$4:$A$25,0),MATCH('Line&amp;Pheonix'!L1343,Rate!$B$3:$M$3,0))*O1343*0.8,INDEX(Rate!$B$4:$M$25,MATCH('Line&amp;Pheonix'!N1343,Rate!$A$4:$A$25,0),MATCH('Line&amp;Pheonix'!L1343,Rate!$B$3:$M$3,0))*O1343)),"")</f>
        <v/>
      </c>
      <c r="T1343" s="42" t="str">
        <f t="shared" si="70"/>
        <v/>
      </c>
    </row>
    <row r="1344" spans="16:20">
      <c r="P1344" s="41" t="str">
        <f t="shared" si="68"/>
        <v/>
      </c>
      <c r="Q1344" s="41" t="str">
        <f t="shared" si="69"/>
        <v/>
      </c>
      <c r="R1344" s="41" t="str">
        <f>IFERROR(IF(K1344="handling and wharfage",SUM(P1344:Q1344),IF(OR(K1344="tank",K1344="car",K1344="boat"),INDEX(Rate!$B$4:$M$25,MATCH('Line&amp;Pheonix'!N1344,Rate!$A$4:$A$25,0),MATCH('Line&amp;Pheonix'!L1344,Rate!$B$3:$M$3,0))*O1344*0.8,INDEX(Rate!$B$4:$M$25,MATCH('Line&amp;Pheonix'!N1344,Rate!$A$4:$A$25,0),MATCH('Line&amp;Pheonix'!L1344,Rate!$B$3:$M$3,0))*O1344)),"")</f>
        <v/>
      </c>
      <c r="T1344" s="42" t="str">
        <f t="shared" si="70"/>
        <v/>
      </c>
    </row>
    <row r="1345" spans="16:20">
      <c r="P1345" s="41" t="str">
        <f t="shared" si="68"/>
        <v/>
      </c>
      <c r="Q1345" s="41" t="str">
        <f t="shared" si="69"/>
        <v/>
      </c>
      <c r="R1345" s="41" t="str">
        <f>IFERROR(IF(K1345="handling and wharfage",SUM(P1345:Q1345),IF(OR(K1345="tank",K1345="car",K1345="boat"),INDEX(Rate!$B$4:$M$25,MATCH('Line&amp;Pheonix'!N1345,Rate!$A$4:$A$25,0),MATCH('Line&amp;Pheonix'!L1345,Rate!$B$3:$M$3,0))*O1345*0.8,INDEX(Rate!$B$4:$M$25,MATCH('Line&amp;Pheonix'!N1345,Rate!$A$4:$A$25,0),MATCH('Line&amp;Pheonix'!L1345,Rate!$B$3:$M$3,0))*O1345)),"")</f>
        <v/>
      </c>
      <c r="T1345" s="42" t="str">
        <f t="shared" si="70"/>
        <v/>
      </c>
    </row>
    <row r="1346" spans="16:20">
      <c r="P1346" s="41" t="str">
        <f t="shared" si="68"/>
        <v/>
      </c>
      <c r="Q1346" s="41" t="str">
        <f t="shared" si="69"/>
        <v/>
      </c>
      <c r="R1346" s="41" t="str">
        <f>IFERROR(IF(K1346="handling and wharfage",SUM(P1346:Q1346),IF(OR(K1346="tank",K1346="car",K1346="boat"),INDEX(Rate!$B$4:$M$25,MATCH('Line&amp;Pheonix'!N1346,Rate!$A$4:$A$25,0),MATCH('Line&amp;Pheonix'!L1346,Rate!$B$3:$M$3,0))*O1346*0.8,INDEX(Rate!$B$4:$M$25,MATCH('Line&amp;Pheonix'!N1346,Rate!$A$4:$A$25,0),MATCH('Line&amp;Pheonix'!L1346,Rate!$B$3:$M$3,0))*O1346)),"")</f>
        <v/>
      </c>
      <c r="T1346" s="42" t="str">
        <f t="shared" si="70"/>
        <v/>
      </c>
    </row>
    <row r="1347" spans="16:20">
      <c r="P1347" s="41" t="str">
        <f t="shared" si="68"/>
        <v/>
      </c>
      <c r="Q1347" s="41" t="str">
        <f t="shared" si="69"/>
        <v/>
      </c>
      <c r="R1347" s="41" t="str">
        <f>IFERROR(IF(K1347="handling and wharfage",SUM(P1347:Q1347),IF(OR(K1347="tank",K1347="car",K1347="boat"),INDEX(Rate!$B$4:$M$25,MATCH('Line&amp;Pheonix'!N1347,Rate!$A$4:$A$25,0),MATCH('Line&amp;Pheonix'!L1347,Rate!$B$3:$M$3,0))*O1347*0.8,INDEX(Rate!$B$4:$M$25,MATCH('Line&amp;Pheonix'!N1347,Rate!$A$4:$A$25,0),MATCH('Line&amp;Pheonix'!L1347,Rate!$B$3:$M$3,0))*O1347)),"")</f>
        <v/>
      </c>
      <c r="T1347" s="42" t="str">
        <f t="shared" si="70"/>
        <v/>
      </c>
    </row>
    <row r="1348" spans="16:20">
      <c r="P1348" s="41" t="str">
        <f t="shared" si="68"/>
        <v/>
      </c>
      <c r="Q1348" s="41" t="str">
        <f t="shared" si="69"/>
        <v/>
      </c>
      <c r="R1348" s="41" t="str">
        <f>IFERROR(IF(K1348="handling and wharfage",SUM(P1348:Q1348),IF(OR(K1348="tank",K1348="car",K1348="boat"),INDEX(Rate!$B$4:$M$25,MATCH('Line&amp;Pheonix'!N1348,Rate!$A$4:$A$25,0),MATCH('Line&amp;Pheonix'!L1348,Rate!$B$3:$M$3,0))*O1348*0.8,INDEX(Rate!$B$4:$M$25,MATCH('Line&amp;Pheonix'!N1348,Rate!$A$4:$A$25,0),MATCH('Line&amp;Pheonix'!L1348,Rate!$B$3:$M$3,0))*O1348)),"")</f>
        <v/>
      </c>
      <c r="T1348" s="42" t="str">
        <f t="shared" si="70"/>
        <v/>
      </c>
    </row>
    <row r="1349" spans="16:20">
      <c r="P1349" s="41" t="str">
        <f t="shared" si="68"/>
        <v/>
      </c>
      <c r="Q1349" s="41" t="str">
        <f t="shared" si="69"/>
        <v/>
      </c>
      <c r="R1349" s="41" t="str">
        <f>IFERROR(IF(K1349="handling and wharfage",SUM(P1349:Q1349),IF(OR(K1349="tank",K1349="car",K1349="boat"),INDEX(Rate!$B$4:$M$25,MATCH('Line&amp;Pheonix'!N1349,Rate!$A$4:$A$25,0),MATCH('Line&amp;Pheonix'!L1349,Rate!$B$3:$M$3,0))*O1349*0.8,INDEX(Rate!$B$4:$M$25,MATCH('Line&amp;Pheonix'!N1349,Rate!$A$4:$A$25,0),MATCH('Line&amp;Pheonix'!L1349,Rate!$B$3:$M$3,0))*O1349)),"")</f>
        <v/>
      </c>
      <c r="T1349" s="42" t="str">
        <f t="shared" si="70"/>
        <v/>
      </c>
    </row>
    <row r="1350" spans="16:20">
      <c r="P1350" s="41" t="str">
        <f t="shared" si="68"/>
        <v/>
      </c>
      <c r="Q1350" s="41" t="str">
        <f t="shared" si="69"/>
        <v/>
      </c>
      <c r="R1350" s="41" t="str">
        <f>IFERROR(IF(K1350="handling and wharfage",SUM(P1350:Q1350),IF(OR(K1350="tank",K1350="car",K1350="boat"),INDEX(Rate!$B$4:$M$25,MATCH('Line&amp;Pheonix'!N1350,Rate!$A$4:$A$25,0),MATCH('Line&amp;Pheonix'!L1350,Rate!$B$3:$M$3,0))*O1350*0.8,INDEX(Rate!$B$4:$M$25,MATCH('Line&amp;Pheonix'!N1350,Rate!$A$4:$A$25,0),MATCH('Line&amp;Pheonix'!L1350,Rate!$B$3:$M$3,0))*O1350)),"")</f>
        <v/>
      </c>
      <c r="T1350" s="42" t="str">
        <f t="shared" si="70"/>
        <v/>
      </c>
    </row>
    <row r="1351" spans="16:20">
      <c r="P1351" s="41" t="str">
        <f t="shared" si="68"/>
        <v/>
      </c>
      <c r="Q1351" s="41" t="str">
        <f t="shared" si="69"/>
        <v/>
      </c>
      <c r="R1351" s="41" t="str">
        <f>IFERROR(IF(K1351="handling and wharfage",SUM(P1351:Q1351),IF(OR(K1351="tank",K1351="car",K1351="boat"),INDEX(Rate!$B$4:$M$25,MATCH('Line&amp;Pheonix'!N1351,Rate!$A$4:$A$25,0),MATCH('Line&amp;Pheonix'!L1351,Rate!$B$3:$M$3,0))*O1351*0.8,INDEX(Rate!$B$4:$M$25,MATCH('Line&amp;Pheonix'!N1351,Rate!$A$4:$A$25,0),MATCH('Line&amp;Pheonix'!L1351,Rate!$B$3:$M$3,0))*O1351)),"")</f>
        <v/>
      </c>
      <c r="T1351" s="42" t="str">
        <f t="shared" si="70"/>
        <v/>
      </c>
    </row>
    <row r="1352" spans="16:20">
      <c r="P1352" s="41" t="str">
        <f t="shared" si="68"/>
        <v/>
      </c>
      <c r="Q1352" s="41" t="str">
        <f t="shared" si="69"/>
        <v/>
      </c>
      <c r="R1352" s="41" t="str">
        <f>IFERROR(IF(K1352="handling and wharfage",SUM(P1352:Q1352),IF(OR(K1352="tank",K1352="car",K1352="boat"),INDEX(Rate!$B$4:$M$25,MATCH('Line&amp;Pheonix'!N1352,Rate!$A$4:$A$25,0),MATCH('Line&amp;Pheonix'!L1352,Rate!$B$3:$M$3,0))*O1352*0.8,INDEX(Rate!$B$4:$M$25,MATCH('Line&amp;Pheonix'!N1352,Rate!$A$4:$A$25,0),MATCH('Line&amp;Pheonix'!L1352,Rate!$B$3:$M$3,0))*O1352)),"")</f>
        <v/>
      </c>
      <c r="T1352" s="42" t="str">
        <f t="shared" si="70"/>
        <v/>
      </c>
    </row>
    <row r="1353" spans="16:20">
      <c r="P1353" s="41" t="str">
        <f t="shared" si="68"/>
        <v/>
      </c>
      <c r="Q1353" s="41" t="str">
        <f t="shared" si="69"/>
        <v/>
      </c>
      <c r="R1353" s="41" t="str">
        <f>IFERROR(IF(K1353="handling and wharfage",SUM(P1353:Q1353),IF(OR(K1353="tank",K1353="car",K1353="boat"),INDEX(Rate!$B$4:$M$25,MATCH('Line&amp;Pheonix'!N1353,Rate!$A$4:$A$25,0),MATCH('Line&amp;Pheonix'!L1353,Rate!$B$3:$M$3,0))*O1353*0.8,INDEX(Rate!$B$4:$M$25,MATCH('Line&amp;Pheonix'!N1353,Rate!$A$4:$A$25,0),MATCH('Line&amp;Pheonix'!L1353,Rate!$B$3:$M$3,0))*O1353)),"")</f>
        <v/>
      </c>
      <c r="T1353" s="42" t="str">
        <f t="shared" si="70"/>
        <v/>
      </c>
    </row>
    <row r="1354" spans="16:20">
      <c r="P1354" s="41" t="str">
        <f t="shared" si="68"/>
        <v/>
      </c>
      <c r="Q1354" s="41" t="str">
        <f t="shared" si="69"/>
        <v/>
      </c>
      <c r="R1354" s="41" t="str">
        <f>IFERROR(IF(K1354="handling and wharfage",SUM(P1354:Q1354),IF(OR(K1354="tank",K1354="car",K1354="boat"),INDEX(Rate!$B$4:$M$25,MATCH('Line&amp;Pheonix'!N1354,Rate!$A$4:$A$25,0),MATCH('Line&amp;Pheonix'!L1354,Rate!$B$3:$M$3,0))*O1354*0.8,INDEX(Rate!$B$4:$M$25,MATCH('Line&amp;Pheonix'!N1354,Rate!$A$4:$A$25,0),MATCH('Line&amp;Pheonix'!L1354,Rate!$B$3:$M$3,0))*O1354)),"")</f>
        <v/>
      </c>
      <c r="T1354" s="42" t="str">
        <f t="shared" si="70"/>
        <v/>
      </c>
    </row>
    <row r="1355" spans="16:20">
      <c r="P1355" s="41" t="str">
        <f t="shared" si="68"/>
        <v/>
      </c>
      <c r="Q1355" s="41" t="str">
        <f t="shared" si="69"/>
        <v/>
      </c>
      <c r="R1355" s="41" t="str">
        <f>IFERROR(IF(K1355="handling and wharfage",SUM(P1355:Q1355),IF(OR(K1355="tank",K1355="car",K1355="boat"),INDEX(Rate!$B$4:$M$25,MATCH('Line&amp;Pheonix'!N1355,Rate!$A$4:$A$25,0),MATCH('Line&amp;Pheonix'!L1355,Rate!$B$3:$M$3,0))*O1355*0.8,INDEX(Rate!$B$4:$M$25,MATCH('Line&amp;Pheonix'!N1355,Rate!$A$4:$A$25,0),MATCH('Line&amp;Pheonix'!L1355,Rate!$B$3:$M$3,0))*O1355)),"")</f>
        <v/>
      </c>
      <c r="T1355" s="42" t="str">
        <f t="shared" si="70"/>
        <v/>
      </c>
    </row>
    <row r="1356" spans="16:20">
      <c r="P1356" s="41" t="str">
        <f t="shared" si="68"/>
        <v/>
      </c>
      <c r="Q1356" s="41" t="str">
        <f t="shared" si="69"/>
        <v/>
      </c>
      <c r="R1356" s="41" t="str">
        <f>IFERROR(IF(K1356="handling and wharfage",SUM(P1356:Q1356),IF(OR(K1356="tank",K1356="car",K1356="boat"),INDEX(Rate!$B$4:$M$25,MATCH('Line&amp;Pheonix'!N1356,Rate!$A$4:$A$25,0),MATCH('Line&amp;Pheonix'!L1356,Rate!$B$3:$M$3,0))*O1356*0.8,INDEX(Rate!$B$4:$M$25,MATCH('Line&amp;Pheonix'!N1356,Rate!$A$4:$A$25,0),MATCH('Line&amp;Pheonix'!L1356,Rate!$B$3:$M$3,0))*O1356)),"")</f>
        <v/>
      </c>
      <c r="T1356" s="42" t="str">
        <f t="shared" si="70"/>
        <v/>
      </c>
    </row>
    <row r="1357" spans="16:20">
      <c r="P1357" s="41" t="str">
        <f t="shared" si="68"/>
        <v/>
      </c>
      <c r="Q1357" s="41" t="str">
        <f t="shared" si="69"/>
        <v/>
      </c>
      <c r="R1357" s="41" t="str">
        <f>IFERROR(IF(K1357="handling and wharfage",SUM(P1357:Q1357),IF(OR(K1357="tank",K1357="car",K1357="boat"),INDEX(Rate!$B$4:$M$25,MATCH('Line&amp;Pheonix'!N1357,Rate!$A$4:$A$25,0),MATCH('Line&amp;Pheonix'!L1357,Rate!$B$3:$M$3,0))*O1357*0.8,INDEX(Rate!$B$4:$M$25,MATCH('Line&amp;Pheonix'!N1357,Rate!$A$4:$A$25,0),MATCH('Line&amp;Pheonix'!L1357,Rate!$B$3:$M$3,0))*O1357)),"")</f>
        <v/>
      </c>
      <c r="T1357" s="42" t="str">
        <f t="shared" si="70"/>
        <v/>
      </c>
    </row>
    <row r="1358" spans="16:20">
      <c r="P1358" s="41" t="str">
        <f t="shared" si="68"/>
        <v/>
      </c>
      <c r="Q1358" s="41" t="str">
        <f t="shared" si="69"/>
        <v/>
      </c>
      <c r="R1358" s="41" t="str">
        <f>IFERROR(IF(K1358="handling and wharfage",SUM(P1358:Q1358),IF(OR(K1358="tank",K1358="car",K1358="boat"),INDEX(Rate!$B$4:$M$25,MATCH('Line&amp;Pheonix'!N1358,Rate!$A$4:$A$25,0),MATCH('Line&amp;Pheonix'!L1358,Rate!$B$3:$M$3,0))*O1358*0.8,INDEX(Rate!$B$4:$M$25,MATCH('Line&amp;Pheonix'!N1358,Rate!$A$4:$A$25,0),MATCH('Line&amp;Pheonix'!L1358,Rate!$B$3:$M$3,0))*O1358)),"")</f>
        <v/>
      </c>
      <c r="T1358" s="42" t="str">
        <f t="shared" si="70"/>
        <v/>
      </c>
    </row>
    <row r="1359" spans="16:20">
      <c r="P1359" s="41" t="str">
        <f t="shared" si="68"/>
        <v/>
      </c>
      <c r="Q1359" s="41" t="str">
        <f t="shared" si="69"/>
        <v/>
      </c>
      <c r="R1359" s="41" t="str">
        <f>IFERROR(IF(K1359="handling and wharfage",SUM(P1359:Q1359),IF(OR(K1359="tank",K1359="car",K1359="boat"),INDEX(Rate!$B$4:$M$25,MATCH('Line&amp;Pheonix'!N1359,Rate!$A$4:$A$25,0),MATCH('Line&amp;Pheonix'!L1359,Rate!$B$3:$M$3,0))*O1359*0.8,INDEX(Rate!$B$4:$M$25,MATCH('Line&amp;Pheonix'!N1359,Rate!$A$4:$A$25,0),MATCH('Line&amp;Pheonix'!L1359,Rate!$B$3:$M$3,0))*O1359)),"")</f>
        <v/>
      </c>
      <c r="T1359" s="42" t="str">
        <f t="shared" si="70"/>
        <v/>
      </c>
    </row>
    <row r="1360" spans="16:20">
      <c r="P1360" s="41" t="str">
        <f t="shared" si="68"/>
        <v/>
      </c>
      <c r="Q1360" s="41" t="str">
        <f t="shared" si="69"/>
        <v/>
      </c>
      <c r="R1360" s="41" t="str">
        <f>IFERROR(IF(K1360="handling and wharfage",SUM(P1360:Q1360),IF(OR(K1360="tank",K1360="car",K1360="boat"),INDEX(Rate!$B$4:$M$25,MATCH('Line&amp;Pheonix'!N1360,Rate!$A$4:$A$25,0),MATCH('Line&amp;Pheonix'!L1360,Rate!$B$3:$M$3,0))*O1360*0.8,INDEX(Rate!$B$4:$M$25,MATCH('Line&amp;Pheonix'!N1360,Rate!$A$4:$A$25,0),MATCH('Line&amp;Pheonix'!L1360,Rate!$B$3:$M$3,0))*O1360)),"")</f>
        <v/>
      </c>
      <c r="T1360" s="42" t="str">
        <f t="shared" si="70"/>
        <v/>
      </c>
    </row>
    <row r="1361" spans="16:20">
      <c r="P1361" s="41" t="str">
        <f t="shared" si="68"/>
        <v/>
      </c>
      <c r="Q1361" s="41" t="str">
        <f t="shared" si="69"/>
        <v/>
      </c>
      <c r="R1361" s="41" t="str">
        <f>IFERROR(IF(K1361="handling and wharfage",SUM(P1361:Q1361),IF(OR(K1361="tank",K1361="car",K1361="boat"),INDEX(Rate!$B$4:$M$25,MATCH('Line&amp;Pheonix'!N1361,Rate!$A$4:$A$25,0),MATCH('Line&amp;Pheonix'!L1361,Rate!$B$3:$M$3,0))*O1361*0.8,INDEX(Rate!$B$4:$M$25,MATCH('Line&amp;Pheonix'!N1361,Rate!$A$4:$A$25,0),MATCH('Line&amp;Pheonix'!L1361,Rate!$B$3:$M$3,0))*O1361)),"")</f>
        <v/>
      </c>
      <c r="T1361" s="42" t="str">
        <f t="shared" si="70"/>
        <v/>
      </c>
    </row>
    <row r="1362" spans="16:20">
      <c r="P1362" s="41" t="str">
        <f t="shared" si="68"/>
        <v/>
      </c>
      <c r="Q1362" s="41" t="str">
        <f t="shared" si="69"/>
        <v/>
      </c>
      <c r="R1362" s="41" t="str">
        <f>IFERROR(IF(K1362="handling and wharfage",SUM(P1362:Q1362),IF(OR(K1362="tank",K1362="car",K1362="boat"),INDEX(Rate!$B$4:$M$25,MATCH('Line&amp;Pheonix'!N1362,Rate!$A$4:$A$25,0),MATCH('Line&amp;Pheonix'!L1362,Rate!$B$3:$M$3,0))*O1362*0.8,INDEX(Rate!$B$4:$M$25,MATCH('Line&amp;Pheonix'!N1362,Rate!$A$4:$A$25,0),MATCH('Line&amp;Pheonix'!L1362,Rate!$B$3:$M$3,0))*O1362)),"")</f>
        <v/>
      </c>
      <c r="T1362" s="42" t="str">
        <f t="shared" si="70"/>
        <v/>
      </c>
    </row>
    <row r="1363" spans="16:20">
      <c r="P1363" s="41" t="str">
        <f t="shared" si="68"/>
        <v/>
      </c>
      <c r="Q1363" s="41" t="str">
        <f t="shared" si="69"/>
        <v/>
      </c>
      <c r="R1363" s="41" t="str">
        <f>IFERROR(IF(K1363="handling and wharfage",SUM(P1363:Q1363),IF(OR(K1363="tank",K1363="car",K1363="boat"),INDEX(Rate!$B$4:$M$25,MATCH('Line&amp;Pheonix'!N1363,Rate!$A$4:$A$25,0),MATCH('Line&amp;Pheonix'!L1363,Rate!$B$3:$M$3,0))*O1363*0.8,INDEX(Rate!$B$4:$M$25,MATCH('Line&amp;Pheonix'!N1363,Rate!$A$4:$A$25,0),MATCH('Line&amp;Pheonix'!L1363,Rate!$B$3:$M$3,0))*O1363)),"")</f>
        <v/>
      </c>
      <c r="T1363" s="42" t="str">
        <f t="shared" si="70"/>
        <v/>
      </c>
    </row>
    <row r="1364" spans="16:20">
      <c r="P1364" s="41" t="str">
        <f t="shared" si="68"/>
        <v/>
      </c>
      <c r="Q1364" s="41" t="str">
        <f t="shared" si="69"/>
        <v/>
      </c>
      <c r="R1364" s="41" t="str">
        <f>IFERROR(IF(K1364="handling and wharfage",SUM(P1364:Q1364),IF(OR(K1364="tank",K1364="car",K1364="boat"),INDEX(Rate!$B$4:$M$25,MATCH('Line&amp;Pheonix'!N1364,Rate!$A$4:$A$25,0),MATCH('Line&amp;Pheonix'!L1364,Rate!$B$3:$M$3,0))*O1364*0.8,INDEX(Rate!$B$4:$M$25,MATCH('Line&amp;Pheonix'!N1364,Rate!$A$4:$A$25,0),MATCH('Line&amp;Pheonix'!L1364,Rate!$B$3:$M$3,0))*O1364)),"")</f>
        <v/>
      </c>
      <c r="T1364" s="42" t="str">
        <f t="shared" si="70"/>
        <v/>
      </c>
    </row>
    <row r="1365" spans="16:20">
      <c r="P1365" s="41" t="str">
        <f t="shared" si="68"/>
        <v/>
      </c>
      <c r="Q1365" s="41" t="str">
        <f t="shared" si="69"/>
        <v/>
      </c>
      <c r="R1365" s="41" t="str">
        <f>IFERROR(IF(K1365="handling and wharfage",SUM(P1365:Q1365),IF(OR(K1365="tank",K1365="car",K1365="boat"),INDEX(Rate!$B$4:$M$25,MATCH('Line&amp;Pheonix'!N1365,Rate!$A$4:$A$25,0),MATCH('Line&amp;Pheonix'!L1365,Rate!$B$3:$M$3,0))*O1365*0.8,INDEX(Rate!$B$4:$M$25,MATCH('Line&amp;Pheonix'!N1365,Rate!$A$4:$A$25,0),MATCH('Line&amp;Pheonix'!L1365,Rate!$B$3:$M$3,0))*O1365)),"")</f>
        <v/>
      </c>
      <c r="T1365" s="42" t="str">
        <f t="shared" si="70"/>
        <v/>
      </c>
    </row>
    <row r="1366" spans="16:20">
      <c r="P1366" s="41" t="str">
        <f t="shared" si="68"/>
        <v/>
      </c>
      <c r="Q1366" s="41" t="str">
        <f t="shared" si="69"/>
        <v/>
      </c>
      <c r="R1366" s="41" t="str">
        <f>IFERROR(IF(K1366="handling and wharfage",SUM(P1366:Q1366),IF(OR(K1366="tank",K1366="car",K1366="boat"),INDEX(Rate!$B$4:$M$25,MATCH('Line&amp;Pheonix'!N1366,Rate!$A$4:$A$25,0),MATCH('Line&amp;Pheonix'!L1366,Rate!$B$3:$M$3,0))*O1366*0.8,INDEX(Rate!$B$4:$M$25,MATCH('Line&amp;Pheonix'!N1366,Rate!$A$4:$A$25,0),MATCH('Line&amp;Pheonix'!L1366,Rate!$B$3:$M$3,0))*O1366)),"")</f>
        <v/>
      </c>
      <c r="T1366" s="42" t="str">
        <f t="shared" si="70"/>
        <v/>
      </c>
    </row>
    <row r="1367" spans="16:20">
      <c r="P1367" s="41" t="str">
        <f t="shared" si="68"/>
        <v/>
      </c>
      <c r="Q1367" s="41" t="str">
        <f t="shared" si="69"/>
        <v/>
      </c>
      <c r="R1367" s="41" t="str">
        <f>IFERROR(IF(K1367="handling and wharfage",SUM(P1367:Q1367),IF(OR(K1367="tank",K1367="car",K1367="boat"),INDEX(Rate!$B$4:$M$25,MATCH('Line&amp;Pheonix'!N1367,Rate!$A$4:$A$25,0),MATCH('Line&amp;Pheonix'!L1367,Rate!$B$3:$M$3,0))*O1367*0.8,INDEX(Rate!$B$4:$M$25,MATCH('Line&amp;Pheonix'!N1367,Rate!$A$4:$A$25,0),MATCH('Line&amp;Pheonix'!L1367,Rate!$B$3:$M$3,0))*O1367)),"")</f>
        <v/>
      </c>
      <c r="T1367" s="42" t="str">
        <f t="shared" si="70"/>
        <v/>
      </c>
    </row>
    <row r="1368" spans="16:20">
      <c r="P1368" s="41" t="str">
        <f t="shared" si="68"/>
        <v/>
      </c>
      <c r="Q1368" s="41" t="str">
        <f t="shared" si="69"/>
        <v/>
      </c>
      <c r="R1368" s="41" t="str">
        <f>IFERROR(IF(K1368="handling and wharfage",SUM(P1368:Q1368),IF(OR(K1368="tank",K1368="car",K1368="boat"),INDEX(Rate!$B$4:$M$25,MATCH('Line&amp;Pheonix'!N1368,Rate!$A$4:$A$25,0),MATCH('Line&amp;Pheonix'!L1368,Rate!$B$3:$M$3,0))*O1368*0.8,INDEX(Rate!$B$4:$M$25,MATCH('Line&amp;Pheonix'!N1368,Rate!$A$4:$A$25,0),MATCH('Line&amp;Pheonix'!L1368,Rate!$B$3:$M$3,0))*O1368)),"")</f>
        <v/>
      </c>
      <c r="T1368" s="42" t="str">
        <f t="shared" si="70"/>
        <v/>
      </c>
    </row>
    <row r="1369" spans="16:20">
      <c r="P1369" s="41" t="str">
        <f t="shared" si="68"/>
        <v/>
      </c>
      <c r="Q1369" s="41" t="str">
        <f t="shared" si="69"/>
        <v/>
      </c>
      <c r="R1369" s="41" t="str">
        <f>IFERROR(IF(K1369="handling and wharfage",SUM(P1369:Q1369),IF(OR(K1369="tank",K1369="car",K1369="boat"),INDEX(Rate!$B$4:$M$25,MATCH('Line&amp;Pheonix'!N1369,Rate!$A$4:$A$25,0),MATCH('Line&amp;Pheonix'!L1369,Rate!$B$3:$M$3,0))*O1369*0.8,INDEX(Rate!$B$4:$M$25,MATCH('Line&amp;Pheonix'!N1369,Rate!$A$4:$A$25,0),MATCH('Line&amp;Pheonix'!L1369,Rate!$B$3:$M$3,0))*O1369)),"")</f>
        <v/>
      </c>
      <c r="T1369" s="42" t="str">
        <f t="shared" si="70"/>
        <v/>
      </c>
    </row>
    <row r="1370" spans="16:20">
      <c r="P1370" s="41" t="str">
        <f t="shared" si="68"/>
        <v/>
      </c>
      <c r="Q1370" s="41" t="str">
        <f t="shared" si="69"/>
        <v/>
      </c>
      <c r="R1370" s="41" t="str">
        <f>IFERROR(IF(K1370="handling and wharfage",SUM(P1370:Q1370),IF(OR(K1370="tank",K1370="car",K1370="boat"),INDEX(Rate!$B$4:$M$25,MATCH('Line&amp;Pheonix'!N1370,Rate!$A$4:$A$25,0),MATCH('Line&amp;Pheonix'!L1370,Rate!$B$3:$M$3,0))*O1370*0.8,INDEX(Rate!$B$4:$M$25,MATCH('Line&amp;Pheonix'!N1370,Rate!$A$4:$A$25,0),MATCH('Line&amp;Pheonix'!L1370,Rate!$B$3:$M$3,0))*O1370)),"")</f>
        <v/>
      </c>
      <c r="T1370" s="42" t="str">
        <f t="shared" si="70"/>
        <v/>
      </c>
    </row>
    <row r="1371" spans="16:20">
      <c r="P1371" s="41" t="str">
        <f t="shared" si="68"/>
        <v/>
      </c>
      <c r="Q1371" s="41" t="str">
        <f t="shared" si="69"/>
        <v/>
      </c>
      <c r="R1371" s="41" t="str">
        <f>IFERROR(IF(K1371="handling and wharfage",SUM(P1371:Q1371),IF(OR(K1371="tank",K1371="car",K1371="boat"),INDEX(Rate!$B$4:$M$25,MATCH('Line&amp;Pheonix'!N1371,Rate!$A$4:$A$25,0),MATCH('Line&amp;Pheonix'!L1371,Rate!$B$3:$M$3,0))*O1371*0.8,INDEX(Rate!$B$4:$M$25,MATCH('Line&amp;Pheonix'!N1371,Rate!$A$4:$A$25,0),MATCH('Line&amp;Pheonix'!L1371,Rate!$B$3:$M$3,0))*O1371)),"")</f>
        <v/>
      </c>
      <c r="T1371" s="42" t="str">
        <f t="shared" si="70"/>
        <v/>
      </c>
    </row>
    <row r="1372" spans="16:20">
      <c r="P1372" s="41" t="str">
        <f t="shared" si="68"/>
        <v/>
      </c>
      <c r="Q1372" s="41" t="str">
        <f t="shared" si="69"/>
        <v/>
      </c>
      <c r="R1372" s="41" t="str">
        <f>IFERROR(IF(K1372="handling and wharfage",SUM(P1372:Q1372),IF(OR(K1372="tank",K1372="car",K1372="boat"),INDEX(Rate!$B$4:$M$25,MATCH('Line&amp;Pheonix'!N1372,Rate!$A$4:$A$25,0),MATCH('Line&amp;Pheonix'!L1372,Rate!$B$3:$M$3,0))*O1372*0.8,INDEX(Rate!$B$4:$M$25,MATCH('Line&amp;Pheonix'!N1372,Rate!$A$4:$A$25,0),MATCH('Line&amp;Pheonix'!L1372,Rate!$B$3:$M$3,0))*O1372)),"")</f>
        <v/>
      </c>
      <c r="T1372" s="42" t="str">
        <f t="shared" si="70"/>
        <v/>
      </c>
    </row>
    <row r="1373" spans="16:20">
      <c r="P1373" s="41" t="str">
        <f t="shared" si="68"/>
        <v/>
      </c>
      <c r="Q1373" s="41" t="str">
        <f t="shared" si="69"/>
        <v/>
      </c>
      <c r="R1373" s="41" t="str">
        <f>IFERROR(IF(K1373="handling and wharfage",SUM(P1373:Q1373),IF(OR(K1373="tank",K1373="car",K1373="boat"),INDEX(Rate!$B$4:$M$25,MATCH('Line&amp;Pheonix'!N1373,Rate!$A$4:$A$25,0),MATCH('Line&amp;Pheonix'!L1373,Rate!$B$3:$M$3,0))*O1373*0.8,INDEX(Rate!$B$4:$M$25,MATCH('Line&amp;Pheonix'!N1373,Rate!$A$4:$A$25,0),MATCH('Line&amp;Pheonix'!L1373,Rate!$B$3:$M$3,0))*O1373)),"")</f>
        <v/>
      </c>
      <c r="T1373" s="42" t="str">
        <f t="shared" si="70"/>
        <v/>
      </c>
    </row>
    <row r="1374" spans="16:20">
      <c r="P1374" s="41" t="str">
        <f t="shared" si="68"/>
        <v/>
      </c>
      <c r="Q1374" s="41" t="str">
        <f t="shared" si="69"/>
        <v/>
      </c>
      <c r="R1374" s="41" t="str">
        <f>IFERROR(IF(K1374="handling and wharfage",SUM(P1374:Q1374),IF(OR(K1374="tank",K1374="car",K1374="boat"),INDEX(Rate!$B$4:$M$25,MATCH('Line&amp;Pheonix'!N1374,Rate!$A$4:$A$25,0),MATCH('Line&amp;Pheonix'!L1374,Rate!$B$3:$M$3,0))*O1374*0.8,INDEX(Rate!$B$4:$M$25,MATCH('Line&amp;Pheonix'!N1374,Rate!$A$4:$A$25,0),MATCH('Line&amp;Pheonix'!L1374,Rate!$B$3:$M$3,0))*O1374)),"")</f>
        <v/>
      </c>
      <c r="T1374" s="42" t="str">
        <f t="shared" si="70"/>
        <v/>
      </c>
    </row>
    <row r="1375" spans="16:20">
      <c r="P1375" s="41" t="str">
        <f t="shared" si="68"/>
        <v/>
      </c>
      <c r="Q1375" s="41" t="str">
        <f t="shared" si="69"/>
        <v/>
      </c>
      <c r="R1375" s="41" t="str">
        <f>IFERROR(IF(K1375="handling and wharfage",SUM(P1375:Q1375),IF(OR(K1375="tank",K1375="car",K1375="boat"),INDEX(Rate!$B$4:$M$25,MATCH('Line&amp;Pheonix'!N1375,Rate!$A$4:$A$25,0),MATCH('Line&amp;Pheonix'!L1375,Rate!$B$3:$M$3,0))*O1375*0.8,INDEX(Rate!$B$4:$M$25,MATCH('Line&amp;Pheonix'!N1375,Rate!$A$4:$A$25,0),MATCH('Line&amp;Pheonix'!L1375,Rate!$B$3:$M$3,0))*O1375)),"")</f>
        <v/>
      </c>
      <c r="T1375" s="42" t="str">
        <f t="shared" si="70"/>
        <v/>
      </c>
    </row>
    <row r="1376" spans="16:20">
      <c r="P1376" s="41" t="str">
        <f t="shared" si="68"/>
        <v/>
      </c>
      <c r="Q1376" s="41" t="str">
        <f t="shared" si="69"/>
        <v/>
      </c>
      <c r="R1376" s="41" t="str">
        <f>IFERROR(IF(K1376="handling and wharfage",SUM(P1376:Q1376),IF(OR(K1376="tank",K1376="car",K1376="boat"),INDEX(Rate!$B$4:$M$25,MATCH('Line&amp;Pheonix'!N1376,Rate!$A$4:$A$25,0),MATCH('Line&amp;Pheonix'!L1376,Rate!$B$3:$M$3,0))*O1376*0.8,INDEX(Rate!$B$4:$M$25,MATCH('Line&amp;Pheonix'!N1376,Rate!$A$4:$A$25,0),MATCH('Line&amp;Pheonix'!L1376,Rate!$B$3:$M$3,0))*O1376)),"")</f>
        <v/>
      </c>
      <c r="T1376" s="42" t="str">
        <f t="shared" si="70"/>
        <v/>
      </c>
    </row>
    <row r="1377" spans="16:20">
      <c r="P1377" s="41" t="str">
        <f t="shared" si="68"/>
        <v/>
      </c>
      <c r="Q1377" s="41" t="str">
        <f t="shared" si="69"/>
        <v/>
      </c>
      <c r="R1377" s="41" t="str">
        <f>IFERROR(IF(K1377="handling and wharfage",SUM(P1377:Q1377),IF(OR(K1377="tank",K1377="car",K1377="boat"),INDEX(Rate!$B$4:$M$25,MATCH('Line&amp;Pheonix'!N1377,Rate!$A$4:$A$25,0),MATCH('Line&amp;Pheonix'!L1377,Rate!$B$3:$M$3,0))*O1377*0.8,INDEX(Rate!$B$4:$M$25,MATCH('Line&amp;Pheonix'!N1377,Rate!$A$4:$A$25,0),MATCH('Line&amp;Pheonix'!L1377,Rate!$B$3:$M$3,0))*O1377)),"")</f>
        <v/>
      </c>
      <c r="T1377" s="42" t="str">
        <f t="shared" si="70"/>
        <v/>
      </c>
    </row>
    <row r="1378" spans="16:20">
      <c r="P1378" s="41" t="str">
        <f t="shared" si="68"/>
        <v/>
      </c>
      <c r="Q1378" s="41" t="str">
        <f t="shared" si="69"/>
        <v/>
      </c>
      <c r="R1378" s="41" t="str">
        <f>IFERROR(IF(K1378="handling and wharfage",SUM(P1378:Q1378),IF(OR(K1378="tank",K1378="car",K1378="boat"),INDEX(Rate!$B$4:$M$25,MATCH('Line&amp;Pheonix'!N1378,Rate!$A$4:$A$25,0),MATCH('Line&amp;Pheonix'!L1378,Rate!$B$3:$M$3,0))*O1378*0.8,INDEX(Rate!$B$4:$M$25,MATCH('Line&amp;Pheonix'!N1378,Rate!$A$4:$A$25,0),MATCH('Line&amp;Pheonix'!L1378,Rate!$B$3:$M$3,0))*O1378)),"")</f>
        <v/>
      </c>
      <c r="T1378" s="42" t="str">
        <f t="shared" si="70"/>
        <v/>
      </c>
    </row>
    <row r="1379" spans="16:20">
      <c r="P1379" s="41" t="str">
        <f t="shared" si="68"/>
        <v/>
      </c>
      <c r="Q1379" s="41" t="str">
        <f t="shared" si="69"/>
        <v/>
      </c>
      <c r="R1379" s="41" t="str">
        <f>IFERROR(IF(K1379="handling and wharfage",SUM(P1379:Q1379),IF(OR(K1379="tank",K1379="car",K1379="boat"),INDEX(Rate!$B$4:$M$25,MATCH('Line&amp;Pheonix'!N1379,Rate!$A$4:$A$25,0),MATCH('Line&amp;Pheonix'!L1379,Rate!$B$3:$M$3,0))*O1379*0.8,INDEX(Rate!$B$4:$M$25,MATCH('Line&amp;Pheonix'!N1379,Rate!$A$4:$A$25,0),MATCH('Line&amp;Pheonix'!L1379,Rate!$B$3:$M$3,0))*O1379)),"")</f>
        <v/>
      </c>
      <c r="T1379" s="42" t="str">
        <f t="shared" si="70"/>
        <v/>
      </c>
    </row>
    <row r="1380" spans="16:20">
      <c r="P1380" s="41" t="str">
        <f t="shared" si="68"/>
        <v/>
      </c>
      <c r="Q1380" s="41" t="str">
        <f t="shared" si="69"/>
        <v/>
      </c>
      <c r="R1380" s="41" t="str">
        <f>IFERROR(IF(K1380="handling and wharfage",SUM(P1380:Q1380),IF(OR(K1380="tank",K1380="car",K1380="boat"),INDEX(Rate!$B$4:$M$25,MATCH('Line&amp;Pheonix'!N1380,Rate!$A$4:$A$25,0),MATCH('Line&amp;Pheonix'!L1380,Rate!$B$3:$M$3,0))*O1380*0.8,INDEX(Rate!$B$4:$M$25,MATCH('Line&amp;Pheonix'!N1380,Rate!$A$4:$A$25,0),MATCH('Line&amp;Pheonix'!L1380,Rate!$B$3:$M$3,0))*O1380)),"")</f>
        <v/>
      </c>
      <c r="T1380" s="42" t="str">
        <f t="shared" si="70"/>
        <v/>
      </c>
    </row>
    <row r="1381" spans="16:20">
      <c r="P1381" s="41" t="str">
        <f t="shared" si="68"/>
        <v/>
      </c>
      <c r="Q1381" s="41" t="str">
        <f t="shared" si="69"/>
        <v/>
      </c>
      <c r="R1381" s="41" t="str">
        <f>IFERROR(IF(K1381="handling and wharfage",SUM(P1381:Q1381),IF(OR(K1381="tank",K1381="car",K1381="boat"),INDEX(Rate!$B$4:$M$25,MATCH('Line&amp;Pheonix'!N1381,Rate!$A$4:$A$25,0),MATCH('Line&amp;Pheonix'!L1381,Rate!$B$3:$M$3,0))*O1381*0.8,INDEX(Rate!$B$4:$M$25,MATCH('Line&amp;Pheonix'!N1381,Rate!$A$4:$A$25,0),MATCH('Line&amp;Pheonix'!L1381,Rate!$B$3:$M$3,0))*O1381)),"")</f>
        <v/>
      </c>
      <c r="T1381" s="42" t="str">
        <f t="shared" si="70"/>
        <v/>
      </c>
    </row>
    <row r="1382" spans="16:20">
      <c r="P1382" s="41" t="str">
        <f t="shared" si="68"/>
        <v/>
      </c>
      <c r="Q1382" s="41" t="str">
        <f t="shared" si="69"/>
        <v/>
      </c>
      <c r="R1382" s="41" t="str">
        <f>IFERROR(IF(K1382="handling and wharfage",SUM(P1382:Q1382),IF(OR(K1382="tank",K1382="car",K1382="boat"),INDEX(Rate!$B$4:$M$25,MATCH('Line&amp;Pheonix'!N1382,Rate!$A$4:$A$25,0),MATCH('Line&amp;Pheonix'!L1382,Rate!$B$3:$M$3,0))*O1382*0.8,INDEX(Rate!$B$4:$M$25,MATCH('Line&amp;Pheonix'!N1382,Rate!$A$4:$A$25,0),MATCH('Line&amp;Pheonix'!L1382,Rate!$B$3:$M$3,0))*O1382)),"")</f>
        <v/>
      </c>
      <c r="T1382" s="42" t="str">
        <f t="shared" si="70"/>
        <v/>
      </c>
    </row>
    <row r="1383" spans="16:20">
      <c r="P1383" s="41" t="str">
        <f t="shared" si="68"/>
        <v/>
      </c>
      <c r="Q1383" s="41" t="str">
        <f t="shared" si="69"/>
        <v/>
      </c>
      <c r="R1383" s="41" t="str">
        <f>IFERROR(IF(K1383="handling and wharfage",SUM(P1383:Q1383),IF(OR(K1383="tank",K1383="car",K1383="boat"),INDEX(Rate!$B$4:$M$25,MATCH('Line&amp;Pheonix'!N1383,Rate!$A$4:$A$25,0),MATCH('Line&amp;Pheonix'!L1383,Rate!$B$3:$M$3,0))*O1383*0.8,INDEX(Rate!$B$4:$M$25,MATCH('Line&amp;Pheonix'!N1383,Rate!$A$4:$A$25,0),MATCH('Line&amp;Pheonix'!L1383,Rate!$B$3:$M$3,0))*O1383)),"")</f>
        <v/>
      </c>
      <c r="T1383" s="42" t="str">
        <f t="shared" si="70"/>
        <v/>
      </c>
    </row>
    <row r="1384" spans="16:20">
      <c r="P1384" s="41" t="str">
        <f t="shared" si="68"/>
        <v/>
      </c>
      <c r="Q1384" s="41" t="str">
        <f t="shared" si="69"/>
        <v/>
      </c>
      <c r="R1384" s="41" t="str">
        <f>IFERROR(IF(K1384="handling and wharfage",SUM(P1384:Q1384),IF(OR(K1384="tank",K1384="car",K1384="boat"),INDEX(Rate!$B$4:$M$25,MATCH('Line&amp;Pheonix'!N1384,Rate!$A$4:$A$25,0),MATCH('Line&amp;Pheonix'!L1384,Rate!$B$3:$M$3,0))*O1384*0.8,INDEX(Rate!$B$4:$M$25,MATCH('Line&amp;Pheonix'!N1384,Rate!$A$4:$A$25,0),MATCH('Line&amp;Pheonix'!L1384,Rate!$B$3:$M$3,0))*O1384)),"")</f>
        <v/>
      </c>
      <c r="T1384" s="42" t="str">
        <f t="shared" si="70"/>
        <v/>
      </c>
    </row>
    <row r="1385" spans="16:20">
      <c r="P1385" s="41" t="str">
        <f t="shared" si="68"/>
        <v/>
      </c>
      <c r="Q1385" s="41" t="str">
        <f t="shared" si="69"/>
        <v/>
      </c>
      <c r="R1385" s="41" t="str">
        <f>IFERROR(IF(K1385="handling and wharfage",SUM(P1385:Q1385),IF(OR(K1385="tank",K1385="car",K1385="boat"),INDEX(Rate!$B$4:$M$25,MATCH('Line&amp;Pheonix'!N1385,Rate!$A$4:$A$25,0),MATCH('Line&amp;Pheonix'!L1385,Rate!$B$3:$M$3,0))*O1385*0.8,INDEX(Rate!$B$4:$M$25,MATCH('Line&amp;Pheonix'!N1385,Rate!$A$4:$A$25,0),MATCH('Line&amp;Pheonix'!L1385,Rate!$B$3:$M$3,0))*O1385)),"")</f>
        <v/>
      </c>
      <c r="T1385" s="42" t="str">
        <f t="shared" si="70"/>
        <v/>
      </c>
    </row>
    <row r="1386" spans="16:20">
      <c r="P1386" s="41" t="str">
        <f t="shared" si="68"/>
        <v/>
      </c>
      <c r="Q1386" s="41" t="str">
        <f t="shared" si="69"/>
        <v/>
      </c>
      <c r="R1386" s="41" t="str">
        <f>IFERROR(IF(K1386="handling and wharfage",SUM(P1386:Q1386),IF(OR(K1386="tank",K1386="car",K1386="boat"),INDEX(Rate!$B$4:$M$25,MATCH('Line&amp;Pheonix'!N1386,Rate!$A$4:$A$25,0),MATCH('Line&amp;Pheonix'!L1386,Rate!$B$3:$M$3,0))*O1386*0.8,INDEX(Rate!$B$4:$M$25,MATCH('Line&amp;Pheonix'!N1386,Rate!$A$4:$A$25,0),MATCH('Line&amp;Pheonix'!L1386,Rate!$B$3:$M$3,0))*O1386)),"")</f>
        <v/>
      </c>
      <c r="T1386" s="42" t="str">
        <f t="shared" si="70"/>
        <v/>
      </c>
    </row>
    <row r="1387" spans="16:20">
      <c r="P1387" s="41" t="str">
        <f t="shared" si="68"/>
        <v/>
      </c>
      <c r="Q1387" s="41" t="str">
        <f t="shared" si="69"/>
        <v/>
      </c>
      <c r="R1387" s="41" t="str">
        <f>IFERROR(IF(K1387="handling and wharfage",SUM(P1387:Q1387),IF(OR(K1387="tank",K1387="car",K1387="boat"),INDEX(Rate!$B$4:$M$25,MATCH('Line&amp;Pheonix'!N1387,Rate!$A$4:$A$25,0),MATCH('Line&amp;Pheonix'!L1387,Rate!$B$3:$M$3,0))*O1387*0.8,INDEX(Rate!$B$4:$M$25,MATCH('Line&amp;Pheonix'!N1387,Rate!$A$4:$A$25,0),MATCH('Line&amp;Pheonix'!L1387,Rate!$B$3:$M$3,0))*O1387)),"")</f>
        <v/>
      </c>
      <c r="T1387" s="42" t="str">
        <f t="shared" si="70"/>
        <v/>
      </c>
    </row>
    <row r="1388" spans="16:20">
      <c r="P1388" s="41" t="str">
        <f t="shared" si="68"/>
        <v/>
      </c>
      <c r="Q1388" s="41" t="str">
        <f t="shared" si="69"/>
        <v/>
      </c>
      <c r="R1388" s="41" t="str">
        <f>IFERROR(IF(K1388="handling and wharfage",SUM(P1388:Q1388),IF(OR(K1388="tank",K1388="car",K1388="boat"),INDEX(Rate!$B$4:$M$25,MATCH('Line&amp;Pheonix'!N1388,Rate!$A$4:$A$25,0),MATCH('Line&amp;Pheonix'!L1388,Rate!$B$3:$M$3,0))*O1388*0.8,INDEX(Rate!$B$4:$M$25,MATCH('Line&amp;Pheonix'!N1388,Rate!$A$4:$A$25,0),MATCH('Line&amp;Pheonix'!L1388,Rate!$B$3:$M$3,0))*O1388)),"")</f>
        <v/>
      </c>
      <c r="T1388" s="42" t="str">
        <f t="shared" si="70"/>
        <v/>
      </c>
    </row>
    <row r="1389" spans="16:20">
      <c r="P1389" s="41" t="str">
        <f t="shared" si="68"/>
        <v/>
      </c>
      <c r="Q1389" s="41" t="str">
        <f t="shared" si="69"/>
        <v/>
      </c>
      <c r="R1389" s="41" t="str">
        <f>IFERROR(IF(K1389="handling and wharfage",SUM(P1389:Q1389),IF(OR(K1389="tank",K1389="car",K1389="boat"),INDEX(Rate!$B$4:$M$25,MATCH('Line&amp;Pheonix'!N1389,Rate!$A$4:$A$25,0),MATCH('Line&amp;Pheonix'!L1389,Rate!$B$3:$M$3,0))*O1389*0.8,INDEX(Rate!$B$4:$M$25,MATCH('Line&amp;Pheonix'!N1389,Rate!$A$4:$A$25,0),MATCH('Line&amp;Pheonix'!L1389,Rate!$B$3:$M$3,0))*O1389)),"")</f>
        <v/>
      </c>
      <c r="T1389" s="42" t="str">
        <f t="shared" si="70"/>
        <v/>
      </c>
    </row>
    <row r="1390" spans="16:20">
      <c r="P1390" s="41" t="str">
        <f t="shared" si="68"/>
        <v/>
      </c>
      <c r="Q1390" s="41" t="str">
        <f t="shared" si="69"/>
        <v/>
      </c>
      <c r="R1390" s="41" t="str">
        <f>IFERROR(IF(K1390="handling and wharfage",SUM(P1390:Q1390),IF(OR(K1390="tank",K1390="car",K1390="boat"),INDEX(Rate!$B$4:$M$25,MATCH('Line&amp;Pheonix'!N1390,Rate!$A$4:$A$25,0),MATCH('Line&amp;Pheonix'!L1390,Rate!$B$3:$M$3,0))*O1390*0.8,INDEX(Rate!$B$4:$M$25,MATCH('Line&amp;Pheonix'!N1390,Rate!$A$4:$A$25,0),MATCH('Line&amp;Pheonix'!L1390,Rate!$B$3:$M$3,0))*O1390)),"")</f>
        <v/>
      </c>
      <c r="T1390" s="42" t="str">
        <f t="shared" si="70"/>
        <v/>
      </c>
    </row>
    <row r="1391" spans="16:20">
      <c r="P1391" s="41" t="str">
        <f t="shared" si="68"/>
        <v/>
      </c>
      <c r="Q1391" s="41" t="str">
        <f t="shared" si="69"/>
        <v/>
      </c>
      <c r="R1391" s="41" t="str">
        <f>IFERROR(IF(K1391="handling and wharfage",SUM(P1391:Q1391),IF(OR(K1391="tank",K1391="car",K1391="boat"),INDEX(Rate!$B$4:$M$25,MATCH('Line&amp;Pheonix'!N1391,Rate!$A$4:$A$25,0),MATCH('Line&amp;Pheonix'!L1391,Rate!$B$3:$M$3,0))*O1391*0.8,INDEX(Rate!$B$4:$M$25,MATCH('Line&amp;Pheonix'!N1391,Rate!$A$4:$A$25,0),MATCH('Line&amp;Pheonix'!L1391,Rate!$B$3:$M$3,0))*O1391)),"")</f>
        <v/>
      </c>
      <c r="T1391" s="42" t="str">
        <f t="shared" si="70"/>
        <v/>
      </c>
    </row>
    <row r="1392" spans="16:20">
      <c r="P1392" s="41" t="str">
        <f t="shared" si="68"/>
        <v/>
      </c>
      <c r="Q1392" s="41" t="str">
        <f t="shared" si="69"/>
        <v/>
      </c>
      <c r="R1392" s="41" t="str">
        <f>IFERROR(IF(K1392="handling and wharfage",SUM(P1392:Q1392),IF(OR(K1392="tank",K1392="car",K1392="boat"),INDEX(Rate!$B$4:$M$25,MATCH('Line&amp;Pheonix'!N1392,Rate!$A$4:$A$25,0),MATCH('Line&amp;Pheonix'!L1392,Rate!$B$3:$M$3,0))*O1392*0.8,INDEX(Rate!$B$4:$M$25,MATCH('Line&amp;Pheonix'!N1392,Rate!$A$4:$A$25,0),MATCH('Line&amp;Pheonix'!L1392,Rate!$B$3:$M$3,0))*O1392)),"")</f>
        <v/>
      </c>
      <c r="T1392" s="42" t="str">
        <f t="shared" si="70"/>
        <v/>
      </c>
    </row>
    <row r="1393" spans="16:20">
      <c r="P1393" s="41" t="str">
        <f t="shared" si="68"/>
        <v/>
      </c>
      <c r="Q1393" s="41" t="str">
        <f t="shared" si="69"/>
        <v/>
      </c>
      <c r="R1393" s="41" t="str">
        <f>IFERROR(IF(K1393="handling and wharfage",SUM(P1393:Q1393),IF(OR(K1393="tank",K1393="car",K1393="boat"),INDEX(Rate!$B$4:$M$25,MATCH('Line&amp;Pheonix'!N1393,Rate!$A$4:$A$25,0),MATCH('Line&amp;Pheonix'!L1393,Rate!$B$3:$M$3,0))*O1393*0.8,INDEX(Rate!$B$4:$M$25,MATCH('Line&amp;Pheonix'!N1393,Rate!$A$4:$A$25,0),MATCH('Line&amp;Pheonix'!L1393,Rate!$B$3:$M$3,0))*O1393)),"")</f>
        <v/>
      </c>
      <c r="T1393" s="42" t="str">
        <f t="shared" si="70"/>
        <v/>
      </c>
    </row>
    <row r="1394" spans="16:20">
      <c r="P1394" s="41" t="str">
        <f t="shared" ref="P1394:P1457" si="71">IF(OR(K1394="handling and wharfage",K1394="rau handling and wharfage"),O1394*42.1,"")</f>
        <v/>
      </c>
      <c r="Q1394" s="41" t="str">
        <f t="shared" ref="Q1394:Q1457" si="72">IF(K1394&lt;&gt;"handling and wharfage","",O1394*3.5)</f>
        <v/>
      </c>
      <c r="R1394" s="41" t="str">
        <f>IFERROR(IF(K1394="handling and wharfage",SUM(P1394:Q1394),IF(OR(K1394="tank",K1394="car",K1394="boat"),INDEX(Rate!$B$4:$M$25,MATCH('Line&amp;Pheonix'!N1394,Rate!$A$4:$A$25,0),MATCH('Line&amp;Pheonix'!L1394,Rate!$B$3:$M$3,0))*O1394*0.8,INDEX(Rate!$B$4:$M$25,MATCH('Line&amp;Pheonix'!N1394,Rate!$A$4:$A$25,0),MATCH('Line&amp;Pheonix'!L1394,Rate!$B$3:$M$3,0))*O1394)),"")</f>
        <v/>
      </c>
      <c r="T1394" s="42" t="str">
        <f t="shared" ref="T1394:T1457" si="73">IF(ISBLANK(K1394),"",IF(K1394&lt;&gt;"handling and wharfage","F0070000061A","E31180000331"))</f>
        <v/>
      </c>
    </row>
    <row r="1395" spans="16:20">
      <c r="P1395" s="41" t="str">
        <f t="shared" si="71"/>
        <v/>
      </c>
      <c r="Q1395" s="41" t="str">
        <f t="shared" si="72"/>
        <v/>
      </c>
      <c r="R1395" s="41" t="str">
        <f>IFERROR(IF(K1395="handling and wharfage",SUM(P1395:Q1395),IF(OR(K1395="tank",K1395="car",K1395="boat"),INDEX(Rate!$B$4:$M$25,MATCH('Line&amp;Pheonix'!N1395,Rate!$A$4:$A$25,0),MATCH('Line&amp;Pheonix'!L1395,Rate!$B$3:$M$3,0))*O1395*0.8,INDEX(Rate!$B$4:$M$25,MATCH('Line&amp;Pheonix'!N1395,Rate!$A$4:$A$25,0),MATCH('Line&amp;Pheonix'!L1395,Rate!$B$3:$M$3,0))*O1395)),"")</f>
        <v/>
      </c>
      <c r="T1395" s="42" t="str">
        <f t="shared" si="73"/>
        <v/>
      </c>
    </row>
    <row r="1396" spans="16:20">
      <c r="P1396" s="41" t="str">
        <f t="shared" si="71"/>
        <v/>
      </c>
      <c r="Q1396" s="41" t="str">
        <f t="shared" si="72"/>
        <v/>
      </c>
      <c r="R1396" s="41" t="str">
        <f>IFERROR(IF(K1396="handling and wharfage",SUM(P1396:Q1396),IF(OR(K1396="tank",K1396="car",K1396="boat"),INDEX(Rate!$B$4:$M$25,MATCH('Line&amp;Pheonix'!N1396,Rate!$A$4:$A$25,0),MATCH('Line&amp;Pheonix'!L1396,Rate!$B$3:$M$3,0))*O1396*0.8,INDEX(Rate!$B$4:$M$25,MATCH('Line&amp;Pheonix'!N1396,Rate!$A$4:$A$25,0),MATCH('Line&amp;Pheonix'!L1396,Rate!$B$3:$M$3,0))*O1396)),"")</f>
        <v/>
      </c>
      <c r="T1396" s="42" t="str">
        <f t="shared" si="73"/>
        <v/>
      </c>
    </row>
    <row r="1397" spans="16:20">
      <c r="P1397" s="41" t="str">
        <f t="shared" si="71"/>
        <v/>
      </c>
      <c r="Q1397" s="41" t="str">
        <f t="shared" si="72"/>
        <v/>
      </c>
      <c r="R1397" s="41" t="str">
        <f>IFERROR(IF(K1397="handling and wharfage",SUM(P1397:Q1397),IF(OR(K1397="tank",K1397="car",K1397="boat"),INDEX(Rate!$B$4:$M$25,MATCH('Line&amp;Pheonix'!N1397,Rate!$A$4:$A$25,0),MATCH('Line&amp;Pheonix'!L1397,Rate!$B$3:$M$3,0))*O1397*0.8,INDEX(Rate!$B$4:$M$25,MATCH('Line&amp;Pheonix'!N1397,Rate!$A$4:$A$25,0),MATCH('Line&amp;Pheonix'!L1397,Rate!$B$3:$M$3,0))*O1397)),"")</f>
        <v/>
      </c>
      <c r="T1397" s="42" t="str">
        <f t="shared" si="73"/>
        <v/>
      </c>
    </row>
    <row r="1398" spans="16:20">
      <c r="P1398" s="41" t="str">
        <f t="shared" si="71"/>
        <v/>
      </c>
      <c r="Q1398" s="41" t="str">
        <f t="shared" si="72"/>
        <v/>
      </c>
      <c r="R1398" s="41" t="str">
        <f>IFERROR(IF(K1398="handling and wharfage",SUM(P1398:Q1398),IF(OR(K1398="tank",K1398="car",K1398="boat"),INDEX(Rate!$B$4:$M$25,MATCH('Line&amp;Pheonix'!N1398,Rate!$A$4:$A$25,0),MATCH('Line&amp;Pheonix'!L1398,Rate!$B$3:$M$3,0))*O1398*0.8,INDEX(Rate!$B$4:$M$25,MATCH('Line&amp;Pheonix'!N1398,Rate!$A$4:$A$25,0),MATCH('Line&amp;Pheonix'!L1398,Rate!$B$3:$M$3,0))*O1398)),"")</f>
        <v/>
      </c>
      <c r="T1398" s="42" t="str">
        <f t="shared" si="73"/>
        <v/>
      </c>
    </row>
    <row r="1399" spans="16:20">
      <c r="P1399" s="41" t="str">
        <f t="shared" si="71"/>
        <v/>
      </c>
      <c r="Q1399" s="41" t="str">
        <f t="shared" si="72"/>
        <v/>
      </c>
      <c r="R1399" s="41" t="str">
        <f>IFERROR(IF(K1399="handling and wharfage",SUM(P1399:Q1399),IF(OR(K1399="tank",K1399="car",K1399="boat"),INDEX(Rate!$B$4:$M$25,MATCH('Line&amp;Pheonix'!N1399,Rate!$A$4:$A$25,0),MATCH('Line&amp;Pheonix'!L1399,Rate!$B$3:$M$3,0))*O1399*0.8,INDEX(Rate!$B$4:$M$25,MATCH('Line&amp;Pheonix'!N1399,Rate!$A$4:$A$25,0),MATCH('Line&amp;Pheonix'!L1399,Rate!$B$3:$M$3,0))*O1399)),"")</f>
        <v/>
      </c>
      <c r="T1399" s="42" t="str">
        <f t="shared" si="73"/>
        <v/>
      </c>
    </row>
    <row r="1400" spans="16:20">
      <c r="P1400" s="41" t="str">
        <f t="shared" si="71"/>
        <v/>
      </c>
      <c r="Q1400" s="41" t="str">
        <f t="shared" si="72"/>
        <v/>
      </c>
      <c r="R1400" s="41" t="str">
        <f>IFERROR(IF(K1400="handling and wharfage",SUM(P1400:Q1400),IF(OR(K1400="tank",K1400="car",K1400="boat"),INDEX(Rate!$B$4:$M$25,MATCH('Line&amp;Pheonix'!N1400,Rate!$A$4:$A$25,0),MATCH('Line&amp;Pheonix'!L1400,Rate!$B$3:$M$3,0))*O1400*0.8,INDEX(Rate!$B$4:$M$25,MATCH('Line&amp;Pheonix'!N1400,Rate!$A$4:$A$25,0),MATCH('Line&amp;Pheonix'!L1400,Rate!$B$3:$M$3,0))*O1400)),"")</f>
        <v/>
      </c>
      <c r="T1400" s="42" t="str">
        <f t="shared" si="73"/>
        <v/>
      </c>
    </row>
    <row r="1401" spans="16:20">
      <c r="P1401" s="41" t="str">
        <f t="shared" si="71"/>
        <v/>
      </c>
      <c r="Q1401" s="41" t="str">
        <f t="shared" si="72"/>
        <v/>
      </c>
      <c r="R1401" s="41" t="str">
        <f>IFERROR(IF(K1401="handling and wharfage",SUM(P1401:Q1401),IF(OR(K1401="tank",K1401="car",K1401="boat"),INDEX(Rate!$B$4:$M$25,MATCH('Line&amp;Pheonix'!N1401,Rate!$A$4:$A$25,0),MATCH('Line&amp;Pheonix'!L1401,Rate!$B$3:$M$3,0))*O1401*0.8,INDEX(Rate!$B$4:$M$25,MATCH('Line&amp;Pheonix'!N1401,Rate!$A$4:$A$25,0),MATCH('Line&amp;Pheonix'!L1401,Rate!$B$3:$M$3,0))*O1401)),"")</f>
        <v/>
      </c>
      <c r="T1401" s="42" t="str">
        <f t="shared" si="73"/>
        <v/>
      </c>
    </row>
    <row r="1402" spans="16:20">
      <c r="P1402" s="41" t="str">
        <f t="shared" si="71"/>
        <v/>
      </c>
      <c r="Q1402" s="41" t="str">
        <f t="shared" si="72"/>
        <v/>
      </c>
      <c r="R1402" s="41" t="str">
        <f>IFERROR(IF(K1402="handling and wharfage",SUM(P1402:Q1402),IF(OR(K1402="tank",K1402="car",K1402="boat"),INDEX(Rate!$B$4:$M$25,MATCH('Line&amp;Pheonix'!N1402,Rate!$A$4:$A$25,0),MATCH('Line&amp;Pheonix'!L1402,Rate!$B$3:$M$3,0))*O1402*0.8,INDEX(Rate!$B$4:$M$25,MATCH('Line&amp;Pheonix'!N1402,Rate!$A$4:$A$25,0),MATCH('Line&amp;Pheonix'!L1402,Rate!$B$3:$M$3,0))*O1402)),"")</f>
        <v/>
      </c>
      <c r="T1402" s="42" t="str">
        <f t="shared" si="73"/>
        <v/>
      </c>
    </row>
    <row r="1403" spans="16:20">
      <c r="P1403" s="41" t="str">
        <f t="shared" si="71"/>
        <v/>
      </c>
      <c r="Q1403" s="41" t="str">
        <f t="shared" si="72"/>
        <v/>
      </c>
      <c r="R1403" s="41" t="str">
        <f>IFERROR(IF(K1403="handling and wharfage",SUM(P1403:Q1403),IF(OR(K1403="tank",K1403="car",K1403="boat"),INDEX(Rate!$B$4:$M$25,MATCH('Line&amp;Pheonix'!N1403,Rate!$A$4:$A$25,0),MATCH('Line&amp;Pheonix'!L1403,Rate!$B$3:$M$3,0))*O1403*0.8,INDEX(Rate!$B$4:$M$25,MATCH('Line&amp;Pheonix'!N1403,Rate!$A$4:$A$25,0),MATCH('Line&amp;Pheonix'!L1403,Rate!$B$3:$M$3,0))*O1403)),"")</f>
        <v/>
      </c>
      <c r="T1403" s="42" t="str">
        <f t="shared" si="73"/>
        <v/>
      </c>
    </row>
    <row r="1404" spans="16:20">
      <c r="P1404" s="41" t="str">
        <f t="shared" si="71"/>
        <v/>
      </c>
      <c r="Q1404" s="41" t="str">
        <f t="shared" si="72"/>
        <v/>
      </c>
      <c r="R1404" s="41" t="str">
        <f>IFERROR(IF(K1404="handling and wharfage",SUM(P1404:Q1404),IF(OR(K1404="tank",K1404="car",K1404="boat"),INDEX(Rate!$B$4:$M$25,MATCH('Line&amp;Pheonix'!N1404,Rate!$A$4:$A$25,0),MATCH('Line&amp;Pheonix'!L1404,Rate!$B$3:$M$3,0))*O1404*0.8,INDEX(Rate!$B$4:$M$25,MATCH('Line&amp;Pheonix'!N1404,Rate!$A$4:$A$25,0),MATCH('Line&amp;Pheonix'!L1404,Rate!$B$3:$M$3,0))*O1404)),"")</f>
        <v/>
      </c>
      <c r="T1404" s="42" t="str">
        <f t="shared" si="73"/>
        <v/>
      </c>
    </row>
    <row r="1405" spans="16:20">
      <c r="P1405" s="41" t="str">
        <f t="shared" si="71"/>
        <v/>
      </c>
      <c r="Q1405" s="41" t="str">
        <f t="shared" si="72"/>
        <v/>
      </c>
      <c r="R1405" s="41" t="str">
        <f>IFERROR(IF(K1405="handling and wharfage",SUM(P1405:Q1405),IF(OR(K1405="tank",K1405="car",K1405="boat"),INDEX(Rate!$B$4:$M$25,MATCH('Line&amp;Pheonix'!N1405,Rate!$A$4:$A$25,0),MATCH('Line&amp;Pheonix'!L1405,Rate!$B$3:$M$3,0))*O1405*0.8,INDEX(Rate!$B$4:$M$25,MATCH('Line&amp;Pheonix'!N1405,Rate!$A$4:$A$25,0),MATCH('Line&amp;Pheonix'!L1405,Rate!$B$3:$M$3,0))*O1405)),"")</f>
        <v/>
      </c>
      <c r="T1405" s="42" t="str">
        <f t="shared" si="73"/>
        <v/>
      </c>
    </row>
    <row r="1406" spans="16:20">
      <c r="P1406" s="41" t="str">
        <f t="shared" si="71"/>
        <v/>
      </c>
      <c r="Q1406" s="41" t="str">
        <f t="shared" si="72"/>
        <v/>
      </c>
      <c r="R1406" s="41" t="str">
        <f>IFERROR(IF(K1406="handling and wharfage",SUM(P1406:Q1406),IF(OR(K1406="tank",K1406="car",K1406="boat"),INDEX(Rate!$B$4:$M$25,MATCH('Line&amp;Pheonix'!N1406,Rate!$A$4:$A$25,0),MATCH('Line&amp;Pheonix'!L1406,Rate!$B$3:$M$3,0))*O1406*0.8,INDEX(Rate!$B$4:$M$25,MATCH('Line&amp;Pheonix'!N1406,Rate!$A$4:$A$25,0),MATCH('Line&amp;Pheonix'!L1406,Rate!$B$3:$M$3,0))*O1406)),"")</f>
        <v/>
      </c>
      <c r="T1406" s="42" t="str">
        <f t="shared" si="73"/>
        <v/>
      </c>
    </row>
    <row r="1407" spans="16:20">
      <c r="P1407" s="41" t="str">
        <f t="shared" si="71"/>
        <v/>
      </c>
      <c r="Q1407" s="41" t="str">
        <f t="shared" si="72"/>
        <v/>
      </c>
      <c r="R1407" s="41" t="str">
        <f>IFERROR(IF(K1407="handling and wharfage",SUM(P1407:Q1407),IF(OR(K1407="tank",K1407="car",K1407="boat"),INDEX(Rate!$B$4:$M$25,MATCH('Line&amp;Pheonix'!N1407,Rate!$A$4:$A$25,0),MATCH('Line&amp;Pheonix'!L1407,Rate!$B$3:$M$3,0))*O1407*0.8,INDEX(Rate!$B$4:$M$25,MATCH('Line&amp;Pheonix'!N1407,Rate!$A$4:$A$25,0),MATCH('Line&amp;Pheonix'!L1407,Rate!$B$3:$M$3,0))*O1407)),"")</f>
        <v/>
      </c>
      <c r="T1407" s="42" t="str">
        <f t="shared" si="73"/>
        <v/>
      </c>
    </row>
    <row r="1408" spans="16:20">
      <c r="P1408" s="41" t="str">
        <f t="shared" si="71"/>
        <v/>
      </c>
      <c r="Q1408" s="41" t="str">
        <f t="shared" si="72"/>
        <v/>
      </c>
      <c r="R1408" s="41" t="str">
        <f>IFERROR(IF(K1408="handling and wharfage",SUM(P1408:Q1408),IF(OR(K1408="tank",K1408="car",K1408="boat"),INDEX(Rate!$B$4:$M$25,MATCH('Line&amp;Pheonix'!N1408,Rate!$A$4:$A$25,0),MATCH('Line&amp;Pheonix'!L1408,Rate!$B$3:$M$3,0))*O1408*0.8,INDEX(Rate!$B$4:$M$25,MATCH('Line&amp;Pheonix'!N1408,Rate!$A$4:$A$25,0),MATCH('Line&amp;Pheonix'!L1408,Rate!$B$3:$M$3,0))*O1408)),"")</f>
        <v/>
      </c>
      <c r="T1408" s="42" t="str">
        <f t="shared" si="73"/>
        <v/>
      </c>
    </row>
    <row r="1409" spans="16:20">
      <c r="P1409" s="41" t="str">
        <f t="shared" si="71"/>
        <v/>
      </c>
      <c r="Q1409" s="41" t="str">
        <f t="shared" si="72"/>
        <v/>
      </c>
      <c r="R1409" s="41" t="str">
        <f>IFERROR(IF(K1409="handling and wharfage",SUM(P1409:Q1409),IF(OR(K1409="tank",K1409="car",K1409="boat"),INDEX(Rate!$B$4:$M$25,MATCH('Line&amp;Pheonix'!N1409,Rate!$A$4:$A$25,0),MATCH('Line&amp;Pheonix'!L1409,Rate!$B$3:$M$3,0))*O1409*0.8,INDEX(Rate!$B$4:$M$25,MATCH('Line&amp;Pheonix'!N1409,Rate!$A$4:$A$25,0),MATCH('Line&amp;Pheonix'!L1409,Rate!$B$3:$M$3,0))*O1409)),"")</f>
        <v/>
      </c>
      <c r="T1409" s="42" t="str">
        <f t="shared" si="73"/>
        <v/>
      </c>
    </row>
    <row r="1410" spans="16:20">
      <c r="P1410" s="41" t="str">
        <f t="shared" si="71"/>
        <v/>
      </c>
      <c r="Q1410" s="41" t="str">
        <f t="shared" si="72"/>
        <v/>
      </c>
      <c r="R1410" s="41" t="str">
        <f>IFERROR(IF(K1410="handling and wharfage",SUM(P1410:Q1410),IF(OR(K1410="tank",K1410="car",K1410="boat"),INDEX(Rate!$B$4:$M$25,MATCH('Line&amp;Pheonix'!N1410,Rate!$A$4:$A$25,0),MATCH('Line&amp;Pheonix'!L1410,Rate!$B$3:$M$3,0))*O1410*0.8,INDEX(Rate!$B$4:$M$25,MATCH('Line&amp;Pheonix'!N1410,Rate!$A$4:$A$25,0),MATCH('Line&amp;Pheonix'!L1410,Rate!$B$3:$M$3,0))*O1410)),"")</f>
        <v/>
      </c>
      <c r="T1410" s="42" t="str">
        <f t="shared" si="73"/>
        <v/>
      </c>
    </row>
    <row r="1411" spans="16:20">
      <c r="P1411" s="41" t="str">
        <f t="shared" si="71"/>
        <v/>
      </c>
      <c r="Q1411" s="41" t="str">
        <f t="shared" si="72"/>
        <v/>
      </c>
      <c r="R1411" s="41" t="str">
        <f>IFERROR(IF(K1411="handling and wharfage",SUM(P1411:Q1411),IF(OR(K1411="tank",K1411="car",K1411="boat"),INDEX(Rate!$B$4:$M$25,MATCH('Line&amp;Pheonix'!N1411,Rate!$A$4:$A$25,0),MATCH('Line&amp;Pheonix'!L1411,Rate!$B$3:$M$3,0))*O1411*0.8,INDEX(Rate!$B$4:$M$25,MATCH('Line&amp;Pheonix'!N1411,Rate!$A$4:$A$25,0),MATCH('Line&amp;Pheonix'!L1411,Rate!$B$3:$M$3,0))*O1411)),"")</f>
        <v/>
      </c>
      <c r="T1411" s="42" t="str">
        <f t="shared" si="73"/>
        <v/>
      </c>
    </row>
    <row r="1412" spans="16:20">
      <c r="P1412" s="41" t="str">
        <f t="shared" si="71"/>
        <v/>
      </c>
      <c r="Q1412" s="41" t="str">
        <f t="shared" si="72"/>
        <v/>
      </c>
      <c r="R1412" s="41" t="str">
        <f>IFERROR(IF(K1412="handling and wharfage",SUM(P1412:Q1412),IF(OR(K1412="tank",K1412="car",K1412="boat"),INDEX(Rate!$B$4:$M$25,MATCH('Line&amp;Pheonix'!N1412,Rate!$A$4:$A$25,0),MATCH('Line&amp;Pheonix'!L1412,Rate!$B$3:$M$3,0))*O1412*0.8,INDEX(Rate!$B$4:$M$25,MATCH('Line&amp;Pheonix'!N1412,Rate!$A$4:$A$25,0),MATCH('Line&amp;Pheonix'!L1412,Rate!$B$3:$M$3,0))*O1412)),"")</f>
        <v/>
      </c>
      <c r="T1412" s="42" t="str">
        <f t="shared" si="73"/>
        <v/>
      </c>
    </row>
    <row r="1413" spans="16:20">
      <c r="P1413" s="41" t="str">
        <f t="shared" si="71"/>
        <v/>
      </c>
      <c r="Q1413" s="41" t="str">
        <f t="shared" si="72"/>
        <v/>
      </c>
      <c r="R1413" s="41" t="str">
        <f>IFERROR(IF(K1413="handling and wharfage",SUM(P1413:Q1413),IF(OR(K1413="tank",K1413="car",K1413="boat"),INDEX(Rate!$B$4:$M$25,MATCH('Line&amp;Pheonix'!N1413,Rate!$A$4:$A$25,0),MATCH('Line&amp;Pheonix'!L1413,Rate!$B$3:$M$3,0))*O1413*0.8,INDEX(Rate!$B$4:$M$25,MATCH('Line&amp;Pheonix'!N1413,Rate!$A$4:$A$25,0),MATCH('Line&amp;Pheonix'!L1413,Rate!$B$3:$M$3,0))*O1413)),"")</f>
        <v/>
      </c>
      <c r="T1413" s="42" t="str">
        <f t="shared" si="73"/>
        <v/>
      </c>
    </row>
    <row r="1414" spans="16:20">
      <c r="P1414" s="41" t="str">
        <f t="shared" si="71"/>
        <v/>
      </c>
      <c r="Q1414" s="41" t="str">
        <f t="shared" si="72"/>
        <v/>
      </c>
      <c r="R1414" s="41" t="str">
        <f>IFERROR(IF(K1414="handling and wharfage",SUM(P1414:Q1414),IF(OR(K1414="tank",K1414="car",K1414="boat"),INDEX(Rate!$B$4:$M$25,MATCH('Line&amp;Pheonix'!N1414,Rate!$A$4:$A$25,0),MATCH('Line&amp;Pheonix'!L1414,Rate!$B$3:$M$3,0))*O1414*0.8,INDEX(Rate!$B$4:$M$25,MATCH('Line&amp;Pheonix'!N1414,Rate!$A$4:$A$25,0),MATCH('Line&amp;Pheonix'!L1414,Rate!$B$3:$M$3,0))*O1414)),"")</f>
        <v/>
      </c>
      <c r="T1414" s="42" t="str">
        <f t="shared" si="73"/>
        <v/>
      </c>
    </row>
    <row r="1415" spans="16:20">
      <c r="P1415" s="41" t="str">
        <f t="shared" si="71"/>
        <v/>
      </c>
      <c r="Q1415" s="41" t="str">
        <f t="shared" si="72"/>
        <v/>
      </c>
      <c r="R1415" s="41" t="str">
        <f>IFERROR(IF(K1415="handling and wharfage",SUM(P1415:Q1415),IF(OR(K1415="tank",K1415="car",K1415="boat"),INDEX(Rate!$B$4:$M$25,MATCH('Line&amp;Pheonix'!N1415,Rate!$A$4:$A$25,0),MATCH('Line&amp;Pheonix'!L1415,Rate!$B$3:$M$3,0))*O1415*0.8,INDEX(Rate!$B$4:$M$25,MATCH('Line&amp;Pheonix'!N1415,Rate!$A$4:$A$25,0),MATCH('Line&amp;Pheonix'!L1415,Rate!$B$3:$M$3,0))*O1415)),"")</f>
        <v/>
      </c>
      <c r="T1415" s="42" t="str">
        <f t="shared" si="73"/>
        <v/>
      </c>
    </row>
    <row r="1416" spans="16:20">
      <c r="P1416" s="41" t="str">
        <f t="shared" si="71"/>
        <v/>
      </c>
      <c r="Q1416" s="41" t="str">
        <f t="shared" si="72"/>
        <v/>
      </c>
      <c r="R1416" s="41" t="str">
        <f>IFERROR(IF(K1416="handling and wharfage",SUM(P1416:Q1416),IF(OR(K1416="tank",K1416="car",K1416="boat"),INDEX(Rate!$B$4:$M$25,MATCH('Line&amp;Pheonix'!N1416,Rate!$A$4:$A$25,0),MATCH('Line&amp;Pheonix'!L1416,Rate!$B$3:$M$3,0))*O1416*0.8,INDEX(Rate!$B$4:$M$25,MATCH('Line&amp;Pheonix'!N1416,Rate!$A$4:$A$25,0),MATCH('Line&amp;Pheonix'!L1416,Rate!$B$3:$M$3,0))*O1416)),"")</f>
        <v/>
      </c>
      <c r="T1416" s="42" t="str">
        <f t="shared" si="73"/>
        <v/>
      </c>
    </row>
    <row r="1417" spans="16:20">
      <c r="P1417" s="41" t="str">
        <f t="shared" si="71"/>
        <v/>
      </c>
      <c r="Q1417" s="41" t="str">
        <f t="shared" si="72"/>
        <v/>
      </c>
      <c r="R1417" s="41" t="str">
        <f>IFERROR(IF(K1417="handling and wharfage",SUM(P1417:Q1417),IF(OR(K1417="tank",K1417="car",K1417="boat"),INDEX(Rate!$B$4:$M$25,MATCH('Line&amp;Pheonix'!N1417,Rate!$A$4:$A$25,0),MATCH('Line&amp;Pheonix'!L1417,Rate!$B$3:$M$3,0))*O1417*0.8,INDEX(Rate!$B$4:$M$25,MATCH('Line&amp;Pheonix'!N1417,Rate!$A$4:$A$25,0),MATCH('Line&amp;Pheonix'!L1417,Rate!$B$3:$M$3,0))*O1417)),"")</f>
        <v/>
      </c>
      <c r="T1417" s="42" t="str">
        <f t="shared" si="73"/>
        <v/>
      </c>
    </row>
    <row r="1418" spans="16:20">
      <c r="P1418" s="41" t="str">
        <f t="shared" si="71"/>
        <v/>
      </c>
      <c r="Q1418" s="41" t="str">
        <f t="shared" si="72"/>
        <v/>
      </c>
      <c r="R1418" s="41" t="str">
        <f>IFERROR(IF(K1418="handling and wharfage",SUM(P1418:Q1418),IF(OR(K1418="tank",K1418="car",K1418="boat"),INDEX(Rate!$B$4:$M$25,MATCH('Line&amp;Pheonix'!N1418,Rate!$A$4:$A$25,0),MATCH('Line&amp;Pheonix'!L1418,Rate!$B$3:$M$3,0))*O1418*0.8,INDEX(Rate!$B$4:$M$25,MATCH('Line&amp;Pheonix'!N1418,Rate!$A$4:$A$25,0),MATCH('Line&amp;Pheonix'!L1418,Rate!$B$3:$M$3,0))*O1418)),"")</f>
        <v/>
      </c>
      <c r="T1418" s="42" t="str">
        <f t="shared" si="73"/>
        <v/>
      </c>
    </row>
    <row r="1419" spans="16:20">
      <c r="P1419" s="41" t="str">
        <f t="shared" si="71"/>
        <v/>
      </c>
      <c r="Q1419" s="41" t="str">
        <f t="shared" si="72"/>
        <v/>
      </c>
      <c r="R1419" s="41" t="str">
        <f>IFERROR(IF(K1419="handling and wharfage",SUM(P1419:Q1419),IF(OR(K1419="tank",K1419="car",K1419="boat"),INDEX(Rate!$B$4:$M$25,MATCH('Line&amp;Pheonix'!N1419,Rate!$A$4:$A$25,0),MATCH('Line&amp;Pheonix'!L1419,Rate!$B$3:$M$3,0))*O1419*0.8,INDEX(Rate!$B$4:$M$25,MATCH('Line&amp;Pheonix'!N1419,Rate!$A$4:$A$25,0),MATCH('Line&amp;Pheonix'!L1419,Rate!$B$3:$M$3,0))*O1419)),"")</f>
        <v/>
      </c>
      <c r="T1419" s="42" t="str">
        <f t="shared" si="73"/>
        <v/>
      </c>
    </row>
    <row r="1420" spans="16:20">
      <c r="P1420" s="41" t="str">
        <f t="shared" si="71"/>
        <v/>
      </c>
      <c r="Q1420" s="41" t="str">
        <f t="shared" si="72"/>
        <v/>
      </c>
      <c r="R1420" s="41" t="str">
        <f>IFERROR(IF(K1420="handling and wharfage",SUM(P1420:Q1420),IF(OR(K1420="tank",K1420="car",K1420="boat"),INDEX(Rate!$B$4:$M$25,MATCH('Line&amp;Pheonix'!N1420,Rate!$A$4:$A$25,0),MATCH('Line&amp;Pheonix'!L1420,Rate!$B$3:$M$3,0))*O1420*0.8,INDEX(Rate!$B$4:$M$25,MATCH('Line&amp;Pheonix'!N1420,Rate!$A$4:$A$25,0),MATCH('Line&amp;Pheonix'!L1420,Rate!$B$3:$M$3,0))*O1420)),"")</f>
        <v/>
      </c>
      <c r="T1420" s="42" t="str">
        <f t="shared" si="73"/>
        <v/>
      </c>
    </row>
    <row r="1421" spans="16:20">
      <c r="P1421" s="41" t="str">
        <f t="shared" si="71"/>
        <v/>
      </c>
      <c r="Q1421" s="41" t="str">
        <f t="shared" si="72"/>
        <v/>
      </c>
      <c r="R1421" s="41" t="str">
        <f>IFERROR(IF(K1421="handling and wharfage",SUM(P1421:Q1421),IF(OR(K1421="tank",K1421="car",K1421="boat"),INDEX(Rate!$B$4:$M$25,MATCH('Line&amp;Pheonix'!N1421,Rate!$A$4:$A$25,0),MATCH('Line&amp;Pheonix'!L1421,Rate!$B$3:$M$3,0))*O1421*0.8,INDEX(Rate!$B$4:$M$25,MATCH('Line&amp;Pheonix'!N1421,Rate!$A$4:$A$25,0),MATCH('Line&amp;Pheonix'!L1421,Rate!$B$3:$M$3,0))*O1421)),"")</f>
        <v/>
      </c>
      <c r="T1421" s="42" t="str">
        <f t="shared" si="73"/>
        <v/>
      </c>
    </row>
    <row r="1422" spans="16:20">
      <c r="P1422" s="41" t="str">
        <f t="shared" si="71"/>
        <v/>
      </c>
      <c r="Q1422" s="41" t="str">
        <f t="shared" si="72"/>
        <v/>
      </c>
      <c r="R1422" s="41" t="str">
        <f>IFERROR(IF(K1422="handling and wharfage",SUM(P1422:Q1422),IF(OR(K1422="tank",K1422="car",K1422="boat"),INDEX(Rate!$B$4:$M$25,MATCH('Line&amp;Pheonix'!N1422,Rate!$A$4:$A$25,0),MATCH('Line&amp;Pheonix'!L1422,Rate!$B$3:$M$3,0))*O1422*0.8,INDEX(Rate!$B$4:$M$25,MATCH('Line&amp;Pheonix'!N1422,Rate!$A$4:$A$25,0),MATCH('Line&amp;Pheonix'!L1422,Rate!$B$3:$M$3,0))*O1422)),"")</f>
        <v/>
      </c>
      <c r="T1422" s="42" t="str">
        <f t="shared" si="73"/>
        <v/>
      </c>
    </row>
    <row r="1423" spans="16:20">
      <c r="P1423" s="41" t="str">
        <f t="shared" si="71"/>
        <v/>
      </c>
      <c r="Q1423" s="41" t="str">
        <f t="shared" si="72"/>
        <v/>
      </c>
      <c r="R1423" s="41" t="str">
        <f>IFERROR(IF(K1423="handling and wharfage",SUM(P1423:Q1423),IF(OR(K1423="tank",K1423="car",K1423="boat"),INDEX(Rate!$B$4:$M$25,MATCH('Line&amp;Pheonix'!N1423,Rate!$A$4:$A$25,0),MATCH('Line&amp;Pheonix'!L1423,Rate!$B$3:$M$3,0))*O1423*0.8,INDEX(Rate!$B$4:$M$25,MATCH('Line&amp;Pheonix'!N1423,Rate!$A$4:$A$25,0),MATCH('Line&amp;Pheonix'!L1423,Rate!$B$3:$M$3,0))*O1423)),"")</f>
        <v/>
      </c>
      <c r="T1423" s="42" t="str">
        <f t="shared" si="73"/>
        <v/>
      </c>
    </row>
    <row r="1424" spans="16:20">
      <c r="P1424" s="41" t="str">
        <f t="shared" si="71"/>
        <v/>
      </c>
      <c r="Q1424" s="41" t="str">
        <f t="shared" si="72"/>
        <v/>
      </c>
      <c r="R1424" s="41" t="str">
        <f>IFERROR(IF(K1424="handling and wharfage",SUM(P1424:Q1424),IF(OR(K1424="tank",K1424="car",K1424="boat"),INDEX(Rate!$B$4:$M$25,MATCH('Line&amp;Pheonix'!N1424,Rate!$A$4:$A$25,0),MATCH('Line&amp;Pheonix'!L1424,Rate!$B$3:$M$3,0))*O1424*0.8,INDEX(Rate!$B$4:$M$25,MATCH('Line&amp;Pheonix'!N1424,Rate!$A$4:$A$25,0),MATCH('Line&amp;Pheonix'!L1424,Rate!$B$3:$M$3,0))*O1424)),"")</f>
        <v/>
      </c>
      <c r="T1424" s="42" t="str">
        <f t="shared" si="73"/>
        <v/>
      </c>
    </row>
    <row r="1425" spans="16:20">
      <c r="P1425" s="41" t="str">
        <f t="shared" si="71"/>
        <v/>
      </c>
      <c r="Q1425" s="41" t="str">
        <f t="shared" si="72"/>
        <v/>
      </c>
      <c r="R1425" s="41" t="str">
        <f>IFERROR(IF(K1425="handling and wharfage",SUM(P1425:Q1425),IF(OR(K1425="tank",K1425="car",K1425="boat"),INDEX(Rate!$B$4:$M$25,MATCH('Line&amp;Pheonix'!N1425,Rate!$A$4:$A$25,0),MATCH('Line&amp;Pheonix'!L1425,Rate!$B$3:$M$3,0))*O1425*0.8,INDEX(Rate!$B$4:$M$25,MATCH('Line&amp;Pheonix'!N1425,Rate!$A$4:$A$25,0),MATCH('Line&amp;Pheonix'!L1425,Rate!$B$3:$M$3,0))*O1425)),"")</f>
        <v/>
      </c>
      <c r="T1425" s="42" t="str">
        <f t="shared" si="73"/>
        <v/>
      </c>
    </row>
    <row r="1426" spans="16:20">
      <c r="P1426" s="41" t="str">
        <f t="shared" si="71"/>
        <v/>
      </c>
      <c r="Q1426" s="41" t="str">
        <f t="shared" si="72"/>
        <v/>
      </c>
      <c r="R1426" s="41" t="str">
        <f>IFERROR(IF(K1426="handling and wharfage",SUM(P1426:Q1426),IF(OR(K1426="tank",K1426="car",K1426="boat"),INDEX(Rate!$B$4:$M$25,MATCH('Line&amp;Pheonix'!N1426,Rate!$A$4:$A$25,0),MATCH('Line&amp;Pheonix'!L1426,Rate!$B$3:$M$3,0))*O1426*0.8,INDEX(Rate!$B$4:$M$25,MATCH('Line&amp;Pheonix'!N1426,Rate!$A$4:$A$25,0),MATCH('Line&amp;Pheonix'!L1426,Rate!$B$3:$M$3,0))*O1426)),"")</f>
        <v/>
      </c>
      <c r="T1426" s="42" t="str">
        <f t="shared" si="73"/>
        <v/>
      </c>
    </row>
    <row r="1427" spans="16:20">
      <c r="P1427" s="41" t="str">
        <f t="shared" si="71"/>
        <v/>
      </c>
      <c r="Q1427" s="41" t="str">
        <f t="shared" si="72"/>
        <v/>
      </c>
      <c r="R1427" s="41" t="str">
        <f>IFERROR(IF(K1427="handling and wharfage",SUM(P1427:Q1427),IF(OR(K1427="tank",K1427="car",K1427="boat"),INDEX(Rate!$B$4:$M$25,MATCH('Line&amp;Pheonix'!N1427,Rate!$A$4:$A$25,0),MATCH('Line&amp;Pheonix'!L1427,Rate!$B$3:$M$3,0))*O1427*0.8,INDEX(Rate!$B$4:$M$25,MATCH('Line&amp;Pheonix'!N1427,Rate!$A$4:$A$25,0),MATCH('Line&amp;Pheonix'!L1427,Rate!$B$3:$M$3,0))*O1427)),"")</f>
        <v/>
      </c>
      <c r="T1427" s="42" t="str">
        <f t="shared" si="73"/>
        <v/>
      </c>
    </row>
    <row r="1428" spans="16:20">
      <c r="P1428" s="41" t="str">
        <f t="shared" si="71"/>
        <v/>
      </c>
      <c r="Q1428" s="41" t="str">
        <f t="shared" si="72"/>
        <v/>
      </c>
      <c r="R1428" s="41" t="str">
        <f>IFERROR(IF(K1428="handling and wharfage",SUM(P1428:Q1428),IF(OR(K1428="tank",K1428="car",K1428="boat"),INDEX(Rate!$B$4:$M$25,MATCH('Line&amp;Pheonix'!N1428,Rate!$A$4:$A$25,0),MATCH('Line&amp;Pheonix'!L1428,Rate!$B$3:$M$3,0))*O1428*0.8,INDEX(Rate!$B$4:$M$25,MATCH('Line&amp;Pheonix'!N1428,Rate!$A$4:$A$25,0),MATCH('Line&amp;Pheonix'!L1428,Rate!$B$3:$M$3,0))*O1428)),"")</f>
        <v/>
      </c>
      <c r="T1428" s="42" t="str">
        <f t="shared" si="73"/>
        <v/>
      </c>
    </row>
    <row r="1429" spans="16:20">
      <c r="P1429" s="41" t="str">
        <f t="shared" si="71"/>
        <v/>
      </c>
      <c r="Q1429" s="41" t="str">
        <f t="shared" si="72"/>
        <v/>
      </c>
      <c r="R1429" s="41" t="str">
        <f>IFERROR(IF(K1429="handling and wharfage",SUM(P1429:Q1429),IF(OR(K1429="tank",K1429="car",K1429="boat"),INDEX(Rate!$B$4:$M$25,MATCH('Line&amp;Pheonix'!N1429,Rate!$A$4:$A$25,0),MATCH('Line&amp;Pheonix'!L1429,Rate!$B$3:$M$3,0))*O1429*0.8,INDEX(Rate!$B$4:$M$25,MATCH('Line&amp;Pheonix'!N1429,Rate!$A$4:$A$25,0),MATCH('Line&amp;Pheonix'!L1429,Rate!$B$3:$M$3,0))*O1429)),"")</f>
        <v/>
      </c>
      <c r="T1429" s="42" t="str">
        <f t="shared" si="73"/>
        <v/>
      </c>
    </row>
    <row r="1430" spans="16:20">
      <c r="P1430" s="41" t="str">
        <f t="shared" si="71"/>
        <v/>
      </c>
      <c r="Q1430" s="41" t="str">
        <f t="shared" si="72"/>
        <v/>
      </c>
      <c r="R1430" s="41" t="str">
        <f>IFERROR(IF(K1430="handling and wharfage",SUM(P1430:Q1430),IF(OR(K1430="tank",K1430="car",K1430="boat"),INDEX(Rate!$B$4:$M$25,MATCH('Line&amp;Pheonix'!N1430,Rate!$A$4:$A$25,0),MATCH('Line&amp;Pheonix'!L1430,Rate!$B$3:$M$3,0))*O1430*0.8,INDEX(Rate!$B$4:$M$25,MATCH('Line&amp;Pheonix'!N1430,Rate!$A$4:$A$25,0),MATCH('Line&amp;Pheonix'!L1430,Rate!$B$3:$M$3,0))*O1430)),"")</f>
        <v/>
      </c>
      <c r="T1430" s="42" t="str">
        <f t="shared" si="73"/>
        <v/>
      </c>
    </row>
    <row r="1431" spans="16:20">
      <c r="P1431" s="41" t="str">
        <f t="shared" si="71"/>
        <v/>
      </c>
      <c r="Q1431" s="41" t="str">
        <f t="shared" si="72"/>
        <v/>
      </c>
      <c r="R1431" s="41" t="str">
        <f>IFERROR(IF(K1431="handling and wharfage",SUM(P1431:Q1431),IF(OR(K1431="tank",K1431="car",K1431="boat"),INDEX(Rate!$B$4:$M$25,MATCH('Line&amp;Pheonix'!N1431,Rate!$A$4:$A$25,0),MATCH('Line&amp;Pheonix'!L1431,Rate!$B$3:$M$3,0))*O1431*0.8,INDEX(Rate!$B$4:$M$25,MATCH('Line&amp;Pheonix'!N1431,Rate!$A$4:$A$25,0),MATCH('Line&amp;Pheonix'!L1431,Rate!$B$3:$M$3,0))*O1431)),"")</f>
        <v/>
      </c>
      <c r="T1431" s="42" t="str">
        <f t="shared" si="73"/>
        <v/>
      </c>
    </row>
    <row r="1432" spans="16:20">
      <c r="P1432" s="41" t="str">
        <f t="shared" si="71"/>
        <v/>
      </c>
      <c r="Q1432" s="41" t="str">
        <f t="shared" si="72"/>
        <v/>
      </c>
      <c r="R1432" s="41" t="str">
        <f>IFERROR(IF(K1432="handling and wharfage",SUM(P1432:Q1432),IF(OR(K1432="tank",K1432="car",K1432="boat"),INDEX(Rate!$B$4:$M$25,MATCH('Line&amp;Pheonix'!N1432,Rate!$A$4:$A$25,0),MATCH('Line&amp;Pheonix'!L1432,Rate!$B$3:$M$3,0))*O1432*0.8,INDEX(Rate!$B$4:$M$25,MATCH('Line&amp;Pheonix'!N1432,Rate!$A$4:$A$25,0),MATCH('Line&amp;Pheonix'!L1432,Rate!$B$3:$M$3,0))*O1432)),"")</f>
        <v/>
      </c>
      <c r="T1432" s="42" t="str">
        <f t="shared" si="73"/>
        <v/>
      </c>
    </row>
    <row r="1433" spans="16:20">
      <c r="P1433" s="41" t="str">
        <f t="shared" si="71"/>
        <v/>
      </c>
      <c r="Q1433" s="41" t="str">
        <f t="shared" si="72"/>
        <v/>
      </c>
      <c r="R1433" s="41" t="str">
        <f>IFERROR(IF(K1433="handling and wharfage",SUM(P1433:Q1433),IF(OR(K1433="tank",K1433="car",K1433="boat"),INDEX(Rate!$B$4:$M$25,MATCH('Line&amp;Pheonix'!N1433,Rate!$A$4:$A$25,0),MATCH('Line&amp;Pheonix'!L1433,Rate!$B$3:$M$3,0))*O1433*0.8,INDEX(Rate!$B$4:$M$25,MATCH('Line&amp;Pheonix'!N1433,Rate!$A$4:$A$25,0),MATCH('Line&amp;Pheonix'!L1433,Rate!$B$3:$M$3,0))*O1433)),"")</f>
        <v/>
      </c>
      <c r="T1433" s="42" t="str">
        <f t="shared" si="73"/>
        <v/>
      </c>
    </row>
    <row r="1434" spans="16:20">
      <c r="P1434" s="41" t="str">
        <f t="shared" si="71"/>
        <v/>
      </c>
      <c r="Q1434" s="41" t="str">
        <f t="shared" si="72"/>
        <v/>
      </c>
      <c r="R1434" s="41" t="str">
        <f>IFERROR(IF(K1434="handling and wharfage",SUM(P1434:Q1434),IF(OR(K1434="tank",K1434="car",K1434="boat"),INDEX(Rate!$B$4:$M$25,MATCH('Line&amp;Pheonix'!N1434,Rate!$A$4:$A$25,0),MATCH('Line&amp;Pheonix'!L1434,Rate!$B$3:$M$3,0))*O1434*0.8,INDEX(Rate!$B$4:$M$25,MATCH('Line&amp;Pheonix'!N1434,Rate!$A$4:$A$25,0),MATCH('Line&amp;Pheonix'!L1434,Rate!$B$3:$M$3,0))*O1434)),"")</f>
        <v/>
      </c>
      <c r="T1434" s="42" t="str">
        <f t="shared" si="73"/>
        <v/>
      </c>
    </row>
    <row r="1435" spans="16:20">
      <c r="P1435" s="41" t="str">
        <f t="shared" si="71"/>
        <v/>
      </c>
      <c r="Q1435" s="41" t="str">
        <f t="shared" si="72"/>
        <v/>
      </c>
      <c r="R1435" s="41" t="str">
        <f>IFERROR(IF(K1435="handling and wharfage",SUM(P1435:Q1435),IF(OR(K1435="tank",K1435="car",K1435="boat"),INDEX(Rate!$B$4:$M$25,MATCH('Line&amp;Pheonix'!N1435,Rate!$A$4:$A$25,0),MATCH('Line&amp;Pheonix'!L1435,Rate!$B$3:$M$3,0))*O1435*0.8,INDEX(Rate!$B$4:$M$25,MATCH('Line&amp;Pheonix'!N1435,Rate!$A$4:$A$25,0),MATCH('Line&amp;Pheonix'!L1435,Rate!$B$3:$M$3,0))*O1435)),"")</f>
        <v/>
      </c>
      <c r="T1435" s="42" t="str">
        <f t="shared" si="73"/>
        <v/>
      </c>
    </row>
    <row r="1436" spans="16:20">
      <c r="P1436" s="41" t="str">
        <f t="shared" si="71"/>
        <v/>
      </c>
      <c r="Q1436" s="41" t="str">
        <f t="shared" si="72"/>
        <v/>
      </c>
      <c r="R1436" s="41" t="str">
        <f>IFERROR(IF(K1436="handling and wharfage",SUM(P1436:Q1436),IF(OR(K1436="tank",K1436="car",K1436="boat"),INDEX(Rate!$B$4:$M$25,MATCH('Line&amp;Pheonix'!N1436,Rate!$A$4:$A$25,0),MATCH('Line&amp;Pheonix'!L1436,Rate!$B$3:$M$3,0))*O1436*0.8,INDEX(Rate!$B$4:$M$25,MATCH('Line&amp;Pheonix'!N1436,Rate!$A$4:$A$25,0),MATCH('Line&amp;Pheonix'!L1436,Rate!$B$3:$M$3,0))*O1436)),"")</f>
        <v/>
      </c>
      <c r="T1436" s="42" t="str">
        <f t="shared" si="73"/>
        <v/>
      </c>
    </row>
    <row r="1437" spans="16:20">
      <c r="P1437" s="41" t="str">
        <f t="shared" si="71"/>
        <v/>
      </c>
      <c r="Q1437" s="41" t="str">
        <f t="shared" si="72"/>
        <v/>
      </c>
      <c r="R1437" s="41" t="str">
        <f>IFERROR(IF(K1437="handling and wharfage",SUM(P1437:Q1437),IF(OR(K1437="tank",K1437="car",K1437="boat"),INDEX(Rate!$B$4:$M$25,MATCH('Line&amp;Pheonix'!N1437,Rate!$A$4:$A$25,0),MATCH('Line&amp;Pheonix'!L1437,Rate!$B$3:$M$3,0))*O1437*0.8,INDEX(Rate!$B$4:$M$25,MATCH('Line&amp;Pheonix'!N1437,Rate!$A$4:$A$25,0),MATCH('Line&amp;Pheonix'!L1437,Rate!$B$3:$M$3,0))*O1437)),"")</f>
        <v/>
      </c>
      <c r="T1437" s="42" t="str">
        <f t="shared" si="73"/>
        <v/>
      </c>
    </row>
    <row r="1438" spans="16:20">
      <c r="P1438" s="41" t="str">
        <f t="shared" si="71"/>
        <v/>
      </c>
      <c r="Q1438" s="41" t="str">
        <f t="shared" si="72"/>
        <v/>
      </c>
      <c r="R1438" s="41" t="str">
        <f>IFERROR(IF(K1438="handling and wharfage",SUM(P1438:Q1438),IF(OR(K1438="tank",K1438="car",K1438="boat"),INDEX(Rate!$B$4:$M$25,MATCH('Line&amp;Pheonix'!N1438,Rate!$A$4:$A$25,0),MATCH('Line&amp;Pheonix'!L1438,Rate!$B$3:$M$3,0))*O1438*0.8,INDEX(Rate!$B$4:$M$25,MATCH('Line&amp;Pheonix'!N1438,Rate!$A$4:$A$25,0),MATCH('Line&amp;Pheonix'!L1438,Rate!$B$3:$M$3,0))*O1438)),"")</f>
        <v/>
      </c>
      <c r="T1438" s="42" t="str">
        <f t="shared" si="73"/>
        <v/>
      </c>
    </row>
    <row r="1439" spans="16:20">
      <c r="P1439" s="41" t="str">
        <f t="shared" si="71"/>
        <v/>
      </c>
      <c r="Q1439" s="41" t="str">
        <f t="shared" si="72"/>
        <v/>
      </c>
      <c r="R1439" s="41" t="str">
        <f>IFERROR(IF(K1439="handling and wharfage",SUM(P1439:Q1439),IF(OR(K1439="tank",K1439="car",K1439="boat"),INDEX(Rate!$B$4:$M$25,MATCH('Line&amp;Pheonix'!N1439,Rate!$A$4:$A$25,0),MATCH('Line&amp;Pheonix'!L1439,Rate!$B$3:$M$3,0))*O1439*0.8,INDEX(Rate!$B$4:$M$25,MATCH('Line&amp;Pheonix'!N1439,Rate!$A$4:$A$25,0),MATCH('Line&amp;Pheonix'!L1439,Rate!$B$3:$M$3,0))*O1439)),"")</f>
        <v/>
      </c>
      <c r="T1439" s="42" t="str">
        <f t="shared" si="73"/>
        <v/>
      </c>
    </row>
    <row r="1440" spans="16:20">
      <c r="P1440" s="41" t="str">
        <f t="shared" si="71"/>
        <v/>
      </c>
      <c r="Q1440" s="41" t="str">
        <f t="shared" si="72"/>
        <v/>
      </c>
      <c r="R1440" s="41" t="str">
        <f>IFERROR(IF(K1440="handling and wharfage",SUM(P1440:Q1440),IF(OR(K1440="tank",K1440="car",K1440="boat"),INDEX(Rate!$B$4:$M$25,MATCH('Line&amp;Pheonix'!N1440,Rate!$A$4:$A$25,0),MATCH('Line&amp;Pheonix'!L1440,Rate!$B$3:$M$3,0))*O1440*0.8,INDEX(Rate!$B$4:$M$25,MATCH('Line&amp;Pheonix'!N1440,Rate!$A$4:$A$25,0),MATCH('Line&amp;Pheonix'!L1440,Rate!$B$3:$M$3,0))*O1440)),"")</f>
        <v/>
      </c>
      <c r="T1440" s="42" t="str">
        <f t="shared" si="73"/>
        <v/>
      </c>
    </row>
    <row r="1441" spans="16:20">
      <c r="P1441" s="41" t="str">
        <f t="shared" si="71"/>
        <v/>
      </c>
      <c r="Q1441" s="41" t="str">
        <f t="shared" si="72"/>
        <v/>
      </c>
      <c r="R1441" s="41" t="str">
        <f>IFERROR(IF(K1441="handling and wharfage",SUM(P1441:Q1441),IF(OR(K1441="tank",K1441="car",K1441="boat"),INDEX(Rate!$B$4:$M$25,MATCH('Line&amp;Pheonix'!N1441,Rate!$A$4:$A$25,0),MATCH('Line&amp;Pheonix'!L1441,Rate!$B$3:$M$3,0))*O1441*0.8,INDEX(Rate!$B$4:$M$25,MATCH('Line&amp;Pheonix'!N1441,Rate!$A$4:$A$25,0),MATCH('Line&amp;Pheonix'!L1441,Rate!$B$3:$M$3,0))*O1441)),"")</f>
        <v/>
      </c>
      <c r="T1441" s="42" t="str">
        <f t="shared" si="73"/>
        <v/>
      </c>
    </row>
    <row r="1442" spans="16:20">
      <c r="P1442" s="41" t="str">
        <f t="shared" si="71"/>
        <v/>
      </c>
      <c r="Q1442" s="41" t="str">
        <f t="shared" si="72"/>
        <v/>
      </c>
      <c r="R1442" s="41" t="str">
        <f>IFERROR(IF(K1442="handling and wharfage",SUM(P1442:Q1442),IF(OR(K1442="tank",K1442="car",K1442="boat"),INDEX(Rate!$B$4:$M$25,MATCH('Line&amp;Pheonix'!N1442,Rate!$A$4:$A$25,0),MATCH('Line&amp;Pheonix'!L1442,Rate!$B$3:$M$3,0))*O1442*0.8,INDEX(Rate!$B$4:$M$25,MATCH('Line&amp;Pheonix'!N1442,Rate!$A$4:$A$25,0),MATCH('Line&amp;Pheonix'!L1442,Rate!$B$3:$M$3,0))*O1442)),"")</f>
        <v/>
      </c>
      <c r="T1442" s="42" t="str">
        <f t="shared" si="73"/>
        <v/>
      </c>
    </row>
    <row r="1443" spans="16:20">
      <c r="P1443" s="41" t="str">
        <f t="shared" si="71"/>
        <v/>
      </c>
      <c r="Q1443" s="41" t="str">
        <f t="shared" si="72"/>
        <v/>
      </c>
      <c r="R1443" s="41" t="str">
        <f>IFERROR(IF(K1443="handling and wharfage",SUM(P1443:Q1443),IF(OR(K1443="tank",K1443="car",K1443="boat"),INDEX(Rate!$B$4:$M$25,MATCH('Line&amp;Pheonix'!N1443,Rate!$A$4:$A$25,0),MATCH('Line&amp;Pheonix'!L1443,Rate!$B$3:$M$3,0))*O1443*0.8,INDEX(Rate!$B$4:$M$25,MATCH('Line&amp;Pheonix'!N1443,Rate!$A$4:$A$25,0),MATCH('Line&amp;Pheonix'!L1443,Rate!$B$3:$M$3,0))*O1443)),"")</f>
        <v/>
      </c>
      <c r="T1443" s="42" t="str">
        <f t="shared" si="73"/>
        <v/>
      </c>
    </row>
    <row r="1444" spans="16:20">
      <c r="P1444" s="41" t="str">
        <f t="shared" si="71"/>
        <v/>
      </c>
      <c r="Q1444" s="41" t="str">
        <f t="shared" si="72"/>
        <v/>
      </c>
      <c r="R1444" s="41" t="str">
        <f>IFERROR(IF(K1444="handling and wharfage",SUM(P1444:Q1444),IF(OR(K1444="tank",K1444="car",K1444="boat"),INDEX(Rate!$B$4:$M$25,MATCH('Line&amp;Pheonix'!N1444,Rate!$A$4:$A$25,0),MATCH('Line&amp;Pheonix'!L1444,Rate!$B$3:$M$3,0))*O1444*0.8,INDEX(Rate!$B$4:$M$25,MATCH('Line&amp;Pheonix'!N1444,Rate!$A$4:$A$25,0),MATCH('Line&amp;Pheonix'!L1444,Rate!$B$3:$M$3,0))*O1444)),"")</f>
        <v/>
      </c>
      <c r="T1444" s="42" t="str">
        <f t="shared" si="73"/>
        <v/>
      </c>
    </row>
    <row r="1445" spans="16:20">
      <c r="P1445" s="41" t="str">
        <f t="shared" si="71"/>
        <v/>
      </c>
      <c r="Q1445" s="41" t="str">
        <f t="shared" si="72"/>
        <v/>
      </c>
      <c r="R1445" s="41" t="str">
        <f>IFERROR(IF(K1445="handling and wharfage",SUM(P1445:Q1445),IF(OR(K1445="tank",K1445="car",K1445="boat"),INDEX(Rate!$B$4:$M$25,MATCH('Line&amp;Pheonix'!N1445,Rate!$A$4:$A$25,0),MATCH('Line&amp;Pheonix'!L1445,Rate!$B$3:$M$3,0))*O1445*0.8,INDEX(Rate!$B$4:$M$25,MATCH('Line&amp;Pheonix'!N1445,Rate!$A$4:$A$25,0),MATCH('Line&amp;Pheonix'!L1445,Rate!$B$3:$M$3,0))*O1445)),"")</f>
        <v/>
      </c>
      <c r="T1445" s="42" t="str">
        <f t="shared" si="73"/>
        <v/>
      </c>
    </row>
    <row r="1446" spans="16:20">
      <c r="P1446" s="41" t="str">
        <f t="shared" si="71"/>
        <v/>
      </c>
      <c r="Q1446" s="41" t="str">
        <f t="shared" si="72"/>
        <v/>
      </c>
      <c r="R1446" s="41" t="str">
        <f>IFERROR(IF(K1446="handling and wharfage",SUM(P1446:Q1446),IF(OR(K1446="tank",K1446="car",K1446="boat"),INDEX(Rate!$B$4:$M$25,MATCH('Line&amp;Pheonix'!N1446,Rate!$A$4:$A$25,0),MATCH('Line&amp;Pheonix'!L1446,Rate!$B$3:$M$3,0))*O1446*0.8,INDEX(Rate!$B$4:$M$25,MATCH('Line&amp;Pheonix'!N1446,Rate!$A$4:$A$25,0),MATCH('Line&amp;Pheonix'!L1446,Rate!$B$3:$M$3,0))*O1446)),"")</f>
        <v/>
      </c>
      <c r="T1446" s="42" t="str">
        <f t="shared" si="73"/>
        <v/>
      </c>
    </row>
    <row r="1447" spans="16:20">
      <c r="P1447" s="41" t="str">
        <f t="shared" si="71"/>
        <v/>
      </c>
      <c r="Q1447" s="41" t="str">
        <f t="shared" si="72"/>
        <v/>
      </c>
      <c r="R1447" s="41" t="str">
        <f>IFERROR(IF(K1447="handling and wharfage",SUM(P1447:Q1447),IF(OR(K1447="tank",K1447="car",K1447="boat"),INDEX(Rate!$B$4:$M$25,MATCH('Line&amp;Pheonix'!N1447,Rate!$A$4:$A$25,0),MATCH('Line&amp;Pheonix'!L1447,Rate!$B$3:$M$3,0))*O1447*0.8,INDEX(Rate!$B$4:$M$25,MATCH('Line&amp;Pheonix'!N1447,Rate!$A$4:$A$25,0),MATCH('Line&amp;Pheonix'!L1447,Rate!$B$3:$M$3,0))*O1447)),"")</f>
        <v/>
      </c>
      <c r="T1447" s="42" t="str">
        <f t="shared" si="73"/>
        <v/>
      </c>
    </row>
    <row r="1448" spans="16:20">
      <c r="P1448" s="41" t="str">
        <f t="shared" si="71"/>
        <v/>
      </c>
      <c r="Q1448" s="41" t="str">
        <f t="shared" si="72"/>
        <v/>
      </c>
      <c r="R1448" s="41" t="str">
        <f>IFERROR(IF(K1448="handling and wharfage",SUM(P1448:Q1448),IF(OR(K1448="tank",K1448="car",K1448="boat"),INDEX(Rate!$B$4:$M$25,MATCH('Line&amp;Pheonix'!N1448,Rate!$A$4:$A$25,0),MATCH('Line&amp;Pheonix'!L1448,Rate!$B$3:$M$3,0))*O1448*0.8,INDEX(Rate!$B$4:$M$25,MATCH('Line&amp;Pheonix'!N1448,Rate!$A$4:$A$25,0),MATCH('Line&amp;Pheonix'!L1448,Rate!$B$3:$M$3,0))*O1448)),"")</f>
        <v/>
      </c>
      <c r="T1448" s="42" t="str">
        <f t="shared" si="73"/>
        <v/>
      </c>
    </row>
    <row r="1449" spans="16:20">
      <c r="P1449" s="41" t="str">
        <f t="shared" si="71"/>
        <v/>
      </c>
      <c r="Q1449" s="41" t="str">
        <f t="shared" si="72"/>
        <v/>
      </c>
      <c r="R1449" s="41" t="str">
        <f>IFERROR(IF(K1449="handling and wharfage",SUM(P1449:Q1449),IF(OR(K1449="tank",K1449="car",K1449="boat"),INDEX(Rate!$B$4:$M$25,MATCH('Line&amp;Pheonix'!N1449,Rate!$A$4:$A$25,0),MATCH('Line&amp;Pheonix'!L1449,Rate!$B$3:$M$3,0))*O1449*0.8,INDEX(Rate!$B$4:$M$25,MATCH('Line&amp;Pheonix'!N1449,Rate!$A$4:$A$25,0),MATCH('Line&amp;Pheonix'!L1449,Rate!$B$3:$M$3,0))*O1449)),"")</f>
        <v/>
      </c>
      <c r="T1449" s="42" t="str">
        <f t="shared" si="73"/>
        <v/>
      </c>
    </row>
    <row r="1450" spans="16:20">
      <c r="P1450" s="41" t="str">
        <f t="shared" si="71"/>
        <v/>
      </c>
      <c r="Q1450" s="41" t="str">
        <f t="shared" si="72"/>
        <v/>
      </c>
      <c r="R1450" s="41" t="str">
        <f>IFERROR(IF(K1450="handling and wharfage",SUM(P1450:Q1450),IF(OR(K1450="tank",K1450="car",K1450="boat"),INDEX(Rate!$B$4:$M$25,MATCH('Line&amp;Pheonix'!N1450,Rate!$A$4:$A$25,0),MATCH('Line&amp;Pheonix'!L1450,Rate!$B$3:$M$3,0))*O1450*0.8,INDEX(Rate!$B$4:$M$25,MATCH('Line&amp;Pheonix'!N1450,Rate!$A$4:$A$25,0),MATCH('Line&amp;Pheonix'!L1450,Rate!$B$3:$M$3,0))*O1450)),"")</f>
        <v/>
      </c>
      <c r="T1450" s="42" t="str">
        <f t="shared" si="73"/>
        <v/>
      </c>
    </row>
    <row r="1451" spans="16:20">
      <c r="P1451" s="41" t="str">
        <f t="shared" si="71"/>
        <v/>
      </c>
      <c r="Q1451" s="41" t="str">
        <f t="shared" si="72"/>
        <v/>
      </c>
      <c r="R1451" s="41" t="str">
        <f>IFERROR(IF(K1451="handling and wharfage",SUM(P1451:Q1451),IF(OR(K1451="tank",K1451="car",K1451="boat"),INDEX(Rate!$B$4:$M$25,MATCH('Line&amp;Pheonix'!N1451,Rate!$A$4:$A$25,0),MATCH('Line&amp;Pheonix'!L1451,Rate!$B$3:$M$3,0))*O1451*0.8,INDEX(Rate!$B$4:$M$25,MATCH('Line&amp;Pheonix'!N1451,Rate!$A$4:$A$25,0),MATCH('Line&amp;Pheonix'!L1451,Rate!$B$3:$M$3,0))*O1451)),"")</f>
        <v/>
      </c>
      <c r="T1451" s="42" t="str">
        <f t="shared" si="73"/>
        <v/>
      </c>
    </row>
    <row r="1452" spans="16:20">
      <c r="P1452" s="41" t="str">
        <f t="shared" si="71"/>
        <v/>
      </c>
      <c r="Q1452" s="41" t="str">
        <f t="shared" si="72"/>
        <v/>
      </c>
      <c r="R1452" s="41" t="str">
        <f>IFERROR(IF(K1452="handling and wharfage",SUM(P1452:Q1452),IF(OR(K1452="tank",K1452="car",K1452="boat"),INDEX(Rate!$B$4:$M$25,MATCH('Line&amp;Pheonix'!N1452,Rate!$A$4:$A$25,0),MATCH('Line&amp;Pheonix'!L1452,Rate!$B$3:$M$3,0))*O1452*0.8,INDEX(Rate!$B$4:$M$25,MATCH('Line&amp;Pheonix'!N1452,Rate!$A$4:$A$25,0),MATCH('Line&amp;Pheonix'!L1452,Rate!$B$3:$M$3,0))*O1452)),"")</f>
        <v/>
      </c>
      <c r="T1452" s="42" t="str">
        <f t="shared" si="73"/>
        <v/>
      </c>
    </row>
    <row r="1453" spans="16:20">
      <c r="P1453" s="41" t="str">
        <f t="shared" si="71"/>
        <v/>
      </c>
      <c r="Q1453" s="41" t="str">
        <f t="shared" si="72"/>
        <v/>
      </c>
      <c r="R1453" s="41" t="str">
        <f>IFERROR(IF(K1453="handling and wharfage",SUM(P1453:Q1453),IF(OR(K1453="tank",K1453="car",K1453="boat"),INDEX(Rate!$B$4:$M$25,MATCH('Line&amp;Pheonix'!N1453,Rate!$A$4:$A$25,0),MATCH('Line&amp;Pheonix'!L1453,Rate!$B$3:$M$3,0))*O1453*0.8,INDEX(Rate!$B$4:$M$25,MATCH('Line&amp;Pheonix'!N1453,Rate!$A$4:$A$25,0),MATCH('Line&amp;Pheonix'!L1453,Rate!$B$3:$M$3,0))*O1453)),"")</f>
        <v/>
      </c>
      <c r="T1453" s="42" t="str">
        <f t="shared" si="73"/>
        <v/>
      </c>
    </row>
    <row r="1454" spans="16:20">
      <c r="P1454" s="41" t="str">
        <f t="shared" si="71"/>
        <v/>
      </c>
      <c r="Q1454" s="41" t="str">
        <f t="shared" si="72"/>
        <v/>
      </c>
      <c r="R1454" s="41" t="str">
        <f>IFERROR(IF(K1454="handling and wharfage",SUM(P1454:Q1454),IF(OR(K1454="tank",K1454="car",K1454="boat"),INDEX(Rate!$B$4:$M$25,MATCH('Line&amp;Pheonix'!N1454,Rate!$A$4:$A$25,0),MATCH('Line&amp;Pheonix'!L1454,Rate!$B$3:$M$3,0))*O1454*0.8,INDEX(Rate!$B$4:$M$25,MATCH('Line&amp;Pheonix'!N1454,Rate!$A$4:$A$25,0),MATCH('Line&amp;Pheonix'!L1454,Rate!$B$3:$M$3,0))*O1454)),"")</f>
        <v/>
      </c>
      <c r="T1454" s="42" t="str">
        <f t="shared" si="73"/>
        <v/>
      </c>
    </row>
    <row r="1455" spans="16:20">
      <c r="P1455" s="41" t="str">
        <f t="shared" si="71"/>
        <v/>
      </c>
      <c r="Q1455" s="41" t="str">
        <f t="shared" si="72"/>
        <v/>
      </c>
      <c r="R1455" s="41" t="str">
        <f>IFERROR(IF(K1455="handling and wharfage",SUM(P1455:Q1455),IF(OR(K1455="tank",K1455="car",K1455="boat"),INDEX(Rate!$B$4:$M$25,MATCH('Line&amp;Pheonix'!N1455,Rate!$A$4:$A$25,0),MATCH('Line&amp;Pheonix'!L1455,Rate!$B$3:$M$3,0))*O1455*0.8,INDEX(Rate!$B$4:$M$25,MATCH('Line&amp;Pheonix'!N1455,Rate!$A$4:$A$25,0),MATCH('Line&amp;Pheonix'!L1455,Rate!$B$3:$M$3,0))*O1455)),"")</f>
        <v/>
      </c>
      <c r="T1455" s="42" t="str">
        <f t="shared" si="73"/>
        <v/>
      </c>
    </row>
    <row r="1456" spans="16:20">
      <c r="P1456" s="41" t="str">
        <f t="shared" si="71"/>
        <v/>
      </c>
      <c r="Q1456" s="41" t="str">
        <f t="shared" si="72"/>
        <v/>
      </c>
      <c r="R1456" s="41" t="str">
        <f>IFERROR(IF(K1456="handling and wharfage",SUM(P1456:Q1456),IF(OR(K1456="tank",K1456="car",K1456="boat"),INDEX(Rate!$B$4:$M$25,MATCH('Line&amp;Pheonix'!N1456,Rate!$A$4:$A$25,0),MATCH('Line&amp;Pheonix'!L1456,Rate!$B$3:$M$3,0))*O1456*0.8,INDEX(Rate!$B$4:$M$25,MATCH('Line&amp;Pheonix'!N1456,Rate!$A$4:$A$25,0),MATCH('Line&amp;Pheonix'!L1456,Rate!$B$3:$M$3,0))*O1456)),"")</f>
        <v/>
      </c>
      <c r="T1456" s="42" t="str">
        <f t="shared" si="73"/>
        <v/>
      </c>
    </row>
    <row r="1457" spans="16:20">
      <c r="P1457" s="41" t="str">
        <f t="shared" si="71"/>
        <v/>
      </c>
      <c r="Q1457" s="41" t="str">
        <f t="shared" si="72"/>
        <v/>
      </c>
      <c r="R1457" s="41" t="str">
        <f>IFERROR(IF(K1457="handling and wharfage",SUM(P1457:Q1457),IF(OR(K1457="tank",K1457="car",K1457="boat"),INDEX(Rate!$B$4:$M$25,MATCH('Line&amp;Pheonix'!N1457,Rate!$A$4:$A$25,0),MATCH('Line&amp;Pheonix'!L1457,Rate!$B$3:$M$3,0))*O1457*0.8,INDEX(Rate!$B$4:$M$25,MATCH('Line&amp;Pheonix'!N1457,Rate!$A$4:$A$25,0),MATCH('Line&amp;Pheonix'!L1457,Rate!$B$3:$M$3,0))*O1457)),"")</f>
        <v/>
      </c>
      <c r="T1457" s="42" t="str">
        <f t="shared" si="73"/>
        <v/>
      </c>
    </row>
    <row r="1458" spans="16:20">
      <c r="P1458" s="41" t="str">
        <f t="shared" ref="P1458:P1521" si="74">IF(OR(K1458="handling and wharfage",K1458="rau handling and wharfage"),O1458*42.1,"")</f>
        <v/>
      </c>
      <c r="Q1458" s="41" t="str">
        <f t="shared" ref="Q1458:Q1521" si="75">IF(K1458&lt;&gt;"handling and wharfage","",O1458*3.5)</f>
        <v/>
      </c>
      <c r="R1458" s="41" t="str">
        <f>IFERROR(IF(K1458="handling and wharfage",SUM(P1458:Q1458),IF(OR(K1458="tank",K1458="car",K1458="boat"),INDEX(Rate!$B$4:$M$25,MATCH('Line&amp;Pheonix'!N1458,Rate!$A$4:$A$25,0),MATCH('Line&amp;Pheonix'!L1458,Rate!$B$3:$M$3,0))*O1458*0.8,INDEX(Rate!$B$4:$M$25,MATCH('Line&amp;Pheonix'!N1458,Rate!$A$4:$A$25,0),MATCH('Line&amp;Pheonix'!L1458,Rate!$B$3:$M$3,0))*O1458)),"")</f>
        <v/>
      </c>
      <c r="T1458" s="42" t="str">
        <f t="shared" ref="T1458:T1521" si="76">IF(ISBLANK(K1458),"",IF(K1458&lt;&gt;"handling and wharfage","F0070000061A","E31180000331"))</f>
        <v/>
      </c>
    </row>
    <row r="1459" spans="16:20">
      <c r="P1459" s="41" t="str">
        <f t="shared" si="74"/>
        <v/>
      </c>
      <c r="Q1459" s="41" t="str">
        <f t="shared" si="75"/>
        <v/>
      </c>
      <c r="R1459" s="41" t="str">
        <f>IFERROR(IF(K1459="handling and wharfage",SUM(P1459:Q1459),IF(OR(K1459="tank",K1459="car",K1459="boat"),INDEX(Rate!$B$4:$M$25,MATCH('Line&amp;Pheonix'!N1459,Rate!$A$4:$A$25,0),MATCH('Line&amp;Pheonix'!L1459,Rate!$B$3:$M$3,0))*O1459*0.8,INDEX(Rate!$B$4:$M$25,MATCH('Line&amp;Pheonix'!N1459,Rate!$A$4:$A$25,0),MATCH('Line&amp;Pheonix'!L1459,Rate!$B$3:$M$3,0))*O1459)),"")</f>
        <v/>
      </c>
      <c r="T1459" s="42" t="str">
        <f t="shared" si="76"/>
        <v/>
      </c>
    </row>
    <row r="1460" spans="16:20">
      <c r="P1460" s="41" t="str">
        <f t="shared" si="74"/>
        <v/>
      </c>
      <c r="Q1460" s="41" t="str">
        <f t="shared" si="75"/>
        <v/>
      </c>
      <c r="R1460" s="41" t="str">
        <f>IFERROR(IF(K1460="handling and wharfage",SUM(P1460:Q1460),IF(OR(K1460="tank",K1460="car",K1460="boat"),INDEX(Rate!$B$4:$M$25,MATCH('Line&amp;Pheonix'!N1460,Rate!$A$4:$A$25,0),MATCH('Line&amp;Pheonix'!L1460,Rate!$B$3:$M$3,0))*O1460*0.8,INDEX(Rate!$B$4:$M$25,MATCH('Line&amp;Pheonix'!N1460,Rate!$A$4:$A$25,0),MATCH('Line&amp;Pheonix'!L1460,Rate!$B$3:$M$3,0))*O1460)),"")</f>
        <v/>
      </c>
      <c r="T1460" s="42" t="str">
        <f t="shared" si="76"/>
        <v/>
      </c>
    </row>
    <row r="1461" spans="16:20">
      <c r="P1461" s="41" t="str">
        <f t="shared" si="74"/>
        <v/>
      </c>
      <c r="Q1461" s="41" t="str">
        <f t="shared" si="75"/>
        <v/>
      </c>
      <c r="R1461" s="41" t="str">
        <f>IFERROR(IF(K1461="handling and wharfage",SUM(P1461:Q1461),IF(OR(K1461="tank",K1461="car",K1461="boat"),INDEX(Rate!$B$4:$M$25,MATCH('Line&amp;Pheonix'!N1461,Rate!$A$4:$A$25,0),MATCH('Line&amp;Pheonix'!L1461,Rate!$B$3:$M$3,0))*O1461*0.8,INDEX(Rate!$B$4:$M$25,MATCH('Line&amp;Pheonix'!N1461,Rate!$A$4:$A$25,0),MATCH('Line&amp;Pheonix'!L1461,Rate!$B$3:$M$3,0))*O1461)),"")</f>
        <v/>
      </c>
      <c r="T1461" s="42" t="str">
        <f t="shared" si="76"/>
        <v/>
      </c>
    </row>
    <row r="1462" spans="16:20">
      <c r="P1462" s="41" t="str">
        <f t="shared" si="74"/>
        <v/>
      </c>
      <c r="Q1462" s="41" t="str">
        <f t="shared" si="75"/>
        <v/>
      </c>
      <c r="R1462" s="41" t="str">
        <f>IFERROR(IF(K1462="handling and wharfage",SUM(P1462:Q1462),IF(OR(K1462="tank",K1462="car",K1462="boat"),INDEX(Rate!$B$4:$M$25,MATCH('Line&amp;Pheonix'!N1462,Rate!$A$4:$A$25,0),MATCH('Line&amp;Pheonix'!L1462,Rate!$B$3:$M$3,0))*O1462*0.8,INDEX(Rate!$B$4:$M$25,MATCH('Line&amp;Pheonix'!N1462,Rate!$A$4:$A$25,0),MATCH('Line&amp;Pheonix'!L1462,Rate!$B$3:$M$3,0))*O1462)),"")</f>
        <v/>
      </c>
      <c r="T1462" s="42" t="str">
        <f t="shared" si="76"/>
        <v/>
      </c>
    </row>
    <row r="1463" spans="16:20">
      <c r="P1463" s="41" t="str">
        <f t="shared" si="74"/>
        <v/>
      </c>
      <c r="Q1463" s="41" t="str">
        <f t="shared" si="75"/>
        <v/>
      </c>
      <c r="R1463" s="41" t="str">
        <f>IFERROR(IF(K1463="handling and wharfage",SUM(P1463:Q1463),IF(OR(K1463="tank",K1463="car",K1463="boat"),INDEX(Rate!$B$4:$M$25,MATCH('Line&amp;Pheonix'!N1463,Rate!$A$4:$A$25,0),MATCH('Line&amp;Pheonix'!L1463,Rate!$B$3:$M$3,0))*O1463*0.8,INDEX(Rate!$B$4:$M$25,MATCH('Line&amp;Pheonix'!N1463,Rate!$A$4:$A$25,0),MATCH('Line&amp;Pheonix'!L1463,Rate!$B$3:$M$3,0))*O1463)),"")</f>
        <v/>
      </c>
      <c r="T1463" s="42" t="str">
        <f t="shared" si="76"/>
        <v/>
      </c>
    </row>
    <row r="1464" spans="16:20">
      <c r="P1464" s="41" t="str">
        <f t="shared" si="74"/>
        <v/>
      </c>
      <c r="Q1464" s="41" t="str">
        <f t="shared" si="75"/>
        <v/>
      </c>
      <c r="R1464" s="41" t="str">
        <f>IFERROR(IF(K1464="handling and wharfage",SUM(P1464:Q1464),IF(OR(K1464="tank",K1464="car",K1464="boat"),INDEX(Rate!$B$4:$M$25,MATCH('Line&amp;Pheonix'!N1464,Rate!$A$4:$A$25,0),MATCH('Line&amp;Pheonix'!L1464,Rate!$B$3:$M$3,0))*O1464*0.8,INDEX(Rate!$B$4:$M$25,MATCH('Line&amp;Pheonix'!N1464,Rate!$A$4:$A$25,0),MATCH('Line&amp;Pheonix'!L1464,Rate!$B$3:$M$3,0))*O1464)),"")</f>
        <v/>
      </c>
      <c r="T1464" s="42" t="str">
        <f t="shared" si="76"/>
        <v/>
      </c>
    </row>
    <row r="1465" spans="16:20">
      <c r="P1465" s="41" t="str">
        <f t="shared" si="74"/>
        <v/>
      </c>
      <c r="Q1465" s="41" t="str">
        <f t="shared" si="75"/>
        <v/>
      </c>
      <c r="R1465" s="41" t="str">
        <f>IFERROR(IF(K1465="handling and wharfage",SUM(P1465:Q1465),IF(OR(K1465="tank",K1465="car",K1465="boat"),INDEX(Rate!$B$4:$M$25,MATCH('Line&amp;Pheonix'!N1465,Rate!$A$4:$A$25,0),MATCH('Line&amp;Pheonix'!L1465,Rate!$B$3:$M$3,0))*O1465*0.8,INDEX(Rate!$B$4:$M$25,MATCH('Line&amp;Pheonix'!N1465,Rate!$A$4:$A$25,0),MATCH('Line&amp;Pheonix'!L1465,Rate!$B$3:$M$3,0))*O1465)),"")</f>
        <v/>
      </c>
      <c r="T1465" s="42" t="str">
        <f t="shared" si="76"/>
        <v/>
      </c>
    </row>
    <row r="1466" spans="16:20">
      <c r="P1466" s="41" t="str">
        <f t="shared" si="74"/>
        <v/>
      </c>
      <c r="Q1466" s="41" t="str">
        <f t="shared" si="75"/>
        <v/>
      </c>
      <c r="R1466" s="41" t="str">
        <f>IFERROR(IF(K1466="handling and wharfage",SUM(P1466:Q1466),IF(OR(K1466="tank",K1466="car",K1466="boat"),INDEX(Rate!$B$4:$M$25,MATCH('Line&amp;Pheonix'!N1466,Rate!$A$4:$A$25,0),MATCH('Line&amp;Pheonix'!L1466,Rate!$B$3:$M$3,0))*O1466*0.8,INDEX(Rate!$B$4:$M$25,MATCH('Line&amp;Pheonix'!N1466,Rate!$A$4:$A$25,0),MATCH('Line&amp;Pheonix'!L1466,Rate!$B$3:$M$3,0))*O1466)),"")</f>
        <v/>
      </c>
      <c r="T1466" s="42" t="str">
        <f t="shared" si="76"/>
        <v/>
      </c>
    </row>
    <row r="1467" spans="16:20">
      <c r="P1467" s="41" t="str">
        <f t="shared" si="74"/>
        <v/>
      </c>
      <c r="Q1467" s="41" t="str">
        <f t="shared" si="75"/>
        <v/>
      </c>
      <c r="R1467" s="41" t="str">
        <f>IFERROR(IF(K1467="handling and wharfage",SUM(P1467:Q1467),IF(OR(K1467="tank",K1467="car",K1467="boat"),INDEX(Rate!$B$4:$M$25,MATCH('Line&amp;Pheonix'!N1467,Rate!$A$4:$A$25,0),MATCH('Line&amp;Pheonix'!L1467,Rate!$B$3:$M$3,0))*O1467*0.8,INDEX(Rate!$B$4:$M$25,MATCH('Line&amp;Pheonix'!N1467,Rate!$A$4:$A$25,0),MATCH('Line&amp;Pheonix'!L1467,Rate!$B$3:$M$3,0))*O1467)),"")</f>
        <v/>
      </c>
      <c r="T1467" s="42" t="str">
        <f t="shared" si="76"/>
        <v/>
      </c>
    </row>
    <row r="1468" spans="16:20">
      <c r="P1468" s="41" t="str">
        <f t="shared" si="74"/>
        <v/>
      </c>
      <c r="Q1468" s="41" t="str">
        <f t="shared" si="75"/>
        <v/>
      </c>
      <c r="R1468" s="41" t="str">
        <f>IFERROR(IF(K1468="handling and wharfage",SUM(P1468:Q1468),IF(OR(K1468="tank",K1468="car",K1468="boat"),INDEX(Rate!$B$4:$M$25,MATCH('Line&amp;Pheonix'!N1468,Rate!$A$4:$A$25,0),MATCH('Line&amp;Pheonix'!L1468,Rate!$B$3:$M$3,0))*O1468*0.8,INDEX(Rate!$B$4:$M$25,MATCH('Line&amp;Pheonix'!N1468,Rate!$A$4:$A$25,0),MATCH('Line&amp;Pheonix'!L1468,Rate!$B$3:$M$3,0))*O1468)),"")</f>
        <v/>
      </c>
      <c r="T1468" s="42" t="str">
        <f t="shared" si="76"/>
        <v/>
      </c>
    </row>
    <row r="1469" spans="16:20">
      <c r="P1469" s="41" t="str">
        <f t="shared" si="74"/>
        <v/>
      </c>
      <c r="Q1469" s="41" t="str">
        <f t="shared" si="75"/>
        <v/>
      </c>
      <c r="R1469" s="41" t="str">
        <f>IFERROR(IF(K1469="handling and wharfage",SUM(P1469:Q1469),IF(OR(K1469="tank",K1469="car",K1469="boat"),INDEX(Rate!$B$4:$M$25,MATCH('Line&amp;Pheonix'!N1469,Rate!$A$4:$A$25,0),MATCH('Line&amp;Pheonix'!L1469,Rate!$B$3:$M$3,0))*O1469*0.8,INDEX(Rate!$B$4:$M$25,MATCH('Line&amp;Pheonix'!N1469,Rate!$A$4:$A$25,0),MATCH('Line&amp;Pheonix'!L1469,Rate!$B$3:$M$3,0))*O1469)),"")</f>
        <v/>
      </c>
      <c r="T1469" s="42" t="str">
        <f t="shared" si="76"/>
        <v/>
      </c>
    </row>
    <row r="1470" spans="16:20">
      <c r="P1470" s="41" t="str">
        <f t="shared" si="74"/>
        <v/>
      </c>
      <c r="Q1470" s="41" t="str">
        <f t="shared" si="75"/>
        <v/>
      </c>
      <c r="R1470" s="41" t="str">
        <f>IFERROR(IF(K1470="handling and wharfage",SUM(P1470:Q1470),IF(OR(K1470="tank",K1470="car",K1470="boat"),INDEX(Rate!$B$4:$M$25,MATCH('Line&amp;Pheonix'!N1470,Rate!$A$4:$A$25,0),MATCH('Line&amp;Pheonix'!L1470,Rate!$B$3:$M$3,0))*O1470*0.8,INDEX(Rate!$B$4:$M$25,MATCH('Line&amp;Pheonix'!N1470,Rate!$A$4:$A$25,0),MATCH('Line&amp;Pheonix'!L1470,Rate!$B$3:$M$3,0))*O1470)),"")</f>
        <v/>
      </c>
      <c r="T1470" s="42" t="str">
        <f t="shared" si="76"/>
        <v/>
      </c>
    </row>
    <row r="1471" spans="16:20">
      <c r="P1471" s="41" t="str">
        <f t="shared" si="74"/>
        <v/>
      </c>
      <c r="Q1471" s="41" t="str">
        <f t="shared" si="75"/>
        <v/>
      </c>
      <c r="R1471" s="41" t="str">
        <f>IFERROR(IF(K1471="handling and wharfage",SUM(P1471:Q1471),IF(OR(K1471="tank",K1471="car",K1471="boat"),INDEX(Rate!$B$4:$M$25,MATCH('Line&amp;Pheonix'!N1471,Rate!$A$4:$A$25,0),MATCH('Line&amp;Pheonix'!L1471,Rate!$B$3:$M$3,0))*O1471*0.8,INDEX(Rate!$B$4:$M$25,MATCH('Line&amp;Pheonix'!N1471,Rate!$A$4:$A$25,0),MATCH('Line&amp;Pheonix'!L1471,Rate!$B$3:$M$3,0))*O1471)),"")</f>
        <v/>
      </c>
      <c r="T1471" s="42" t="str">
        <f t="shared" si="76"/>
        <v/>
      </c>
    </row>
    <row r="1472" spans="16:20">
      <c r="P1472" s="41" t="str">
        <f t="shared" si="74"/>
        <v/>
      </c>
      <c r="Q1472" s="41" t="str">
        <f t="shared" si="75"/>
        <v/>
      </c>
      <c r="R1472" s="41" t="str">
        <f>IFERROR(IF(K1472="handling and wharfage",SUM(P1472:Q1472),IF(OR(K1472="tank",K1472="car",K1472="boat"),INDEX(Rate!$B$4:$M$25,MATCH('Line&amp;Pheonix'!N1472,Rate!$A$4:$A$25,0),MATCH('Line&amp;Pheonix'!L1472,Rate!$B$3:$M$3,0))*O1472*0.8,INDEX(Rate!$B$4:$M$25,MATCH('Line&amp;Pheonix'!N1472,Rate!$A$4:$A$25,0),MATCH('Line&amp;Pheonix'!L1472,Rate!$B$3:$M$3,0))*O1472)),"")</f>
        <v/>
      </c>
      <c r="T1472" s="42" t="str">
        <f t="shared" si="76"/>
        <v/>
      </c>
    </row>
    <row r="1473" spans="16:20">
      <c r="P1473" s="41" t="str">
        <f t="shared" si="74"/>
        <v/>
      </c>
      <c r="Q1473" s="41" t="str">
        <f t="shared" si="75"/>
        <v/>
      </c>
      <c r="R1473" s="41" t="str">
        <f>IFERROR(IF(K1473="handling and wharfage",SUM(P1473:Q1473),IF(OR(K1473="tank",K1473="car",K1473="boat"),INDEX(Rate!$B$4:$M$25,MATCH('Line&amp;Pheonix'!N1473,Rate!$A$4:$A$25,0),MATCH('Line&amp;Pheonix'!L1473,Rate!$B$3:$M$3,0))*O1473*0.8,INDEX(Rate!$B$4:$M$25,MATCH('Line&amp;Pheonix'!N1473,Rate!$A$4:$A$25,0),MATCH('Line&amp;Pheonix'!L1473,Rate!$B$3:$M$3,0))*O1473)),"")</f>
        <v/>
      </c>
      <c r="T1473" s="42" t="str">
        <f t="shared" si="76"/>
        <v/>
      </c>
    </row>
    <row r="1474" spans="16:20">
      <c r="P1474" s="41" t="str">
        <f t="shared" si="74"/>
        <v/>
      </c>
      <c r="Q1474" s="41" t="str">
        <f t="shared" si="75"/>
        <v/>
      </c>
      <c r="R1474" s="41" t="str">
        <f>IFERROR(IF(K1474="handling and wharfage",SUM(P1474:Q1474),IF(OR(K1474="tank",K1474="car",K1474="boat"),INDEX(Rate!$B$4:$M$25,MATCH('Line&amp;Pheonix'!N1474,Rate!$A$4:$A$25,0),MATCH('Line&amp;Pheonix'!L1474,Rate!$B$3:$M$3,0))*O1474*0.8,INDEX(Rate!$B$4:$M$25,MATCH('Line&amp;Pheonix'!N1474,Rate!$A$4:$A$25,0),MATCH('Line&amp;Pheonix'!L1474,Rate!$B$3:$M$3,0))*O1474)),"")</f>
        <v/>
      </c>
      <c r="T1474" s="42" t="str">
        <f t="shared" si="76"/>
        <v/>
      </c>
    </row>
    <row r="1475" spans="16:20">
      <c r="P1475" s="41" t="str">
        <f t="shared" si="74"/>
        <v/>
      </c>
      <c r="Q1475" s="41" t="str">
        <f t="shared" si="75"/>
        <v/>
      </c>
      <c r="R1475" s="41" t="str">
        <f>IFERROR(IF(K1475="handling and wharfage",SUM(P1475:Q1475),IF(OR(K1475="tank",K1475="car",K1475="boat"),INDEX(Rate!$B$4:$M$25,MATCH('Line&amp;Pheonix'!N1475,Rate!$A$4:$A$25,0),MATCH('Line&amp;Pheonix'!L1475,Rate!$B$3:$M$3,0))*O1475*0.8,INDEX(Rate!$B$4:$M$25,MATCH('Line&amp;Pheonix'!N1475,Rate!$A$4:$A$25,0),MATCH('Line&amp;Pheonix'!L1475,Rate!$B$3:$M$3,0))*O1475)),"")</f>
        <v/>
      </c>
      <c r="T1475" s="42" t="str">
        <f t="shared" si="76"/>
        <v/>
      </c>
    </row>
    <row r="1476" spans="16:20">
      <c r="P1476" s="41" t="str">
        <f t="shared" si="74"/>
        <v/>
      </c>
      <c r="Q1476" s="41" t="str">
        <f t="shared" si="75"/>
        <v/>
      </c>
      <c r="R1476" s="41" t="str">
        <f>IFERROR(IF(K1476="handling and wharfage",SUM(P1476:Q1476),IF(OR(K1476="tank",K1476="car",K1476="boat"),INDEX(Rate!$B$4:$M$25,MATCH('Line&amp;Pheonix'!N1476,Rate!$A$4:$A$25,0),MATCH('Line&amp;Pheonix'!L1476,Rate!$B$3:$M$3,0))*O1476*0.8,INDEX(Rate!$B$4:$M$25,MATCH('Line&amp;Pheonix'!N1476,Rate!$A$4:$A$25,0),MATCH('Line&amp;Pheonix'!L1476,Rate!$B$3:$M$3,0))*O1476)),"")</f>
        <v/>
      </c>
      <c r="T1476" s="42" t="str">
        <f t="shared" si="76"/>
        <v/>
      </c>
    </row>
    <row r="1477" spans="16:20">
      <c r="P1477" s="41" t="str">
        <f t="shared" si="74"/>
        <v/>
      </c>
      <c r="Q1477" s="41" t="str">
        <f t="shared" si="75"/>
        <v/>
      </c>
      <c r="R1477" s="41" t="str">
        <f>IFERROR(IF(K1477="handling and wharfage",SUM(P1477:Q1477),IF(OR(K1477="tank",K1477="car",K1477="boat"),INDEX(Rate!$B$4:$M$25,MATCH('Line&amp;Pheonix'!N1477,Rate!$A$4:$A$25,0),MATCH('Line&amp;Pheonix'!L1477,Rate!$B$3:$M$3,0))*O1477*0.8,INDEX(Rate!$B$4:$M$25,MATCH('Line&amp;Pheonix'!N1477,Rate!$A$4:$A$25,0),MATCH('Line&amp;Pheonix'!L1477,Rate!$B$3:$M$3,0))*O1477)),"")</f>
        <v/>
      </c>
      <c r="T1477" s="42" t="str">
        <f t="shared" si="76"/>
        <v/>
      </c>
    </row>
    <row r="1478" spans="16:20">
      <c r="P1478" s="41" t="str">
        <f t="shared" si="74"/>
        <v/>
      </c>
      <c r="Q1478" s="41" t="str">
        <f t="shared" si="75"/>
        <v/>
      </c>
      <c r="R1478" s="41" t="str">
        <f>IFERROR(IF(K1478="handling and wharfage",SUM(P1478:Q1478),IF(OR(K1478="tank",K1478="car",K1478="boat"),INDEX(Rate!$B$4:$M$25,MATCH('Line&amp;Pheonix'!N1478,Rate!$A$4:$A$25,0),MATCH('Line&amp;Pheonix'!L1478,Rate!$B$3:$M$3,0))*O1478*0.8,INDEX(Rate!$B$4:$M$25,MATCH('Line&amp;Pheonix'!N1478,Rate!$A$4:$A$25,0),MATCH('Line&amp;Pheonix'!L1478,Rate!$B$3:$M$3,0))*O1478)),"")</f>
        <v/>
      </c>
      <c r="T1478" s="42" t="str">
        <f t="shared" si="76"/>
        <v/>
      </c>
    </row>
    <row r="1479" spans="16:20">
      <c r="P1479" s="41" t="str">
        <f t="shared" si="74"/>
        <v/>
      </c>
      <c r="Q1479" s="41" t="str">
        <f t="shared" si="75"/>
        <v/>
      </c>
      <c r="R1479" s="41" t="str">
        <f>IFERROR(IF(K1479="handling and wharfage",SUM(P1479:Q1479),IF(OR(K1479="tank",K1479="car",K1479="boat"),INDEX(Rate!$B$4:$M$25,MATCH('Line&amp;Pheonix'!N1479,Rate!$A$4:$A$25,0),MATCH('Line&amp;Pheonix'!L1479,Rate!$B$3:$M$3,0))*O1479*0.8,INDEX(Rate!$B$4:$M$25,MATCH('Line&amp;Pheonix'!N1479,Rate!$A$4:$A$25,0),MATCH('Line&amp;Pheonix'!L1479,Rate!$B$3:$M$3,0))*O1479)),"")</f>
        <v/>
      </c>
      <c r="T1479" s="42" t="str">
        <f t="shared" si="76"/>
        <v/>
      </c>
    </row>
    <row r="1480" spans="16:20">
      <c r="P1480" s="41" t="str">
        <f t="shared" si="74"/>
        <v/>
      </c>
      <c r="Q1480" s="41" t="str">
        <f t="shared" si="75"/>
        <v/>
      </c>
      <c r="R1480" s="41" t="str">
        <f>IFERROR(IF(K1480="handling and wharfage",SUM(P1480:Q1480),IF(OR(K1480="tank",K1480="car",K1480="boat"),INDEX(Rate!$B$4:$M$25,MATCH('Line&amp;Pheonix'!N1480,Rate!$A$4:$A$25,0),MATCH('Line&amp;Pheonix'!L1480,Rate!$B$3:$M$3,0))*O1480*0.8,INDEX(Rate!$B$4:$M$25,MATCH('Line&amp;Pheonix'!N1480,Rate!$A$4:$A$25,0),MATCH('Line&amp;Pheonix'!L1480,Rate!$B$3:$M$3,0))*O1480)),"")</f>
        <v/>
      </c>
      <c r="T1480" s="42" t="str">
        <f t="shared" si="76"/>
        <v/>
      </c>
    </row>
    <row r="1481" spans="16:20">
      <c r="P1481" s="41" t="str">
        <f t="shared" si="74"/>
        <v/>
      </c>
      <c r="Q1481" s="41" t="str">
        <f t="shared" si="75"/>
        <v/>
      </c>
      <c r="R1481" s="41" t="str">
        <f>IFERROR(IF(K1481="handling and wharfage",SUM(P1481:Q1481),IF(OR(K1481="tank",K1481="car",K1481="boat"),INDEX(Rate!$B$4:$M$25,MATCH('Line&amp;Pheonix'!N1481,Rate!$A$4:$A$25,0),MATCH('Line&amp;Pheonix'!L1481,Rate!$B$3:$M$3,0))*O1481*0.8,INDEX(Rate!$B$4:$M$25,MATCH('Line&amp;Pheonix'!N1481,Rate!$A$4:$A$25,0),MATCH('Line&amp;Pheonix'!L1481,Rate!$B$3:$M$3,0))*O1481)),"")</f>
        <v/>
      </c>
      <c r="T1481" s="42" t="str">
        <f t="shared" si="76"/>
        <v/>
      </c>
    </row>
    <row r="1482" spans="16:20">
      <c r="P1482" s="41" t="str">
        <f t="shared" si="74"/>
        <v/>
      </c>
      <c r="Q1482" s="41" t="str">
        <f t="shared" si="75"/>
        <v/>
      </c>
      <c r="R1482" s="41" t="str">
        <f>IFERROR(IF(K1482="handling and wharfage",SUM(P1482:Q1482),IF(OR(K1482="tank",K1482="car",K1482="boat"),INDEX(Rate!$B$4:$M$25,MATCH('Line&amp;Pheonix'!N1482,Rate!$A$4:$A$25,0),MATCH('Line&amp;Pheonix'!L1482,Rate!$B$3:$M$3,0))*O1482*0.8,INDEX(Rate!$B$4:$M$25,MATCH('Line&amp;Pheonix'!N1482,Rate!$A$4:$A$25,0),MATCH('Line&amp;Pheonix'!L1482,Rate!$B$3:$M$3,0))*O1482)),"")</f>
        <v/>
      </c>
      <c r="T1482" s="42" t="str">
        <f t="shared" si="76"/>
        <v/>
      </c>
    </row>
    <row r="1483" spans="16:20">
      <c r="P1483" s="41" t="str">
        <f t="shared" si="74"/>
        <v/>
      </c>
      <c r="Q1483" s="41" t="str">
        <f t="shared" si="75"/>
        <v/>
      </c>
      <c r="R1483" s="41" t="str">
        <f>IFERROR(IF(K1483="handling and wharfage",SUM(P1483:Q1483),IF(OR(K1483="tank",K1483="car",K1483="boat"),INDEX(Rate!$B$4:$M$25,MATCH('Line&amp;Pheonix'!N1483,Rate!$A$4:$A$25,0),MATCH('Line&amp;Pheonix'!L1483,Rate!$B$3:$M$3,0))*O1483*0.8,INDEX(Rate!$B$4:$M$25,MATCH('Line&amp;Pheonix'!N1483,Rate!$A$4:$A$25,0),MATCH('Line&amp;Pheonix'!L1483,Rate!$B$3:$M$3,0))*O1483)),"")</f>
        <v/>
      </c>
      <c r="T1483" s="42" t="str">
        <f t="shared" si="76"/>
        <v/>
      </c>
    </row>
    <row r="1484" spans="16:20">
      <c r="P1484" s="41" t="str">
        <f t="shared" si="74"/>
        <v/>
      </c>
      <c r="Q1484" s="41" t="str">
        <f t="shared" si="75"/>
        <v/>
      </c>
      <c r="R1484" s="41" t="str">
        <f>IFERROR(IF(K1484="handling and wharfage",SUM(P1484:Q1484),IF(OR(K1484="tank",K1484="car",K1484="boat"),INDEX(Rate!$B$4:$M$25,MATCH('Line&amp;Pheonix'!N1484,Rate!$A$4:$A$25,0),MATCH('Line&amp;Pheonix'!L1484,Rate!$B$3:$M$3,0))*O1484*0.8,INDEX(Rate!$B$4:$M$25,MATCH('Line&amp;Pheonix'!N1484,Rate!$A$4:$A$25,0),MATCH('Line&amp;Pheonix'!L1484,Rate!$B$3:$M$3,0))*O1484)),"")</f>
        <v/>
      </c>
      <c r="T1484" s="42" t="str">
        <f t="shared" si="76"/>
        <v/>
      </c>
    </row>
    <row r="1485" spans="16:20">
      <c r="P1485" s="41" t="str">
        <f t="shared" si="74"/>
        <v/>
      </c>
      <c r="Q1485" s="41" t="str">
        <f t="shared" si="75"/>
        <v/>
      </c>
      <c r="R1485" s="41" t="str">
        <f>IFERROR(IF(K1485="handling and wharfage",SUM(P1485:Q1485),IF(OR(K1485="tank",K1485="car",K1485="boat"),INDEX(Rate!$B$4:$M$25,MATCH('Line&amp;Pheonix'!N1485,Rate!$A$4:$A$25,0),MATCH('Line&amp;Pheonix'!L1485,Rate!$B$3:$M$3,0))*O1485*0.8,INDEX(Rate!$B$4:$M$25,MATCH('Line&amp;Pheonix'!N1485,Rate!$A$4:$A$25,0),MATCH('Line&amp;Pheonix'!L1485,Rate!$B$3:$M$3,0))*O1485)),"")</f>
        <v/>
      </c>
      <c r="T1485" s="42" t="str">
        <f t="shared" si="76"/>
        <v/>
      </c>
    </row>
    <row r="1486" spans="16:20">
      <c r="P1486" s="41" t="str">
        <f t="shared" si="74"/>
        <v/>
      </c>
      <c r="Q1486" s="41" t="str">
        <f t="shared" si="75"/>
        <v/>
      </c>
      <c r="R1486" s="41" t="str">
        <f>IFERROR(IF(K1486="handling and wharfage",SUM(P1486:Q1486),IF(OR(K1486="tank",K1486="car",K1486="boat"),INDEX(Rate!$B$4:$M$25,MATCH('Line&amp;Pheonix'!N1486,Rate!$A$4:$A$25,0),MATCH('Line&amp;Pheonix'!L1486,Rate!$B$3:$M$3,0))*O1486*0.8,INDEX(Rate!$B$4:$M$25,MATCH('Line&amp;Pheonix'!N1486,Rate!$A$4:$A$25,0),MATCH('Line&amp;Pheonix'!L1486,Rate!$B$3:$M$3,0))*O1486)),"")</f>
        <v/>
      </c>
      <c r="T1486" s="42" t="str">
        <f t="shared" si="76"/>
        <v/>
      </c>
    </row>
    <row r="1487" spans="16:20">
      <c r="P1487" s="41" t="str">
        <f t="shared" si="74"/>
        <v/>
      </c>
      <c r="Q1487" s="41" t="str">
        <f t="shared" si="75"/>
        <v/>
      </c>
      <c r="R1487" s="41" t="str">
        <f>IFERROR(IF(K1487="handling and wharfage",SUM(P1487:Q1487),IF(OR(K1487="tank",K1487="car",K1487="boat"),INDEX(Rate!$B$4:$M$25,MATCH('Line&amp;Pheonix'!N1487,Rate!$A$4:$A$25,0),MATCH('Line&amp;Pheonix'!L1487,Rate!$B$3:$M$3,0))*O1487*0.8,INDEX(Rate!$B$4:$M$25,MATCH('Line&amp;Pheonix'!N1487,Rate!$A$4:$A$25,0),MATCH('Line&amp;Pheonix'!L1487,Rate!$B$3:$M$3,0))*O1487)),"")</f>
        <v/>
      </c>
      <c r="T1487" s="42" t="str">
        <f t="shared" si="76"/>
        <v/>
      </c>
    </row>
    <row r="1488" spans="16:20">
      <c r="P1488" s="41" t="str">
        <f t="shared" si="74"/>
        <v/>
      </c>
      <c r="Q1488" s="41" t="str">
        <f t="shared" si="75"/>
        <v/>
      </c>
      <c r="R1488" s="41" t="str">
        <f>IFERROR(IF(K1488="handling and wharfage",SUM(P1488:Q1488),IF(OR(K1488="tank",K1488="car",K1488="boat"),INDEX(Rate!$B$4:$M$25,MATCH('Line&amp;Pheonix'!N1488,Rate!$A$4:$A$25,0),MATCH('Line&amp;Pheonix'!L1488,Rate!$B$3:$M$3,0))*O1488*0.8,INDEX(Rate!$B$4:$M$25,MATCH('Line&amp;Pheonix'!N1488,Rate!$A$4:$A$25,0),MATCH('Line&amp;Pheonix'!L1488,Rate!$B$3:$M$3,0))*O1488)),"")</f>
        <v/>
      </c>
      <c r="T1488" s="42" t="str">
        <f t="shared" si="76"/>
        <v/>
      </c>
    </row>
    <row r="1489" spans="16:20">
      <c r="P1489" s="41" t="str">
        <f t="shared" si="74"/>
        <v/>
      </c>
      <c r="Q1489" s="41" t="str">
        <f t="shared" si="75"/>
        <v/>
      </c>
      <c r="R1489" s="41" t="str">
        <f>IFERROR(IF(K1489="handling and wharfage",SUM(P1489:Q1489),IF(OR(K1489="tank",K1489="car",K1489="boat"),INDEX(Rate!$B$4:$M$25,MATCH('Line&amp;Pheonix'!N1489,Rate!$A$4:$A$25,0),MATCH('Line&amp;Pheonix'!L1489,Rate!$B$3:$M$3,0))*O1489*0.8,INDEX(Rate!$B$4:$M$25,MATCH('Line&amp;Pheonix'!N1489,Rate!$A$4:$A$25,0),MATCH('Line&amp;Pheonix'!L1489,Rate!$B$3:$M$3,0))*O1489)),"")</f>
        <v/>
      </c>
      <c r="T1489" s="42" t="str">
        <f t="shared" si="76"/>
        <v/>
      </c>
    </row>
    <row r="1490" spans="16:20">
      <c r="P1490" s="41" t="str">
        <f t="shared" si="74"/>
        <v/>
      </c>
      <c r="Q1490" s="41" t="str">
        <f t="shared" si="75"/>
        <v/>
      </c>
      <c r="R1490" s="41" t="str">
        <f>IFERROR(IF(K1490="handling and wharfage",SUM(P1490:Q1490),IF(OR(K1490="tank",K1490="car",K1490="boat"),INDEX(Rate!$B$4:$M$25,MATCH('Line&amp;Pheonix'!N1490,Rate!$A$4:$A$25,0),MATCH('Line&amp;Pheonix'!L1490,Rate!$B$3:$M$3,0))*O1490*0.8,INDEX(Rate!$B$4:$M$25,MATCH('Line&amp;Pheonix'!N1490,Rate!$A$4:$A$25,0),MATCH('Line&amp;Pheonix'!L1490,Rate!$B$3:$M$3,0))*O1490)),"")</f>
        <v/>
      </c>
      <c r="T1490" s="42" t="str">
        <f t="shared" si="76"/>
        <v/>
      </c>
    </row>
    <row r="1491" spans="16:20">
      <c r="P1491" s="41" t="str">
        <f t="shared" si="74"/>
        <v/>
      </c>
      <c r="Q1491" s="41" t="str">
        <f t="shared" si="75"/>
        <v/>
      </c>
      <c r="R1491" s="41" t="str">
        <f>IFERROR(IF(K1491="handling and wharfage",SUM(P1491:Q1491),IF(OR(K1491="tank",K1491="car",K1491="boat"),INDEX(Rate!$B$4:$M$25,MATCH('Line&amp;Pheonix'!N1491,Rate!$A$4:$A$25,0),MATCH('Line&amp;Pheonix'!L1491,Rate!$B$3:$M$3,0))*O1491*0.8,INDEX(Rate!$B$4:$M$25,MATCH('Line&amp;Pheonix'!N1491,Rate!$A$4:$A$25,0),MATCH('Line&amp;Pheonix'!L1491,Rate!$B$3:$M$3,0))*O1491)),"")</f>
        <v/>
      </c>
      <c r="T1491" s="42" t="str">
        <f t="shared" si="76"/>
        <v/>
      </c>
    </row>
    <row r="1492" spans="16:20">
      <c r="P1492" s="41" t="str">
        <f t="shared" si="74"/>
        <v/>
      </c>
      <c r="Q1492" s="41" t="str">
        <f t="shared" si="75"/>
        <v/>
      </c>
      <c r="R1492" s="41" t="str">
        <f>IFERROR(IF(K1492="handling and wharfage",SUM(P1492:Q1492),IF(OR(K1492="tank",K1492="car",K1492="boat"),INDEX(Rate!$B$4:$M$25,MATCH('Line&amp;Pheonix'!N1492,Rate!$A$4:$A$25,0),MATCH('Line&amp;Pheonix'!L1492,Rate!$B$3:$M$3,0))*O1492*0.8,INDEX(Rate!$B$4:$M$25,MATCH('Line&amp;Pheonix'!N1492,Rate!$A$4:$A$25,0),MATCH('Line&amp;Pheonix'!L1492,Rate!$B$3:$M$3,0))*O1492)),"")</f>
        <v/>
      </c>
      <c r="T1492" s="42" t="str">
        <f t="shared" si="76"/>
        <v/>
      </c>
    </row>
    <row r="1493" spans="16:20">
      <c r="P1493" s="41" t="str">
        <f t="shared" si="74"/>
        <v/>
      </c>
      <c r="Q1493" s="41" t="str">
        <f t="shared" si="75"/>
        <v/>
      </c>
      <c r="R1493" s="41" t="str">
        <f>IFERROR(IF(K1493="handling and wharfage",SUM(P1493:Q1493),IF(OR(K1493="tank",K1493="car",K1493="boat"),INDEX(Rate!$B$4:$M$25,MATCH('Line&amp;Pheonix'!N1493,Rate!$A$4:$A$25,0),MATCH('Line&amp;Pheonix'!L1493,Rate!$B$3:$M$3,0))*O1493*0.8,INDEX(Rate!$B$4:$M$25,MATCH('Line&amp;Pheonix'!N1493,Rate!$A$4:$A$25,0),MATCH('Line&amp;Pheonix'!L1493,Rate!$B$3:$M$3,0))*O1493)),"")</f>
        <v/>
      </c>
      <c r="T1493" s="42" t="str">
        <f t="shared" si="76"/>
        <v/>
      </c>
    </row>
    <row r="1494" spans="16:20">
      <c r="P1494" s="41" t="str">
        <f t="shared" si="74"/>
        <v/>
      </c>
      <c r="Q1494" s="41" t="str">
        <f t="shared" si="75"/>
        <v/>
      </c>
      <c r="R1494" s="41" t="str">
        <f>IFERROR(IF(K1494="handling and wharfage",SUM(P1494:Q1494),IF(OR(K1494="tank",K1494="car",K1494="boat"),INDEX(Rate!$B$4:$M$25,MATCH('Line&amp;Pheonix'!N1494,Rate!$A$4:$A$25,0),MATCH('Line&amp;Pheonix'!L1494,Rate!$B$3:$M$3,0))*O1494*0.8,INDEX(Rate!$B$4:$M$25,MATCH('Line&amp;Pheonix'!N1494,Rate!$A$4:$A$25,0),MATCH('Line&amp;Pheonix'!L1494,Rate!$B$3:$M$3,0))*O1494)),"")</f>
        <v/>
      </c>
      <c r="T1494" s="42" t="str">
        <f t="shared" si="76"/>
        <v/>
      </c>
    </row>
    <row r="1495" spans="16:20">
      <c r="P1495" s="41" t="str">
        <f t="shared" si="74"/>
        <v/>
      </c>
      <c r="Q1495" s="41" t="str">
        <f t="shared" si="75"/>
        <v/>
      </c>
      <c r="R1495" s="41" t="str">
        <f>IFERROR(IF(K1495="handling and wharfage",SUM(P1495:Q1495),IF(OR(K1495="tank",K1495="car",K1495="boat"),INDEX(Rate!$B$4:$M$25,MATCH('Line&amp;Pheonix'!N1495,Rate!$A$4:$A$25,0),MATCH('Line&amp;Pheonix'!L1495,Rate!$B$3:$M$3,0))*O1495*0.8,INDEX(Rate!$B$4:$M$25,MATCH('Line&amp;Pheonix'!N1495,Rate!$A$4:$A$25,0),MATCH('Line&amp;Pheonix'!L1495,Rate!$B$3:$M$3,0))*O1495)),"")</f>
        <v/>
      </c>
      <c r="T1495" s="42" t="str">
        <f t="shared" si="76"/>
        <v/>
      </c>
    </row>
    <row r="1496" spans="16:20">
      <c r="P1496" s="41" t="str">
        <f t="shared" si="74"/>
        <v/>
      </c>
      <c r="Q1496" s="41" t="str">
        <f t="shared" si="75"/>
        <v/>
      </c>
      <c r="R1496" s="41" t="str">
        <f>IFERROR(IF(K1496="handling and wharfage",SUM(P1496:Q1496),IF(OR(K1496="tank",K1496="car",K1496="boat"),INDEX(Rate!$B$4:$M$25,MATCH('Line&amp;Pheonix'!N1496,Rate!$A$4:$A$25,0),MATCH('Line&amp;Pheonix'!L1496,Rate!$B$3:$M$3,0))*O1496*0.8,INDEX(Rate!$B$4:$M$25,MATCH('Line&amp;Pheonix'!N1496,Rate!$A$4:$A$25,0),MATCH('Line&amp;Pheonix'!L1496,Rate!$B$3:$M$3,0))*O1496)),"")</f>
        <v/>
      </c>
      <c r="T1496" s="42" t="str">
        <f t="shared" si="76"/>
        <v/>
      </c>
    </row>
    <row r="1497" spans="16:20">
      <c r="P1497" s="41" t="str">
        <f t="shared" si="74"/>
        <v/>
      </c>
      <c r="Q1497" s="41" t="str">
        <f t="shared" si="75"/>
        <v/>
      </c>
      <c r="R1497" s="41" t="str">
        <f>IFERROR(IF(K1497="handling and wharfage",SUM(P1497:Q1497),IF(OR(K1497="tank",K1497="car",K1497="boat"),INDEX(Rate!$B$4:$M$25,MATCH('Line&amp;Pheonix'!N1497,Rate!$A$4:$A$25,0),MATCH('Line&amp;Pheonix'!L1497,Rate!$B$3:$M$3,0))*O1497*0.8,INDEX(Rate!$B$4:$M$25,MATCH('Line&amp;Pheonix'!N1497,Rate!$A$4:$A$25,0),MATCH('Line&amp;Pheonix'!L1497,Rate!$B$3:$M$3,0))*O1497)),"")</f>
        <v/>
      </c>
      <c r="T1497" s="42" t="str">
        <f t="shared" si="76"/>
        <v/>
      </c>
    </row>
    <row r="1498" spans="16:20">
      <c r="P1498" s="41" t="str">
        <f t="shared" si="74"/>
        <v/>
      </c>
      <c r="Q1498" s="41" t="str">
        <f t="shared" si="75"/>
        <v/>
      </c>
      <c r="R1498" s="41" t="str">
        <f>IFERROR(IF(K1498="handling and wharfage",SUM(P1498:Q1498),IF(OR(K1498="tank",K1498="car",K1498="boat"),INDEX(Rate!$B$4:$M$25,MATCH('Line&amp;Pheonix'!N1498,Rate!$A$4:$A$25,0),MATCH('Line&amp;Pheonix'!L1498,Rate!$B$3:$M$3,0))*O1498*0.8,INDEX(Rate!$B$4:$M$25,MATCH('Line&amp;Pheonix'!N1498,Rate!$A$4:$A$25,0),MATCH('Line&amp;Pheonix'!L1498,Rate!$B$3:$M$3,0))*O1498)),"")</f>
        <v/>
      </c>
      <c r="T1498" s="42" t="str">
        <f t="shared" si="76"/>
        <v/>
      </c>
    </row>
    <row r="1499" spans="16:20">
      <c r="P1499" s="41" t="str">
        <f t="shared" si="74"/>
        <v/>
      </c>
      <c r="Q1499" s="41" t="str">
        <f t="shared" si="75"/>
        <v/>
      </c>
      <c r="R1499" s="41" t="str">
        <f>IFERROR(IF(K1499="handling and wharfage",SUM(P1499:Q1499),IF(OR(K1499="tank",K1499="car",K1499="boat"),INDEX(Rate!$B$4:$M$25,MATCH('Line&amp;Pheonix'!N1499,Rate!$A$4:$A$25,0),MATCH('Line&amp;Pheonix'!L1499,Rate!$B$3:$M$3,0))*O1499*0.8,INDEX(Rate!$B$4:$M$25,MATCH('Line&amp;Pheonix'!N1499,Rate!$A$4:$A$25,0),MATCH('Line&amp;Pheonix'!L1499,Rate!$B$3:$M$3,0))*O1499)),"")</f>
        <v/>
      </c>
      <c r="T1499" s="42" t="str">
        <f t="shared" si="76"/>
        <v/>
      </c>
    </row>
    <row r="1500" spans="16:20">
      <c r="P1500" s="41" t="str">
        <f t="shared" si="74"/>
        <v/>
      </c>
      <c r="Q1500" s="41" t="str">
        <f t="shared" si="75"/>
        <v/>
      </c>
      <c r="R1500" s="41" t="str">
        <f>IFERROR(IF(K1500="handling and wharfage",SUM(P1500:Q1500),IF(OR(K1500="tank",K1500="car",K1500="boat"),INDEX(Rate!$B$4:$M$25,MATCH('Line&amp;Pheonix'!N1500,Rate!$A$4:$A$25,0),MATCH('Line&amp;Pheonix'!L1500,Rate!$B$3:$M$3,0))*O1500*0.8,INDEX(Rate!$B$4:$M$25,MATCH('Line&amp;Pheonix'!N1500,Rate!$A$4:$A$25,0),MATCH('Line&amp;Pheonix'!L1500,Rate!$B$3:$M$3,0))*O1500)),"")</f>
        <v/>
      </c>
      <c r="T1500" s="42" t="str">
        <f t="shared" si="76"/>
        <v/>
      </c>
    </row>
    <row r="1501" spans="16:20">
      <c r="P1501" s="41" t="str">
        <f t="shared" si="74"/>
        <v/>
      </c>
      <c r="Q1501" s="41" t="str">
        <f t="shared" si="75"/>
        <v/>
      </c>
      <c r="R1501" s="41" t="str">
        <f>IFERROR(IF(K1501="handling and wharfage",SUM(P1501:Q1501),IF(OR(K1501="tank",K1501="car",K1501="boat"),INDEX(Rate!$B$4:$M$25,MATCH('Line&amp;Pheonix'!N1501,Rate!$A$4:$A$25,0),MATCH('Line&amp;Pheonix'!L1501,Rate!$B$3:$M$3,0))*O1501*0.8,INDEX(Rate!$B$4:$M$25,MATCH('Line&amp;Pheonix'!N1501,Rate!$A$4:$A$25,0),MATCH('Line&amp;Pheonix'!L1501,Rate!$B$3:$M$3,0))*O1501)),"")</f>
        <v/>
      </c>
      <c r="T1501" s="42" t="str">
        <f t="shared" si="76"/>
        <v/>
      </c>
    </row>
    <row r="1502" spans="16:20">
      <c r="P1502" s="41" t="str">
        <f t="shared" si="74"/>
        <v/>
      </c>
      <c r="Q1502" s="41" t="str">
        <f t="shared" si="75"/>
        <v/>
      </c>
      <c r="R1502" s="41" t="str">
        <f>IFERROR(IF(K1502="handling and wharfage",SUM(P1502:Q1502),IF(OR(K1502="tank",K1502="car",K1502="boat"),INDEX(Rate!$B$4:$M$25,MATCH('Line&amp;Pheonix'!N1502,Rate!$A$4:$A$25,0),MATCH('Line&amp;Pheonix'!L1502,Rate!$B$3:$M$3,0))*O1502*0.8,INDEX(Rate!$B$4:$M$25,MATCH('Line&amp;Pheonix'!N1502,Rate!$A$4:$A$25,0),MATCH('Line&amp;Pheonix'!L1502,Rate!$B$3:$M$3,0))*O1502)),"")</f>
        <v/>
      </c>
      <c r="T1502" s="42" t="str">
        <f t="shared" si="76"/>
        <v/>
      </c>
    </row>
    <row r="1503" spans="16:20">
      <c r="P1503" s="41" t="str">
        <f t="shared" si="74"/>
        <v/>
      </c>
      <c r="Q1503" s="41" t="str">
        <f t="shared" si="75"/>
        <v/>
      </c>
      <c r="R1503" s="41" t="str">
        <f>IFERROR(IF(K1503="handling and wharfage",SUM(P1503:Q1503),IF(OR(K1503="tank",K1503="car",K1503="boat"),INDEX(Rate!$B$4:$M$25,MATCH('Line&amp;Pheonix'!N1503,Rate!$A$4:$A$25,0),MATCH('Line&amp;Pheonix'!L1503,Rate!$B$3:$M$3,0))*O1503*0.8,INDEX(Rate!$B$4:$M$25,MATCH('Line&amp;Pheonix'!N1503,Rate!$A$4:$A$25,0),MATCH('Line&amp;Pheonix'!L1503,Rate!$B$3:$M$3,0))*O1503)),"")</f>
        <v/>
      </c>
      <c r="T1503" s="42" t="str">
        <f t="shared" si="76"/>
        <v/>
      </c>
    </row>
    <row r="1504" spans="16:20">
      <c r="P1504" s="41" t="str">
        <f t="shared" si="74"/>
        <v/>
      </c>
      <c r="Q1504" s="41" t="str">
        <f t="shared" si="75"/>
        <v/>
      </c>
      <c r="R1504" s="41" t="str">
        <f>IFERROR(IF(K1504="handling and wharfage",SUM(P1504:Q1504),IF(OR(K1504="tank",K1504="car",K1504="boat"),INDEX(Rate!$B$4:$M$25,MATCH('Line&amp;Pheonix'!N1504,Rate!$A$4:$A$25,0),MATCH('Line&amp;Pheonix'!L1504,Rate!$B$3:$M$3,0))*O1504*0.8,INDEX(Rate!$B$4:$M$25,MATCH('Line&amp;Pheonix'!N1504,Rate!$A$4:$A$25,0),MATCH('Line&amp;Pheonix'!L1504,Rate!$B$3:$M$3,0))*O1504)),"")</f>
        <v/>
      </c>
      <c r="T1504" s="42" t="str">
        <f t="shared" si="76"/>
        <v/>
      </c>
    </row>
    <row r="1505" spans="16:20">
      <c r="P1505" s="41" t="str">
        <f t="shared" si="74"/>
        <v/>
      </c>
      <c r="Q1505" s="41" t="str">
        <f t="shared" si="75"/>
        <v/>
      </c>
      <c r="R1505" s="41" t="str">
        <f>IFERROR(IF(K1505="handling and wharfage",SUM(P1505:Q1505),IF(OR(K1505="tank",K1505="car",K1505="boat"),INDEX(Rate!$B$4:$M$25,MATCH('Line&amp;Pheonix'!N1505,Rate!$A$4:$A$25,0),MATCH('Line&amp;Pheonix'!L1505,Rate!$B$3:$M$3,0))*O1505*0.8,INDEX(Rate!$B$4:$M$25,MATCH('Line&amp;Pheonix'!N1505,Rate!$A$4:$A$25,0),MATCH('Line&amp;Pheonix'!L1505,Rate!$B$3:$M$3,0))*O1505)),"")</f>
        <v/>
      </c>
      <c r="T1505" s="42" t="str">
        <f t="shared" si="76"/>
        <v/>
      </c>
    </row>
    <row r="1506" spans="16:20">
      <c r="P1506" s="41" t="str">
        <f t="shared" si="74"/>
        <v/>
      </c>
      <c r="Q1506" s="41" t="str">
        <f t="shared" si="75"/>
        <v/>
      </c>
      <c r="R1506" s="41" t="str">
        <f>IFERROR(IF(K1506="handling and wharfage",SUM(P1506:Q1506),IF(OR(K1506="tank",K1506="car",K1506="boat"),INDEX(Rate!$B$4:$M$25,MATCH('Line&amp;Pheonix'!N1506,Rate!$A$4:$A$25,0),MATCH('Line&amp;Pheonix'!L1506,Rate!$B$3:$M$3,0))*O1506*0.8,INDEX(Rate!$B$4:$M$25,MATCH('Line&amp;Pheonix'!N1506,Rate!$A$4:$A$25,0),MATCH('Line&amp;Pheonix'!L1506,Rate!$B$3:$M$3,0))*O1506)),"")</f>
        <v/>
      </c>
      <c r="T1506" s="42" t="str">
        <f t="shared" si="76"/>
        <v/>
      </c>
    </row>
    <row r="1507" spans="16:20">
      <c r="P1507" s="41" t="str">
        <f t="shared" si="74"/>
        <v/>
      </c>
      <c r="Q1507" s="41" t="str">
        <f t="shared" si="75"/>
        <v/>
      </c>
      <c r="R1507" s="41" t="str">
        <f>IFERROR(IF(K1507="handling and wharfage",SUM(P1507:Q1507),IF(OR(K1507="tank",K1507="car",K1507="boat"),INDEX(Rate!$B$4:$M$25,MATCH('Line&amp;Pheonix'!N1507,Rate!$A$4:$A$25,0),MATCH('Line&amp;Pheonix'!L1507,Rate!$B$3:$M$3,0))*O1507*0.8,INDEX(Rate!$B$4:$M$25,MATCH('Line&amp;Pheonix'!N1507,Rate!$A$4:$A$25,0),MATCH('Line&amp;Pheonix'!L1507,Rate!$B$3:$M$3,0))*O1507)),"")</f>
        <v/>
      </c>
      <c r="T1507" s="42" t="str">
        <f t="shared" si="76"/>
        <v/>
      </c>
    </row>
    <row r="1508" spans="16:20">
      <c r="P1508" s="41" t="str">
        <f t="shared" si="74"/>
        <v/>
      </c>
      <c r="Q1508" s="41" t="str">
        <f t="shared" si="75"/>
        <v/>
      </c>
      <c r="R1508" s="41" t="str">
        <f>IFERROR(IF(K1508="handling and wharfage",SUM(P1508:Q1508),IF(OR(K1508="tank",K1508="car",K1508="boat"),INDEX(Rate!$B$4:$M$25,MATCH('Line&amp;Pheonix'!N1508,Rate!$A$4:$A$25,0),MATCH('Line&amp;Pheonix'!L1508,Rate!$B$3:$M$3,0))*O1508*0.8,INDEX(Rate!$B$4:$M$25,MATCH('Line&amp;Pheonix'!N1508,Rate!$A$4:$A$25,0),MATCH('Line&amp;Pheonix'!L1508,Rate!$B$3:$M$3,0))*O1508)),"")</f>
        <v/>
      </c>
      <c r="T1508" s="42" t="str">
        <f t="shared" si="76"/>
        <v/>
      </c>
    </row>
    <row r="1509" spans="16:20">
      <c r="P1509" s="41" t="str">
        <f t="shared" si="74"/>
        <v/>
      </c>
      <c r="Q1509" s="41" t="str">
        <f t="shared" si="75"/>
        <v/>
      </c>
      <c r="R1509" s="41" t="str">
        <f>IFERROR(IF(K1509="handling and wharfage",SUM(P1509:Q1509),IF(OR(K1509="tank",K1509="car",K1509="boat"),INDEX(Rate!$B$4:$M$25,MATCH('Line&amp;Pheonix'!N1509,Rate!$A$4:$A$25,0),MATCH('Line&amp;Pheonix'!L1509,Rate!$B$3:$M$3,0))*O1509*0.8,INDEX(Rate!$B$4:$M$25,MATCH('Line&amp;Pheonix'!N1509,Rate!$A$4:$A$25,0),MATCH('Line&amp;Pheonix'!L1509,Rate!$B$3:$M$3,0))*O1509)),"")</f>
        <v/>
      </c>
      <c r="T1509" s="42" t="str">
        <f t="shared" si="76"/>
        <v/>
      </c>
    </row>
    <row r="1510" spans="16:20">
      <c r="P1510" s="41" t="str">
        <f t="shared" si="74"/>
        <v/>
      </c>
      <c r="Q1510" s="41" t="str">
        <f t="shared" si="75"/>
        <v/>
      </c>
      <c r="R1510" s="41" t="str">
        <f>IFERROR(IF(K1510="handling and wharfage",SUM(P1510:Q1510),IF(OR(K1510="tank",K1510="car",K1510="boat"),INDEX(Rate!$B$4:$M$25,MATCH('Line&amp;Pheonix'!N1510,Rate!$A$4:$A$25,0),MATCH('Line&amp;Pheonix'!L1510,Rate!$B$3:$M$3,0))*O1510*0.8,INDEX(Rate!$B$4:$M$25,MATCH('Line&amp;Pheonix'!N1510,Rate!$A$4:$A$25,0),MATCH('Line&amp;Pheonix'!L1510,Rate!$B$3:$M$3,0))*O1510)),"")</f>
        <v/>
      </c>
      <c r="T1510" s="42" t="str">
        <f t="shared" si="76"/>
        <v/>
      </c>
    </row>
    <row r="1511" spans="16:20">
      <c r="P1511" s="41" t="str">
        <f t="shared" si="74"/>
        <v/>
      </c>
      <c r="Q1511" s="41" t="str">
        <f t="shared" si="75"/>
        <v/>
      </c>
      <c r="R1511" s="41" t="str">
        <f>IFERROR(IF(K1511="handling and wharfage",SUM(P1511:Q1511),IF(OR(K1511="tank",K1511="car",K1511="boat"),INDEX(Rate!$B$4:$M$25,MATCH('Line&amp;Pheonix'!N1511,Rate!$A$4:$A$25,0),MATCH('Line&amp;Pheonix'!L1511,Rate!$B$3:$M$3,0))*O1511*0.8,INDEX(Rate!$B$4:$M$25,MATCH('Line&amp;Pheonix'!N1511,Rate!$A$4:$A$25,0),MATCH('Line&amp;Pheonix'!L1511,Rate!$B$3:$M$3,0))*O1511)),"")</f>
        <v/>
      </c>
      <c r="T1511" s="42" t="str">
        <f t="shared" si="76"/>
        <v/>
      </c>
    </row>
    <row r="1512" spans="16:20">
      <c r="P1512" s="41" t="str">
        <f t="shared" si="74"/>
        <v/>
      </c>
      <c r="Q1512" s="41" t="str">
        <f t="shared" si="75"/>
        <v/>
      </c>
      <c r="R1512" s="41" t="str">
        <f>IFERROR(IF(K1512="handling and wharfage",SUM(P1512:Q1512),IF(OR(K1512="tank",K1512="car",K1512="boat"),INDEX(Rate!$B$4:$M$25,MATCH('Line&amp;Pheonix'!N1512,Rate!$A$4:$A$25,0),MATCH('Line&amp;Pheonix'!L1512,Rate!$B$3:$M$3,0))*O1512*0.8,INDEX(Rate!$B$4:$M$25,MATCH('Line&amp;Pheonix'!N1512,Rate!$A$4:$A$25,0),MATCH('Line&amp;Pheonix'!L1512,Rate!$B$3:$M$3,0))*O1512)),"")</f>
        <v/>
      </c>
      <c r="T1512" s="42" t="str">
        <f t="shared" si="76"/>
        <v/>
      </c>
    </row>
    <row r="1513" spans="16:20">
      <c r="P1513" s="41" t="str">
        <f t="shared" si="74"/>
        <v/>
      </c>
      <c r="Q1513" s="41" t="str">
        <f t="shared" si="75"/>
        <v/>
      </c>
      <c r="R1513" s="41" t="str">
        <f>IFERROR(IF(K1513="handling and wharfage",SUM(P1513:Q1513),IF(OR(K1513="tank",K1513="car",K1513="boat"),INDEX(Rate!$B$4:$M$25,MATCH('Line&amp;Pheonix'!N1513,Rate!$A$4:$A$25,0),MATCH('Line&amp;Pheonix'!L1513,Rate!$B$3:$M$3,0))*O1513*0.8,INDEX(Rate!$B$4:$M$25,MATCH('Line&amp;Pheonix'!N1513,Rate!$A$4:$A$25,0),MATCH('Line&amp;Pheonix'!L1513,Rate!$B$3:$M$3,0))*O1513)),"")</f>
        <v/>
      </c>
      <c r="T1513" s="42" t="str">
        <f t="shared" si="76"/>
        <v/>
      </c>
    </row>
    <row r="1514" spans="16:20">
      <c r="P1514" s="41" t="str">
        <f t="shared" si="74"/>
        <v/>
      </c>
      <c r="Q1514" s="41" t="str">
        <f t="shared" si="75"/>
        <v/>
      </c>
      <c r="R1514" s="41" t="str">
        <f>IFERROR(IF(K1514="handling and wharfage",SUM(P1514:Q1514),IF(OR(K1514="tank",K1514="car",K1514="boat"),INDEX(Rate!$B$4:$M$25,MATCH('Line&amp;Pheonix'!N1514,Rate!$A$4:$A$25,0),MATCH('Line&amp;Pheonix'!L1514,Rate!$B$3:$M$3,0))*O1514*0.8,INDEX(Rate!$B$4:$M$25,MATCH('Line&amp;Pheonix'!N1514,Rate!$A$4:$A$25,0),MATCH('Line&amp;Pheonix'!L1514,Rate!$B$3:$M$3,0))*O1514)),"")</f>
        <v/>
      </c>
      <c r="T1514" s="42" t="str">
        <f t="shared" si="76"/>
        <v/>
      </c>
    </row>
    <row r="1515" spans="16:20">
      <c r="P1515" s="41" t="str">
        <f t="shared" si="74"/>
        <v/>
      </c>
      <c r="Q1515" s="41" t="str">
        <f t="shared" si="75"/>
        <v/>
      </c>
      <c r="R1515" s="41" t="str">
        <f>IFERROR(IF(K1515="handling and wharfage",SUM(P1515:Q1515),IF(OR(K1515="tank",K1515="car",K1515="boat"),INDEX(Rate!$B$4:$M$25,MATCH('Line&amp;Pheonix'!N1515,Rate!$A$4:$A$25,0),MATCH('Line&amp;Pheonix'!L1515,Rate!$B$3:$M$3,0))*O1515*0.8,INDEX(Rate!$B$4:$M$25,MATCH('Line&amp;Pheonix'!N1515,Rate!$A$4:$A$25,0),MATCH('Line&amp;Pheonix'!L1515,Rate!$B$3:$M$3,0))*O1515)),"")</f>
        <v/>
      </c>
      <c r="T1515" s="42" t="str">
        <f t="shared" si="76"/>
        <v/>
      </c>
    </row>
    <row r="1516" spans="16:20">
      <c r="P1516" s="41" t="str">
        <f t="shared" si="74"/>
        <v/>
      </c>
      <c r="Q1516" s="41" t="str">
        <f t="shared" si="75"/>
        <v/>
      </c>
      <c r="R1516" s="41" t="str">
        <f>IFERROR(IF(K1516="handling and wharfage",SUM(P1516:Q1516),IF(OR(K1516="tank",K1516="car",K1516="boat"),INDEX(Rate!$B$4:$M$25,MATCH('Line&amp;Pheonix'!N1516,Rate!$A$4:$A$25,0),MATCH('Line&amp;Pheonix'!L1516,Rate!$B$3:$M$3,0))*O1516*0.8,INDEX(Rate!$B$4:$M$25,MATCH('Line&amp;Pheonix'!N1516,Rate!$A$4:$A$25,0),MATCH('Line&amp;Pheonix'!L1516,Rate!$B$3:$M$3,0))*O1516)),"")</f>
        <v/>
      </c>
      <c r="T1516" s="42" t="str">
        <f t="shared" si="76"/>
        <v/>
      </c>
    </row>
    <row r="1517" spans="16:20">
      <c r="P1517" s="41" t="str">
        <f t="shared" si="74"/>
        <v/>
      </c>
      <c r="Q1517" s="41" t="str">
        <f t="shared" si="75"/>
        <v/>
      </c>
      <c r="R1517" s="41" t="str">
        <f>IFERROR(IF(K1517="handling and wharfage",SUM(P1517:Q1517),IF(OR(K1517="tank",K1517="car",K1517="boat"),INDEX(Rate!$B$4:$M$25,MATCH('Line&amp;Pheonix'!N1517,Rate!$A$4:$A$25,0),MATCH('Line&amp;Pheonix'!L1517,Rate!$B$3:$M$3,0))*O1517*0.8,INDEX(Rate!$B$4:$M$25,MATCH('Line&amp;Pheonix'!N1517,Rate!$A$4:$A$25,0),MATCH('Line&amp;Pheonix'!L1517,Rate!$B$3:$M$3,0))*O1517)),"")</f>
        <v/>
      </c>
      <c r="T1517" s="42" t="str">
        <f t="shared" si="76"/>
        <v/>
      </c>
    </row>
    <row r="1518" spans="16:20">
      <c r="P1518" s="41" t="str">
        <f t="shared" si="74"/>
        <v/>
      </c>
      <c r="Q1518" s="41" t="str">
        <f t="shared" si="75"/>
        <v/>
      </c>
      <c r="R1518" s="41" t="str">
        <f>IFERROR(IF(K1518="handling and wharfage",SUM(P1518:Q1518),IF(OR(K1518="tank",K1518="car",K1518="boat"),INDEX(Rate!$B$4:$M$25,MATCH('Line&amp;Pheonix'!N1518,Rate!$A$4:$A$25,0),MATCH('Line&amp;Pheonix'!L1518,Rate!$B$3:$M$3,0))*O1518*0.8,INDEX(Rate!$B$4:$M$25,MATCH('Line&amp;Pheonix'!N1518,Rate!$A$4:$A$25,0),MATCH('Line&amp;Pheonix'!L1518,Rate!$B$3:$M$3,0))*O1518)),"")</f>
        <v/>
      </c>
      <c r="T1518" s="42" t="str">
        <f t="shared" si="76"/>
        <v/>
      </c>
    </row>
    <row r="1519" spans="16:20">
      <c r="P1519" s="41" t="str">
        <f t="shared" si="74"/>
        <v/>
      </c>
      <c r="Q1519" s="41" t="str">
        <f t="shared" si="75"/>
        <v/>
      </c>
      <c r="R1519" s="41" t="str">
        <f>IFERROR(IF(K1519="handling and wharfage",SUM(P1519:Q1519),IF(OR(K1519="tank",K1519="car",K1519="boat"),INDEX(Rate!$B$4:$M$25,MATCH('Line&amp;Pheonix'!N1519,Rate!$A$4:$A$25,0),MATCH('Line&amp;Pheonix'!L1519,Rate!$B$3:$M$3,0))*O1519*0.8,INDEX(Rate!$B$4:$M$25,MATCH('Line&amp;Pheonix'!N1519,Rate!$A$4:$A$25,0),MATCH('Line&amp;Pheonix'!L1519,Rate!$B$3:$M$3,0))*O1519)),"")</f>
        <v/>
      </c>
      <c r="T1519" s="42" t="str">
        <f t="shared" si="76"/>
        <v/>
      </c>
    </row>
    <row r="1520" spans="16:20">
      <c r="P1520" s="41" t="str">
        <f t="shared" si="74"/>
        <v/>
      </c>
      <c r="Q1520" s="41" t="str">
        <f t="shared" si="75"/>
        <v/>
      </c>
      <c r="R1520" s="41" t="str">
        <f>IFERROR(IF(K1520="handling and wharfage",SUM(P1520:Q1520),IF(OR(K1520="tank",K1520="car",K1520="boat"),INDEX(Rate!$B$4:$M$25,MATCH('Line&amp;Pheonix'!N1520,Rate!$A$4:$A$25,0),MATCH('Line&amp;Pheonix'!L1520,Rate!$B$3:$M$3,0))*O1520*0.8,INDEX(Rate!$B$4:$M$25,MATCH('Line&amp;Pheonix'!N1520,Rate!$A$4:$A$25,0),MATCH('Line&amp;Pheonix'!L1520,Rate!$B$3:$M$3,0))*O1520)),"")</f>
        <v/>
      </c>
      <c r="T1520" s="42" t="str">
        <f t="shared" si="76"/>
        <v/>
      </c>
    </row>
    <row r="1521" spans="16:20">
      <c r="P1521" s="41" t="str">
        <f t="shared" si="74"/>
        <v/>
      </c>
      <c r="Q1521" s="41" t="str">
        <f t="shared" si="75"/>
        <v/>
      </c>
      <c r="R1521" s="41" t="str">
        <f>IFERROR(IF(K1521="handling and wharfage",SUM(P1521:Q1521),IF(OR(K1521="tank",K1521="car",K1521="boat"),INDEX(Rate!$B$4:$M$25,MATCH('Line&amp;Pheonix'!N1521,Rate!$A$4:$A$25,0),MATCH('Line&amp;Pheonix'!L1521,Rate!$B$3:$M$3,0))*O1521*0.8,INDEX(Rate!$B$4:$M$25,MATCH('Line&amp;Pheonix'!N1521,Rate!$A$4:$A$25,0),MATCH('Line&amp;Pheonix'!L1521,Rate!$B$3:$M$3,0))*O1521)),"")</f>
        <v/>
      </c>
      <c r="T1521" s="42" t="str">
        <f t="shared" si="76"/>
        <v/>
      </c>
    </row>
    <row r="1522" spans="16:20">
      <c r="P1522" s="41" t="str">
        <f t="shared" ref="P1522:P1585" si="77">IF(OR(K1522="handling and wharfage",K1522="rau handling and wharfage"),O1522*42.1,"")</f>
        <v/>
      </c>
      <c r="Q1522" s="41" t="str">
        <f t="shared" ref="Q1522:Q1585" si="78">IF(K1522&lt;&gt;"handling and wharfage","",O1522*3.5)</f>
        <v/>
      </c>
      <c r="R1522" s="41" t="str">
        <f>IFERROR(IF(K1522="handling and wharfage",SUM(P1522:Q1522),IF(OR(K1522="tank",K1522="car",K1522="boat"),INDEX(Rate!$B$4:$M$25,MATCH('Line&amp;Pheonix'!N1522,Rate!$A$4:$A$25,0),MATCH('Line&amp;Pheonix'!L1522,Rate!$B$3:$M$3,0))*O1522*0.8,INDEX(Rate!$B$4:$M$25,MATCH('Line&amp;Pheonix'!N1522,Rate!$A$4:$A$25,0),MATCH('Line&amp;Pheonix'!L1522,Rate!$B$3:$M$3,0))*O1522)),"")</f>
        <v/>
      </c>
      <c r="T1522" s="42" t="str">
        <f t="shared" ref="T1522:T1585" si="79">IF(ISBLANK(K1522),"",IF(K1522&lt;&gt;"handling and wharfage","F0070000061A","E31180000331"))</f>
        <v/>
      </c>
    </row>
    <row r="1523" spans="16:20">
      <c r="P1523" s="41" t="str">
        <f t="shared" si="77"/>
        <v/>
      </c>
      <c r="Q1523" s="41" t="str">
        <f t="shared" si="78"/>
        <v/>
      </c>
      <c r="R1523" s="41" t="str">
        <f>IFERROR(IF(K1523="handling and wharfage",SUM(P1523:Q1523),IF(OR(K1523="tank",K1523="car",K1523="boat"),INDEX(Rate!$B$4:$M$25,MATCH('Line&amp;Pheonix'!N1523,Rate!$A$4:$A$25,0),MATCH('Line&amp;Pheonix'!L1523,Rate!$B$3:$M$3,0))*O1523*0.8,INDEX(Rate!$B$4:$M$25,MATCH('Line&amp;Pheonix'!N1523,Rate!$A$4:$A$25,0),MATCH('Line&amp;Pheonix'!L1523,Rate!$B$3:$M$3,0))*O1523)),"")</f>
        <v/>
      </c>
      <c r="T1523" s="42" t="str">
        <f t="shared" si="79"/>
        <v/>
      </c>
    </row>
    <row r="1524" spans="16:20">
      <c r="P1524" s="41" t="str">
        <f t="shared" si="77"/>
        <v/>
      </c>
      <c r="Q1524" s="41" t="str">
        <f t="shared" si="78"/>
        <v/>
      </c>
      <c r="R1524" s="41" t="str">
        <f>IFERROR(IF(K1524="handling and wharfage",SUM(P1524:Q1524),IF(OR(K1524="tank",K1524="car",K1524="boat"),INDEX(Rate!$B$4:$M$25,MATCH('Line&amp;Pheonix'!N1524,Rate!$A$4:$A$25,0),MATCH('Line&amp;Pheonix'!L1524,Rate!$B$3:$M$3,0))*O1524*0.8,INDEX(Rate!$B$4:$M$25,MATCH('Line&amp;Pheonix'!N1524,Rate!$A$4:$A$25,0),MATCH('Line&amp;Pheonix'!L1524,Rate!$B$3:$M$3,0))*O1524)),"")</f>
        <v/>
      </c>
      <c r="T1524" s="42" t="str">
        <f t="shared" si="79"/>
        <v/>
      </c>
    </row>
    <row r="1525" spans="16:20">
      <c r="P1525" s="41" t="str">
        <f t="shared" si="77"/>
        <v/>
      </c>
      <c r="Q1525" s="41" t="str">
        <f t="shared" si="78"/>
        <v/>
      </c>
      <c r="R1525" s="41" t="str">
        <f>IFERROR(IF(K1525="handling and wharfage",SUM(P1525:Q1525),IF(OR(K1525="tank",K1525="car",K1525="boat"),INDEX(Rate!$B$4:$M$25,MATCH('Line&amp;Pheonix'!N1525,Rate!$A$4:$A$25,0),MATCH('Line&amp;Pheonix'!L1525,Rate!$B$3:$M$3,0))*O1525*0.8,INDEX(Rate!$B$4:$M$25,MATCH('Line&amp;Pheonix'!N1525,Rate!$A$4:$A$25,0),MATCH('Line&amp;Pheonix'!L1525,Rate!$B$3:$M$3,0))*O1525)),"")</f>
        <v/>
      </c>
      <c r="T1525" s="42" t="str">
        <f t="shared" si="79"/>
        <v/>
      </c>
    </row>
    <row r="1526" spans="16:20">
      <c r="P1526" s="41" t="str">
        <f t="shared" si="77"/>
        <v/>
      </c>
      <c r="Q1526" s="41" t="str">
        <f t="shared" si="78"/>
        <v/>
      </c>
      <c r="R1526" s="41" t="str">
        <f>IFERROR(IF(K1526="handling and wharfage",SUM(P1526:Q1526),IF(OR(K1526="tank",K1526="car",K1526="boat"),INDEX(Rate!$B$4:$M$25,MATCH('Line&amp;Pheonix'!N1526,Rate!$A$4:$A$25,0),MATCH('Line&amp;Pheonix'!L1526,Rate!$B$3:$M$3,0))*O1526*0.8,INDEX(Rate!$B$4:$M$25,MATCH('Line&amp;Pheonix'!N1526,Rate!$A$4:$A$25,0),MATCH('Line&amp;Pheonix'!L1526,Rate!$B$3:$M$3,0))*O1526)),"")</f>
        <v/>
      </c>
      <c r="T1526" s="42" t="str">
        <f t="shared" si="79"/>
        <v/>
      </c>
    </row>
    <row r="1527" spans="16:20">
      <c r="P1527" s="41" t="str">
        <f t="shared" si="77"/>
        <v/>
      </c>
      <c r="Q1527" s="41" t="str">
        <f t="shared" si="78"/>
        <v/>
      </c>
      <c r="R1527" s="41" t="str">
        <f>IFERROR(IF(K1527="handling and wharfage",SUM(P1527:Q1527),IF(OR(K1527="tank",K1527="car",K1527="boat"),INDEX(Rate!$B$4:$M$25,MATCH('Line&amp;Pheonix'!N1527,Rate!$A$4:$A$25,0),MATCH('Line&amp;Pheonix'!L1527,Rate!$B$3:$M$3,0))*O1527*0.8,INDEX(Rate!$B$4:$M$25,MATCH('Line&amp;Pheonix'!N1527,Rate!$A$4:$A$25,0),MATCH('Line&amp;Pheonix'!L1527,Rate!$B$3:$M$3,0))*O1527)),"")</f>
        <v/>
      </c>
      <c r="T1527" s="42" t="str">
        <f t="shared" si="79"/>
        <v/>
      </c>
    </row>
    <row r="1528" spans="16:20">
      <c r="P1528" s="41" t="str">
        <f t="shared" si="77"/>
        <v/>
      </c>
      <c r="Q1528" s="41" t="str">
        <f t="shared" si="78"/>
        <v/>
      </c>
      <c r="R1528" s="41" t="str">
        <f>IFERROR(IF(K1528="handling and wharfage",SUM(P1528:Q1528),IF(OR(K1528="tank",K1528="car",K1528="boat"),INDEX(Rate!$B$4:$M$25,MATCH('Line&amp;Pheonix'!N1528,Rate!$A$4:$A$25,0),MATCH('Line&amp;Pheonix'!L1528,Rate!$B$3:$M$3,0))*O1528*0.8,INDEX(Rate!$B$4:$M$25,MATCH('Line&amp;Pheonix'!N1528,Rate!$A$4:$A$25,0),MATCH('Line&amp;Pheonix'!L1528,Rate!$B$3:$M$3,0))*O1528)),"")</f>
        <v/>
      </c>
      <c r="T1528" s="42" t="str">
        <f t="shared" si="79"/>
        <v/>
      </c>
    </row>
    <row r="1529" spans="16:20">
      <c r="P1529" s="41" t="str">
        <f t="shared" si="77"/>
        <v/>
      </c>
      <c r="Q1529" s="41" t="str">
        <f t="shared" si="78"/>
        <v/>
      </c>
      <c r="R1529" s="41" t="str">
        <f>IFERROR(IF(K1529="handling and wharfage",SUM(P1529:Q1529),IF(OR(K1529="tank",K1529="car",K1529="boat"),INDEX(Rate!$B$4:$M$25,MATCH('Line&amp;Pheonix'!N1529,Rate!$A$4:$A$25,0),MATCH('Line&amp;Pheonix'!L1529,Rate!$B$3:$M$3,0))*O1529*0.8,INDEX(Rate!$B$4:$M$25,MATCH('Line&amp;Pheonix'!N1529,Rate!$A$4:$A$25,0),MATCH('Line&amp;Pheonix'!L1529,Rate!$B$3:$M$3,0))*O1529)),"")</f>
        <v/>
      </c>
      <c r="T1529" s="42" t="str">
        <f t="shared" si="79"/>
        <v/>
      </c>
    </row>
    <row r="1530" spans="16:20">
      <c r="P1530" s="41" t="str">
        <f t="shared" si="77"/>
        <v/>
      </c>
      <c r="Q1530" s="41" t="str">
        <f t="shared" si="78"/>
        <v/>
      </c>
      <c r="R1530" s="41" t="str">
        <f>IFERROR(IF(K1530="handling and wharfage",SUM(P1530:Q1530),IF(OR(K1530="tank",K1530="car",K1530="boat"),INDEX(Rate!$B$4:$M$25,MATCH('Line&amp;Pheonix'!N1530,Rate!$A$4:$A$25,0),MATCH('Line&amp;Pheonix'!L1530,Rate!$B$3:$M$3,0))*O1530*0.8,INDEX(Rate!$B$4:$M$25,MATCH('Line&amp;Pheonix'!N1530,Rate!$A$4:$A$25,0),MATCH('Line&amp;Pheonix'!L1530,Rate!$B$3:$M$3,0))*O1530)),"")</f>
        <v/>
      </c>
      <c r="T1530" s="42" t="str">
        <f t="shared" si="79"/>
        <v/>
      </c>
    </row>
    <row r="1531" spans="16:20">
      <c r="P1531" s="41" t="str">
        <f t="shared" si="77"/>
        <v/>
      </c>
      <c r="Q1531" s="41" t="str">
        <f t="shared" si="78"/>
        <v/>
      </c>
      <c r="R1531" s="41" t="str">
        <f>IFERROR(IF(K1531="handling and wharfage",SUM(P1531:Q1531),IF(OR(K1531="tank",K1531="car",K1531="boat"),INDEX(Rate!$B$4:$M$25,MATCH('Line&amp;Pheonix'!N1531,Rate!$A$4:$A$25,0),MATCH('Line&amp;Pheonix'!L1531,Rate!$B$3:$M$3,0))*O1531*0.8,INDEX(Rate!$B$4:$M$25,MATCH('Line&amp;Pheonix'!N1531,Rate!$A$4:$A$25,0),MATCH('Line&amp;Pheonix'!L1531,Rate!$B$3:$M$3,0))*O1531)),"")</f>
        <v/>
      </c>
      <c r="T1531" s="42" t="str">
        <f t="shared" si="79"/>
        <v/>
      </c>
    </row>
    <row r="1532" spans="16:20">
      <c r="P1532" s="41" t="str">
        <f t="shared" si="77"/>
        <v/>
      </c>
      <c r="Q1532" s="41" t="str">
        <f t="shared" si="78"/>
        <v/>
      </c>
      <c r="R1532" s="41" t="str">
        <f>IFERROR(IF(K1532="handling and wharfage",SUM(P1532:Q1532),IF(OR(K1532="tank",K1532="car",K1532="boat"),INDEX(Rate!$B$4:$M$25,MATCH('Line&amp;Pheonix'!N1532,Rate!$A$4:$A$25,0),MATCH('Line&amp;Pheonix'!L1532,Rate!$B$3:$M$3,0))*O1532*0.8,INDEX(Rate!$B$4:$M$25,MATCH('Line&amp;Pheonix'!N1532,Rate!$A$4:$A$25,0),MATCH('Line&amp;Pheonix'!L1532,Rate!$B$3:$M$3,0))*O1532)),"")</f>
        <v/>
      </c>
      <c r="T1532" s="42" t="str">
        <f t="shared" si="79"/>
        <v/>
      </c>
    </row>
    <row r="1533" spans="16:20">
      <c r="P1533" s="41" t="str">
        <f t="shared" si="77"/>
        <v/>
      </c>
      <c r="Q1533" s="41" t="str">
        <f t="shared" si="78"/>
        <v/>
      </c>
      <c r="R1533" s="41" t="str">
        <f>IFERROR(IF(K1533="handling and wharfage",SUM(P1533:Q1533),IF(OR(K1533="tank",K1533="car",K1533="boat"),INDEX(Rate!$B$4:$M$25,MATCH('Line&amp;Pheonix'!N1533,Rate!$A$4:$A$25,0),MATCH('Line&amp;Pheonix'!L1533,Rate!$B$3:$M$3,0))*O1533*0.8,INDEX(Rate!$B$4:$M$25,MATCH('Line&amp;Pheonix'!N1533,Rate!$A$4:$A$25,0),MATCH('Line&amp;Pheonix'!L1533,Rate!$B$3:$M$3,0))*O1533)),"")</f>
        <v/>
      </c>
      <c r="T1533" s="42" t="str">
        <f t="shared" si="79"/>
        <v/>
      </c>
    </row>
    <row r="1534" spans="16:20">
      <c r="P1534" s="41" t="str">
        <f t="shared" si="77"/>
        <v/>
      </c>
      <c r="Q1534" s="41" t="str">
        <f t="shared" si="78"/>
        <v/>
      </c>
      <c r="R1534" s="41" t="str">
        <f>IFERROR(IF(K1534="handling and wharfage",SUM(P1534:Q1534),IF(OR(K1534="tank",K1534="car",K1534="boat"),INDEX(Rate!$B$4:$M$25,MATCH('Line&amp;Pheonix'!N1534,Rate!$A$4:$A$25,0),MATCH('Line&amp;Pheonix'!L1534,Rate!$B$3:$M$3,0))*O1534*0.8,INDEX(Rate!$B$4:$M$25,MATCH('Line&amp;Pheonix'!N1534,Rate!$A$4:$A$25,0),MATCH('Line&amp;Pheonix'!L1534,Rate!$B$3:$M$3,0))*O1534)),"")</f>
        <v/>
      </c>
      <c r="T1534" s="42" t="str">
        <f t="shared" si="79"/>
        <v/>
      </c>
    </row>
    <row r="1535" spans="16:20">
      <c r="P1535" s="41" t="str">
        <f t="shared" si="77"/>
        <v/>
      </c>
      <c r="Q1535" s="41" t="str">
        <f t="shared" si="78"/>
        <v/>
      </c>
      <c r="R1535" s="41" t="str">
        <f>IFERROR(IF(K1535="handling and wharfage",SUM(P1535:Q1535),IF(OR(K1535="tank",K1535="car",K1535="boat"),INDEX(Rate!$B$4:$M$25,MATCH('Line&amp;Pheonix'!N1535,Rate!$A$4:$A$25,0),MATCH('Line&amp;Pheonix'!L1535,Rate!$B$3:$M$3,0))*O1535*0.8,INDEX(Rate!$B$4:$M$25,MATCH('Line&amp;Pheonix'!N1535,Rate!$A$4:$A$25,0),MATCH('Line&amp;Pheonix'!L1535,Rate!$B$3:$M$3,0))*O1535)),"")</f>
        <v/>
      </c>
      <c r="T1535" s="42" t="str">
        <f t="shared" si="79"/>
        <v/>
      </c>
    </row>
    <row r="1536" spans="16:20">
      <c r="P1536" s="41" t="str">
        <f t="shared" si="77"/>
        <v/>
      </c>
      <c r="Q1536" s="41" t="str">
        <f t="shared" si="78"/>
        <v/>
      </c>
      <c r="R1536" s="41" t="str">
        <f>IFERROR(IF(K1536="handling and wharfage",SUM(P1536:Q1536),IF(OR(K1536="tank",K1536="car",K1536="boat"),INDEX(Rate!$B$4:$M$25,MATCH('Line&amp;Pheonix'!N1536,Rate!$A$4:$A$25,0),MATCH('Line&amp;Pheonix'!L1536,Rate!$B$3:$M$3,0))*O1536*0.8,INDEX(Rate!$B$4:$M$25,MATCH('Line&amp;Pheonix'!N1536,Rate!$A$4:$A$25,0),MATCH('Line&amp;Pheonix'!L1536,Rate!$B$3:$M$3,0))*O1536)),"")</f>
        <v/>
      </c>
      <c r="T1536" s="42" t="str">
        <f t="shared" si="79"/>
        <v/>
      </c>
    </row>
    <row r="1537" spans="16:20">
      <c r="P1537" s="41" t="str">
        <f t="shared" si="77"/>
        <v/>
      </c>
      <c r="Q1537" s="41" t="str">
        <f t="shared" si="78"/>
        <v/>
      </c>
      <c r="R1537" s="41" t="str">
        <f>IFERROR(IF(K1537="handling and wharfage",SUM(P1537:Q1537),IF(OR(K1537="tank",K1537="car",K1537="boat"),INDEX(Rate!$B$4:$M$25,MATCH('Line&amp;Pheonix'!N1537,Rate!$A$4:$A$25,0),MATCH('Line&amp;Pheonix'!L1537,Rate!$B$3:$M$3,0))*O1537*0.8,INDEX(Rate!$B$4:$M$25,MATCH('Line&amp;Pheonix'!N1537,Rate!$A$4:$A$25,0),MATCH('Line&amp;Pheonix'!L1537,Rate!$B$3:$M$3,0))*O1537)),"")</f>
        <v/>
      </c>
      <c r="T1537" s="42" t="str">
        <f t="shared" si="79"/>
        <v/>
      </c>
    </row>
    <row r="1538" spans="16:20">
      <c r="P1538" s="41" t="str">
        <f t="shared" si="77"/>
        <v/>
      </c>
      <c r="Q1538" s="41" t="str">
        <f t="shared" si="78"/>
        <v/>
      </c>
      <c r="R1538" s="41" t="str">
        <f>IFERROR(IF(K1538="handling and wharfage",SUM(P1538:Q1538),IF(OR(K1538="tank",K1538="car",K1538="boat"),INDEX(Rate!$B$4:$M$25,MATCH('Line&amp;Pheonix'!N1538,Rate!$A$4:$A$25,0),MATCH('Line&amp;Pheonix'!L1538,Rate!$B$3:$M$3,0))*O1538*0.8,INDEX(Rate!$B$4:$M$25,MATCH('Line&amp;Pheonix'!N1538,Rate!$A$4:$A$25,0),MATCH('Line&amp;Pheonix'!L1538,Rate!$B$3:$M$3,0))*O1538)),"")</f>
        <v/>
      </c>
      <c r="T1538" s="42" t="str">
        <f t="shared" si="79"/>
        <v/>
      </c>
    </row>
    <row r="1539" spans="16:20">
      <c r="P1539" s="41" t="str">
        <f t="shared" si="77"/>
        <v/>
      </c>
      <c r="Q1539" s="41" t="str">
        <f t="shared" si="78"/>
        <v/>
      </c>
      <c r="R1539" s="41" t="str">
        <f>IFERROR(IF(K1539="handling and wharfage",SUM(P1539:Q1539),IF(OR(K1539="tank",K1539="car",K1539="boat"),INDEX(Rate!$B$4:$M$25,MATCH('Line&amp;Pheonix'!N1539,Rate!$A$4:$A$25,0),MATCH('Line&amp;Pheonix'!L1539,Rate!$B$3:$M$3,0))*O1539*0.8,INDEX(Rate!$B$4:$M$25,MATCH('Line&amp;Pheonix'!N1539,Rate!$A$4:$A$25,0),MATCH('Line&amp;Pheonix'!L1539,Rate!$B$3:$M$3,0))*O1539)),"")</f>
        <v/>
      </c>
      <c r="T1539" s="42" t="str">
        <f t="shared" si="79"/>
        <v/>
      </c>
    </row>
    <row r="1540" spans="16:20">
      <c r="P1540" s="41" t="str">
        <f t="shared" si="77"/>
        <v/>
      </c>
      <c r="Q1540" s="41" t="str">
        <f t="shared" si="78"/>
        <v/>
      </c>
      <c r="R1540" s="41" t="str">
        <f>IFERROR(IF(K1540="handling and wharfage",SUM(P1540:Q1540),IF(OR(K1540="tank",K1540="car",K1540="boat"),INDEX(Rate!$B$4:$M$25,MATCH('Line&amp;Pheonix'!N1540,Rate!$A$4:$A$25,0),MATCH('Line&amp;Pheonix'!L1540,Rate!$B$3:$M$3,0))*O1540*0.8,INDEX(Rate!$B$4:$M$25,MATCH('Line&amp;Pheonix'!N1540,Rate!$A$4:$A$25,0),MATCH('Line&amp;Pheonix'!L1540,Rate!$B$3:$M$3,0))*O1540)),"")</f>
        <v/>
      </c>
      <c r="T1540" s="42" t="str">
        <f t="shared" si="79"/>
        <v/>
      </c>
    </row>
    <row r="1541" spans="16:20">
      <c r="P1541" s="41" t="str">
        <f t="shared" si="77"/>
        <v/>
      </c>
      <c r="Q1541" s="41" t="str">
        <f t="shared" si="78"/>
        <v/>
      </c>
      <c r="R1541" s="41" t="str">
        <f>IFERROR(IF(K1541="handling and wharfage",SUM(P1541:Q1541),IF(OR(K1541="tank",K1541="car",K1541="boat"),INDEX(Rate!$B$4:$M$25,MATCH('Line&amp;Pheonix'!N1541,Rate!$A$4:$A$25,0),MATCH('Line&amp;Pheonix'!L1541,Rate!$B$3:$M$3,0))*O1541*0.8,INDEX(Rate!$B$4:$M$25,MATCH('Line&amp;Pheonix'!N1541,Rate!$A$4:$A$25,0),MATCH('Line&amp;Pheonix'!L1541,Rate!$B$3:$M$3,0))*O1541)),"")</f>
        <v/>
      </c>
      <c r="T1541" s="42" t="str">
        <f t="shared" si="79"/>
        <v/>
      </c>
    </row>
    <row r="1542" spans="16:20">
      <c r="P1542" s="41" t="str">
        <f t="shared" si="77"/>
        <v/>
      </c>
      <c r="Q1542" s="41" t="str">
        <f t="shared" si="78"/>
        <v/>
      </c>
      <c r="R1542" s="41" t="str">
        <f>IFERROR(IF(K1542="handling and wharfage",SUM(P1542:Q1542),IF(OR(K1542="tank",K1542="car",K1542="boat"),INDEX(Rate!$B$4:$M$25,MATCH('Line&amp;Pheonix'!N1542,Rate!$A$4:$A$25,0),MATCH('Line&amp;Pheonix'!L1542,Rate!$B$3:$M$3,0))*O1542*0.8,INDEX(Rate!$B$4:$M$25,MATCH('Line&amp;Pheonix'!N1542,Rate!$A$4:$A$25,0),MATCH('Line&amp;Pheonix'!L1542,Rate!$B$3:$M$3,0))*O1542)),"")</f>
        <v/>
      </c>
      <c r="T1542" s="42" t="str">
        <f t="shared" si="79"/>
        <v/>
      </c>
    </row>
    <row r="1543" spans="16:20">
      <c r="P1543" s="41" t="str">
        <f t="shared" si="77"/>
        <v/>
      </c>
      <c r="Q1543" s="41" t="str">
        <f t="shared" si="78"/>
        <v/>
      </c>
      <c r="R1543" s="41" t="str">
        <f>IFERROR(IF(K1543="handling and wharfage",SUM(P1543:Q1543),IF(OR(K1543="tank",K1543="car",K1543="boat"),INDEX(Rate!$B$4:$M$25,MATCH('Line&amp;Pheonix'!N1543,Rate!$A$4:$A$25,0),MATCH('Line&amp;Pheonix'!L1543,Rate!$B$3:$M$3,0))*O1543*0.8,INDEX(Rate!$B$4:$M$25,MATCH('Line&amp;Pheonix'!N1543,Rate!$A$4:$A$25,0),MATCH('Line&amp;Pheonix'!L1543,Rate!$B$3:$M$3,0))*O1543)),"")</f>
        <v/>
      </c>
      <c r="T1543" s="42" t="str">
        <f t="shared" si="79"/>
        <v/>
      </c>
    </row>
    <row r="1544" spans="16:20">
      <c r="P1544" s="41" t="str">
        <f t="shared" si="77"/>
        <v/>
      </c>
      <c r="Q1544" s="41" t="str">
        <f t="shared" si="78"/>
        <v/>
      </c>
      <c r="R1544" s="41" t="str">
        <f>IFERROR(IF(K1544="handling and wharfage",SUM(P1544:Q1544),IF(OR(K1544="tank",K1544="car",K1544="boat"),INDEX(Rate!$B$4:$M$25,MATCH('Line&amp;Pheonix'!N1544,Rate!$A$4:$A$25,0),MATCH('Line&amp;Pheonix'!L1544,Rate!$B$3:$M$3,0))*O1544*0.8,INDEX(Rate!$B$4:$M$25,MATCH('Line&amp;Pheonix'!N1544,Rate!$A$4:$A$25,0),MATCH('Line&amp;Pheonix'!L1544,Rate!$B$3:$M$3,0))*O1544)),"")</f>
        <v/>
      </c>
      <c r="T1544" s="42" t="str">
        <f t="shared" si="79"/>
        <v/>
      </c>
    </row>
    <row r="1545" spans="16:20">
      <c r="P1545" s="41" t="str">
        <f t="shared" si="77"/>
        <v/>
      </c>
      <c r="Q1545" s="41" t="str">
        <f t="shared" si="78"/>
        <v/>
      </c>
      <c r="R1545" s="41" t="str">
        <f>IFERROR(IF(K1545="handling and wharfage",SUM(P1545:Q1545),IF(OR(K1545="tank",K1545="car",K1545="boat"),INDEX(Rate!$B$4:$M$25,MATCH('Line&amp;Pheonix'!N1545,Rate!$A$4:$A$25,0),MATCH('Line&amp;Pheonix'!L1545,Rate!$B$3:$M$3,0))*O1545*0.8,INDEX(Rate!$B$4:$M$25,MATCH('Line&amp;Pheonix'!N1545,Rate!$A$4:$A$25,0),MATCH('Line&amp;Pheonix'!L1545,Rate!$B$3:$M$3,0))*O1545)),"")</f>
        <v/>
      </c>
      <c r="T1545" s="42" t="str">
        <f t="shared" si="79"/>
        <v/>
      </c>
    </row>
    <row r="1546" spans="16:20">
      <c r="P1546" s="41" t="str">
        <f t="shared" si="77"/>
        <v/>
      </c>
      <c r="Q1546" s="41" t="str">
        <f t="shared" si="78"/>
        <v/>
      </c>
      <c r="R1546" s="41" t="str">
        <f>IFERROR(IF(K1546="handling and wharfage",SUM(P1546:Q1546),IF(OR(K1546="tank",K1546="car",K1546="boat"),INDEX(Rate!$B$4:$M$25,MATCH('Line&amp;Pheonix'!N1546,Rate!$A$4:$A$25,0),MATCH('Line&amp;Pheonix'!L1546,Rate!$B$3:$M$3,0))*O1546*0.8,INDEX(Rate!$B$4:$M$25,MATCH('Line&amp;Pheonix'!N1546,Rate!$A$4:$A$25,0),MATCH('Line&amp;Pheonix'!L1546,Rate!$B$3:$M$3,0))*O1546)),"")</f>
        <v/>
      </c>
      <c r="T1546" s="42" t="str">
        <f t="shared" si="79"/>
        <v/>
      </c>
    </row>
    <row r="1547" spans="16:20">
      <c r="P1547" s="41" t="str">
        <f t="shared" si="77"/>
        <v/>
      </c>
      <c r="Q1547" s="41" t="str">
        <f t="shared" si="78"/>
        <v/>
      </c>
      <c r="R1547" s="41" t="str">
        <f>IFERROR(IF(K1547="handling and wharfage",SUM(P1547:Q1547),IF(OR(K1547="tank",K1547="car",K1547="boat"),INDEX(Rate!$B$4:$M$25,MATCH('Line&amp;Pheonix'!N1547,Rate!$A$4:$A$25,0),MATCH('Line&amp;Pheonix'!L1547,Rate!$B$3:$M$3,0))*O1547*0.8,INDEX(Rate!$B$4:$M$25,MATCH('Line&amp;Pheonix'!N1547,Rate!$A$4:$A$25,0),MATCH('Line&amp;Pheonix'!L1547,Rate!$B$3:$M$3,0))*O1547)),"")</f>
        <v/>
      </c>
      <c r="T1547" s="42" t="str">
        <f t="shared" si="79"/>
        <v/>
      </c>
    </row>
    <row r="1548" spans="16:20">
      <c r="P1548" s="41" t="str">
        <f t="shared" si="77"/>
        <v/>
      </c>
      <c r="Q1548" s="41" t="str">
        <f t="shared" si="78"/>
        <v/>
      </c>
      <c r="R1548" s="41" t="str">
        <f>IFERROR(IF(K1548="handling and wharfage",SUM(P1548:Q1548),IF(OR(K1548="tank",K1548="car",K1548="boat"),INDEX(Rate!$B$4:$M$25,MATCH('Line&amp;Pheonix'!N1548,Rate!$A$4:$A$25,0),MATCH('Line&amp;Pheonix'!L1548,Rate!$B$3:$M$3,0))*O1548*0.8,INDEX(Rate!$B$4:$M$25,MATCH('Line&amp;Pheonix'!N1548,Rate!$A$4:$A$25,0),MATCH('Line&amp;Pheonix'!L1548,Rate!$B$3:$M$3,0))*O1548)),"")</f>
        <v/>
      </c>
      <c r="T1548" s="42" t="str">
        <f t="shared" si="79"/>
        <v/>
      </c>
    </row>
    <row r="1549" spans="16:20">
      <c r="P1549" s="41" t="str">
        <f t="shared" si="77"/>
        <v/>
      </c>
      <c r="Q1549" s="41" t="str">
        <f t="shared" si="78"/>
        <v/>
      </c>
      <c r="R1549" s="41" t="str">
        <f>IFERROR(IF(K1549="handling and wharfage",SUM(P1549:Q1549),IF(OR(K1549="tank",K1549="car",K1549="boat"),INDEX(Rate!$B$4:$M$25,MATCH('Line&amp;Pheonix'!N1549,Rate!$A$4:$A$25,0),MATCH('Line&amp;Pheonix'!L1549,Rate!$B$3:$M$3,0))*O1549*0.8,INDEX(Rate!$B$4:$M$25,MATCH('Line&amp;Pheonix'!N1549,Rate!$A$4:$A$25,0),MATCH('Line&amp;Pheonix'!L1549,Rate!$B$3:$M$3,0))*O1549)),"")</f>
        <v/>
      </c>
      <c r="T1549" s="42" t="str">
        <f t="shared" si="79"/>
        <v/>
      </c>
    </row>
    <row r="1550" spans="16:20">
      <c r="P1550" s="41" t="str">
        <f t="shared" si="77"/>
        <v/>
      </c>
      <c r="Q1550" s="41" t="str">
        <f t="shared" si="78"/>
        <v/>
      </c>
      <c r="R1550" s="41" t="str">
        <f>IFERROR(IF(K1550="handling and wharfage",SUM(P1550:Q1550),IF(OR(K1550="tank",K1550="car",K1550="boat"),INDEX(Rate!$B$4:$M$25,MATCH('Line&amp;Pheonix'!N1550,Rate!$A$4:$A$25,0),MATCH('Line&amp;Pheonix'!L1550,Rate!$B$3:$M$3,0))*O1550*0.8,INDEX(Rate!$B$4:$M$25,MATCH('Line&amp;Pheonix'!N1550,Rate!$A$4:$A$25,0),MATCH('Line&amp;Pheonix'!L1550,Rate!$B$3:$M$3,0))*O1550)),"")</f>
        <v/>
      </c>
      <c r="T1550" s="42" t="str">
        <f t="shared" si="79"/>
        <v/>
      </c>
    </row>
    <row r="1551" spans="16:20">
      <c r="P1551" s="41" t="str">
        <f t="shared" si="77"/>
        <v/>
      </c>
      <c r="Q1551" s="41" t="str">
        <f t="shared" si="78"/>
        <v/>
      </c>
      <c r="R1551" s="41" t="str">
        <f>IFERROR(IF(K1551="handling and wharfage",SUM(P1551:Q1551),IF(OR(K1551="tank",K1551="car",K1551="boat"),INDEX(Rate!$B$4:$M$25,MATCH('Line&amp;Pheonix'!N1551,Rate!$A$4:$A$25,0),MATCH('Line&amp;Pheonix'!L1551,Rate!$B$3:$M$3,0))*O1551*0.8,INDEX(Rate!$B$4:$M$25,MATCH('Line&amp;Pheonix'!N1551,Rate!$A$4:$A$25,0),MATCH('Line&amp;Pheonix'!L1551,Rate!$B$3:$M$3,0))*O1551)),"")</f>
        <v/>
      </c>
      <c r="T1551" s="42" t="str">
        <f t="shared" si="79"/>
        <v/>
      </c>
    </row>
    <row r="1552" spans="16:20">
      <c r="P1552" s="41" t="str">
        <f t="shared" si="77"/>
        <v/>
      </c>
      <c r="Q1552" s="41" t="str">
        <f t="shared" si="78"/>
        <v/>
      </c>
      <c r="R1552" s="41" t="str">
        <f>IFERROR(IF(K1552="handling and wharfage",SUM(P1552:Q1552),IF(OR(K1552="tank",K1552="car",K1552="boat"),INDEX(Rate!$B$4:$M$25,MATCH('Line&amp;Pheonix'!N1552,Rate!$A$4:$A$25,0),MATCH('Line&amp;Pheonix'!L1552,Rate!$B$3:$M$3,0))*O1552*0.8,INDEX(Rate!$B$4:$M$25,MATCH('Line&amp;Pheonix'!N1552,Rate!$A$4:$A$25,0),MATCH('Line&amp;Pheonix'!L1552,Rate!$B$3:$M$3,0))*O1552)),"")</f>
        <v/>
      </c>
      <c r="T1552" s="42" t="str">
        <f t="shared" si="79"/>
        <v/>
      </c>
    </row>
    <row r="1553" spans="16:20">
      <c r="P1553" s="41" t="str">
        <f t="shared" si="77"/>
        <v/>
      </c>
      <c r="Q1553" s="41" t="str">
        <f t="shared" si="78"/>
        <v/>
      </c>
      <c r="R1553" s="41" t="str">
        <f>IFERROR(IF(K1553="handling and wharfage",SUM(P1553:Q1553),IF(OR(K1553="tank",K1553="car",K1553="boat"),INDEX(Rate!$B$4:$M$25,MATCH('Line&amp;Pheonix'!N1553,Rate!$A$4:$A$25,0),MATCH('Line&amp;Pheonix'!L1553,Rate!$B$3:$M$3,0))*O1553*0.8,INDEX(Rate!$B$4:$M$25,MATCH('Line&amp;Pheonix'!N1553,Rate!$A$4:$A$25,0),MATCH('Line&amp;Pheonix'!L1553,Rate!$B$3:$M$3,0))*O1553)),"")</f>
        <v/>
      </c>
      <c r="T1553" s="42" t="str">
        <f t="shared" si="79"/>
        <v/>
      </c>
    </row>
    <row r="1554" spans="16:20">
      <c r="P1554" s="41" t="str">
        <f t="shared" si="77"/>
        <v/>
      </c>
      <c r="Q1554" s="41" t="str">
        <f t="shared" si="78"/>
        <v/>
      </c>
      <c r="R1554" s="41" t="str">
        <f>IFERROR(IF(K1554="handling and wharfage",SUM(P1554:Q1554),IF(OR(K1554="tank",K1554="car",K1554="boat"),INDEX(Rate!$B$4:$M$25,MATCH('Line&amp;Pheonix'!N1554,Rate!$A$4:$A$25,0),MATCH('Line&amp;Pheonix'!L1554,Rate!$B$3:$M$3,0))*O1554*0.8,INDEX(Rate!$B$4:$M$25,MATCH('Line&amp;Pheonix'!N1554,Rate!$A$4:$A$25,0),MATCH('Line&amp;Pheonix'!L1554,Rate!$B$3:$M$3,0))*O1554)),"")</f>
        <v/>
      </c>
      <c r="T1554" s="42" t="str">
        <f t="shared" si="79"/>
        <v/>
      </c>
    </row>
    <row r="1555" spans="16:20">
      <c r="P1555" s="41" t="str">
        <f t="shared" si="77"/>
        <v/>
      </c>
      <c r="Q1555" s="41" t="str">
        <f t="shared" si="78"/>
        <v/>
      </c>
      <c r="R1555" s="41" t="str">
        <f>IFERROR(IF(K1555="handling and wharfage",SUM(P1555:Q1555),IF(OR(K1555="tank",K1555="car",K1555="boat"),INDEX(Rate!$B$4:$M$25,MATCH('Line&amp;Pheonix'!N1555,Rate!$A$4:$A$25,0),MATCH('Line&amp;Pheonix'!L1555,Rate!$B$3:$M$3,0))*O1555*0.8,INDEX(Rate!$B$4:$M$25,MATCH('Line&amp;Pheonix'!N1555,Rate!$A$4:$A$25,0),MATCH('Line&amp;Pheonix'!L1555,Rate!$B$3:$M$3,0))*O1555)),"")</f>
        <v/>
      </c>
      <c r="T1555" s="42" t="str">
        <f t="shared" si="79"/>
        <v/>
      </c>
    </row>
    <row r="1556" spans="16:20">
      <c r="P1556" s="41" t="str">
        <f t="shared" si="77"/>
        <v/>
      </c>
      <c r="Q1556" s="41" t="str">
        <f t="shared" si="78"/>
        <v/>
      </c>
      <c r="R1556" s="41" t="str">
        <f>IFERROR(IF(K1556="handling and wharfage",SUM(P1556:Q1556),IF(OR(K1556="tank",K1556="car",K1556="boat"),INDEX(Rate!$B$4:$M$25,MATCH('Line&amp;Pheonix'!N1556,Rate!$A$4:$A$25,0),MATCH('Line&amp;Pheonix'!L1556,Rate!$B$3:$M$3,0))*O1556*0.8,INDEX(Rate!$B$4:$M$25,MATCH('Line&amp;Pheonix'!N1556,Rate!$A$4:$A$25,0),MATCH('Line&amp;Pheonix'!L1556,Rate!$B$3:$M$3,0))*O1556)),"")</f>
        <v/>
      </c>
      <c r="T1556" s="42" t="str">
        <f t="shared" si="79"/>
        <v/>
      </c>
    </row>
    <row r="1557" spans="16:20">
      <c r="P1557" s="41" t="str">
        <f t="shared" si="77"/>
        <v/>
      </c>
      <c r="Q1557" s="41" t="str">
        <f t="shared" si="78"/>
        <v/>
      </c>
      <c r="R1557" s="41" t="str">
        <f>IFERROR(IF(K1557="handling and wharfage",SUM(P1557:Q1557),IF(OR(K1557="tank",K1557="car",K1557="boat"),INDEX(Rate!$B$4:$M$25,MATCH('Line&amp;Pheonix'!N1557,Rate!$A$4:$A$25,0),MATCH('Line&amp;Pheonix'!L1557,Rate!$B$3:$M$3,0))*O1557*0.8,INDEX(Rate!$B$4:$M$25,MATCH('Line&amp;Pheonix'!N1557,Rate!$A$4:$A$25,0),MATCH('Line&amp;Pheonix'!L1557,Rate!$B$3:$M$3,0))*O1557)),"")</f>
        <v/>
      </c>
      <c r="T1557" s="42" t="str">
        <f t="shared" si="79"/>
        <v/>
      </c>
    </row>
    <row r="1558" spans="16:20">
      <c r="P1558" s="41" t="str">
        <f t="shared" si="77"/>
        <v/>
      </c>
      <c r="Q1558" s="41" t="str">
        <f t="shared" si="78"/>
        <v/>
      </c>
      <c r="R1558" s="41" t="str">
        <f>IFERROR(IF(K1558="handling and wharfage",SUM(P1558:Q1558),IF(OR(K1558="tank",K1558="car",K1558="boat"),INDEX(Rate!$B$4:$M$25,MATCH('Line&amp;Pheonix'!N1558,Rate!$A$4:$A$25,0),MATCH('Line&amp;Pheonix'!L1558,Rate!$B$3:$M$3,0))*O1558*0.8,INDEX(Rate!$B$4:$M$25,MATCH('Line&amp;Pheonix'!N1558,Rate!$A$4:$A$25,0),MATCH('Line&amp;Pheonix'!L1558,Rate!$B$3:$M$3,0))*O1558)),"")</f>
        <v/>
      </c>
      <c r="T1558" s="42" t="str">
        <f t="shared" si="79"/>
        <v/>
      </c>
    </row>
    <row r="1559" spans="16:20">
      <c r="P1559" s="41" t="str">
        <f t="shared" si="77"/>
        <v/>
      </c>
      <c r="Q1559" s="41" t="str">
        <f t="shared" si="78"/>
        <v/>
      </c>
      <c r="R1559" s="41" t="str">
        <f>IFERROR(IF(K1559="handling and wharfage",SUM(P1559:Q1559),IF(OR(K1559="tank",K1559="car",K1559="boat"),INDEX(Rate!$B$4:$M$25,MATCH('Line&amp;Pheonix'!N1559,Rate!$A$4:$A$25,0),MATCH('Line&amp;Pheonix'!L1559,Rate!$B$3:$M$3,0))*O1559*0.8,INDEX(Rate!$B$4:$M$25,MATCH('Line&amp;Pheonix'!N1559,Rate!$A$4:$A$25,0),MATCH('Line&amp;Pheonix'!L1559,Rate!$B$3:$M$3,0))*O1559)),"")</f>
        <v/>
      </c>
      <c r="T1559" s="42" t="str">
        <f t="shared" si="79"/>
        <v/>
      </c>
    </row>
    <row r="1560" spans="16:20">
      <c r="P1560" s="41" t="str">
        <f t="shared" si="77"/>
        <v/>
      </c>
      <c r="Q1560" s="41" t="str">
        <f t="shared" si="78"/>
        <v/>
      </c>
      <c r="R1560" s="41" t="str">
        <f>IFERROR(IF(K1560="handling and wharfage",SUM(P1560:Q1560),IF(OR(K1560="tank",K1560="car",K1560="boat"),INDEX(Rate!$B$4:$M$25,MATCH('Line&amp;Pheonix'!N1560,Rate!$A$4:$A$25,0),MATCH('Line&amp;Pheonix'!L1560,Rate!$B$3:$M$3,0))*O1560*0.8,INDEX(Rate!$B$4:$M$25,MATCH('Line&amp;Pheonix'!N1560,Rate!$A$4:$A$25,0),MATCH('Line&amp;Pheonix'!L1560,Rate!$B$3:$M$3,0))*O1560)),"")</f>
        <v/>
      </c>
      <c r="T1560" s="42" t="str">
        <f t="shared" si="79"/>
        <v/>
      </c>
    </row>
    <row r="1561" spans="16:20">
      <c r="P1561" s="41" t="str">
        <f t="shared" si="77"/>
        <v/>
      </c>
      <c r="Q1561" s="41" t="str">
        <f t="shared" si="78"/>
        <v/>
      </c>
      <c r="R1561" s="41" t="str">
        <f>IFERROR(IF(K1561="handling and wharfage",SUM(P1561:Q1561),IF(OR(K1561="tank",K1561="car",K1561="boat"),INDEX(Rate!$B$4:$M$25,MATCH('Line&amp;Pheonix'!N1561,Rate!$A$4:$A$25,0),MATCH('Line&amp;Pheonix'!L1561,Rate!$B$3:$M$3,0))*O1561*0.8,INDEX(Rate!$B$4:$M$25,MATCH('Line&amp;Pheonix'!N1561,Rate!$A$4:$A$25,0),MATCH('Line&amp;Pheonix'!L1561,Rate!$B$3:$M$3,0))*O1561)),"")</f>
        <v/>
      </c>
      <c r="T1561" s="42" t="str">
        <f t="shared" si="79"/>
        <v/>
      </c>
    </row>
    <row r="1562" spans="16:20">
      <c r="P1562" s="41" t="str">
        <f t="shared" si="77"/>
        <v/>
      </c>
      <c r="Q1562" s="41" t="str">
        <f t="shared" si="78"/>
        <v/>
      </c>
      <c r="R1562" s="41" t="str">
        <f>IFERROR(IF(K1562="handling and wharfage",SUM(P1562:Q1562),IF(OR(K1562="tank",K1562="car",K1562="boat"),INDEX(Rate!$B$4:$M$25,MATCH('Line&amp;Pheonix'!N1562,Rate!$A$4:$A$25,0),MATCH('Line&amp;Pheonix'!L1562,Rate!$B$3:$M$3,0))*O1562*0.8,INDEX(Rate!$B$4:$M$25,MATCH('Line&amp;Pheonix'!N1562,Rate!$A$4:$A$25,0),MATCH('Line&amp;Pheonix'!L1562,Rate!$B$3:$M$3,0))*O1562)),"")</f>
        <v/>
      </c>
      <c r="T1562" s="42" t="str">
        <f t="shared" si="79"/>
        <v/>
      </c>
    </row>
    <row r="1563" spans="16:20">
      <c r="P1563" s="41" t="str">
        <f t="shared" si="77"/>
        <v/>
      </c>
      <c r="Q1563" s="41" t="str">
        <f t="shared" si="78"/>
        <v/>
      </c>
      <c r="R1563" s="41" t="str">
        <f>IFERROR(IF(K1563="handling and wharfage",SUM(P1563:Q1563),IF(OR(K1563="tank",K1563="car",K1563="boat"),INDEX(Rate!$B$4:$M$25,MATCH('Line&amp;Pheonix'!N1563,Rate!$A$4:$A$25,0),MATCH('Line&amp;Pheonix'!L1563,Rate!$B$3:$M$3,0))*O1563*0.8,INDEX(Rate!$B$4:$M$25,MATCH('Line&amp;Pheonix'!N1563,Rate!$A$4:$A$25,0),MATCH('Line&amp;Pheonix'!L1563,Rate!$B$3:$M$3,0))*O1563)),"")</f>
        <v/>
      </c>
      <c r="T1563" s="42" t="str">
        <f t="shared" si="79"/>
        <v/>
      </c>
    </row>
    <row r="1564" spans="16:20">
      <c r="P1564" s="41" t="str">
        <f t="shared" si="77"/>
        <v/>
      </c>
      <c r="Q1564" s="41" t="str">
        <f t="shared" si="78"/>
        <v/>
      </c>
      <c r="R1564" s="41" t="str">
        <f>IFERROR(IF(K1564="handling and wharfage",SUM(P1564:Q1564),IF(OR(K1564="tank",K1564="car",K1564="boat"),INDEX(Rate!$B$4:$M$25,MATCH('Line&amp;Pheonix'!N1564,Rate!$A$4:$A$25,0),MATCH('Line&amp;Pheonix'!L1564,Rate!$B$3:$M$3,0))*O1564*0.8,INDEX(Rate!$B$4:$M$25,MATCH('Line&amp;Pheonix'!N1564,Rate!$A$4:$A$25,0),MATCH('Line&amp;Pheonix'!L1564,Rate!$B$3:$M$3,0))*O1564)),"")</f>
        <v/>
      </c>
      <c r="T1564" s="42" t="str">
        <f t="shared" si="79"/>
        <v/>
      </c>
    </row>
    <row r="1565" spans="16:20">
      <c r="P1565" s="41" t="str">
        <f t="shared" si="77"/>
        <v/>
      </c>
      <c r="Q1565" s="41" t="str">
        <f t="shared" si="78"/>
        <v/>
      </c>
      <c r="R1565" s="41" t="str">
        <f>IFERROR(IF(K1565="handling and wharfage",SUM(P1565:Q1565),IF(OR(K1565="tank",K1565="car",K1565="boat"),INDEX(Rate!$B$4:$M$25,MATCH('Line&amp;Pheonix'!N1565,Rate!$A$4:$A$25,0),MATCH('Line&amp;Pheonix'!L1565,Rate!$B$3:$M$3,0))*O1565*0.8,INDEX(Rate!$B$4:$M$25,MATCH('Line&amp;Pheonix'!N1565,Rate!$A$4:$A$25,0),MATCH('Line&amp;Pheonix'!L1565,Rate!$B$3:$M$3,0))*O1565)),"")</f>
        <v/>
      </c>
      <c r="T1565" s="42" t="str">
        <f t="shared" si="79"/>
        <v/>
      </c>
    </row>
    <row r="1566" spans="16:20">
      <c r="P1566" s="41" t="str">
        <f t="shared" si="77"/>
        <v/>
      </c>
      <c r="Q1566" s="41" t="str">
        <f t="shared" si="78"/>
        <v/>
      </c>
      <c r="R1566" s="41" t="str">
        <f>IFERROR(IF(K1566="handling and wharfage",SUM(P1566:Q1566),IF(OR(K1566="tank",K1566="car",K1566="boat"),INDEX(Rate!$B$4:$M$25,MATCH('Line&amp;Pheonix'!N1566,Rate!$A$4:$A$25,0),MATCH('Line&amp;Pheonix'!L1566,Rate!$B$3:$M$3,0))*O1566*0.8,INDEX(Rate!$B$4:$M$25,MATCH('Line&amp;Pheonix'!N1566,Rate!$A$4:$A$25,0),MATCH('Line&amp;Pheonix'!L1566,Rate!$B$3:$M$3,0))*O1566)),"")</f>
        <v/>
      </c>
      <c r="T1566" s="42" t="str">
        <f t="shared" si="79"/>
        <v/>
      </c>
    </row>
    <row r="1567" spans="16:20">
      <c r="P1567" s="41" t="str">
        <f t="shared" si="77"/>
        <v/>
      </c>
      <c r="Q1567" s="41" t="str">
        <f t="shared" si="78"/>
        <v/>
      </c>
      <c r="R1567" s="41" t="str">
        <f>IFERROR(IF(K1567="handling and wharfage",SUM(P1567:Q1567),IF(OR(K1567="tank",K1567="car",K1567="boat"),INDEX(Rate!$B$4:$M$25,MATCH('Line&amp;Pheonix'!N1567,Rate!$A$4:$A$25,0),MATCH('Line&amp;Pheonix'!L1567,Rate!$B$3:$M$3,0))*O1567*0.8,INDEX(Rate!$B$4:$M$25,MATCH('Line&amp;Pheonix'!N1567,Rate!$A$4:$A$25,0),MATCH('Line&amp;Pheonix'!L1567,Rate!$B$3:$M$3,0))*O1567)),"")</f>
        <v/>
      </c>
      <c r="T1567" s="42" t="str">
        <f t="shared" si="79"/>
        <v/>
      </c>
    </row>
    <row r="1568" spans="16:20">
      <c r="P1568" s="41" t="str">
        <f t="shared" si="77"/>
        <v/>
      </c>
      <c r="Q1568" s="41" t="str">
        <f t="shared" si="78"/>
        <v/>
      </c>
      <c r="R1568" s="41" t="str">
        <f>IFERROR(IF(K1568="handling and wharfage",SUM(P1568:Q1568),IF(OR(K1568="tank",K1568="car",K1568="boat"),INDEX(Rate!$B$4:$M$25,MATCH('Line&amp;Pheonix'!N1568,Rate!$A$4:$A$25,0),MATCH('Line&amp;Pheonix'!L1568,Rate!$B$3:$M$3,0))*O1568*0.8,INDEX(Rate!$B$4:$M$25,MATCH('Line&amp;Pheonix'!N1568,Rate!$A$4:$A$25,0),MATCH('Line&amp;Pheonix'!L1568,Rate!$B$3:$M$3,0))*O1568)),"")</f>
        <v/>
      </c>
      <c r="T1568" s="42" t="str">
        <f t="shared" si="79"/>
        <v/>
      </c>
    </row>
    <row r="1569" spans="16:20">
      <c r="P1569" s="41" t="str">
        <f t="shared" si="77"/>
        <v/>
      </c>
      <c r="Q1569" s="41" t="str">
        <f t="shared" si="78"/>
        <v/>
      </c>
      <c r="R1569" s="41" t="str">
        <f>IFERROR(IF(K1569="handling and wharfage",SUM(P1569:Q1569),IF(OR(K1569="tank",K1569="car",K1569="boat"),INDEX(Rate!$B$4:$M$25,MATCH('Line&amp;Pheonix'!N1569,Rate!$A$4:$A$25,0),MATCH('Line&amp;Pheonix'!L1569,Rate!$B$3:$M$3,0))*O1569*0.8,INDEX(Rate!$B$4:$M$25,MATCH('Line&amp;Pheonix'!N1569,Rate!$A$4:$A$25,0),MATCH('Line&amp;Pheonix'!L1569,Rate!$B$3:$M$3,0))*O1569)),"")</f>
        <v/>
      </c>
      <c r="T1569" s="42" t="str">
        <f t="shared" si="79"/>
        <v/>
      </c>
    </row>
    <row r="1570" spans="16:20">
      <c r="P1570" s="41" t="str">
        <f t="shared" si="77"/>
        <v/>
      </c>
      <c r="Q1570" s="41" t="str">
        <f t="shared" si="78"/>
        <v/>
      </c>
      <c r="R1570" s="41" t="str">
        <f>IFERROR(IF(K1570="handling and wharfage",SUM(P1570:Q1570),IF(OR(K1570="tank",K1570="car",K1570="boat"),INDEX(Rate!$B$4:$M$25,MATCH('Line&amp;Pheonix'!N1570,Rate!$A$4:$A$25,0),MATCH('Line&amp;Pheonix'!L1570,Rate!$B$3:$M$3,0))*O1570*0.8,INDEX(Rate!$B$4:$M$25,MATCH('Line&amp;Pheonix'!N1570,Rate!$A$4:$A$25,0),MATCH('Line&amp;Pheonix'!L1570,Rate!$B$3:$M$3,0))*O1570)),"")</f>
        <v/>
      </c>
      <c r="T1570" s="42" t="str">
        <f t="shared" si="79"/>
        <v/>
      </c>
    </row>
    <row r="1571" spans="16:20">
      <c r="P1571" s="41" t="str">
        <f t="shared" si="77"/>
        <v/>
      </c>
      <c r="Q1571" s="41" t="str">
        <f t="shared" si="78"/>
        <v/>
      </c>
      <c r="R1571" s="41" t="str">
        <f>IFERROR(IF(K1571="handling and wharfage",SUM(P1571:Q1571),IF(OR(K1571="tank",K1571="car",K1571="boat"),INDEX(Rate!$B$4:$M$25,MATCH('Line&amp;Pheonix'!N1571,Rate!$A$4:$A$25,0),MATCH('Line&amp;Pheonix'!L1571,Rate!$B$3:$M$3,0))*O1571*0.8,INDEX(Rate!$B$4:$M$25,MATCH('Line&amp;Pheonix'!N1571,Rate!$A$4:$A$25,0),MATCH('Line&amp;Pheonix'!L1571,Rate!$B$3:$M$3,0))*O1571)),"")</f>
        <v/>
      </c>
      <c r="T1571" s="42" t="str">
        <f t="shared" si="79"/>
        <v/>
      </c>
    </row>
    <row r="1572" spans="16:20">
      <c r="P1572" s="41" t="str">
        <f t="shared" si="77"/>
        <v/>
      </c>
      <c r="Q1572" s="41" t="str">
        <f t="shared" si="78"/>
        <v/>
      </c>
      <c r="R1572" s="41" t="str">
        <f>IFERROR(IF(K1572="handling and wharfage",SUM(P1572:Q1572),IF(OR(K1572="tank",K1572="car",K1572="boat"),INDEX(Rate!$B$4:$M$25,MATCH('Line&amp;Pheonix'!N1572,Rate!$A$4:$A$25,0),MATCH('Line&amp;Pheonix'!L1572,Rate!$B$3:$M$3,0))*O1572*0.8,INDEX(Rate!$B$4:$M$25,MATCH('Line&amp;Pheonix'!N1572,Rate!$A$4:$A$25,0),MATCH('Line&amp;Pheonix'!L1572,Rate!$B$3:$M$3,0))*O1572)),"")</f>
        <v/>
      </c>
      <c r="T1572" s="42" t="str">
        <f t="shared" si="79"/>
        <v/>
      </c>
    </row>
    <row r="1573" spans="16:20">
      <c r="P1573" s="41" t="str">
        <f t="shared" si="77"/>
        <v/>
      </c>
      <c r="Q1573" s="41" t="str">
        <f t="shared" si="78"/>
        <v/>
      </c>
      <c r="R1573" s="41" t="str">
        <f>IFERROR(IF(K1573="handling and wharfage",SUM(P1573:Q1573),IF(OR(K1573="tank",K1573="car",K1573="boat"),INDEX(Rate!$B$4:$M$25,MATCH('Line&amp;Pheonix'!N1573,Rate!$A$4:$A$25,0),MATCH('Line&amp;Pheonix'!L1573,Rate!$B$3:$M$3,0))*O1573*0.8,INDEX(Rate!$B$4:$M$25,MATCH('Line&amp;Pheonix'!N1573,Rate!$A$4:$A$25,0),MATCH('Line&amp;Pheonix'!L1573,Rate!$B$3:$M$3,0))*O1573)),"")</f>
        <v/>
      </c>
      <c r="T1573" s="42" t="str">
        <f t="shared" si="79"/>
        <v/>
      </c>
    </row>
    <row r="1574" spans="16:20">
      <c r="P1574" s="41" t="str">
        <f t="shared" si="77"/>
        <v/>
      </c>
      <c r="Q1574" s="41" t="str">
        <f t="shared" si="78"/>
        <v/>
      </c>
      <c r="R1574" s="41" t="str">
        <f>IFERROR(IF(K1574="handling and wharfage",SUM(P1574:Q1574),IF(OR(K1574="tank",K1574="car",K1574="boat"),INDEX(Rate!$B$4:$M$25,MATCH('Line&amp;Pheonix'!N1574,Rate!$A$4:$A$25,0),MATCH('Line&amp;Pheonix'!L1574,Rate!$B$3:$M$3,0))*O1574*0.8,INDEX(Rate!$B$4:$M$25,MATCH('Line&amp;Pheonix'!N1574,Rate!$A$4:$A$25,0),MATCH('Line&amp;Pheonix'!L1574,Rate!$B$3:$M$3,0))*O1574)),"")</f>
        <v/>
      </c>
      <c r="T1574" s="42" t="str">
        <f t="shared" si="79"/>
        <v/>
      </c>
    </row>
    <row r="1575" spans="16:20">
      <c r="P1575" s="41" t="str">
        <f t="shared" si="77"/>
        <v/>
      </c>
      <c r="Q1575" s="41" t="str">
        <f t="shared" si="78"/>
        <v/>
      </c>
      <c r="R1575" s="41" t="str">
        <f>IFERROR(IF(K1575="handling and wharfage",SUM(P1575:Q1575),IF(OR(K1575="tank",K1575="car",K1575="boat"),INDEX(Rate!$B$4:$M$25,MATCH('Line&amp;Pheonix'!N1575,Rate!$A$4:$A$25,0),MATCH('Line&amp;Pheonix'!L1575,Rate!$B$3:$M$3,0))*O1575*0.8,INDEX(Rate!$B$4:$M$25,MATCH('Line&amp;Pheonix'!N1575,Rate!$A$4:$A$25,0),MATCH('Line&amp;Pheonix'!L1575,Rate!$B$3:$M$3,0))*O1575)),"")</f>
        <v/>
      </c>
      <c r="T1575" s="42" t="str">
        <f t="shared" si="79"/>
        <v/>
      </c>
    </row>
    <row r="1576" spans="16:20">
      <c r="P1576" s="41" t="str">
        <f t="shared" si="77"/>
        <v/>
      </c>
      <c r="Q1576" s="41" t="str">
        <f t="shared" si="78"/>
        <v/>
      </c>
      <c r="R1576" s="41" t="str">
        <f>IFERROR(IF(K1576="handling and wharfage",SUM(P1576:Q1576),IF(OR(K1576="tank",K1576="car",K1576="boat"),INDEX(Rate!$B$4:$M$25,MATCH('Line&amp;Pheonix'!N1576,Rate!$A$4:$A$25,0),MATCH('Line&amp;Pheonix'!L1576,Rate!$B$3:$M$3,0))*O1576*0.8,INDEX(Rate!$B$4:$M$25,MATCH('Line&amp;Pheonix'!N1576,Rate!$A$4:$A$25,0),MATCH('Line&amp;Pheonix'!L1576,Rate!$B$3:$M$3,0))*O1576)),"")</f>
        <v/>
      </c>
      <c r="T1576" s="42" t="str">
        <f t="shared" si="79"/>
        <v/>
      </c>
    </row>
    <row r="1577" spans="16:20">
      <c r="P1577" s="41" t="str">
        <f t="shared" si="77"/>
        <v/>
      </c>
      <c r="Q1577" s="41" t="str">
        <f t="shared" si="78"/>
        <v/>
      </c>
      <c r="R1577" s="41" t="str">
        <f>IFERROR(IF(K1577="handling and wharfage",SUM(P1577:Q1577),IF(OR(K1577="tank",K1577="car",K1577="boat"),INDEX(Rate!$B$4:$M$25,MATCH('Line&amp;Pheonix'!N1577,Rate!$A$4:$A$25,0),MATCH('Line&amp;Pheonix'!L1577,Rate!$B$3:$M$3,0))*O1577*0.8,INDEX(Rate!$B$4:$M$25,MATCH('Line&amp;Pheonix'!N1577,Rate!$A$4:$A$25,0),MATCH('Line&amp;Pheonix'!L1577,Rate!$B$3:$M$3,0))*O1577)),"")</f>
        <v/>
      </c>
      <c r="T1577" s="42" t="str">
        <f t="shared" si="79"/>
        <v/>
      </c>
    </row>
    <row r="1578" spans="16:20">
      <c r="P1578" s="41" t="str">
        <f t="shared" si="77"/>
        <v/>
      </c>
      <c r="Q1578" s="41" t="str">
        <f t="shared" si="78"/>
        <v/>
      </c>
      <c r="R1578" s="41" t="str">
        <f>IFERROR(IF(K1578="handling and wharfage",SUM(P1578:Q1578),IF(OR(K1578="tank",K1578="car",K1578="boat"),INDEX(Rate!$B$4:$M$25,MATCH('Line&amp;Pheonix'!N1578,Rate!$A$4:$A$25,0),MATCH('Line&amp;Pheonix'!L1578,Rate!$B$3:$M$3,0))*O1578*0.8,INDEX(Rate!$B$4:$M$25,MATCH('Line&amp;Pheonix'!N1578,Rate!$A$4:$A$25,0),MATCH('Line&amp;Pheonix'!L1578,Rate!$B$3:$M$3,0))*O1578)),"")</f>
        <v/>
      </c>
      <c r="T1578" s="42" t="str">
        <f t="shared" si="79"/>
        <v/>
      </c>
    </row>
    <row r="1579" spans="16:20">
      <c r="P1579" s="41" t="str">
        <f t="shared" si="77"/>
        <v/>
      </c>
      <c r="Q1579" s="41" t="str">
        <f t="shared" si="78"/>
        <v/>
      </c>
      <c r="R1579" s="41" t="str">
        <f>IFERROR(IF(K1579="handling and wharfage",SUM(P1579:Q1579),IF(OR(K1579="tank",K1579="car",K1579="boat"),INDEX(Rate!$B$4:$M$25,MATCH('Line&amp;Pheonix'!N1579,Rate!$A$4:$A$25,0),MATCH('Line&amp;Pheonix'!L1579,Rate!$B$3:$M$3,0))*O1579*0.8,INDEX(Rate!$B$4:$M$25,MATCH('Line&amp;Pheonix'!N1579,Rate!$A$4:$A$25,0),MATCH('Line&amp;Pheonix'!L1579,Rate!$B$3:$M$3,0))*O1579)),"")</f>
        <v/>
      </c>
      <c r="T1579" s="42" t="str">
        <f t="shared" si="79"/>
        <v/>
      </c>
    </row>
    <row r="1580" spans="16:20">
      <c r="P1580" s="41" t="str">
        <f t="shared" si="77"/>
        <v/>
      </c>
      <c r="Q1580" s="41" t="str">
        <f t="shared" si="78"/>
        <v/>
      </c>
      <c r="R1580" s="41" t="str">
        <f>IFERROR(IF(K1580="handling and wharfage",SUM(P1580:Q1580),IF(OR(K1580="tank",K1580="car",K1580="boat"),INDEX(Rate!$B$4:$M$25,MATCH('Line&amp;Pheonix'!N1580,Rate!$A$4:$A$25,0),MATCH('Line&amp;Pheonix'!L1580,Rate!$B$3:$M$3,0))*O1580*0.8,INDEX(Rate!$B$4:$M$25,MATCH('Line&amp;Pheonix'!N1580,Rate!$A$4:$A$25,0),MATCH('Line&amp;Pheonix'!L1580,Rate!$B$3:$M$3,0))*O1580)),"")</f>
        <v/>
      </c>
      <c r="T1580" s="42" t="str">
        <f t="shared" si="79"/>
        <v/>
      </c>
    </row>
    <row r="1581" spans="16:20">
      <c r="P1581" s="41" t="str">
        <f t="shared" si="77"/>
        <v/>
      </c>
      <c r="Q1581" s="41" t="str">
        <f t="shared" si="78"/>
        <v/>
      </c>
      <c r="R1581" s="41" t="str">
        <f>IFERROR(IF(K1581="handling and wharfage",SUM(P1581:Q1581),IF(OR(K1581="tank",K1581="car",K1581="boat"),INDEX(Rate!$B$4:$M$25,MATCH('Line&amp;Pheonix'!N1581,Rate!$A$4:$A$25,0),MATCH('Line&amp;Pheonix'!L1581,Rate!$B$3:$M$3,0))*O1581*0.8,INDEX(Rate!$B$4:$M$25,MATCH('Line&amp;Pheonix'!N1581,Rate!$A$4:$A$25,0),MATCH('Line&amp;Pheonix'!L1581,Rate!$B$3:$M$3,0))*O1581)),"")</f>
        <v/>
      </c>
      <c r="T1581" s="42" t="str">
        <f t="shared" si="79"/>
        <v/>
      </c>
    </row>
    <row r="1582" spans="16:20">
      <c r="P1582" s="41" t="str">
        <f t="shared" si="77"/>
        <v/>
      </c>
      <c r="Q1582" s="41" t="str">
        <f t="shared" si="78"/>
        <v/>
      </c>
      <c r="R1582" s="41" t="str">
        <f>IFERROR(IF(K1582="handling and wharfage",SUM(P1582:Q1582),IF(OR(K1582="tank",K1582="car",K1582="boat"),INDEX(Rate!$B$4:$M$25,MATCH('Line&amp;Pheonix'!N1582,Rate!$A$4:$A$25,0),MATCH('Line&amp;Pheonix'!L1582,Rate!$B$3:$M$3,0))*O1582*0.8,INDEX(Rate!$B$4:$M$25,MATCH('Line&amp;Pheonix'!N1582,Rate!$A$4:$A$25,0),MATCH('Line&amp;Pheonix'!L1582,Rate!$B$3:$M$3,0))*O1582)),"")</f>
        <v/>
      </c>
      <c r="T1582" s="42" t="str">
        <f t="shared" si="79"/>
        <v/>
      </c>
    </row>
    <row r="1583" spans="16:20">
      <c r="P1583" s="41" t="str">
        <f t="shared" si="77"/>
        <v/>
      </c>
      <c r="Q1583" s="41" t="str">
        <f t="shared" si="78"/>
        <v/>
      </c>
      <c r="R1583" s="41" t="str">
        <f>IFERROR(IF(K1583="handling and wharfage",SUM(P1583:Q1583),IF(OR(K1583="tank",K1583="car",K1583="boat"),INDEX(Rate!$B$4:$M$25,MATCH('Line&amp;Pheonix'!N1583,Rate!$A$4:$A$25,0),MATCH('Line&amp;Pheonix'!L1583,Rate!$B$3:$M$3,0))*O1583*0.8,INDEX(Rate!$B$4:$M$25,MATCH('Line&amp;Pheonix'!N1583,Rate!$A$4:$A$25,0),MATCH('Line&amp;Pheonix'!L1583,Rate!$B$3:$M$3,0))*O1583)),"")</f>
        <v/>
      </c>
      <c r="T1583" s="42" t="str">
        <f t="shared" si="79"/>
        <v/>
      </c>
    </row>
    <row r="1584" spans="16:20">
      <c r="P1584" s="41" t="str">
        <f t="shared" si="77"/>
        <v/>
      </c>
      <c r="Q1584" s="41" t="str">
        <f t="shared" si="78"/>
        <v/>
      </c>
      <c r="R1584" s="41" t="str">
        <f>IFERROR(IF(K1584="handling and wharfage",SUM(P1584:Q1584),IF(OR(K1584="tank",K1584="car",K1584="boat"),INDEX(Rate!$B$4:$M$25,MATCH('Line&amp;Pheonix'!N1584,Rate!$A$4:$A$25,0),MATCH('Line&amp;Pheonix'!L1584,Rate!$B$3:$M$3,0))*O1584*0.8,INDEX(Rate!$B$4:$M$25,MATCH('Line&amp;Pheonix'!N1584,Rate!$A$4:$A$25,0),MATCH('Line&amp;Pheonix'!L1584,Rate!$B$3:$M$3,0))*O1584)),"")</f>
        <v/>
      </c>
      <c r="T1584" s="42" t="str">
        <f t="shared" si="79"/>
        <v/>
      </c>
    </row>
    <row r="1585" spans="16:20">
      <c r="P1585" s="41" t="str">
        <f t="shared" si="77"/>
        <v/>
      </c>
      <c r="Q1585" s="41" t="str">
        <f t="shared" si="78"/>
        <v/>
      </c>
      <c r="R1585" s="41" t="str">
        <f>IFERROR(IF(K1585="handling and wharfage",SUM(P1585:Q1585),IF(OR(K1585="tank",K1585="car",K1585="boat"),INDEX(Rate!$B$4:$M$25,MATCH('Line&amp;Pheonix'!N1585,Rate!$A$4:$A$25,0),MATCH('Line&amp;Pheonix'!L1585,Rate!$B$3:$M$3,0))*O1585*0.8,INDEX(Rate!$B$4:$M$25,MATCH('Line&amp;Pheonix'!N1585,Rate!$A$4:$A$25,0),MATCH('Line&amp;Pheonix'!L1585,Rate!$B$3:$M$3,0))*O1585)),"")</f>
        <v/>
      </c>
      <c r="T1585" s="42" t="str">
        <f t="shared" si="79"/>
        <v/>
      </c>
    </row>
    <row r="1586" spans="16:20">
      <c r="P1586" s="41" t="str">
        <f t="shared" ref="P1586:P1649" si="80">IF(OR(K1586="handling and wharfage",K1586="rau handling and wharfage"),O1586*42.1,"")</f>
        <v/>
      </c>
      <c r="Q1586" s="41" t="str">
        <f t="shared" ref="Q1586:Q1649" si="81">IF(K1586&lt;&gt;"handling and wharfage","",O1586*3.5)</f>
        <v/>
      </c>
      <c r="R1586" s="41" t="str">
        <f>IFERROR(IF(K1586="handling and wharfage",SUM(P1586:Q1586),IF(OR(K1586="tank",K1586="car",K1586="boat"),INDEX(Rate!$B$4:$M$25,MATCH('Line&amp;Pheonix'!N1586,Rate!$A$4:$A$25,0),MATCH('Line&amp;Pheonix'!L1586,Rate!$B$3:$M$3,0))*O1586*0.8,INDEX(Rate!$B$4:$M$25,MATCH('Line&amp;Pheonix'!N1586,Rate!$A$4:$A$25,0),MATCH('Line&amp;Pheonix'!L1586,Rate!$B$3:$M$3,0))*O1586)),"")</f>
        <v/>
      </c>
      <c r="T1586" s="42" t="str">
        <f t="shared" ref="T1586:T1649" si="82">IF(ISBLANK(K1586),"",IF(K1586&lt;&gt;"handling and wharfage","F0070000061A","E31180000331"))</f>
        <v/>
      </c>
    </row>
    <row r="1587" spans="16:20">
      <c r="P1587" s="41" t="str">
        <f t="shared" si="80"/>
        <v/>
      </c>
      <c r="Q1587" s="41" t="str">
        <f t="shared" si="81"/>
        <v/>
      </c>
      <c r="R1587" s="41" t="str">
        <f>IFERROR(IF(K1587="handling and wharfage",SUM(P1587:Q1587),IF(OR(K1587="tank",K1587="car",K1587="boat"),INDEX(Rate!$B$4:$M$25,MATCH('Line&amp;Pheonix'!N1587,Rate!$A$4:$A$25,0),MATCH('Line&amp;Pheonix'!L1587,Rate!$B$3:$M$3,0))*O1587*0.8,INDEX(Rate!$B$4:$M$25,MATCH('Line&amp;Pheonix'!N1587,Rate!$A$4:$A$25,0),MATCH('Line&amp;Pheonix'!L1587,Rate!$B$3:$M$3,0))*O1587)),"")</f>
        <v/>
      </c>
      <c r="T1587" s="42" t="str">
        <f t="shared" si="82"/>
        <v/>
      </c>
    </row>
    <row r="1588" spans="16:20">
      <c r="P1588" s="41" t="str">
        <f t="shared" si="80"/>
        <v/>
      </c>
      <c r="Q1588" s="41" t="str">
        <f t="shared" si="81"/>
        <v/>
      </c>
      <c r="R1588" s="41" t="str">
        <f>IFERROR(IF(K1588="handling and wharfage",SUM(P1588:Q1588),IF(OR(K1588="tank",K1588="car",K1588="boat"),INDEX(Rate!$B$4:$M$25,MATCH('Line&amp;Pheonix'!N1588,Rate!$A$4:$A$25,0),MATCH('Line&amp;Pheonix'!L1588,Rate!$B$3:$M$3,0))*O1588*0.8,INDEX(Rate!$B$4:$M$25,MATCH('Line&amp;Pheonix'!N1588,Rate!$A$4:$A$25,0),MATCH('Line&amp;Pheonix'!L1588,Rate!$B$3:$M$3,0))*O1588)),"")</f>
        <v/>
      </c>
      <c r="T1588" s="42" t="str">
        <f t="shared" si="82"/>
        <v/>
      </c>
    </row>
    <row r="1589" spans="16:20">
      <c r="P1589" s="41" t="str">
        <f t="shared" si="80"/>
        <v/>
      </c>
      <c r="Q1589" s="41" t="str">
        <f t="shared" si="81"/>
        <v/>
      </c>
      <c r="R1589" s="41" t="str">
        <f>IFERROR(IF(K1589="handling and wharfage",SUM(P1589:Q1589),IF(OR(K1589="tank",K1589="car",K1589="boat"),INDEX(Rate!$B$4:$M$25,MATCH('Line&amp;Pheonix'!N1589,Rate!$A$4:$A$25,0),MATCH('Line&amp;Pheonix'!L1589,Rate!$B$3:$M$3,0))*O1589*0.8,INDEX(Rate!$B$4:$M$25,MATCH('Line&amp;Pheonix'!N1589,Rate!$A$4:$A$25,0),MATCH('Line&amp;Pheonix'!L1589,Rate!$B$3:$M$3,0))*O1589)),"")</f>
        <v/>
      </c>
      <c r="T1589" s="42" t="str">
        <f t="shared" si="82"/>
        <v/>
      </c>
    </row>
    <row r="1590" spans="16:20">
      <c r="P1590" s="41" t="str">
        <f t="shared" si="80"/>
        <v/>
      </c>
      <c r="Q1590" s="41" t="str">
        <f t="shared" si="81"/>
        <v/>
      </c>
      <c r="R1590" s="41" t="str">
        <f>IFERROR(IF(K1590="handling and wharfage",SUM(P1590:Q1590),IF(OR(K1590="tank",K1590="car",K1590="boat"),INDEX(Rate!$B$4:$M$25,MATCH('Line&amp;Pheonix'!N1590,Rate!$A$4:$A$25,0),MATCH('Line&amp;Pheonix'!L1590,Rate!$B$3:$M$3,0))*O1590*0.8,INDEX(Rate!$B$4:$M$25,MATCH('Line&amp;Pheonix'!N1590,Rate!$A$4:$A$25,0),MATCH('Line&amp;Pheonix'!L1590,Rate!$B$3:$M$3,0))*O1590)),"")</f>
        <v/>
      </c>
      <c r="T1590" s="42" t="str">
        <f t="shared" si="82"/>
        <v/>
      </c>
    </row>
    <row r="1591" spans="16:20">
      <c r="P1591" s="41" t="str">
        <f t="shared" si="80"/>
        <v/>
      </c>
      <c r="Q1591" s="41" t="str">
        <f t="shared" si="81"/>
        <v/>
      </c>
      <c r="R1591" s="41" t="str">
        <f>IFERROR(IF(K1591="handling and wharfage",SUM(P1591:Q1591),IF(OR(K1591="tank",K1591="car",K1591="boat"),INDEX(Rate!$B$4:$M$25,MATCH('Line&amp;Pheonix'!N1591,Rate!$A$4:$A$25,0),MATCH('Line&amp;Pheonix'!L1591,Rate!$B$3:$M$3,0))*O1591*0.8,INDEX(Rate!$B$4:$M$25,MATCH('Line&amp;Pheonix'!N1591,Rate!$A$4:$A$25,0),MATCH('Line&amp;Pheonix'!L1591,Rate!$B$3:$M$3,0))*O1591)),"")</f>
        <v/>
      </c>
      <c r="T1591" s="42" t="str">
        <f t="shared" si="82"/>
        <v/>
      </c>
    </row>
    <row r="1592" spans="16:20">
      <c r="P1592" s="41" t="str">
        <f t="shared" si="80"/>
        <v/>
      </c>
      <c r="Q1592" s="41" t="str">
        <f t="shared" si="81"/>
        <v/>
      </c>
      <c r="R1592" s="41" t="str">
        <f>IFERROR(IF(K1592="handling and wharfage",SUM(P1592:Q1592),IF(OR(K1592="tank",K1592="car",K1592="boat"),INDEX(Rate!$B$4:$M$25,MATCH('Line&amp;Pheonix'!N1592,Rate!$A$4:$A$25,0),MATCH('Line&amp;Pheonix'!L1592,Rate!$B$3:$M$3,0))*O1592*0.8,INDEX(Rate!$B$4:$M$25,MATCH('Line&amp;Pheonix'!N1592,Rate!$A$4:$A$25,0),MATCH('Line&amp;Pheonix'!L1592,Rate!$B$3:$M$3,0))*O1592)),"")</f>
        <v/>
      </c>
      <c r="T1592" s="42" t="str">
        <f t="shared" si="82"/>
        <v/>
      </c>
    </row>
    <row r="1593" spans="16:20">
      <c r="P1593" s="41" t="str">
        <f t="shared" si="80"/>
        <v/>
      </c>
      <c r="Q1593" s="41" t="str">
        <f t="shared" si="81"/>
        <v/>
      </c>
      <c r="R1593" s="41" t="str">
        <f>IFERROR(IF(K1593="handling and wharfage",SUM(P1593:Q1593),IF(OR(K1593="tank",K1593="car",K1593="boat"),INDEX(Rate!$B$4:$M$25,MATCH('Line&amp;Pheonix'!N1593,Rate!$A$4:$A$25,0),MATCH('Line&amp;Pheonix'!L1593,Rate!$B$3:$M$3,0))*O1593*0.8,INDEX(Rate!$B$4:$M$25,MATCH('Line&amp;Pheonix'!N1593,Rate!$A$4:$A$25,0),MATCH('Line&amp;Pheonix'!L1593,Rate!$B$3:$M$3,0))*O1593)),"")</f>
        <v/>
      </c>
      <c r="T1593" s="42" t="str">
        <f t="shared" si="82"/>
        <v/>
      </c>
    </row>
    <row r="1594" spans="16:20">
      <c r="P1594" s="41" t="str">
        <f t="shared" si="80"/>
        <v/>
      </c>
      <c r="Q1594" s="41" t="str">
        <f t="shared" si="81"/>
        <v/>
      </c>
      <c r="R1594" s="41" t="str">
        <f>IFERROR(IF(K1594="handling and wharfage",SUM(P1594:Q1594),IF(OR(K1594="tank",K1594="car",K1594="boat"),INDEX(Rate!$B$4:$M$25,MATCH('Line&amp;Pheonix'!N1594,Rate!$A$4:$A$25,0),MATCH('Line&amp;Pheonix'!L1594,Rate!$B$3:$M$3,0))*O1594*0.8,INDEX(Rate!$B$4:$M$25,MATCH('Line&amp;Pheonix'!N1594,Rate!$A$4:$A$25,0),MATCH('Line&amp;Pheonix'!L1594,Rate!$B$3:$M$3,0))*O1594)),"")</f>
        <v/>
      </c>
      <c r="T1594" s="42" t="str">
        <f t="shared" si="82"/>
        <v/>
      </c>
    </row>
    <row r="1595" spans="16:20">
      <c r="P1595" s="41" t="str">
        <f t="shared" si="80"/>
        <v/>
      </c>
      <c r="Q1595" s="41" t="str">
        <f t="shared" si="81"/>
        <v/>
      </c>
      <c r="R1595" s="41" t="str">
        <f>IFERROR(IF(K1595="handling and wharfage",SUM(P1595:Q1595),IF(OR(K1595="tank",K1595="car",K1595="boat"),INDEX(Rate!$B$4:$M$25,MATCH('Line&amp;Pheonix'!N1595,Rate!$A$4:$A$25,0),MATCH('Line&amp;Pheonix'!L1595,Rate!$B$3:$M$3,0))*O1595*0.8,INDEX(Rate!$B$4:$M$25,MATCH('Line&amp;Pheonix'!N1595,Rate!$A$4:$A$25,0),MATCH('Line&amp;Pheonix'!L1595,Rate!$B$3:$M$3,0))*O1595)),"")</f>
        <v/>
      </c>
      <c r="T1595" s="42" t="str">
        <f t="shared" si="82"/>
        <v/>
      </c>
    </row>
    <row r="1596" spans="16:20">
      <c r="P1596" s="41" t="str">
        <f t="shared" si="80"/>
        <v/>
      </c>
      <c r="Q1596" s="41" t="str">
        <f t="shared" si="81"/>
        <v/>
      </c>
      <c r="R1596" s="41" t="str">
        <f>IFERROR(IF(K1596="handling and wharfage",SUM(P1596:Q1596),IF(OR(K1596="tank",K1596="car",K1596="boat"),INDEX(Rate!$B$4:$M$25,MATCH('Line&amp;Pheonix'!N1596,Rate!$A$4:$A$25,0),MATCH('Line&amp;Pheonix'!L1596,Rate!$B$3:$M$3,0))*O1596*0.8,INDEX(Rate!$B$4:$M$25,MATCH('Line&amp;Pheonix'!N1596,Rate!$A$4:$A$25,0),MATCH('Line&amp;Pheonix'!L1596,Rate!$B$3:$M$3,0))*O1596)),"")</f>
        <v/>
      </c>
      <c r="T1596" s="42" t="str">
        <f t="shared" si="82"/>
        <v/>
      </c>
    </row>
    <row r="1597" spans="16:20">
      <c r="P1597" s="41" t="str">
        <f t="shared" si="80"/>
        <v/>
      </c>
      <c r="Q1597" s="41" t="str">
        <f t="shared" si="81"/>
        <v/>
      </c>
      <c r="R1597" s="41" t="str">
        <f>IFERROR(IF(K1597="handling and wharfage",SUM(P1597:Q1597),IF(OR(K1597="tank",K1597="car",K1597="boat"),INDEX(Rate!$B$4:$M$25,MATCH('Line&amp;Pheonix'!N1597,Rate!$A$4:$A$25,0),MATCH('Line&amp;Pheonix'!L1597,Rate!$B$3:$M$3,0))*O1597*0.8,INDEX(Rate!$B$4:$M$25,MATCH('Line&amp;Pheonix'!N1597,Rate!$A$4:$A$25,0),MATCH('Line&amp;Pheonix'!L1597,Rate!$B$3:$M$3,0))*O1597)),"")</f>
        <v/>
      </c>
      <c r="T1597" s="42" t="str">
        <f t="shared" si="82"/>
        <v/>
      </c>
    </row>
    <row r="1598" spans="16:20">
      <c r="P1598" s="41" t="str">
        <f t="shared" si="80"/>
        <v/>
      </c>
      <c r="Q1598" s="41" t="str">
        <f t="shared" si="81"/>
        <v/>
      </c>
      <c r="R1598" s="41" t="str">
        <f>IFERROR(IF(K1598="handling and wharfage",SUM(P1598:Q1598),IF(OR(K1598="tank",K1598="car",K1598="boat"),INDEX(Rate!$B$4:$M$25,MATCH('Line&amp;Pheonix'!N1598,Rate!$A$4:$A$25,0),MATCH('Line&amp;Pheonix'!L1598,Rate!$B$3:$M$3,0))*O1598*0.8,INDEX(Rate!$B$4:$M$25,MATCH('Line&amp;Pheonix'!N1598,Rate!$A$4:$A$25,0),MATCH('Line&amp;Pheonix'!L1598,Rate!$B$3:$M$3,0))*O1598)),"")</f>
        <v/>
      </c>
      <c r="T1598" s="42" t="str">
        <f t="shared" si="82"/>
        <v/>
      </c>
    </row>
    <row r="1599" spans="16:20">
      <c r="P1599" s="41" t="str">
        <f t="shared" si="80"/>
        <v/>
      </c>
      <c r="Q1599" s="41" t="str">
        <f t="shared" si="81"/>
        <v/>
      </c>
      <c r="R1599" s="41" t="str">
        <f>IFERROR(IF(K1599="handling and wharfage",SUM(P1599:Q1599),IF(OR(K1599="tank",K1599="car",K1599="boat"),INDEX(Rate!$B$4:$M$25,MATCH('Line&amp;Pheonix'!N1599,Rate!$A$4:$A$25,0),MATCH('Line&amp;Pheonix'!L1599,Rate!$B$3:$M$3,0))*O1599*0.8,INDEX(Rate!$B$4:$M$25,MATCH('Line&amp;Pheonix'!N1599,Rate!$A$4:$A$25,0),MATCH('Line&amp;Pheonix'!L1599,Rate!$B$3:$M$3,0))*O1599)),"")</f>
        <v/>
      </c>
      <c r="T1599" s="42" t="str">
        <f t="shared" si="82"/>
        <v/>
      </c>
    </row>
    <row r="1600" spans="16:20">
      <c r="P1600" s="41" t="str">
        <f t="shared" si="80"/>
        <v/>
      </c>
      <c r="Q1600" s="41" t="str">
        <f t="shared" si="81"/>
        <v/>
      </c>
      <c r="R1600" s="41" t="str">
        <f>IFERROR(IF(K1600="handling and wharfage",SUM(P1600:Q1600),IF(OR(K1600="tank",K1600="car",K1600="boat"),INDEX(Rate!$B$4:$M$25,MATCH('Line&amp;Pheonix'!N1600,Rate!$A$4:$A$25,0),MATCH('Line&amp;Pheonix'!L1600,Rate!$B$3:$M$3,0))*O1600*0.8,INDEX(Rate!$B$4:$M$25,MATCH('Line&amp;Pheonix'!N1600,Rate!$A$4:$A$25,0),MATCH('Line&amp;Pheonix'!L1600,Rate!$B$3:$M$3,0))*O1600)),"")</f>
        <v/>
      </c>
      <c r="T1600" s="42" t="str">
        <f t="shared" si="82"/>
        <v/>
      </c>
    </row>
    <row r="1601" spans="16:20">
      <c r="P1601" s="41" t="str">
        <f t="shared" si="80"/>
        <v/>
      </c>
      <c r="Q1601" s="41" t="str">
        <f t="shared" si="81"/>
        <v/>
      </c>
      <c r="R1601" s="41" t="str">
        <f>IFERROR(IF(K1601="handling and wharfage",SUM(P1601:Q1601),IF(OR(K1601="tank",K1601="car",K1601="boat"),INDEX(Rate!$B$4:$M$25,MATCH('Line&amp;Pheonix'!N1601,Rate!$A$4:$A$25,0),MATCH('Line&amp;Pheonix'!L1601,Rate!$B$3:$M$3,0))*O1601*0.8,INDEX(Rate!$B$4:$M$25,MATCH('Line&amp;Pheonix'!N1601,Rate!$A$4:$A$25,0),MATCH('Line&amp;Pheonix'!L1601,Rate!$B$3:$M$3,0))*O1601)),"")</f>
        <v/>
      </c>
      <c r="T1601" s="42" t="str">
        <f t="shared" si="82"/>
        <v/>
      </c>
    </row>
    <row r="1602" spans="16:20">
      <c r="P1602" s="41" t="str">
        <f t="shared" si="80"/>
        <v/>
      </c>
      <c r="Q1602" s="41" t="str">
        <f t="shared" si="81"/>
        <v/>
      </c>
      <c r="R1602" s="41" t="str">
        <f>IFERROR(IF(K1602="handling and wharfage",SUM(P1602:Q1602),IF(OR(K1602="tank",K1602="car",K1602="boat"),INDEX(Rate!$B$4:$M$25,MATCH('Line&amp;Pheonix'!N1602,Rate!$A$4:$A$25,0),MATCH('Line&amp;Pheonix'!L1602,Rate!$B$3:$M$3,0))*O1602*0.8,INDEX(Rate!$B$4:$M$25,MATCH('Line&amp;Pheonix'!N1602,Rate!$A$4:$A$25,0),MATCH('Line&amp;Pheonix'!L1602,Rate!$B$3:$M$3,0))*O1602)),"")</f>
        <v/>
      </c>
      <c r="T1602" s="42" t="str">
        <f t="shared" si="82"/>
        <v/>
      </c>
    </row>
    <row r="1603" spans="16:20">
      <c r="P1603" s="41" t="str">
        <f t="shared" si="80"/>
        <v/>
      </c>
      <c r="Q1603" s="41" t="str">
        <f t="shared" si="81"/>
        <v/>
      </c>
      <c r="R1603" s="41" t="str">
        <f>IFERROR(IF(K1603="handling and wharfage",SUM(P1603:Q1603),IF(OR(K1603="tank",K1603="car",K1603="boat"),INDEX(Rate!$B$4:$M$25,MATCH('Line&amp;Pheonix'!N1603,Rate!$A$4:$A$25,0),MATCH('Line&amp;Pheonix'!L1603,Rate!$B$3:$M$3,0))*O1603*0.8,INDEX(Rate!$B$4:$M$25,MATCH('Line&amp;Pheonix'!N1603,Rate!$A$4:$A$25,0),MATCH('Line&amp;Pheonix'!L1603,Rate!$B$3:$M$3,0))*O1603)),"")</f>
        <v/>
      </c>
      <c r="T1603" s="42" t="str">
        <f t="shared" si="82"/>
        <v/>
      </c>
    </row>
    <row r="1604" spans="16:20">
      <c r="P1604" s="41" t="str">
        <f t="shared" si="80"/>
        <v/>
      </c>
      <c r="Q1604" s="41" t="str">
        <f t="shared" si="81"/>
        <v/>
      </c>
      <c r="R1604" s="41" t="str">
        <f>IFERROR(IF(K1604="handling and wharfage",SUM(P1604:Q1604),IF(OR(K1604="tank",K1604="car",K1604="boat"),INDEX(Rate!$B$4:$M$25,MATCH('Line&amp;Pheonix'!N1604,Rate!$A$4:$A$25,0),MATCH('Line&amp;Pheonix'!L1604,Rate!$B$3:$M$3,0))*O1604*0.8,INDEX(Rate!$B$4:$M$25,MATCH('Line&amp;Pheonix'!N1604,Rate!$A$4:$A$25,0),MATCH('Line&amp;Pheonix'!L1604,Rate!$B$3:$M$3,0))*O1604)),"")</f>
        <v/>
      </c>
      <c r="T1604" s="42" t="str">
        <f t="shared" si="82"/>
        <v/>
      </c>
    </row>
    <row r="1605" spans="16:20">
      <c r="P1605" s="41" t="str">
        <f t="shared" si="80"/>
        <v/>
      </c>
      <c r="Q1605" s="41" t="str">
        <f t="shared" si="81"/>
        <v/>
      </c>
      <c r="R1605" s="41" t="str">
        <f>IFERROR(IF(K1605="handling and wharfage",SUM(P1605:Q1605),IF(OR(K1605="tank",K1605="car",K1605="boat"),INDEX(Rate!$B$4:$M$25,MATCH('Line&amp;Pheonix'!N1605,Rate!$A$4:$A$25,0),MATCH('Line&amp;Pheonix'!L1605,Rate!$B$3:$M$3,0))*O1605*0.8,INDEX(Rate!$B$4:$M$25,MATCH('Line&amp;Pheonix'!N1605,Rate!$A$4:$A$25,0),MATCH('Line&amp;Pheonix'!L1605,Rate!$B$3:$M$3,0))*O1605)),"")</f>
        <v/>
      </c>
      <c r="T1605" s="42" t="str">
        <f t="shared" si="82"/>
        <v/>
      </c>
    </row>
    <row r="1606" spans="16:20">
      <c r="P1606" s="41" t="str">
        <f t="shared" si="80"/>
        <v/>
      </c>
      <c r="Q1606" s="41" t="str">
        <f t="shared" si="81"/>
        <v/>
      </c>
      <c r="R1606" s="41" t="str">
        <f>IFERROR(IF(K1606="handling and wharfage",SUM(P1606:Q1606),IF(OR(K1606="tank",K1606="car",K1606="boat"),INDEX(Rate!$B$4:$M$25,MATCH('Line&amp;Pheonix'!N1606,Rate!$A$4:$A$25,0),MATCH('Line&amp;Pheonix'!L1606,Rate!$B$3:$M$3,0))*O1606*0.8,INDEX(Rate!$B$4:$M$25,MATCH('Line&amp;Pheonix'!N1606,Rate!$A$4:$A$25,0),MATCH('Line&amp;Pheonix'!L1606,Rate!$B$3:$M$3,0))*O1606)),"")</f>
        <v/>
      </c>
      <c r="T1606" s="42" t="str">
        <f t="shared" si="82"/>
        <v/>
      </c>
    </row>
    <row r="1607" spans="16:20">
      <c r="P1607" s="41" t="str">
        <f t="shared" si="80"/>
        <v/>
      </c>
      <c r="Q1607" s="41" t="str">
        <f t="shared" si="81"/>
        <v/>
      </c>
      <c r="R1607" s="41" t="str">
        <f>IFERROR(IF(K1607="handling and wharfage",SUM(P1607:Q1607),IF(OR(K1607="tank",K1607="car",K1607="boat"),INDEX(Rate!$B$4:$M$25,MATCH('Line&amp;Pheonix'!N1607,Rate!$A$4:$A$25,0),MATCH('Line&amp;Pheonix'!L1607,Rate!$B$3:$M$3,0))*O1607*0.8,INDEX(Rate!$B$4:$M$25,MATCH('Line&amp;Pheonix'!N1607,Rate!$A$4:$A$25,0),MATCH('Line&amp;Pheonix'!L1607,Rate!$B$3:$M$3,0))*O1607)),"")</f>
        <v/>
      </c>
      <c r="T1607" s="42" t="str">
        <f t="shared" si="82"/>
        <v/>
      </c>
    </row>
    <row r="1608" spans="16:20">
      <c r="P1608" s="41" t="str">
        <f t="shared" si="80"/>
        <v/>
      </c>
      <c r="Q1608" s="41" t="str">
        <f t="shared" si="81"/>
        <v/>
      </c>
      <c r="R1608" s="41" t="str">
        <f>IFERROR(IF(K1608="handling and wharfage",SUM(P1608:Q1608),IF(OR(K1608="tank",K1608="car",K1608="boat"),INDEX(Rate!$B$4:$M$25,MATCH('Line&amp;Pheonix'!N1608,Rate!$A$4:$A$25,0),MATCH('Line&amp;Pheonix'!L1608,Rate!$B$3:$M$3,0))*O1608*0.8,INDEX(Rate!$B$4:$M$25,MATCH('Line&amp;Pheonix'!N1608,Rate!$A$4:$A$25,0),MATCH('Line&amp;Pheonix'!L1608,Rate!$B$3:$M$3,0))*O1608)),"")</f>
        <v/>
      </c>
      <c r="T1608" s="42" t="str">
        <f t="shared" si="82"/>
        <v/>
      </c>
    </row>
    <row r="1609" spans="16:20">
      <c r="P1609" s="41" t="str">
        <f t="shared" si="80"/>
        <v/>
      </c>
      <c r="Q1609" s="41" t="str">
        <f t="shared" si="81"/>
        <v/>
      </c>
      <c r="R1609" s="41" t="str">
        <f>IFERROR(IF(K1609="handling and wharfage",SUM(P1609:Q1609),IF(OR(K1609="tank",K1609="car",K1609="boat"),INDEX(Rate!$B$4:$M$25,MATCH('Line&amp;Pheonix'!N1609,Rate!$A$4:$A$25,0),MATCH('Line&amp;Pheonix'!L1609,Rate!$B$3:$M$3,0))*O1609*0.8,INDEX(Rate!$B$4:$M$25,MATCH('Line&amp;Pheonix'!N1609,Rate!$A$4:$A$25,0),MATCH('Line&amp;Pheonix'!L1609,Rate!$B$3:$M$3,0))*O1609)),"")</f>
        <v/>
      </c>
      <c r="T1609" s="42" t="str">
        <f t="shared" si="82"/>
        <v/>
      </c>
    </row>
    <row r="1610" spans="16:20">
      <c r="P1610" s="41" t="str">
        <f t="shared" si="80"/>
        <v/>
      </c>
      <c r="Q1610" s="41" t="str">
        <f t="shared" si="81"/>
        <v/>
      </c>
      <c r="R1610" s="41" t="str">
        <f>IFERROR(IF(K1610="handling and wharfage",SUM(P1610:Q1610),IF(OR(K1610="tank",K1610="car",K1610="boat"),INDEX(Rate!$B$4:$M$25,MATCH('Line&amp;Pheonix'!N1610,Rate!$A$4:$A$25,0),MATCH('Line&amp;Pheonix'!L1610,Rate!$B$3:$M$3,0))*O1610*0.8,INDEX(Rate!$B$4:$M$25,MATCH('Line&amp;Pheonix'!N1610,Rate!$A$4:$A$25,0),MATCH('Line&amp;Pheonix'!L1610,Rate!$B$3:$M$3,0))*O1610)),"")</f>
        <v/>
      </c>
      <c r="T1610" s="42" t="str">
        <f t="shared" si="82"/>
        <v/>
      </c>
    </row>
    <row r="1611" spans="16:20">
      <c r="P1611" s="41" t="str">
        <f t="shared" si="80"/>
        <v/>
      </c>
      <c r="Q1611" s="41" t="str">
        <f t="shared" si="81"/>
        <v/>
      </c>
      <c r="R1611" s="41" t="str">
        <f>IFERROR(IF(K1611="handling and wharfage",SUM(P1611:Q1611),IF(OR(K1611="tank",K1611="car",K1611="boat"),INDEX(Rate!$B$4:$M$25,MATCH('Line&amp;Pheonix'!N1611,Rate!$A$4:$A$25,0),MATCH('Line&amp;Pheonix'!L1611,Rate!$B$3:$M$3,0))*O1611*0.8,INDEX(Rate!$B$4:$M$25,MATCH('Line&amp;Pheonix'!N1611,Rate!$A$4:$A$25,0),MATCH('Line&amp;Pheonix'!L1611,Rate!$B$3:$M$3,0))*O1611)),"")</f>
        <v/>
      </c>
      <c r="T1611" s="42" t="str">
        <f t="shared" si="82"/>
        <v/>
      </c>
    </row>
    <row r="1612" spans="16:20">
      <c r="P1612" s="41" t="str">
        <f t="shared" si="80"/>
        <v/>
      </c>
      <c r="Q1612" s="41" t="str">
        <f t="shared" si="81"/>
        <v/>
      </c>
      <c r="R1612" s="41" t="str">
        <f>IFERROR(IF(K1612="handling and wharfage",SUM(P1612:Q1612),IF(OR(K1612="tank",K1612="car",K1612="boat"),INDEX(Rate!$B$4:$M$25,MATCH('Line&amp;Pheonix'!N1612,Rate!$A$4:$A$25,0),MATCH('Line&amp;Pheonix'!L1612,Rate!$B$3:$M$3,0))*O1612*0.8,INDEX(Rate!$B$4:$M$25,MATCH('Line&amp;Pheonix'!N1612,Rate!$A$4:$A$25,0),MATCH('Line&amp;Pheonix'!L1612,Rate!$B$3:$M$3,0))*O1612)),"")</f>
        <v/>
      </c>
      <c r="T1612" s="42" t="str">
        <f t="shared" si="82"/>
        <v/>
      </c>
    </row>
    <row r="1613" spans="16:20">
      <c r="P1613" s="41" t="str">
        <f t="shared" si="80"/>
        <v/>
      </c>
      <c r="Q1613" s="41" t="str">
        <f t="shared" si="81"/>
        <v/>
      </c>
      <c r="R1613" s="41" t="str">
        <f>IFERROR(IF(K1613="handling and wharfage",SUM(P1613:Q1613),IF(OR(K1613="tank",K1613="car",K1613="boat"),INDEX(Rate!$B$4:$M$25,MATCH('Line&amp;Pheonix'!N1613,Rate!$A$4:$A$25,0),MATCH('Line&amp;Pheonix'!L1613,Rate!$B$3:$M$3,0))*O1613*0.8,INDEX(Rate!$B$4:$M$25,MATCH('Line&amp;Pheonix'!N1613,Rate!$A$4:$A$25,0),MATCH('Line&amp;Pheonix'!L1613,Rate!$B$3:$M$3,0))*O1613)),"")</f>
        <v/>
      </c>
      <c r="T1613" s="42" t="str">
        <f t="shared" si="82"/>
        <v/>
      </c>
    </row>
    <row r="1614" spans="16:20">
      <c r="P1614" s="41" t="str">
        <f t="shared" si="80"/>
        <v/>
      </c>
      <c r="Q1614" s="41" t="str">
        <f t="shared" si="81"/>
        <v/>
      </c>
      <c r="R1614" s="41" t="str">
        <f>IFERROR(IF(K1614="handling and wharfage",SUM(P1614:Q1614),IF(OR(K1614="tank",K1614="car",K1614="boat"),INDEX(Rate!$B$4:$M$25,MATCH('Line&amp;Pheonix'!N1614,Rate!$A$4:$A$25,0),MATCH('Line&amp;Pheonix'!L1614,Rate!$B$3:$M$3,0))*O1614*0.8,INDEX(Rate!$B$4:$M$25,MATCH('Line&amp;Pheonix'!N1614,Rate!$A$4:$A$25,0),MATCH('Line&amp;Pheonix'!L1614,Rate!$B$3:$M$3,0))*O1614)),"")</f>
        <v/>
      </c>
      <c r="T1614" s="42" t="str">
        <f t="shared" si="82"/>
        <v/>
      </c>
    </row>
    <row r="1615" spans="16:20">
      <c r="P1615" s="41" t="str">
        <f t="shared" si="80"/>
        <v/>
      </c>
      <c r="Q1615" s="41" t="str">
        <f t="shared" si="81"/>
        <v/>
      </c>
      <c r="R1615" s="41" t="str">
        <f>IFERROR(IF(K1615="handling and wharfage",SUM(P1615:Q1615),IF(OR(K1615="tank",K1615="car",K1615="boat"),INDEX(Rate!$B$4:$M$25,MATCH('Line&amp;Pheonix'!N1615,Rate!$A$4:$A$25,0),MATCH('Line&amp;Pheonix'!L1615,Rate!$B$3:$M$3,0))*O1615*0.8,INDEX(Rate!$B$4:$M$25,MATCH('Line&amp;Pheonix'!N1615,Rate!$A$4:$A$25,0),MATCH('Line&amp;Pheonix'!L1615,Rate!$B$3:$M$3,0))*O1615)),"")</f>
        <v/>
      </c>
      <c r="T1615" s="42" t="str">
        <f t="shared" si="82"/>
        <v/>
      </c>
    </row>
    <row r="1616" spans="16:20">
      <c r="P1616" s="41" t="str">
        <f t="shared" si="80"/>
        <v/>
      </c>
      <c r="Q1616" s="41" t="str">
        <f t="shared" si="81"/>
        <v/>
      </c>
      <c r="R1616" s="41" t="str">
        <f>IFERROR(IF(K1616="handling and wharfage",SUM(P1616:Q1616),IF(OR(K1616="tank",K1616="car",K1616="boat"),INDEX(Rate!$B$4:$M$25,MATCH('Line&amp;Pheonix'!N1616,Rate!$A$4:$A$25,0),MATCH('Line&amp;Pheonix'!L1616,Rate!$B$3:$M$3,0))*O1616*0.8,INDEX(Rate!$B$4:$M$25,MATCH('Line&amp;Pheonix'!N1616,Rate!$A$4:$A$25,0),MATCH('Line&amp;Pheonix'!L1616,Rate!$B$3:$M$3,0))*O1616)),"")</f>
        <v/>
      </c>
      <c r="T1616" s="42" t="str">
        <f t="shared" si="82"/>
        <v/>
      </c>
    </row>
    <row r="1617" spans="16:20">
      <c r="P1617" s="41" t="str">
        <f t="shared" si="80"/>
        <v/>
      </c>
      <c r="Q1617" s="41" t="str">
        <f t="shared" si="81"/>
        <v/>
      </c>
      <c r="R1617" s="41" t="str">
        <f>IFERROR(IF(K1617="handling and wharfage",SUM(P1617:Q1617),IF(OR(K1617="tank",K1617="car",K1617="boat"),INDEX(Rate!$B$4:$M$25,MATCH('Line&amp;Pheonix'!N1617,Rate!$A$4:$A$25,0),MATCH('Line&amp;Pheonix'!L1617,Rate!$B$3:$M$3,0))*O1617*0.8,INDEX(Rate!$B$4:$M$25,MATCH('Line&amp;Pheonix'!N1617,Rate!$A$4:$A$25,0),MATCH('Line&amp;Pheonix'!L1617,Rate!$B$3:$M$3,0))*O1617)),"")</f>
        <v/>
      </c>
      <c r="T1617" s="42" t="str">
        <f t="shared" si="82"/>
        <v/>
      </c>
    </row>
    <row r="1618" spans="16:20">
      <c r="P1618" s="41" t="str">
        <f t="shared" si="80"/>
        <v/>
      </c>
      <c r="Q1618" s="41" t="str">
        <f t="shared" si="81"/>
        <v/>
      </c>
      <c r="R1618" s="41" t="str">
        <f>IFERROR(IF(K1618="handling and wharfage",SUM(P1618:Q1618),IF(OR(K1618="tank",K1618="car",K1618="boat"),INDEX(Rate!$B$4:$M$25,MATCH('Line&amp;Pheonix'!N1618,Rate!$A$4:$A$25,0),MATCH('Line&amp;Pheonix'!L1618,Rate!$B$3:$M$3,0))*O1618*0.8,INDEX(Rate!$B$4:$M$25,MATCH('Line&amp;Pheonix'!N1618,Rate!$A$4:$A$25,0),MATCH('Line&amp;Pheonix'!L1618,Rate!$B$3:$M$3,0))*O1618)),"")</f>
        <v/>
      </c>
      <c r="T1618" s="42" t="str">
        <f t="shared" si="82"/>
        <v/>
      </c>
    </row>
    <row r="1619" spans="16:20">
      <c r="P1619" s="41" t="str">
        <f t="shared" si="80"/>
        <v/>
      </c>
      <c r="Q1619" s="41" t="str">
        <f t="shared" si="81"/>
        <v/>
      </c>
      <c r="R1619" s="41" t="str">
        <f>IFERROR(IF(K1619="handling and wharfage",SUM(P1619:Q1619),IF(OR(K1619="tank",K1619="car",K1619="boat"),INDEX(Rate!$B$4:$M$25,MATCH('Line&amp;Pheonix'!N1619,Rate!$A$4:$A$25,0),MATCH('Line&amp;Pheonix'!L1619,Rate!$B$3:$M$3,0))*O1619*0.8,INDEX(Rate!$B$4:$M$25,MATCH('Line&amp;Pheonix'!N1619,Rate!$A$4:$A$25,0),MATCH('Line&amp;Pheonix'!L1619,Rate!$B$3:$M$3,0))*O1619)),"")</f>
        <v/>
      </c>
      <c r="T1619" s="42" t="str">
        <f t="shared" si="82"/>
        <v/>
      </c>
    </row>
    <row r="1620" spans="16:20">
      <c r="P1620" s="41" t="str">
        <f t="shared" si="80"/>
        <v/>
      </c>
      <c r="Q1620" s="41" t="str">
        <f t="shared" si="81"/>
        <v/>
      </c>
      <c r="R1620" s="41" t="str">
        <f>IFERROR(IF(K1620="handling and wharfage",SUM(P1620:Q1620),IF(OR(K1620="tank",K1620="car",K1620="boat"),INDEX(Rate!$B$4:$M$25,MATCH('Line&amp;Pheonix'!N1620,Rate!$A$4:$A$25,0),MATCH('Line&amp;Pheonix'!L1620,Rate!$B$3:$M$3,0))*O1620*0.8,INDEX(Rate!$B$4:$M$25,MATCH('Line&amp;Pheonix'!N1620,Rate!$A$4:$A$25,0),MATCH('Line&amp;Pheonix'!L1620,Rate!$B$3:$M$3,0))*O1620)),"")</f>
        <v/>
      </c>
      <c r="T1620" s="42" t="str">
        <f t="shared" si="82"/>
        <v/>
      </c>
    </row>
    <row r="1621" spans="16:20">
      <c r="P1621" s="41" t="str">
        <f t="shared" si="80"/>
        <v/>
      </c>
      <c r="Q1621" s="41" t="str">
        <f t="shared" si="81"/>
        <v/>
      </c>
      <c r="R1621" s="41" t="str">
        <f>IFERROR(IF(K1621="handling and wharfage",SUM(P1621:Q1621),IF(OR(K1621="tank",K1621="car",K1621="boat"),INDEX(Rate!$B$4:$M$25,MATCH('Line&amp;Pheonix'!N1621,Rate!$A$4:$A$25,0),MATCH('Line&amp;Pheonix'!L1621,Rate!$B$3:$M$3,0))*O1621*0.8,INDEX(Rate!$B$4:$M$25,MATCH('Line&amp;Pheonix'!N1621,Rate!$A$4:$A$25,0),MATCH('Line&amp;Pheonix'!L1621,Rate!$B$3:$M$3,0))*O1621)),"")</f>
        <v/>
      </c>
      <c r="T1621" s="42" t="str">
        <f t="shared" si="82"/>
        <v/>
      </c>
    </row>
    <row r="1622" spans="16:20">
      <c r="P1622" s="41" t="str">
        <f t="shared" si="80"/>
        <v/>
      </c>
      <c r="Q1622" s="41" t="str">
        <f t="shared" si="81"/>
        <v/>
      </c>
      <c r="R1622" s="41" t="str">
        <f>IFERROR(IF(K1622="handling and wharfage",SUM(P1622:Q1622),IF(OR(K1622="tank",K1622="car",K1622="boat"),INDEX(Rate!$B$4:$M$25,MATCH('Line&amp;Pheonix'!N1622,Rate!$A$4:$A$25,0),MATCH('Line&amp;Pheonix'!L1622,Rate!$B$3:$M$3,0))*O1622*0.8,INDEX(Rate!$B$4:$M$25,MATCH('Line&amp;Pheonix'!N1622,Rate!$A$4:$A$25,0),MATCH('Line&amp;Pheonix'!L1622,Rate!$B$3:$M$3,0))*O1622)),"")</f>
        <v/>
      </c>
      <c r="T1622" s="42" t="str">
        <f t="shared" si="82"/>
        <v/>
      </c>
    </row>
    <row r="1623" spans="16:20">
      <c r="P1623" s="41" t="str">
        <f t="shared" si="80"/>
        <v/>
      </c>
      <c r="Q1623" s="41" t="str">
        <f t="shared" si="81"/>
        <v/>
      </c>
      <c r="R1623" s="41" t="str">
        <f>IFERROR(IF(K1623="handling and wharfage",SUM(P1623:Q1623),IF(OR(K1623="tank",K1623="car",K1623="boat"),INDEX(Rate!$B$4:$M$25,MATCH('Line&amp;Pheonix'!N1623,Rate!$A$4:$A$25,0),MATCH('Line&amp;Pheonix'!L1623,Rate!$B$3:$M$3,0))*O1623*0.8,INDEX(Rate!$B$4:$M$25,MATCH('Line&amp;Pheonix'!N1623,Rate!$A$4:$A$25,0),MATCH('Line&amp;Pheonix'!L1623,Rate!$B$3:$M$3,0))*O1623)),"")</f>
        <v/>
      </c>
      <c r="T1623" s="42" t="str">
        <f t="shared" si="82"/>
        <v/>
      </c>
    </row>
    <row r="1624" spans="16:20">
      <c r="P1624" s="41" t="str">
        <f t="shared" si="80"/>
        <v/>
      </c>
      <c r="Q1624" s="41" t="str">
        <f t="shared" si="81"/>
        <v/>
      </c>
      <c r="R1624" s="41" t="str">
        <f>IFERROR(IF(K1624="handling and wharfage",SUM(P1624:Q1624),IF(OR(K1624="tank",K1624="car",K1624="boat"),INDEX(Rate!$B$4:$M$25,MATCH('Line&amp;Pheonix'!N1624,Rate!$A$4:$A$25,0),MATCH('Line&amp;Pheonix'!L1624,Rate!$B$3:$M$3,0))*O1624*0.8,INDEX(Rate!$B$4:$M$25,MATCH('Line&amp;Pheonix'!N1624,Rate!$A$4:$A$25,0),MATCH('Line&amp;Pheonix'!L1624,Rate!$B$3:$M$3,0))*O1624)),"")</f>
        <v/>
      </c>
      <c r="T1624" s="42" t="str">
        <f t="shared" si="82"/>
        <v/>
      </c>
    </row>
    <row r="1625" spans="16:20">
      <c r="P1625" s="41" t="str">
        <f t="shared" si="80"/>
        <v/>
      </c>
      <c r="Q1625" s="41" t="str">
        <f t="shared" si="81"/>
        <v/>
      </c>
      <c r="R1625" s="41" t="str">
        <f>IFERROR(IF(K1625="handling and wharfage",SUM(P1625:Q1625),IF(OR(K1625="tank",K1625="car",K1625="boat"),INDEX(Rate!$B$4:$M$25,MATCH('Line&amp;Pheonix'!N1625,Rate!$A$4:$A$25,0),MATCH('Line&amp;Pheonix'!L1625,Rate!$B$3:$M$3,0))*O1625*0.8,INDEX(Rate!$B$4:$M$25,MATCH('Line&amp;Pheonix'!N1625,Rate!$A$4:$A$25,0),MATCH('Line&amp;Pheonix'!L1625,Rate!$B$3:$M$3,0))*O1625)),"")</f>
        <v/>
      </c>
      <c r="T1625" s="42" t="str">
        <f t="shared" si="82"/>
        <v/>
      </c>
    </row>
    <row r="1626" spans="16:20">
      <c r="P1626" s="41" t="str">
        <f t="shared" si="80"/>
        <v/>
      </c>
      <c r="Q1626" s="41" t="str">
        <f t="shared" si="81"/>
        <v/>
      </c>
      <c r="R1626" s="41" t="str">
        <f>IFERROR(IF(K1626="handling and wharfage",SUM(P1626:Q1626),IF(OR(K1626="tank",K1626="car",K1626="boat"),INDEX(Rate!$B$4:$M$25,MATCH('Line&amp;Pheonix'!N1626,Rate!$A$4:$A$25,0),MATCH('Line&amp;Pheonix'!L1626,Rate!$B$3:$M$3,0))*O1626*0.8,INDEX(Rate!$B$4:$M$25,MATCH('Line&amp;Pheonix'!N1626,Rate!$A$4:$A$25,0),MATCH('Line&amp;Pheonix'!L1626,Rate!$B$3:$M$3,0))*O1626)),"")</f>
        <v/>
      </c>
      <c r="T1626" s="42" t="str">
        <f t="shared" si="82"/>
        <v/>
      </c>
    </row>
    <row r="1627" spans="16:20">
      <c r="P1627" s="41" t="str">
        <f t="shared" si="80"/>
        <v/>
      </c>
      <c r="Q1627" s="41" t="str">
        <f t="shared" si="81"/>
        <v/>
      </c>
      <c r="R1627" s="41" t="str">
        <f>IFERROR(IF(K1627="handling and wharfage",SUM(P1627:Q1627),IF(OR(K1627="tank",K1627="car",K1627="boat"),INDEX(Rate!$B$4:$M$25,MATCH('Line&amp;Pheonix'!N1627,Rate!$A$4:$A$25,0),MATCH('Line&amp;Pheonix'!L1627,Rate!$B$3:$M$3,0))*O1627*0.8,INDEX(Rate!$B$4:$M$25,MATCH('Line&amp;Pheonix'!N1627,Rate!$A$4:$A$25,0),MATCH('Line&amp;Pheonix'!L1627,Rate!$B$3:$M$3,0))*O1627)),"")</f>
        <v/>
      </c>
      <c r="T1627" s="42" t="str">
        <f t="shared" si="82"/>
        <v/>
      </c>
    </row>
    <row r="1628" spans="16:20">
      <c r="P1628" s="41" t="str">
        <f t="shared" si="80"/>
        <v/>
      </c>
      <c r="Q1628" s="41" t="str">
        <f t="shared" si="81"/>
        <v/>
      </c>
      <c r="R1628" s="41" t="str">
        <f>IFERROR(IF(K1628="handling and wharfage",SUM(P1628:Q1628),IF(OR(K1628="tank",K1628="car",K1628="boat"),INDEX(Rate!$B$4:$M$25,MATCH('Line&amp;Pheonix'!N1628,Rate!$A$4:$A$25,0),MATCH('Line&amp;Pheonix'!L1628,Rate!$B$3:$M$3,0))*O1628*0.8,INDEX(Rate!$B$4:$M$25,MATCH('Line&amp;Pheonix'!N1628,Rate!$A$4:$A$25,0),MATCH('Line&amp;Pheonix'!L1628,Rate!$B$3:$M$3,0))*O1628)),"")</f>
        <v/>
      </c>
      <c r="T1628" s="42" t="str">
        <f t="shared" si="82"/>
        <v/>
      </c>
    </row>
    <row r="1629" spans="16:20">
      <c r="P1629" s="41" t="str">
        <f t="shared" si="80"/>
        <v/>
      </c>
      <c r="Q1629" s="41" t="str">
        <f t="shared" si="81"/>
        <v/>
      </c>
      <c r="R1629" s="41" t="str">
        <f>IFERROR(IF(K1629="handling and wharfage",SUM(P1629:Q1629),IF(OR(K1629="tank",K1629="car",K1629="boat"),INDEX(Rate!$B$4:$M$25,MATCH('Line&amp;Pheonix'!N1629,Rate!$A$4:$A$25,0),MATCH('Line&amp;Pheonix'!L1629,Rate!$B$3:$M$3,0))*O1629*0.8,INDEX(Rate!$B$4:$M$25,MATCH('Line&amp;Pheonix'!N1629,Rate!$A$4:$A$25,0),MATCH('Line&amp;Pheonix'!L1629,Rate!$B$3:$M$3,0))*O1629)),"")</f>
        <v/>
      </c>
      <c r="T1629" s="42" t="str">
        <f t="shared" si="82"/>
        <v/>
      </c>
    </row>
    <row r="1630" spans="16:20">
      <c r="P1630" s="41" t="str">
        <f t="shared" si="80"/>
        <v/>
      </c>
      <c r="Q1630" s="41" t="str">
        <f t="shared" si="81"/>
        <v/>
      </c>
      <c r="R1630" s="41" t="str">
        <f>IFERROR(IF(K1630="handling and wharfage",SUM(P1630:Q1630),IF(OR(K1630="tank",K1630="car",K1630="boat"),INDEX(Rate!$B$4:$M$25,MATCH('Line&amp;Pheonix'!N1630,Rate!$A$4:$A$25,0),MATCH('Line&amp;Pheonix'!L1630,Rate!$B$3:$M$3,0))*O1630*0.8,INDEX(Rate!$B$4:$M$25,MATCH('Line&amp;Pheonix'!N1630,Rate!$A$4:$A$25,0),MATCH('Line&amp;Pheonix'!L1630,Rate!$B$3:$M$3,0))*O1630)),"")</f>
        <v/>
      </c>
      <c r="T1630" s="42" t="str">
        <f t="shared" si="82"/>
        <v/>
      </c>
    </row>
    <row r="1631" spans="16:20">
      <c r="P1631" s="41" t="str">
        <f t="shared" si="80"/>
        <v/>
      </c>
      <c r="Q1631" s="41" t="str">
        <f t="shared" si="81"/>
        <v/>
      </c>
      <c r="R1631" s="41" t="str">
        <f>IFERROR(IF(K1631="handling and wharfage",SUM(P1631:Q1631),IF(OR(K1631="tank",K1631="car",K1631="boat"),INDEX(Rate!$B$4:$M$25,MATCH('Line&amp;Pheonix'!N1631,Rate!$A$4:$A$25,0),MATCH('Line&amp;Pheonix'!L1631,Rate!$B$3:$M$3,0))*O1631*0.8,INDEX(Rate!$B$4:$M$25,MATCH('Line&amp;Pheonix'!N1631,Rate!$A$4:$A$25,0),MATCH('Line&amp;Pheonix'!L1631,Rate!$B$3:$M$3,0))*O1631)),"")</f>
        <v/>
      </c>
      <c r="T1631" s="42" t="str">
        <f t="shared" si="82"/>
        <v/>
      </c>
    </row>
    <row r="1632" spans="16:20">
      <c r="P1632" s="41" t="str">
        <f t="shared" si="80"/>
        <v/>
      </c>
      <c r="Q1632" s="41" t="str">
        <f t="shared" si="81"/>
        <v/>
      </c>
      <c r="R1632" s="41" t="str">
        <f>IFERROR(IF(K1632="handling and wharfage",SUM(P1632:Q1632),IF(OR(K1632="tank",K1632="car",K1632="boat"),INDEX(Rate!$B$4:$M$25,MATCH('Line&amp;Pheonix'!N1632,Rate!$A$4:$A$25,0),MATCH('Line&amp;Pheonix'!L1632,Rate!$B$3:$M$3,0))*O1632*0.8,INDEX(Rate!$B$4:$M$25,MATCH('Line&amp;Pheonix'!N1632,Rate!$A$4:$A$25,0),MATCH('Line&amp;Pheonix'!L1632,Rate!$B$3:$M$3,0))*O1632)),"")</f>
        <v/>
      </c>
      <c r="T1632" s="42" t="str">
        <f t="shared" si="82"/>
        <v/>
      </c>
    </row>
    <row r="1633" spans="16:20">
      <c r="P1633" s="41" t="str">
        <f t="shared" si="80"/>
        <v/>
      </c>
      <c r="Q1633" s="41" t="str">
        <f t="shared" si="81"/>
        <v/>
      </c>
      <c r="R1633" s="41" t="str">
        <f>IFERROR(IF(K1633="handling and wharfage",SUM(P1633:Q1633),IF(OR(K1633="tank",K1633="car",K1633="boat"),INDEX(Rate!$B$4:$M$25,MATCH('Line&amp;Pheonix'!N1633,Rate!$A$4:$A$25,0),MATCH('Line&amp;Pheonix'!L1633,Rate!$B$3:$M$3,0))*O1633*0.8,INDEX(Rate!$B$4:$M$25,MATCH('Line&amp;Pheonix'!N1633,Rate!$A$4:$A$25,0),MATCH('Line&amp;Pheonix'!L1633,Rate!$B$3:$M$3,0))*O1633)),"")</f>
        <v/>
      </c>
      <c r="T1633" s="42" t="str">
        <f t="shared" si="82"/>
        <v/>
      </c>
    </row>
    <row r="1634" spans="16:20">
      <c r="P1634" s="41" t="str">
        <f t="shared" si="80"/>
        <v/>
      </c>
      <c r="Q1634" s="41" t="str">
        <f t="shared" si="81"/>
        <v/>
      </c>
      <c r="R1634" s="41" t="str">
        <f>IFERROR(IF(K1634="handling and wharfage",SUM(P1634:Q1634),IF(OR(K1634="tank",K1634="car",K1634="boat"),INDEX(Rate!$B$4:$M$25,MATCH('Line&amp;Pheonix'!N1634,Rate!$A$4:$A$25,0),MATCH('Line&amp;Pheonix'!L1634,Rate!$B$3:$M$3,0))*O1634*0.8,INDEX(Rate!$B$4:$M$25,MATCH('Line&amp;Pheonix'!N1634,Rate!$A$4:$A$25,0),MATCH('Line&amp;Pheonix'!L1634,Rate!$B$3:$M$3,0))*O1634)),"")</f>
        <v/>
      </c>
      <c r="T1634" s="42" t="str">
        <f t="shared" si="82"/>
        <v/>
      </c>
    </row>
    <row r="1635" spans="16:20">
      <c r="P1635" s="41" t="str">
        <f t="shared" si="80"/>
        <v/>
      </c>
      <c r="Q1635" s="41" t="str">
        <f t="shared" si="81"/>
        <v/>
      </c>
      <c r="R1635" s="41" t="str">
        <f>IFERROR(IF(K1635="handling and wharfage",SUM(P1635:Q1635),IF(OR(K1635="tank",K1635="car",K1635="boat"),INDEX(Rate!$B$4:$M$25,MATCH('Line&amp;Pheonix'!N1635,Rate!$A$4:$A$25,0),MATCH('Line&amp;Pheonix'!L1635,Rate!$B$3:$M$3,0))*O1635*0.8,INDEX(Rate!$B$4:$M$25,MATCH('Line&amp;Pheonix'!N1635,Rate!$A$4:$A$25,0),MATCH('Line&amp;Pheonix'!L1635,Rate!$B$3:$M$3,0))*O1635)),"")</f>
        <v/>
      </c>
      <c r="T1635" s="42" t="str">
        <f t="shared" si="82"/>
        <v/>
      </c>
    </row>
    <row r="1636" spans="16:20">
      <c r="P1636" s="41" t="str">
        <f t="shared" si="80"/>
        <v/>
      </c>
      <c r="Q1636" s="41" t="str">
        <f t="shared" si="81"/>
        <v/>
      </c>
      <c r="R1636" s="41" t="str">
        <f>IFERROR(IF(K1636="handling and wharfage",SUM(P1636:Q1636),IF(OR(K1636="tank",K1636="car",K1636="boat"),INDEX(Rate!$B$4:$M$25,MATCH('Line&amp;Pheonix'!N1636,Rate!$A$4:$A$25,0),MATCH('Line&amp;Pheonix'!L1636,Rate!$B$3:$M$3,0))*O1636*0.8,INDEX(Rate!$B$4:$M$25,MATCH('Line&amp;Pheonix'!N1636,Rate!$A$4:$A$25,0),MATCH('Line&amp;Pheonix'!L1636,Rate!$B$3:$M$3,0))*O1636)),"")</f>
        <v/>
      </c>
      <c r="T1636" s="42" t="str">
        <f t="shared" si="82"/>
        <v/>
      </c>
    </row>
    <row r="1637" spans="16:20">
      <c r="P1637" s="41" t="str">
        <f t="shared" si="80"/>
        <v/>
      </c>
      <c r="Q1637" s="41" t="str">
        <f t="shared" si="81"/>
        <v/>
      </c>
      <c r="R1637" s="41" t="str">
        <f>IFERROR(IF(K1637="handling and wharfage",SUM(P1637:Q1637),IF(OR(K1637="tank",K1637="car",K1637="boat"),INDEX(Rate!$B$4:$M$25,MATCH('Line&amp;Pheonix'!N1637,Rate!$A$4:$A$25,0),MATCH('Line&amp;Pheonix'!L1637,Rate!$B$3:$M$3,0))*O1637*0.8,INDEX(Rate!$B$4:$M$25,MATCH('Line&amp;Pheonix'!N1637,Rate!$A$4:$A$25,0),MATCH('Line&amp;Pheonix'!L1637,Rate!$B$3:$M$3,0))*O1637)),"")</f>
        <v/>
      </c>
      <c r="T1637" s="42" t="str">
        <f t="shared" si="82"/>
        <v/>
      </c>
    </row>
    <row r="1638" spans="16:20">
      <c r="P1638" s="41" t="str">
        <f t="shared" si="80"/>
        <v/>
      </c>
      <c r="Q1638" s="41" t="str">
        <f t="shared" si="81"/>
        <v/>
      </c>
      <c r="R1638" s="41" t="str">
        <f>IFERROR(IF(K1638="handling and wharfage",SUM(P1638:Q1638),IF(OR(K1638="tank",K1638="car",K1638="boat"),INDEX(Rate!$B$4:$M$25,MATCH('Line&amp;Pheonix'!N1638,Rate!$A$4:$A$25,0),MATCH('Line&amp;Pheonix'!L1638,Rate!$B$3:$M$3,0))*O1638*0.8,INDEX(Rate!$B$4:$M$25,MATCH('Line&amp;Pheonix'!N1638,Rate!$A$4:$A$25,0),MATCH('Line&amp;Pheonix'!L1638,Rate!$B$3:$M$3,0))*O1638)),"")</f>
        <v/>
      </c>
      <c r="T1638" s="42" t="str">
        <f t="shared" si="82"/>
        <v/>
      </c>
    </row>
    <row r="1639" spans="16:20">
      <c r="P1639" s="41" t="str">
        <f t="shared" si="80"/>
        <v/>
      </c>
      <c r="Q1639" s="41" t="str">
        <f t="shared" si="81"/>
        <v/>
      </c>
      <c r="R1639" s="41" t="str">
        <f>IFERROR(IF(K1639="handling and wharfage",SUM(P1639:Q1639),IF(OR(K1639="tank",K1639="car",K1639="boat"),INDEX(Rate!$B$4:$M$25,MATCH('Line&amp;Pheonix'!N1639,Rate!$A$4:$A$25,0),MATCH('Line&amp;Pheonix'!L1639,Rate!$B$3:$M$3,0))*O1639*0.8,INDEX(Rate!$B$4:$M$25,MATCH('Line&amp;Pheonix'!N1639,Rate!$A$4:$A$25,0),MATCH('Line&amp;Pheonix'!L1639,Rate!$B$3:$M$3,0))*O1639)),"")</f>
        <v/>
      </c>
      <c r="T1639" s="42" t="str">
        <f t="shared" si="82"/>
        <v/>
      </c>
    </row>
    <row r="1640" spans="16:20">
      <c r="P1640" s="41" t="str">
        <f t="shared" si="80"/>
        <v/>
      </c>
      <c r="Q1640" s="41" t="str">
        <f t="shared" si="81"/>
        <v/>
      </c>
      <c r="R1640" s="41" t="str">
        <f>IFERROR(IF(K1640="handling and wharfage",SUM(P1640:Q1640),IF(OR(K1640="tank",K1640="car",K1640="boat"),INDEX(Rate!$B$4:$M$25,MATCH('Line&amp;Pheonix'!N1640,Rate!$A$4:$A$25,0),MATCH('Line&amp;Pheonix'!L1640,Rate!$B$3:$M$3,0))*O1640*0.8,INDEX(Rate!$B$4:$M$25,MATCH('Line&amp;Pheonix'!N1640,Rate!$A$4:$A$25,0),MATCH('Line&amp;Pheonix'!L1640,Rate!$B$3:$M$3,0))*O1640)),"")</f>
        <v/>
      </c>
      <c r="T1640" s="42" t="str">
        <f t="shared" si="82"/>
        <v/>
      </c>
    </row>
    <row r="1641" spans="16:20">
      <c r="P1641" s="41" t="str">
        <f t="shared" si="80"/>
        <v/>
      </c>
      <c r="Q1641" s="41" t="str">
        <f t="shared" si="81"/>
        <v/>
      </c>
      <c r="R1641" s="41" t="str">
        <f>IFERROR(IF(K1641="handling and wharfage",SUM(P1641:Q1641),IF(OR(K1641="tank",K1641="car",K1641="boat"),INDEX(Rate!$B$4:$M$25,MATCH('Line&amp;Pheonix'!N1641,Rate!$A$4:$A$25,0),MATCH('Line&amp;Pheonix'!L1641,Rate!$B$3:$M$3,0))*O1641*0.8,INDEX(Rate!$B$4:$M$25,MATCH('Line&amp;Pheonix'!N1641,Rate!$A$4:$A$25,0),MATCH('Line&amp;Pheonix'!L1641,Rate!$B$3:$M$3,0))*O1641)),"")</f>
        <v/>
      </c>
      <c r="T1641" s="42" t="str">
        <f t="shared" si="82"/>
        <v/>
      </c>
    </row>
    <row r="1642" spans="16:20">
      <c r="P1642" s="41" t="str">
        <f t="shared" si="80"/>
        <v/>
      </c>
      <c r="Q1642" s="41" t="str">
        <f t="shared" si="81"/>
        <v/>
      </c>
      <c r="R1642" s="41" t="str">
        <f>IFERROR(IF(K1642="handling and wharfage",SUM(P1642:Q1642),IF(OR(K1642="tank",K1642="car",K1642="boat"),INDEX(Rate!$B$4:$M$25,MATCH('Line&amp;Pheonix'!N1642,Rate!$A$4:$A$25,0),MATCH('Line&amp;Pheonix'!L1642,Rate!$B$3:$M$3,0))*O1642*0.8,INDEX(Rate!$B$4:$M$25,MATCH('Line&amp;Pheonix'!N1642,Rate!$A$4:$A$25,0),MATCH('Line&amp;Pheonix'!L1642,Rate!$B$3:$M$3,0))*O1642)),"")</f>
        <v/>
      </c>
      <c r="T1642" s="42" t="str">
        <f t="shared" si="82"/>
        <v/>
      </c>
    </row>
    <row r="1643" spans="16:20">
      <c r="P1643" s="41" t="str">
        <f t="shared" si="80"/>
        <v/>
      </c>
      <c r="Q1643" s="41" t="str">
        <f t="shared" si="81"/>
        <v/>
      </c>
      <c r="R1643" s="41" t="str">
        <f>IFERROR(IF(K1643="handling and wharfage",SUM(P1643:Q1643),IF(OR(K1643="tank",K1643="car",K1643="boat"),INDEX(Rate!$B$4:$M$25,MATCH('Line&amp;Pheonix'!N1643,Rate!$A$4:$A$25,0),MATCH('Line&amp;Pheonix'!L1643,Rate!$B$3:$M$3,0))*O1643*0.8,INDEX(Rate!$B$4:$M$25,MATCH('Line&amp;Pheonix'!N1643,Rate!$A$4:$A$25,0),MATCH('Line&amp;Pheonix'!L1643,Rate!$B$3:$M$3,0))*O1643)),"")</f>
        <v/>
      </c>
      <c r="T1643" s="42" t="str">
        <f t="shared" si="82"/>
        <v/>
      </c>
    </row>
    <row r="1644" spans="16:20">
      <c r="P1644" s="41" t="str">
        <f t="shared" si="80"/>
        <v/>
      </c>
      <c r="Q1644" s="41" t="str">
        <f t="shared" si="81"/>
        <v/>
      </c>
      <c r="R1644" s="41" t="str">
        <f>IFERROR(IF(K1644="handling and wharfage",SUM(P1644:Q1644),IF(OR(K1644="tank",K1644="car",K1644="boat"),INDEX(Rate!$B$4:$M$25,MATCH('Line&amp;Pheonix'!N1644,Rate!$A$4:$A$25,0),MATCH('Line&amp;Pheonix'!L1644,Rate!$B$3:$M$3,0))*O1644*0.8,INDEX(Rate!$B$4:$M$25,MATCH('Line&amp;Pheonix'!N1644,Rate!$A$4:$A$25,0),MATCH('Line&amp;Pheonix'!L1644,Rate!$B$3:$M$3,0))*O1644)),"")</f>
        <v/>
      </c>
      <c r="T1644" s="42" t="str">
        <f t="shared" si="82"/>
        <v/>
      </c>
    </row>
    <row r="1645" spans="16:20">
      <c r="P1645" s="41" t="str">
        <f t="shared" si="80"/>
        <v/>
      </c>
      <c r="Q1645" s="41" t="str">
        <f t="shared" si="81"/>
        <v/>
      </c>
      <c r="R1645" s="41" t="str">
        <f>IFERROR(IF(K1645="handling and wharfage",SUM(P1645:Q1645),IF(OR(K1645="tank",K1645="car",K1645="boat"),INDEX(Rate!$B$4:$M$25,MATCH('Line&amp;Pheonix'!N1645,Rate!$A$4:$A$25,0),MATCH('Line&amp;Pheonix'!L1645,Rate!$B$3:$M$3,0))*O1645*0.8,INDEX(Rate!$B$4:$M$25,MATCH('Line&amp;Pheonix'!N1645,Rate!$A$4:$A$25,0),MATCH('Line&amp;Pheonix'!L1645,Rate!$B$3:$M$3,0))*O1645)),"")</f>
        <v/>
      </c>
      <c r="T1645" s="42" t="str">
        <f t="shared" si="82"/>
        <v/>
      </c>
    </row>
    <row r="1646" spans="16:20">
      <c r="P1646" s="41" t="str">
        <f t="shared" si="80"/>
        <v/>
      </c>
      <c r="Q1646" s="41" t="str">
        <f t="shared" si="81"/>
        <v/>
      </c>
      <c r="R1646" s="41" t="str">
        <f>IFERROR(IF(K1646="handling and wharfage",SUM(P1646:Q1646),IF(OR(K1646="tank",K1646="car",K1646="boat"),INDEX(Rate!$B$4:$M$25,MATCH('Line&amp;Pheonix'!N1646,Rate!$A$4:$A$25,0),MATCH('Line&amp;Pheonix'!L1646,Rate!$B$3:$M$3,0))*O1646*0.8,INDEX(Rate!$B$4:$M$25,MATCH('Line&amp;Pheonix'!N1646,Rate!$A$4:$A$25,0),MATCH('Line&amp;Pheonix'!L1646,Rate!$B$3:$M$3,0))*O1646)),"")</f>
        <v/>
      </c>
      <c r="T1646" s="42" t="str">
        <f t="shared" si="82"/>
        <v/>
      </c>
    </row>
    <row r="1647" spans="16:20">
      <c r="P1647" s="41" t="str">
        <f t="shared" si="80"/>
        <v/>
      </c>
      <c r="Q1647" s="41" t="str">
        <f t="shared" si="81"/>
        <v/>
      </c>
      <c r="R1647" s="41" t="str">
        <f>IFERROR(IF(K1647="handling and wharfage",SUM(P1647:Q1647),IF(OR(K1647="tank",K1647="car",K1647="boat"),INDEX(Rate!$B$4:$M$25,MATCH('Line&amp;Pheonix'!N1647,Rate!$A$4:$A$25,0),MATCH('Line&amp;Pheonix'!L1647,Rate!$B$3:$M$3,0))*O1647*0.8,INDEX(Rate!$B$4:$M$25,MATCH('Line&amp;Pheonix'!N1647,Rate!$A$4:$A$25,0),MATCH('Line&amp;Pheonix'!L1647,Rate!$B$3:$M$3,0))*O1647)),"")</f>
        <v/>
      </c>
      <c r="T1647" s="42" t="str">
        <f t="shared" si="82"/>
        <v/>
      </c>
    </row>
    <row r="1648" spans="16:20">
      <c r="P1648" s="41" t="str">
        <f t="shared" si="80"/>
        <v/>
      </c>
      <c r="Q1648" s="41" t="str">
        <f t="shared" si="81"/>
        <v/>
      </c>
      <c r="R1648" s="41" t="str">
        <f>IFERROR(IF(K1648="handling and wharfage",SUM(P1648:Q1648),IF(OR(K1648="tank",K1648="car",K1648="boat"),INDEX(Rate!$B$4:$M$25,MATCH('Line&amp;Pheonix'!N1648,Rate!$A$4:$A$25,0),MATCH('Line&amp;Pheonix'!L1648,Rate!$B$3:$M$3,0))*O1648*0.8,INDEX(Rate!$B$4:$M$25,MATCH('Line&amp;Pheonix'!N1648,Rate!$A$4:$A$25,0),MATCH('Line&amp;Pheonix'!L1648,Rate!$B$3:$M$3,0))*O1648)),"")</f>
        <v/>
      </c>
      <c r="T1648" s="42" t="str">
        <f t="shared" si="82"/>
        <v/>
      </c>
    </row>
    <row r="1649" spans="16:20">
      <c r="P1649" s="41" t="str">
        <f t="shared" si="80"/>
        <v/>
      </c>
      <c r="Q1649" s="41" t="str">
        <f t="shared" si="81"/>
        <v/>
      </c>
      <c r="R1649" s="41" t="str">
        <f>IFERROR(IF(K1649="handling and wharfage",SUM(P1649:Q1649),IF(OR(K1649="tank",K1649="car",K1649="boat"),INDEX(Rate!$B$4:$M$25,MATCH('Line&amp;Pheonix'!N1649,Rate!$A$4:$A$25,0),MATCH('Line&amp;Pheonix'!L1649,Rate!$B$3:$M$3,0))*O1649*0.8,INDEX(Rate!$B$4:$M$25,MATCH('Line&amp;Pheonix'!N1649,Rate!$A$4:$A$25,0),MATCH('Line&amp;Pheonix'!L1649,Rate!$B$3:$M$3,0))*O1649)),"")</f>
        <v/>
      </c>
      <c r="T1649" s="42" t="str">
        <f t="shared" si="82"/>
        <v/>
      </c>
    </row>
    <row r="1650" spans="16:20">
      <c r="P1650" s="41" t="str">
        <f t="shared" ref="P1650:P1713" si="83">IF(OR(K1650="handling and wharfage",K1650="rau handling and wharfage"),O1650*42.1,"")</f>
        <v/>
      </c>
      <c r="Q1650" s="41" t="str">
        <f t="shared" ref="Q1650:Q1713" si="84">IF(K1650&lt;&gt;"handling and wharfage","",O1650*3.5)</f>
        <v/>
      </c>
      <c r="R1650" s="41" t="str">
        <f>IFERROR(IF(K1650="handling and wharfage",SUM(P1650:Q1650),IF(OR(K1650="tank",K1650="car",K1650="boat"),INDEX(Rate!$B$4:$M$25,MATCH('Line&amp;Pheonix'!N1650,Rate!$A$4:$A$25,0),MATCH('Line&amp;Pheonix'!L1650,Rate!$B$3:$M$3,0))*O1650*0.8,INDEX(Rate!$B$4:$M$25,MATCH('Line&amp;Pheonix'!N1650,Rate!$A$4:$A$25,0),MATCH('Line&amp;Pheonix'!L1650,Rate!$B$3:$M$3,0))*O1650)),"")</f>
        <v/>
      </c>
      <c r="T1650" s="42" t="str">
        <f t="shared" ref="T1650:T1713" si="85">IF(ISBLANK(K1650),"",IF(K1650&lt;&gt;"handling and wharfage","F0070000061A","E31180000331"))</f>
        <v/>
      </c>
    </row>
    <row r="1651" spans="16:20">
      <c r="P1651" s="41" t="str">
        <f t="shared" si="83"/>
        <v/>
      </c>
      <c r="Q1651" s="41" t="str">
        <f t="shared" si="84"/>
        <v/>
      </c>
      <c r="R1651" s="41" t="str">
        <f>IFERROR(IF(K1651="handling and wharfage",SUM(P1651:Q1651),IF(OR(K1651="tank",K1651="car",K1651="boat"),INDEX(Rate!$B$4:$M$25,MATCH('Line&amp;Pheonix'!N1651,Rate!$A$4:$A$25,0),MATCH('Line&amp;Pheonix'!L1651,Rate!$B$3:$M$3,0))*O1651*0.8,INDEX(Rate!$B$4:$M$25,MATCH('Line&amp;Pheonix'!N1651,Rate!$A$4:$A$25,0),MATCH('Line&amp;Pheonix'!L1651,Rate!$B$3:$M$3,0))*O1651)),"")</f>
        <v/>
      </c>
      <c r="T1651" s="42" t="str">
        <f t="shared" si="85"/>
        <v/>
      </c>
    </row>
    <row r="1652" spans="16:20">
      <c r="P1652" s="41" t="str">
        <f t="shared" si="83"/>
        <v/>
      </c>
      <c r="Q1652" s="41" t="str">
        <f t="shared" si="84"/>
        <v/>
      </c>
      <c r="R1652" s="41" t="str">
        <f>IFERROR(IF(K1652="handling and wharfage",SUM(P1652:Q1652),IF(OR(K1652="tank",K1652="car",K1652="boat"),INDEX(Rate!$B$4:$M$25,MATCH('Line&amp;Pheonix'!N1652,Rate!$A$4:$A$25,0),MATCH('Line&amp;Pheonix'!L1652,Rate!$B$3:$M$3,0))*O1652*0.8,INDEX(Rate!$B$4:$M$25,MATCH('Line&amp;Pheonix'!N1652,Rate!$A$4:$A$25,0),MATCH('Line&amp;Pheonix'!L1652,Rate!$B$3:$M$3,0))*O1652)),"")</f>
        <v/>
      </c>
      <c r="T1652" s="42" t="str">
        <f t="shared" si="85"/>
        <v/>
      </c>
    </row>
    <row r="1653" spans="16:20">
      <c r="P1653" s="41" t="str">
        <f t="shared" si="83"/>
        <v/>
      </c>
      <c r="Q1653" s="41" t="str">
        <f t="shared" si="84"/>
        <v/>
      </c>
      <c r="R1653" s="41" t="str">
        <f>IFERROR(IF(K1653="handling and wharfage",SUM(P1653:Q1653),IF(OR(K1653="tank",K1653="car",K1653="boat"),INDEX(Rate!$B$4:$M$25,MATCH('Line&amp;Pheonix'!N1653,Rate!$A$4:$A$25,0),MATCH('Line&amp;Pheonix'!L1653,Rate!$B$3:$M$3,0))*O1653*0.8,INDEX(Rate!$B$4:$M$25,MATCH('Line&amp;Pheonix'!N1653,Rate!$A$4:$A$25,0),MATCH('Line&amp;Pheonix'!L1653,Rate!$B$3:$M$3,0))*O1653)),"")</f>
        <v/>
      </c>
      <c r="T1653" s="42" t="str">
        <f t="shared" si="85"/>
        <v/>
      </c>
    </row>
    <row r="1654" spans="16:20">
      <c r="P1654" s="41" t="str">
        <f t="shared" si="83"/>
        <v/>
      </c>
      <c r="Q1654" s="41" t="str">
        <f t="shared" si="84"/>
        <v/>
      </c>
      <c r="R1654" s="41" t="str">
        <f>IFERROR(IF(K1654="handling and wharfage",SUM(P1654:Q1654),IF(OR(K1654="tank",K1654="car",K1654="boat"),INDEX(Rate!$B$4:$M$25,MATCH('Line&amp;Pheonix'!N1654,Rate!$A$4:$A$25,0),MATCH('Line&amp;Pheonix'!L1654,Rate!$B$3:$M$3,0))*O1654*0.8,INDEX(Rate!$B$4:$M$25,MATCH('Line&amp;Pheonix'!N1654,Rate!$A$4:$A$25,0),MATCH('Line&amp;Pheonix'!L1654,Rate!$B$3:$M$3,0))*O1654)),"")</f>
        <v/>
      </c>
      <c r="T1654" s="42" t="str">
        <f t="shared" si="85"/>
        <v/>
      </c>
    </row>
    <row r="1655" spans="16:20">
      <c r="P1655" s="41" t="str">
        <f t="shared" si="83"/>
        <v/>
      </c>
      <c r="Q1655" s="41" t="str">
        <f t="shared" si="84"/>
        <v/>
      </c>
      <c r="R1655" s="41" t="str">
        <f>IFERROR(IF(K1655="handling and wharfage",SUM(P1655:Q1655),IF(OR(K1655="tank",K1655="car",K1655="boat"),INDEX(Rate!$B$4:$M$25,MATCH('Line&amp;Pheonix'!N1655,Rate!$A$4:$A$25,0),MATCH('Line&amp;Pheonix'!L1655,Rate!$B$3:$M$3,0))*O1655*0.8,INDEX(Rate!$B$4:$M$25,MATCH('Line&amp;Pheonix'!N1655,Rate!$A$4:$A$25,0),MATCH('Line&amp;Pheonix'!L1655,Rate!$B$3:$M$3,0))*O1655)),"")</f>
        <v/>
      </c>
      <c r="T1655" s="42" t="str">
        <f t="shared" si="85"/>
        <v/>
      </c>
    </row>
    <row r="1656" spans="16:20">
      <c r="P1656" s="41" t="str">
        <f t="shared" si="83"/>
        <v/>
      </c>
      <c r="Q1656" s="41" t="str">
        <f t="shared" si="84"/>
        <v/>
      </c>
      <c r="R1656" s="41" t="str">
        <f>IFERROR(IF(K1656="handling and wharfage",SUM(P1656:Q1656),IF(OR(K1656="tank",K1656="car",K1656="boat"),INDEX(Rate!$B$4:$M$25,MATCH('Line&amp;Pheonix'!N1656,Rate!$A$4:$A$25,0),MATCH('Line&amp;Pheonix'!L1656,Rate!$B$3:$M$3,0))*O1656*0.8,INDEX(Rate!$B$4:$M$25,MATCH('Line&amp;Pheonix'!N1656,Rate!$A$4:$A$25,0),MATCH('Line&amp;Pheonix'!L1656,Rate!$B$3:$M$3,0))*O1656)),"")</f>
        <v/>
      </c>
      <c r="T1656" s="42" t="str">
        <f t="shared" si="85"/>
        <v/>
      </c>
    </row>
    <row r="1657" spans="16:20">
      <c r="P1657" s="41" t="str">
        <f t="shared" si="83"/>
        <v/>
      </c>
      <c r="Q1657" s="41" t="str">
        <f t="shared" si="84"/>
        <v/>
      </c>
      <c r="R1657" s="41" t="str">
        <f>IFERROR(IF(K1657="handling and wharfage",SUM(P1657:Q1657),IF(OR(K1657="tank",K1657="car",K1657="boat"),INDEX(Rate!$B$4:$M$25,MATCH('Line&amp;Pheonix'!N1657,Rate!$A$4:$A$25,0),MATCH('Line&amp;Pheonix'!L1657,Rate!$B$3:$M$3,0))*O1657*0.8,INDEX(Rate!$B$4:$M$25,MATCH('Line&amp;Pheonix'!N1657,Rate!$A$4:$A$25,0),MATCH('Line&amp;Pheonix'!L1657,Rate!$B$3:$M$3,0))*O1657)),"")</f>
        <v/>
      </c>
      <c r="T1657" s="42" t="str">
        <f t="shared" si="85"/>
        <v/>
      </c>
    </row>
    <row r="1658" spans="16:20">
      <c r="P1658" s="41" t="str">
        <f t="shared" si="83"/>
        <v/>
      </c>
      <c r="Q1658" s="41" t="str">
        <f t="shared" si="84"/>
        <v/>
      </c>
      <c r="R1658" s="41" t="str">
        <f>IFERROR(IF(K1658="handling and wharfage",SUM(P1658:Q1658),IF(OR(K1658="tank",K1658="car",K1658="boat"),INDEX(Rate!$B$4:$M$25,MATCH('Line&amp;Pheonix'!N1658,Rate!$A$4:$A$25,0),MATCH('Line&amp;Pheonix'!L1658,Rate!$B$3:$M$3,0))*O1658*0.8,INDEX(Rate!$B$4:$M$25,MATCH('Line&amp;Pheonix'!N1658,Rate!$A$4:$A$25,0),MATCH('Line&amp;Pheonix'!L1658,Rate!$B$3:$M$3,0))*O1658)),"")</f>
        <v/>
      </c>
      <c r="T1658" s="42" t="str">
        <f t="shared" si="85"/>
        <v/>
      </c>
    </row>
    <row r="1659" spans="16:20">
      <c r="P1659" s="41" t="str">
        <f t="shared" si="83"/>
        <v/>
      </c>
      <c r="Q1659" s="41" t="str">
        <f t="shared" si="84"/>
        <v/>
      </c>
      <c r="R1659" s="41" t="str">
        <f>IFERROR(IF(K1659="handling and wharfage",SUM(P1659:Q1659),IF(OR(K1659="tank",K1659="car",K1659="boat"),INDEX(Rate!$B$4:$M$25,MATCH('Line&amp;Pheonix'!N1659,Rate!$A$4:$A$25,0),MATCH('Line&amp;Pheonix'!L1659,Rate!$B$3:$M$3,0))*O1659*0.8,INDEX(Rate!$B$4:$M$25,MATCH('Line&amp;Pheonix'!N1659,Rate!$A$4:$A$25,0),MATCH('Line&amp;Pheonix'!L1659,Rate!$B$3:$M$3,0))*O1659)),"")</f>
        <v/>
      </c>
      <c r="T1659" s="42" t="str">
        <f t="shared" si="85"/>
        <v/>
      </c>
    </row>
    <row r="1660" spans="16:20">
      <c r="P1660" s="41" t="str">
        <f t="shared" si="83"/>
        <v/>
      </c>
      <c r="Q1660" s="41" t="str">
        <f t="shared" si="84"/>
        <v/>
      </c>
      <c r="R1660" s="41" t="str">
        <f>IFERROR(IF(K1660="handling and wharfage",SUM(P1660:Q1660),IF(OR(K1660="tank",K1660="car",K1660="boat"),INDEX(Rate!$B$4:$M$25,MATCH('Line&amp;Pheonix'!N1660,Rate!$A$4:$A$25,0),MATCH('Line&amp;Pheonix'!L1660,Rate!$B$3:$M$3,0))*O1660*0.8,INDEX(Rate!$B$4:$M$25,MATCH('Line&amp;Pheonix'!N1660,Rate!$A$4:$A$25,0),MATCH('Line&amp;Pheonix'!L1660,Rate!$B$3:$M$3,0))*O1660)),"")</f>
        <v/>
      </c>
      <c r="T1660" s="42" t="str">
        <f t="shared" si="85"/>
        <v/>
      </c>
    </row>
    <row r="1661" spans="16:20">
      <c r="P1661" s="41" t="str">
        <f t="shared" si="83"/>
        <v/>
      </c>
      <c r="Q1661" s="41" t="str">
        <f t="shared" si="84"/>
        <v/>
      </c>
      <c r="R1661" s="41" t="str">
        <f>IFERROR(IF(K1661="handling and wharfage",SUM(P1661:Q1661),IF(OR(K1661="tank",K1661="car",K1661="boat"),INDEX(Rate!$B$4:$M$25,MATCH('Line&amp;Pheonix'!N1661,Rate!$A$4:$A$25,0),MATCH('Line&amp;Pheonix'!L1661,Rate!$B$3:$M$3,0))*O1661*0.8,INDEX(Rate!$B$4:$M$25,MATCH('Line&amp;Pheonix'!N1661,Rate!$A$4:$A$25,0),MATCH('Line&amp;Pheonix'!L1661,Rate!$B$3:$M$3,0))*O1661)),"")</f>
        <v/>
      </c>
      <c r="T1661" s="42" t="str">
        <f t="shared" si="85"/>
        <v/>
      </c>
    </row>
    <row r="1662" spans="16:20">
      <c r="P1662" s="41" t="str">
        <f t="shared" si="83"/>
        <v/>
      </c>
      <c r="Q1662" s="41" t="str">
        <f t="shared" si="84"/>
        <v/>
      </c>
      <c r="R1662" s="41" t="str">
        <f>IFERROR(IF(K1662="handling and wharfage",SUM(P1662:Q1662),IF(OR(K1662="tank",K1662="car",K1662="boat"),INDEX(Rate!$B$4:$M$25,MATCH('Line&amp;Pheonix'!N1662,Rate!$A$4:$A$25,0),MATCH('Line&amp;Pheonix'!L1662,Rate!$B$3:$M$3,0))*O1662*0.8,INDEX(Rate!$B$4:$M$25,MATCH('Line&amp;Pheonix'!N1662,Rate!$A$4:$A$25,0),MATCH('Line&amp;Pheonix'!L1662,Rate!$B$3:$M$3,0))*O1662)),"")</f>
        <v/>
      </c>
      <c r="T1662" s="42" t="str">
        <f t="shared" si="85"/>
        <v/>
      </c>
    </row>
    <row r="1663" spans="16:20">
      <c r="P1663" s="41" t="str">
        <f t="shared" si="83"/>
        <v/>
      </c>
      <c r="Q1663" s="41" t="str">
        <f t="shared" si="84"/>
        <v/>
      </c>
      <c r="R1663" s="41" t="str">
        <f>IFERROR(IF(K1663="handling and wharfage",SUM(P1663:Q1663),IF(OR(K1663="tank",K1663="car",K1663="boat"),INDEX(Rate!$B$4:$M$25,MATCH('Line&amp;Pheonix'!N1663,Rate!$A$4:$A$25,0),MATCH('Line&amp;Pheonix'!L1663,Rate!$B$3:$M$3,0))*O1663*0.8,INDEX(Rate!$B$4:$M$25,MATCH('Line&amp;Pheonix'!N1663,Rate!$A$4:$A$25,0),MATCH('Line&amp;Pheonix'!L1663,Rate!$B$3:$M$3,0))*O1663)),"")</f>
        <v/>
      </c>
      <c r="T1663" s="42" t="str">
        <f t="shared" si="85"/>
        <v/>
      </c>
    </row>
    <row r="1664" spans="16:20">
      <c r="P1664" s="41" t="str">
        <f t="shared" si="83"/>
        <v/>
      </c>
      <c r="Q1664" s="41" t="str">
        <f t="shared" si="84"/>
        <v/>
      </c>
      <c r="R1664" s="41" t="str">
        <f>IFERROR(IF(K1664="handling and wharfage",SUM(P1664:Q1664),IF(OR(K1664="tank",K1664="car",K1664="boat"),INDEX(Rate!$B$4:$M$25,MATCH('Line&amp;Pheonix'!N1664,Rate!$A$4:$A$25,0),MATCH('Line&amp;Pheonix'!L1664,Rate!$B$3:$M$3,0))*O1664*0.8,INDEX(Rate!$B$4:$M$25,MATCH('Line&amp;Pheonix'!N1664,Rate!$A$4:$A$25,0),MATCH('Line&amp;Pheonix'!L1664,Rate!$B$3:$M$3,0))*O1664)),"")</f>
        <v/>
      </c>
      <c r="T1664" s="42" t="str">
        <f t="shared" si="85"/>
        <v/>
      </c>
    </row>
    <row r="1665" spans="16:20">
      <c r="P1665" s="41" t="str">
        <f t="shared" si="83"/>
        <v/>
      </c>
      <c r="Q1665" s="41" t="str">
        <f t="shared" si="84"/>
        <v/>
      </c>
      <c r="R1665" s="41" t="str">
        <f>IFERROR(IF(K1665="handling and wharfage",SUM(P1665:Q1665),IF(OR(K1665="tank",K1665="car",K1665="boat"),INDEX(Rate!$B$4:$M$25,MATCH('Line&amp;Pheonix'!N1665,Rate!$A$4:$A$25,0),MATCH('Line&amp;Pheonix'!L1665,Rate!$B$3:$M$3,0))*O1665*0.8,INDEX(Rate!$B$4:$M$25,MATCH('Line&amp;Pheonix'!N1665,Rate!$A$4:$A$25,0),MATCH('Line&amp;Pheonix'!L1665,Rate!$B$3:$M$3,0))*O1665)),"")</f>
        <v/>
      </c>
      <c r="T1665" s="42" t="str">
        <f t="shared" si="85"/>
        <v/>
      </c>
    </row>
    <row r="1666" spans="16:20">
      <c r="P1666" s="41" t="str">
        <f t="shared" si="83"/>
        <v/>
      </c>
      <c r="Q1666" s="41" t="str">
        <f t="shared" si="84"/>
        <v/>
      </c>
      <c r="R1666" s="41" t="str">
        <f>IFERROR(IF(K1666="handling and wharfage",SUM(P1666:Q1666),IF(OR(K1666="tank",K1666="car",K1666="boat"),INDEX(Rate!$B$4:$M$25,MATCH('Line&amp;Pheonix'!N1666,Rate!$A$4:$A$25,0),MATCH('Line&amp;Pheonix'!L1666,Rate!$B$3:$M$3,0))*O1666*0.8,INDEX(Rate!$B$4:$M$25,MATCH('Line&amp;Pheonix'!N1666,Rate!$A$4:$A$25,0),MATCH('Line&amp;Pheonix'!L1666,Rate!$B$3:$M$3,0))*O1666)),"")</f>
        <v/>
      </c>
      <c r="T1666" s="42" t="str">
        <f t="shared" si="85"/>
        <v/>
      </c>
    </row>
    <row r="1667" spans="16:20">
      <c r="P1667" s="41" t="str">
        <f t="shared" si="83"/>
        <v/>
      </c>
      <c r="Q1667" s="41" t="str">
        <f t="shared" si="84"/>
        <v/>
      </c>
      <c r="R1667" s="41" t="str">
        <f>IFERROR(IF(K1667="handling and wharfage",SUM(P1667:Q1667),IF(OR(K1667="tank",K1667="car",K1667="boat"),INDEX(Rate!$B$4:$M$25,MATCH('Line&amp;Pheonix'!N1667,Rate!$A$4:$A$25,0),MATCH('Line&amp;Pheonix'!L1667,Rate!$B$3:$M$3,0))*O1667*0.8,INDEX(Rate!$B$4:$M$25,MATCH('Line&amp;Pheonix'!N1667,Rate!$A$4:$A$25,0),MATCH('Line&amp;Pheonix'!L1667,Rate!$B$3:$M$3,0))*O1667)),"")</f>
        <v/>
      </c>
      <c r="T1667" s="42" t="str">
        <f t="shared" si="85"/>
        <v/>
      </c>
    </row>
    <row r="1668" spans="16:20">
      <c r="P1668" s="41" t="str">
        <f t="shared" si="83"/>
        <v/>
      </c>
      <c r="Q1668" s="41" t="str">
        <f t="shared" si="84"/>
        <v/>
      </c>
      <c r="R1668" s="41" t="str">
        <f>IFERROR(IF(K1668="handling and wharfage",SUM(P1668:Q1668),IF(OR(K1668="tank",K1668="car",K1668="boat"),INDEX(Rate!$B$4:$M$25,MATCH('Line&amp;Pheonix'!N1668,Rate!$A$4:$A$25,0),MATCH('Line&amp;Pheonix'!L1668,Rate!$B$3:$M$3,0))*O1668*0.8,INDEX(Rate!$B$4:$M$25,MATCH('Line&amp;Pheonix'!N1668,Rate!$A$4:$A$25,0),MATCH('Line&amp;Pheonix'!L1668,Rate!$B$3:$M$3,0))*O1668)),"")</f>
        <v/>
      </c>
      <c r="T1668" s="42" t="str">
        <f t="shared" si="85"/>
        <v/>
      </c>
    </row>
    <row r="1669" spans="16:20">
      <c r="P1669" s="41" t="str">
        <f t="shared" si="83"/>
        <v/>
      </c>
      <c r="Q1669" s="41" t="str">
        <f t="shared" si="84"/>
        <v/>
      </c>
      <c r="R1669" s="41" t="str">
        <f>IFERROR(IF(K1669="handling and wharfage",SUM(P1669:Q1669),IF(OR(K1669="tank",K1669="car",K1669="boat"),INDEX(Rate!$B$4:$M$25,MATCH('Line&amp;Pheonix'!N1669,Rate!$A$4:$A$25,0),MATCH('Line&amp;Pheonix'!L1669,Rate!$B$3:$M$3,0))*O1669*0.8,INDEX(Rate!$B$4:$M$25,MATCH('Line&amp;Pheonix'!N1669,Rate!$A$4:$A$25,0),MATCH('Line&amp;Pheonix'!L1669,Rate!$B$3:$M$3,0))*O1669)),"")</f>
        <v/>
      </c>
      <c r="T1669" s="42" t="str">
        <f t="shared" si="85"/>
        <v/>
      </c>
    </row>
    <row r="1670" spans="16:20">
      <c r="P1670" s="41" t="str">
        <f t="shared" si="83"/>
        <v/>
      </c>
      <c r="Q1670" s="41" t="str">
        <f t="shared" si="84"/>
        <v/>
      </c>
      <c r="R1670" s="41" t="str">
        <f>IFERROR(IF(K1670="handling and wharfage",SUM(P1670:Q1670),IF(OR(K1670="tank",K1670="car",K1670="boat"),INDEX(Rate!$B$4:$M$25,MATCH('Line&amp;Pheonix'!N1670,Rate!$A$4:$A$25,0),MATCH('Line&amp;Pheonix'!L1670,Rate!$B$3:$M$3,0))*O1670*0.8,INDEX(Rate!$B$4:$M$25,MATCH('Line&amp;Pheonix'!N1670,Rate!$A$4:$A$25,0),MATCH('Line&amp;Pheonix'!L1670,Rate!$B$3:$M$3,0))*O1670)),"")</f>
        <v/>
      </c>
      <c r="T1670" s="42" t="str">
        <f t="shared" si="85"/>
        <v/>
      </c>
    </row>
    <row r="1671" spans="16:20">
      <c r="P1671" s="41" t="str">
        <f t="shared" si="83"/>
        <v/>
      </c>
      <c r="Q1671" s="41" t="str">
        <f t="shared" si="84"/>
        <v/>
      </c>
      <c r="R1671" s="41" t="str">
        <f>IFERROR(IF(K1671="handling and wharfage",SUM(P1671:Q1671),IF(OR(K1671="tank",K1671="car",K1671="boat"),INDEX(Rate!$B$4:$M$25,MATCH('Line&amp;Pheonix'!N1671,Rate!$A$4:$A$25,0),MATCH('Line&amp;Pheonix'!L1671,Rate!$B$3:$M$3,0))*O1671*0.8,INDEX(Rate!$B$4:$M$25,MATCH('Line&amp;Pheonix'!N1671,Rate!$A$4:$A$25,0),MATCH('Line&amp;Pheonix'!L1671,Rate!$B$3:$M$3,0))*O1671)),"")</f>
        <v/>
      </c>
      <c r="T1671" s="42" t="str">
        <f t="shared" si="85"/>
        <v/>
      </c>
    </row>
    <row r="1672" spans="16:20">
      <c r="P1672" s="41" t="str">
        <f t="shared" si="83"/>
        <v/>
      </c>
      <c r="Q1672" s="41" t="str">
        <f t="shared" si="84"/>
        <v/>
      </c>
      <c r="R1672" s="41" t="str">
        <f>IFERROR(IF(K1672="handling and wharfage",SUM(P1672:Q1672),IF(OR(K1672="tank",K1672="car",K1672="boat"),INDEX(Rate!$B$4:$M$25,MATCH('Line&amp;Pheonix'!N1672,Rate!$A$4:$A$25,0),MATCH('Line&amp;Pheonix'!L1672,Rate!$B$3:$M$3,0))*O1672*0.8,INDEX(Rate!$B$4:$M$25,MATCH('Line&amp;Pheonix'!N1672,Rate!$A$4:$A$25,0),MATCH('Line&amp;Pheonix'!L1672,Rate!$B$3:$M$3,0))*O1672)),"")</f>
        <v/>
      </c>
      <c r="T1672" s="42" t="str">
        <f t="shared" si="85"/>
        <v/>
      </c>
    </row>
    <row r="1673" spans="16:20">
      <c r="P1673" s="41" t="str">
        <f t="shared" si="83"/>
        <v/>
      </c>
      <c r="Q1673" s="41" t="str">
        <f t="shared" si="84"/>
        <v/>
      </c>
      <c r="R1673" s="41" t="str">
        <f>IFERROR(IF(K1673="handling and wharfage",SUM(P1673:Q1673),IF(OR(K1673="tank",K1673="car",K1673="boat"),INDEX(Rate!$B$4:$M$25,MATCH('Line&amp;Pheonix'!N1673,Rate!$A$4:$A$25,0),MATCH('Line&amp;Pheonix'!L1673,Rate!$B$3:$M$3,0))*O1673*0.8,INDEX(Rate!$B$4:$M$25,MATCH('Line&amp;Pheonix'!N1673,Rate!$A$4:$A$25,0),MATCH('Line&amp;Pheonix'!L1673,Rate!$B$3:$M$3,0))*O1673)),"")</f>
        <v/>
      </c>
      <c r="T1673" s="42" t="str">
        <f t="shared" si="85"/>
        <v/>
      </c>
    </row>
    <row r="1674" spans="16:20">
      <c r="P1674" s="41" t="str">
        <f t="shared" si="83"/>
        <v/>
      </c>
      <c r="Q1674" s="41" t="str">
        <f t="shared" si="84"/>
        <v/>
      </c>
      <c r="R1674" s="41" t="str">
        <f>IFERROR(IF(K1674="handling and wharfage",SUM(P1674:Q1674),IF(OR(K1674="tank",K1674="car",K1674="boat"),INDEX(Rate!$B$4:$M$25,MATCH('Line&amp;Pheonix'!N1674,Rate!$A$4:$A$25,0),MATCH('Line&amp;Pheonix'!L1674,Rate!$B$3:$M$3,0))*O1674*0.8,INDEX(Rate!$B$4:$M$25,MATCH('Line&amp;Pheonix'!N1674,Rate!$A$4:$A$25,0),MATCH('Line&amp;Pheonix'!L1674,Rate!$B$3:$M$3,0))*O1674)),"")</f>
        <v/>
      </c>
      <c r="T1674" s="42" t="str">
        <f t="shared" si="85"/>
        <v/>
      </c>
    </row>
    <row r="1675" spans="16:20">
      <c r="P1675" s="41" t="str">
        <f t="shared" si="83"/>
        <v/>
      </c>
      <c r="Q1675" s="41" t="str">
        <f t="shared" si="84"/>
        <v/>
      </c>
      <c r="R1675" s="41" t="str">
        <f>IFERROR(IF(K1675="handling and wharfage",SUM(P1675:Q1675),IF(OR(K1675="tank",K1675="car",K1675="boat"),INDEX(Rate!$B$4:$M$25,MATCH('Line&amp;Pheonix'!N1675,Rate!$A$4:$A$25,0),MATCH('Line&amp;Pheonix'!L1675,Rate!$B$3:$M$3,0))*O1675*0.8,INDEX(Rate!$B$4:$M$25,MATCH('Line&amp;Pheonix'!N1675,Rate!$A$4:$A$25,0),MATCH('Line&amp;Pheonix'!L1675,Rate!$B$3:$M$3,0))*O1675)),"")</f>
        <v/>
      </c>
      <c r="T1675" s="42" t="str">
        <f t="shared" si="85"/>
        <v/>
      </c>
    </row>
    <row r="1676" spans="16:20">
      <c r="P1676" s="41" t="str">
        <f t="shared" si="83"/>
        <v/>
      </c>
      <c r="Q1676" s="41" t="str">
        <f t="shared" si="84"/>
        <v/>
      </c>
      <c r="R1676" s="41" t="str">
        <f>IFERROR(IF(K1676="handling and wharfage",SUM(P1676:Q1676),IF(OR(K1676="tank",K1676="car",K1676="boat"),INDEX(Rate!$B$4:$M$25,MATCH('Line&amp;Pheonix'!N1676,Rate!$A$4:$A$25,0),MATCH('Line&amp;Pheonix'!L1676,Rate!$B$3:$M$3,0))*O1676*0.8,INDEX(Rate!$B$4:$M$25,MATCH('Line&amp;Pheonix'!N1676,Rate!$A$4:$A$25,0),MATCH('Line&amp;Pheonix'!L1676,Rate!$B$3:$M$3,0))*O1676)),"")</f>
        <v/>
      </c>
      <c r="T1676" s="42" t="str">
        <f t="shared" si="85"/>
        <v/>
      </c>
    </row>
    <row r="1677" spans="16:20">
      <c r="P1677" s="41" t="str">
        <f t="shared" si="83"/>
        <v/>
      </c>
      <c r="Q1677" s="41" t="str">
        <f t="shared" si="84"/>
        <v/>
      </c>
      <c r="R1677" s="41" t="str">
        <f>IFERROR(IF(K1677="handling and wharfage",SUM(P1677:Q1677),IF(OR(K1677="tank",K1677="car",K1677="boat"),INDEX(Rate!$B$4:$M$25,MATCH('Line&amp;Pheonix'!N1677,Rate!$A$4:$A$25,0),MATCH('Line&amp;Pheonix'!L1677,Rate!$B$3:$M$3,0))*O1677*0.8,INDEX(Rate!$B$4:$M$25,MATCH('Line&amp;Pheonix'!N1677,Rate!$A$4:$A$25,0),MATCH('Line&amp;Pheonix'!L1677,Rate!$B$3:$M$3,0))*O1677)),"")</f>
        <v/>
      </c>
      <c r="T1677" s="42" t="str">
        <f t="shared" si="85"/>
        <v/>
      </c>
    </row>
    <row r="1678" spans="16:20">
      <c r="P1678" s="41" t="str">
        <f t="shared" si="83"/>
        <v/>
      </c>
      <c r="Q1678" s="41" t="str">
        <f t="shared" si="84"/>
        <v/>
      </c>
      <c r="R1678" s="41" t="str">
        <f>IFERROR(IF(K1678="handling and wharfage",SUM(P1678:Q1678),IF(OR(K1678="tank",K1678="car",K1678="boat"),INDEX(Rate!$B$4:$M$25,MATCH('Line&amp;Pheonix'!N1678,Rate!$A$4:$A$25,0),MATCH('Line&amp;Pheonix'!L1678,Rate!$B$3:$M$3,0))*O1678*0.8,INDEX(Rate!$B$4:$M$25,MATCH('Line&amp;Pheonix'!N1678,Rate!$A$4:$A$25,0),MATCH('Line&amp;Pheonix'!L1678,Rate!$B$3:$M$3,0))*O1678)),"")</f>
        <v/>
      </c>
      <c r="T1678" s="42" t="str">
        <f t="shared" si="85"/>
        <v/>
      </c>
    </row>
    <row r="1679" spans="16:20">
      <c r="P1679" s="41" t="str">
        <f t="shared" si="83"/>
        <v/>
      </c>
      <c r="Q1679" s="41" t="str">
        <f t="shared" si="84"/>
        <v/>
      </c>
      <c r="R1679" s="41" t="str">
        <f>IFERROR(IF(K1679="handling and wharfage",SUM(P1679:Q1679),IF(OR(K1679="tank",K1679="car",K1679="boat"),INDEX(Rate!$B$4:$M$25,MATCH('Line&amp;Pheonix'!N1679,Rate!$A$4:$A$25,0),MATCH('Line&amp;Pheonix'!L1679,Rate!$B$3:$M$3,0))*O1679*0.8,INDEX(Rate!$B$4:$M$25,MATCH('Line&amp;Pheonix'!N1679,Rate!$A$4:$A$25,0),MATCH('Line&amp;Pheonix'!L1679,Rate!$B$3:$M$3,0))*O1679)),"")</f>
        <v/>
      </c>
      <c r="T1679" s="42" t="str">
        <f t="shared" si="85"/>
        <v/>
      </c>
    </row>
    <row r="1680" spans="16:20">
      <c r="P1680" s="41" t="str">
        <f t="shared" si="83"/>
        <v/>
      </c>
      <c r="Q1680" s="41" t="str">
        <f t="shared" si="84"/>
        <v/>
      </c>
      <c r="R1680" s="41" t="str">
        <f>IFERROR(IF(K1680="handling and wharfage",SUM(P1680:Q1680),IF(OR(K1680="tank",K1680="car",K1680="boat"),INDEX(Rate!$B$4:$M$25,MATCH('Line&amp;Pheonix'!N1680,Rate!$A$4:$A$25,0),MATCH('Line&amp;Pheonix'!L1680,Rate!$B$3:$M$3,0))*O1680*0.8,INDEX(Rate!$B$4:$M$25,MATCH('Line&amp;Pheonix'!N1680,Rate!$A$4:$A$25,0),MATCH('Line&amp;Pheonix'!L1680,Rate!$B$3:$M$3,0))*O1680)),"")</f>
        <v/>
      </c>
      <c r="T1680" s="42" t="str">
        <f t="shared" si="85"/>
        <v/>
      </c>
    </row>
    <row r="1681" spans="16:20">
      <c r="P1681" s="41" t="str">
        <f t="shared" si="83"/>
        <v/>
      </c>
      <c r="Q1681" s="41" t="str">
        <f t="shared" si="84"/>
        <v/>
      </c>
      <c r="R1681" s="41" t="str">
        <f>IFERROR(IF(K1681="handling and wharfage",SUM(P1681:Q1681),IF(OR(K1681="tank",K1681="car",K1681="boat"),INDEX(Rate!$B$4:$M$25,MATCH('Line&amp;Pheonix'!N1681,Rate!$A$4:$A$25,0),MATCH('Line&amp;Pheonix'!L1681,Rate!$B$3:$M$3,0))*O1681*0.8,INDEX(Rate!$B$4:$M$25,MATCH('Line&amp;Pheonix'!N1681,Rate!$A$4:$A$25,0),MATCH('Line&amp;Pheonix'!L1681,Rate!$B$3:$M$3,0))*O1681)),"")</f>
        <v/>
      </c>
      <c r="T1681" s="42" t="str">
        <f t="shared" si="85"/>
        <v/>
      </c>
    </row>
    <row r="1682" spans="16:20">
      <c r="P1682" s="41" t="str">
        <f t="shared" si="83"/>
        <v/>
      </c>
      <c r="Q1682" s="41" t="str">
        <f t="shared" si="84"/>
        <v/>
      </c>
      <c r="R1682" s="41" t="str">
        <f>IFERROR(IF(K1682="handling and wharfage",SUM(P1682:Q1682),IF(OR(K1682="tank",K1682="car",K1682="boat"),INDEX(Rate!$B$4:$M$25,MATCH('Line&amp;Pheonix'!N1682,Rate!$A$4:$A$25,0),MATCH('Line&amp;Pheonix'!L1682,Rate!$B$3:$M$3,0))*O1682*0.8,INDEX(Rate!$B$4:$M$25,MATCH('Line&amp;Pheonix'!N1682,Rate!$A$4:$A$25,0),MATCH('Line&amp;Pheonix'!L1682,Rate!$B$3:$M$3,0))*O1682)),"")</f>
        <v/>
      </c>
      <c r="T1682" s="42" t="str">
        <f t="shared" si="85"/>
        <v/>
      </c>
    </row>
    <row r="1683" spans="16:20">
      <c r="P1683" s="41" t="str">
        <f t="shared" si="83"/>
        <v/>
      </c>
      <c r="Q1683" s="41" t="str">
        <f t="shared" si="84"/>
        <v/>
      </c>
      <c r="R1683" s="41" t="str">
        <f>IFERROR(IF(K1683="handling and wharfage",SUM(P1683:Q1683),IF(OR(K1683="tank",K1683="car",K1683="boat"),INDEX(Rate!$B$4:$M$25,MATCH('Line&amp;Pheonix'!N1683,Rate!$A$4:$A$25,0),MATCH('Line&amp;Pheonix'!L1683,Rate!$B$3:$M$3,0))*O1683*0.8,INDEX(Rate!$B$4:$M$25,MATCH('Line&amp;Pheonix'!N1683,Rate!$A$4:$A$25,0),MATCH('Line&amp;Pheonix'!L1683,Rate!$B$3:$M$3,0))*O1683)),"")</f>
        <v/>
      </c>
      <c r="T1683" s="42" t="str">
        <f t="shared" si="85"/>
        <v/>
      </c>
    </row>
    <row r="1684" spans="16:20">
      <c r="P1684" s="41" t="str">
        <f t="shared" si="83"/>
        <v/>
      </c>
      <c r="Q1684" s="41" t="str">
        <f t="shared" si="84"/>
        <v/>
      </c>
      <c r="R1684" s="41" t="str">
        <f>IFERROR(IF(K1684="handling and wharfage",SUM(P1684:Q1684),IF(OR(K1684="tank",K1684="car",K1684="boat"),INDEX(Rate!$B$4:$M$25,MATCH('Line&amp;Pheonix'!N1684,Rate!$A$4:$A$25,0),MATCH('Line&amp;Pheonix'!L1684,Rate!$B$3:$M$3,0))*O1684*0.8,INDEX(Rate!$B$4:$M$25,MATCH('Line&amp;Pheonix'!N1684,Rate!$A$4:$A$25,0),MATCH('Line&amp;Pheonix'!L1684,Rate!$B$3:$M$3,0))*O1684)),"")</f>
        <v/>
      </c>
      <c r="T1684" s="42" t="str">
        <f t="shared" si="85"/>
        <v/>
      </c>
    </row>
    <row r="1685" spans="16:20">
      <c r="P1685" s="41" t="str">
        <f t="shared" si="83"/>
        <v/>
      </c>
      <c r="Q1685" s="41" t="str">
        <f t="shared" si="84"/>
        <v/>
      </c>
      <c r="R1685" s="41" t="str">
        <f>IFERROR(IF(K1685="handling and wharfage",SUM(P1685:Q1685),IF(OR(K1685="tank",K1685="car",K1685="boat"),INDEX(Rate!$B$4:$M$25,MATCH('Line&amp;Pheonix'!N1685,Rate!$A$4:$A$25,0),MATCH('Line&amp;Pheonix'!L1685,Rate!$B$3:$M$3,0))*O1685*0.8,INDEX(Rate!$B$4:$M$25,MATCH('Line&amp;Pheonix'!N1685,Rate!$A$4:$A$25,0),MATCH('Line&amp;Pheonix'!L1685,Rate!$B$3:$M$3,0))*O1685)),"")</f>
        <v/>
      </c>
      <c r="T1685" s="42" t="str">
        <f t="shared" si="85"/>
        <v/>
      </c>
    </row>
    <row r="1686" spans="16:20">
      <c r="P1686" s="41" t="str">
        <f t="shared" si="83"/>
        <v/>
      </c>
      <c r="Q1686" s="41" t="str">
        <f t="shared" si="84"/>
        <v/>
      </c>
      <c r="R1686" s="41" t="str">
        <f>IFERROR(IF(K1686="handling and wharfage",SUM(P1686:Q1686),IF(OR(K1686="tank",K1686="car",K1686="boat"),INDEX(Rate!$B$4:$M$25,MATCH('Line&amp;Pheonix'!N1686,Rate!$A$4:$A$25,0),MATCH('Line&amp;Pheonix'!L1686,Rate!$B$3:$M$3,0))*O1686*0.8,INDEX(Rate!$B$4:$M$25,MATCH('Line&amp;Pheonix'!N1686,Rate!$A$4:$A$25,0),MATCH('Line&amp;Pheonix'!L1686,Rate!$B$3:$M$3,0))*O1686)),"")</f>
        <v/>
      </c>
      <c r="T1686" s="42" t="str">
        <f t="shared" si="85"/>
        <v/>
      </c>
    </row>
    <row r="1687" spans="16:20">
      <c r="P1687" s="41" t="str">
        <f t="shared" si="83"/>
        <v/>
      </c>
      <c r="Q1687" s="41" t="str">
        <f t="shared" si="84"/>
        <v/>
      </c>
      <c r="R1687" s="41" t="str">
        <f>IFERROR(IF(K1687="handling and wharfage",SUM(P1687:Q1687),IF(OR(K1687="tank",K1687="car",K1687="boat"),INDEX(Rate!$B$4:$M$25,MATCH('Line&amp;Pheonix'!N1687,Rate!$A$4:$A$25,0),MATCH('Line&amp;Pheonix'!L1687,Rate!$B$3:$M$3,0))*O1687*0.8,INDEX(Rate!$B$4:$M$25,MATCH('Line&amp;Pheonix'!N1687,Rate!$A$4:$A$25,0),MATCH('Line&amp;Pheonix'!L1687,Rate!$B$3:$M$3,0))*O1687)),"")</f>
        <v/>
      </c>
      <c r="T1687" s="42" t="str">
        <f t="shared" si="85"/>
        <v/>
      </c>
    </row>
    <row r="1688" spans="16:20">
      <c r="P1688" s="41" t="str">
        <f t="shared" si="83"/>
        <v/>
      </c>
      <c r="Q1688" s="41" t="str">
        <f t="shared" si="84"/>
        <v/>
      </c>
      <c r="R1688" s="41" t="str">
        <f>IFERROR(IF(K1688="handling and wharfage",SUM(P1688:Q1688),IF(OR(K1688="tank",K1688="car",K1688="boat"),INDEX(Rate!$B$4:$M$25,MATCH('Line&amp;Pheonix'!N1688,Rate!$A$4:$A$25,0),MATCH('Line&amp;Pheonix'!L1688,Rate!$B$3:$M$3,0))*O1688*0.8,INDEX(Rate!$B$4:$M$25,MATCH('Line&amp;Pheonix'!N1688,Rate!$A$4:$A$25,0),MATCH('Line&amp;Pheonix'!L1688,Rate!$B$3:$M$3,0))*O1688)),"")</f>
        <v/>
      </c>
      <c r="T1688" s="42" t="str">
        <f t="shared" si="85"/>
        <v/>
      </c>
    </row>
    <row r="1689" spans="16:20">
      <c r="P1689" s="41" t="str">
        <f t="shared" si="83"/>
        <v/>
      </c>
      <c r="Q1689" s="41" t="str">
        <f t="shared" si="84"/>
        <v/>
      </c>
      <c r="R1689" s="41" t="str">
        <f>IFERROR(IF(K1689="handling and wharfage",SUM(P1689:Q1689),IF(OR(K1689="tank",K1689="car",K1689="boat"),INDEX(Rate!$B$4:$M$25,MATCH('Line&amp;Pheonix'!N1689,Rate!$A$4:$A$25,0),MATCH('Line&amp;Pheonix'!L1689,Rate!$B$3:$M$3,0))*O1689*0.8,INDEX(Rate!$B$4:$M$25,MATCH('Line&amp;Pheonix'!N1689,Rate!$A$4:$A$25,0),MATCH('Line&amp;Pheonix'!L1689,Rate!$B$3:$M$3,0))*O1689)),"")</f>
        <v/>
      </c>
      <c r="T1689" s="42" t="str">
        <f t="shared" si="85"/>
        <v/>
      </c>
    </row>
    <row r="1690" spans="16:20">
      <c r="P1690" s="41" t="str">
        <f t="shared" si="83"/>
        <v/>
      </c>
      <c r="Q1690" s="41" t="str">
        <f t="shared" si="84"/>
        <v/>
      </c>
      <c r="R1690" s="41" t="str">
        <f>IFERROR(IF(K1690="handling and wharfage",SUM(P1690:Q1690),IF(OR(K1690="tank",K1690="car",K1690="boat"),INDEX(Rate!$B$4:$M$25,MATCH('Line&amp;Pheonix'!N1690,Rate!$A$4:$A$25,0),MATCH('Line&amp;Pheonix'!L1690,Rate!$B$3:$M$3,0))*O1690*0.8,INDEX(Rate!$B$4:$M$25,MATCH('Line&amp;Pheonix'!N1690,Rate!$A$4:$A$25,0),MATCH('Line&amp;Pheonix'!L1690,Rate!$B$3:$M$3,0))*O1690)),"")</f>
        <v/>
      </c>
      <c r="T1690" s="42" t="str">
        <f t="shared" si="85"/>
        <v/>
      </c>
    </row>
    <row r="1691" spans="16:20">
      <c r="P1691" s="41" t="str">
        <f t="shared" si="83"/>
        <v/>
      </c>
      <c r="Q1691" s="41" t="str">
        <f t="shared" si="84"/>
        <v/>
      </c>
      <c r="R1691" s="41" t="str">
        <f>IFERROR(IF(K1691="handling and wharfage",SUM(P1691:Q1691),IF(OR(K1691="tank",K1691="car",K1691="boat"),INDEX(Rate!$B$4:$M$25,MATCH('Line&amp;Pheonix'!N1691,Rate!$A$4:$A$25,0),MATCH('Line&amp;Pheonix'!L1691,Rate!$B$3:$M$3,0))*O1691*0.8,INDEX(Rate!$B$4:$M$25,MATCH('Line&amp;Pheonix'!N1691,Rate!$A$4:$A$25,0),MATCH('Line&amp;Pheonix'!L1691,Rate!$B$3:$M$3,0))*O1691)),"")</f>
        <v/>
      </c>
      <c r="T1691" s="42" t="str">
        <f t="shared" si="85"/>
        <v/>
      </c>
    </row>
    <row r="1692" spans="16:20">
      <c r="P1692" s="41" t="str">
        <f t="shared" si="83"/>
        <v/>
      </c>
      <c r="Q1692" s="41" t="str">
        <f t="shared" si="84"/>
        <v/>
      </c>
      <c r="R1692" s="41" t="str">
        <f>IFERROR(IF(K1692="handling and wharfage",SUM(P1692:Q1692),IF(OR(K1692="tank",K1692="car",K1692="boat"),INDEX(Rate!$B$4:$M$25,MATCH('Line&amp;Pheonix'!N1692,Rate!$A$4:$A$25,0),MATCH('Line&amp;Pheonix'!L1692,Rate!$B$3:$M$3,0))*O1692*0.8,INDEX(Rate!$B$4:$M$25,MATCH('Line&amp;Pheonix'!N1692,Rate!$A$4:$A$25,0),MATCH('Line&amp;Pheonix'!L1692,Rate!$B$3:$M$3,0))*O1692)),"")</f>
        <v/>
      </c>
      <c r="T1692" s="42" t="str">
        <f t="shared" si="85"/>
        <v/>
      </c>
    </row>
    <row r="1693" spans="16:20">
      <c r="P1693" s="41" t="str">
        <f t="shared" si="83"/>
        <v/>
      </c>
      <c r="Q1693" s="41" t="str">
        <f t="shared" si="84"/>
        <v/>
      </c>
      <c r="R1693" s="41" t="str">
        <f>IFERROR(IF(K1693="handling and wharfage",SUM(P1693:Q1693),IF(OR(K1693="tank",K1693="car",K1693="boat"),INDEX(Rate!$B$4:$M$25,MATCH('Line&amp;Pheonix'!N1693,Rate!$A$4:$A$25,0),MATCH('Line&amp;Pheonix'!L1693,Rate!$B$3:$M$3,0))*O1693*0.8,INDEX(Rate!$B$4:$M$25,MATCH('Line&amp;Pheonix'!N1693,Rate!$A$4:$A$25,0),MATCH('Line&amp;Pheonix'!L1693,Rate!$B$3:$M$3,0))*O1693)),"")</f>
        <v/>
      </c>
      <c r="T1693" s="42" t="str">
        <f t="shared" si="85"/>
        <v/>
      </c>
    </row>
    <row r="1694" spans="16:20">
      <c r="P1694" s="41" t="str">
        <f t="shared" si="83"/>
        <v/>
      </c>
      <c r="Q1694" s="41" t="str">
        <f t="shared" si="84"/>
        <v/>
      </c>
      <c r="R1694" s="41" t="str">
        <f>IFERROR(IF(K1694="handling and wharfage",SUM(P1694:Q1694),IF(OR(K1694="tank",K1694="car",K1694="boat"),INDEX(Rate!$B$4:$M$25,MATCH('Line&amp;Pheonix'!N1694,Rate!$A$4:$A$25,0),MATCH('Line&amp;Pheonix'!L1694,Rate!$B$3:$M$3,0))*O1694*0.8,INDEX(Rate!$B$4:$M$25,MATCH('Line&amp;Pheonix'!N1694,Rate!$A$4:$A$25,0),MATCH('Line&amp;Pheonix'!L1694,Rate!$B$3:$M$3,0))*O1694)),"")</f>
        <v/>
      </c>
      <c r="T1694" s="42" t="str">
        <f t="shared" si="85"/>
        <v/>
      </c>
    </row>
    <row r="1695" spans="16:20">
      <c r="P1695" s="41" t="str">
        <f t="shared" si="83"/>
        <v/>
      </c>
      <c r="Q1695" s="41" t="str">
        <f t="shared" si="84"/>
        <v/>
      </c>
      <c r="R1695" s="41" t="str">
        <f>IFERROR(IF(K1695="handling and wharfage",SUM(P1695:Q1695),IF(OR(K1695="tank",K1695="car",K1695="boat"),INDEX(Rate!$B$4:$M$25,MATCH('Line&amp;Pheonix'!N1695,Rate!$A$4:$A$25,0),MATCH('Line&amp;Pheonix'!L1695,Rate!$B$3:$M$3,0))*O1695*0.8,INDEX(Rate!$B$4:$M$25,MATCH('Line&amp;Pheonix'!N1695,Rate!$A$4:$A$25,0),MATCH('Line&amp;Pheonix'!L1695,Rate!$B$3:$M$3,0))*O1695)),"")</f>
        <v/>
      </c>
      <c r="T1695" s="42" t="str">
        <f t="shared" si="85"/>
        <v/>
      </c>
    </row>
    <row r="1696" spans="16:20">
      <c r="P1696" s="41" t="str">
        <f t="shared" si="83"/>
        <v/>
      </c>
      <c r="Q1696" s="41" t="str">
        <f t="shared" si="84"/>
        <v/>
      </c>
      <c r="R1696" s="41" t="str">
        <f>IFERROR(IF(K1696="handling and wharfage",SUM(P1696:Q1696),IF(OR(K1696="tank",K1696="car",K1696="boat"),INDEX(Rate!$B$4:$M$25,MATCH('Line&amp;Pheonix'!N1696,Rate!$A$4:$A$25,0),MATCH('Line&amp;Pheonix'!L1696,Rate!$B$3:$M$3,0))*O1696*0.8,INDEX(Rate!$B$4:$M$25,MATCH('Line&amp;Pheonix'!N1696,Rate!$A$4:$A$25,0),MATCH('Line&amp;Pheonix'!L1696,Rate!$B$3:$M$3,0))*O1696)),"")</f>
        <v/>
      </c>
      <c r="T1696" s="42" t="str">
        <f t="shared" si="85"/>
        <v/>
      </c>
    </row>
    <row r="1697" spans="16:20">
      <c r="P1697" s="41" t="str">
        <f t="shared" si="83"/>
        <v/>
      </c>
      <c r="Q1697" s="41" t="str">
        <f t="shared" si="84"/>
        <v/>
      </c>
      <c r="R1697" s="41" t="str">
        <f>IFERROR(IF(K1697="handling and wharfage",SUM(P1697:Q1697),IF(OR(K1697="tank",K1697="car",K1697="boat"),INDEX(Rate!$B$4:$M$25,MATCH('Line&amp;Pheonix'!N1697,Rate!$A$4:$A$25,0),MATCH('Line&amp;Pheonix'!L1697,Rate!$B$3:$M$3,0))*O1697*0.8,INDEX(Rate!$B$4:$M$25,MATCH('Line&amp;Pheonix'!N1697,Rate!$A$4:$A$25,0),MATCH('Line&amp;Pheonix'!L1697,Rate!$B$3:$M$3,0))*O1697)),"")</f>
        <v/>
      </c>
      <c r="T1697" s="42" t="str">
        <f t="shared" si="85"/>
        <v/>
      </c>
    </row>
    <row r="1698" spans="16:20">
      <c r="P1698" s="41" t="str">
        <f t="shared" si="83"/>
        <v/>
      </c>
      <c r="Q1698" s="41" t="str">
        <f t="shared" si="84"/>
        <v/>
      </c>
      <c r="R1698" s="41" t="str">
        <f>IFERROR(IF(K1698="handling and wharfage",SUM(P1698:Q1698),IF(OR(K1698="tank",K1698="car",K1698="boat"),INDEX(Rate!$B$4:$M$25,MATCH('Line&amp;Pheonix'!N1698,Rate!$A$4:$A$25,0),MATCH('Line&amp;Pheonix'!L1698,Rate!$B$3:$M$3,0))*O1698*0.8,INDEX(Rate!$B$4:$M$25,MATCH('Line&amp;Pheonix'!N1698,Rate!$A$4:$A$25,0),MATCH('Line&amp;Pheonix'!L1698,Rate!$B$3:$M$3,0))*O1698)),"")</f>
        <v/>
      </c>
      <c r="T1698" s="42" t="str">
        <f t="shared" si="85"/>
        <v/>
      </c>
    </row>
    <row r="1699" spans="16:20">
      <c r="P1699" s="41" t="str">
        <f t="shared" si="83"/>
        <v/>
      </c>
      <c r="Q1699" s="41" t="str">
        <f t="shared" si="84"/>
        <v/>
      </c>
      <c r="R1699" s="41" t="str">
        <f>IFERROR(IF(K1699="handling and wharfage",SUM(P1699:Q1699),IF(OR(K1699="tank",K1699="car",K1699="boat"),INDEX(Rate!$B$4:$M$25,MATCH('Line&amp;Pheonix'!N1699,Rate!$A$4:$A$25,0),MATCH('Line&amp;Pheonix'!L1699,Rate!$B$3:$M$3,0))*O1699*0.8,INDEX(Rate!$B$4:$M$25,MATCH('Line&amp;Pheonix'!N1699,Rate!$A$4:$A$25,0),MATCH('Line&amp;Pheonix'!L1699,Rate!$B$3:$M$3,0))*O1699)),"")</f>
        <v/>
      </c>
      <c r="T1699" s="42" t="str">
        <f t="shared" si="85"/>
        <v/>
      </c>
    </row>
    <row r="1700" spans="16:20">
      <c r="P1700" s="41" t="str">
        <f t="shared" si="83"/>
        <v/>
      </c>
      <c r="Q1700" s="41" t="str">
        <f t="shared" si="84"/>
        <v/>
      </c>
      <c r="R1700" s="41" t="str">
        <f>IFERROR(IF(K1700="handling and wharfage",SUM(P1700:Q1700),IF(OR(K1700="tank",K1700="car",K1700="boat"),INDEX(Rate!$B$4:$M$25,MATCH('Line&amp;Pheonix'!N1700,Rate!$A$4:$A$25,0),MATCH('Line&amp;Pheonix'!L1700,Rate!$B$3:$M$3,0))*O1700*0.8,INDEX(Rate!$B$4:$M$25,MATCH('Line&amp;Pheonix'!N1700,Rate!$A$4:$A$25,0),MATCH('Line&amp;Pheonix'!L1700,Rate!$B$3:$M$3,0))*O1700)),"")</f>
        <v/>
      </c>
      <c r="T1700" s="42" t="str">
        <f t="shared" si="85"/>
        <v/>
      </c>
    </row>
    <row r="1701" spans="16:20">
      <c r="P1701" s="41" t="str">
        <f t="shared" si="83"/>
        <v/>
      </c>
      <c r="Q1701" s="41" t="str">
        <f t="shared" si="84"/>
        <v/>
      </c>
      <c r="R1701" s="41" t="str">
        <f>IFERROR(IF(K1701="handling and wharfage",SUM(P1701:Q1701),IF(OR(K1701="tank",K1701="car",K1701="boat"),INDEX(Rate!$B$4:$M$25,MATCH('Line&amp;Pheonix'!N1701,Rate!$A$4:$A$25,0),MATCH('Line&amp;Pheonix'!L1701,Rate!$B$3:$M$3,0))*O1701*0.8,INDEX(Rate!$B$4:$M$25,MATCH('Line&amp;Pheonix'!N1701,Rate!$A$4:$A$25,0),MATCH('Line&amp;Pheonix'!L1701,Rate!$B$3:$M$3,0))*O1701)),"")</f>
        <v/>
      </c>
      <c r="T1701" s="42" t="str">
        <f t="shared" si="85"/>
        <v/>
      </c>
    </row>
    <row r="1702" spans="16:20">
      <c r="P1702" s="41" t="str">
        <f t="shared" si="83"/>
        <v/>
      </c>
      <c r="Q1702" s="41" t="str">
        <f t="shared" si="84"/>
        <v/>
      </c>
      <c r="R1702" s="41" t="str">
        <f>IFERROR(IF(K1702="handling and wharfage",SUM(P1702:Q1702),IF(OR(K1702="tank",K1702="car",K1702="boat"),INDEX(Rate!$B$4:$M$25,MATCH('Line&amp;Pheonix'!N1702,Rate!$A$4:$A$25,0),MATCH('Line&amp;Pheonix'!L1702,Rate!$B$3:$M$3,0))*O1702*0.8,INDEX(Rate!$B$4:$M$25,MATCH('Line&amp;Pheonix'!N1702,Rate!$A$4:$A$25,0),MATCH('Line&amp;Pheonix'!L1702,Rate!$B$3:$M$3,0))*O1702)),"")</f>
        <v/>
      </c>
      <c r="T1702" s="42" t="str">
        <f t="shared" si="85"/>
        <v/>
      </c>
    </row>
    <row r="1703" spans="16:20">
      <c r="P1703" s="41" t="str">
        <f t="shared" si="83"/>
        <v/>
      </c>
      <c r="Q1703" s="41" t="str">
        <f t="shared" si="84"/>
        <v/>
      </c>
      <c r="R1703" s="41" t="str">
        <f>IFERROR(IF(K1703="handling and wharfage",SUM(P1703:Q1703),IF(OR(K1703="tank",K1703="car",K1703="boat"),INDEX(Rate!$B$4:$M$25,MATCH('Line&amp;Pheonix'!N1703,Rate!$A$4:$A$25,0),MATCH('Line&amp;Pheonix'!L1703,Rate!$B$3:$M$3,0))*O1703*0.8,INDEX(Rate!$B$4:$M$25,MATCH('Line&amp;Pheonix'!N1703,Rate!$A$4:$A$25,0),MATCH('Line&amp;Pheonix'!L1703,Rate!$B$3:$M$3,0))*O1703)),"")</f>
        <v/>
      </c>
      <c r="T1703" s="42" t="str">
        <f t="shared" si="85"/>
        <v/>
      </c>
    </row>
    <row r="1704" spans="16:20">
      <c r="P1704" s="41" t="str">
        <f t="shared" si="83"/>
        <v/>
      </c>
      <c r="Q1704" s="41" t="str">
        <f t="shared" si="84"/>
        <v/>
      </c>
      <c r="R1704" s="41" t="str">
        <f>IFERROR(IF(K1704="handling and wharfage",SUM(P1704:Q1704),IF(OR(K1704="tank",K1704="car",K1704="boat"),INDEX(Rate!$B$4:$M$25,MATCH('Line&amp;Pheonix'!N1704,Rate!$A$4:$A$25,0),MATCH('Line&amp;Pheonix'!L1704,Rate!$B$3:$M$3,0))*O1704*0.8,INDEX(Rate!$B$4:$M$25,MATCH('Line&amp;Pheonix'!N1704,Rate!$A$4:$A$25,0),MATCH('Line&amp;Pheonix'!L1704,Rate!$B$3:$M$3,0))*O1704)),"")</f>
        <v/>
      </c>
      <c r="T1704" s="42" t="str">
        <f t="shared" si="85"/>
        <v/>
      </c>
    </row>
    <row r="1705" spans="16:20">
      <c r="P1705" s="41" t="str">
        <f t="shared" si="83"/>
        <v/>
      </c>
      <c r="Q1705" s="41" t="str">
        <f t="shared" si="84"/>
        <v/>
      </c>
      <c r="R1705" s="41" t="str">
        <f>IFERROR(IF(K1705="handling and wharfage",SUM(P1705:Q1705),IF(OR(K1705="tank",K1705="car",K1705="boat"),INDEX(Rate!$B$4:$M$25,MATCH('Line&amp;Pheonix'!N1705,Rate!$A$4:$A$25,0),MATCH('Line&amp;Pheonix'!L1705,Rate!$B$3:$M$3,0))*O1705*0.8,INDEX(Rate!$B$4:$M$25,MATCH('Line&amp;Pheonix'!N1705,Rate!$A$4:$A$25,0),MATCH('Line&amp;Pheonix'!L1705,Rate!$B$3:$M$3,0))*O1705)),"")</f>
        <v/>
      </c>
      <c r="T1705" s="42" t="str">
        <f t="shared" si="85"/>
        <v/>
      </c>
    </row>
    <row r="1706" spans="16:20">
      <c r="P1706" s="41" t="str">
        <f t="shared" si="83"/>
        <v/>
      </c>
      <c r="Q1706" s="41" t="str">
        <f t="shared" si="84"/>
        <v/>
      </c>
      <c r="R1706" s="41" t="str">
        <f>IFERROR(IF(K1706="handling and wharfage",SUM(P1706:Q1706),IF(OR(K1706="tank",K1706="car",K1706="boat"),INDEX(Rate!$B$4:$M$25,MATCH('Line&amp;Pheonix'!N1706,Rate!$A$4:$A$25,0),MATCH('Line&amp;Pheonix'!L1706,Rate!$B$3:$M$3,0))*O1706*0.8,INDEX(Rate!$B$4:$M$25,MATCH('Line&amp;Pheonix'!N1706,Rate!$A$4:$A$25,0),MATCH('Line&amp;Pheonix'!L1706,Rate!$B$3:$M$3,0))*O1706)),"")</f>
        <v/>
      </c>
      <c r="T1706" s="42" t="str">
        <f t="shared" si="85"/>
        <v/>
      </c>
    </row>
    <row r="1707" spans="16:20">
      <c r="P1707" s="41" t="str">
        <f t="shared" si="83"/>
        <v/>
      </c>
      <c r="Q1707" s="41" t="str">
        <f t="shared" si="84"/>
        <v/>
      </c>
      <c r="R1707" s="41" t="str">
        <f>IFERROR(IF(K1707="handling and wharfage",SUM(P1707:Q1707),IF(OR(K1707="tank",K1707="car",K1707="boat"),INDEX(Rate!$B$4:$M$25,MATCH('Line&amp;Pheonix'!N1707,Rate!$A$4:$A$25,0),MATCH('Line&amp;Pheonix'!L1707,Rate!$B$3:$M$3,0))*O1707*0.8,INDEX(Rate!$B$4:$M$25,MATCH('Line&amp;Pheonix'!N1707,Rate!$A$4:$A$25,0),MATCH('Line&amp;Pheonix'!L1707,Rate!$B$3:$M$3,0))*O1707)),"")</f>
        <v/>
      </c>
      <c r="T1707" s="42" t="str">
        <f t="shared" si="85"/>
        <v/>
      </c>
    </row>
    <row r="1708" spans="16:20">
      <c r="P1708" s="41" t="str">
        <f t="shared" si="83"/>
        <v/>
      </c>
      <c r="Q1708" s="41" t="str">
        <f t="shared" si="84"/>
        <v/>
      </c>
      <c r="R1708" s="41" t="str">
        <f>IFERROR(IF(K1708="handling and wharfage",SUM(P1708:Q1708),IF(OR(K1708="tank",K1708="car",K1708="boat"),INDEX(Rate!$B$4:$M$25,MATCH('Line&amp;Pheonix'!N1708,Rate!$A$4:$A$25,0),MATCH('Line&amp;Pheonix'!L1708,Rate!$B$3:$M$3,0))*O1708*0.8,INDEX(Rate!$B$4:$M$25,MATCH('Line&amp;Pheonix'!N1708,Rate!$A$4:$A$25,0),MATCH('Line&amp;Pheonix'!L1708,Rate!$B$3:$M$3,0))*O1708)),"")</f>
        <v/>
      </c>
      <c r="T1708" s="42" t="str">
        <f t="shared" si="85"/>
        <v/>
      </c>
    </row>
    <row r="1709" spans="16:20">
      <c r="P1709" s="41" t="str">
        <f t="shared" si="83"/>
        <v/>
      </c>
      <c r="Q1709" s="41" t="str">
        <f t="shared" si="84"/>
        <v/>
      </c>
      <c r="R1709" s="41" t="str">
        <f>IFERROR(IF(K1709="handling and wharfage",SUM(P1709:Q1709),IF(OR(K1709="tank",K1709="car",K1709="boat"),INDEX(Rate!$B$4:$M$25,MATCH('Line&amp;Pheonix'!N1709,Rate!$A$4:$A$25,0),MATCH('Line&amp;Pheonix'!L1709,Rate!$B$3:$M$3,0))*O1709*0.8,INDEX(Rate!$B$4:$M$25,MATCH('Line&amp;Pheonix'!N1709,Rate!$A$4:$A$25,0),MATCH('Line&amp;Pheonix'!L1709,Rate!$B$3:$M$3,0))*O1709)),"")</f>
        <v/>
      </c>
      <c r="T1709" s="42" t="str">
        <f t="shared" si="85"/>
        <v/>
      </c>
    </row>
    <row r="1710" spans="16:20">
      <c r="P1710" s="41" t="str">
        <f t="shared" si="83"/>
        <v/>
      </c>
      <c r="Q1710" s="41" t="str">
        <f t="shared" si="84"/>
        <v/>
      </c>
      <c r="R1710" s="41" t="str">
        <f>IFERROR(IF(K1710="handling and wharfage",SUM(P1710:Q1710),IF(OR(K1710="tank",K1710="car",K1710="boat"),INDEX(Rate!$B$4:$M$25,MATCH('Line&amp;Pheonix'!N1710,Rate!$A$4:$A$25,0),MATCH('Line&amp;Pheonix'!L1710,Rate!$B$3:$M$3,0))*O1710*0.8,INDEX(Rate!$B$4:$M$25,MATCH('Line&amp;Pheonix'!N1710,Rate!$A$4:$A$25,0),MATCH('Line&amp;Pheonix'!L1710,Rate!$B$3:$M$3,0))*O1710)),"")</f>
        <v/>
      </c>
      <c r="T1710" s="42" t="str">
        <f t="shared" si="85"/>
        <v/>
      </c>
    </row>
    <row r="1711" spans="16:20">
      <c r="P1711" s="41" t="str">
        <f t="shared" si="83"/>
        <v/>
      </c>
      <c r="Q1711" s="41" t="str">
        <f t="shared" si="84"/>
        <v/>
      </c>
      <c r="R1711" s="41" t="str">
        <f>IFERROR(IF(K1711="handling and wharfage",SUM(P1711:Q1711),IF(OR(K1711="tank",K1711="car",K1711="boat"),INDEX(Rate!$B$4:$M$25,MATCH('Line&amp;Pheonix'!N1711,Rate!$A$4:$A$25,0),MATCH('Line&amp;Pheonix'!L1711,Rate!$B$3:$M$3,0))*O1711*0.8,INDEX(Rate!$B$4:$M$25,MATCH('Line&amp;Pheonix'!N1711,Rate!$A$4:$A$25,0),MATCH('Line&amp;Pheonix'!L1711,Rate!$B$3:$M$3,0))*O1711)),"")</f>
        <v/>
      </c>
      <c r="T1711" s="42" t="str">
        <f t="shared" si="85"/>
        <v/>
      </c>
    </row>
    <row r="1712" spans="16:20">
      <c r="P1712" s="41" t="str">
        <f t="shared" si="83"/>
        <v/>
      </c>
      <c r="Q1712" s="41" t="str">
        <f t="shared" si="84"/>
        <v/>
      </c>
      <c r="R1712" s="41" t="str">
        <f>IFERROR(IF(K1712="handling and wharfage",SUM(P1712:Q1712),IF(OR(K1712="tank",K1712="car",K1712="boat"),INDEX(Rate!$B$4:$M$25,MATCH('Line&amp;Pheonix'!N1712,Rate!$A$4:$A$25,0),MATCH('Line&amp;Pheonix'!L1712,Rate!$B$3:$M$3,0))*O1712*0.8,INDEX(Rate!$B$4:$M$25,MATCH('Line&amp;Pheonix'!N1712,Rate!$A$4:$A$25,0),MATCH('Line&amp;Pheonix'!L1712,Rate!$B$3:$M$3,0))*O1712)),"")</f>
        <v/>
      </c>
      <c r="T1712" s="42" t="str">
        <f t="shared" si="85"/>
        <v/>
      </c>
    </row>
    <row r="1713" spans="16:20">
      <c r="P1713" s="41" t="str">
        <f t="shared" si="83"/>
        <v/>
      </c>
      <c r="Q1713" s="41" t="str">
        <f t="shared" si="84"/>
        <v/>
      </c>
      <c r="R1713" s="41" t="str">
        <f>IFERROR(IF(K1713="handling and wharfage",SUM(P1713:Q1713),IF(OR(K1713="tank",K1713="car",K1713="boat"),INDEX(Rate!$B$4:$M$25,MATCH('Line&amp;Pheonix'!N1713,Rate!$A$4:$A$25,0),MATCH('Line&amp;Pheonix'!L1713,Rate!$B$3:$M$3,0))*O1713*0.8,INDEX(Rate!$B$4:$M$25,MATCH('Line&amp;Pheonix'!N1713,Rate!$A$4:$A$25,0),MATCH('Line&amp;Pheonix'!L1713,Rate!$B$3:$M$3,0))*O1713)),"")</f>
        <v/>
      </c>
      <c r="T1713" s="42" t="str">
        <f t="shared" si="85"/>
        <v/>
      </c>
    </row>
    <row r="1714" spans="16:20">
      <c r="P1714" s="41" t="str">
        <f t="shared" ref="P1714:P1777" si="86">IF(OR(K1714="handling and wharfage",K1714="rau handling and wharfage"),O1714*42.1,"")</f>
        <v/>
      </c>
      <c r="Q1714" s="41" t="str">
        <f t="shared" ref="Q1714:Q1777" si="87">IF(K1714&lt;&gt;"handling and wharfage","",O1714*3.5)</f>
        <v/>
      </c>
      <c r="R1714" s="41" t="str">
        <f>IFERROR(IF(K1714="handling and wharfage",SUM(P1714:Q1714),IF(OR(K1714="tank",K1714="car",K1714="boat"),INDEX(Rate!$B$4:$M$25,MATCH('Line&amp;Pheonix'!N1714,Rate!$A$4:$A$25,0),MATCH('Line&amp;Pheonix'!L1714,Rate!$B$3:$M$3,0))*O1714*0.8,INDEX(Rate!$B$4:$M$25,MATCH('Line&amp;Pheonix'!N1714,Rate!$A$4:$A$25,0),MATCH('Line&amp;Pheonix'!L1714,Rate!$B$3:$M$3,0))*O1714)),"")</f>
        <v/>
      </c>
      <c r="T1714" s="42" t="str">
        <f t="shared" ref="T1714:T1777" si="88">IF(ISBLANK(K1714),"",IF(K1714&lt;&gt;"handling and wharfage","F0070000061A","E31180000331"))</f>
        <v/>
      </c>
    </row>
    <row r="1715" spans="16:20">
      <c r="P1715" s="41" t="str">
        <f t="shared" si="86"/>
        <v/>
      </c>
      <c r="Q1715" s="41" t="str">
        <f t="shared" si="87"/>
        <v/>
      </c>
      <c r="R1715" s="41" t="str">
        <f>IFERROR(IF(K1715="handling and wharfage",SUM(P1715:Q1715),IF(OR(K1715="tank",K1715="car",K1715="boat"),INDEX(Rate!$B$4:$M$25,MATCH('Line&amp;Pheonix'!N1715,Rate!$A$4:$A$25,0),MATCH('Line&amp;Pheonix'!L1715,Rate!$B$3:$M$3,0))*O1715*0.8,INDEX(Rate!$B$4:$M$25,MATCH('Line&amp;Pheonix'!N1715,Rate!$A$4:$A$25,0),MATCH('Line&amp;Pheonix'!L1715,Rate!$B$3:$M$3,0))*O1715)),"")</f>
        <v/>
      </c>
      <c r="T1715" s="42" t="str">
        <f t="shared" si="88"/>
        <v/>
      </c>
    </row>
    <row r="1716" spans="16:20">
      <c r="P1716" s="41" t="str">
        <f t="shared" si="86"/>
        <v/>
      </c>
      <c r="Q1716" s="41" t="str">
        <f t="shared" si="87"/>
        <v/>
      </c>
      <c r="R1716" s="41" t="str">
        <f>IFERROR(IF(K1716="handling and wharfage",SUM(P1716:Q1716),IF(OR(K1716="tank",K1716="car",K1716="boat"),INDEX(Rate!$B$4:$M$25,MATCH('Line&amp;Pheonix'!N1716,Rate!$A$4:$A$25,0),MATCH('Line&amp;Pheonix'!L1716,Rate!$B$3:$M$3,0))*O1716*0.8,INDEX(Rate!$B$4:$M$25,MATCH('Line&amp;Pheonix'!N1716,Rate!$A$4:$A$25,0),MATCH('Line&amp;Pheonix'!L1716,Rate!$B$3:$M$3,0))*O1716)),"")</f>
        <v/>
      </c>
      <c r="T1716" s="42" t="str">
        <f t="shared" si="88"/>
        <v/>
      </c>
    </row>
    <row r="1717" spans="16:20">
      <c r="P1717" s="41" t="str">
        <f t="shared" si="86"/>
        <v/>
      </c>
      <c r="Q1717" s="41" t="str">
        <f t="shared" si="87"/>
        <v/>
      </c>
      <c r="R1717" s="41" t="str">
        <f>IFERROR(IF(K1717="handling and wharfage",SUM(P1717:Q1717),IF(OR(K1717="tank",K1717="car",K1717="boat"),INDEX(Rate!$B$4:$M$25,MATCH('Line&amp;Pheonix'!N1717,Rate!$A$4:$A$25,0),MATCH('Line&amp;Pheonix'!L1717,Rate!$B$3:$M$3,0))*O1717*0.8,INDEX(Rate!$B$4:$M$25,MATCH('Line&amp;Pheonix'!N1717,Rate!$A$4:$A$25,0),MATCH('Line&amp;Pheonix'!L1717,Rate!$B$3:$M$3,0))*O1717)),"")</f>
        <v/>
      </c>
      <c r="T1717" s="42" t="str">
        <f t="shared" si="88"/>
        <v/>
      </c>
    </row>
    <row r="1718" spans="16:20">
      <c r="P1718" s="41" t="str">
        <f t="shared" si="86"/>
        <v/>
      </c>
      <c r="Q1718" s="41" t="str">
        <f t="shared" si="87"/>
        <v/>
      </c>
      <c r="R1718" s="41" t="str">
        <f>IFERROR(IF(K1718="handling and wharfage",SUM(P1718:Q1718),IF(OR(K1718="tank",K1718="car",K1718="boat"),INDEX(Rate!$B$4:$M$25,MATCH('Line&amp;Pheonix'!N1718,Rate!$A$4:$A$25,0),MATCH('Line&amp;Pheonix'!L1718,Rate!$B$3:$M$3,0))*O1718*0.8,INDEX(Rate!$B$4:$M$25,MATCH('Line&amp;Pheonix'!N1718,Rate!$A$4:$A$25,0),MATCH('Line&amp;Pheonix'!L1718,Rate!$B$3:$M$3,0))*O1718)),"")</f>
        <v/>
      </c>
      <c r="T1718" s="42" t="str">
        <f t="shared" si="88"/>
        <v/>
      </c>
    </row>
    <row r="1719" spans="16:20">
      <c r="P1719" s="41" t="str">
        <f t="shared" si="86"/>
        <v/>
      </c>
      <c r="Q1719" s="41" t="str">
        <f t="shared" si="87"/>
        <v/>
      </c>
      <c r="R1719" s="41" t="str">
        <f>IFERROR(IF(K1719="handling and wharfage",SUM(P1719:Q1719),IF(OR(K1719="tank",K1719="car",K1719="boat"),INDEX(Rate!$B$4:$M$25,MATCH('Line&amp;Pheonix'!N1719,Rate!$A$4:$A$25,0),MATCH('Line&amp;Pheonix'!L1719,Rate!$B$3:$M$3,0))*O1719*0.8,INDEX(Rate!$B$4:$M$25,MATCH('Line&amp;Pheonix'!N1719,Rate!$A$4:$A$25,0),MATCH('Line&amp;Pheonix'!L1719,Rate!$B$3:$M$3,0))*O1719)),"")</f>
        <v/>
      </c>
      <c r="T1719" s="42" t="str">
        <f t="shared" si="88"/>
        <v/>
      </c>
    </row>
    <row r="1720" spans="16:20">
      <c r="P1720" s="41" t="str">
        <f t="shared" si="86"/>
        <v/>
      </c>
      <c r="Q1720" s="41" t="str">
        <f t="shared" si="87"/>
        <v/>
      </c>
      <c r="R1720" s="41" t="str">
        <f>IFERROR(IF(K1720="handling and wharfage",SUM(P1720:Q1720),IF(OR(K1720="tank",K1720="car",K1720="boat"),INDEX(Rate!$B$4:$M$25,MATCH('Line&amp;Pheonix'!N1720,Rate!$A$4:$A$25,0),MATCH('Line&amp;Pheonix'!L1720,Rate!$B$3:$M$3,0))*O1720*0.8,INDEX(Rate!$B$4:$M$25,MATCH('Line&amp;Pheonix'!N1720,Rate!$A$4:$A$25,0),MATCH('Line&amp;Pheonix'!L1720,Rate!$B$3:$M$3,0))*O1720)),"")</f>
        <v/>
      </c>
      <c r="T1720" s="42" t="str">
        <f t="shared" si="88"/>
        <v/>
      </c>
    </row>
    <row r="1721" spans="16:20">
      <c r="P1721" s="41" t="str">
        <f t="shared" si="86"/>
        <v/>
      </c>
      <c r="Q1721" s="41" t="str">
        <f t="shared" si="87"/>
        <v/>
      </c>
      <c r="R1721" s="41" t="str">
        <f>IFERROR(IF(K1721="handling and wharfage",SUM(P1721:Q1721),IF(OR(K1721="tank",K1721="car",K1721="boat"),INDEX(Rate!$B$4:$M$25,MATCH('Line&amp;Pheonix'!N1721,Rate!$A$4:$A$25,0),MATCH('Line&amp;Pheonix'!L1721,Rate!$B$3:$M$3,0))*O1721*0.8,INDEX(Rate!$B$4:$M$25,MATCH('Line&amp;Pheonix'!N1721,Rate!$A$4:$A$25,0),MATCH('Line&amp;Pheonix'!L1721,Rate!$B$3:$M$3,0))*O1721)),"")</f>
        <v/>
      </c>
      <c r="T1721" s="42" t="str">
        <f t="shared" si="88"/>
        <v/>
      </c>
    </row>
    <row r="1722" spans="16:20">
      <c r="P1722" s="41" t="str">
        <f t="shared" si="86"/>
        <v/>
      </c>
      <c r="Q1722" s="41" t="str">
        <f t="shared" si="87"/>
        <v/>
      </c>
      <c r="R1722" s="41" t="str">
        <f>IFERROR(IF(K1722="handling and wharfage",SUM(P1722:Q1722),IF(OR(K1722="tank",K1722="car",K1722="boat"),INDEX(Rate!$B$4:$M$25,MATCH('Line&amp;Pheonix'!N1722,Rate!$A$4:$A$25,0),MATCH('Line&amp;Pheonix'!L1722,Rate!$B$3:$M$3,0))*O1722*0.8,INDEX(Rate!$B$4:$M$25,MATCH('Line&amp;Pheonix'!N1722,Rate!$A$4:$A$25,0),MATCH('Line&amp;Pheonix'!L1722,Rate!$B$3:$M$3,0))*O1722)),"")</f>
        <v/>
      </c>
      <c r="T1722" s="42" t="str">
        <f t="shared" si="88"/>
        <v/>
      </c>
    </row>
    <row r="1723" spans="16:20">
      <c r="P1723" s="41" t="str">
        <f t="shared" si="86"/>
        <v/>
      </c>
      <c r="Q1723" s="41" t="str">
        <f t="shared" si="87"/>
        <v/>
      </c>
      <c r="R1723" s="41" t="str">
        <f>IFERROR(IF(K1723="handling and wharfage",SUM(P1723:Q1723),IF(OR(K1723="tank",K1723="car",K1723="boat"),INDEX(Rate!$B$4:$M$25,MATCH('Line&amp;Pheonix'!N1723,Rate!$A$4:$A$25,0),MATCH('Line&amp;Pheonix'!L1723,Rate!$B$3:$M$3,0))*O1723*0.8,INDEX(Rate!$B$4:$M$25,MATCH('Line&amp;Pheonix'!N1723,Rate!$A$4:$A$25,0),MATCH('Line&amp;Pheonix'!L1723,Rate!$B$3:$M$3,0))*O1723)),"")</f>
        <v/>
      </c>
      <c r="T1723" s="42" t="str">
        <f t="shared" si="88"/>
        <v/>
      </c>
    </row>
    <row r="1724" spans="16:20">
      <c r="P1724" s="41" t="str">
        <f t="shared" si="86"/>
        <v/>
      </c>
      <c r="Q1724" s="41" t="str">
        <f t="shared" si="87"/>
        <v/>
      </c>
      <c r="R1724" s="41" t="str">
        <f>IFERROR(IF(K1724="handling and wharfage",SUM(P1724:Q1724),IF(OR(K1724="tank",K1724="car",K1724="boat"),INDEX(Rate!$B$4:$M$25,MATCH('Line&amp;Pheonix'!N1724,Rate!$A$4:$A$25,0),MATCH('Line&amp;Pheonix'!L1724,Rate!$B$3:$M$3,0))*O1724*0.8,INDEX(Rate!$B$4:$M$25,MATCH('Line&amp;Pheonix'!N1724,Rate!$A$4:$A$25,0),MATCH('Line&amp;Pheonix'!L1724,Rate!$B$3:$M$3,0))*O1724)),"")</f>
        <v/>
      </c>
      <c r="T1724" s="42" t="str">
        <f t="shared" si="88"/>
        <v/>
      </c>
    </row>
    <row r="1725" spans="16:20">
      <c r="P1725" s="41" t="str">
        <f t="shared" si="86"/>
        <v/>
      </c>
      <c r="Q1725" s="41" t="str">
        <f t="shared" si="87"/>
        <v/>
      </c>
      <c r="R1725" s="41" t="str">
        <f>IFERROR(IF(K1725="handling and wharfage",SUM(P1725:Q1725),IF(OR(K1725="tank",K1725="car",K1725="boat"),INDEX(Rate!$B$4:$M$25,MATCH('Line&amp;Pheonix'!N1725,Rate!$A$4:$A$25,0),MATCH('Line&amp;Pheonix'!L1725,Rate!$B$3:$M$3,0))*O1725*0.8,INDEX(Rate!$B$4:$M$25,MATCH('Line&amp;Pheonix'!N1725,Rate!$A$4:$A$25,0),MATCH('Line&amp;Pheonix'!L1725,Rate!$B$3:$M$3,0))*O1725)),"")</f>
        <v/>
      </c>
      <c r="T1725" s="42" t="str">
        <f t="shared" si="88"/>
        <v/>
      </c>
    </row>
    <row r="1726" spans="16:20">
      <c r="P1726" s="41" t="str">
        <f t="shared" si="86"/>
        <v/>
      </c>
      <c r="Q1726" s="41" t="str">
        <f t="shared" si="87"/>
        <v/>
      </c>
      <c r="R1726" s="41" t="str">
        <f>IFERROR(IF(K1726="handling and wharfage",SUM(P1726:Q1726),IF(OR(K1726="tank",K1726="car",K1726="boat"),INDEX(Rate!$B$4:$M$25,MATCH('Line&amp;Pheonix'!N1726,Rate!$A$4:$A$25,0),MATCH('Line&amp;Pheonix'!L1726,Rate!$B$3:$M$3,0))*O1726*0.8,INDEX(Rate!$B$4:$M$25,MATCH('Line&amp;Pheonix'!N1726,Rate!$A$4:$A$25,0),MATCH('Line&amp;Pheonix'!L1726,Rate!$B$3:$M$3,0))*O1726)),"")</f>
        <v/>
      </c>
      <c r="T1726" s="42" t="str">
        <f t="shared" si="88"/>
        <v/>
      </c>
    </row>
    <row r="1727" spans="16:20">
      <c r="P1727" s="41" t="str">
        <f t="shared" si="86"/>
        <v/>
      </c>
      <c r="Q1727" s="41" t="str">
        <f t="shared" si="87"/>
        <v/>
      </c>
      <c r="R1727" s="41" t="str">
        <f>IFERROR(IF(K1727="handling and wharfage",SUM(P1727:Q1727),IF(OR(K1727="tank",K1727="car",K1727="boat"),INDEX(Rate!$B$4:$M$25,MATCH('Line&amp;Pheonix'!N1727,Rate!$A$4:$A$25,0),MATCH('Line&amp;Pheonix'!L1727,Rate!$B$3:$M$3,0))*O1727*0.8,INDEX(Rate!$B$4:$M$25,MATCH('Line&amp;Pheonix'!N1727,Rate!$A$4:$A$25,0),MATCH('Line&amp;Pheonix'!L1727,Rate!$B$3:$M$3,0))*O1727)),"")</f>
        <v/>
      </c>
      <c r="T1727" s="42" t="str">
        <f t="shared" si="88"/>
        <v/>
      </c>
    </row>
    <row r="1728" spans="16:20">
      <c r="P1728" s="41" t="str">
        <f t="shared" si="86"/>
        <v/>
      </c>
      <c r="Q1728" s="41" t="str">
        <f t="shared" si="87"/>
        <v/>
      </c>
      <c r="R1728" s="41" t="str">
        <f>IFERROR(IF(K1728="handling and wharfage",SUM(P1728:Q1728),IF(OR(K1728="tank",K1728="car",K1728="boat"),INDEX(Rate!$B$4:$M$25,MATCH('Line&amp;Pheonix'!N1728,Rate!$A$4:$A$25,0),MATCH('Line&amp;Pheonix'!L1728,Rate!$B$3:$M$3,0))*O1728*0.8,INDEX(Rate!$B$4:$M$25,MATCH('Line&amp;Pheonix'!N1728,Rate!$A$4:$A$25,0),MATCH('Line&amp;Pheonix'!L1728,Rate!$B$3:$M$3,0))*O1728)),"")</f>
        <v/>
      </c>
      <c r="T1728" s="42" t="str">
        <f t="shared" si="88"/>
        <v/>
      </c>
    </row>
    <row r="1729" spans="16:20">
      <c r="P1729" s="41" t="str">
        <f t="shared" si="86"/>
        <v/>
      </c>
      <c r="Q1729" s="41" t="str">
        <f t="shared" si="87"/>
        <v/>
      </c>
      <c r="R1729" s="41" t="str">
        <f>IFERROR(IF(K1729="handling and wharfage",SUM(P1729:Q1729),IF(OR(K1729="tank",K1729="car",K1729="boat"),INDEX(Rate!$B$4:$M$25,MATCH('Line&amp;Pheonix'!N1729,Rate!$A$4:$A$25,0),MATCH('Line&amp;Pheonix'!L1729,Rate!$B$3:$M$3,0))*O1729*0.8,INDEX(Rate!$B$4:$M$25,MATCH('Line&amp;Pheonix'!N1729,Rate!$A$4:$A$25,0),MATCH('Line&amp;Pheonix'!L1729,Rate!$B$3:$M$3,0))*O1729)),"")</f>
        <v/>
      </c>
      <c r="T1729" s="42" t="str">
        <f t="shared" si="88"/>
        <v/>
      </c>
    </row>
    <row r="1730" spans="16:20">
      <c r="P1730" s="41" t="str">
        <f t="shared" si="86"/>
        <v/>
      </c>
      <c r="Q1730" s="41" t="str">
        <f t="shared" si="87"/>
        <v/>
      </c>
      <c r="R1730" s="41" t="str">
        <f>IFERROR(IF(K1730="handling and wharfage",SUM(P1730:Q1730),IF(OR(K1730="tank",K1730="car",K1730="boat"),INDEX(Rate!$B$4:$M$25,MATCH('Line&amp;Pheonix'!N1730,Rate!$A$4:$A$25,0),MATCH('Line&amp;Pheonix'!L1730,Rate!$B$3:$M$3,0))*O1730*0.8,INDEX(Rate!$B$4:$M$25,MATCH('Line&amp;Pheonix'!N1730,Rate!$A$4:$A$25,0),MATCH('Line&amp;Pheonix'!L1730,Rate!$B$3:$M$3,0))*O1730)),"")</f>
        <v/>
      </c>
      <c r="T1730" s="42" t="str">
        <f t="shared" si="88"/>
        <v/>
      </c>
    </row>
    <row r="1731" spans="16:20">
      <c r="P1731" s="41" t="str">
        <f t="shared" si="86"/>
        <v/>
      </c>
      <c r="Q1731" s="41" t="str">
        <f t="shared" si="87"/>
        <v/>
      </c>
      <c r="R1731" s="41" t="str">
        <f>IFERROR(IF(K1731="handling and wharfage",SUM(P1731:Q1731),IF(OR(K1731="tank",K1731="car",K1731="boat"),INDEX(Rate!$B$4:$M$25,MATCH('Line&amp;Pheonix'!N1731,Rate!$A$4:$A$25,0),MATCH('Line&amp;Pheonix'!L1731,Rate!$B$3:$M$3,0))*O1731*0.8,INDEX(Rate!$B$4:$M$25,MATCH('Line&amp;Pheonix'!N1731,Rate!$A$4:$A$25,0),MATCH('Line&amp;Pheonix'!L1731,Rate!$B$3:$M$3,0))*O1731)),"")</f>
        <v/>
      </c>
      <c r="T1731" s="42" t="str">
        <f t="shared" si="88"/>
        <v/>
      </c>
    </row>
    <row r="1732" spans="16:20">
      <c r="P1732" s="41" t="str">
        <f t="shared" si="86"/>
        <v/>
      </c>
      <c r="Q1732" s="41" t="str">
        <f t="shared" si="87"/>
        <v/>
      </c>
      <c r="R1732" s="41" t="str">
        <f>IFERROR(IF(K1732="handling and wharfage",SUM(P1732:Q1732),IF(OR(K1732="tank",K1732="car",K1732="boat"),INDEX(Rate!$B$4:$M$25,MATCH('Line&amp;Pheonix'!N1732,Rate!$A$4:$A$25,0),MATCH('Line&amp;Pheonix'!L1732,Rate!$B$3:$M$3,0))*O1732*0.8,INDEX(Rate!$B$4:$M$25,MATCH('Line&amp;Pheonix'!N1732,Rate!$A$4:$A$25,0),MATCH('Line&amp;Pheonix'!L1732,Rate!$B$3:$M$3,0))*O1732)),"")</f>
        <v/>
      </c>
      <c r="T1732" s="42" t="str">
        <f t="shared" si="88"/>
        <v/>
      </c>
    </row>
    <row r="1733" spans="16:20">
      <c r="P1733" s="41" t="str">
        <f t="shared" si="86"/>
        <v/>
      </c>
      <c r="Q1733" s="41" t="str">
        <f t="shared" si="87"/>
        <v/>
      </c>
      <c r="R1733" s="41" t="str">
        <f>IFERROR(IF(K1733="handling and wharfage",SUM(P1733:Q1733),IF(OR(K1733="tank",K1733="car",K1733="boat"),INDEX(Rate!$B$4:$M$25,MATCH('Line&amp;Pheonix'!N1733,Rate!$A$4:$A$25,0),MATCH('Line&amp;Pheonix'!L1733,Rate!$B$3:$M$3,0))*O1733*0.8,INDEX(Rate!$B$4:$M$25,MATCH('Line&amp;Pheonix'!N1733,Rate!$A$4:$A$25,0),MATCH('Line&amp;Pheonix'!L1733,Rate!$B$3:$M$3,0))*O1733)),"")</f>
        <v/>
      </c>
      <c r="T1733" s="42" t="str">
        <f t="shared" si="88"/>
        <v/>
      </c>
    </row>
    <row r="1734" spans="16:20">
      <c r="P1734" s="41" t="str">
        <f t="shared" si="86"/>
        <v/>
      </c>
      <c r="Q1734" s="41" t="str">
        <f t="shared" si="87"/>
        <v/>
      </c>
      <c r="R1734" s="41" t="str">
        <f>IFERROR(IF(K1734="handling and wharfage",SUM(P1734:Q1734),IF(OR(K1734="tank",K1734="car",K1734="boat"),INDEX(Rate!$B$4:$M$25,MATCH('Line&amp;Pheonix'!N1734,Rate!$A$4:$A$25,0),MATCH('Line&amp;Pheonix'!L1734,Rate!$B$3:$M$3,0))*O1734*0.8,INDEX(Rate!$B$4:$M$25,MATCH('Line&amp;Pheonix'!N1734,Rate!$A$4:$A$25,0),MATCH('Line&amp;Pheonix'!L1734,Rate!$B$3:$M$3,0))*O1734)),"")</f>
        <v/>
      </c>
      <c r="T1734" s="42" t="str">
        <f t="shared" si="88"/>
        <v/>
      </c>
    </row>
    <row r="1735" spans="16:20">
      <c r="P1735" s="41" t="str">
        <f t="shared" si="86"/>
        <v/>
      </c>
      <c r="Q1735" s="41" t="str">
        <f t="shared" si="87"/>
        <v/>
      </c>
      <c r="R1735" s="41" t="str">
        <f>IFERROR(IF(K1735="handling and wharfage",SUM(P1735:Q1735),IF(OR(K1735="tank",K1735="car",K1735="boat"),INDEX(Rate!$B$4:$M$25,MATCH('Line&amp;Pheonix'!N1735,Rate!$A$4:$A$25,0),MATCH('Line&amp;Pheonix'!L1735,Rate!$B$3:$M$3,0))*O1735*0.8,INDEX(Rate!$B$4:$M$25,MATCH('Line&amp;Pheonix'!N1735,Rate!$A$4:$A$25,0),MATCH('Line&amp;Pheonix'!L1735,Rate!$B$3:$M$3,0))*O1735)),"")</f>
        <v/>
      </c>
      <c r="T1735" s="42" t="str">
        <f t="shared" si="88"/>
        <v/>
      </c>
    </row>
    <row r="1736" spans="16:20">
      <c r="P1736" s="41" t="str">
        <f t="shared" si="86"/>
        <v/>
      </c>
      <c r="Q1736" s="41" t="str">
        <f t="shared" si="87"/>
        <v/>
      </c>
      <c r="R1736" s="41" t="str">
        <f>IFERROR(IF(K1736="handling and wharfage",SUM(P1736:Q1736),IF(OR(K1736="tank",K1736="car",K1736="boat"),INDEX(Rate!$B$4:$M$25,MATCH('Line&amp;Pheonix'!N1736,Rate!$A$4:$A$25,0),MATCH('Line&amp;Pheonix'!L1736,Rate!$B$3:$M$3,0))*O1736*0.8,INDEX(Rate!$B$4:$M$25,MATCH('Line&amp;Pheonix'!N1736,Rate!$A$4:$A$25,0),MATCH('Line&amp;Pheonix'!L1736,Rate!$B$3:$M$3,0))*O1736)),"")</f>
        <v/>
      </c>
      <c r="T1736" s="42" t="str">
        <f t="shared" si="88"/>
        <v/>
      </c>
    </row>
    <row r="1737" spans="16:20">
      <c r="P1737" s="41" t="str">
        <f t="shared" si="86"/>
        <v/>
      </c>
      <c r="Q1737" s="41" t="str">
        <f t="shared" si="87"/>
        <v/>
      </c>
      <c r="R1737" s="41" t="str">
        <f>IFERROR(IF(K1737="handling and wharfage",SUM(P1737:Q1737),IF(OR(K1737="tank",K1737="car",K1737="boat"),INDEX(Rate!$B$4:$M$25,MATCH('Line&amp;Pheonix'!N1737,Rate!$A$4:$A$25,0),MATCH('Line&amp;Pheonix'!L1737,Rate!$B$3:$M$3,0))*O1737*0.8,INDEX(Rate!$B$4:$M$25,MATCH('Line&amp;Pheonix'!N1737,Rate!$A$4:$A$25,0),MATCH('Line&amp;Pheonix'!L1737,Rate!$B$3:$M$3,0))*O1737)),"")</f>
        <v/>
      </c>
      <c r="T1737" s="42" t="str">
        <f t="shared" si="88"/>
        <v/>
      </c>
    </row>
    <row r="1738" spans="16:20">
      <c r="P1738" s="41" t="str">
        <f t="shared" si="86"/>
        <v/>
      </c>
      <c r="Q1738" s="41" t="str">
        <f t="shared" si="87"/>
        <v/>
      </c>
      <c r="R1738" s="41" t="str">
        <f>IFERROR(IF(K1738="handling and wharfage",SUM(P1738:Q1738),IF(OR(K1738="tank",K1738="car",K1738="boat"),INDEX(Rate!$B$4:$M$25,MATCH('Line&amp;Pheonix'!N1738,Rate!$A$4:$A$25,0),MATCH('Line&amp;Pheonix'!L1738,Rate!$B$3:$M$3,0))*O1738*0.8,INDEX(Rate!$B$4:$M$25,MATCH('Line&amp;Pheonix'!N1738,Rate!$A$4:$A$25,0),MATCH('Line&amp;Pheonix'!L1738,Rate!$B$3:$M$3,0))*O1738)),"")</f>
        <v/>
      </c>
      <c r="T1738" s="42" t="str">
        <f t="shared" si="88"/>
        <v/>
      </c>
    </row>
    <row r="1739" spans="16:20">
      <c r="P1739" s="41" t="str">
        <f t="shared" si="86"/>
        <v/>
      </c>
      <c r="Q1739" s="41" t="str">
        <f t="shared" si="87"/>
        <v/>
      </c>
      <c r="R1739" s="41" t="str">
        <f>IFERROR(IF(K1739="handling and wharfage",SUM(P1739:Q1739),IF(OR(K1739="tank",K1739="car",K1739="boat"),INDEX(Rate!$B$4:$M$25,MATCH('Line&amp;Pheonix'!N1739,Rate!$A$4:$A$25,0),MATCH('Line&amp;Pheonix'!L1739,Rate!$B$3:$M$3,0))*O1739*0.8,INDEX(Rate!$B$4:$M$25,MATCH('Line&amp;Pheonix'!N1739,Rate!$A$4:$A$25,0),MATCH('Line&amp;Pheonix'!L1739,Rate!$B$3:$M$3,0))*O1739)),"")</f>
        <v/>
      </c>
      <c r="T1739" s="42" t="str">
        <f t="shared" si="88"/>
        <v/>
      </c>
    </row>
    <row r="1740" spans="16:20">
      <c r="P1740" s="41" t="str">
        <f t="shared" si="86"/>
        <v/>
      </c>
      <c r="Q1740" s="41" t="str">
        <f t="shared" si="87"/>
        <v/>
      </c>
      <c r="R1740" s="41" t="str">
        <f>IFERROR(IF(K1740="handling and wharfage",SUM(P1740:Q1740),IF(OR(K1740="tank",K1740="car",K1740="boat"),INDEX(Rate!$B$4:$M$25,MATCH('Line&amp;Pheonix'!N1740,Rate!$A$4:$A$25,0),MATCH('Line&amp;Pheonix'!L1740,Rate!$B$3:$M$3,0))*O1740*0.8,INDEX(Rate!$B$4:$M$25,MATCH('Line&amp;Pheonix'!N1740,Rate!$A$4:$A$25,0),MATCH('Line&amp;Pheonix'!L1740,Rate!$B$3:$M$3,0))*O1740)),"")</f>
        <v/>
      </c>
      <c r="T1740" s="42" t="str">
        <f t="shared" si="88"/>
        <v/>
      </c>
    </row>
    <row r="1741" spans="16:20">
      <c r="P1741" s="41" t="str">
        <f t="shared" si="86"/>
        <v/>
      </c>
      <c r="Q1741" s="41" t="str">
        <f t="shared" si="87"/>
        <v/>
      </c>
      <c r="R1741" s="41" t="str">
        <f>IFERROR(IF(K1741="handling and wharfage",SUM(P1741:Q1741),IF(OR(K1741="tank",K1741="car",K1741="boat"),INDEX(Rate!$B$4:$M$25,MATCH('Line&amp;Pheonix'!N1741,Rate!$A$4:$A$25,0),MATCH('Line&amp;Pheonix'!L1741,Rate!$B$3:$M$3,0))*O1741*0.8,INDEX(Rate!$B$4:$M$25,MATCH('Line&amp;Pheonix'!N1741,Rate!$A$4:$A$25,0),MATCH('Line&amp;Pheonix'!L1741,Rate!$B$3:$M$3,0))*O1741)),"")</f>
        <v/>
      </c>
      <c r="T1741" s="42" t="str">
        <f t="shared" si="88"/>
        <v/>
      </c>
    </row>
    <row r="1742" spans="16:20">
      <c r="P1742" s="41" t="str">
        <f t="shared" si="86"/>
        <v/>
      </c>
      <c r="Q1742" s="41" t="str">
        <f t="shared" si="87"/>
        <v/>
      </c>
      <c r="R1742" s="41" t="str">
        <f>IFERROR(IF(K1742="handling and wharfage",SUM(P1742:Q1742),IF(OR(K1742="tank",K1742="car",K1742="boat"),INDEX(Rate!$B$4:$M$25,MATCH('Line&amp;Pheonix'!N1742,Rate!$A$4:$A$25,0),MATCH('Line&amp;Pheonix'!L1742,Rate!$B$3:$M$3,0))*O1742*0.8,INDEX(Rate!$B$4:$M$25,MATCH('Line&amp;Pheonix'!N1742,Rate!$A$4:$A$25,0),MATCH('Line&amp;Pheonix'!L1742,Rate!$B$3:$M$3,0))*O1742)),"")</f>
        <v/>
      </c>
      <c r="T1742" s="42" t="str">
        <f t="shared" si="88"/>
        <v/>
      </c>
    </row>
    <row r="1743" spans="16:20">
      <c r="P1743" s="41" t="str">
        <f t="shared" si="86"/>
        <v/>
      </c>
      <c r="Q1743" s="41" t="str">
        <f t="shared" si="87"/>
        <v/>
      </c>
      <c r="R1743" s="41" t="str">
        <f>IFERROR(IF(K1743="handling and wharfage",SUM(P1743:Q1743),IF(OR(K1743="tank",K1743="car",K1743="boat"),INDEX(Rate!$B$4:$M$25,MATCH('Line&amp;Pheonix'!N1743,Rate!$A$4:$A$25,0),MATCH('Line&amp;Pheonix'!L1743,Rate!$B$3:$M$3,0))*O1743*0.8,INDEX(Rate!$B$4:$M$25,MATCH('Line&amp;Pheonix'!N1743,Rate!$A$4:$A$25,0),MATCH('Line&amp;Pheonix'!L1743,Rate!$B$3:$M$3,0))*O1743)),"")</f>
        <v/>
      </c>
      <c r="T1743" s="42" t="str">
        <f t="shared" si="88"/>
        <v/>
      </c>
    </row>
    <row r="1744" spans="16:20">
      <c r="P1744" s="41" t="str">
        <f t="shared" si="86"/>
        <v/>
      </c>
      <c r="Q1744" s="41" t="str">
        <f t="shared" si="87"/>
        <v/>
      </c>
      <c r="R1744" s="41" t="str">
        <f>IFERROR(IF(K1744="handling and wharfage",SUM(P1744:Q1744),IF(OR(K1744="tank",K1744="car",K1744="boat"),INDEX(Rate!$B$4:$M$25,MATCH('Line&amp;Pheonix'!N1744,Rate!$A$4:$A$25,0),MATCH('Line&amp;Pheonix'!L1744,Rate!$B$3:$M$3,0))*O1744*0.8,INDEX(Rate!$B$4:$M$25,MATCH('Line&amp;Pheonix'!N1744,Rate!$A$4:$A$25,0),MATCH('Line&amp;Pheonix'!L1744,Rate!$B$3:$M$3,0))*O1744)),"")</f>
        <v/>
      </c>
      <c r="T1744" s="42" t="str">
        <f t="shared" si="88"/>
        <v/>
      </c>
    </row>
    <row r="1745" spans="16:20">
      <c r="P1745" s="41" t="str">
        <f t="shared" si="86"/>
        <v/>
      </c>
      <c r="Q1745" s="41" t="str">
        <f t="shared" si="87"/>
        <v/>
      </c>
      <c r="R1745" s="41" t="str">
        <f>IFERROR(IF(K1745="handling and wharfage",SUM(P1745:Q1745),IF(OR(K1745="tank",K1745="car",K1745="boat"),INDEX(Rate!$B$4:$M$25,MATCH('Line&amp;Pheonix'!N1745,Rate!$A$4:$A$25,0),MATCH('Line&amp;Pheonix'!L1745,Rate!$B$3:$M$3,0))*O1745*0.8,INDEX(Rate!$B$4:$M$25,MATCH('Line&amp;Pheonix'!N1745,Rate!$A$4:$A$25,0),MATCH('Line&amp;Pheonix'!L1745,Rate!$B$3:$M$3,0))*O1745)),"")</f>
        <v/>
      </c>
      <c r="T1745" s="42" t="str">
        <f t="shared" si="88"/>
        <v/>
      </c>
    </row>
    <row r="1746" spans="16:20">
      <c r="P1746" s="41" t="str">
        <f t="shared" si="86"/>
        <v/>
      </c>
      <c r="Q1746" s="41" t="str">
        <f t="shared" si="87"/>
        <v/>
      </c>
      <c r="R1746" s="41" t="str">
        <f>IFERROR(IF(K1746="handling and wharfage",SUM(P1746:Q1746),IF(OR(K1746="tank",K1746="car",K1746="boat"),INDEX(Rate!$B$4:$M$25,MATCH('Line&amp;Pheonix'!N1746,Rate!$A$4:$A$25,0),MATCH('Line&amp;Pheonix'!L1746,Rate!$B$3:$M$3,0))*O1746*0.8,INDEX(Rate!$B$4:$M$25,MATCH('Line&amp;Pheonix'!N1746,Rate!$A$4:$A$25,0),MATCH('Line&amp;Pheonix'!L1746,Rate!$B$3:$M$3,0))*O1746)),"")</f>
        <v/>
      </c>
      <c r="T1746" s="42" t="str">
        <f t="shared" si="88"/>
        <v/>
      </c>
    </row>
    <row r="1747" spans="16:20">
      <c r="P1747" s="41" t="str">
        <f t="shared" si="86"/>
        <v/>
      </c>
      <c r="Q1747" s="41" t="str">
        <f t="shared" si="87"/>
        <v/>
      </c>
      <c r="R1747" s="41" t="str">
        <f>IFERROR(IF(K1747="handling and wharfage",SUM(P1747:Q1747),IF(OR(K1747="tank",K1747="car",K1747="boat"),INDEX(Rate!$B$4:$M$25,MATCH('Line&amp;Pheonix'!N1747,Rate!$A$4:$A$25,0),MATCH('Line&amp;Pheonix'!L1747,Rate!$B$3:$M$3,0))*O1747*0.8,INDEX(Rate!$B$4:$M$25,MATCH('Line&amp;Pheonix'!N1747,Rate!$A$4:$A$25,0),MATCH('Line&amp;Pheonix'!L1747,Rate!$B$3:$M$3,0))*O1747)),"")</f>
        <v/>
      </c>
      <c r="T1747" s="42" t="str">
        <f t="shared" si="88"/>
        <v/>
      </c>
    </row>
    <row r="1748" spans="16:20">
      <c r="P1748" s="41" t="str">
        <f t="shared" si="86"/>
        <v/>
      </c>
      <c r="Q1748" s="41" t="str">
        <f t="shared" si="87"/>
        <v/>
      </c>
      <c r="R1748" s="41" t="str">
        <f>IFERROR(IF(K1748="handling and wharfage",SUM(P1748:Q1748),IF(OR(K1748="tank",K1748="car",K1748="boat"),INDEX(Rate!$B$4:$M$25,MATCH('Line&amp;Pheonix'!N1748,Rate!$A$4:$A$25,0),MATCH('Line&amp;Pheonix'!L1748,Rate!$B$3:$M$3,0))*O1748*0.8,INDEX(Rate!$B$4:$M$25,MATCH('Line&amp;Pheonix'!N1748,Rate!$A$4:$A$25,0),MATCH('Line&amp;Pheonix'!L1748,Rate!$B$3:$M$3,0))*O1748)),"")</f>
        <v/>
      </c>
      <c r="T1748" s="42" t="str">
        <f t="shared" si="88"/>
        <v/>
      </c>
    </row>
    <row r="1749" spans="16:20">
      <c r="P1749" s="41" t="str">
        <f t="shared" si="86"/>
        <v/>
      </c>
      <c r="Q1749" s="41" t="str">
        <f t="shared" si="87"/>
        <v/>
      </c>
      <c r="R1749" s="41" t="str">
        <f>IFERROR(IF(K1749="handling and wharfage",SUM(P1749:Q1749),IF(OR(K1749="tank",K1749="car",K1749="boat"),INDEX(Rate!$B$4:$M$25,MATCH('Line&amp;Pheonix'!N1749,Rate!$A$4:$A$25,0),MATCH('Line&amp;Pheonix'!L1749,Rate!$B$3:$M$3,0))*O1749*0.8,INDEX(Rate!$B$4:$M$25,MATCH('Line&amp;Pheonix'!N1749,Rate!$A$4:$A$25,0),MATCH('Line&amp;Pheonix'!L1749,Rate!$B$3:$M$3,0))*O1749)),"")</f>
        <v/>
      </c>
      <c r="T1749" s="42" t="str">
        <f t="shared" si="88"/>
        <v/>
      </c>
    </row>
    <row r="1750" spans="16:20">
      <c r="P1750" s="41" t="str">
        <f t="shared" si="86"/>
        <v/>
      </c>
      <c r="Q1750" s="41" t="str">
        <f t="shared" si="87"/>
        <v/>
      </c>
      <c r="R1750" s="41" t="str">
        <f>IFERROR(IF(K1750="handling and wharfage",SUM(P1750:Q1750),IF(OR(K1750="tank",K1750="car",K1750="boat"),INDEX(Rate!$B$4:$M$25,MATCH('Line&amp;Pheonix'!N1750,Rate!$A$4:$A$25,0),MATCH('Line&amp;Pheonix'!L1750,Rate!$B$3:$M$3,0))*O1750*0.8,INDEX(Rate!$B$4:$M$25,MATCH('Line&amp;Pheonix'!N1750,Rate!$A$4:$A$25,0),MATCH('Line&amp;Pheonix'!L1750,Rate!$B$3:$M$3,0))*O1750)),"")</f>
        <v/>
      </c>
      <c r="T1750" s="42" t="str">
        <f t="shared" si="88"/>
        <v/>
      </c>
    </row>
    <row r="1751" spans="16:20">
      <c r="P1751" s="41" t="str">
        <f t="shared" si="86"/>
        <v/>
      </c>
      <c r="Q1751" s="41" t="str">
        <f t="shared" si="87"/>
        <v/>
      </c>
      <c r="R1751" s="41" t="str">
        <f>IFERROR(IF(K1751="handling and wharfage",SUM(P1751:Q1751),IF(OR(K1751="tank",K1751="car",K1751="boat"),INDEX(Rate!$B$4:$M$25,MATCH('Line&amp;Pheonix'!N1751,Rate!$A$4:$A$25,0),MATCH('Line&amp;Pheonix'!L1751,Rate!$B$3:$M$3,0))*O1751*0.8,INDEX(Rate!$B$4:$M$25,MATCH('Line&amp;Pheonix'!N1751,Rate!$A$4:$A$25,0),MATCH('Line&amp;Pheonix'!L1751,Rate!$B$3:$M$3,0))*O1751)),"")</f>
        <v/>
      </c>
      <c r="T1751" s="42" t="str">
        <f t="shared" si="88"/>
        <v/>
      </c>
    </row>
    <row r="1752" spans="16:20">
      <c r="P1752" s="41" t="str">
        <f t="shared" si="86"/>
        <v/>
      </c>
      <c r="Q1752" s="41" t="str">
        <f t="shared" si="87"/>
        <v/>
      </c>
      <c r="R1752" s="41" t="str">
        <f>IFERROR(IF(K1752="handling and wharfage",SUM(P1752:Q1752),IF(OR(K1752="tank",K1752="car",K1752="boat"),INDEX(Rate!$B$4:$M$25,MATCH('Line&amp;Pheonix'!N1752,Rate!$A$4:$A$25,0),MATCH('Line&amp;Pheonix'!L1752,Rate!$B$3:$M$3,0))*O1752*0.8,INDEX(Rate!$B$4:$M$25,MATCH('Line&amp;Pheonix'!N1752,Rate!$A$4:$A$25,0),MATCH('Line&amp;Pheonix'!L1752,Rate!$B$3:$M$3,0))*O1752)),"")</f>
        <v/>
      </c>
      <c r="T1752" s="42" t="str">
        <f t="shared" si="88"/>
        <v/>
      </c>
    </row>
    <row r="1753" spans="16:20">
      <c r="P1753" s="41" t="str">
        <f t="shared" si="86"/>
        <v/>
      </c>
      <c r="Q1753" s="41" t="str">
        <f t="shared" si="87"/>
        <v/>
      </c>
      <c r="R1753" s="41" t="str">
        <f>IFERROR(IF(K1753="handling and wharfage",SUM(P1753:Q1753),IF(OR(K1753="tank",K1753="car",K1753="boat"),INDEX(Rate!$B$4:$M$25,MATCH('Line&amp;Pheonix'!N1753,Rate!$A$4:$A$25,0),MATCH('Line&amp;Pheonix'!L1753,Rate!$B$3:$M$3,0))*O1753*0.8,INDEX(Rate!$B$4:$M$25,MATCH('Line&amp;Pheonix'!N1753,Rate!$A$4:$A$25,0),MATCH('Line&amp;Pheonix'!L1753,Rate!$B$3:$M$3,0))*O1753)),"")</f>
        <v/>
      </c>
      <c r="T1753" s="42" t="str">
        <f t="shared" si="88"/>
        <v/>
      </c>
    </row>
    <row r="1754" spans="16:20">
      <c r="P1754" s="41" t="str">
        <f t="shared" si="86"/>
        <v/>
      </c>
      <c r="Q1754" s="41" t="str">
        <f t="shared" si="87"/>
        <v/>
      </c>
      <c r="R1754" s="41" t="str">
        <f>IFERROR(IF(K1754="handling and wharfage",SUM(P1754:Q1754),IF(OR(K1754="tank",K1754="car",K1754="boat"),INDEX(Rate!$B$4:$M$25,MATCH('Line&amp;Pheonix'!N1754,Rate!$A$4:$A$25,0),MATCH('Line&amp;Pheonix'!L1754,Rate!$B$3:$M$3,0))*O1754*0.8,INDEX(Rate!$B$4:$M$25,MATCH('Line&amp;Pheonix'!N1754,Rate!$A$4:$A$25,0),MATCH('Line&amp;Pheonix'!L1754,Rate!$B$3:$M$3,0))*O1754)),"")</f>
        <v/>
      </c>
      <c r="T1754" s="42" t="str">
        <f t="shared" si="88"/>
        <v/>
      </c>
    </row>
    <row r="1755" spans="16:20">
      <c r="P1755" s="41" t="str">
        <f t="shared" si="86"/>
        <v/>
      </c>
      <c r="Q1755" s="41" t="str">
        <f t="shared" si="87"/>
        <v/>
      </c>
      <c r="R1755" s="41" t="str">
        <f>IFERROR(IF(K1755="handling and wharfage",SUM(P1755:Q1755),IF(OR(K1755="tank",K1755="car",K1755="boat"),INDEX(Rate!$B$4:$M$25,MATCH('Line&amp;Pheonix'!N1755,Rate!$A$4:$A$25,0),MATCH('Line&amp;Pheonix'!L1755,Rate!$B$3:$M$3,0))*O1755*0.8,INDEX(Rate!$B$4:$M$25,MATCH('Line&amp;Pheonix'!N1755,Rate!$A$4:$A$25,0),MATCH('Line&amp;Pheonix'!L1755,Rate!$B$3:$M$3,0))*O1755)),"")</f>
        <v/>
      </c>
      <c r="T1755" s="42" t="str">
        <f t="shared" si="88"/>
        <v/>
      </c>
    </row>
    <row r="1756" spans="16:20">
      <c r="P1756" s="41" t="str">
        <f t="shared" si="86"/>
        <v/>
      </c>
      <c r="Q1756" s="41" t="str">
        <f t="shared" si="87"/>
        <v/>
      </c>
      <c r="R1756" s="41" t="str">
        <f>IFERROR(IF(K1756="handling and wharfage",SUM(P1756:Q1756),IF(OR(K1756="tank",K1756="car",K1756="boat"),INDEX(Rate!$B$4:$M$25,MATCH('Line&amp;Pheonix'!N1756,Rate!$A$4:$A$25,0),MATCH('Line&amp;Pheonix'!L1756,Rate!$B$3:$M$3,0))*O1756*0.8,INDEX(Rate!$B$4:$M$25,MATCH('Line&amp;Pheonix'!N1756,Rate!$A$4:$A$25,0),MATCH('Line&amp;Pheonix'!L1756,Rate!$B$3:$M$3,0))*O1756)),"")</f>
        <v/>
      </c>
      <c r="T1756" s="42" t="str">
        <f t="shared" si="88"/>
        <v/>
      </c>
    </row>
    <row r="1757" spans="16:20">
      <c r="P1757" s="41" t="str">
        <f t="shared" si="86"/>
        <v/>
      </c>
      <c r="Q1757" s="41" t="str">
        <f t="shared" si="87"/>
        <v/>
      </c>
      <c r="R1757" s="41" t="str">
        <f>IFERROR(IF(K1757="handling and wharfage",SUM(P1757:Q1757),IF(OR(K1757="tank",K1757="car",K1757="boat"),INDEX(Rate!$B$4:$M$25,MATCH('Line&amp;Pheonix'!N1757,Rate!$A$4:$A$25,0),MATCH('Line&amp;Pheonix'!L1757,Rate!$B$3:$M$3,0))*O1757*0.8,INDEX(Rate!$B$4:$M$25,MATCH('Line&amp;Pheonix'!N1757,Rate!$A$4:$A$25,0),MATCH('Line&amp;Pheonix'!L1757,Rate!$B$3:$M$3,0))*O1757)),"")</f>
        <v/>
      </c>
      <c r="T1757" s="42" t="str">
        <f t="shared" si="88"/>
        <v/>
      </c>
    </row>
    <row r="1758" spans="16:20">
      <c r="P1758" s="41" t="str">
        <f t="shared" si="86"/>
        <v/>
      </c>
      <c r="Q1758" s="41" t="str">
        <f t="shared" si="87"/>
        <v/>
      </c>
      <c r="R1758" s="41" t="str">
        <f>IFERROR(IF(K1758="handling and wharfage",SUM(P1758:Q1758),IF(OR(K1758="tank",K1758="car",K1758="boat"),INDEX(Rate!$B$4:$M$25,MATCH('Line&amp;Pheonix'!N1758,Rate!$A$4:$A$25,0),MATCH('Line&amp;Pheonix'!L1758,Rate!$B$3:$M$3,0))*O1758*0.8,INDEX(Rate!$B$4:$M$25,MATCH('Line&amp;Pheonix'!N1758,Rate!$A$4:$A$25,0),MATCH('Line&amp;Pheonix'!L1758,Rate!$B$3:$M$3,0))*O1758)),"")</f>
        <v/>
      </c>
      <c r="T1758" s="42" t="str">
        <f t="shared" si="88"/>
        <v/>
      </c>
    </row>
    <row r="1759" spans="16:20">
      <c r="P1759" s="41" t="str">
        <f t="shared" si="86"/>
        <v/>
      </c>
      <c r="Q1759" s="41" t="str">
        <f t="shared" si="87"/>
        <v/>
      </c>
      <c r="R1759" s="41" t="str">
        <f>IFERROR(IF(K1759="handling and wharfage",SUM(P1759:Q1759),IF(OR(K1759="tank",K1759="car",K1759="boat"),INDEX(Rate!$B$4:$M$25,MATCH('Line&amp;Pheonix'!N1759,Rate!$A$4:$A$25,0),MATCH('Line&amp;Pheonix'!L1759,Rate!$B$3:$M$3,0))*O1759*0.8,INDEX(Rate!$B$4:$M$25,MATCH('Line&amp;Pheonix'!N1759,Rate!$A$4:$A$25,0),MATCH('Line&amp;Pheonix'!L1759,Rate!$B$3:$M$3,0))*O1759)),"")</f>
        <v/>
      </c>
      <c r="T1759" s="42" t="str">
        <f t="shared" si="88"/>
        <v/>
      </c>
    </row>
    <row r="1760" spans="16:20">
      <c r="P1760" s="41" t="str">
        <f t="shared" si="86"/>
        <v/>
      </c>
      <c r="Q1760" s="41" t="str">
        <f t="shared" si="87"/>
        <v/>
      </c>
      <c r="R1760" s="41" t="str">
        <f>IFERROR(IF(K1760="handling and wharfage",SUM(P1760:Q1760),IF(OR(K1760="tank",K1760="car",K1760="boat"),INDEX(Rate!$B$4:$M$25,MATCH('Line&amp;Pheonix'!N1760,Rate!$A$4:$A$25,0),MATCH('Line&amp;Pheonix'!L1760,Rate!$B$3:$M$3,0))*O1760*0.8,INDEX(Rate!$B$4:$M$25,MATCH('Line&amp;Pheonix'!N1760,Rate!$A$4:$A$25,0),MATCH('Line&amp;Pheonix'!L1760,Rate!$B$3:$M$3,0))*O1760)),"")</f>
        <v/>
      </c>
      <c r="T1760" s="42" t="str">
        <f t="shared" si="88"/>
        <v/>
      </c>
    </row>
    <row r="1761" spans="16:20">
      <c r="P1761" s="41" t="str">
        <f t="shared" si="86"/>
        <v/>
      </c>
      <c r="Q1761" s="41" t="str">
        <f t="shared" si="87"/>
        <v/>
      </c>
      <c r="R1761" s="41" t="str">
        <f>IFERROR(IF(K1761="handling and wharfage",SUM(P1761:Q1761),IF(OR(K1761="tank",K1761="car",K1761="boat"),INDEX(Rate!$B$4:$M$25,MATCH('Line&amp;Pheonix'!N1761,Rate!$A$4:$A$25,0),MATCH('Line&amp;Pheonix'!L1761,Rate!$B$3:$M$3,0))*O1761*0.8,INDEX(Rate!$B$4:$M$25,MATCH('Line&amp;Pheonix'!N1761,Rate!$A$4:$A$25,0),MATCH('Line&amp;Pheonix'!L1761,Rate!$B$3:$M$3,0))*O1761)),"")</f>
        <v/>
      </c>
      <c r="T1761" s="42" t="str">
        <f t="shared" si="88"/>
        <v/>
      </c>
    </row>
    <row r="1762" spans="16:20">
      <c r="P1762" s="41" t="str">
        <f t="shared" si="86"/>
        <v/>
      </c>
      <c r="Q1762" s="41" t="str">
        <f t="shared" si="87"/>
        <v/>
      </c>
      <c r="R1762" s="41" t="str">
        <f>IFERROR(IF(K1762="handling and wharfage",SUM(P1762:Q1762),IF(OR(K1762="tank",K1762="car",K1762="boat"),INDEX(Rate!$B$4:$M$25,MATCH('Line&amp;Pheonix'!N1762,Rate!$A$4:$A$25,0),MATCH('Line&amp;Pheonix'!L1762,Rate!$B$3:$M$3,0))*O1762*0.8,INDEX(Rate!$B$4:$M$25,MATCH('Line&amp;Pheonix'!N1762,Rate!$A$4:$A$25,0),MATCH('Line&amp;Pheonix'!L1762,Rate!$B$3:$M$3,0))*O1762)),"")</f>
        <v/>
      </c>
      <c r="T1762" s="42" t="str">
        <f t="shared" si="88"/>
        <v/>
      </c>
    </row>
    <row r="1763" spans="16:20">
      <c r="P1763" s="41" t="str">
        <f t="shared" si="86"/>
        <v/>
      </c>
      <c r="Q1763" s="41" t="str">
        <f t="shared" si="87"/>
        <v/>
      </c>
      <c r="R1763" s="41" t="str">
        <f>IFERROR(IF(K1763="handling and wharfage",SUM(P1763:Q1763),IF(OR(K1763="tank",K1763="car",K1763="boat"),INDEX(Rate!$B$4:$M$25,MATCH('Line&amp;Pheonix'!N1763,Rate!$A$4:$A$25,0),MATCH('Line&amp;Pheonix'!L1763,Rate!$B$3:$M$3,0))*O1763*0.8,INDEX(Rate!$B$4:$M$25,MATCH('Line&amp;Pheonix'!N1763,Rate!$A$4:$A$25,0),MATCH('Line&amp;Pheonix'!L1763,Rate!$B$3:$M$3,0))*O1763)),"")</f>
        <v/>
      </c>
      <c r="T1763" s="42" t="str">
        <f t="shared" si="88"/>
        <v/>
      </c>
    </row>
    <row r="1764" spans="16:20">
      <c r="P1764" s="41" t="str">
        <f t="shared" si="86"/>
        <v/>
      </c>
      <c r="Q1764" s="41" t="str">
        <f t="shared" si="87"/>
        <v/>
      </c>
      <c r="R1764" s="41" t="str">
        <f>IFERROR(IF(K1764="handling and wharfage",SUM(P1764:Q1764),IF(OR(K1764="tank",K1764="car",K1764="boat"),INDEX(Rate!$B$4:$M$25,MATCH('Line&amp;Pheonix'!N1764,Rate!$A$4:$A$25,0),MATCH('Line&amp;Pheonix'!L1764,Rate!$B$3:$M$3,0))*O1764*0.8,INDEX(Rate!$B$4:$M$25,MATCH('Line&amp;Pheonix'!N1764,Rate!$A$4:$A$25,0),MATCH('Line&amp;Pheonix'!L1764,Rate!$B$3:$M$3,0))*O1764)),"")</f>
        <v/>
      </c>
      <c r="T1764" s="42" t="str">
        <f t="shared" si="88"/>
        <v/>
      </c>
    </row>
    <row r="1765" spans="16:20">
      <c r="P1765" s="41" t="str">
        <f t="shared" si="86"/>
        <v/>
      </c>
      <c r="Q1765" s="41" t="str">
        <f t="shared" si="87"/>
        <v/>
      </c>
      <c r="R1765" s="41" t="str">
        <f>IFERROR(IF(K1765="handling and wharfage",SUM(P1765:Q1765),IF(OR(K1765="tank",K1765="car",K1765="boat"),INDEX(Rate!$B$4:$M$25,MATCH('Line&amp;Pheonix'!N1765,Rate!$A$4:$A$25,0),MATCH('Line&amp;Pheonix'!L1765,Rate!$B$3:$M$3,0))*O1765*0.8,INDEX(Rate!$B$4:$M$25,MATCH('Line&amp;Pheonix'!N1765,Rate!$A$4:$A$25,0),MATCH('Line&amp;Pheonix'!L1765,Rate!$B$3:$M$3,0))*O1765)),"")</f>
        <v/>
      </c>
      <c r="T1765" s="42" t="str">
        <f t="shared" si="88"/>
        <v/>
      </c>
    </row>
    <row r="1766" spans="16:20">
      <c r="P1766" s="41" t="str">
        <f t="shared" si="86"/>
        <v/>
      </c>
      <c r="Q1766" s="41" t="str">
        <f t="shared" si="87"/>
        <v/>
      </c>
      <c r="R1766" s="41" t="str">
        <f>IFERROR(IF(K1766="handling and wharfage",SUM(P1766:Q1766),IF(OR(K1766="tank",K1766="car",K1766="boat"),INDEX(Rate!$B$4:$M$25,MATCH('Line&amp;Pheonix'!N1766,Rate!$A$4:$A$25,0),MATCH('Line&amp;Pheonix'!L1766,Rate!$B$3:$M$3,0))*O1766*0.8,INDEX(Rate!$B$4:$M$25,MATCH('Line&amp;Pheonix'!N1766,Rate!$A$4:$A$25,0),MATCH('Line&amp;Pheonix'!L1766,Rate!$B$3:$M$3,0))*O1766)),"")</f>
        <v/>
      </c>
      <c r="T1766" s="42" t="str">
        <f t="shared" si="88"/>
        <v/>
      </c>
    </row>
    <row r="1767" spans="16:20">
      <c r="P1767" s="41" t="str">
        <f t="shared" si="86"/>
        <v/>
      </c>
      <c r="Q1767" s="41" t="str">
        <f t="shared" si="87"/>
        <v/>
      </c>
      <c r="R1767" s="41" t="str">
        <f>IFERROR(IF(K1767="handling and wharfage",SUM(P1767:Q1767),IF(OR(K1767="tank",K1767="car",K1767="boat"),INDEX(Rate!$B$4:$M$25,MATCH('Line&amp;Pheonix'!N1767,Rate!$A$4:$A$25,0),MATCH('Line&amp;Pheonix'!L1767,Rate!$B$3:$M$3,0))*O1767*0.8,INDEX(Rate!$B$4:$M$25,MATCH('Line&amp;Pheonix'!N1767,Rate!$A$4:$A$25,0),MATCH('Line&amp;Pheonix'!L1767,Rate!$B$3:$M$3,0))*O1767)),"")</f>
        <v/>
      </c>
      <c r="T1767" s="42" t="str">
        <f t="shared" si="88"/>
        <v/>
      </c>
    </row>
    <row r="1768" spans="16:20">
      <c r="P1768" s="41" t="str">
        <f t="shared" si="86"/>
        <v/>
      </c>
      <c r="Q1768" s="41" t="str">
        <f t="shared" si="87"/>
        <v/>
      </c>
      <c r="R1768" s="41" t="str">
        <f>IFERROR(IF(K1768="handling and wharfage",SUM(P1768:Q1768),IF(OR(K1768="tank",K1768="car",K1768="boat"),INDEX(Rate!$B$4:$M$25,MATCH('Line&amp;Pheonix'!N1768,Rate!$A$4:$A$25,0),MATCH('Line&amp;Pheonix'!L1768,Rate!$B$3:$M$3,0))*O1768*0.8,INDEX(Rate!$B$4:$M$25,MATCH('Line&amp;Pheonix'!N1768,Rate!$A$4:$A$25,0),MATCH('Line&amp;Pheonix'!L1768,Rate!$B$3:$M$3,0))*O1768)),"")</f>
        <v/>
      </c>
      <c r="T1768" s="42" t="str">
        <f t="shared" si="88"/>
        <v/>
      </c>
    </row>
    <row r="1769" spans="16:20">
      <c r="P1769" s="41" t="str">
        <f t="shared" si="86"/>
        <v/>
      </c>
      <c r="Q1769" s="41" t="str">
        <f t="shared" si="87"/>
        <v/>
      </c>
      <c r="R1769" s="41" t="str">
        <f>IFERROR(IF(K1769="handling and wharfage",SUM(P1769:Q1769),IF(OR(K1769="tank",K1769="car",K1769="boat"),INDEX(Rate!$B$4:$M$25,MATCH('Line&amp;Pheonix'!N1769,Rate!$A$4:$A$25,0),MATCH('Line&amp;Pheonix'!L1769,Rate!$B$3:$M$3,0))*O1769*0.8,INDEX(Rate!$B$4:$M$25,MATCH('Line&amp;Pheonix'!N1769,Rate!$A$4:$A$25,0),MATCH('Line&amp;Pheonix'!L1769,Rate!$B$3:$M$3,0))*O1769)),"")</f>
        <v/>
      </c>
      <c r="T1769" s="42" t="str">
        <f t="shared" si="88"/>
        <v/>
      </c>
    </row>
    <row r="1770" spans="16:20">
      <c r="P1770" s="41" t="str">
        <f t="shared" si="86"/>
        <v/>
      </c>
      <c r="Q1770" s="41" t="str">
        <f t="shared" si="87"/>
        <v/>
      </c>
      <c r="R1770" s="41" t="str">
        <f>IFERROR(IF(K1770="handling and wharfage",SUM(P1770:Q1770),IF(OR(K1770="tank",K1770="car",K1770="boat"),INDEX(Rate!$B$4:$M$25,MATCH('Line&amp;Pheonix'!N1770,Rate!$A$4:$A$25,0),MATCH('Line&amp;Pheonix'!L1770,Rate!$B$3:$M$3,0))*O1770*0.8,INDEX(Rate!$B$4:$M$25,MATCH('Line&amp;Pheonix'!N1770,Rate!$A$4:$A$25,0),MATCH('Line&amp;Pheonix'!L1770,Rate!$B$3:$M$3,0))*O1770)),"")</f>
        <v/>
      </c>
      <c r="T1770" s="42" t="str">
        <f t="shared" si="88"/>
        <v/>
      </c>
    </row>
    <row r="1771" spans="16:20">
      <c r="P1771" s="41" t="str">
        <f t="shared" si="86"/>
        <v/>
      </c>
      <c r="Q1771" s="41" t="str">
        <f t="shared" si="87"/>
        <v/>
      </c>
      <c r="R1771" s="41" t="str">
        <f>IFERROR(IF(K1771="handling and wharfage",SUM(P1771:Q1771),IF(OR(K1771="tank",K1771="car",K1771="boat"),INDEX(Rate!$B$4:$M$25,MATCH('Line&amp;Pheonix'!N1771,Rate!$A$4:$A$25,0),MATCH('Line&amp;Pheonix'!L1771,Rate!$B$3:$M$3,0))*O1771*0.8,INDEX(Rate!$B$4:$M$25,MATCH('Line&amp;Pheonix'!N1771,Rate!$A$4:$A$25,0),MATCH('Line&amp;Pheonix'!L1771,Rate!$B$3:$M$3,0))*O1771)),"")</f>
        <v/>
      </c>
      <c r="T1771" s="42" t="str">
        <f t="shared" si="88"/>
        <v/>
      </c>
    </row>
    <row r="1772" spans="16:20">
      <c r="P1772" s="41" t="str">
        <f t="shared" si="86"/>
        <v/>
      </c>
      <c r="Q1772" s="41" t="str">
        <f t="shared" si="87"/>
        <v/>
      </c>
      <c r="R1772" s="41" t="str">
        <f>IFERROR(IF(K1772="handling and wharfage",SUM(P1772:Q1772),IF(OR(K1772="tank",K1772="car",K1772="boat"),INDEX(Rate!$B$4:$M$25,MATCH('Line&amp;Pheonix'!N1772,Rate!$A$4:$A$25,0),MATCH('Line&amp;Pheonix'!L1772,Rate!$B$3:$M$3,0))*O1772*0.8,INDEX(Rate!$B$4:$M$25,MATCH('Line&amp;Pheonix'!N1772,Rate!$A$4:$A$25,0),MATCH('Line&amp;Pheonix'!L1772,Rate!$B$3:$M$3,0))*O1772)),"")</f>
        <v/>
      </c>
      <c r="T1772" s="42" t="str">
        <f t="shared" si="88"/>
        <v/>
      </c>
    </row>
    <row r="1773" spans="16:20">
      <c r="P1773" s="41" t="str">
        <f t="shared" si="86"/>
        <v/>
      </c>
      <c r="Q1773" s="41" t="str">
        <f t="shared" si="87"/>
        <v/>
      </c>
      <c r="R1773" s="41" t="str">
        <f>IFERROR(IF(K1773="handling and wharfage",SUM(P1773:Q1773),IF(OR(K1773="tank",K1773="car",K1773="boat"),INDEX(Rate!$B$4:$M$25,MATCH('Line&amp;Pheonix'!N1773,Rate!$A$4:$A$25,0),MATCH('Line&amp;Pheonix'!L1773,Rate!$B$3:$M$3,0))*O1773*0.8,INDEX(Rate!$B$4:$M$25,MATCH('Line&amp;Pheonix'!N1773,Rate!$A$4:$A$25,0),MATCH('Line&amp;Pheonix'!L1773,Rate!$B$3:$M$3,0))*O1773)),"")</f>
        <v/>
      </c>
      <c r="T1773" s="42" t="str">
        <f t="shared" si="88"/>
        <v/>
      </c>
    </row>
    <row r="1774" spans="16:20">
      <c r="P1774" s="41" t="str">
        <f t="shared" si="86"/>
        <v/>
      </c>
      <c r="Q1774" s="41" t="str">
        <f t="shared" si="87"/>
        <v/>
      </c>
      <c r="R1774" s="41" t="str">
        <f>IFERROR(IF(K1774="handling and wharfage",SUM(P1774:Q1774),IF(OR(K1774="tank",K1774="car",K1774="boat"),INDEX(Rate!$B$4:$M$25,MATCH('Line&amp;Pheonix'!N1774,Rate!$A$4:$A$25,0),MATCH('Line&amp;Pheonix'!L1774,Rate!$B$3:$M$3,0))*O1774*0.8,INDEX(Rate!$B$4:$M$25,MATCH('Line&amp;Pheonix'!N1774,Rate!$A$4:$A$25,0),MATCH('Line&amp;Pheonix'!L1774,Rate!$B$3:$M$3,0))*O1774)),"")</f>
        <v/>
      </c>
      <c r="T1774" s="42" t="str">
        <f t="shared" si="88"/>
        <v/>
      </c>
    </row>
    <row r="1775" spans="16:20">
      <c r="P1775" s="41" t="str">
        <f t="shared" si="86"/>
        <v/>
      </c>
      <c r="Q1775" s="41" t="str">
        <f t="shared" si="87"/>
        <v/>
      </c>
      <c r="R1775" s="41" t="str">
        <f>IFERROR(IF(K1775="handling and wharfage",SUM(P1775:Q1775),IF(OR(K1775="tank",K1775="car",K1775="boat"),INDEX(Rate!$B$4:$M$25,MATCH('Line&amp;Pheonix'!N1775,Rate!$A$4:$A$25,0),MATCH('Line&amp;Pheonix'!L1775,Rate!$B$3:$M$3,0))*O1775*0.8,INDEX(Rate!$B$4:$M$25,MATCH('Line&amp;Pheonix'!N1775,Rate!$A$4:$A$25,0),MATCH('Line&amp;Pheonix'!L1775,Rate!$B$3:$M$3,0))*O1775)),"")</f>
        <v/>
      </c>
      <c r="T1775" s="42" t="str">
        <f t="shared" si="88"/>
        <v/>
      </c>
    </row>
    <row r="1776" spans="16:20">
      <c r="P1776" s="41" t="str">
        <f t="shared" si="86"/>
        <v/>
      </c>
      <c r="Q1776" s="41" t="str">
        <f t="shared" si="87"/>
        <v/>
      </c>
      <c r="R1776" s="41" t="str">
        <f>IFERROR(IF(K1776="handling and wharfage",SUM(P1776:Q1776),IF(OR(K1776="tank",K1776="car",K1776="boat"),INDEX(Rate!$B$4:$M$25,MATCH('Line&amp;Pheonix'!N1776,Rate!$A$4:$A$25,0),MATCH('Line&amp;Pheonix'!L1776,Rate!$B$3:$M$3,0))*O1776*0.8,INDEX(Rate!$B$4:$M$25,MATCH('Line&amp;Pheonix'!N1776,Rate!$A$4:$A$25,0),MATCH('Line&amp;Pheonix'!L1776,Rate!$B$3:$M$3,0))*O1776)),"")</f>
        <v/>
      </c>
      <c r="T1776" s="42" t="str">
        <f t="shared" si="88"/>
        <v/>
      </c>
    </row>
    <row r="1777" spans="16:20">
      <c r="P1777" s="41" t="str">
        <f t="shared" si="86"/>
        <v/>
      </c>
      <c r="Q1777" s="41" t="str">
        <f t="shared" si="87"/>
        <v/>
      </c>
      <c r="R1777" s="41" t="str">
        <f>IFERROR(IF(K1777="handling and wharfage",SUM(P1777:Q1777),IF(OR(K1777="tank",K1777="car",K1777="boat"),INDEX(Rate!$B$4:$M$25,MATCH('Line&amp;Pheonix'!N1777,Rate!$A$4:$A$25,0),MATCH('Line&amp;Pheonix'!L1777,Rate!$B$3:$M$3,0))*O1777*0.8,INDEX(Rate!$B$4:$M$25,MATCH('Line&amp;Pheonix'!N1777,Rate!$A$4:$A$25,0),MATCH('Line&amp;Pheonix'!L1777,Rate!$B$3:$M$3,0))*O1777)),"")</f>
        <v/>
      </c>
      <c r="T1777" s="42" t="str">
        <f t="shared" si="88"/>
        <v/>
      </c>
    </row>
    <row r="1778" spans="16:20">
      <c r="P1778" s="41" t="str">
        <f t="shared" ref="P1778:P1841" si="89">IF(OR(K1778="handling and wharfage",K1778="rau handling and wharfage"),O1778*42.1,"")</f>
        <v/>
      </c>
      <c r="Q1778" s="41" t="str">
        <f t="shared" ref="Q1778:Q1841" si="90">IF(K1778&lt;&gt;"handling and wharfage","",O1778*3.5)</f>
        <v/>
      </c>
      <c r="R1778" s="41" t="str">
        <f>IFERROR(IF(K1778="handling and wharfage",SUM(P1778:Q1778),IF(OR(K1778="tank",K1778="car",K1778="boat"),INDEX(Rate!$B$4:$M$25,MATCH('Line&amp;Pheonix'!N1778,Rate!$A$4:$A$25,0),MATCH('Line&amp;Pheonix'!L1778,Rate!$B$3:$M$3,0))*O1778*0.8,INDEX(Rate!$B$4:$M$25,MATCH('Line&amp;Pheonix'!N1778,Rate!$A$4:$A$25,0),MATCH('Line&amp;Pheonix'!L1778,Rate!$B$3:$M$3,0))*O1778)),"")</f>
        <v/>
      </c>
      <c r="T1778" s="42" t="str">
        <f t="shared" ref="T1778:T1841" si="91">IF(ISBLANK(K1778),"",IF(K1778&lt;&gt;"handling and wharfage","F0070000061A","E31180000331"))</f>
        <v/>
      </c>
    </row>
    <row r="1779" spans="16:20">
      <c r="P1779" s="41" t="str">
        <f t="shared" si="89"/>
        <v/>
      </c>
      <c r="Q1779" s="41" t="str">
        <f t="shared" si="90"/>
        <v/>
      </c>
      <c r="R1779" s="41" t="str">
        <f>IFERROR(IF(K1779="handling and wharfage",SUM(P1779:Q1779),IF(OR(K1779="tank",K1779="car",K1779="boat"),INDEX(Rate!$B$4:$M$25,MATCH('Line&amp;Pheonix'!N1779,Rate!$A$4:$A$25,0),MATCH('Line&amp;Pheonix'!L1779,Rate!$B$3:$M$3,0))*O1779*0.8,INDEX(Rate!$B$4:$M$25,MATCH('Line&amp;Pheonix'!N1779,Rate!$A$4:$A$25,0),MATCH('Line&amp;Pheonix'!L1779,Rate!$B$3:$M$3,0))*O1779)),"")</f>
        <v/>
      </c>
      <c r="T1779" s="42" t="str">
        <f t="shared" si="91"/>
        <v/>
      </c>
    </row>
    <row r="1780" spans="16:20">
      <c r="P1780" s="41" t="str">
        <f t="shared" si="89"/>
        <v/>
      </c>
      <c r="Q1780" s="41" t="str">
        <f t="shared" si="90"/>
        <v/>
      </c>
      <c r="R1780" s="41" t="str">
        <f>IFERROR(IF(K1780="handling and wharfage",SUM(P1780:Q1780),IF(OR(K1780="tank",K1780="car",K1780="boat"),INDEX(Rate!$B$4:$M$25,MATCH('Line&amp;Pheonix'!N1780,Rate!$A$4:$A$25,0),MATCH('Line&amp;Pheonix'!L1780,Rate!$B$3:$M$3,0))*O1780*0.8,INDEX(Rate!$B$4:$M$25,MATCH('Line&amp;Pheonix'!N1780,Rate!$A$4:$A$25,0),MATCH('Line&amp;Pheonix'!L1780,Rate!$B$3:$M$3,0))*O1780)),"")</f>
        <v/>
      </c>
      <c r="T1780" s="42" t="str">
        <f t="shared" si="91"/>
        <v/>
      </c>
    </row>
    <row r="1781" spans="16:20">
      <c r="P1781" s="41" t="str">
        <f t="shared" si="89"/>
        <v/>
      </c>
      <c r="Q1781" s="41" t="str">
        <f t="shared" si="90"/>
        <v/>
      </c>
      <c r="R1781" s="41" t="str">
        <f>IFERROR(IF(K1781="handling and wharfage",SUM(P1781:Q1781),IF(OR(K1781="tank",K1781="car",K1781="boat"),INDEX(Rate!$B$4:$M$25,MATCH('Line&amp;Pheonix'!N1781,Rate!$A$4:$A$25,0),MATCH('Line&amp;Pheonix'!L1781,Rate!$B$3:$M$3,0))*O1781*0.8,INDEX(Rate!$B$4:$M$25,MATCH('Line&amp;Pheonix'!N1781,Rate!$A$4:$A$25,0),MATCH('Line&amp;Pheonix'!L1781,Rate!$B$3:$M$3,0))*O1781)),"")</f>
        <v/>
      </c>
      <c r="T1781" s="42" t="str">
        <f t="shared" si="91"/>
        <v/>
      </c>
    </row>
    <row r="1782" spans="16:20">
      <c r="P1782" s="41" t="str">
        <f t="shared" si="89"/>
        <v/>
      </c>
      <c r="Q1782" s="41" t="str">
        <f t="shared" si="90"/>
        <v/>
      </c>
      <c r="R1782" s="41" t="str">
        <f>IFERROR(IF(K1782="handling and wharfage",SUM(P1782:Q1782),IF(OR(K1782="tank",K1782="car",K1782="boat"),INDEX(Rate!$B$4:$M$25,MATCH('Line&amp;Pheonix'!N1782,Rate!$A$4:$A$25,0),MATCH('Line&amp;Pheonix'!L1782,Rate!$B$3:$M$3,0))*O1782*0.8,INDEX(Rate!$B$4:$M$25,MATCH('Line&amp;Pheonix'!N1782,Rate!$A$4:$A$25,0),MATCH('Line&amp;Pheonix'!L1782,Rate!$B$3:$M$3,0))*O1782)),"")</f>
        <v/>
      </c>
      <c r="T1782" s="42" t="str">
        <f t="shared" si="91"/>
        <v/>
      </c>
    </row>
    <row r="1783" spans="16:20">
      <c r="P1783" s="41" t="str">
        <f t="shared" si="89"/>
        <v/>
      </c>
      <c r="Q1783" s="41" t="str">
        <f t="shared" si="90"/>
        <v/>
      </c>
      <c r="R1783" s="41" t="str">
        <f>IFERROR(IF(K1783="handling and wharfage",SUM(P1783:Q1783),IF(OR(K1783="tank",K1783="car",K1783="boat"),INDEX(Rate!$B$4:$M$25,MATCH('Line&amp;Pheonix'!N1783,Rate!$A$4:$A$25,0),MATCH('Line&amp;Pheonix'!L1783,Rate!$B$3:$M$3,0))*O1783*0.8,INDEX(Rate!$B$4:$M$25,MATCH('Line&amp;Pheonix'!N1783,Rate!$A$4:$A$25,0),MATCH('Line&amp;Pheonix'!L1783,Rate!$B$3:$M$3,0))*O1783)),"")</f>
        <v/>
      </c>
      <c r="T1783" s="42" t="str">
        <f t="shared" si="91"/>
        <v/>
      </c>
    </row>
    <row r="1784" spans="16:20">
      <c r="P1784" s="41" t="str">
        <f t="shared" si="89"/>
        <v/>
      </c>
      <c r="Q1784" s="41" t="str">
        <f t="shared" si="90"/>
        <v/>
      </c>
      <c r="R1784" s="41" t="str">
        <f>IFERROR(IF(K1784="handling and wharfage",SUM(P1784:Q1784),IF(OR(K1784="tank",K1784="car",K1784="boat"),INDEX(Rate!$B$4:$M$25,MATCH('Line&amp;Pheonix'!N1784,Rate!$A$4:$A$25,0),MATCH('Line&amp;Pheonix'!L1784,Rate!$B$3:$M$3,0))*O1784*0.8,INDEX(Rate!$B$4:$M$25,MATCH('Line&amp;Pheonix'!N1784,Rate!$A$4:$A$25,0),MATCH('Line&amp;Pheonix'!L1784,Rate!$B$3:$M$3,0))*O1784)),"")</f>
        <v/>
      </c>
      <c r="T1784" s="42" t="str">
        <f t="shared" si="91"/>
        <v/>
      </c>
    </row>
    <row r="1785" spans="16:20">
      <c r="P1785" s="41" t="str">
        <f t="shared" si="89"/>
        <v/>
      </c>
      <c r="Q1785" s="41" t="str">
        <f t="shared" si="90"/>
        <v/>
      </c>
      <c r="R1785" s="41" t="str">
        <f>IFERROR(IF(K1785="handling and wharfage",SUM(P1785:Q1785),IF(OR(K1785="tank",K1785="car",K1785="boat"),INDEX(Rate!$B$4:$M$25,MATCH('Line&amp;Pheonix'!N1785,Rate!$A$4:$A$25,0),MATCH('Line&amp;Pheonix'!L1785,Rate!$B$3:$M$3,0))*O1785*0.8,INDEX(Rate!$B$4:$M$25,MATCH('Line&amp;Pheonix'!N1785,Rate!$A$4:$A$25,0),MATCH('Line&amp;Pheonix'!L1785,Rate!$B$3:$M$3,0))*O1785)),"")</f>
        <v/>
      </c>
      <c r="T1785" s="42" t="str">
        <f t="shared" si="91"/>
        <v/>
      </c>
    </row>
    <row r="1786" spans="16:20">
      <c r="P1786" s="41" t="str">
        <f t="shared" si="89"/>
        <v/>
      </c>
      <c r="Q1786" s="41" t="str">
        <f t="shared" si="90"/>
        <v/>
      </c>
      <c r="R1786" s="41" t="str">
        <f>IFERROR(IF(K1786="handling and wharfage",SUM(P1786:Q1786),IF(OR(K1786="tank",K1786="car",K1786="boat"),INDEX(Rate!$B$4:$M$25,MATCH('Line&amp;Pheonix'!N1786,Rate!$A$4:$A$25,0),MATCH('Line&amp;Pheonix'!L1786,Rate!$B$3:$M$3,0))*O1786*0.8,INDEX(Rate!$B$4:$M$25,MATCH('Line&amp;Pheonix'!N1786,Rate!$A$4:$A$25,0),MATCH('Line&amp;Pheonix'!L1786,Rate!$B$3:$M$3,0))*O1786)),"")</f>
        <v/>
      </c>
      <c r="T1786" s="42" t="str">
        <f t="shared" si="91"/>
        <v/>
      </c>
    </row>
    <row r="1787" spans="16:20">
      <c r="P1787" s="41" t="str">
        <f t="shared" si="89"/>
        <v/>
      </c>
      <c r="Q1787" s="41" t="str">
        <f t="shared" si="90"/>
        <v/>
      </c>
      <c r="R1787" s="41" t="str">
        <f>IFERROR(IF(K1787="handling and wharfage",SUM(P1787:Q1787),IF(OR(K1787="tank",K1787="car",K1787="boat"),INDEX(Rate!$B$4:$M$25,MATCH('Line&amp;Pheonix'!N1787,Rate!$A$4:$A$25,0),MATCH('Line&amp;Pheonix'!L1787,Rate!$B$3:$M$3,0))*O1787*0.8,INDEX(Rate!$B$4:$M$25,MATCH('Line&amp;Pheonix'!N1787,Rate!$A$4:$A$25,0),MATCH('Line&amp;Pheonix'!L1787,Rate!$B$3:$M$3,0))*O1787)),"")</f>
        <v/>
      </c>
      <c r="T1787" s="42" t="str">
        <f t="shared" si="91"/>
        <v/>
      </c>
    </row>
    <row r="1788" spans="16:20">
      <c r="P1788" s="41" t="str">
        <f t="shared" si="89"/>
        <v/>
      </c>
      <c r="Q1788" s="41" t="str">
        <f t="shared" si="90"/>
        <v/>
      </c>
      <c r="R1788" s="41" t="str">
        <f>IFERROR(IF(K1788="handling and wharfage",SUM(P1788:Q1788),IF(OR(K1788="tank",K1788="car",K1788="boat"),INDEX(Rate!$B$4:$M$25,MATCH('Line&amp;Pheonix'!N1788,Rate!$A$4:$A$25,0),MATCH('Line&amp;Pheonix'!L1788,Rate!$B$3:$M$3,0))*O1788*0.8,INDEX(Rate!$B$4:$M$25,MATCH('Line&amp;Pheonix'!N1788,Rate!$A$4:$A$25,0),MATCH('Line&amp;Pheonix'!L1788,Rate!$B$3:$M$3,0))*O1788)),"")</f>
        <v/>
      </c>
      <c r="T1788" s="42" t="str">
        <f t="shared" si="91"/>
        <v/>
      </c>
    </row>
    <row r="1789" spans="16:20">
      <c r="P1789" s="41" t="str">
        <f t="shared" si="89"/>
        <v/>
      </c>
      <c r="Q1789" s="41" t="str">
        <f t="shared" si="90"/>
        <v/>
      </c>
      <c r="R1789" s="41" t="str">
        <f>IFERROR(IF(K1789="handling and wharfage",SUM(P1789:Q1789),IF(OR(K1789="tank",K1789="car",K1789="boat"),INDEX(Rate!$B$4:$M$25,MATCH('Line&amp;Pheonix'!N1789,Rate!$A$4:$A$25,0),MATCH('Line&amp;Pheonix'!L1789,Rate!$B$3:$M$3,0))*O1789*0.8,INDEX(Rate!$B$4:$M$25,MATCH('Line&amp;Pheonix'!N1789,Rate!$A$4:$A$25,0),MATCH('Line&amp;Pheonix'!L1789,Rate!$B$3:$M$3,0))*O1789)),"")</f>
        <v/>
      </c>
      <c r="T1789" s="42" t="str">
        <f t="shared" si="91"/>
        <v/>
      </c>
    </row>
    <row r="1790" spans="16:20">
      <c r="P1790" s="41" t="str">
        <f t="shared" si="89"/>
        <v/>
      </c>
      <c r="Q1790" s="41" t="str">
        <f t="shared" si="90"/>
        <v/>
      </c>
      <c r="R1790" s="41" t="str">
        <f>IFERROR(IF(K1790="handling and wharfage",SUM(P1790:Q1790),IF(OR(K1790="tank",K1790="car",K1790="boat"),INDEX(Rate!$B$4:$M$25,MATCH('Line&amp;Pheonix'!N1790,Rate!$A$4:$A$25,0),MATCH('Line&amp;Pheonix'!L1790,Rate!$B$3:$M$3,0))*O1790*0.8,INDEX(Rate!$B$4:$M$25,MATCH('Line&amp;Pheonix'!N1790,Rate!$A$4:$A$25,0),MATCH('Line&amp;Pheonix'!L1790,Rate!$B$3:$M$3,0))*O1790)),"")</f>
        <v/>
      </c>
      <c r="T1790" s="42" t="str">
        <f t="shared" si="91"/>
        <v/>
      </c>
    </row>
    <row r="1791" spans="16:20">
      <c r="P1791" s="41" t="str">
        <f t="shared" si="89"/>
        <v/>
      </c>
      <c r="Q1791" s="41" t="str">
        <f t="shared" si="90"/>
        <v/>
      </c>
      <c r="R1791" s="41" t="str">
        <f>IFERROR(IF(K1791="handling and wharfage",SUM(P1791:Q1791),IF(OR(K1791="tank",K1791="car",K1791="boat"),INDEX(Rate!$B$4:$M$25,MATCH('Line&amp;Pheonix'!N1791,Rate!$A$4:$A$25,0),MATCH('Line&amp;Pheonix'!L1791,Rate!$B$3:$M$3,0))*O1791*0.8,INDEX(Rate!$B$4:$M$25,MATCH('Line&amp;Pheonix'!N1791,Rate!$A$4:$A$25,0),MATCH('Line&amp;Pheonix'!L1791,Rate!$B$3:$M$3,0))*O1791)),"")</f>
        <v/>
      </c>
      <c r="T1791" s="42" t="str">
        <f t="shared" si="91"/>
        <v/>
      </c>
    </row>
    <row r="1792" spans="16:20">
      <c r="P1792" s="41" t="str">
        <f t="shared" si="89"/>
        <v/>
      </c>
      <c r="Q1792" s="41" t="str">
        <f t="shared" si="90"/>
        <v/>
      </c>
      <c r="R1792" s="41" t="str">
        <f>IFERROR(IF(K1792="handling and wharfage",SUM(P1792:Q1792),IF(OR(K1792="tank",K1792="car",K1792="boat"),INDEX(Rate!$B$4:$M$25,MATCH('Line&amp;Pheonix'!N1792,Rate!$A$4:$A$25,0),MATCH('Line&amp;Pheonix'!L1792,Rate!$B$3:$M$3,0))*O1792*0.8,INDEX(Rate!$B$4:$M$25,MATCH('Line&amp;Pheonix'!N1792,Rate!$A$4:$A$25,0),MATCH('Line&amp;Pheonix'!L1792,Rate!$B$3:$M$3,0))*O1792)),"")</f>
        <v/>
      </c>
      <c r="T1792" s="42" t="str">
        <f t="shared" si="91"/>
        <v/>
      </c>
    </row>
    <row r="1793" spans="16:20">
      <c r="P1793" s="41" t="str">
        <f t="shared" si="89"/>
        <v/>
      </c>
      <c r="Q1793" s="41" t="str">
        <f t="shared" si="90"/>
        <v/>
      </c>
      <c r="R1793" s="41" t="str">
        <f>IFERROR(IF(K1793="handling and wharfage",SUM(P1793:Q1793),IF(OR(K1793="tank",K1793="car",K1793="boat"),INDEX(Rate!$B$4:$M$25,MATCH('Line&amp;Pheonix'!N1793,Rate!$A$4:$A$25,0),MATCH('Line&amp;Pheonix'!L1793,Rate!$B$3:$M$3,0))*O1793*0.8,INDEX(Rate!$B$4:$M$25,MATCH('Line&amp;Pheonix'!N1793,Rate!$A$4:$A$25,0),MATCH('Line&amp;Pheonix'!L1793,Rate!$B$3:$M$3,0))*O1793)),"")</f>
        <v/>
      </c>
      <c r="T1793" s="42" t="str">
        <f t="shared" si="91"/>
        <v/>
      </c>
    </row>
    <row r="1794" spans="16:20">
      <c r="P1794" s="41" t="str">
        <f t="shared" si="89"/>
        <v/>
      </c>
      <c r="Q1794" s="41" t="str">
        <f t="shared" si="90"/>
        <v/>
      </c>
      <c r="R1794" s="41" t="str">
        <f>IFERROR(IF(K1794="handling and wharfage",SUM(P1794:Q1794),IF(OR(K1794="tank",K1794="car",K1794="boat"),INDEX(Rate!$B$4:$M$25,MATCH('Line&amp;Pheonix'!N1794,Rate!$A$4:$A$25,0),MATCH('Line&amp;Pheonix'!L1794,Rate!$B$3:$M$3,0))*O1794*0.8,INDEX(Rate!$B$4:$M$25,MATCH('Line&amp;Pheonix'!N1794,Rate!$A$4:$A$25,0),MATCH('Line&amp;Pheonix'!L1794,Rate!$B$3:$M$3,0))*O1794)),"")</f>
        <v/>
      </c>
      <c r="T1794" s="42" t="str">
        <f t="shared" si="91"/>
        <v/>
      </c>
    </row>
    <row r="1795" spans="16:20">
      <c r="P1795" s="41" t="str">
        <f t="shared" si="89"/>
        <v/>
      </c>
      <c r="Q1795" s="41" t="str">
        <f t="shared" si="90"/>
        <v/>
      </c>
      <c r="R1795" s="41" t="str">
        <f>IFERROR(IF(K1795="handling and wharfage",SUM(P1795:Q1795),IF(OR(K1795="tank",K1795="car",K1795="boat"),INDEX(Rate!$B$4:$M$25,MATCH('Line&amp;Pheonix'!N1795,Rate!$A$4:$A$25,0),MATCH('Line&amp;Pheonix'!L1795,Rate!$B$3:$M$3,0))*O1795*0.8,INDEX(Rate!$B$4:$M$25,MATCH('Line&amp;Pheonix'!N1795,Rate!$A$4:$A$25,0),MATCH('Line&amp;Pheonix'!L1795,Rate!$B$3:$M$3,0))*O1795)),"")</f>
        <v/>
      </c>
      <c r="T1795" s="42" t="str">
        <f t="shared" si="91"/>
        <v/>
      </c>
    </row>
    <row r="1796" spans="16:20">
      <c r="P1796" s="41" t="str">
        <f t="shared" si="89"/>
        <v/>
      </c>
      <c r="Q1796" s="41" t="str">
        <f t="shared" si="90"/>
        <v/>
      </c>
      <c r="R1796" s="41" t="str">
        <f>IFERROR(IF(K1796="handling and wharfage",SUM(P1796:Q1796),IF(OR(K1796="tank",K1796="car",K1796="boat"),INDEX(Rate!$B$4:$M$25,MATCH('Line&amp;Pheonix'!N1796,Rate!$A$4:$A$25,0),MATCH('Line&amp;Pheonix'!L1796,Rate!$B$3:$M$3,0))*O1796*0.8,INDEX(Rate!$B$4:$M$25,MATCH('Line&amp;Pheonix'!N1796,Rate!$A$4:$A$25,0),MATCH('Line&amp;Pheonix'!L1796,Rate!$B$3:$M$3,0))*O1796)),"")</f>
        <v/>
      </c>
      <c r="T1796" s="42" t="str">
        <f t="shared" si="91"/>
        <v/>
      </c>
    </row>
    <row r="1797" spans="16:20">
      <c r="P1797" s="41" t="str">
        <f t="shared" si="89"/>
        <v/>
      </c>
      <c r="Q1797" s="41" t="str">
        <f t="shared" si="90"/>
        <v/>
      </c>
      <c r="R1797" s="41" t="str">
        <f>IFERROR(IF(K1797="handling and wharfage",SUM(P1797:Q1797),IF(OR(K1797="tank",K1797="car",K1797="boat"),INDEX(Rate!$B$4:$M$25,MATCH('Line&amp;Pheonix'!N1797,Rate!$A$4:$A$25,0),MATCH('Line&amp;Pheonix'!L1797,Rate!$B$3:$M$3,0))*O1797*0.8,INDEX(Rate!$B$4:$M$25,MATCH('Line&amp;Pheonix'!N1797,Rate!$A$4:$A$25,0),MATCH('Line&amp;Pheonix'!L1797,Rate!$B$3:$M$3,0))*O1797)),"")</f>
        <v/>
      </c>
      <c r="T1797" s="42" t="str">
        <f t="shared" si="91"/>
        <v/>
      </c>
    </row>
    <row r="1798" spans="16:20">
      <c r="P1798" s="41" t="str">
        <f t="shared" si="89"/>
        <v/>
      </c>
      <c r="Q1798" s="41" t="str">
        <f t="shared" si="90"/>
        <v/>
      </c>
      <c r="R1798" s="41" t="str">
        <f>IFERROR(IF(K1798="handling and wharfage",SUM(P1798:Q1798),IF(OR(K1798="tank",K1798="car",K1798="boat"),INDEX(Rate!$B$4:$M$25,MATCH('Line&amp;Pheonix'!N1798,Rate!$A$4:$A$25,0),MATCH('Line&amp;Pheonix'!L1798,Rate!$B$3:$M$3,0))*O1798*0.8,INDEX(Rate!$B$4:$M$25,MATCH('Line&amp;Pheonix'!N1798,Rate!$A$4:$A$25,0),MATCH('Line&amp;Pheonix'!L1798,Rate!$B$3:$M$3,0))*O1798)),"")</f>
        <v/>
      </c>
      <c r="T1798" s="42" t="str">
        <f t="shared" si="91"/>
        <v/>
      </c>
    </row>
    <row r="1799" spans="16:20">
      <c r="P1799" s="41" t="str">
        <f t="shared" si="89"/>
        <v/>
      </c>
      <c r="Q1799" s="41" t="str">
        <f t="shared" si="90"/>
        <v/>
      </c>
      <c r="R1799" s="41" t="str">
        <f>IFERROR(IF(K1799="handling and wharfage",SUM(P1799:Q1799),IF(OR(K1799="tank",K1799="car",K1799="boat"),INDEX(Rate!$B$4:$M$25,MATCH('Line&amp;Pheonix'!N1799,Rate!$A$4:$A$25,0),MATCH('Line&amp;Pheonix'!L1799,Rate!$B$3:$M$3,0))*O1799*0.8,INDEX(Rate!$B$4:$M$25,MATCH('Line&amp;Pheonix'!N1799,Rate!$A$4:$A$25,0),MATCH('Line&amp;Pheonix'!L1799,Rate!$B$3:$M$3,0))*O1799)),"")</f>
        <v/>
      </c>
      <c r="T1799" s="42" t="str">
        <f t="shared" si="91"/>
        <v/>
      </c>
    </row>
    <row r="1800" spans="16:20">
      <c r="P1800" s="41" t="str">
        <f t="shared" si="89"/>
        <v/>
      </c>
      <c r="Q1800" s="41" t="str">
        <f t="shared" si="90"/>
        <v/>
      </c>
      <c r="R1800" s="41" t="str">
        <f>IFERROR(IF(K1800="handling and wharfage",SUM(P1800:Q1800),IF(OR(K1800="tank",K1800="car",K1800="boat"),INDEX(Rate!$B$4:$M$25,MATCH('Line&amp;Pheonix'!N1800,Rate!$A$4:$A$25,0),MATCH('Line&amp;Pheonix'!L1800,Rate!$B$3:$M$3,0))*O1800*0.8,INDEX(Rate!$B$4:$M$25,MATCH('Line&amp;Pheonix'!N1800,Rate!$A$4:$A$25,0),MATCH('Line&amp;Pheonix'!L1800,Rate!$B$3:$M$3,0))*O1800)),"")</f>
        <v/>
      </c>
      <c r="T1800" s="42" t="str">
        <f t="shared" si="91"/>
        <v/>
      </c>
    </row>
    <row r="1801" spans="16:20">
      <c r="P1801" s="41" t="str">
        <f t="shared" si="89"/>
        <v/>
      </c>
      <c r="Q1801" s="41" t="str">
        <f t="shared" si="90"/>
        <v/>
      </c>
      <c r="R1801" s="41" t="str">
        <f>IFERROR(IF(K1801="handling and wharfage",SUM(P1801:Q1801),IF(OR(K1801="tank",K1801="car",K1801="boat"),INDEX(Rate!$B$4:$M$25,MATCH('Line&amp;Pheonix'!N1801,Rate!$A$4:$A$25,0),MATCH('Line&amp;Pheonix'!L1801,Rate!$B$3:$M$3,0))*O1801*0.8,INDEX(Rate!$B$4:$M$25,MATCH('Line&amp;Pheonix'!N1801,Rate!$A$4:$A$25,0),MATCH('Line&amp;Pheonix'!L1801,Rate!$B$3:$M$3,0))*O1801)),"")</f>
        <v/>
      </c>
      <c r="T1801" s="42" t="str">
        <f t="shared" si="91"/>
        <v/>
      </c>
    </row>
    <row r="1802" spans="16:20">
      <c r="P1802" s="41" t="str">
        <f t="shared" si="89"/>
        <v/>
      </c>
      <c r="Q1802" s="41" t="str">
        <f t="shared" si="90"/>
        <v/>
      </c>
      <c r="R1802" s="41" t="str">
        <f>IFERROR(IF(K1802="handling and wharfage",SUM(P1802:Q1802),IF(OR(K1802="tank",K1802="car",K1802="boat"),INDEX(Rate!$B$4:$M$25,MATCH('Line&amp;Pheonix'!N1802,Rate!$A$4:$A$25,0),MATCH('Line&amp;Pheonix'!L1802,Rate!$B$3:$M$3,0))*O1802*0.8,INDEX(Rate!$B$4:$M$25,MATCH('Line&amp;Pheonix'!N1802,Rate!$A$4:$A$25,0),MATCH('Line&amp;Pheonix'!L1802,Rate!$B$3:$M$3,0))*O1802)),"")</f>
        <v/>
      </c>
      <c r="T1802" s="42" t="str">
        <f t="shared" si="91"/>
        <v/>
      </c>
    </row>
    <row r="1803" spans="16:20">
      <c r="P1803" s="41" t="str">
        <f t="shared" si="89"/>
        <v/>
      </c>
      <c r="Q1803" s="41" t="str">
        <f t="shared" si="90"/>
        <v/>
      </c>
      <c r="R1803" s="41" t="str">
        <f>IFERROR(IF(K1803="handling and wharfage",SUM(P1803:Q1803),IF(OR(K1803="tank",K1803="car",K1803="boat"),INDEX(Rate!$B$4:$M$25,MATCH('Line&amp;Pheonix'!N1803,Rate!$A$4:$A$25,0),MATCH('Line&amp;Pheonix'!L1803,Rate!$B$3:$M$3,0))*O1803*0.8,INDEX(Rate!$B$4:$M$25,MATCH('Line&amp;Pheonix'!N1803,Rate!$A$4:$A$25,0),MATCH('Line&amp;Pheonix'!L1803,Rate!$B$3:$M$3,0))*O1803)),"")</f>
        <v/>
      </c>
      <c r="T1803" s="42" t="str">
        <f t="shared" si="91"/>
        <v/>
      </c>
    </row>
    <row r="1804" spans="16:20">
      <c r="P1804" s="41" t="str">
        <f t="shared" si="89"/>
        <v/>
      </c>
      <c r="Q1804" s="41" t="str">
        <f t="shared" si="90"/>
        <v/>
      </c>
      <c r="R1804" s="41" t="str">
        <f>IFERROR(IF(K1804="handling and wharfage",SUM(P1804:Q1804),IF(OR(K1804="tank",K1804="car",K1804="boat"),INDEX(Rate!$B$4:$M$25,MATCH('Line&amp;Pheonix'!N1804,Rate!$A$4:$A$25,0),MATCH('Line&amp;Pheonix'!L1804,Rate!$B$3:$M$3,0))*O1804*0.8,INDEX(Rate!$B$4:$M$25,MATCH('Line&amp;Pheonix'!N1804,Rate!$A$4:$A$25,0),MATCH('Line&amp;Pheonix'!L1804,Rate!$B$3:$M$3,0))*O1804)),"")</f>
        <v/>
      </c>
      <c r="T1804" s="42" t="str">
        <f t="shared" si="91"/>
        <v/>
      </c>
    </row>
    <row r="1805" spans="16:20">
      <c r="P1805" s="41" t="str">
        <f t="shared" si="89"/>
        <v/>
      </c>
      <c r="Q1805" s="41" t="str">
        <f t="shared" si="90"/>
        <v/>
      </c>
      <c r="R1805" s="41" t="str">
        <f>IFERROR(IF(K1805="handling and wharfage",SUM(P1805:Q1805),IF(OR(K1805="tank",K1805="car",K1805="boat"),INDEX(Rate!$B$4:$M$25,MATCH('Line&amp;Pheonix'!N1805,Rate!$A$4:$A$25,0),MATCH('Line&amp;Pheonix'!L1805,Rate!$B$3:$M$3,0))*O1805*0.8,INDEX(Rate!$B$4:$M$25,MATCH('Line&amp;Pheonix'!N1805,Rate!$A$4:$A$25,0),MATCH('Line&amp;Pheonix'!L1805,Rate!$B$3:$M$3,0))*O1805)),"")</f>
        <v/>
      </c>
      <c r="T1805" s="42" t="str">
        <f t="shared" si="91"/>
        <v/>
      </c>
    </row>
    <row r="1806" spans="16:20">
      <c r="P1806" s="41" t="str">
        <f t="shared" si="89"/>
        <v/>
      </c>
      <c r="Q1806" s="41" t="str">
        <f t="shared" si="90"/>
        <v/>
      </c>
      <c r="R1806" s="41" t="str">
        <f>IFERROR(IF(K1806="handling and wharfage",SUM(P1806:Q1806),IF(OR(K1806="tank",K1806="car",K1806="boat"),INDEX(Rate!$B$4:$M$25,MATCH('Line&amp;Pheonix'!N1806,Rate!$A$4:$A$25,0),MATCH('Line&amp;Pheonix'!L1806,Rate!$B$3:$M$3,0))*O1806*0.8,INDEX(Rate!$B$4:$M$25,MATCH('Line&amp;Pheonix'!N1806,Rate!$A$4:$A$25,0),MATCH('Line&amp;Pheonix'!L1806,Rate!$B$3:$M$3,0))*O1806)),"")</f>
        <v/>
      </c>
      <c r="T1806" s="42" t="str">
        <f t="shared" si="91"/>
        <v/>
      </c>
    </row>
    <row r="1807" spans="16:20">
      <c r="P1807" s="41" t="str">
        <f t="shared" si="89"/>
        <v/>
      </c>
      <c r="Q1807" s="41" t="str">
        <f t="shared" si="90"/>
        <v/>
      </c>
      <c r="R1807" s="41" t="str">
        <f>IFERROR(IF(K1807="handling and wharfage",SUM(P1807:Q1807),IF(OR(K1807="tank",K1807="car",K1807="boat"),INDEX(Rate!$B$4:$M$25,MATCH('Line&amp;Pheonix'!N1807,Rate!$A$4:$A$25,0),MATCH('Line&amp;Pheonix'!L1807,Rate!$B$3:$M$3,0))*O1807*0.8,INDEX(Rate!$B$4:$M$25,MATCH('Line&amp;Pheonix'!N1807,Rate!$A$4:$A$25,0),MATCH('Line&amp;Pheonix'!L1807,Rate!$B$3:$M$3,0))*O1807)),"")</f>
        <v/>
      </c>
      <c r="T1807" s="42" t="str">
        <f t="shared" si="91"/>
        <v/>
      </c>
    </row>
    <row r="1808" spans="16:20">
      <c r="P1808" s="41" t="str">
        <f t="shared" si="89"/>
        <v/>
      </c>
      <c r="Q1808" s="41" t="str">
        <f t="shared" si="90"/>
        <v/>
      </c>
      <c r="R1808" s="41" t="str">
        <f>IFERROR(IF(K1808="handling and wharfage",SUM(P1808:Q1808),IF(OR(K1808="tank",K1808="car",K1808="boat"),INDEX(Rate!$B$4:$M$25,MATCH('Line&amp;Pheonix'!N1808,Rate!$A$4:$A$25,0),MATCH('Line&amp;Pheonix'!L1808,Rate!$B$3:$M$3,0))*O1808*0.8,INDEX(Rate!$B$4:$M$25,MATCH('Line&amp;Pheonix'!N1808,Rate!$A$4:$A$25,0),MATCH('Line&amp;Pheonix'!L1808,Rate!$B$3:$M$3,0))*O1808)),"")</f>
        <v/>
      </c>
      <c r="T1808" s="42" t="str">
        <f t="shared" si="91"/>
        <v/>
      </c>
    </row>
    <row r="1809" spans="16:20">
      <c r="P1809" s="41" t="str">
        <f t="shared" si="89"/>
        <v/>
      </c>
      <c r="Q1809" s="41" t="str">
        <f t="shared" si="90"/>
        <v/>
      </c>
      <c r="R1809" s="41" t="str">
        <f>IFERROR(IF(K1809="handling and wharfage",SUM(P1809:Q1809),IF(OR(K1809="tank",K1809="car",K1809="boat"),INDEX(Rate!$B$4:$M$25,MATCH('Line&amp;Pheonix'!N1809,Rate!$A$4:$A$25,0),MATCH('Line&amp;Pheonix'!L1809,Rate!$B$3:$M$3,0))*O1809*0.8,INDEX(Rate!$B$4:$M$25,MATCH('Line&amp;Pheonix'!N1809,Rate!$A$4:$A$25,0),MATCH('Line&amp;Pheonix'!L1809,Rate!$B$3:$M$3,0))*O1809)),"")</f>
        <v/>
      </c>
      <c r="T1809" s="42" t="str">
        <f t="shared" si="91"/>
        <v/>
      </c>
    </row>
    <row r="1810" spans="16:20">
      <c r="P1810" s="41" t="str">
        <f t="shared" si="89"/>
        <v/>
      </c>
      <c r="Q1810" s="41" t="str">
        <f t="shared" si="90"/>
        <v/>
      </c>
      <c r="R1810" s="41" t="str">
        <f>IFERROR(IF(K1810="handling and wharfage",SUM(P1810:Q1810),IF(OR(K1810="tank",K1810="car",K1810="boat"),INDEX(Rate!$B$4:$M$25,MATCH('Line&amp;Pheonix'!N1810,Rate!$A$4:$A$25,0),MATCH('Line&amp;Pheonix'!L1810,Rate!$B$3:$M$3,0))*O1810*0.8,INDEX(Rate!$B$4:$M$25,MATCH('Line&amp;Pheonix'!N1810,Rate!$A$4:$A$25,0),MATCH('Line&amp;Pheonix'!L1810,Rate!$B$3:$M$3,0))*O1810)),"")</f>
        <v/>
      </c>
      <c r="T1810" s="42" t="str">
        <f t="shared" si="91"/>
        <v/>
      </c>
    </row>
    <row r="1811" spans="16:20">
      <c r="P1811" s="41" t="str">
        <f t="shared" si="89"/>
        <v/>
      </c>
      <c r="Q1811" s="41" t="str">
        <f t="shared" si="90"/>
        <v/>
      </c>
      <c r="R1811" s="41" t="str">
        <f>IFERROR(IF(K1811="handling and wharfage",SUM(P1811:Q1811),IF(OR(K1811="tank",K1811="car",K1811="boat"),INDEX(Rate!$B$4:$M$25,MATCH('Line&amp;Pheonix'!N1811,Rate!$A$4:$A$25,0),MATCH('Line&amp;Pheonix'!L1811,Rate!$B$3:$M$3,0))*O1811*0.8,INDEX(Rate!$B$4:$M$25,MATCH('Line&amp;Pheonix'!N1811,Rate!$A$4:$A$25,0),MATCH('Line&amp;Pheonix'!L1811,Rate!$B$3:$M$3,0))*O1811)),"")</f>
        <v/>
      </c>
      <c r="T1811" s="42" t="str">
        <f t="shared" si="91"/>
        <v/>
      </c>
    </row>
    <row r="1812" spans="16:20">
      <c r="P1812" s="41" t="str">
        <f t="shared" si="89"/>
        <v/>
      </c>
      <c r="Q1812" s="41" t="str">
        <f t="shared" si="90"/>
        <v/>
      </c>
      <c r="R1812" s="41" t="str">
        <f>IFERROR(IF(K1812="handling and wharfage",SUM(P1812:Q1812),IF(OR(K1812="tank",K1812="car",K1812="boat"),INDEX(Rate!$B$4:$M$25,MATCH('Line&amp;Pheonix'!N1812,Rate!$A$4:$A$25,0),MATCH('Line&amp;Pheonix'!L1812,Rate!$B$3:$M$3,0))*O1812*0.8,INDEX(Rate!$B$4:$M$25,MATCH('Line&amp;Pheonix'!N1812,Rate!$A$4:$A$25,0),MATCH('Line&amp;Pheonix'!L1812,Rate!$B$3:$M$3,0))*O1812)),"")</f>
        <v/>
      </c>
      <c r="T1812" s="42" t="str">
        <f t="shared" si="91"/>
        <v/>
      </c>
    </row>
    <row r="1813" spans="16:20">
      <c r="P1813" s="41" t="str">
        <f t="shared" si="89"/>
        <v/>
      </c>
      <c r="Q1813" s="41" t="str">
        <f t="shared" si="90"/>
        <v/>
      </c>
      <c r="R1813" s="41" t="str">
        <f>IFERROR(IF(K1813="handling and wharfage",SUM(P1813:Q1813),IF(OR(K1813="tank",K1813="car",K1813="boat"),INDEX(Rate!$B$4:$M$25,MATCH('Line&amp;Pheonix'!N1813,Rate!$A$4:$A$25,0),MATCH('Line&amp;Pheonix'!L1813,Rate!$B$3:$M$3,0))*O1813*0.8,INDEX(Rate!$B$4:$M$25,MATCH('Line&amp;Pheonix'!N1813,Rate!$A$4:$A$25,0),MATCH('Line&amp;Pheonix'!L1813,Rate!$B$3:$M$3,0))*O1813)),"")</f>
        <v/>
      </c>
      <c r="T1813" s="42" t="str">
        <f t="shared" si="91"/>
        <v/>
      </c>
    </row>
    <row r="1814" spans="16:20">
      <c r="P1814" s="41" t="str">
        <f t="shared" si="89"/>
        <v/>
      </c>
      <c r="Q1814" s="41" t="str">
        <f t="shared" si="90"/>
        <v/>
      </c>
      <c r="R1814" s="41" t="str">
        <f>IFERROR(IF(K1814="handling and wharfage",SUM(P1814:Q1814),IF(OR(K1814="tank",K1814="car",K1814="boat"),INDEX(Rate!$B$4:$M$25,MATCH('Line&amp;Pheonix'!N1814,Rate!$A$4:$A$25,0),MATCH('Line&amp;Pheonix'!L1814,Rate!$B$3:$M$3,0))*O1814*0.8,INDEX(Rate!$B$4:$M$25,MATCH('Line&amp;Pheonix'!N1814,Rate!$A$4:$A$25,0),MATCH('Line&amp;Pheonix'!L1814,Rate!$B$3:$M$3,0))*O1814)),"")</f>
        <v/>
      </c>
      <c r="T1814" s="42" t="str">
        <f t="shared" si="91"/>
        <v/>
      </c>
    </row>
    <row r="1815" spans="16:20">
      <c r="P1815" s="41" t="str">
        <f t="shared" si="89"/>
        <v/>
      </c>
      <c r="Q1815" s="41" t="str">
        <f t="shared" si="90"/>
        <v/>
      </c>
      <c r="R1815" s="41" t="str">
        <f>IFERROR(IF(K1815="handling and wharfage",SUM(P1815:Q1815),IF(OR(K1815="tank",K1815="car",K1815="boat"),INDEX(Rate!$B$4:$M$25,MATCH('Line&amp;Pheonix'!N1815,Rate!$A$4:$A$25,0),MATCH('Line&amp;Pheonix'!L1815,Rate!$B$3:$M$3,0))*O1815*0.8,INDEX(Rate!$B$4:$M$25,MATCH('Line&amp;Pheonix'!N1815,Rate!$A$4:$A$25,0),MATCH('Line&amp;Pheonix'!L1815,Rate!$B$3:$M$3,0))*O1815)),"")</f>
        <v/>
      </c>
      <c r="T1815" s="42" t="str">
        <f t="shared" si="91"/>
        <v/>
      </c>
    </row>
    <row r="1816" spans="16:20">
      <c r="P1816" s="41" t="str">
        <f t="shared" si="89"/>
        <v/>
      </c>
      <c r="Q1816" s="41" t="str">
        <f t="shared" si="90"/>
        <v/>
      </c>
      <c r="R1816" s="41" t="str">
        <f>IFERROR(IF(K1816="handling and wharfage",SUM(P1816:Q1816),IF(OR(K1816="tank",K1816="car",K1816="boat"),INDEX(Rate!$B$4:$M$25,MATCH('Line&amp;Pheonix'!N1816,Rate!$A$4:$A$25,0),MATCH('Line&amp;Pheonix'!L1816,Rate!$B$3:$M$3,0))*O1816*0.8,INDEX(Rate!$B$4:$M$25,MATCH('Line&amp;Pheonix'!N1816,Rate!$A$4:$A$25,0),MATCH('Line&amp;Pheonix'!L1816,Rate!$B$3:$M$3,0))*O1816)),"")</f>
        <v/>
      </c>
      <c r="T1816" s="42" t="str">
        <f t="shared" si="91"/>
        <v/>
      </c>
    </row>
    <row r="1817" spans="16:20">
      <c r="P1817" s="41" t="str">
        <f t="shared" si="89"/>
        <v/>
      </c>
      <c r="Q1817" s="41" t="str">
        <f t="shared" si="90"/>
        <v/>
      </c>
      <c r="R1817" s="41" t="str">
        <f>IFERROR(IF(K1817="handling and wharfage",SUM(P1817:Q1817),IF(OR(K1817="tank",K1817="car",K1817="boat"),INDEX(Rate!$B$4:$M$25,MATCH('Line&amp;Pheonix'!N1817,Rate!$A$4:$A$25,0),MATCH('Line&amp;Pheonix'!L1817,Rate!$B$3:$M$3,0))*O1817*0.8,INDEX(Rate!$B$4:$M$25,MATCH('Line&amp;Pheonix'!N1817,Rate!$A$4:$A$25,0),MATCH('Line&amp;Pheonix'!L1817,Rate!$B$3:$M$3,0))*O1817)),"")</f>
        <v/>
      </c>
      <c r="T1817" s="42" t="str">
        <f t="shared" si="91"/>
        <v/>
      </c>
    </row>
    <row r="1818" spans="16:20">
      <c r="P1818" s="41" t="str">
        <f t="shared" si="89"/>
        <v/>
      </c>
      <c r="Q1818" s="41" t="str">
        <f t="shared" si="90"/>
        <v/>
      </c>
      <c r="R1818" s="41" t="str">
        <f>IFERROR(IF(K1818="handling and wharfage",SUM(P1818:Q1818),IF(OR(K1818="tank",K1818="car",K1818="boat"),INDEX(Rate!$B$4:$M$25,MATCH('Line&amp;Pheonix'!N1818,Rate!$A$4:$A$25,0),MATCH('Line&amp;Pheonix'!L1818,Rate!$B$3:$M$3,0))*O1818*0.8,INDEX(Rate!$B$4:$M$25,MATCH('Line&amp;Pheonix'!N1818,Rate!$A$4:$A$25,0),MATCH('Line&amp;Pheonix'!L1818,Rate!$B$3:$M$3,0))*O1818)),"")</f>
        <v/>
      </c>
      <c r="T1818" s="42" t="str">
        <f t="shared" si="91"/>
        <v/>
      </c>
    </row>
    <row r="1819" spans="16:20">
      <c r="P1819" s="41" t="str">
        <f t="shared" si="89"/>
        <v/>
      </c>
      <c r="Q1819" s="41" t="str">
        <f t="shared" si="90"/>
        <v/>
      </c>
      <c r="R1819" s="41" t="str">
        <f>IFERROR(IF(K1819="handling and wharfage",SUM(P1819:Q1819),IF(OR(K1819="tank",K1819="car",K1819="boat"),INDEX(Rate!$B$4:$M$25,MATCH('Line&amp;Pheonix'!N1819,Rate!$A$4:$A$25,0),MATCH('Line&amp;Pheonix'!L1819,Rate!$B$3:$M$3,0))*O1819*0.8,INDEX(Rate!$B$4:$M$25,MATCH('Line&amp;Pheonix'!N1819,Rate!$A$4:$A$25,0),MATCH('Line&amp;Pheonix'!L1819,Rate!$B$3:$M$3,0))*O1819)),"")</f>
        <v/>
      </c>
      <c r="T1819" s="42" t="str">
        <f t="shared" si="91"/>
        <v/>
      </c>
    </row>
    <row r="1820" spans="16:20">
      <c r="P1820" s="41" t="str">
        <f t="shared" si="89"/>
        <v/>
      </c>
      <c r="Q1820" s="41" t="str">
        <f t="shared" si="90"/>
        <v/>
      </c>
      <c r="R1820" s="41" t="str">
        <f>IFERROR(IF(K1820="handling and wharfage",SUM(P1820:Q1820),IF(OR(K1820="tank",K1820="car",K1820="boat"),INDEX(Rate!$B$4:$M$25,MATCH('Line&amp;Pheonix'!N1820,Rate!$A$4:$A$25,0),MATCH('Line&amp;Pheonix'!L1820,Rate!$B$3:$M$3,0))*O1820*0.8,INDEX(Rate!$B$4:$M$25,MATCH('Line&amp;Pheonix'!N1820,Rate!$A$4:$A$25,0),MATCH('Line&amp;Pheonix'!L1820,Rate!$B$3:$M$3,0))*O1820)),"")</f>
        <v/>
      </c>
      <c r="T1820" s="42" t="str">
        <f t="shared" si="91"/>
        <v/>
      </c>
    </row>
    <row r="1821" spans="16:20">
      <c r="P1821" s="41" t="str">
        <f t="shared" si="89"/>
        <v/>
      </c>
      <c r="Q1821" s="41" t="str">
        <f t="shared" si="90"/>
        <v/>
      </c>
      <c r="R1821" s="41" t="str">
        <f>IFERROR(IF(K1821="handling and wharfage",SUM(P1821:Q1821),IF(OR(K1821="tank",K1821="car",K1821="boat"),INDEX(Rate!$B$4:$M$25,MATCH('Line&amp;Pheonix'!N1821,Rate!$A$4:$A$25,0),MATCH('Line&amp;Pheonix'!L1821,Rate!$B$3:$M$3,0))*O1821*0.8,INDEX(Rate!$B$4:$M$25,MATCH('Line&amp;Pheonix'!N1821,Rate!$A$4:$A$25,0),MATCH('Line&amp;Pheonix'!L1821,Rate!$B$3:$M$3,0))*O1821)),"")</f>
        <v/>
      </c>
      <c r="T1821" s="42" t="str">
        <f t="shared" si="91"/>
        <v/>
      </c>
    </row>
    <row r="1822" spans="16:20">
      <c r="P1822" s="41" t="str">
        <f t="shared" si="89"/>
        <v/>
      </c>
      <c r="Q1822" s="41" t="str">
        <f t="shared" si="90"/>
        <v/>
      </c>
      <c r="R1822" s="41" t="str">
        <f>IFERROR(IF(K1822="handling and wharfage",SUM(P1822:Q1822),IF(OR(K1822="tank",K1822="car",K1822="boat"),INDEX(Rate!$B$4:$M$25,MATCH('Line&amp;Pheonix'!N1822,Rate!$A$4:$A$25,0),MATCH('Line&amp;Pheonix'!L1822,Rate!$B$3:$M$3,0))*O1822*0.8,INDEX(Rate!$B$4:$M$25,MATCH('Line&amp;Pheonix'!N1822,Rate!$A$4:$A$25,0),MATCH('Line&amp;Pheonix'!L1822,Rate!$B$3:$M$3,0))*O1822)),"")</f>
        <v/>
      </c>
      <c r="T1822" s="42" t="str">
        <f t="shared" si="91"/>
        <v/>
      </c>
    </row>
    <row r="1823" spans="16:20">
      <c r="P1823" s="41" t="str">
        <f t="shared" si="89"/>
        <v/>
      </c>
      <c r="Q1823" s="41" t="str">
        <f t="shared" si="90"/>
        <v/>
      </c>
      <c r="R1823" s="41" t="str">
        <f>IFERROR(IF(K1823="handling and wharfage",SUM(P1823:Q1823),IF(OR(K1823="tank",K1823="car",K1823="boat"),INDEX(Rate!$B$4:$M$25,MATCH('Line&amp;Pheonix'!N1823,Rate!$A$4:$A$25,0),MATCH('Line&amp;Pheonix'!L1823,Rate!$B$3:$M$3,0))*O1823*0.8,INDEX(Rate!$B$4:$M$25,MATCH('Line&amp;Pheonix'!N1823,Rate!$A$4:$A$25,0),MATCH('Line&amp;Pheonix'!L1823,Rate!$B$3:$M$3,0))*O1823)),"")</f>
        <v/>
      </c>
      <c r="T1823" s="42" t="str">
        <f t="shared" si="91"/>
        <v/>
      </c>
    </row>
    <row r="1824" spans="16:20">
      <c r="P1824" s="41" t="str">
        <f t="shared" si="89"/>
        <v/>
      </c>
      <c r="Q1824" s="41" t="str">
        <f t="shared" si="90"/>
        <v/>
      </c>
      <c r="R1824" s="41" t="str">
        <f>IFERROR(IF(K1824="handling and wharfage",SUM(P1824:Q1824),IF(OR(K1824="tank",K1824="car",K1824="boat"),INDEX(Rate!$B$4:$M$25,MATCH('Line&amp;Pheonix'!N1824,Rate!$A$4:$A$25,0),MATCH('Line&amp;Pheonix'!L1824,Rate!$B$3:$M$3,0))*O1824*0.8,INDEX(Rate!$B$4:$M$25,MATCH('Line&amp;Pheonix'!N1824,Rate!$A$4:$A$25,0),MATCH('Line&amp;Pheonix'!L1824,Rate!$B$3:$M$3,0))*O1824)),"")</f>
        <v/>
      </c>
      <c r="T1824" s="42" t="str">
        <f t="shared" si="91"/>
        <v/>
      </c>
    </row>
    <row r="1825" spans="16:20">
      <c r="P1825" s="41" t="str">
        <f t="shared" si="89"/>
        <v/>
      </c>
      <c r="Q1825" s="41" t="str">
        <f t="shared" si="90"/>
        <v/>
      </c>
      <c r="R1825" s="41" t="str">
        <f>IFERROR(IF(K1825="handling and wharfage",SUM(P1825:Q1825),IF(OR(K1825="tank",K1825="car",K1825="boat"),INDEX(Rate!$B$4:$M$25,MATCH('Line&amp;Pheonix'!N1825,Rate!$A$4:$A$25,0),MATCH('Line&amp;Pheonix'!L1825,Rate!$B$3:$M$3,0))*O1825*0.8,INDEX(Rate!$B$4:$M$25,MATCH('Line&amp;Pheonix'!N1825,Rate!$A$4:$A$25,0),MATCH('Line&amp;Pheonix'!L1825,Rate!$B$3:$M$3,0))*O1825)),"")</f>
        <v/>
      </c>
      <c r="T1825" s="42" t="str">
        <f t="shared" si="91"/>
        <v/>
      </c>
    </row>
    <row r="1826" spans="16:20">
      <c r="P1826" s="41" t="str">
        <f t="shared" si="89"/>
        <v/>
      </c>
      <c r="Q1826" s="41" t="str">
        <f t="shared" si="90"/>
        <v/>
      </c>
      <c r="R1826" s="41" t="str">
        <f>IFERROR(IF(K1826="handling and wharfage",SUM(P1826:Q1826),IF(OR(K1826="tank",K1826="car",K1826="boat"),INDEX(Rate!$B$4:$M$25,MATCH('Line&amp;Pheonix'!N1826,Rate!$A$4:$A$25,0),MATCH('Line&amp;Pheonix'!L1826,Rate!$B$3:$M$3,0))*O1826*0.8,INDEX(Rate!$B$4:$M$25,MATCH('Line&amp;Pheonix'!N1826,Rate!$A$4:$A$25,0),MATCH('Line&amp;Pheonix'!L1826,Rate!$B$3:$M$3,0))*O1826)),"")</f>
        <v/>
      </c>
      <c r="T1826" s="42" t="str">
        <f t="shared" si="91"/>
        <v/>
      </c>
    </row>
    <row r="1827" spans="16:20">
      <c r="P1827" s="41" t="str">
        <f t="shared" si="89"/>
        <v/>
      </c>
      <c r="Q1827" s="41" t="str">
        <f t="shared" si="90"/>
        <v/>
      </c>
      <c r="R1827" s="41" t="str">
        <f>IFERROR(IF(K1827="handling and wharfage",SUM(P1827:Q1827),IF(OR(K1827="tank",K1827="car",K1827="boat"),INDEX(Rate!$B$4:$M$25,MATCH('Line&amp;Pheonix'!N1827,Rate!$A$4:$A$25,0),MATCH('Line&amp;Pheonix'!L1827,Rate!$B$3:$M$3,0))*O1827*0.8,INDEX(Rate!$B$4:$M$25,MATCH('Line&amp;Pheonix'!N1827,Rate!$A$4:$A$25,0),MATCH('Line&amp;Pheonix'!L1827,Rate!$B$3:$M$3,0))*O1827)),"")</f>
        <v/>
      </c>
      <c r="T1827" s="42" t="str">
        <f t="shared" si="91"/>
        <v/>
      </c>
    </row>
    <row r="1828" spans="16:20">
      <c r="P1828" s="41" t="str">
        <f t="shared" si="89"/>
        <v/>
      </c>
      <c r="Q1828" s="41" t="str">
        <f t="shared" si="90"/>
        <v/>
      </c>
      <c r="R1828" s="41" t="str">
        <f>IFERROR(IF(K1828="handling and wharfage",SUM(P1828:Q1828),IF(OR(K1828="tank",K1828="car",K1828="boat"),INDEX(Rate!$B$4:$M$25,MATCH('Line&amp;Pheonix'!N1828,Rate!$A$4:$A$25,0),MATCH('Line&amp;Pheonix'!L1828,Rate!$B$3:$M$3,0))*O1828*0.8,INDEX(Rate!$B$4:$M$25,MATCH('Line&amp;Pheonix'!N1828,Rate!$A$4:$A$25,0),MATCH('Line&amp;Pheonix'!L1828,Rate!$B$3:$M$3,0))*O1828)),"")</f>
        <v/>
      </c>
      <c r="T1828" s="42" t="str">
        <f t="shared" si="91"/>
        <v/>
      </c>
    </row>
    <row r="1829" spans="16:20">
      <c r="P1829" s="41" t="str">
        <f t="shared" si="89"/>
        <v/>
      </c>
      <c r="Q1829" s="41" t="str">
        <f t="shared" si="90"/>
        <v/>
      </c>
      <c r="R1829" s="41" t="str">
        <f>IFERROR(IF(K1829="handling and wharfage",SUM(P1829:Q1829),IF(OR(K1829="tank",K1829="car",K1829="boat"),INDEX(Rate!$B$4:$M$25,MATCH('Line&amp;Pheonix'!N1829,Rate!$A$4:$A$25,0),MATCH('Line&amp;Pheonix'!L1829,Rate!$B$3:$M$3,0))*O1829*0.8,INDEX(Rate!$B$4:$M$25,MATCH('Line&amp;Pheonix'!N1829,Rate!$A$4:$A$25,0),MATCH('Line&amp;Pheonix'!L1829,Rate!$B$3:$M$3,0))*O1829)),"")</f>
        <v/>
      </c>
      <c r="T1829" s="42" t="str">
        <f t="shared" si="91"/>
        <v/>
      </c>
    </row>
    <row r="1830" spans="16:20">
      <c r="P1830" s="41" t="str">
        <f t="shared" si="89"/>
        <v/>
      </c>
      <c r="Q1830" s="41" t="str">
        <f t="shared" si="90"/>
        <v/>
      </c>
      <c r="R1830" s="41" t="str">
        <f>IFERROR(IF(K1830="handling and wharfage",SUM(P1830:Q1830),IF(OR(K1830="tank",K1830="car",K1830="boat"),INDEX(Rate!$B$4:$M$25,MATCH('Line&amp;Pheonix'!N1830,Rate!$A$4:$A$25,0),MATCH('Line&amp;Pheonix'!L1830,Rate!$B$3:$M$3,0))*O1830*0.8,INDEX(Rate!$B$4:$M$25,MATCH('Line&amp;Pheonix'!N1830,Rate!$A$4:$A$25,0),MATCH('Line&amp;Pheonix'!L1830,Rate!$B$3:$M$3,0))*O1830)),"")</f>
        <v/>
      </c>
      <c r="T1830" s="42" t="str">
        <f t="shared" si="91"/>
        <v/>
      </c>
    </row>
    <row r="1831" spans="16:20">
      <c r="P1831" s="41" t="str">
        <f t="shared" si="89"/>
        <v/>
      </c>
      <c r="Q1831" s="41" t="str">
        <f t="shared" si="90"/>
        <v/>
      </c>
      <c r="R1831" s="41" t="str">
        <f>IFERROR(IF(K1831="handling and wharfage",SUM(P1831:Q1831),IF(OR(K1831="tank",K1831="car",K1831="boat"),INDEX(Rate!$B$4:$M$25,MATCH('Line&amp;Pheonix'!N1831,Rate!$A$4:$A$25,0),MATCH('Line&amp;Pheonix'!L1831,Rate!$B$3:$M$3,0))*O1831*0.8,INDEX(Rate!$B$4:$M$25,MATCH('Line&amp;Pheonix'!N1831,Rate!$A$4:$A$25,0),MATCH('Line&amp;Pheonix'!L1831,Rate!$B$3:$M$3,0))*O1831)),"")</f>
        <v/>
      </c>
      <c r="T1831" s="42" t="str">
        <f t="shared" si="91"/>
        <v/>
      </c>
    </row>
    <row r="1832" spans="16:20">
      <c r="P1832" s="41" t="str">
        <f t="shared" si="89"/>
        <v/>
      </c>
      <c r="Q1832" s="41" t="str">
        <f t="shared" si="90"/>
        <v/>
      </c>
      <c r="R1832" s="41" t="str">
        <f>IFERROR(IF(K1832="handling and wharfage",SUM(P1832:Q1832),IF(OR(K1832="tank",K1832="car",K1832="boat"),INDEX(Rate!$B$4:$M$25,MATCH('Line&amp;Pheonix'!N1832,Rate!$A$4:$A$25,0),MATCH('Line&amp;Pheonix'!L1832,Rate!$B$3:$M$3,0))*O1832*0.8,INDEX(Rate!$B$4:$M$25,MATCH('Line&amp;Pheonix'!N1832,Rate!$A$4:$A$25,0),MATCH('Line&amp;Pheonix'!L1832,Rate!$B$3:$M$3,0))*O1832)),"")</f>
        <v/>
      </c>
      <c r="T1832" s="42" t="str">
        <f t="shared" si="91"/>
        <v/>
      </c>
    </row>
    <row r="1833" spans="16:20">
      <c r="P1833" s="41" t="str">
        <f t="shared" si="89"/>
        <v/>
      </c>
      <c r="Q1833" s="41" t="str">
        <f t="shared" si="90"/>
        <v/>
      </c>
      <c r="R1833" s="41" t="str">
        <f>IFERROR(IF(K1833="handling and wharfage",SUM(P1833:Q1833),IF(OR(K1833="tank",K1833="car",K1833="boat"),INDEX(Rate!$B$4:$M$25,MATCH('Line&amp;Pheonix'!N1833,Rate!$A$4:$A$25,0),MATCH('Line&amp;Pheonix'!L1833,Rate!$B$3:$M$3,0))*O1833*0.8,INDEX(Rate!$B$4:$M$25,MATCH('Line&amp;Pheonix'!N1833,Rate!$A$4:$A$25,0),MATCH('Line&amp;Pheonix'!L1833,Rate!$B$3:$M$3,0))*O1833)),"")</f>
        <v/>
      </c>
      <c r="T1833" s="42" t="str">
        <f t="shared" si="91"/>
        <v/>
      </c>
    </row>
    <row r="1834" spans="16:20">
      <c r="P1834" s="41" t="str">
        <f t="shared" si="89"/>
        <v/>
      </c>
      <c r="Q1834" s="41" t="str">
        <f t="shared" si="90"/>
        <v/>
      </c>
      <c r="R1834" s="41" t="str">
        <f>IFERROR(IF(K1834="handling and wharfage",SUM(P1834:Q1834),IF(OR(K1834="tank",K1834="car",K1834="boat"),INDEX(Rate!$B$4:$M$25,MATCH('Line&amp;Pheonix'!N1834,Rate!$A$4:$A$25,0),MATCH('Line&amp;Pheonix'!L1834,Rate!$B$3:$M$3,0))*O1834*0.8,INDEX(Rate!$B$4:$M$25,MATCH('Line&amp;Pheonix'!N1834,Rate!$A$4:$A$25,0),MATCH('Line&amp;Pheonix'!L1834,Rate!$B$3:$M$3,0))*O1834)),"")</f>
        <v/>
      </c>
      <c r="T1834" s="42" t="str">
        <f t="shared" si="91"/>
        <v/>
      </c>
    </row>
    <row r="1835" spans="16:20">
      <c r="P1835" s="41" t="str">
        <f t="shared" si="89"/>
        <v/>
      </c>
      <c r="Q1835" s="41" t="str">
        <f t="shared" si="90"/>
        <v/>
      </c>
      <c r="R1835" s="41" t="str">
        <f>IFERROR(IF(K1835="handling and wharfage",SUM(P1835:Q1835),IF(OR(K1835="tank",K1835="car",K1835="boat"),INDEX(Rate!$B$4:$M$25,MATCH('Line&amp;Pheonix'!N1835,Rate!$A$4:$A$25,0),MATCH('Line&amp;Pheonix'!L1835,Rate!$B$3:$M$3,0))*O1835*0.8,INDEX(Rate!$B$4:$M$25,MATCH('Line&amp;Pheonix'!N1835,Rate!$A$4:$A$25,0),MATCH('Line&amp;Pheonix'!L1835,Rate!$B$3:$M$3,0))*O1835)),"")</f>
        <v/>
      </c>
      <c r="T1835" s="42" t="str">
        <f t="shared" si="91"/>
        <v/>
      </c>
    </row>
    <row r="1836" spans="16:20">
      <c r="P1836" s="41" t="str">
        <f t="shared" si="89"/>
        <v/>
      </c>
      <c r="Q1836" s="41" t="str">
        <f t="shared" si="90"/>
        <v/>
      </c>
      <c r="R1836" s="41" t="str">
        <f>IFERROR(IF(K1836="handling and wharfage",SUM(P1836:Q1836),IF(OR(K1836="tank",K1836="car",K1836="boat"),INDEX(Rate!$B$4:$M$25,MATCH('Line&amp;Pheonix'!N1836,Rate!$A$4:$A$25,0),MATCH('Line&amp;Pheonix'!L1836,Rate!$B$3:$M$3,0))*O1836*0.8,INDEX(Rate!$B$4:$M$25,MATCH('Line&amp;Pheonix'!N1836,Rate!$A$4:$A$25,0),MATCH('Line&amp;Pheonix'!L1836,Rate!$B$3:$M$3,0))*O1836)),"")</f>
        <v/>
      </c>
      <c r="T1836" s="42" t="str">
        <f t="shared" si="91"/>
        <v/>
      </c>
    </row>
    <row r="1837" spans="16:20">
      <c r="P1837" s="41" t="str">
        <f t="shared" si="89"/>
        <v/>
      </c>
      <c r="Q1837" s="41" t="str">
        <f t="shared" si="90"/>
        <v/>
      </c>
      <c r="R1837" s="41" t="str">
        <f>IFERROR(IF(K1837="handling and wharfage",SUM(P1837:Q1837),IF(OR(K1837="tank",K1837="car",K1837="boat"),INDEX(Rate!$B$4:$M$25,MATCH('Line&amp;Pheonix'!N1837,Rate!$A$4:$A$25,0),MATCH('Line&amp;Pheonix'!L1837,Rate!$B$3:$M$3,0))*O1837*0.8,INDEX(Rate!$B$4:$M$25,MATCH('Line&amp;Pheonix'!N1837,Rate!$A$4:$A$25,0),MATCH('Line&amp;Pheonix'!L1837,Rate!$B$3:$M$3,0))*O1837)),"")</f>
        <v/>
      </c>
      <c r="T1837" s="42" t="str">
        <f t="shared" si="91"/>
        <v/>
      </c>
    </row>
    <row r="1838" spans="16:20">
      <c r="P1838" s="41" t="str">
        <f t="shared" si="89"/>
        <v/>
      </c>
      <c r="Q1838" s="41" t="str">
        <f t="shared" si="90"/>
        <v/>
      </c>
      <c r="R1838" s="41" t="str">
        <f>IFERROR(IF(K1838="handling and wharfage",SUM(P1838:Q1838),IF(OR(K1838="tank",K1838="car",K1838="boat"),INDEX(Rate!$B$4:$M$25,MATCH('Line&amp;Pheonix'!N1838,Rate!$A$4:$A$25,0),MATCH('Line&amp;Pheonix'!L1838,Rate!$B$3:$M$3,0))*O1838*0.8,INDEX(Rate!$B$4:$M$25,MATCH('Line&amp;Pheonix'!N1838,Rate!$A$4:$A$25,0),MATCH('Line&amp;Pheonix'!L1838,Rate!$B$3:$M$3,0))*O1838)),"")</f>
        <v/>
      </c>
      <c r="T1838" s="42" t="str">
        <f t="shared" si="91"/>
        <v/>
      </c>
    </row>
    <row r="1839" spans="16:20">
      <c r="P1839" s="41" t="str">
        <f t="shared" si="89"/>
        <v/>
      </c>
      <c r="Q1839" s="41" t="str">
        <f t="shared" si="90"/>
        <v/>
      </c>
      <c r="R1839" s="41" t="str">
        <f>IFERROR(IF(K1839="handling and wharfage",SUM(P1839:Q1839),IF(OR(K1839="tank",K1839="car",K1839="boat"),INDEX(Rate!$B$4:$M$25,MATCH('Line&amp;Pheonix'!N1839,Rate!$A$4:$A$25,0),MATCH('Line&amp;Pheonix'!L1839,Rate!$B$3:$M$3,0))*O1839*0.8,INDEX(Rate!$B$4:$M$25,MATCH('Line&amp;Pheonix'!N1839,Rate!$A$4:$A$25,0),MATCH('Line&amp;Pheonix'!L1839,Rate!$B$3:$M$3,0))*O1839)),"")</f>
        <v/>
      </c>
      <c r="T1839" s="42" t="str">
        <f t="shared" si="91"/>
        <v/>
      </c>
    </row>
    <row r="1840" spans="16:20">
      <c r="P1840" s="41" t="str">
        <f t="shared" si="89"/>
        <v/>
      </c>
      <c r="Q1840" s="41" t="str">
        <f t="shared" si="90"/>
        <v/>
      </c>
      <c r="R1840" s="41" t="str">
        <f>IFERROR(IF(K1840="handling and wharfage",SUM(P1840:Q1840),IF(OR(K1840="tank",K1840="car",K1840="boat"),INDEX(Rate!$B$4:$M$25,MATCH('Line&amp;Pheonix'!N1840,Rate!$A$4:$A$25,0),MATCH('Line&amp;Pheonix'!L1840,Rate!$B$3:$M$3,0))*O1840*0.8,INDEX(Rate!$B$4:$M$25,MATCH('Line&amp;Pheonix'!N1840,Rate!$A$4:$A$25,0),MATCH('Line&amp;Pheonix'!L1840,Rate!$B$3:$M$3,0))*O1840)),"")</f>
        <v/>
      </c>
      <c r="T1840" s="42" t="str">
        <f t="shared" si="91"/>
        <v/>
      </c>
    </row>
    <row r="1841" spans="16:20">
      <c r="P1841" s="41" t="str">
        <f t="shared" si="89"/>
        <v/>
      </c>
      <c r="Q1841" s="41" t="str">
        <f t="shared" si="90"/>
        <v/>
      </c>
      <c r="R1841" s="41" t="str">
        <f>IFERROR(IF(K1841="handling and wharfage",SUM(P1841:Q1841),IF(OR(K1841="tank",K1841="car",K1841="boat"),INDEX(Rate!$B$4:$M$25,MATCH('Line&amp;Pheonix'!N1841,Rate!$A$4:$A$25,0),MATCH('Line&amp;Pheonix'!L1841,Rate!$B$3:$M$3,0))*O1841*0.8,INDEX(Rate!$B$4:$M$25,MATCH('Line&amp;Pheonix'!N1841,Rate!$A$4:$A$25,0),MATCH('Line&amp;Pheonix'!L1841,Rate!$B$3:$M$3,0))*O1841)),"")</f>
        <v/>
      </c>
      <c r="T1841" s="42" t="str">
        <f t="shared" si="91"/>
        <v/>
      </c>
    </row>
    <row r="1842" spans="16:20">
      <c r="P1842" s="41" t="str">
        <f t="shared" ref="P1842:P1905" si="92">IF(OR(K1842="handling and wharfage",K1842="rau handling and wharfage"),O1842*42.1,"")</f>
        <v/>
      </c>
      <c r="Q1842" s="41" t="str">
        <f t="shared" ref="Q1842:Q1905" si="93">IF(K1842&lt;&gt;"handling and wharfage","",O1842*3.5)</f>
        <v/>
      </c>
      <c r="R1842" s="41" t="str">
        <f>IFERROR(IF(K1842="handling and wharfage",SUM(P1842:Q1842),IF(OR(K1842="tank",K1842="car",K1842="boat"),INDEX(Rate!$B$4:$M$25,MATCH('Line&amp;Pheonix'!N1842,Rate!$A$4:$A$25,0),MATCH('Line&amp;Pheonix'!L1842,Rate!$B$3:$M$3,0))*O1842*0.8,INDEX(Rate!$B$4:$M$25,MATCH('Line&amp;Pheonix'!N1842,Rate!$A$4:$A$25,0),MATCH('Line&amp;Pheonix'!L1842,Rate!$B$3:$M$3,0))*O1842)),"")</f>
        <v/>
      </c>
      <c r="T1842" s="42" t="str">
        <f t="shared" ref="T1842:T1905" si="94">IF(ISBLANK(K1842),"",IF(K1842&lt;&gt;"handling and wharfage","F0070000061A","E31180000331"))</f>
        <v/>
      </c>
    </row>
    <row r="1843" spans="16:20">
      <c r="P1843" s="41" t="str">
        <f t="shared" si="92"/>
        <v/>
      </c>
      <c r="Q1843" s="41" t="str">
        <f t="shared" si="93"/>
        <v/>
      </c>
      <c r="R1843" s="41" t="str">
        <f>IFERROR(IF(K1843="handling and wharfage",SUM(P1843:Q1843),IF(OR(K1843="tank",K1843="car",K1843="boat"),INDEX(Rate!$B$4:$M$25,MATCH('Line&amp;Pheonix'!N1843,Rate!$A$4:$A$25,0),MATCH('Line&amp;Pheonix'!L1843,Rate!$B$3:$M$3,0))*O1843*0.8,INDEX(Rate!$B$4:$M$25,MATCH('Line&amp;Pheonix'!N1843,Rate!$A$4:$A$25,0),MATCH('Line&amp;Pheonix'!L1843,Rate!$B$3:$M$3,0))*O1843)),"")</f>
        <v/>
      </c>
      <c r="T1843" s="42" t="str">
        <f t="shared" si="94"/>
        <v/>
      </c>
    </row>
    <row r="1844" spans="16:20">
      <c r="P1844" s="41" t="str">
        <f t="shared" si="92"/>
        <v/>
      </c>
      <c r="Q1844" s="41" t="str">
        <f t="shared" si="93"/>
        <v/>
      </c>
      <c r="R1844" s="41" t="str">
        <f>IFERROR(IF(K1844="handling and wharfage",SUM(P1844:Q1844),IF(OR(K1844="tank",K1844="car",K1844="boat"),INDEX(Rate!$B$4:$M$25,MATCH('Line&amp;Pheonix'!N1844,Rate!$A$4:$A$25,0),MATCH('Line&amp;Pheonix'!L1844,Rate!$B$3:$M$3,0))*O1844*0.8,INDEX(Rate!$B$4:$M$25,MATCH('Line&amp;Pheonix'!N1844,Rate!$A$4:$A$25,0),MATCH('Line&amp;Pheonix'!L1844,Rate!$B$3:$M$3,0))*O1844)),"")</f>
        <v/>
      </c>
      <c r="T1844" s="42" t="str">
        <f t="shared" si="94"/>
        <v/>
      </c>
    </row>
    <row r="1845" spans="16:20">
      <c r="P1845" s="41" t="str">
        <f t="shared" si="92"/>
        <v/>
      </c>
      <c r="Q1845" s="41" t="str">
        <f t="shared" si="93"/>
        <v/>
      </c>
      <c r="R1845" s="41" t="str">
        <f>IFERROR(IF(K1845="handling and wharfage",SUM(P1845:Q1845),IF(OR(K1845="tank",K1845="car",K1845="boat"),INDEX(Rate!$B$4:$M$25,MATCH('Line&amp;Pheonix'!N1845,Rate!$A$4:$A$25,0),MATCH('Line&amp;Pheonix'!L1845,Rate!$B$3:$M$3,0))*O1845*0.8,INDEX(Rate!$B$4:$M$25,MATCH('Line&amp;Pheonix'!N1845,Rate!$A$4:$A$25,0),MATCH('Line&amp;Pheonix'!L1845,Rate!$B$3:$M$3,0))*O1845)),"")</f>
        <v/>
      </c>
      <c r="T1845" s="42" t="str">
        <f t="shared" si="94"/>
        <v/>
      </c>
    </row>
    <row r="1846" spans="16:20">
      <c r="P1846" s="41" t="str">
        <f t="shared" si="92"/>
        <v/>
      </c>
      <c r="Q1846" s="41" t="str">
        <f t="shared" si="93"/>
        <v/>
      </c>
      <c r="R1846" s="41" t="str">
        <f>IFERROR(IF(K1846="handling and wharfage",SUM(P1846:Q1846),IF(OR(K1846="tank",K1846="car",K1846="boat"),INDEX(Rate!$B$4:$M$25,MATCH('Line&amp;Pheonix'!N1846,Rate!$A$4:$A$25,0),MATCH('Line&amp;Pheonix'!L1846,Rate!$B$3:$M$3,0))*O1846*0.8,INDEX(Rate!$B$4:$M$25,MATCH('Line&amp;Pheonix'!N1846,Rate!$A$4:$A$25,0),MATCH('Line&amp;Pheonix'!L1846,Rate!$B$3:$M$3,0))*O1846)),"")</f>
        <v/>
      </c>
      <c r="T1846" s="42" t="str">
        <f t="shared" si="94"/>
        <v/>
      </c>
    </row>
    <row r="1847" spans="16:20">
      <c r="P1847" s="41" t="str">
        <f t="shared" si="92"/>
        <v/>
      </c>
      <c r="Q1847" s="41" t="str">
        <f t="shared" si="93"/>
        <v/>
      </c>
      <c r="R1847" s="41" t="str">
        <f>IFERROR(IF(K1847="handling and wharfage",SUM(P1847:Q1847),IF(OR(K1847="tank",K1847="car",K1847="boat"),INDEX(Rate!$B$4:$M$25,MATCH('Line&amp;Pheonix'!N1847,Rate!$A$4:$A$25,0),MATCH('Line&amp;Pheonix'!L1847,Rate!$B$3:$M$3,0))*O1847*0.8,INDEX(Rate!$B$4:$M$25,MATCH('Line&amp;Pheonix'!N1847,Rate!$A$4:$A$25,0),MATCH('Line&amp;Pheonix'!L1847,Rate!$B$3:$M$3,0))*O1847)),"")</f>
        <v/>
      </c>
      <c r="T1847" s="42" t="str">
        <f t="shared" si="94"/>
        <v/>
      </c>
    </row>
    <row r="1848" spans="16:20">
      <c r="P1848" s="41" t="str">
        <f t="shared" si="92"/>
        <v/>
      </c>
      <c r="Q1848" s="41" t="str">
        <f t="shared" si="93"/>
        <v/>
      </c>
      <c r="R1848" s="41" t="str">
        <f>IFERROR(IF(K1848="handling and wharfage",SUM(P1848:Q1848),IF(OR(K1848="tank",K1848="car",K1848="boat"),INDEX(Rate!$B$4:$M$25,MATCH('Line&amp;Pheonix'!N1848,Rate!$A$4:$A$25,0),MATCH('Line&amp;Pheonix'!L1848,Rate!$B$3:$M$3,0))*O1848*0.8,INDEX(Rate!$B$4:$M$25,MATCH('Line&amp;Pheonix'!N1848,Rate!$A$4:$A$25,0),MATCH('Line&amp;Pheonix'!L1848,Rate!$B$3:$M$3,0))*O1848)),"")</f>
        <v/>
      </c>
      <c r="T1848" s="42" t="str">
        <f t="shared" si="94"/>
        <v/>
      </c>
    </row>
    <row r="1849" spans="16:20">
      <c r="P1849" s="41" t="str">
        <f t="shared" si="92"/>
        <v/>
      </c>
      <c r="Q1849" s="41" t="str">
        <f t="shared" si="93"/>
        <v/>
      </c>
      <c r="R1849" s="41" t="str">
        <f>IFERROR(IF(K1849="handling and wharfage",SUM(P1849:Q1849),IF(OR(K1849="tank",K1849="car",K1849="boat"),INDEX(Rate!$B$4:$M$25,MATCH('Line&amp;Pheonix'!N1849,Rate!$A$4:$A$25,0),MATCH('Line&amp;Pheonix'!L1849,Rate!$B$3:$M$3,0))*O1849*0.8,INDEX(Rate!$B$4:$M$25,MATCH('Line&amp;Pheonix'!N1849,Rate!$A$4:$A$25,0),MATCH('Line&amp;Pheonix'!L1849,Rate!$B$3:$M$3,0))*O1849)),"")</f>
        <v/>
      </c>
      <c r="T1849" s="42" t="str">
        <f t="shared" si="94"/>
        <v/>
      </c>
    </row>
    <row r="1850" spans="16:20">
      <c r="P1850" s="41" t="str">
        <f t="shared" si="92"/>
        <v/>
      </c>
      <c r="Q1850" s="41" t="str">
        <f t="shared" si="93"/>
        <v/>
      </c>
      <c r="R1850" s="41" t="str">
        <f>IFERROR(IF(K1850="handling and wharfage",SUM(P1850:Q1850),IF(OR(K1850="tank",K1850="car",K1850="boat"),INDEX(Rate!$B$4:$M$25,MATCH('Line&amp;Pheonix'!N1850,Rate!$A$4:$A$25,0),MATCH('Line&amp;Pheonix'!L1850,Rate!$B$3:$M$3,0))*O1850*0.8,INDEX(Rate!$B$4:$M$25,MATCH('Line&amp;Pheonix'!N1850,Rate!$A$4:$A$25,0),MATCH('Line&amp;Pheonix'!L1850,Rate!$B$3:$M$3,0))*O1850)),"")</f>
        <v/>
      </c>
      <c r="T1850" s="42" t="str">
        <f t="shared" si="94"/>
        <v/>
      </c>
    </row>
    <row r="1851" spans="16:20">
      <c r="P1851" s="41" t="str">
        <f t="shared" si="92"/>
        <v/>
      </c>
      <c r="Q1851" s="41" t="str">
        <f t="shared" si="93"/>
        <v/>
      </c>
      <c r="R1851" s="41" t="str">
        <f>IFERROR(IF(K1851="handling and wharfage",SUM(P1851:Q1851),IF(OR(K1851="tank",K1851="car",K1851="boat"),INDEX(Rate!$B$4:$M$25,MATCH('Line&amp;Pheonix'!N1851,Rate!$A$4:$A$25,0),MATCH('Line&amp;Pheonix'!L1851,Rate!$B$3:$M$3,0))*O1851*0.8,INDEX(Rate!$B$4:$M$25,MATCH('Line&amp;Pheonix'!N1851,Rate!$A$4:$A$25,0),MATCH('Line&amp;Pheonix'!L1851,Rate!$B$3:$M$3,0))*O1851)),"")</f>
        <v/>
      </c>
      <c r="T1851" s="42" t="str">
        <f t="shared" si="94"/>
        <v/>
      </c>
    </row>
    <row r="1852" spans="16:20">
      <c r="P1852" s="41" t="str">
        <f t="shared" si="92"/>
        <v/>
      </c>
      <c r="Q1852" s="41" t="str">
        <f t="shared" si="93"/>
        <v/>
      </c>
      <c r="R1852" s="41" t="str">
        <f>IFERROR(IF(K1852="handling and wharfage",SUM(P1852:Q1852),IF(OR(K1852="tank",K1852="car",K1852="boat"),INDEX(Rate!$B$4:$M$25,MATCH('Line&amp;Pheonix'!N1852,Rate!$A$4:$A$25,0),MATCH('Line&amp;Pheonix'!L1852,Rate!$B$3:$M$3,0))*O1852*0.8,INDEX(Rate!$B$4:$M$25,MATCH('Line&amp;Pheonix'!N1852,Rate!$A$4:$A$25,0),MATCH('Line&amp;Pheonix'!L1852,Rate!$B$3:$M$3,0))*O1852)),"")</f>
        <v/>
      </c>
      <c r="T1852" s="42" t="str">
        <f t="shared" si="94"/>
        <v/>
      </c>
    </row>
    <row r="1853" spans="16:20">
      <c r="P1853" s="41" t="str">
        <f t="shared" si="92"/>
        <v/>
      </c>
      <c r="Q1853" s="41" t="str">
        <f t="shared" si="93"/>
        <v/>
      </c>
      <c r="R1853" s="41" t="str">
        <f>IFERROR(IF(K1853="handling and wharfage",SUM(P1853:Q1853),IF(OR(K1853="tank",K1853="car",K1853="boat"),INDEX(Rate!$B$4:$M$25,MATCH('Line&amp;Pheonix'!N1853,Rate!$A$4:$A$25,0),MATCH('Line&amp;Pheonix'!L1853,Rate!$B$3:$M$3,0))*O1853*0.8,INDEX(Rate!$B$4:$M$25,MATCH('Line&amp;Pheonix'!N1853,Rate!$A$4:$A$25,0),MATCH('Line&amp;Pheonix'!L1853,Rate!$B$3:$M$3,0))*O1853)),"")</f>
        <v/>
      </c>
      <c r="T1853" s="42" t="str">
        <f t="shared" si="94"/>
        <v/>
      </c>
    </row>
    <row r="1854" spans="16:20">
      <c r="P1854" s="41" t="str">
        <f t="shared" si="92"/>
        <v/>
      </c>
      <c r="Q1854" s="41" t="str">
        <f t="shared" si="93"/>
        <v/>
      </c>
      <c r="R1854" s="41" t="str">
        <f>IFERROR(IF(K1854="handling and wharfage",SUM(P1854:Q1854),IF(OR(K1854="tank",K1854="car",K1854="boat"),INDEX(Rate!$B$4:$M$25,MATCH('Line&amp;Pheonix'!N1854,Rate!$A$4:$A$25,0),MATCH('Line&amp;Pheonix'!L1854,Rate!$B$3:$M$3,0))*O1854*0.8,INDEX(Rate!$B$4:$M$25,MATCH('Line&amp;Pheonix'!N1854,Rate!$A$4:$A$25,0),MATCH('Line&amp;Pheonix'!L1854,Rate!$B$3:$M$3,0))*O1854)),"")</f>
        <v/>
      </c>
      <c r="T1854" s="42" t="str">
        <f t="shared" si="94"/>
        <v/>
      </c>
    </row>
    <row r="1855" spans="16:20">
      <c r="P1855" s="41" t="str">
        <f t="shared" si="92"/>
        <v/>
      </c>
      <c r="Q1855" s="41" t="str">
        <f t="shared" si="93"/>
        <v/>
      </c>
      <c r="R1855" s="41" t="str">
        <f>IFERROR(IF(K1855="handling and wharfage",SUM(P1855:Q1855),IF(OR(K1855="tank",K1855="car",K1855="boat"),INDEX(Rate!$B$4:$M$25,MATCH('Line&amp;Pheonix'!N1855,Rate!$A$4:$A$25,0),MATCH('Line&amp;Pheonix'!L1855,Rate!$B$3:$M$3,0))*O1855*0.8,INDEX(Rate!$B$4:$M$25,MATCH('Line&amp;Pheonix'!N1855,Rate!$A$4:$A$25,0),MATCH('Line&amp;Pheonix'!L1855,Rate!$B$3:$M$3,0))*O1855)),"")</f>
        <v/>
      </c>
      <c r="T1855" s="42" t="str">
        <f t="shared" si="94"/>
        <v/>
      </c>
    </row>
    <row r="1856" spans="16:20">
      <c r="P1856" s="41" t="str">
        <f t="shared" si="92"/>
        <v/>
      </c>
      <c r="Q1856" s="41" t="str">
        <f t="shared" si="93"/>
        <v/>
      </c>
      <c r="R1856" s="41" t="str">
        <f>IFERROR(IF(K1856="handling and wharfage",SUM(P1856:Q1856),IF(OR(K1856="tank",K1856="car",K1856="boat"),INDEX(Rate!$B$4:$M$25,MATCH('Line&amp;Pheonix'!N1856,Rate!$A$4:$A$25,0),MATCH('Line&amp;Pheonix'!L1856,Rate!$B$3:$M$3,0))*O1856*0.8,INDEX(Rate!$B$4:$M$25,MATCH('Line&amp;Pheonix'!N1856,Rate!$A$4:$A$25,0),MATCH('Line&amp;Pheonix'!L1856,Rate!$B$3:$M$3,0))*O1856)),"")</f>
        <v/>
      </c>
      <c r="T1856" s="42" t="str">
        <f t="shared" si="94"/>
        <v/>
      </c>
    </row>
    <row r="1857" spans="16:20">
      <c r="P1857" s="41" t="str">
        <f t="shared" si="92"/>
        <v/>
      </c>
      <c r="Q1857" s="41" t="str">
        <f t="shared" si="93"/>
        <v/>
      </c>
      <c r="R1857" s="41" t="str">
        <f>IFERROR(IF(K1857="handling and wharfage",SUM(P1857:Q1857),IF(OR(K1857="tank",K1857="car",K1857="boat"),INDEX(Rate!$B$4:$M$25,MATCH('Line&amp;Pheonix'!N1857,Rate!$A$4:$A$25,0),MATCH('Line&amp;Pheonix'!L1857,Rate!$B$3:$M$3,0))*O1857*0.8,INDEX(Rate!$B$4:$M$25,MATCH('Line&amp;Pheonix'!N1857,Rate!$A$4:$A$25,0),MATCH('Line&amp;Pheonix'!L1857,Rate!$B$3:$M$3,0))*O1857)),"")</f>
        <v/>
      </c>
      <c r="T1857" s="42" t="str">
        <f t="shared" si="94"/>
        <v/>
      </c>
    </row>
    <row r="1858" spans="16:20">
      <c r="P1858" s="41" t="str">
        <f t="shared" si="92"/>
        <v/>
      </c>
      <c r="Q1858" s="41" t="str">
        <f t="shared" si="93"/>
        <v/>
      </c>
      <c r="R1858" s="41" t="str">
        <f>IFERROR(IF(K1858="handling and wharfage",SUM(P1858:Q1858),IF(OR(K1858="tank",K1858="car",K1858="boat"),INDEX(Rate!$B$4:$M$25,MATCH('Line&amp;Pheonix'!N1858,Rate!$A$4:$A$25,0),MATCH('Line&amp;Pheonix'!L1858,Rate!$B$3:$M$3,0))*O1858*0.8,INDEX(Rate!$B$4:$M$25,MATCH('Line&amp;Pheonix'!N1858,Rate!$A$4:$A$25,0),MATCH('Line&amp;Pheonix'!L1858,Rate!$B$3:$M$3,0))*O1858)),"")</f>
        <v/>
      </c>
      <c r="T1858" s="42" t="str">
        <f t="shared" si="94"/>
        <v/>
      </c>
    </row>
    <row r="1859" spans="16:20">
      <c r="P1859" s="41" t="str">
        <f t="shared" si="92"/>
        <v/>
      </c>
      <c r="Q1859" s="41" t="str">
        <f t="shared" si="93"/>
        <v/>
      </c>
      <c r="R1859" s="41" t="str">
        <f>IFERROR(IF(K1859="handling and wharfage",SUM(P1859:Q1859),IF(OR(K1859="tank",K1859="car",K1859="boat"),INDEX(Rate!$B$4:$M$25,MATCH('Line&amp;Pheonix'!N1859,Rate!$A$4:$A$25,0),MATCH('Line&amp;Pheonix'!L1859,Rate!$B$3:$M$3,0))*O1859*0.8,INDEX(Rate!$B$4:$M$25,MATCH('Line&amp;Pheonix'!N1859,Rate!$A$4:$A$25,0),MATCH('Line&amp;Pheonix'!L1859,Rate!$B$3:$M$3,0))*O1859)),"")</f>
        <v/>
      </c>
      <c r="T1859" s="42" t="str">
        <f t="shared" si="94"/>
        <v/>
      </c>
    </row>
    <row r="1860" spans="16:20">
      <c r="P1860" s="41" t="str">
        <f t="shared" si="92"/>
        <v/>
      </c>
      <c r="Q1860" s="41" t="str">
        <f t="shared" si="93"/>
        <v/>
      </c>
      <c r="R1860" s="41" t="str">
        <f>IFERROR(IF(K1860="handling and wharfage",SUM(P1860:Q1860),IF(OR(K1860="tank",K1860="car",K1860="boat"),INDEX(Rate!$B$4:$M$25,MATCH('Line&amp;Pheonix'!N1860,Rate!$A$4:$A$25,0),MATCH('Line&amp;Pheonix'!L1860,Rate!$B$3:$M$3,0))*O1860*0.8,INDEX(Rate!$B$4:$M$25,MATCH('Line&amp;Pheonix'!N1860,Rate!$A$4:$A$25,0),MATCH('Line&amp;Pheonix'!L1860,Rate!$B$3:$M$3,0))*O1860)),"")</f>
        <v/>
      </c>
      <c r="T1860" s="42" t="str">
        <f t="shared" si="94"/>
        <v/>
      </c>
    </row>
    <row r="1861" spans="16:20">
      <c r="P1861" s="41" t="str">
        <f t="shared" si="92"/>
        <v/>
      </c>
      <c r="Q1861" s="41" t="str">
        <f t="shared" si="93"/>
        <v/>
      </c>
      <c r="R1861" s="41" t="str">
        <f>IFERROR(IF(K1861="handling and wharfage",SUM(P1861:Q1861),IF(OR(K1861="tank",K1861="car",K1861="boat"),INDEX(Rate!$B$4:$M$25,MATCH('Line&amp;Pheonix'!N1861,Rate!$A$4:$A$25,0),MATCH('Line&amp;Pheonix'!L1861,Rate!$B$3:$M$3,0))*O1861*0.8,INDEX(Rate!$B$4:$M$25,MATCH('Line&amp;Pheonix'!N1861,Rate!$A$4:$A$25,0),MATCH('Line&amp;Pheonix'!L1861,Rate!$B$3:$M$3,0))*O1861)),"")</f>
        <v/>
      </c>
      <c r="T1861" s="42" t="str">
        <f t="shared" si="94"/>
        <v/>
      </c>
    </row>
    <row r="1862" spans="16:20">
      <c r="P1862" s="41" t="str">
        <f t="shared" si="92"/>
        <v/>
      </c>
      <c r="Q1862" s="41" t="str">
        <f t="shared" si="93"/>
        <v/>
      </c>
      <c r="R1862" s="41" t="str">
        <f>IFERROR(IF(K1862="handling and wharfage",SUM(P1862:Q1862),IF(OR(K1862="tank",K1862="car",K1862="boat"),INDEX(Rate!$B$4:$M$25,MATCH('Line&amp;Pheonix'!N1862,Rate!$A$4:$A$25,0),MATCH('Line&amp;Pheonix'!L1862,Rate!$B$3:$M$3,0))*O1862*0.8,INDEX(Rate!$B$4:$M$25,MATCH('Line&amp;Pheonix'!N1862,Rate!$A$4:$A$25,0),MATCH('Line&amp;Pheonix'!L1862,Rate!$B$3:$M$3,0))*O1862)),"")</f>
        <v/>
      </c>
      <c r="T1862" s="42" t="str">
        <f t="shared" si="94"/>
        <v/>
      </c>
    </row>
    <row r="1863" spans="16:20">
      <c r="P1863" s="41" t="str">
        <f t="shared" si="92"/>
        <v/>
      </c>
      <c r="Q1863" s="41" t="str">
        <f t="shared" si="93"/>
        <v/>
      </c>
      <c r="R1863" s="41" t="str">
        <f>IFERROR(IF(K1863="handling and wharfage",SUM(P1863:Q1863),IF(OR(K1863="tank",K1863="car",K1863="boat"),INDEX(Rate!$B$4:$M$25,MATCH('Line&amp;Pheonix'!N1863,Rate!$A$4:$A$25,0),MATCH('Line&amp;Pheonix'!L1863,Rate!$B$3:$M$3,0))*O1863*0.8,INDEX(Rate!$B$4:$M$25,MATCH('Line&amp;Pheonix'!N1863,Rate!$A$4:$A$25,0),MATCH('Line&amp;Pheonix'!L1863,Rate!$B$3:$M$3,0))*O1863)),"")</f>
        <v/>
      </c>
      <c r="T1863" s="42" t="str">
        <f t="shared" si="94"/>
        <v/>
      </c>
    </row>
    <row r="1864" spans="16:20">
      <c r="P1864" s="41" t="str">
        <f t="shared" si="92"/>
        <v/>
      </c>
      <c r="Q1864" s="41" t="str">
        <f t="shared" si="93"/>
        <v/>
      </c>
      <c r="R1864" s="41" t="str">
        <f>IFERROR(IF(K1864="handling and wharfage",SUM(P1864:Q1864),IF(OR(K1864="tank",K1864="car",K1864="boat"),INDEX(Rate!$B$4:$M$25,MATCH('Line&amp;Pheonix'!N1864,Rate!$A$4:$A$25,0),MATCH('Line&amp;Pheonix'!L1864,Rate!$B$3:$M$3,0))*O1864*0.8,INDEX(Rate!$B$4:$M$25,MATCH('Line&amp;Pheonix'!N1864,Rate!$A$4:$A$25,0),MATCH('Line&amp;Pheonix'!L1864,Rate!$B$3:$M$3,0))*O1864)),"")</f>
        <v/>
      </c>
      <c r="T1864" s="42" t="str">
        <f t="shared" si="94"/>
        <v/>
      </c>
    </row>
    <row r="1865" spans="16:20">
      <c r="P1865" s="41" t="str">
        <f t="shared" si="92"/>
        <v/>
      </c>
      <c r="Q1865" s="41" t="str">
        <f t="shared" si="93"/>
        <v/>
      </c>
      <c r="R1865" s="41" t="str">
        <f>IFERROR(IF(K1865="handling and wharfage",SUM(P1865:Q1865),IF(OR(K1865="tank",K1865="car",K1865="boat"),INDEX(Rate!$B$4:$M$25,MATCH('Line&amp;Pheonix'!N1865,Rate!$A$4:$A$25,0),MATCH('Line&amp;Pheonix'!L1865,Rate!$B$3:$M$3,0))*O1865*0.8,INDEX(Rate!$B$4:$M$25,MATCH('Line&amp;Pheonix'!N1865,Rate!$A$4:$A$25,0),MATCH('Line&amp;Pheonix'!L1865,Rate!$B$3:$M$3,0))*O1865)),"")</f>
        <v/>
      </c>
      <c r="T1865" s="42" t="str">
        <f t="shared" si="94"/>
        <v/>
      </c>
    </row>
    <row r="1866" spans="16:20">
      <c r="P1866" s="41" t="str">
        <f t="shared" si="92"/>
        <v/>
      </c>
      <c r="Q1866" s="41" t="str">
        <f t="shared" si="93"/>
        <v/>
      </c>
      <c r="R1866" s="41" t="str">
        <f>IFERROR(IF(K1866="handling and wharfage",SUM(P1866:Q1866),IF(OR(K1866="tank",K1866="car",K1866="boat"),INDEX(Rate!$B$4:$M$25,MATCH('Line&amp;Pheonix'!N1866,Rate!$A$4:$A$25,0),MATCH('Line&amp;Pheonix'!L1866,Rate!$B$3:$M$3,0))*O1866*0.8,INDEX(Rate!$B$4:$M$25,MATCH('Line&amp;Pheonix'!N1866,Rate!$A$4:$A$25,0),MATCH('Line&amp;Pheonix'!L1866,Rate!$B$3:$M$3,0))*O1866)),"")</f>
        <v/>
      </c>
      <c r="T1866" s="42" t="str">
        <f t="shared" si="94"/>
        <v/>
      </c>
    </row>
    <row r="1867" spans="16:20">
      <c r="P1867" s="41" t="str">
        <f t="shared" si="92"/>
        <v/>
      </c>
      <c r="Q1867" s="41" t="str">
        <f t="shared" si="93"/>
        <v/>
      </c>
      <c r="R1867" s="41" t="str">
        <f>IFERROR(IF(K1867="handling and wharfage",SUM(P1867:Q1867),IF(OR(K1867="tank",K1867="car",K1867="boat"),INDEX(Rate!$B$4:$M$25,MATCH('Line&amp;Pheonix'!N1867,Rate!$A$4:$A$25,0),MATCH('Line&amp;Pheonix'!L1867,Rate!$B$3:$M$3,0))*O1867*0.8,INDEX(Rate!$B$4:$M$25,MATCH('Line&amp;Pheonix'!N1867,Rate!$A$4:$A$25,0),MATCH('Line&amp;Pheonix'!L1867,Rate!$B$3:$M$3,0))*O1867)),"")</f>
        <v/>
      </c>
      <c r="T1867" s="42" t="str">
        <f t="shared" si="94"/>
        <v/>
      </c>
    </row>
    <row r="1868" spans="16:20">
      <c r="P1868" s="41" t="str">
        <f t="shared" si="92"/>
        <v/>
      </c>
      <c r="Q1868" s="41" t="str">
        <f t="shared" si="93"/>
        <v/>
      </c>
      <c r="R1868" s="41" t="str">
        <f>IFERROR(IF(K1868="handling and wharfage",SUM(P1868:Q1868),IF(OR(K1868="tank",K1868="car",K1868="boat"),INDEX(Rate!$B$4:$M$25,MATCH('Line&amp;Pheonix'!N1868,Rate!$A$4:$A$25,0),MATCH('Line&amp;Pheonix'!L1868,Rate!$B$3:$M$3,0))*O1868*0.8,INDEX(Rate!$B$4:$M$25,MATCH('Line&amp;Pheonix'!N1868,Rate!$A$4:$A$25,0),MATCH('Line&amp;Pheonix'!L1868,Rate!$B$3:$M$3,0))*O1868)),"")</f>
        <v/>
      </c>
      <c r="T1868" s="42" t="str">
        <f t="shared" si="94"/>
        <v/>
      </c>
    </row>
    <row r="1869" spans="16:20">
      <c r="P1869" s="41" t="str">
        <f t="shared" si="92"/>
        <v/>
      </c>
      <c r="Q1869" s="41" t="str">
        <f t="shared" si="93"/>
        <v/>
      </c>
      <c r="R1869" s="41" t="str">
        <f>IFERROR(IF(K1869="handling and wharfage",SUM(P1869:Q1869),IF(OR(K1869="tank",K1869="car",K1869="boat"),INDEX(Rate!$B$4:$M$25,MATCH('Line&amp;Pheonix'!N1869,Rate!$A$4:$A$25,0),MATCH('Line&amp;Pheonix'!L1869,Rate!$B$3:$M$3,0))*O1869*0.8,INDEX(Rate!$B$4:$M$25,MATCH('Line&amp;Pheonix'!N1869,Rate!$A$4:$A$25,0),MATCH('Line&amp;Pheonix'!L1869,Rate!$B$3:$M$3,0))*O1869)),"")</f>
        <v/>
      </c>
      <c r="T1869" s="42" t="str">
        <f t="shared" si="94"/>
        <v/>
      </c>
    </row>
    <row r="1870" spans="16:20">
      <c r="P1870" s="41" t="str">
        <f t="shared" si="92"/>
        <v/>
      </c>
      <c r="Q1870" s="41" t="str">
        <f t="shared" si="93"/>
        <v/>
      </c>
      <c r="R1870" s="41" t="str">
        <f>IFERROR(IF(K1870="handling and wharfage",SUM(P1870:Q1870),IF(OR(K1870="tank",K1870="car",K1870="boat"),INDEX(Rate!$B$4:$M$25,MATCH('Line&amp;Pheonix'!N1870,Rate!$A$4:$A$25,0),MATCH('Line&amp;Pheonix'!L1870,Rate!$B$3:$M$3,0))*O1870*0.8,INDEX(Rate!$B$4:$M$25,MATCH('Line&amp;Pheonix'!N1870,Rate!$A$4:$A$25,0),MATCH('Line&amp;Pheonix'!L1870,Rate!$B$3:$M$3,0))*O1870)),"")</f>
        <v/>
      </c>
      <c r="T1870" s="42" t="str">
        <f t="shared" si="94"/>
        <v/>
      </c>
    </row>
    <row r="1871" spans="16:20">
      <c r="P1871" s="41" t="str">
        <f t="shared" si="92"/>
        <v/>
      </c>
      <c r="Q1871" s="41" t="str">
        <f t="shared" si="93"/>
        <v/>
      </c>
      <c r="R1871" s="41" t="str">
        <f>IFERROR(IF(K1871="handling and wharfage",SUM(P1871:Q1871),IF(OR(K1871="tank",K1871="car",K1871="boat"),INDEX(Rate!$B$4:$M$25,MATCH('Line&amp;Pheonix'!N1871,Rate!$A$4:$A$25,0),MATCH('Line&amp;Pheonix'!L1871,Rate!$B$3:$M$3,0))*O1871*0.8,INDEX(Rate!$B$4:$M$25,MATCH('Line&amp;Pheonix'!N1871,Rate!$A$4:$A$25,0),MATCH('Line&amp;Pheonix'!L1871,Rate!$B$3:$M$3,0))*O1871)),"")</f>
        <v/>
      </c>
      <c r="T1871" s="42" t="str">
        <f t="shared" si="94"/>
        <v/>
      </c>
    </row>
    <row r="1872" spans="16:20">
      <c r="P1872" s="41" t="str">
        <f t="shared" si="92"/>
        <v/>
      </c>
      <c r="Q1872" s="41" t="str">
        <f t="shared" si="93"/>
        <v/>
      </c>
      <c r="R1872" s="41" t="str">
        <f>IFERROR(IF(K1872="handling and wharfage",SUM(P1872:Q1872),IF(OR(K1872="tank",K1872="car",K1872="boat"),INDEX(Rate!$B$4:$M$25,MATCH('Line&amp;Pheonix'!N1872,Rate!$A$4:$A$25,0),MATCH('Line&amp;Pheonix'!L1872,Rate!$B$3:$M$3,0))*O1872*0.8,INDEX(Rate!$B$4:$M$25,MATCH('Line&amp;Pheonix'!N1872,Rate!$A$4:$A$25,0),MATCH('Line&amp;Pheonix'!L1872,Rate!$B$3:$M$3,0))*O1872)),"")</f>
        <v/>
      </c>
      <c r="T1872" s="42" t="str">
        <f t="shared" si="94"/>
        <v/>
      </c>
    </row>
    <row r="1873" spans="16:20">
      <c r="P1873" s="41" t="str">
        <f t="shared" si="92"/>
        <v/>
      </c>
      <c r="Q1873" s="41" t="str">
        <f t="shared" si="93"/>
        <v/>
      </c>
      <c r="R1873" s="41" t="str">
        <f>IFERROR(IF(K1873="handling and wharfage",SUM(P1873:Q1873),IF(OR(K1873="tank",K1873="car",K1873="boat"),INDEX(Rate!$B$4:$M$25,MATCH('Line&amp;Pheonix'!N1873,Rate!$A$4:$A$25,0),MATCH('Line&amp;Pheonix'!L1873,Rate!$B$3:$M$3,0))*O1873*0.8,INDEX(Rate!$B$4:$M$25,MATCH('Line&amp;Pheonix'!N1873,Rate!$A$4:$A$25,0),MATCH('Line&amp;Pheonix'!L1873,Rate!$B$3:$M$3,0))*O1873)),"")</f>
        <v/>
      </c>
      <c r="T1873" s="42" t="str">
        <f t="shared" si="94"/>
        <v/>
      </c>
    </row>
    <row r="1874" spans="16:20">
      <c r="P1874" s="41" t="str">
        <f t="shared" si="92"/>
        <v/>
      </c>
      <c r="Q1874" s="41" t="str">
        <f t="shared" si="93"/>
        <v/>
      </c>
      <c r="R1874" s="41" t="str">
        <f>IFERROR(IF(K1874="handling and wharfage",SUM(P1874:Q1874),IF(OR(K1874="tank",K1874="car",K1874="boat"),INDEX(Rate!$B$4:$M$25,MATCH('Line&amp;Pheonix'!N1874,Rate!$A$4:$A$25,0),MATCH('Line&amp;Pheonix'!L1874,Rate!$B$3:$M$3,0))*O1874*0.8,INDEX(Rate!$B$4:$M$25,MATCH('Line&amp;Pheonix'!N1874,Rate!$A$4:$A$25,0),MATCH('Line&amp;Pheonix'!L1874,Rate!$B$3:$M$3,0))*O1874)),"")</f>
        <v/>
      </c>
      <c r="T1874" s="42" t="str">
        <f t="shared" si="94"/>
        <v/>
      </c>
    </row>
    <row r="1875" spans="16:20">
      <c r="P1875" s="41" t="str">
        <f t="shared" si="92"/>
        <v/>
      </c>
      <c r="Q1875" s="41" t="str">
        <f t="shared" si="93"/>
        <v/>
      </c>
      <c r="R1875" s="41" t="str">
        <f>IFERROR(IF(K1875="handling and wharfage",SUM(P1875:Q1875),IF(OR(K1875="tank",K1875="car",K1875="boat"),INDEX(Rate!$B$4:$M$25,MATCH('Line&amp;Pheonix'!N1875,Rate!$A$4:$A$25,0),MATCH('Line&amp;Pheonix'!L1875,Rate!$B$3:$M$3,0))*O1875*0.8,INDEX(Rate!$B$4:$M$25,MATCH('Line&amp;Pheonix'!N1875,Rate!$A$4:$A$25,0),MATCH('Line&amp;Pheonix'!L1875,Rate!$B$3:$M$3,0))*O1875)),"")</f>
        <v/>
      </c>
      <c r="T1875" s="42" t="str">
        <f t="shared" si="94"/>
        <v/>
      </c>
    </row>
    <row r="1876" spans="16:20">
      <c r="P1876" s="41" t="str">
        <f t="shared" si="92"/>
        <v/>
      </c>
      <c r="Q1876" s="41" t="str">
        <f t="shared" si="93"/>
        <v/>
      </c>
      <c r="R1876" s="41" t="str">
        <f>IFERROR(IF(K1876="handling and wharfage",SUM(P1876:Q1876),IF(OR(K1876="tank",K1876="car",K1876="boat"),INDEX(Rate!$B$4:$M$25,MATCH('Line&amp;Pheonix'!N1876,Rate!$A$4:$A$25,0),MATCH('Line&amp;Pheonix'!L1876,Rate!$B$3:$M$3,0))*O1876*0.8,INDEX(Rate!$B$4:$M$25,MATCH('Line&amp;Pheonix'!N1876,Rate!$A$4:$A$25,0),MATCH('Line&amp;Pheonix'!L1876,Rate!$B$3:$M$3,0))*O1876)),"")</f>
        <v/>
      </c>
      <c r="T1876" s="42" t="str">
        <f t="shared" si="94"/>
        <v/>
      </c>
    </row>
    <row r="1877" spans="16:20">
      <c r="P1877" s="41" t="str">
        <f t="shared" si="92"/>
        <v/>
      </c>
      <c r="Q1877" s="41" t="str">
        <f t="shared" si="93"/>
        <v/>
      </c>
      <c r="R1877" s="41" t="str">
        <f>IFERROR(IF(K1877="handling and wharfage",SUM(P1877:Q1877),IF(OR(K1877="tank",K1877="car",K1877="boat"),INDEX(Rate!$B$4:$M$25,MATCH('Line&amp;Pheonix'!N1877,Rate!$A$4:$A$25,0),MATCH('Line&amp;Pheonix'!L1877,Rate!$B$3:$M$3,0))*O1877*0.8,INDEX(Rate!$B$4:$M$25,MATCH('Line&amp;Pheonix'!N1877,Rate!$A$4:$A$25,0),MATCH('Line&amp;Pheonix'!L1877,Rate!$B$3:$M$3,0))*O1877)),"")</f>
        <v/>
      </c>
      <c r="T1877" s="42" t="str">
        <f t="shared" si="94"/>
        <v/>
      </c>
    </row>
    <row r="1878" spans="16:20">
      <c r="P1878" s="41" t="str">
        <f t="shared" si="92"/>
        <v/>
      </c>
      <c r="Q1878" s="41" t="str">
        <f t="shared" si="93"/>
        <v/>
      </c>
      <c r="R1878" s="41" t="str">
        <f>IFERROR(IF(K1878="handling and wharfage",SUM(P1878:Q1878),IF(OR(K1878="tank",K1878="car",K1878="boat"),INDEX(Rate!$B$4:$M$25,MATCH('Line&amp;Pheonix'!N1878,Rate!$A$4:$A$25,0),MATCH('Line&amp;Pheonix'!L1878,Rate!$B$3:$M$3,0))*O1878*0.8,INDEX(Rate!$B$4:$M$25,MATCH('Line&amp;Pheonix'!N1878,Rate!$A$4:$A$25,0),MATCH('Line&amp;Pheonix'!L1878,Rate!$B$3:$M$3,0))*O1878)),"")</f>
        <v/>
      </c>
      <c r="T1878" s="42" t="str">
        <f t="shared" si="94"/>
        <v/>
      </c>
    </row>
    <row r="1879" spans="16:20">
      <c r="P1879" s="41" t="str">
        <f t="shared" si="92"/>
        <v/>
      </c>
      <c r="Q1879" s="41" t="str">
        <f t="shared" si="93"/>
        <v/>
      </c>
      <c r="R1879" s="41" t="str">
        <f>IFERROR(IF(K1879="handling and wharfage",SUM(P1879:Q1879),IF(OR(K1879="tank",K1879="car",K1879="boat"),INDEX(Rate!$B$4:$M$25,MATCH('Line&amp;Pheonix'!N1879,Rate!$A$4:$A$25,0),MATCH('Line&amp;Pheonix'!L1879,Rate!$B$3:$M$3,0))*O1879*0.8,INDEX(Rate!$B$4:$M$25,MATCH('Line&amp;Pheonix'!N1879,Rate!$A$4:$A$25,0),MATCH('Line&amp;Pheonix'!L1879,Rate!$B$3:$M$3,0))*O1879)),"")</f>
        <v/>
      </c>
      <c r="T1879" s="42" t="str">
        <f t="shared" si="94"/>
        <v/>
      </c>
    </row>
    <row r="1880" spans="16:20">
      <c r="P1880" s="41" t="str">
        <f t="shared" si="92"/>
        <v/>
      </c>
      <c r="Q1880" s="41" t="str">
        <f t="shared" si="93"/>
        <v/>
      </c>
      <c r="R1880" s="41" t="str">
        <f>IFERROR(IF(K1880="handling and wharfage",SUM(P1880:Q1880),IF(OR(K1880="tank",K1880="car",K1880="boat"),INDEX(Rate!$B$4:$M$25,MATCH('Line&amp;Pheonix'!N1880,Rate!$A$4:$A$25,0),MATCH('Line&amp;Pheonix'!L1880,Rate!$B$3:$M$3,0))*O1880*0.8,INDEX(Rate!$B$4:$M$25,MATCH('Line&amp;Pheonix'!N1880,Rate!$A$4:$A$25,0),MATCH('Line&amp;Pheonix'!L1880,Rate!$B$3:$M$3,0))*O1880)),"")</f>
        <v/>
      </c>
      <c r="T1880" s="42" t="str">
        <f t="shared" si="94"/>
        <v/>
      </c>
    </row>
    <row r="1881" spans="16:20">
      <c r="P1881" s="41" t="str">
        <f t="shared" si="92"/>
        <v/>
      </c>
      <c r="Q1881" s="41" t="str">
        <f t="shared" si="93"/>
        <v/>
      </c>
      <c r="R1881" s="41" t="str">
        <f>IFERROR(IF(K1881="handling and wharfage",SUM(P1881:Q1881),IF(OR(K1881="tank",K1881="car",K1881="boat"),INDEX(Rate!$B$4:$M$25,MATCH('Line&amp;Pheonix'!N1881,Rate!$A$4:$A$25,0),MATCH('Line&amp;Pheonix'!L1881,Rate!$B$3:$M$3,0))*O1881*0.8,INDEX(Rate!$B$4:$M$25,MATCH('Line&amp;Pheonix'!N1881,Rate!$A$4:$A$25,0),MATCH('Line&amp;Pheonix'!L1881,Rate!$B$3:$M$3,0))*O1881)),"")</f>
        <v/>
      </c>
      <c r="T1881" s="42" t="str">
        <f t="shared" si="94"/>
        <v/>
      </c>
    </row>
    <row r="1882" spans="16:20">
      <c r="P1882" s="41" t="str">
        <f t="shared" si="92"/>
        <v/>
      </c>
      <c r="Q1882" s="41" t="str">
        <f t="shared" si="93"/>
        <v/>
      </c>
      <c r="R1882" s="41" t="str">
        <f>IFERROR(IF(K1882="handling and wharfage",SUM(P1882:Q1882),IF(OR(K1882="tank",K1882="car",K1882="boat"),INDEX(Rate!$B$4:$M$25,MATCH('Line&amp;Pheonix'!N1882,Rate!$A$4:$A$25,0),MATCH('Line&amp;Pheonix'!L1882,Rate!$B$3:$M$3,0))*O1882*0.8,INDEX(Rate!$B$4:$M$25,MATCH('Line&amp;Pheonix'!N1882,Rate!$A$4:$A$25,0),MATCH('Line&amp;Pheonix'!L1882,Rate!$B$3:$M$3,0))*O1882)),"")</f>
        <v/>
      </c>
      <c r="T1882" s="42" t="str">
        <f t="shared" si="94"/>
        <v/>
      </c>
    </row>
    <row r="1883" spans="16:20">
      <c r="P1883" s="41" t="str">
        <f t="shared" si="92"/>
        <v/>
      </c>
      <c r="Q1883" s="41" t="str">
        <f t="shared" si="93"/>
        <v/>
      </c>
      <c r="R1883" s="41" t="str">
        <f>IFERROR(IF(K1883="handling and wharfage",SUM(P1883:Q1883),IF(OR(K1883="tank",K1883="car",K1883="boat"),INDEX(Rate!$B$4:$M$25,MATCH('Line&amp;Pheonix'!N1883,Rate!$A$4:$A$25,0),MATCH('Line&amp;Pheonix'!L1883,Rate!$B$3:$M$3,0))*O1883*0.8,INDEX(Rate!$B$4:$M$25,MATCH('Line&amp;Pheonix'!N1883,Rate!$A$4:$A$25,0),MATCH('Line&amp;Pheonix'!L1883,Rate!$B$3:$M$3,0))*O1883)),"")</f>
        <v/>
      </c>
      <c r="T1883" s="42" t="str">
        <f t="shared" si="94"/>
        <v/>
      </c>
    </row>
    <row r="1884" spans="16:20">
      <c r="P1884" s="41" t="str">
        <f t="shared" si="92"/>
        <v/>
      </c>
      <c r="Q1884" s="41" t="str">
        <f t="shared" si="93"/>
        <v/>
      </c>
      <c r="R1884" s="41" t="str">
        <f>IFERROR(IF(K1884="handling and wharfage",SUM(P1884:Q1884),IF(OR(K1884="tank",K1884="car",K1884="boat"),INDEX(Rate!$B$4:$M$25,MATCH('Line&amp;Pheonix'!N1884,Rate!$A$4:$A$25,0),MATCH('Line&amp;Pheonix'!L1884,Rate!$B$3:$M$3,0))*O1884*0.8,INDEX(Rate!$B$4:$M$25,MATCH('Line&amp;Pheonix'!N1884,Rate!$A$4:$A$25,0),MATCH('Line&amp;Pheonix'!L1884,Rate!$B$3:$M$3,0))*O1884)),"")</f>
        <v/>
      </c>
      <c r="T1884" s="42" t="str">
        <f t="shared" si="94"/>
        <v/>
      </c>
    </row>
    <row r="1885" spans="16:20">
      <c r="P1885" s="41" t="str">
        <f t="shared" si="92"/>
        <v/>
      </c>
      <c r="Q1885" s="41" t="str">
        <f t="shared" si="93"/>
        <v/>
      </c>
      <c r="R1885" s="41" t="str">
        <f>IFERROR(IF(K1885="handling and wharfage",SUM(P1885:Q1885),IF(OR(K1885="tank",K1885="car",K1885="boat"),INDEX(Rate!$B$4:$M$25,MATCH('Line&amp;Pheonix'!N1885,Rate!$A$4:$A$25,0),MATCH('Line&amp;Pheonix'!L1885,Rate!$B$3:$M$3,0))*O1885*0.8,INDEX(Rate!$B$4:$M$25,MATCH('Line&amp;Pheonix'!N1885,Rate!$A$4:$A$25,0),MATCH('Line&amp;Pheonix'!L1885,Rate!$B$3:$M$3,0))*O1885)),"")</f>
        <v/>
      </c>
      <c r="T1885" s="42" t="str">
        <f t="shared" si="94"/>
        <v/>
      </c>
    </row>
    <row r="1886" spans="16:20">
      <c r="P1886" s="41" t="str">
        <f t="shared" si="92"/>
        <v/>
      </c>
      <c r="Q1886" s="41" t="str">
        <f t="shared" si="93"/>
        <v/>
      </c>
      <c r="R1886" s="41" t="str">
        <f>IFERROR(IF(K1886="handling and wharfage",SUM(P1886:Q1886),IF(OR(K1886="tank",K1886="car",K1886="boat"),INDEX(Rate!$B$4:$M$25,MATCH('Line&amp;Pheonix'!N1886,Rate!$A$4:$A$25,0),MATCH('Line&amp;Pheonix'!L1886,Rate!$B$3:$M$3,0))*O1886*0.8,INDEX(Rate!$B$4:$M$25,MATCH('Line&amp;Pheonix'!N1886,Rate!$A$4:$A$25,0),MATCH('Line&amp;Pheonix'!L1886,Rate!$B$3:$M$3,0))*O1886)),"")</f>
        <v/>
      </c>
      <c r="T1886" s="42" t="str">
        <f t="shared" si="94"/>
        <v/>
      </c>
    </row>
    <row r="1887" spans="16:20">
      <c r="P1887" s="41" t="str">
        <f t="shared" si="92"/>
        <v/>
      </c>
      <c r="Q1887" s="41" t="str">
        <f t="shared" si="93"/>
        <v/>
      </c>
      <c r="R1887" s="41" t="str">
        <f>IFERROR(IF(K1887="handling and wharfage",SUM(P1887:Q1887),IF(OR(K1887="tank",K1887="car",K1887="boat"),INDEX(Rate!$B$4:$M$25,MATCH('Line&amp;Pheonix'!N1887,Rate!$A$4:$A$25,0),MATCH('Line&amp;Pheonix'!L1887,Rate!$B$3:$M$3,0))*O1887*0.8,INDEX(Rate!$B$4:$M$25,MATCH('Line&amp;Pheonix'!N1887,Rate!$A$4:$A$25,0),MATCH('Line&amp;Pheonix'!L1887,Rate!$B$3:$M$3,0))*O1887)),"")</f>
        <v/>
      </c>
      <c r="T1887" s="42" t="str">
        <f t="shared" si="94"/>
        <v/>
      </c>
    </row>
    <row r="1888" spans="16:20">
      <c r="P1888" s="41" t="str">
        <f t="shared" si="92"/>
        <v/>
      </c>
      <c r="Q1888" s="41" t="str">
        <f t="shared" si="93"/>
        <v/>
      </c>
      <c r="R1888" s="41" t="str">
        <f>IFERROR(IF(K1888="handling and wharfage",SUM(P1888:Q1888),IF(OR(K1888="tank",K1888="car",K1888="boat"),INDEX(Rate!$B$4:$M$25,MATCH('Line&amp;Pheonix'!N1888,Rate!$A$4:$A$25,0),MATCH('Line&amp;Pheonix'!L1888,Rate!$B$3:$M$3,0))*O1888*0.8,INDEX(Rate!$B$4:$M$25,MATCH('Line&amp;Pheonix'!N1888,Rate!$A$4:$A$25,0),MATCH('Line&amp;Pheonix'!L1888,Rate!$B$3:$M$3,0))*O1888)),"")</f>
        <v/>
      </c>
      <c r="T1888" s="42" t="str">
        <f t="shared" si="94"/>
        <v/>
      </c>
    </row>
    <row r="1889" spans="16:20">
      <c r="P1889" s="41" t="str">
        <f t="shared" si="92"/>
        <v/>
      </c>
      <c r="Q1889" s="41" t="str">
        <f t="shared" si="93"/>
        <v/>
      </c>
      <c r="R1889" s="41" t="str">
        <f>IFERROR(IF(K1889="handling and wharfage",SUM(P1889:Q1889),IF(OR(K1889="tank",K1889="car",K1889="boat"),INDEX(Rate!$B$4:$M$25,MATCH('Line&amp;Pheonix'!N1889,Rate!$A$4:$A$25,0),MATCH('Line&amp;Pheonix'!L1889,Rate!$B$3:$M$3,0))*O1889*0.8,INDEX(Rate!$B$4:$M$25,MATCH('Line&amp;Pheonix'!N1889,Rate!$A$4:$A$25,0),MATCH('Line&amp;Pheonix'!L1889,Rate!$B$3:$M$3,0))*O1889)),"")</f>
        <v/>
      </c>
      <c r="T1889" s="42" t="str">
        <f t="shared" si="94"/>
        <v/>
      </c>
    </row>
    <row r="1890" spans="16:20">
      <c r="P1890" s="41" t="str">
        <f t="shared" si="92"/>
        <v/>
      </c>
      <c r="Q1890" s="41" t="str">
        <f t="shared" si="93"/>
        <v/>
      </c>
      <c r="R1890" s="41" t="str">
        <f>IFERROR(IF(K1890="handling and wharfage",SUM(P1890:Q1890),IF(OR(K1890="tank",K1890="car",K1890="boat"),INDEX(Rate!$B$4:$M$25,MATCH('Line&amp;Pheonix'!N1890,Rate!$A$4:$A$25,0),MATCH('Line&amp;Pheonix'!L1890,Rate!$B$3:$M$3,0))*O1890*0.8,INDEX(Rate!$B$4:$M$25,MATCH('Line&amp;Pheonix'!N1890,Rate!$A$4:$A$25,0),MATCH('Line&amp;Pheonix'!L1890,Rate!$B$3:$M$3,0))*O1890)),"")</f>
        <v/>
      </c>
      <c r="T1890" s="42" t="str">
        <f t="shared" si="94"/>
        <v/>
      </c>
    </row>
    <row r="1891" spans="16:20">
      <c r="P1891" s="41" t="str">
        <f t="shared" si="92"/>
        <v/>
      </c>
      <c r="Q1891" s="41" t="str">
        <f t="shared" si="93"/>
        <v/>
      </c>
      <c r="R1891" s="41" t="str">
        <f>IFERROR(IF(K1891="handling and wharfage",SUM(P1891:Q1891),IF(OR(K1891="tank",K1891="car",K1891="boat"),INDEX(Rate!$B$4:$M$25,MATCH('Line&amp;Pheonix'!N1891,Rate!$A$4:$A$25,0),MATCH('Line&amp;Pheonix'!L1891,Rate!$B$3:$M$3,0))*O1891*0.8,INDEX(Rate!$B$4:$M$25,MATCH('Line&amp;Pheonix'!N1891,Rate!$A$4:$A$25,0),MATCH('Line&amp;Pheonix'!L1891,Rate!$B$3:$M$3,0))*O1891)),"")</f>
        <v/>
      </c>
      <c r="T1891" s="42" t="str">
        <f t="shared" si="94"/>
        <v/>
      </c>
    </row>
    <row r="1892" spans="16:20">
      <c r="P1892" s="41" t="str">
        <f t="shared" si="92"/>
        <v/>
      </c>
      <c r="Q1892" s="41" t="str">
        <f t="shared" si="93"/>
        <v/>
      </c>
      <c r="R1892" s="41" t="str">
        <f>IFERROR(IF(K1892="handling and wharfage",SUM(P1892:Q1892),IF(OR(K1892="tank",K1892="car",K1892="boat"),INDEX(Rate!$B$4:$M$25,MATCH('Line&amp;Pheonix'!N1892,Rate!$A$4:$A$25,0),MATCH('Line&amp;Pheonix'!L1892,Rate!$B$3:$M$3,0))*O1892*0.8,INDEX(Rate!$B$4:$M$25,MATCH('Line&amp;Pheonix'!N1892,Rate!$A$4:$A$25,0),MATCH('Line&amp;Pheonix'!L1892,Rate!$B$3:$M$3,0))*O1892)),"")</f>
        <v/>
      </c>
      <c r="T1892" s="42" t="str">
        <f t="shared" si="94"/>
        <v/>
      </c>
    </row>
    <row r="1893" spans="16:20">
      <c r="P1893" s="41" t="str">
        <f t="shared" si="92"/>
        <v/>
      </c>
      <c r="Q1893" s="41" t="str">
        <f t="shared" si="93"/>
        <v/>
      </c>
      <c r="R1893" s="41" t="str">
        <f>IFERROR(IF(K1893="handling and wharfage",SUM(P1893:Q1893),IF(OR(K1893="tank",K1893="car",K1893="boat"),INDEX(Rate!$B$4:$M$25,MATCH('Line&amp;Pheonix'!N1893,Rate!$A$4:$A$25,0),MATCH('Line&amp;Pheonix'!L1893,Rate!$B$3:$M$3,0))*O1893*0.8,INDEX(Rate!$B$4:$M$25,MATCH('Line&amp;Pheonix'!N1893,Rate!$A$4:$A$25,0),MATCH('Line&amp;Pheonix'!L1893,Rate!$B$3:$M$3,0))*O1893)),"")</f>
        <v/>
      </c>
      <c r="T1893" s="42" t="str">
        <f t="shared" si="94"/>
        <v/>
      </c>
    </row>
    <row r="1894" spans="16:20">
      <c r="P1894" s="41" t="str">
        <f t="shared" si="92"/>
        <v/>
      </c>
      <c r="Q1894" s="41" t="str">
        <f t="shared" si="93"/>
        <v/>
      </c>
      <c r="R1894" s="41" t="str">
        <f>IFERROR(IF(K1894="handling and wharfage",SUM(P1894:Q1894),IF(OR(K1894="tank",K1894="car",K1894="boat"),INDEX(Rate!$B$4:$M$25,MATCH('Line&amp;Pheonix'!N1894,Rate!$A$4:$A$25,0),MATCH('Line&amp;Pheonix'!L1894,Rate!$B$3:$M$3,0))*O1894*0.8,INDEX(Rate!$B$4:$M$25,MATCH('Line&amp;Pheonix'!N1894,Rate!$A$4:$A$25,0),MATCH('Line&amp;Pheonix'!L1894,Rate!$B$3:$M$3,0))*O1894)),"")</f>
        <v/>
      </c>
      <c r="T1894" s="42" t="str">
        <f t="shared" si="94"/>
        <v/>
      </c>
    </row>
    <row r="1895" spans="16:20">
      <c r="P1895" s="41" t="str">
        <f t="shared" si="92"/>
        <v/>
      </c>
      <c r="Q1895" s="41" t="str">
        <f t="shared" si="93"/>
        <v/>
      </c>
      <c r="R1895" s="41" t="str">
        <f>IFERROR(IF(K1895="handling and wharfage",SUM(P1895:Q1895),IF(OR(K1895="tank",K1895="car",K1895="boat"),INDEX(Rate!$B$4:$M$25,MATCH('Line&amp;Pheonix'!N1895,Rate!$A$4:$A$25,0),MATCH('Line&amp;Pheonix'!L1895,Rate!$B$3:$M$3,0))*O1895*0.8,INDEX(Rate!$B$4:$M$25,MATCH('Line&amp;Pheonix'!N1895,Rate!$A$4:$A$25,0),MATCH('Line&amp;Pheonix'!L1895,Rate!$B$3:$M$3,0))*O1895)),"")</f>
        <v/>
      </c>
      <c r="T1895" s="42" t="str">
        <f t="shared" si="94"/>
        <v/>
      </c>
    </row>
    <row r="1896" spans="16:20">
      <c r="P1896" s="41" t="str">
        <f t="shared" si="92"/>
        <v/>
      </c>
      <c r="Q1896" s="41" t="str">
        <f t="shared" si="93"/>
        <v/>
      </c>
      <c r="R1896" s="41" t="str">
        <f>IFERROR(IF(K1896="handling and wharfage",SUM(P1896:Q1896),IF(OR(K1896="tank",K1896="car",K1896="boat"),INDEX(Rate!$B$4:$M$25,MATCH('Line&amp;Pheonix'!N1896,Rate!$A$4:$A$25,0),MATCH('Line&amp;Pheonix'!L1896,Rate!$B$3:$M$3,0))*O1896*0.8,INDEX(Rate!$B$4:$M$25,MATCH('Line&amp;Pheonix'!N1896,Rate!$A$4:$A$25,0),MATCH('Line&amp;Pheonix'!L1896,Rate!$B$3:$M$3,0))*O1896)),"")</f>
        <v/>
      </c>
      <c r="T1896" s="42" t="str">
        <f t="shared" si="94"/>
        <v/>
      </c>
    </row>
    <row r="1897" spans="16:20">
      <c r="P1897" s="41" t="str">
        <f t="shared" si="92"/>
        <v/>
      </c>
      <c r="Q1897" s="41" t="str">
        <f t="shared" si="93"/>
        <v/>
      </c>
      <c r="R1897" s="41" t="str">
        <f>IFERROR(IF(K1897="handling and wharfage",SUM(P1897:Q1897),IF(OR(K1897="tank",K1897="car",K1897="boat"),INDEX(Rate!$B$4:$M$25,MATCH('Line&amp;Pheonix'!N1897,Rate!$A$4:$A$25,0),MATCH('Line&amp;Pheonix'!L1897,Rate!$B$3:$M$3,0))*O1897*0.8,INDEX(Rate!$B$4:$M$25,MATCH('Line&amp;Pheonix'!N1897,Rate!$A$4:$A$25,0),MATCH('Line&amp;Pheonix'!L1897,Rate!$B$3:$M$3,0))*O1897)),"")</f>
        <v/>
      </c>
      <c r="T1897" s="42" t="str">
        <f t="shared" si="94"/>
        <v/>
      </c>
    </row>
    <row r="1898" spans="16:20">
      <c r="P1898" s="41" t="str">
        <f t="shared" si="92"/>
        <v/>
      </c>
      <c r="Q1898" s="41" t="str">
        <f t="shared" si="93"/>
        <v/>
      </c>
      <c r="R1898" s="41" t="str">
        <f>IFERROR(IF(K1898="handling and wharfage",SUM(P1898:Q1898),IF(OR(K1898="tank",K1898="car",K1898="boat"),INDEX(Rate!$B$4:$M$25,MATCH('Line&amp;Pheonix'!N1898,Rate!$A$4:$A$25,0),MATCH('Line&amp;Pheonix'!L1898,Rate!$B$3:$M$3,0))*O1898*0.8,INDEX(Rate!$B$4:$M$25,MATCH('Line&amp;Pheonix'!N1898,Rate!$A$4:$A$25,0),MATCH('Line&amp;Pheonix'!L1898,Rate!$B$3:$M$3,0))*O1898)),"")</f>
        <v/>
      </c>
      <c r="T1898" s="42" t="str">
        <f t="shared" si="94"/>
        <v/>
      </c>
    </row>
    <row r="1899" spans="16:20">
      <c r="P1899" s="41" t="str">
        <f t="shared" si="92"/>
        <v/>
      </c>
      <c r="Q1899" s="41" t="str">
        <f t="shared" si="93"/>
        <v/>
      </c>
      <c r="R1899" s="41" t="str">
        <f>IFERROR(IF(K1899="handling and wharfage",SUM(P1899:Q1899),IF(OR(K1899="tank",K1899="car",K1899="boat"),INDEX(Rate!$B$4:$M$25,MATCH('Line&amp;Pheonix'!N1899,Rate!$A$4:$A$25,0),MATCH('Line&amp;Pheonix'!L1899,Rate!$B$3:$M$3,0))*O1899*0.8,INDEX(Rate!$B$4:$M$25,MATCH('Line&amp;Pheonix'!N1899,Rate!$A$4:$A$25,0),MATCH('Line&amp;Pheonix'!L1899,Rate!$B$3:$M$3,0))*O1899)),"")</f>
        <v/>
      </c>
      <c r="T1899" s="42" t="str">
        <f t="shared" si="94"/>
        <v/>
      </c>
    </row>
    <row r="1900" spans="16:20">
      <c r="P1900" s="41" t="str">
        <f t="shared" si="92"/>
        <v/>
      </c>
      <c r="Q1900" s="41" t="str">
        <f t="shared" si="93"/>
        <v/>
      </c>
      <c r="R1900" s="41" t="str">
        <f>IFERROR(IF(K1900="handling and wharfage",SUM(P1900:Q1900),IF(OR(K1900="tank",K1900="car",K1900="boat"),INDEX(Rate!$B$4:$M$25,MATCH('Line&amp;Pheonix'!N1900,Rate!$A$4:$A$25,0),MATCH('Line&amp;Pheonix'!L1900,Rate!$B$3:$M$3,0))*O1900*0.8,INDEX(Rate!$B$4:$M$25,MATCH('Line&amp;Pheonix'!N1900,Rate!$A$4:$A$25,0),MATCH('Line&amp;Pheonix'!L1900,Rate!$B$3:$M$3,0))*O1900)),"")</f>
        <v/>
      </c>
      <c r="T1900" s="42" t="str">
        <f t="shared" si="94"/>
        <v/>
      </c>
    </row>
    <row r="1901" spans="16:20">
      <c r="P1901" s="41" t="str">
        <f t="shared" si="92"/>
        <v/>
      </c>
      <c r="Q1901" s="41" t="str">
        <f t="shared" si="93"/>
        <v/>
      </c>
      <c r="R1901" s="41" t="str">
        <f>IFERROR(IF(K1901="handling and wharfage",SUM(P1901:Q1901),IF(OR(K1901="tank",K1901="car",K1901="boat"),INDEX(Rate!$B$4:$M$25,MATCH('Line&amp;Pheonix'!N1901,Rate!$A$4:$A$25,0),MATCH('Line&amp;Pheonix'!L1901,Rate!$B$3:$M$3,0))*O1901*0.8,INDEX(Rate!$B$4:$M$25,MATCH('Line&amp;Pheonix'!N1901,Rate!$A$4:$A$25,0),MATCH('Line&amp;Pheonix'!L1901,Rate!$B$3:$M$3,0))*O1901)),"")</f>
        <v/>
      </c>
      <c r="T1901" s="42" t="str">
        <f t="shared" si="94"/>
        <v/>
      </c>
    </row>
    <row r="1902" spans="16:20">
      <c r="P1902" s="41" t="str">
        <f t="shared" si="92"/>
        <v/>
      </c>
      <c r="Q1902" s="41" t="str">
        <f t="shared" si="93"/>
        <v/>
      </c>
      <c r="R1902" s="41" t="str">
        <f>IFERROR(IF(K1902="handling and wharfage",SUM(P1902:Q1902),IF(OR(K1902="tank",K1902="car",K1902="boat"),INDEX(Rate!$B$4:$M$25,MATCH('Line&amp;Pheonix'!N1902,Rate!$A$4:$A$25,0),MATCH('Line&amp;Pheonix'!L1902,Rate!$B$3:$M$3,0))*O1902*0.8,INDEX(Rate!$B$4:$M$25,MATCH('Line&amp;Pheonix'!N1902,Rate!$A$4:$A$25,0),MATCH('Line&amp;Pheonix'!L1902,Rate!$B$3:$M$3,0))*O1902)),"")</f>
        <v/>
      </c>
      <c r="T1902" s="42" t="str">
        <f t="shared" si="94"/>
        <v/>
      </c>
    </row>
    <row r="1903" spans="16:20">
      <c r="P1903" s="41" t="str">
        <f t="shared" si="92"/>
        <v/>
      </c>
      <c r="Q1903" s="41" t="str">
        <f t="shared" si="93"/>
        <v/>
      </c>
      <c r="R1903" s="41" t="str">
        <f>IFERROR(IF(K1903="handling and wharfage",SUM(P1903:Q1903),IF(OR(K1903="tank",K1903="car",K1903="boat"),INDEX(Rate!$B$4:$M$25,MATCH('Line&amp;Pheonix'!N1903,Rate!$A$4:$A$25,0),MATCH('Line&amp;Pheonix'!L1903,Rate!$B$3:$M$3,0))*O1903*0.8,INDEX(Rate!$B$4:$M$25,MATCH('Line&amp;Pheonix'!N1903,Rate!$A$4:$A$25,0),MATCH('Line&amp;Pheonix'!L1903,Rate!$B$3:$M$3,0))*O1903)),"")</f>
        <v/>
      </c>
      <c r="T1903" s="42" t="str">
        <f t="shared" si="94"/>
        <v/>
      </c>
    </row>
    <row r="1904" spans="16:20">
      <c r="P1904" s="41" t="str">
        <f t="shared" si="92"/>
        <v/>
      </c>
      <c r="Q1904" s="41" t="str">
        <f t="shared" si="93"/>
        <v/>
      </c>
      <c r="R1904" s="41" t="str">
        <f>IFERROR(IF(K1904="handling and wharfage",SUM(P1904:Q1904),IF(OR(K1904="tank",K1904="car",K1904="boat"),INDEX(Rate!$B$4:$M$25,MATCH('Line&amp;Pheonix'!N1904,Rate!$A$4:$A$25,0),MATCH('Line&amp;Pheonix'!L1904,Rate!$B$3:$M$3,0))*O1904*0.8,INDEX(Rate!$B$4:$M$25,MATCH('Line&amp;Pheonix'!N1904,Rate!$A$4:$A$25,0),MATCH('Line&amp;Pheonix'!L1904,Rate!$B$3:$M$3,0))*O1904)),"")</f>
        <v/>
      </c>
      <c r="T1904" s="42" t="str">
        <f t="shared" si="94"/>
        <v/>
      </c>
    </row>
    <row r="1905" spans="16:20">
      <c r="P1905" s="41" t="str">
        <f t="shared" si="92"/>
        <v/>
      </c>
      <c r="Q1905" s="41" t="str">
        <f t="shared" si="93"/>
        <v/>
      </c>
      <c r="R1905" s="41" t="str">
        <f>IFERROR(IF(K1905="handling and wharfage",SUM(P1905:Q1905),IF(OR(K1905="tank",K1905="car",K1905="boat"),INDEX(Rate!$B$4:$M$25,MATCH('Line&amp;Pheonix'!N1905,Rate!$A$4:$A$25,0),MATCH('Line&amp;Pheonix'!L1905,Rate!$B$3:$M$3,0))*O1905*0.8,INDEX(Rate!$B$4:$M$25,MATCH('Line&amp;Pheonix'!N1905,Rate!$A$4:$A$25,0),MATCH('Line&amp;Pheonix'!L1905,Rate!$B$3:$M$3,0))*O1905)),"")</f>
        <v/>
      </c>
      <c r="T1905" s="42" t="str">
        <f t="shared" si="94"/>
        <v/>
      </c>
    </row>
    <row r="1906" spans="16:20">
      <c r="P1906" s="41" t="str">
        <f t="shared" ref="P1906:P1969" si="95">IF(OR(K1906="handling and wharfage",K1906="rau handling and wharfage"),O1906*42.1,"")</f>
        <v/>
      </c>
      <c r="Q1906" s="41" t="str">
        <f t="shared" ref="Q1906:Q1969" si="96">IF(K1906&lt;&gt;"handling and wharfage","",O1906*3.5)</f>
        <v/>
      </c>
      <c r="R1906" s="41" t="str">
        <f>IFERROR(IF(K1906="handling and wharfage",SUM(P1906:Q1906),IF(OR(K1906="tank",K1906="car",K1906="boat"),INDEX(Rate!$B$4:$M$25,MATCH('Line&amp;Pheonix'!N1906,Rate!$A$4:$A$25,0),MATCH('Line&amp;Pheonix'!L1906,Rate!$B$3:$M$3,0))*O1906*0.8,INDEX(Rate!$B$4:$M$25,MATCH('Line&amp;Pheonix'!N1906,Rate!$A$4:$A$25,0),MATCH('Line&amp;Pheonix'!L1906,Rate!$B$3:$M$3,0))*O1906)),"")</f>
        <v/>
      </c>
      <c r="T1906" s="42" t="str">
        <f t="shared" ref="T1906:T1969" si="97">IF(ISBLANK(K1906),"",IF(K1906&lt;&gt;"handling and wharfage","F0070000061A","E31180000331"))</f>
        <v/>
      </c>
    </row>
    <row r="1907" spans="16:20">
      <c r="P1907" s="41" t="str">
        <f t="shared" si="95"/>
        <v/>
      </c>
      <c r="Q1907" s="41" t="str">
        <f t="shared" si="96"/>
        <v/>
      </c>
      <c r="R1907" s="41" t="str">
        <f>IFERROR(IF(K1907="handling and wharfage",SUM(P1907:Q1907),IF(OR(K1907="tank",K1907="car",K1907="boat"),INDEX(Rate!$B$4:$M$25,MATCH('Line&amp;Pheonix'!N1907,Rate!$A$4:$A$25,0),MATCH('Line&amp;Pheonix'!L1907,Rate!$B$3:$M$3,0))*O1907*0.8,INDEX(Rate!$B$4:$M$25,MATCH('Line&amp;Pheonix'!N1907,Rate!$A$4:$A$25,0),MATCH('Line&amp;Pheonix'!L1907,Rate!$B$3:$M$3,0))*O1907)),"")</f>
        <v/>
      </c>
      <c r="T1907" s="42" t="str">
        <f t="shared" si="97"/>
        <v/>
      </c>
    </row>
    <row r="1908" spans="16:20">
      <c r="P1908" s="41" t="str">
        <f t="shared" si="95"/>
        <v/>
      </c>
      <c r="Q1908" s="41" t="str">
        <f t="shared" si="96"/>
        <v/>
      </c>
      <c r="R1908" s="41" t="str">
        <f>IFERROR(IF(K1908="handling and wharfage",SUM(P1908:Q1908),IF(OR(K1908="tank",K1908="car",K1908="boat"),INDEX(Rate!$B$4:$M$25,MATCH('Line&amp;Pheonix'!N1908,Rate!$A$4:$A$25,0),MATCH('Line&amp;Pheonix'!L1908,Rate!$B$3:$M$3,0))*O1908*0.8,INDEX(Rate!$B$4:$M$25,MATCH('Line&amp;Pheonix'!N1908,Rate!$A$4:$A$25,0),MATCH('Line&amp;Pheonix'!L1908,Rate!$B$3:$M$3,0))*O1908)),"")</f>
        <v/>
      </c>
      <c r="T1908" s="42" t="str">
        <f t="shared" si="97"/>
        <v/>
      </c>
    </row>
    <row r="1909" spans="16:20">
      <c r="P1909" s="41" t="str">
        <f t="shared" si="95"/>
        <v/>
      </c>
      <c r="Q1909" s="41" t="str">
        <f t="shared" si="96"/>
        <v/>
      </c>
      <c r="R1909" s="41" t="str">
        <f>IFERROR(IF(K1909="handling and wharfage",SUM(P1909:Q1909),IF(OR(K1909="tank",K1909="car",K1909="boat"),INDEX(Rate!$B$4:$M$25,MATCH('Line&amp;Pheonix'!N1909,Rate!$A$4:$A$25,0),MATCH('Line&amp;Pheonix'!L1909,Rate!$B$3:$M$3,0))*O1909*0.8,INDEX(Rate!$B$4:$M$25,MATCH('Line&amp;Pheonix'!N1909,Rate!$A$4:$A$25,0),MATCH('Line&amp;Pheonix'!L1909,Rate!$B$3:$M$3,0))*O1909)),"")</f>
        <v/>
      </c>
      <c r="T1909" s="42" t="str">
        <f t="shared" si="97"/>
        <v/>
      </c>
    </row>
    <row r="1910" spans="16:20">
      <c r="P1910" s="41" t="str">
        <f t="shared" si="95"/>
        <v/>
      </c>
      <c r="Q1910" s="41" t="str">
        <f t="shared" si="96"/>
        <v/>
      </c>
      <c r="R1910" s="41" t="str">
        <f>IFERROR(IF(K1910="handling and wharfage",SUM(P1910:Q1910),IF(OR(K1910="tank",K1910="car",K1910="boat"),INDEX(Rate!$B$4:$M$25,MATCH('Line&amp;Pheonix'!N1910,Rate!$A$4:$A$25,0),MATCH('Line&amp;Pheonix'!L1910,Rate!$B$3:$M$3,0))*O1910*0.8,INDEX(Rate!$B$4:$M$25,MATCH('Line&amp;Pheonix'!N1910,Rate!$A$4:$A$25,0),MATCH('Line&amp;Pheonix'!L1910,Rate!$B$3:$M$3,0))*O1910)),"")</f>
        <v/>
      </c>
      <c r="T1910" s="42" t="str">
        <f t="shared" si="97"/>
        <v/>
      </c>
    </row>
    <row r="1911" spans="16:20">
      <c r="P1911" s="41" t="str">
        <f t="shared" si="95"/>
        <v/>
      </c>
      <c r="Q1911" s="41" t="str">
        <f t="shared" si="96"/>
        <v/>
      </c>
      <c r="R1911" s="41" t="str">
        <f>IFERROR(IF(K1911="handling and wharfage",SUM(P1911:Q1911),IF(OR(K1911="tank",K1911="car",K1911="boat"),INDEX(Rate!$B$4:$M$25,MATCH('Line&amp;Pheonix'!N1911,Rate!$A$4:$A$25,0),MATCH('Line&amp;Pheonix'!L1911,Rate!$B$3:$M$3,0))*O1911*0.8,INDEX(Rate!$B$4:$M$25,MATCH('Line&amp;Pheonix'!N1911,Rate!$A$4:$A$25,0),MATCH('Line&amp;Pheonix'!L1911,Rate!$B$3:$M$3,0))*O1911)),"")</f>
        <v/>
      </c>
      <c r="T1911" s="42" t="str">
        <f t="shared" si="97"/>
        <v/>
      </c>
    </row>
    <row r="1912" spans="16:20">
      <c r="P1912" s="41" t="str">
        <f t="shared" si="95"/>
        <v/>
      </c>
      <c r="Q1912" s="41" t="str">
        <f t="shared" si="96"/>
        <v/>
      </c>
      <c r="R1912" s="41" t="str">
        <f>IFERROR(IF(K1912="handling and wharfage",SUM(P1912:Q1912),IF(OR(K1912="tank",K1912="car",K1912="boat"),INDEX(Rate!$B$4:$M$25,MATCH('Line&amp;Pheonix'!N1912,Rate!$A$4:$A$25,0),MATCH('Line&amp;Pheonix'!L1912,Rate!$B$3:$M$3,0))*O1912*0.8,INDEX(Rate!$B$4:$M$25,MATCH('Line&amp;Pheonix'!N1912,Rate!$A$4:$A$25,0),MATCH('Line&amp;Pheonix'!L1912,Rate!$B$3:$M$3,0))*O1912)),"")</f>
        <v/>
      </c>
      <c r="T1912" s="42" t="str">
        <f t="shared" si="97"/>
        <v/>
      </c>
    </row>
    <row r="1913" spans="16:20">
      <c r="P1913" s="41" t="str">
        <f t="shared" si="95"/>
        <v/>
      </c>
      <c r="Q1913" s="41" t="str">
        <f t="shared" si="96"/>
        <v/>
      </c>
      <c r="R1913" s="41" t="str">
        <f>IFERROR(IF(K1913="handling and wharfage",SUM(P1913:Q1913),IF(OR(K1913="tank",K1913="car",K1913="boat"),INDEX(Rate!$B$4:$M$25,MATCH('Line&amp;Pheonix'!N1913,Rate!$A$4:$A$25,0),MATCH('Line&amp;Pheonix'!L1913,Rate!$B$3:$M$3,0))*O1913*0.8,INDEX(Rate!$B$4:$M$25,MATCH('Line&amp;Pheonix'!N1913,Rate!$A$4:$A$25,0),MATCH('Line&amp;Pheonix'!L1913,Rate!$B$3:$M$3,0))*O1913)),"")</f>
        <v/>
      </c>
      <c r="T1913" s="42" t="str">
        <f t="shared" si="97"/>
        <v/>
      </c>
    </row>
    <row r="1914" spans="16:20">
      <c r="P1914" s="41" t="str">
        <f t="shared" si="95"/>
        <v/>
      </c>
      <c r="Q1914" s="41" t="str">
        <f t="shared" si="96"/>
        <v/>
      </c>
      <c r="R1914" s="41" t="str">
        <f>IFERROR(IF(K1914="handling and wharfage",SUM(P1914:Q1914),IF(OR(K1914="tank",K1914="car",K1914="boat"),INDEX(Rate!$B$4:$M$25,MATCH('Line&amp;Pheonix'!N1914,Rate!$A$4:$A$25,0),MATCH('Line&amp;Pheonix'!L1914,Rate!$B$3:$M$3,0))*O1914*0.8,INDEX(Rate!$B$4:$M$25,MATCH('Line&amp;Pheonix'!N1914,Rate!$A$4:$A$25,0),MATCH('Line&amp;Pheonix'!L1914,Rate!$B$3:$M$3,0))*O1914)),"")</f>
        <v/>
      </c>
      <c r="T1914" s="42" t="str">
        <f t="shared" si="97"/>
        <v/>
      </c>
    </row>
    <row r="1915" spans="16:20">
      <c r="P1915" s="41" t="str">
        <f t="shared" si="95"/>
        <v/>
      </c>
      <c r="Q1915" s="41" t="str">
        <f t="shared" si="96"/>
        <v/>
      </c>
      <c r="R1915" s="41" t="str">
        <f>IFERROR(IF(K1915="handling and wharfage",SUM(P1915:Q1915),IF(OR(K1915="tank",K1915="car",K1915="boat"),INDEX(Rate!$B$4:$M$25,MATCH('Line&amp;Pheonix'!N1915,Rate!$A$4:$A$25,0),MATCH('Line&amp;Pheonix'!L1915,Rate!$B$3:$M$3,0))*O1915*0.8,INDEX(Rate!$B$4:$M$25,MATCH('Line&amp;Pheonix'!N1915,Rate!$A$4:$A$25,0),MATCH('Line&amp;Pheonix'!L1915,Rate!$B$3:$M$3,0))*O1915)),"")</f>
        <v/>
      </c>
      <c r="T1915" s="42" t="str">
        <f t="shared" si="97"/>
        <v/>
      </c>
    </row>
    <row r="1916" spans="16:20">
      <c r="P1916" s="41" t="str">
        <f t="shared" si="95"/>
        <v/>
      </c>
      <c r="Q1916" s="41" t="str">
        <f t="shared" si="96"/>
        <v/>
      </c>
      <c r="R1916" s="41" t="str">
        <f>IFERROR(IF(K1916="handling and wharfage",SUM(P1916:Q1916),IF(OR(K1916="tank",K1916="car",K1916="boat"),INDEX(Rate!$B$4:$M$25,MATCH('Line&amp;Pheonix'!N1916,Rate!$A$4:$A$25,0),MATCH('Line&amp;Pheonix'!L1916,Rate!$B$3:$M$3,0))*O1916*0.8,INDEX(Rate!$B$4:$M$25,MATCH('Line&amp;Pheonix'!N1916,Rate!$A$4:$A$25,0),MATCH('Line&amp;Pheonix'!L1916,Rate!$B$3:$M$3,0))*O1916)),"")</f>
        <v/>
      </c>
      <c r="T1916" s="42" t="str">
        <f t="shared" si="97"/>
        <v/>
      </c>
    </row>
    <row r="1917" spans="16:20">
      <c r="P1917" s="41" t="str">
        <f t="shared" si="95"/>
        <v/>
      </c>
      <c r="Q1917" s="41" t="str">
        <f t="shared" si="96"/>
        <v/>
      </c>
      <c r="R1917" s="41" t="str">
        <f>IFERROR(IF(K1917="handling and wharfage",SUM(P1917:Q1917),IF(OR(K1917="tank",K1917="car",K1917="boat"),INDEX(Rate!$B$4:$M$25,MATCH('Line&amp;Pheonix'!N1917,Rate!$A$4:$A$25,0),MATCH('Line&amp;Pheonix'!L1917,Rate!$B$3:$M$3,0))*O1917*0.8,INDEX(Rate!$B$4:$M$25,MATCH('Line&amp;Pheonix'!N1917,Rate!$A$4:$A$25,0),MATCH('Line&amp;Pheonix'!L1917,Rate!$B$3:$M$3,0))*O1917)),"")</f>
        <v/>
      </c>
      <c r="T1917" s="42" t="str">
        <f t="shared" si="97"/>
        <v/>
      </c>
    </row>
    <row r="1918" spans="16:20">
      <c r="P1918" s="41" t="str">
        <f t="shared" si="95"/>
        <v/>
      </c>
      <c r="Q1918" s="41" t="str">
        <f t="shared" si="96"/>
        <v/>
      </c>
      <c r="R1918" s="41" t="str">
        <f>IFERROR(IF(K1918="handling and wharfage",SUM(P1918:Q1918),IF(OR(K1918="tank",K1918="car",K1918="boat"),INDEX(Rate!$B$4:$M$25,MATCH('Line&amp;Pheonix'!N1918,Rate!$A$4:$A$25,0),MATCH('Line&amp;Pheonix'!L1918,Rate!$B$3:$M$3,0))*O1918*0.8,INDEX(Rate!$B$4:$M$25,MATCH('Line&amp;Pheonix'!N1918,Rate!$A$4:$A$25,0),MATCH('Line&amp;Pheonix'!L1918,Rate!$B$3:$M$3,0))*O1918)),"")</f>
        <v/>
      </c>
      <c r="T1918" s="42" t="str">
        <f t="shared" si="97"/>
        <v/>
      </c>
    </row>
    <row r="1919" spans="16:20">
      <c r="P1919" s="41" t="str">
        <f t="shared" si="95"/>
        <v/>
      </c>
      <c r="Q1919" s="41" t="str">
        <f t="shared" si="96"/>
        <v/>
      </c>
      <c r="R1919" s="41" t="str">
        <f>IFERROR(IF(K1919="handling and wharfage",SUM(P1919:Q1919),IF(OR(K1919="tank",K1919="car",K1919="boat"),INDEX(Rate!$B$4:$M$25,MATCH('Line&amp;Pheonix'!N1919,Rate!$A$4:$A$25,0),MATCH('Line&amp;Pheonix'!L1919,Rate!$B$3:$M$3,0))*O1919*0.8,INDEX(Rate!$B$4:$M$25,MATCH('Line&amp;Pheonix'!N1919,Rate!$A$4:$A$25,0),MATCH('Line&amp;Pheonix'!L1919,Rate!$B$3:$M$3,0))*O1919)),"")</f>
        <v/>
      </c>
      <c r="T1919" s="42" t="str">
        <f t="shared" si="97"/>
        <v/>
      </c>
    </row>
    <row r="1920" spans="16:20">
      <c r="P1920" s="41" t="str">
        <f t="shared" si="95"/>
        <v/>
      </c>
      <c r="Q1920" s="41" t="str">
        <f t="shared" si="96"/>
        <v/>
      </c>
      <c r="R1920" s="41" t="str">
        <f>IFERROR(IF(K1920="handling and wharfage",SUM(P1920:Q1920),IF(OR(K1920="tank",K1920="car",K1920="boat"),INDEX(Rate!$B$4:$M$25,MATCH('Line&amp;Pheonix'!N1920,Rate!$A$4:$A$25,0),MATCH('Line&amp;Pheonix'!L1920,Rate!$B$3:$M$3,0))*O1920*0.8,INDEX(Rate!$B$4:$M$25,MATCH('Line&amp;Pheonix'!N1920,Rate!$A$4:$A$25,0),MATCH('Line&amp;Pheonix'!L1920,Rate!$B$3:$M$3,0))*O1920)),"")</f>
        <v/>
      </c>
      <c r="T1920" s="42" t="str">
        <f t="shared" si="97"/>
        <v/>
      </c>
    </row>
    <row r="1921" spans="16:20">
      <c r="P1921" s="41" t="str">
        <f t="shared" si="95"/>
        <v/>
      </c>
      <c r="Q1921" s="41" t="str">
        <f t="shared" si="96"/>
        <v/>
      </c>
      <c r="R1921" s="41" t="str">
        <f>IFERROR(IF(K1921="handling and wharfage",SUM(P1921:Q1921),IF(OR(K1921="tank",K1921="car",K1921="boat"),INDEX(Rate!$B$4:$M$25,MATCH('Line&amp;Pheonix'!N1921,Rate!$A$4:$A$25,0),MATCH('Line&amp;Pheonix'!L1921,Rate!$B$3:$M$3,0))*O1921*0.8,INDEX(Rate!$B$4:$M$25,MATCH('Line&amp;Pheonix'!N1921,Rate!$A$4:$A$25,0),MATCH('Line&amp;Pheonix'!L1921,Rate!$B$3:$M$3,0))*O1921)),"")</f>
        <v/>
      </c>
      <c r="T1921" s="42" t="str">
        <f t="shared" si="97"/>
        <v/>
      </c>
    </row>
    <row r="1922" spans="16:20">
      <c r="P1922" s="41" t="str">
        <f t="shared" si="95"/>
        <v/>
      </c>
      <c r="Q1922" s="41" t="str">
        <f t="shared" si="96"/>
        <v/>
      </c>
      <c r="R1922" s="41" t="str">
        <f>IFERROR(IF(K1922="handling and wharfage",SUM(P1922:Q1922),IF(OR(K1922="tank",K1922="car",K1922="boat"),INDEX(Rate!$B$4:$M$25,MATCH('Line&amp;Pheonix'!N1922,Rate!$A$4:$A$25,0),MATCH('Line&amp;Pheonix'!L1922,Rate!$B$3:$M$3,0))*O1922*0.8,INDEX(Rate!$B$4:$M$25,MATCH('Line&amp;Pheonix'!N1922,Rate!$A$4:$A$25,0),MATCH('Line&amp;Pheonix'!L1922,Rate!$B$3:$M$3,0))*O1922)),"")</f>
        <v/>
      </c>
      <c r="T1922" s="42" t="str">
        <f t="shared" si="97"/>
        <v/>
      </c>
    </row>
    <row r="1923" spans="16:20">
      <c r="P1923" s="41" t="str">
        <f t="shared" si="95"/>
        <v/>
      </c>
      <c r="Q1923" s="41" t="str">
        <f t="shared" si="96"/>
        <v/>
      </c>
      <c r="R1923" s="41" t="str">
        <f>IFERROR(IF(K1923="handling and wharfage",SUM(P1923:Q1923),IF(OR(K1923="tank",K1923="car",K1923="boat"),INDEX(Rate!$B$4:$M$25,MATCH('Line&amp;Pheonix'!N1923,Rate!$A$4:$A$25,0),MATCH('Line&amp;Pheonix'!L1923,Rate!$B$3:$M$3,0))*O1923*0.8,INDEX(Rate!$B$4:$M$25,MATCH('Line&amp;Pheonix'!N1923,Rate!$A$4:$A$25,0),MATCH('Line&amp;Pheonix'!L1923,Rate!$B$3:$M$3,0))*O1923)),"")</f>
        <v/>
      </c>
      <c r="T1923" s="42" t="str">
        <f t="shared" si="97"/>
        <v/>
      </c>
    </row>
    <row r="1924" spans="16:20">
      <c r="P1924" s="41" t="str">
        <f t="shared" si="95"/>
        <v/>
      </c>
      <c r="Q1924" s="41" t="str">
        <f t="shared" si="96"/>
        <v/>
      </c>
      <c r="R1924" s="41" t="str">
        <f>IFERROR(IF(K1924="handling and wharfage",SUM(P1924:Q1924),IF(OR(K1924="tank",K1924="car",K1924="boat"),INDEX(Rate!$B$4:$M$25,MATCH('Line&amp;Pheonix'!N1924,Rate!$A$4:$A$25,0),MATCH('Line&amp;Pheonix'!L1924,Rate!$B$3:$M$3,0))*O1924*0.8,INDEX(Rate!$B$4:$M$25,MATCH('Line&amp;Pheonix'!N1924,Rate!$A$4:$A$25,0),MATCH('Line&amp;Pheonix'!L1924,Rate!$B$3:$M$3,0))*O1924)),"")</f>
        <v/>
      </c>
      <c r="T1924" s="42" t="str">
        <f t="shared" si="97"/>
        <v/>
      </c>
    </row>
    <row r="1925" spans="16:20">
      <c r="P1925" s="41" t="str">
        <f t="shared" si="95"/>
        <v/>
      </c>
      <c r="Q1925" s="41" t="str">
        <f t="shared" si="96"/>
        <v/>
      </c>
      <c r="R1925" s="41" t="str">
        <f>IFERROR(IF(K1925="handling and wharfage",SUM(P1925:Q1925),IF(OR(K1925="tank",K1925="car",K1925="boat"),INDEX(Rate!$B$4:$M$25,MATCH('Line&amp;Pheonix'!N1925,Rate!$A$4:$A$25,0),MATCH('Line&amp;Pheonix'!L1925,Rate!$B$3:$M$3,0))*O1925*0.8,INDEX(Rate!$B$4:$M$25,MATCH('Line&amp;Pheonix'!N1925,Rate!$A$4:$A$25,0),MATCH('Line&amp;Pheonix'!L1925,Rate!$B$3:$M$3,0))*O1925)),"")</f>
        <v/>
      </c>
      <c r="T1925" s="42" t="str">
        <f t="shared" si="97"/>
        <v/>
      </c>
    </row>
    <row r="1926" spans="16:20">
      <c r="P1926" s="41" t="str">
        <f t="shared" si="95"/>
        <v/>
      </c>
      <c r="Q1926" s="41" t="str">
        <f t="shared" si="96"/>
        <v/>
      </c>
      <c r="R1926" s="41" t="str">
        <f>IFERROR(IF(K1926="handling and wharfage",SUM(P1926:Q1926),IF(OR(K1926="tank",K1926="car",K1926="boat"),INDEX(Rate!$B$4:$M$25,MATCH('Line&amp;Pheonix'!N1926,Rate!$A$4:$A$25,0),MATCH('Line&amp;Pheonix'!L1926,Rate!$B$3:$M$3,0))*O1926*0.8,INDEX(Rate!$B$4:$M$25,MATCH('Line&amp;Pheonix'!N1926,Rate!$A$4:$A$25,0),MATCH('Line&amp;Pheonix'!L1926,Rate!$B$3:$M$3,0))*O1926)),"")</f>
        <v/>
      </c>
      <c r="T1926" s="42" t="str">
        <f t="shared" si="97"/>
        <v/>
      </c>
    </row>
    <row r="1927" spans="16:20">
      <c r="P1927" s="41" t="str">
        <f t="shared" si="95"/>
        <v/>
      </c>
      <c r="Q1927" s="41" t="str">
        <f t="shared" si="96"/>
        <v/>
      </c>
      <c r="R1927" s="41" t="str">
        <f>IFERROR(IF(K1927="handling and wharfage",SUM(P1927:Q1927),IF(OR(K1927="tank",K1927="car",K1927="boat"),INDEX(Rate!$B$4:$M$25,MATCH('Line&amp;Pheonix'!N1927,Rate!$A$4:$A$25,0),MATCH('Line&amp;Pheonix'!L1927,Rate!$B$3:$M$3,0))*O1927*0.8,INDEX(Rate!$B$4:$M$25,MATCH('Line&amp;Pheonix'!N1927,Rate!$A$4:$A$25,0),MATCH('Line&amp;Pheonix'!L1927,Rate!$B$3:$M$3,0))*O1927)),"")</f>
        <v/>
      </c>
      <c r="T1927" s="42" t="str">
        <f t="shared" si="97"/>
        <v/>
      </c>
    </row>
    <row r="1928" spans="16:20">
      <c r="P1928" s="41" t="str">
        <f t="shared" si="95"/>
        <v/>
      </c>
      <c r="Q1928" s="41" t="str">
        <f t="shared" si="96"/>
        <v/>
      </c>
      <c r="R1928" s="41" t="str">
        <f>IFERROR(IF(K1928="handling and wharfage",SUM(P1928:Q1928),IF(OR(K1928="tank",K1928="car",K1928="boat"),INDEX(Rate!$B$4:$M$25,MATCH('Line&amp;Pheonix'!N1928,Rate!$A$4:$A$25,0),MATCH('Line&amp;Pheonix'!L1928,Rate!$B$3:$M$3,0))*O1928*0.8,INDEX(Rate!$B$4:$M$25,MATCH('Line&amp;Pheonix'!N1928,Rate!$A$4:$A$25,0),MATCH('Line&amp;Pheonix'!L1928,Rate!$B$3:$M$3,0))*O1928)),"")</f>
        <v/>
      </c>
      <c r="T1928" s="42" t="str">
        <f t="shared" si="97"/>
        <v/>
      </c>
    </row>
    <row r="1929" spans="16:20">
      <c r="P1929" s="41" t="str">
        <f t="shared" si="95"/>
        <v/>
      </c>
      <c r="Q1929" s="41" t="str">
        <f t="shared" si="96"/>
        <v/>
      </c>
      <c r="R1929" s="41" t="str">
        <f>IFERROR(IF(K1929="handling and wharfage",SUM(P1929:Q1929),IF(OR(K1929="tank",K1929="car",K1929="boat"),INDEX(Rate!$B$4:$M$25,MATCH('Line&amp;Pheonix'!N1929,Rate!$A$4:$A$25,0),MATCH('Line&amp;Pheonix'!L1929,Rate!$B$3:$M$3,0))*O1929*0.8,INDEX(Rate!$B$4:$M$25,MATCH('Line&amp;Pheonix'!N1929,Rate!$A$4:$A$25,0),MATCH('Line&amp;Pheonix'!L1929,Rate!$B$3:$M$3,0))*O1929)),"")</f>
        <v/>
      </c>
      <c r="T1929" s="42" t="str">
        <f t="shared" si="97"/>
        <v/>
      </c>
    </row>
    <row r="1930" spans="16:20">
      <c r="P1930" s="41" t="str">
        <f t="shared" si="95"/>
        <v/>
      </c>
      <c r="Q1930" s="41" t="str">
        <f t="shared" si="96"/>
        <v/>
      </c>
      <c r="R1930" s="41" t="str">
        <f>IFERROR(IF(K1930="handling and wharfage",SUM(P1930:Q1930),IF(OR(K1930="tank",K1930="car",K1930="boat"),INDEX(Rate!$B$4:$M$25,MATCH('Line&amp;Pheonix'!N1930,Rate!$A$4:$A$25,0),MATCH('Line&amp;Pheonix'!L1930,Rate!$B$3:$M$3,0))*O1930*0.8,INDEX(Rate!$B$4:$M$25,MATCH('Line&amp;Pheonix'!N1930,Rate!$A$4:$A$25,0),MATCH('Line&amp;Pheonix'!L1930,Rate!$B$3:$M$3,0))*O1930)),"")</f>
        <v/>
      </c>
      <c r="T1930" s="42" t="str">
        <f t="shared" si="97"/>
        <v/>
      </c>
    </row>
    <row r="1931" spans="16:20">
      <c r="P1931" s="41" t="str">
        <f t="shared" si="95"/>
        <v/>
      </c>
      <c r="Q1931" s="41" t="str">
        <f t="shared" si="96"/>
        <v/>
      </c>
      <c r="R1931" s="41" t="str">
        <f>IFERROR(IF(K1931="handling and wharfage",SUM(P1931:Q1931),IF(OR(K1931="tank",K1931="car",K1931="boat"),INDEX(Rate!$B$4:$M$25,MATCH('Line&amp;Pheonix'!N1931,Rate!$A$4:$A$25,0),MATCH('Line&amp;Pheonix'!L1931,Rate!$B$3:$M$3,0))*O1931*0.8,INDEX(Rate!$B$4:$M$25,MATCH('Line&amp;Pheonix'!N1931,Rate!$A$4:$A$25,0),MATCH('Line&amp;Pheonix'!L1931,Rate!$B$3:$M$3,0))*O1931)),"")</f>
        <v/>
      </c>
      <c r="T1931" s="42" t="str">
        <f t="shared" si="97"/>
        <v/>
      </c>
    </row>
    <row r="1932" spans="16:20">
      <c r="P1932" s="41" t="str">
        <f t="shared" si="95"/>
        <v/>
      </c>
      <c r="Q1932" s="41" t="str">
        <f t="shared" si="96"/>
        <v/>
      </c>
      <c r="R1932" s="41" t="str">
        <f>IFERROR(IF(K1932="handling and wharfage",SUM(P1932:Q1932),IF(OR(K1932="tank",K1932="car",K1932="boat"),INDEX(Rate!$B$4:$M$25,MATCH('Line&amp;Pheonix'!N1932,Rate!$A$4:$A$25,0),MATCH('Line&amp;Pheonix'!L1932,Rate!$B$3:$M$3,0))*O1932*0.8,INDEX(Rate!$B$4:$M$25,MATCH('Line&amp;Pheonix'!N1932,Rate!$A$4:$A$25,0),MATCH('Line&amp;Pheonix'!L1932,Rate!$B$3:$M$3,0))*O1932)),"")</f>
        <v/>
      </c>
      <c r="T1932" s="42" t="str">
        <f t="shared" si="97"/>
        <v/>
      </c>
    </row>
    <row r="1933" spans="16:20">
      <c r="P1933" s="41" t="str">
        <f t="shared" si="95"/>
        <v/>
      </c>
      <c r="Q1933" s="41" t="str">
        <f t="shared" si="96"/>
        <v/>
      </c>
      <c r="R1933" s="41" t="str">
        <f>IFERROR(IF(K1933="handling and wharfage",SUM(P1933:Q1933),IF(OR(K1933="tank",K1933="car",K1933="boat"),INDEX(Rate!$B$4:$M$25,MATCH('Line&amp;Pheonix'!N1933,Rate!$A$4:$A$25,0),MATCH('Line&amp;Pheonix'!L1933,Rate!$B$3:$M$3,0))*O1933*0.8,INDEX(Rate!$B$4:$M$25,MATCH('Line&amp;Pheonix'!N1933,Rate!$A$4:$A$25,0),MATCH('Line&amp;Pheonix'!L1933,Rate!$B$3:$M$3,0))*O1933)),"")</f>
        <v/>
      </c>
      <c r="T1933" s="42" t="str">
        <f t="shared" si="97"/>
        <v/>
      </c>
    </row>
    <row r="1934" spans="16:20">
      <c r="P1934" s="41" t="str">
        <f t="shared" si="95"/>
        <v/>
      </c>
      <c r="Q1934" s="41" t="str">
        <f t="shared" si="96"/>
        <v/>
      </c>
      <c r="R1934" s="41" t="str">
        <f>IFERROR(IF(K1934="handling and wharfage",SUM(P1934:Q1934),IF(OR(K1934="tank",K1934="car",K1934="boat"),INDEX(Rate!$B$4:$M$25,MATCH('Line&amp;Pheonix'!N1934,Rate!$A$4:$A$25,0),MATCH('Line&amp;Pheonix'!L1934,Rate!$B$3:$M$3,0))*O1934*0.8,INDEX(Rate!$B$4:$M$25,MATCH('Line&amp;Pheonix'!N1934,Rate!$A$4:$A$25,0),MATCH('Line&amp;Pheonix'!L1934,Rate!$B$3:$M$3,0))*O1934)),"")</f>
        <v/>
      </c>
      <c r="T1934" s="42" t="str">
        <f t="shared" si="97"/>
        <v/>
      </c>
    </row>
    <row r="1935" spans="16:20">
      <c r="P1935" s="41" t="str">
        <f t="shared" si="95"/>
        <v/>
      </c>
      <c r="Q1935" s="41" t="str">
        <f t="shared" si="96"/>
        <v/>
      </c>
      <c r="R1935" s="41" t="str">
        <f>IFERROR(IF(K1935="handling and wharfage",SUM(P1935:Q1935),IF(OR(K1935="tank",K1935="car",K1935="boat"),INDEX(Rate!$B$4:$M$25,MATCH('Line&amp;Pheonix'!N1935,Rate!$A$4:$A$25,0),MATCH('Line&amp;Pheonix'!L1935,Rate!$B$3:$M$3,0))*O1935*0.8,INDEX(Rate!$B$4:$M$25,MATCH('Line&amp;Pheonix'!N1935,Rate!$A$4:$A$25,0),MATCH('Line&amp;Pheonix'!L1935,Rate!$B$3:$M$3,0))*O1935)),"")</f>
        <v/>
      </c>
      <c r="T1935" s="42" t="str">
        <f t="shared" si="97"/>
        <v/>
      </c>
    </row>
    <row r="1936" spans="16:20">
      <c r="P1936" s="41" t="str">
        <f t="shared" si="95"/>
        <v/>
      </c>
      <c r="Q1936" s="41" t="str">
        <f t="shared" si="96"/>
        <v/>
      </c>
      <c r="R1936" s="41" t="str">
        <f>IFERROR(IF(K1936="handling and wharfage",SUM(P1936:Q1936),IF(OR(K1936="tank",K1936="car",K1936="boat"),INDEX(Rate!$B$4:$M$25,MATCH('Line&amp;Pheonix'!N1936,Rate!$A$4:$A$25,0),MATCH('Line&amp;Pheonix'!L1936,Rate!$B$3:$M$3,0))*O1936*0.8,INDEX(Rate!$B$4:$M$25,MATCH('Line&amp;Pheonix'!N1936,Rate!$A$4:$A$25,0),MATCH('Line&amp;Pheonix'!L1936,Rate!$B$3:$M$3,0))*O1936)),"")</f>
        <v/>
      </c>
      <c r="T1936" s="42" t="str">
        <f t="shared" si="97"/>
        <v/>
      </c>
    </row>
    <row r="1937" spans="16:20">
      <c r="P1937" s="41" t="str">
        <f t="shared" si="95"/>
        <v/>
      </c>
      <c r="Q1937" s="41" t="str">
        <f t="shared" si="96"/>
        <v/>
      </c>
      <c r="R1937" s="41" t="str">
        <f>IFERROR(IF(K1937="handling and wharfage",SUM(P1937:Q1937),IF(OR(K1937="tank",K1937="car",K1937="boat"),INDEX(Rate!$B$4:$M$25,MATCH('Line&amp;Pheonix'!N1937,Rate!$A$4:$A$25,0),MATCH('Line&amp;Pheonix'!L1937,Rate!$B$3:$M$3,0))*O1937*0.8,INDEX(Rate!$B$4:$M$25,MATCH('Line&amp;Pheonix'!N1937,Rate!$A$4:$A$25,0),MATCH('Line&amp;Pheonix'!L1937,Rate!$B$3:$M$3,0))*O1937)),"")</f>
        <v/>
      </c>
      <c r="T1937" s="42" t="str">
        <f t="shared" si="97"/>
        <v/>
      </c>
    </row>
    <row r="1938" spans="16:20">
      <c r="P1938" s="41" t="str">
        <f t="shared" si="95"/>
        <v/>
      </c>
      <c r="Q1938" s="41" t="str">
        <f t="shared" si="96"/>
        <v/>
      </c>
      <c r="R1938" s="41" t="str">
        <f>IFERROR(IF(K1938="handling and wharfage",SUM(P1938:Q1938),IF(OR(K1938="tank",K1938="car",K1938="boat"),INDEX(Rate!$B$4:$M$25,MATCH('Line&amp;Pheonix'!N1938,Rate!$A$4:$A$25,0),MATCH('Line&amp;Pheonix'!L1938,Rate!$B$3:$M$3,0))*O1938*0.8,INDEX(Rate!$B$4:$M$25,MATCH('Line&amp;Pheonix'!N1938,Rate!$A$4:$A$25,0),MATCH('Line&amp;Pheonix'!L1938,Rate!$B$3:$M$3,0))*O1938)),"")</f>
        <v/>
      </c>
      <c r="T1938" s="42" t="str">
        <f t="shared" si="97"/>
        <v/>
      </c>
    </row>
    <row r="1939" spans="16:20">
      <c r="P1939" s="41" t="str">
        <f t="shared" si="95"/>
        <v/>
      </c>
      <c r="Q1939" s="41" t="str">
        <f t="shared" si="96"/>
        <v/>
      </c>
      <c r="R1939" s="41" t="str">
        <f>IFERROR(IF(K1939="handling and wharfage",SUM(P1939:Q1939),IF(OR(K1939="tank",K1939="car",K1939="boat"),INDEX(Rate!$B$4:$M$25,MATCH('Line&amp;Pheonix'!N1939,Rate!$A$4:$A$25,0),MATCH('Line&amp;Pheonix'!L1939,Rate!$B$3:$M$3,0))*O1939*0.8,INDEX(Rate!$B$4:$M$25,MATCH('Line&amp;Pheonix'!N1939,Rate!$A$4:$A$25,0),MATCH('Line&amp;Pheonix'!L1939,Rate!$B$3:$M$3,0))*O1939)),"")</f>
        <v/>
      </c>
      <c r="T1939" s="42" t="str">
        <f t="shared" si="97"/>
        <v/>
      </c>
    </row>
    <row r="1940" spans="16:20">
      <c r="P1940" s="41" t="str">
        <f t="shared" si="95"/>
        <v/>
      </c>
      <c r="Q1940" s="41" t="str">
        <f t="shared" si="96"/>
        <v/>
      </c>
      <c r="R1940" s="41" t="str">
        <f>IFERROR(IF(K1940="handling and wharfage",SUM(P1940:Q1940),IF(OR(K1940="tank",K1940="car",K1940="boat"),INDEX(Rate!$B$4:$M$25,MATCH('Line&amp;Pheonix'!N1940,Rate!$A$4:$A$25,0),MATCH('Line&amp;Pheonix'!L1940,Rate!$B$3:$M$3,0))*O1940*0.8,INDEX(Rate!$B$4:$M$25,MATCH('Line&amp;Pheonix'!N1940,Rate!$A$4:$A$25,0),MATCH('Line&amp;Pheonix'!L1940,Rate!$B$3:$M$3,0))*O1940)),"")</f>
        <v/>
      </c>
      <c r="T1940" s="42" t="str">
        <f t="shared" si="97"/>
        <v/>
      </c>
    </row>
    <row r="1941" spans="16:20">
      <c r="P1941" s="41" t="str">
        <f t="shared" si="95"/>
        <v/>
      </c>
      <c r="Q1941" s="41" t="str">
        <f t="shared" si="96"/>
        <v/>
      </c>
      <c r="R1941" s="41" t="str">
        <f>IFERROR(IF(K1941="handling and wharfage",SUM(P1941:Q1941),IF(OR(K1941="tank",K1941="car",K1941="boat"),INDEX(Rate!$B$4:$M$25,MATCH('Line&amp;Pheonix'!N1941,Rate!$A$4:$A$25,0),MATCH('Line&amp;Pheonix'!L1941,Rate!$B$3:$M$3,0))*O1941*0.8,INDEX(Rate!$B$4:$M$25,MATCH('Line&amp;Pheonix'!N1941,Rate!$A$4:$A$25,0),MATCH('Line&amp;Pheonix'!L1941,Rate!$B$3:$M$3,0))*O1941)),"")</f>
        <v/>
      </c>
      <c r="T1941" s="42" t="str">
        <f t="shared" si="97"/>
        <v/>
      </c>
    </row>
    <row r="1942" spans="16:20">
      <c r="P1942" s="41" t="str">
        <f t="shared" si="95"/>
        <v/>
      </c>
      <c r="Q1942" s="41" t="str">
        <f t="shared" si="96"/>
        <v/>
      </c>
      <c r="R1942" s="41" t="str">
        <f>IFERROR(IF(K1942="handling and wharfage",SUM(P1942:Q1942),IF(OR(K1942="tank",K1942="car",K1942="boat"),INDEX(Rate!$B$4:$M$25,MATCH('Line&amp;Pheonix'!N1942,Rate!$A$4:$A$25,0),MATCH('Line&amp;Pheonix'!L1942,Rate!$B$3:$M$3,0))*O1942*0.8,INDEX(Rate!$B$4:$M$25,MATCH('Line&amp;Pheonix'!N1942,Rate!$A$4:$A$25,0),MATCH('Line&amp;Pheonix'!L1942,Rate!$B$3:$M$3,0))*O1942)),"")</f>
        <v/>
      </c>
      <c r="T1942" s="42" t="str">
        <f t="shared" si="97"/>
        <v/>
      </c>
    </row>
    <row r="1943" spans="16:20">
      <c r="P1943" s="41" t="str">
        <f t="shared" si="95"/>
        <v/>
      </c>
      <c r="Q1943" s="41" t="str">
        <f t="shared" si="96"/>
        <v/>
      </c>
      <c r="R1943" s="41" t="str">
        <f>IFERROR(IF(K1943="handling and wharfage",SUM(P1943:Q1943),IF(OR(K1943="tank",K1943="car",K1943="boat"),INDEX(Rate!$B$4:$M$25,MATCH('Line&amp;Pheonix'!N1943,Rate!$A$4:$A$25,0),MATCH('Line&amp;Pheonix'!L1943,Rate!$B$3:$M$3,0))*O1943*0.8,INDEX(Rate!$B$4:$M$25,MATCH('Line&amp;Pheonix'!N1943,Rate!$A$4:$A$25,0),MATCH('Line&amp;Pheonix'!L1943,Rate!$B$3:$M$3,0))*O1943)),"")</f>
        <v/>
      </c>
      <c r="T1943" s="42" t="str">
        <f t="shared" si="97"/>
        <v/>
      </c>
    </row>
    <row r="1944" spans="16:20">
      <c r="P1944" s="41" t="str">
        <f t="shared" si="95"/>
        <v/>
      </c>
      <c r="Q1944" s="41" t="str">
        <f t="shared" si="96"/>
        <v/>
      </c>
      <c r="R1944" s="41" t="str">
        <f>IFERROR(IF(K1944="handling and wharfage",SUM(P1944:Q1944),IF(OR(K1944="tank",K1944="car",K1944="boat"),INDEX(Rate!$B$4:$M$25,MATCH('Line&amp;Pheonix'!N1944,Rate!$A$4:$A$25,0),MATCH('Line&amp;Pheonix'!L1944,Rate!$B$3:$M$3,0))*O1944*0.8,INDEX(Rate!$B$4:$M$25,MATCH('Line&amp;Pheonix'!N1944,Rate!$A$4:$A$25,0),MATCH('Line&amp;Pheonix'!L1944,Rate!$B$3:$M$3,0))*O1944)),"")</f>
        <v/>
      </c>
      <c r="T1944" s="42" t="str">
        <f t="shared" si="97"/>
        <v/>
      </c>
    </row>
    <row r="1945" spans="16:20">
      <c r="P1945" s="41" t="str">
        <f t="shared" si="95"/>
        <v/>
      </c>
      <c r="Q1945" s="41" t="str">
        <f t="shared" si="96"/>
        <v/>
      </c>
      <c r="R1945" s="41" t="str">
        <f>IFERROR(IF(K1945="handling and wharfage",SUM(P1945:Q1945),IF(OR(K1945="tank",K1945="car",K1945="boat"),INDEX(Rate!$B$4:$M$25,MATCH('Line&amp;Pheonix'!N1945,Rate!$A$4:$A$25,0),MATCH('Line&amp;Pheonix'!L1945,Rate!$B$3:$M$3,0))*O1945*0.8,INDEX(Rate!$B$4:$M$25,MATCH('Line&amp;Pheonix'!N1945,Rate!$A$4:$A$25,0),MATCH('Line&amp;Pheonix'!L1945,Rate!$B$3:$M$3,0))*O1945)),"")</f>
        <v/>
      </c>
      <c r="T1945" s="42" t="str">
        <f t="shared" si="97"/>
        <v/>
      </c>
    </row>
    <row r="1946" spans="16:20">
      <c r="P1946" s="41" t="str">
        <f t="shared" si="95"/>
        <v/>
      </c>
      <c r="Q1946" s="41" t="str">
        <f t="shared" si="96"/>
        <v/>
      </c>
      <c r="R1946" s="41" t="str">
        <f>IFERROR(IF(K1946="handling and wharfage",SUM(P1946:Q1946),IF(OR(K1946="tank",K1946="car",K1946="boat"),INDEX(Rate!$B$4:$M$25,MATCH('Line&amp;Pheonix'!N1946,Rate!$A$4:$A$25,0),MATCH('Line&amp;Pheonix'!L1946,Rate!$B$3:$M$3,0))*O1946*0.8,INDEX(Rate!$B$4:$M$25,MATCH('Line&amp;Pheonix'!N1946,Rate!$A$4:$A$25,0),MATCH('Line&amp;Pheonix'!L1946,Rate!$B$3:$M$3,0))*O1946)),"")</f>
        <v/>
      </c>
      <c r="T1946" s="42" t="str">
        <f t="shared" si="97"/>
        <v/>
      </c>
    </row>
    <row r="1947" spans="16:20">
      <c r="P1947" s="41" t="str">
        <f t="shared" si="95"/>
        <v/>
      </c>
      <c r="Q1947" s="41" t="str">
        <f t="shared" si="96"/>
        <v/>
      </c>
      <c r="R1947" s="41" t="str">
        <f>IFERROR(IF(K1947="handling and wharfage",SUM(P1947:Q1947),IF(OR(K1947="tank",K1947="car",K1947="boat"),INDEX(Rate!$B$4:$M$25,MATCH('Line&amp;Pheonix'!N1947,Rate!$A$4:$A$25,0),MATCH('Line&amp;Pheonix'!L1947,Rate!$B$3:$M$3,0))*O1947*0.8,INDEX(Rate!$B$4:$M$25,MATCH('Line&amp;Pheonix'!N1947,Rate!$A$4:$A$25,0),MATCH('Line&amp;Pheonix'!L1947,Rate!$B$3:$M$3,0))*O1947)),"")</f>
        <v/>
      </c>
      <c r="T1947" s="42" t="str">
        <f t="shared" si="97"/>
        <v/>
      </c>
    </row>
    <row r="1948" spans="16:20">
      <c r="P1948" s="41" t="str">
        <f t="shared" si="95"/>
        <v/>
      </c>
      <c r="Q1948" s="41" t="str">
        <f t="shared" si="96"/>
        <v/>
      </c>
      <c r="R1948" s="41" t="str">
        <f>IFERROR(IF(K1948="handling and wharfage",SUM(P1948:Q1948),IF(OR(K1948="tank",K1948="car",K1948="boat"),INDEX(Rate!$B$4:$M$25,MATCH('Line&amp;Pheonix'!N1948,Rate!$A$4:$A$25,0),MATCH('Line&amp;Pheonix'!L1948,Rate!$B$3:$M$3,0))*O1948*0.8,INDEX(Rate!$B$4:$M$25,MATCH('Line&amp;Pheonix'!N1948,Rate!$A$4:$A$25,0),MATCH('Line&amp;Pheonix'!L1948,Rate!$B$3:$M$3,0))*O1948)),"")</f>
        <v/>
      </c>
      <c r="T1948" s="42" t="str">
        <f t="shared" si="97"/>
        <v/>
      </c>
    </row>
    <row r="1949" spans="16:20">
      <c r="P1949" s="41" t="str">
        <f t="shared" si="95"/>
        <v/>
      </c>
      <c r="Q1949" s="41" t="str">
        <f t="shared" si="96"/>
        <v/>
      </c>
      <c r="R1949" s="41" t="str">
        <f>IFERROR(IF(K1949="handling and wharfage",SUM(P1949:Q1949),IF(OR(K1949="tank",K1949="car",K1949="boat"),INDEX(Rate!$B$4:$M$25,MATCH('Line&amp;Pheonix'!N1949,Rate!$A$4:$A$25,0),MATCH('Line&amp;Pheonix'!L1949,Rate!$B$3:$M$3,0))*O1949*0.8,INDEX(Rate!$B$4:$M$25,MATCH('Line&amp;Pheonix'!N1949,Rate!$A$4:$A$25,0),MATCH('Line&amp;Pheonix'!L1949,Rate!$B$3:$M$3,0))*O1949)),"")</f>
        <v/>
      </c>
      <c r="T1949" s="42" t="str">
        <f t="shared" si="97"/>
        <v/>
      </c>
    </row>
    <row r="1950" spans="16:20">
      <c r="P1950" s="41" t="str">
        <f t="shared" si="95"/>
        <v/>
      </c>
      <c r="Q1950" s="41" t="str">
        <f t="shared" si="96"/>
        <v/>
      </c>
      <c r="R1950" s="41" t="str">
        <f>IFERROR(IF(K1950="handling and wharfage",SUM(P1950:Q1950),IF(OR(K1950="tank",K1950="car",K1950="boat"),INDEX(Rate!$B$4:$M$25,MATCH('Line&amp;Pheonix'!N1950,Rate!$A$4:$A$25,0),MATCH('Line&amp;Pheonix'!L1950,Rate!$B$3:$M$3,0))*O1950*0.8,INDEX(Rate!$B$4:$M$25,MATCH('Line&amp;Pheonix'!N1950,Rate!$A$4:$A$25,0),MATCH('Line&amp;Pheonix'!L1950,Rate!$B$3:$M$3,0))*O1950)),"")</f>
        <v/>
      </c>
      <c r="T1950" s="42" t="str">
        <f t="shared" si="97"/>
        <v/>
      </c>
    </row>
    <row r="1951" spans="16:20">
      <c r="P1951" s="41" t="str">
        <f t="shared" si="95"/>
        <v/>
      </c>
      <c r="Q1951" s="41" t="str">
        <f t="shared" si="96"/>
        <v/>
      </c>
      <c r="R1951" s="41" t="str">
        <f>IFERROR(IF(K1951="handling and wharfage",SUM(P1951:Q1951),IF(OR(K1951="tank",K1951="car",K1951="boat"),INDEX(Rate!$B$4:$M$25,MATCH('Line&amp;Pheonix'!N1951,Rate!$A$4:$A$25,0),MATCH('Line&amp;Pheonix'!L1951,Rate!$B$3:$M$3,0))*O1951*0.8,INDEX(Rate!$B$4:$M$25,MATCH('Line&amp;Pheonix'!N1951,Rate!$A$4:$A$25,0),MATCH('Line&amp;Pheonix'!L1951,Rate!$B$3:$M$3,0))*O1951)),"")</f>
        <v/>
      </c>
      <c r="T1951" s="42" t="str">
        <f t="shared" si="97"/>
        <v/>
      </c>
    </row>
    <row r="1952" spans="16:20">
      <c r="P1952" s="41" t="str">
        <f t="shared" si="95"/>
        <v/>
      </c>
      <c r="Q1952" s="41" t="str">
        <f t="shared" si="96"/>
        <v/>
      </c>
      <c r="R1952" s="41" t="str">
        <f>IFERROR(IF(K1952="handling and wharfage",SUM(P1952:Q1952),IF(OR(K1952="tank",K1952="car",K1952="boat"),INDEX(Rate!$B$4:$M$25,MATCH('Line&amp;Pheonix'!N1952,Rate!$A$4:$A$25,0),MATCH('Line&amp;Pheonix'!L1952,Rate!$B$3:$M$3,0))*O1952*0.8,INDEX(Rate!$B$4:$M$25,MATCH('Line&amp;Pheonix'!N1952,Rate!$A$4:$A$25,0),MATCH('Line&amp;Pheonix'!L1952,Rate!$B$3:$M$3,0))*O1952)),"")</f>
        <v/>
      </c>
      <c r="T1952" s="42" t="str">
        <f t="shared" si="97"/>
        <v/>
      </c>
    </row>
    <row r="1953" spans="16:20">
      <c r="P1953" s="41" t="str">
        <f t="shared" si="95"/>
        <v/>
      </c>
      <c r="Q1953" s="41" t="str">
        <f t="shared" si="96"/>
        <v/>
      </c>
      <c r="R1953" s="41" t="str">
        <f>IFERROR(IF(K1953="handling and wharfage",SUM(P1953:Q1953),IF(OR(K1953="tank",K1953="car",K1953="boat"),INDEX(Rate!$B$4:$M$25,MATCH('Line&amp;Pheonix'!N1953,Rate!$A$4:$A$25,0),MATCH('Line&amp;Pheonix'!L1953,Rate!$B$3:$M$3,0))*O1953*0.8,INDEX(Rate!$B$4:$M$25,MATCH('Line&amp;Pheonix'!N1953,Rate!$A$4:$A$25,0),MATCH('Line&amp;Pheonix'!L1953,Rate!$B$3:$M$3,0))*O1953)),"")</f>
        <v/>
      </c>
      <c r="T1953" s="42" t="str">
        <f t="shared" si="97"/>
        <v/>
      </c>
    </row>
    <row r="1954" spans="16:20">
      <c r="P1954" s="41" t="str">
        <f t="shared" si="95"/>
        <v/>
      </c>
      <c r="Q1954" s="41" t="str">
        <f t="shared" si="96"/>
        <v/>
      </c>
      <c r="R1954" s="41" t="str">
        <f>IFERROR(IF(K1954="handling and wharfage",SUM(P1954:Q1954),IF(OR(K1954="tank",K1954="car",K1954="boat"),INDEX(Rate!$B$4:$M$25,MATCH('Line&amp;Pheonix'!N1954,Rate!$A$4:$A$25,0),MATCH('Line&amp;Pheonix'!L1954,Rate!$B$3:$M$3,0))*O1954*0.8,INDEX(Rate!$B$4:$M$25,MATCH('Line&amp;Pheonix'!N1954,Rate!$A$4:$A$25,0),MATCH('Line&amp;Pheonix'!L1954,Rate!$B$3:$M$3,0))*O1954)),"")</f>
        <v/>
      </c>
      <c r="T1954" s="42" t="str">
        <f t="shared" si="97"/>
        <v/>
      </c>
    </row>
    <row r="1955" spans="16:20">
      <c r="P1955" s="41" t="str">
        <f t="shared" si="95"/>
        <v/>
      </c>
      <c r="Q1955" s="41" t="str">
        <f t="shared" si="96"/>
        <v/>
      </c>
      <c r="R1955" s="41" t="str">
        <f>IFERROR(IF(K1955="handling and wharfage",SUM(P1955:Q1955),IF(OR(K1955="tank",K1955="car",K1955="boat"),INDEX(Rate!$B$4:$M$25,MATCH('Line&amp;Pheonix'!N1955,Rate!$A$4:$A$25,0),MATCH('Line&amp;Pheonix'!L1955,Rate!$B$3:$M$3,0))*O1955*0.8,INDEX(Rate!$B$4:$M$25,MATCH('Line&amp;Pheonix'!N1955,Rate!$A$4:$A$25,0),MATCH('Line&amp;Pheonix'!L1955,Rate!$B$3:$M$3,0))*O1955)),"")</f>
        <v/>
      </c>
      <c r="T1955" s="42" t="str">
        <f t="shared" si="97"/>
        <v/>
      </c>
    </row>
    <row r="1956" spans="16:20">
      <c r="P1956" s="41" t="str">
        <f t="shared" si="95"/>
        <v/>
      </c>
      <c r="Q1956" s="41" t="str">
        <f t="shared" si="96"/>
        <v/>
      </c>
      <c r="R1956" s="41" t="str">
        <f>IFERROR(IF(K1956="handling and wharfage",SUM(P1956:Q1956),IF(OR(K1956="tank",K1956="car",K1956="boat"),INDEX(Rate!$B$4:$M$25,MATCH('Line&amp;Pheonix'!N1956,Rate!$A$4:$A$25,0),MATCH('Line&amp;Pheonix'!L1956,Rate!$B$3:$M$3,0))*O1956*0.8,INDEX(Rate!$B$4:$M$25,MATCH('Line&amp;Pheonix'!N1956,Rate!$A$4:$A$25,0),MATCH('Line&amp;Pheonix'!L1956,Rate!$B$3:$M$3,0))*O1956)),"")</f>
        <v/>
      </c>
      <c r="T1956" s="42" t="str">
        <f t="shared" si="97"/>
        <v/>
      </c>
    </row>
    <row r="1957" spans="16:20">
      <c r="P1957" s="41" t="str">
        <f t="shared" si="95"/>
        <v/>
      </c>
      <c r="Q1957" s="41" t="str">
        <f t="shared" si="96"/>
        <v/>
      </c>
      <c r="R1957" s="41" t="str">
        <f>IFERROR(IF(K1957="handling and wharfage",SUM(P1957:Q1957),IF(OR(K1957="tank",K1957="car",K1957="boat"),INDEX(Rate!$B$4:$M$25,MATCH('Line&amp;Pheonix'!N1957,Rate!$A$4:$A$25,0),MATCH('Line&amp;Pheonix'!L1957,Rate!$B$3:$M$3,0))*O1957*0.8,INDEX(Rate!$B$4:$M$25,MATCH('Line&amp;Pheonix'!N1957,Rate!$A$4:$A$25,0),MATCH('Line&amp;Pheonix'!L1957,Rate!$B$3:$M$3,0))*O1957)),"")</f>
        <v/>
      </c>
      <c r="T1957" s="42" t="str">
        <f t="shared" si="97"/>
        <v/>
      </c>
    </row>
    <row r="1958" spans="16:20">
      <c r="P1958" s="41" t="str">
        <f t="shared" si="95"/>
        <v/>
      </c>
      <c r="Q1958" s="41" t="str">
        <f t="shared" si="96"/>
        <v/>
      </c>
      <c r="R1958" s="41" t="str">
        <f>IFERROR(IF(K1958="handling and wharfage",SUM(P1958:Q1958),IF(OR(K1958="tank",K1958="car",K1958="boat"),INDEX(Rate!$B$4:$M$25,MATCH('Line&amp;Pheonix'!N1958,Rate!$A$4:$A$25,0),MATCH('Line&amp;Pheonix'!L1958,Rate!$B$3:$M$3,0))*O1958*0.8,INDEX(Rate!$B$4:$M$25,MATCH('Line&amp;Pheonix'!N1958,Rate!$A$4:$A$25,0),MATCH('Line&amp;Pheonix'!L1958,Rate!$B$3:$M$3,0))*O1958)),"")</f>
        <v/>
      </c>
      <c r="T1958" s="42" t="str">
        <f t="shared" si="97"/>
        <v/>
      </c>
    </row>
    <row r="1959" spans="16:20">
      <c r="P1959" s="41" t="str">
        <f t="shared" si="95"/>
        <v/>
      </c>
      <c r="Q1959" s="41" t="str">
        <f t="shared" si="96"/>
        <v/>
      </c>
      <c r="R1959" s="41" t="str">
        <f>IFERROR(IF(K1959="handling and wharfage",SUM(P1959:Q1959),IF(OR(K1959="tank",K1959="car",K1959="boat"),INDEX(Rate!$B$4:$M$25,MATCH('Line&amp;Pheonix'!N1959,Rate!$A$4:$A$25,0),MATCH('Line&amp;Pheonix'!L1959,Rate!$B$3:$M$3,0))*O1959*0.8,INDEX(Rate!$B$4:$M$25,MATCH('Line&amp;Pheonix'!N1959,Rate!$A$4:$A$25,0),MATCH('Line&amp;Pheonix'!L1959,Rate!$B$3:$M$3,0))*O1959)),"")</f>
        <v/>
      </c>
      <c r="T1959" s="42" t="str">
        <f t="shared" si="97"/>
        <v/>
      </c>
    </row>
    <row r="1960" spans="16:20">
      <c r="P1960" s="41" t="str">
        <f t="shared" si="95"/>
        <v/>
      </c>
      <c r="Q1960" s="41" t="str">
        <f t="shared" si="96"/>
        <v/>
      </c>
      <c r="R1960" s="41" t="str">
        <f>IFERROR(IF(K1960="handling and wharfage",SUM(P1960:Q1960),IF(OR(K1960="tank",K1960="car",K1960="boat"),INDEX(Rate!$B$4:$M$25,MATCH('Line&amp;Pheonix'!N1960,Rate!$A$4:$A$25,0),MATCH('Line&amp;Pheonix'!L1960,Rate!$B$3:$M$3,0))*O1960*0.8,INDEX(Rate!$B$4:$M$25,MATCH('Line&amp;Pheonix'!N1960,Rate!$A$4:$A$25,0),MATCH('Line&amp;Pheonix'!L1960,Rate!$B$3:$M$3,0))*O1960)),"")</f>
        <v/>
      </c>
      <c r="T1960" s="42" t="str">
        <f t="shared" si="97"/>
        <v/>
      </c>
    </row>
    <row r="1961" spans="16:20">
      <c r="P1961" s="41" t="str">
        <f t="shared" si="95"/>
        <v/>
      </c>
      <c r="Q1961" s="41" t="str">
        <f t="shared" si="96"/>
        <v/>
      </c>
      <c r="R1961" s="41" t="str">
        <f>IFERROR(IF(K1961="handling and wharfage",SUM(P1961:Q1961),IF(OR(K1961="tank",K1961="car",K1961="boat"),INDEX(Rate!$B$4:$M$25,MATCH('Line&amp;Pheonix'!N1961,Rate!$A$4:$A$25,0),MATCH('Line&amp;Pheonix'!L1961,Rate!$B$3:$M$3,0))*O1961*0.8,INDEX(Rate!$B$4:$M$25,MATCH('Line&amp;Pheonix'!N1961,Rate!$A$4:$A$25,0),MATCH('Line&amp;Pheonix'!L1961,Rate!$B$3:$M$3,0))*O1961)),"")</f>
        <v/>
      </c>
      <c r="T1961" s="42" t="str">
        <f t="shared" si="97"/>
        <v/>
      </c>
    </row>
    <row r="1962" spans="16:20">
      <c r="P1962" s="41" t="str">
        <f t="shared" si="95"/>
        <v/>
      </c>
      <c r="Q1962" s="41" t="str">
        <f t="shared" si="96"/>
        <v/>
      </c>
      <c r="R1962" s="41" t="str">
        <f>IFERROR(IF(K1962="handling and wharfage",SUM(P1962:Q1962),IF(OR(K1962="tank",K1962="car",K1962="boat"),INDEX(Rate!$B$4:$M$25,MATCH('Line&amp;Pheonix'!N1962,Rate!$A$4:$A$25,0),MATCH('Line&amp;Pheonix'!L1962,Rate!$B$3:$M$3,0))*O1962*0.8,INDEX(Rate!$B$4:$M$25,MATCH('Line&amp;Pheonix'!N1962,Rate!$A$4:$A$25,0),MATCH('Line&amp;Pheonix'!L1962,Rate!$B$3:$M$3,0))*O1962)),"")</f>
        <v/>
      </c>
      <c r="T1962" s="42" t="str">
        <f t="shared" si="97"/>
        <v/>
      </c>
    </row>
    <row r="1963" spans="16:20">
      <c r="P1963" s="41" t="str">
        <f t="shared" si="95"/>
        <v/>
      </c>
      <c r="Q1963" s="41" t="str">
        <f t="shared" si="96"/>
        <v/>
      </c>
      <c r="R1963" s="41" t="str">
        <f>IFERROR(IF(K1963="handling and wharfage",SUM(P1963:Q1963),IF(OR(K1963="tank",K1963="car",K1963="boat"),INDEX(Rate!$B$4:$M$25,MATCH('Line&amp;Pheonix'!N1963,Rate!$A$4:$A$25,0),MATCH('Line&amp;Pheonix'!L1963,Rate!$B$3:$M$3,0))*O1963*0.8,INDEX(Rate!$B$4:$M$25,MATCH('Line&amp;Pheonix'!N1963,Rate!$A$4:$A$25,0),MATCH('Line&amp;Pheonix'!L1963,Rate!$B$3:$M$3,0))*O1963)),"")</f>
        <v/>
      </c>
      <c r="T1963" s="42" t="str">
        <f t="shared" si="97"/>
        <v/>
      </c>
    </row>
    <row r="1964" spans="16:20">
      <c r="P1964" s="41" t="str">
        <f t="shared" si="95"/>
        <v/>
      </c>
      <c r="Q1964" s="41" t="str">
        <f t="shared" si="96"/>
        <v/>
      </c>
      <c r="R1964" s="41" t="str">
        <f>IFERROR(IF(K1964="handling and wharfage",SUM(P1964:Q1964),IF(OR(K1964="tank",K1964="car",K1964="boat"),INDEX(Rate!$B$4:$M$25,MATCH('Line&amp;Pheonix'!N1964,Rate!$A$4:$A$25,0),MATCH('Line&amp;Pheonix'!L1964,Rate!$B$3:$M$3,0))*O1964*0.8,INDEX(Rate!$B$4:$M$25,MATCH('Line&amp;Pheonix'!N1964,Rate!$A$4:$A$25,0),MATCH('Line&amp;Pheonix'!L1964,Rate!$B$3:$M$3,0))*O1964)),"")</f>
        <v/>
      </c>
      <c r="T1964" s="42" t="str">
        <f t="shared" si="97"/>
        <v/>
      </c>
    </row>
    <row r="1965" spans="16:20">
      <c r="P1965" s="41" t="str">
        <f t="shared" si="95"/>
        <v/>
      </c>
      <c r="Q1965" s="41" t="str">
        <f t="shared" si="96"/>
        <v/>
      </c>
      <c r="R1965" s="41" t="str">
        <f>IFERROR(IF(K1965="handling and wharfage",SUM(P1965:Q1965),IF(OR(K1965="tank",K1965="car",K1965="boat"),INDEX(Rate!$B$4:$M$25,MATCH('Line&amp;Pheonix'!N1965,Rate!$A$4:$A$25,0),MATCH('Line&amp;Pheonix'!L1965,Rate!$B$3:$M$3,0))*O1965*0.8,INDEX(Rate!$B$4:$M$25,MATCH('Line&amp;Pheonix'!N1965,Rate!$A$4:$A$25,0),MATCH('Line&amp;Pheonix'!L1965,Rate!$B$3:$M$3,0))*O1965)),"")</f>
        <v/>
      </c>
      <c r="T1965" s="42" t="str">
        <f t="shared" si="97"/>
        <v/>
      </c>
    </row>
    <row r="1966" spans="16:20">
      <c r="P1966" s="41" t="str">
        <f t="shared" si="95"/>
        <v/>
      </c>
      <c r="Q1966" s="41" t="str">
        <f t="shared" si="96"/>
        <v/>
      </c>
      <c r="R1966" s="41" t="str">
        <f>IFERROR(IF(K1966="handling and wharfage",SUM(P1966:Q1966),IF(OR(K1966="tank",K1966="car",K1966="boat"),INDEX(Rate!$B$4:$M$25,MATCH('Line&amp;Pheonix'!N1966,Rate!$A$4:$A$25,0),MATCH('Line&amp;Pheonix'!L1966,Rate!$B$3:$M$3,0))*O1966*0.8,INDEX(Rate!$B$4:$M$25,MATCH('Line&amp;Pheonix'!N1966,Rate!$A$4:$A$25,0),MATCH('Line&amp;Pheonix'!L1966,Rate!$B$3:$M$3,0))*O1966)),"")</f>
        <v/>
      </c>
      <c r="T1966" s="42" t="str">
        <f t="shared" si="97"/>
        <v/>
      </c>
    </row>
    <row r="1967" spans="16:20">
      <c r="P1967" s="41" t="str">
        <f t="shared" si="95"/>
        <v/>
      </c>
      <c r="Q1967" s="41" t="str">
        <f t="shared" si="96"/>
        <v/>
      </c>
      <c r="R1967" s="41" t="str">
        <f>IFERROR(IF(K1967="handling and wharfage",SUM(P1967:Q1967),IF(OR(K1967="tank",K1967="car",K1967="boat"),INDEX(Rate!$B$4:$M$25,MATCH('Line&amp;Pheonix'!N1967,Rate!$A$4:$A$25,0),MATCH('Line&amp;Pheonix'!L1967,Rate!$B$3:$M$3,0))*O1967*0.8,INDEX(Rate!$B$4:$M$25,MATCH('Line&amp;Pheonix'!N1967,Rate!$A$4:$A$25,0),MATCH('Line&amp;Pheonix'!L1967,Rate!$B$3:$M$3,0))*O1967)),"")</f>
        <v/>
      </c>
      <c r="T1967" s="42" t="str">
        <f t="shared" si="97"/>
        <v/>
      </c>
    </row>
    <row r="1968" spans="16:20">
      <c r="P1968" s="41" t="str">
        <f t="shared" si="95"/>
        <v/>
      </c>
      <c r="Q1968" s="41" t="str">
        <f t="shared" si="96"/>
        <v/>
      </c>
      <c r="R1968" s="41" t="str">
        <f>IFERROR(IF(K1968="handling and wharfage",SUM(P1968:Q1968),IF(OR(K1968="tank",K1968="car",K1968="boat"),INDEX(Rate!$B$4:$M$25,MATCH('Line&amp;Pheonix'!N1968,Rate!$A$4:$A$25,0),MATCH('Line&amp;Pheonix'!L1968,Rate!$B$3:$M$3,0))*O1968*0.8,INDEX(Rate!$B$4:$M$25,MATCH('Line&amp;Pheonix'!N1968,Rate!$A$4:$A$25,0),MATCH('Line&amp;Pheonix'!L1968,Rate!$B$3:$M$3,0))*O1968)),"")</f>
        <v/>
      </c>
      <c r="T1968" s="42" t="str">
        <f t="shared" si="97"/>
        <v/>
      </c>
    </row>
    <row r="1969" spans="16:20">
      <c r="P1969" s="41" t="str">
        <f t="shared" si="95"/>
        <v/>
      </c>
      <c r="Q1969" s="41" t="str">
        <f t="shared" si="96"/>
        <v/>
      </c>
      <c r="R1969" s="41" t="str">
        <f>IFERROR(IF(K1969="handling and wharfage",SUM(P1969:Q1969),IF(OR(K1969="tank",K1969="car",K1969="boat"),INDEX(Rate!$B$4:$M$25,MATCH('Line&amp;Pheonix'!N1969,Rate!$A$4:$A$25,0),MATCH('Line&amp;Pheonix'!L1969,Rate!$B$3:$M$3,0))*O1969*0.8,INDEX(Rate!$B$4:$M$25,MATCH('Line&amp;Pheonix'!N1969,Rate!$A$4:$A$25,0),MATCH('Line&amp;Pheonix'!L1969,Rate!$B$3:$M$3,0))*O1969)),"")</f>
        <v/>
      </c>
      <c r="T1969" s="42" t="str">
        <f t="shared" si="97"/>
        <v/>
      </c>
    </row>
    <row r="1970" spans="16:20">
      <c r="P1970" s="41" t="str">
        <f t="shared" ref="P1970:P2033" si="98">IF(OR(K1970="handling and wharfage",K1970="rau handling and wharfage"),O1970*42.1,"")</f>
        <v/>
      </c>
      <c r="Q1970" s="41" t="str">
        <f t="shared" ref="Q1970:Q2033" si="99">IF(K1970&lt;&gt;"handling and wharfage","",O1970*3.5)</f>
        <v/>
      </c>
      <c r="R1970" s="41" t="str">
        <f>IFERROR(IF(K1970="handling and wharfage",SUM(P1970:Q1970),IF(OR(K1970="tank",K1970="car",K1970="boat"),INDEX(Rate!$B$4:$M$25,MATCH('Line&amp;Pheonix'!N1970,Rate!$A$4:$A$25,0),MATCH('Line&amp;Pheonix'!L1970,Rate!$B$3:$M$3,0))*O1970*0.8,INDEX(Rate!$B$4:$M$25,MATCH('Line&amp;Pheonix'!N1970,Rate!$A$4:$A$25,0),MATCH('Line&amp;Pheonix'!L1970,Rate!$B$3:$M$3,0))*O1970)),"")</f>
        <v/>
      </c>
      <c r="T1970" s="42" t="str">
        <f t="shared" ref="T1970:T2033" si="100">IF(ISBLANK(K1970),"",IF(K1970&lt;&gt;"handling and wharfage","F0070000061A","E31180000331"))</f>
        <v/>
      </c>
    </row>
    <row r="1971" spans="16:20">
      <c r="P1971" s="41" t="str">
        <f t="shared" si="98"/>
        <v/>
      </c>
      <c r="Q1971" s="41" t="str">
        <f t="shared" si="99"/>
        <v/>
      </c>
      <c r="R1971" s="41" t="str">
        <f>IFERROR(IF(K1971="handling and wharfage",SUM(P1971:Q1971),IF(OR(K1971="tank",K1971="car",K1971="boat"),INDEX(Rate!$B$4:$M$25,MATCH('Line&amp;Pheonix'!N1971,Rate!$A$4:$A$25,0),MATCH('Line&amp;Pheonix'!L1971,Rate!$B$3:$M$3,0))*O1971*0.8,INDEX(Rate!$B$4:$M$25,MATCH('Line&amp;Pheonix'!N1971,Rate!$A$4:$A$25,0),MATCH('Line&amp;Pheonix'!L1971,Rate!$B$3:$M$3,0))*O1971)),"")</f>
        <v/>
      </c>
      <c r="T1971" s="42" t="str">
        <f t="shared" si="100"/>
        <v/>
      </c>
    </row>
    <row r="1972" spans="16:20">
      <c r="P1972" s="41" t="str">
        <f t="shared" si="98"/>
        <v/>
      </c>
      <c r="Q1972" s="41" t="str">
        <f t="shared" si="99"/>
        <v/>
      </c>
      <c r="R1972" s="41" t="str">
        <f>IFERROR(IF(K1972="handling and wharfage",SUM(P1972:Q1972),IF(OR(K1972="tank",K1972="car",K1972="boat"),INDEX(Rate!$B$4:$M$25,MATCH('Line&amp;Pheonix'!N1972,Rate!$A$4:$A$25,0),MATCH('Line&amp;Pheonix'!L1972,Rate!$B$3:$M$3,0))*O1972*0.8,INDEX(Rate!$B$4:$M$25,MATCH('Line&amp;Pheonix'!N1972,Rate!$A$4:$A$25,0),MATCH('Line&amp;Pheonix'!L1972,Rate!$B$3:$M$3,0))*O1972)),"")</f>
        <v/>
      </c>
      <c r="T1972" s="42" t="str">
        <f t="shared" si="100"/>
        <v/>
      </c>
    </row>
    <row r="1973" spans="16:20">
      <c r="P1973" s="41" t="str">
        <f t="shared" si="98"/>
        <v/>
      </c>
      <c r="Q1973" s="41" t="str">
        <f t="shared" si="99"/>
        <v/>
      </c>
      <c r="R1973" s="41" t="str">
        <f>IFERROR(IF(K1973="handling and wharfage",SUM(P1973:Q1973),IF(OR(K1973="tank",K1973="car",K1973="boat"),INDEX(Rate!$B$4:$M$25,MATCH('Line&amp;Pheonix'!N1973,Rate!$A$4:$A$25,0),MATCH('Line&amp;Pheonix'!L1973,Rate!$B$3:$M$3,0))*O1973*0.8,INDEX(Rate!$B$4:$M$25,MATCH('Line&amp;Pheonix'!N1973,Rate!$A$4:$A$25,0),MATCH('Line&amp;Pheonix'!L1973,Rate!$B$3:$M$3,0))*O1973)),"")</f>
        <v/>
      </c>
      <c r="T1973" s="42" t="str">
        <f t="shared" si="100"/>
        <v/>
      </c>
    </row>
    <row r="1974" spans="16:20">
      <c r="P1974" s="41" t="str">
        <f t="shared" si="98"/>
        <v/>
      </c>
      <c r="Q1974" s="41" t="str">
        <f t="shared" si="99"/>
        <v/>
      </c>
      <c r="R1974" s="41" t="str">
        <f>IFERROR(IF(K1974="handling and wharfage",SUM(P1974:Q1974),IF(OR(K1974="tank",K1974="car",K1974="boat"),INDEX(Rate!$B$4:$M$25,MATCH('Line&amp;Pheonix'!N1974,Rate!$A$4:$A$25,0),MATCH('Line&amp;Pheonix'!L1974,Rate!$B$3:$M$3,0))*O1974*0.8,INDEX(Rate!$B$4:$M$25,MATCH('Line&amp;Pheonix'!N1974,Rate!$A$4:$A$25,0),MATCH('Line&amp;Pheonix'!L1974,Rate!$B$3:$M$3,0))*O1974)),"")</f>
        <v/>
      </c>
      <c r="T1974" s="42" t="str">
        <f t="shared" si="100"/>
        <v/>
      </c>
    </row>
    <row r="1975" spans="16:20">
      <c r="P1975" s="41" t="str">
        <f t="shared" si="98"/>
        <v/>
      </c>
      <c r="Q1975" s="41" t="str">
        <f t="shared" si="99"/>
        <v/>
      </c>
      <c r="R1975" s="41" t="str">
        <f>IFERROR(IF(K1975="handling and wharfage",SUM(P1975:Q1975),IF(OR(K1975="tank",K1975="car",K1975="boat"),INDEX(Rate!$B$4:$M$25,MATCH('Line&amp;Pheonix'!N1975,Rate!$A$4:$A$25,0),MATCH('Line&amp;Pheonix'!L1975,Rate!$B$3:$M$3,0))*O1975*0.8,INDEX(Rate!$B$4:$M$25,MATCH('Line&amp;Pheonix'!N1975,Rate!$A$4:$A$25,0),MATCH('Line&amp;Pheonix'!L1975,Rate!$B$3:$M$3,0))*O1975)),"")</f>
        <v/>
      </c>
      <c r="T1975" s="42" t="str">
        <f t="shared" si="100"/>
        <v/>
      </c>
    </row>
    <row r="1976" spans="16:20">
      <c r="P1976" s="41" t="str">
        <f t="shared" si="98"/>
        <v/>
      </c>
      <c r="Q1976" s="41" t="str">
        <f t="shared" si="99"/>
        <v/>
      </c>
      <c r="R1976" s="41" t="str">
        <f>IFERROR(IF(K1976="handling and wharfage",SUM(P1976:Q1976),IF(OR(K1976="tank",K1976="car",K1976="boat"),INDEX(Rate!$B$4:$M$25,MATCH('Line&amp;Pheonix'!N1976,Rate!$A$4:$A$25,0),MATCH('Line&amp;Pheonix'!L1976,Rate!$B$3:$M$3,0))*O1976*0.8,INDEX(Rate!$B$4:$M$25,MATCH('Line&amp;Pheonix'!N1976,Rate!$A$4:$A$25,0),MATCH('Line&amp;Pheonix'!L1976,Rate!$B$3:$M$3,0))*O1976)),"")</f>
        <v/>
      </c>
      <c r="T1976" s="42" t="str">
        <f t="shared" si="100"/>
        <v/>
      </c>
    </row>
    <row r="1977" spans="16:20">
      <c r="P1977" s="41" t="str">
        <f t="shared" si="98"/>
        <v/>
      </c>
      <c r="Q1977" s="41" t="str">
        <f t="shared" si="99"/>
        <v/>
      </c>
      <c r="R1977" s="41" t="str">
        <f>IFERROR(IF(K1977="handling and wharfage",SUM(P1977:Q1977),IF(OR(K1977="tank",K1977="car",K1977="boat"),INDEX(Rate!$B$4:$M$25,MATCH('Line&amp;Pheonix'!N1977,Rate!$A$4:$A$25,0),MATCH('Line&amp;Pheonix'!L1977,Rate!$B$3:$M$3,0))*O1977*0.8,INDEX(Rate!$B$4:$M$25,MATCH('Line&amp;Pheonix'!N1977,Rate!$A$4:$A$25,0),MATCH('Line&amp;Pheonix'!L1977,Rate!$B$3:$M$3,0))*O1977)),"")</f>
        <v/>
      </c>
      <c r="T1977" s="42" t="str">
        <f t="shared" si="100"/>
        <v/>
      </c>
    </row>
    <row r="1978" spans="16:20">
      <c r="P1978" s="41" t="str">
        <f t="shared" si="98"/>
        <v/>
      </c>
      <c r="Q1978" s="41" t="str">
        <f t="shared" si="99"/>
        <v/>
      </c>
      <c r="R1978" s="41" t="str">
        <f>IFERROR(IF(K1978="handling and wharfage",SUM(P1978:Q1978),IF(OR(K1978="tank",K1978="car",K1978="boat"),INDEX(Rate!$B$4:$M$25,MATCH('Line&amp;Pheonix'!N1978,Rate!$A$4:$A$25,0),MATCH('Line&amp;Pheonix'!L1978,Rate!$B$3:$M$3,0))*O1978*0.8,INDEX(Rate!$B$4:$M$25,MATCH('Line&amp;Pheonix'!N1978,Rate!$A$4:$A$25,0),MATCH('Line&amp;Pheonix'!L1978,Rate!$B$3:$M$3,0))*O1978)),"")</f>
        <v/>
      </c>
      <c r="T1978" s="42" t="str">
        <f t="shared" si="100"/>
        <v/>
      </c>
    </row>
    <row r="1979" spans="16:20">
      <c r="P1979" s="41" t="str">
        <f t="shared" si="98"/>
        <v/>
      </c>
      <c r="Q1979" s="41" t="str">
        <f t="shared" si="99"/>
        <v/>
      </c>
      <c r="R1979" s="41" t="str">
        <f>IFERROR(IF(K1979="handling and wharfage",SUM(P1979:Q1979),IF(OR(K1979="tank",K1979="car",K1979="boat"),INDEX(Rate!$B$4:$M$25,MATCH('Line&amp;Pheonix'!N1979,Rate!$A$4:$A$25,0),MATCH('Line&amp;Pheonix'!L1979,Rate!$B$3:$M$3,0))*O1979*0.8,INDEX(Rate!$B$4:$M$25,MATCH('Line&amp;Pheonix'!N1979,Rate!$A$4:$A$25,0),MATCH('Line&amp;Pheonix'!L1979,Rate!$B$3:$M$3,0))*O1979)),"")</f>
        <v/>
      </c>
      <c r="T1979" s="42" t="str">
        <f t="shared" si="100"/>
        <v/>
      </c>
    </row>
    <row r="1980" spans="16:20">
      <c r="P1980" s="41" t="str">
        <f t="shared" si="98"/>
        <v/>
      </c>
      <c r="Q1980" s="41" t="str">
        <f t="shared" si="99"/>
        <v/>
      </c>
      <c r="R1980" s="41" t="str">
        <f>IFERROR(IF(K1980="handling and wharfage",SUM(P1980:Q1980),IF(OR(K1980="tank",K1980="car",K1980="boat"),INDEX(Rate!$B$4:$M$25,MATCH('Line&amp;Pheonix'!N1980,Rate!$A$4:$A$25,0),MATCH('Line&amp;Pheonix'!L1980,Rate!$B$3:$M$3,0))*O1980*0.8,INDEX(Rate!$B$4:$M$25,MATCH('Line&amp;Pheonix'!N1980,Rate!$A$4:$A$25,0),MATCH('Line&amp;Pheonix'!L1980,Rate!$B$3:$M$3,0))*O1980)),"")</f>
        <v/>
      </c>
      <c r="T1980" s="42" t="str">
        <f t="shared" si="100"/>
        <v/>
      </c>
    </row>
    <row r="1981" spans="16:20">
      <c r="P1981" s="41" t="str">
        <f t="shared" si="98"/>
        <v/>
      </c>
      <c r="Q1981" s="41" t="str">
        <f t="shared" si="99"/>
        <v/>
      </c>
      <c r="R1981" s="41" t="str">
        <f>IFERROR(IF(K1981="handling and wharfage",SUM(P1981:Q1981),IF(OR(K1981="tank",K1981="car",K1981="boat"),INDEX(Rate!$B$4:$M$25,MATCH('Line&amp;Pheonix'!N1981,Rate!$A$4:$A$25,0),MATCH('Line&amp;Pheonix'!L1981,Rate!$B$3:$M$3,0))*O1981*0.8,INDEX(Rate!$B$4:$M$25,MATCH('Line&amp;Pheonix'!N1981,Rate!$A$4:$A$25,0),MATCH('Line&amp;Pheonix'!L1981,Rate!$B$3:$M$3,0))*O1981)),"")</f>
        <v/>
      </c>
      <c r="T1981" s="42" t="str">
        <f t="shared" si="100"/>
        <v/>
      </c>
    </row>
    <row r="1982" spans="16:20">
      <c r="P1982" s="41" t="str">
        <f t="shared" si="98"/>
        <v/>
      </c>
      <c r="Q1982" s="41" t="str">
        <f t="shared" si="99"/>
        <v/>
      </c>
      <c r="R1982" s="41" t="str">
        <f>IFERROR(IF(K1982="handling and wharfage",SUM(P1982:Q1982),IF(OR(K1982="tank",K1982="car",K1982="boat"),INDEX(Rate!$B$4:$M$25,MATCH('Line&amp;Pheonix'!N1982,Rate!$A$4:$A$25,0),MATCH('Line&amp;Pheonix'!L1982,Rate!$B$3:$M$3,0))*O1982*0.8,INDEX(Rate!$B$4:$M$25,MATCH('Line&amp;Pheonix'!N1982,Rate!$A$4:$A$25,0),MATCH('Line&amp;Pheonix'!L1982,Rate!$B$3:$M$3,0))*O1982)),"")</f>
        <v/>
      </c>
      <c r="T1982" s="42" t="str">
        <f t="shared" si="100"/>
        <v/>
      </c>
    </row>
    <row r="1983" spans="16:20">
      <c r="P1983" s="41" t="str">
        <f t="shared" si="98"/>
        <v/>
      </c>
      <c r="Q1983" s="41" t="str">
        <f t="shared" si="99"/>
        <v/>
      </c>
      <c r="R1983" s="41" t="str">
        <f>IFERROR(IF(K1983="handling and wharfage",SUM(P1983:Q1983),IF(OR(K1983="tank",K1983="car",K1983="boat"),INDEX(Rate!$B$4:$M$25,MATCH('Line&amp;Pheonix'!N1983,Rate!$A$4:$A$25,0),MATCH('Line&amp;Pheonix'!L1983,Rate!$B$3:$M$3,0))*O1983*0.8,INDEX(Rate!$B$4:$M$25,MATCH('Line&amp;Pheonix'!N1983,Rate!$A$4:$A$25,0),MATCH('Line&amp;Pheonix'!L1983,Rate!$B$3:$M$3,0))*O1983)),"")</f>
        <v/>
      </c>
      <c r="T1983" s="42" t="str">
        <f t="shared" si="100"/>
        <v/>
      </c>
    </row>
    <row r="1984" spans="16:20">
      <c r="P1984" s="41" t="str">
        <f t="shared" si="98"/>
        <v/>
      </c>
      <c r="Q1984" s="41" t="str">
        <f t="shared" si="99"/>
        <v/>
      </c>
      <c r="R1984" s="41" t="str">
        <f>IFERROR(IF(K1984="handling and wharfage",SUM(P1984:Q1984),IF(OR(K1984="tank",K1984="car",K1984="boat"),INDEX(Rate!$B$4:$M$25,MATCH('Line&amp;Pheonix'!N1984,Rate!$A$4:$A$25,0),MATCH('Line&amp;Pheonix'!L1984,Rate!$B$3:$M$3,0))*O1984*0.8,INDEX(Rate!$B$4:$M$25,MATCH('Line&amp;Pheonix'!N1984,Rate!$A$4:$A$25,0),MATCH('Line&amp;Pheonix'!L1984,Rate!$B$3:$M$3,0))*O1984)),"")</f>
        <v/>
      </c>
      <c r="T1984" s="42" t="str">
        <f t="shared" si="100"/>
        <v/>
      </c>
    </row>
    <row r="1985" spans="16:20">
      <c r="P1985" s="41" t="str">
        <f t="shared" si="98"/>
        <v/>
      </c>
      <c r="Q1985" s="41" t="str">
        <f t="shared" si="99"/>
        <v/>
      </c>
      <c r="R1985" s="41" t="str">
        <f>IFERROR(IF(K1985="handling and wharfage",SUM(P1985:Q1985),IF(OR(K1985="tank",K1985="car",K1985="boat"),INDEX(Rate!$B$4:$M$25,MATCH('Line&amp;Pheonix'!N1985,Rate!$A$4:$A$25,0),MATCH('Line&amp;Pheonix'!L1985,Rate!$B$3:$M$3,0))*O1985*0.8,INDEX(Rate!$B$4:$M$25,MATCH('Line&amp;Pheonix'!N1985,Rate!$A$4:$A$25,0),MATCH('Line&amp;Pheonix'!L1985,Rate!$B$3:$M$3,0))*O1985)),"")</f>
        <v/>
      </c>
      <c r="T1985" s="42" t="str">
        <f t="shared" si="100"/>
        <v/>
      </c>
    </row>
    <row r="1986" spans="16:20">
      <c r="P1986" s="41" t="str">
        <f t="shared" si="98"/>
        <v/>
      </c>
      <c r="Q1986" s="41" t="str">
        <f t="shared" si="99"/>
        <v/>
      </c>
      <c r="R1986" s="41" t="str">
        <f>IFERROR(IF(K1986="handling and wharfage",SUM(P1986:Q1986),IF(OR(K1986="tank",K1986="car",K1986="boat"),INDEX(Rate!$B$4:$M$25,MATCH('Line&amp;Pheonix'!N1986,Rate!$A$4:$A$25,0),MATCH('Line&amp;Pheonix'!L1986,Rate!$B$3:$M$3,0))*O1986*0.8,INDEX(Rate!$B$4:$M$25,MATCH('Line&amp;Pheonix'!N1986,Rate!$A$4:$A$25,0),MATCH('Line&amp;Pheonix'!L1986,Rate!$B$3:$M$3,0))*O1986)),"")</f>
        <v/>
      </c>
      <c r="T1986" s="42" t="str">
        <f t="shared" si="100"/>
        <v/>
      </c>
    </row>
    <row r="1987" spans="16:20">
      <c r="P1987" s="41" t="str">
        <f t="shared" si="98"/>
        <v/>
      </c>
      <c r="Q1987" s="41" t="str">
        <f t="shared" si="99"/>
        <v/>
      </c>
      <c r="R1987" s="41" t="str">
        <f>IFERROR(IF(K1987="handling and wharfage",SUM(P1987:Q1987),IF(OR(K1987="tank",K1987="car",K1987="boat"),INDEX(Rate!$B$4:$M$25,MATCH('Line&amp;Pheonix'!N1987,Rate!$A$4:$A$25,0),MATCH('Line&amp;Pheonix'!L1987,Rate!$B$3:$M$3,0))*O1987*0.8,INDEX(Rate!$B$4:$M$25,MATCH('Line&amp;Pheonix'!N1987,Rate!$A$4:$A$25,0),MATCH('Line&amp;Pheonix'!L1987,Rate!$B$3:$M$3,0))*O1987)),"")</f>
        <v/>
      </c>
      <c r="T1987" s="42" t="str">
        <f t="shared" si="100"/>
        <v/>
      </c>
    </row>
    <row r="1988" spans="16:20">
      <c r="P1988" s="41" t="str">
        <f t="shared" si="98"/>
        <v/>
      </c>
      <c r="Q1988" s="41" t="str">
        <f t="shared" si="99"/>
        <v/>
      </c>
      <c r="R1988" s="41" t="str">
        <f>IFERROR(IF(K1988="handling and wharfage",SUM(P1988:Q1988),IF(OR(K1988="tank",K1988="car",K1988="boat"),INDEX(Rate!$B$4:$M$25,MATCH('Line&amp;Pheonix'!N1988,Rate!$A$4:$A$25,0),MATCH('Line&amp;Pheonix'!L1988,Rate!$B$3:$M$3,0))*O1988*0.8,INDEX(Rate!$B$4:$M$25,MATCH('Line&amp;Pheonix'!N1988,Rate!$A$4:$A$25,0),MATCH('Line&amp;Pheonix'!L1988,Rate!$B$3:$M$3,0))*O1988)),"")</f>
        <v/>
      </c>
      <c r="T1988" s="42" t="str">
        <f t="shared" si="100"/>
        <v/>
      </c>
    </row>
    <row r="1989" spans="16:20">
      <c r="P1989" s="41" t="str">
        <f t="shared" si="98"/>
        <v/>
      </c>
      <c r="Q1989" s="41" t="str">
        <f t="shared" si="99"/>
        <v/>
      </c>
      <c r="R1989" s="41" t="str">
        <f>IFERROR(IF(K1989="handling and wharfage",SUM(P1989:Q1989),IF(OR(K1989="tank",K1989="car",K1989="boat"),INDEX(Rate!$B$4:$M$25,MATCH('Line&amp;Pheonix'!N1989,Rate!$A$4:$A$25,0),MATCH('Line&amp;Pheonix'!L1989,Rate!$B$3:$M$3,0))*O1989*0.8,INDEX(Rate!$B$4:$M$25,MATCH('Line&amp;Pheonix'!N1989,Rate!$A$4:$A$25,0),MATCH('Line&amp;Pheonix'!L1989,Rate!$B$3:$M$3,0))*O1989)),"")</f>
        <v/>
      </c>
      <c r="T1989" s="42" t="str">
        <f t="shared" si="100"/>
        <v/>
      </c>
    </row>
    <row r="1990" spans="16:20">
      <c r="P1990" s="41" t="str">
        <f t="shared" si="98"/>
        <v/>
      </c>
      <c r="Q1990" s="41" t="str">
        <f t="shared" si="99"/>
        <v/>
      </c>
      <c r="R1990" s="41" t="str">
        <f>IFERROR(IF(K1990="handling and wharfage",SUM(P1990:Q1990),IF(OR(K1990="tank",K1990="car",K1990="boat"),INDEX(Rate!$B$4:$M$25,MATCH('Line&amp;Pheonix'!N1990,Rate!$A$4:$A$25,0),MATCH('Line&amp;Pheonix'!L1990,Rate!$B$3:$M$3,0))*O1990*0.8,INDEX(Rate!$B$4:$M$25,MATCH('Line&amp;Pheonix'!N1990,Rate!$A$4:$A$25,0),MATCH('Line&amp;Pheonix'!L1990,Rate!$B$3:$M$3,0))*O1990)),"")</f>
        <v/>
      </c>
      <c r="T1990" s="42" t="str">
        <f t="shared" si="100"/>
        <v/>
      </c>
    </row>
    <row r="1991" spans="16:20">
      <c r="P1991" s="41" t="str">
        <f t="shared" si="98"/>
        <v/>
      </c>
      <c r="Q1991" s="41" t="str">
        <f t="shared" si="99"/>
        <v/>
      </c>
      <c r="R1991" s="41" t="str">
        <f>IFERROR(IF(K1991="handling and wharfage",SUM(P1991:Q1991),IF(OR(K1991="tank",K1991="car",K1991="boat"),INDEX(Rate!$B$4:$M$25,MATCH('Line&amp;Pheonix'!N1991,Rate!$A$4:$A$25,0),MATCH('Line&amp;Pheonix'!L1991,Rate!$B$3:$M$3,0))*O1991*0.8,INDEX(Rate!$B$4:$M$25,MATCH('Line&amp;Pheonix'!N1991,Rate!$A$4:$A$25,0),MATCH('Line&amp;Pheonix'!L1991,Rate!$B$3:$M$3,0))*O1991)),"")</f>
        <v/>
      </c>
      <c r="T1991" s="42" t="str">
        <f t="shared" si="100"/>
        <v/>
      </c>
    </row>
    <row r="1992" spans="16:20">
      <c r="P1992" s="41" t="str">
        <f t="shared" si="98"/>
        <v/>
      </c>
      <c r="Q1992" s="41" t="str">
        <f t="shared" si="99"/>
        <v/>
      </c>
      <c r="R1992" s="41" t="str">
        <f>IFERROR(IF(K1992="handling and wharfage",SUM(P1992:Q1992),IF(OR(K1992="tank",K1992="car",K1992="boat"),INDEX(Rate!$B$4:$M$25,MATCH('Line&amp;Pheonix'!N1992,Rate!$A$4:$A$25,0),MATCH('Line&amp;Pheonix'!L1992,Rate!$B$3:$M$3,0))*O1992*0.8,INDEX(Rate!$B$4:$M$25,MATCH('Line&amp;Pheonix'!N1992,Rate!$A$4:$A$25,0),MATCH('Line&amp;Pheonix'!L1992,Rate!$B$3:$M$3,0))*O1992)),"")</f>
        <v/>
      </c>
      <c r="T1992" s="42" t="str">
        <f t="shared" si="100"/>
        <v/>
      </c>
    </row>
    <row r="1993" spans="16:20">
      <c r="P1993" s="41" t="str">
        <f t="shared" si="98"/>
        <v/>
      </c>
      <c r="Q1993" s="41" t="str">
        <f t="shared" si="99"/>
        <v/>
      </c>
      <c r="R1993" s="41" t="str">
        <f>IFERROR(IF(K1993="handling and wharfage",SUM(P1993:Q1993),IF(OR(K1993="tank",K1993="car",K1993="boat"),INDEX(Rate!$B$4:$M$25,MATCH('Line&amp;Pheonix'!N1993,Rate!$A$4:$A$25,0),MATCH('Line&amp;Pheonix'!L1993,Rate!$B$3:$M$3,0))*O1993*0.8,INDEX(Rate!$B$4:$M$25,MATCH('Line&amp;Pheonix'!N1993,Rate!$A$4:$A$25,0),MATCH('Line&amp;Pheonix'!L1993,Rate!$B$3:$M$3,0))*O1993)),"")</f>
        <v/>
      </c>
      <c r="T1993" s="42" t="str">
        <f t="shared" si="100"/>
        <v/>
      </c>
    </row>
    <row r="1994" spans="16:20">
      <c r="P1994" s="41" t="str">
        <f t="shared" si="98"/>
        <v/>
      </c>
      <c r="Q1994" s="41" t="str">
        <f t="shared" si="99"/>
        <v/>
      </c>
      <c r="R1994" s="41" t="str">
        <f>IFERROR(IF(K1994="handling and wharfage",SUM(P1994:Q1994),IF(OR(K1994="tank",K1994="car",K1994="boat"),INDEX(Rate!$B$4:$M$25,MATCH('Line&amp;Pheonix'!N1994,Rate!$A$4:$A$25,0),MATCH('Line&amp;Pheonix'!L1994,Rate!$B$3:$M$3,0))*O1994*0.8,INDEX(Rate!$B$4:$M$25,MATCH('Line&amp;Pheonix'!N1994,Rate!$A$4:$A$25,0),MATCH('Line&amp;Pheonix'!L1994,Rate!$B$3:$M$3,0))*O1994)),"")</f>
        <v/>
      </c>
      <c r="T1994" s="42" t="str">
        <f t="shared" si="100"/>
        <v/>
      </c>
    </row>
    <row r="1995" spans="16:20">
      <c r="P1995" s="41" t="str">
        <f t="shared" si="98"/>
        <v/>
      </c>
      <c r="Q1995" s="41" t="str">
        <f t="shared" si="99"/>
        <v/>
      </c>
      <c r="R1995" s="41" t="str">
        <f>IFERROR(IF(K1995="handling and wharfage",SUM(P1995:Q1995),IF(OR(K1995="tank",K1995="car",K1995="boat"),INDEX(Rate!$B$4:$M$25,MATCH('Line&amp;Pheonix'!N1995,Rate!$A$4:$A$25,0),MATCH('Line&amp;Pheonix'!L1995,Rate!$B$3:$M$3,0))*O1995*0.8,INDEX(Rate!$B$4:$M$25,MATCH('Line&amp;Pheonix'!N1995,Rate!$A$4:$A$25,0),MATCH('Line&amp;Pheonix'!L1995,Rate!$B$3:$M$3,0))*O1995)),"")</f>
        <v/>
      </c>
      <c r="T1995" s="42" t="str">
        <f t="shared" si="100"/>
        <v/>
      </c>
    </row>
    <row r="1996" spans="16:20">
      <c r="P1996" s="41" t="str">
        <f t="shared" si="98"/>
        <v/>
      </c>
      <c r="Q1996" s="41" t="str">
        <f t="shared" si="99"/>
        <v/>
      </c>
      <c r="R1996" s="41" t="str">
        <f>IFERROR(IF(K1996="handling and wharfage",SUM(P1996:Q1996),IF(OR(K1996="tank",K1996="car",K1996="boat"),INDEX(Rate!$B$4:$M$25,MATCH('Line&amp;Pheonix'!N1996,Rate!$A$4:$A$25,0),MATCH('Line&amp;Pheonix'!L1996,Rate!$B$3:$M$3,0))*O1996*0.8,INDEX(Rate!$B$4:$M$25,MATCH('Line&amp;Pheonix'!N1996,Rate!$A$4:$A$25,0),MATCH('Line&amp;Pheonix'!L1996,Rate!$B$3:$M$3,0))*O1996)),"")</f>
        <v/>
      </c>
      <c r="T1996" s="42" t="str">
        <f t="shared" si="100"/>
        <v/>
      </c>
    </row>
    <row r="1997" spans="16:20">
      <c r="P1997" s="41" t="str">
        <f t="shared" si="98"/>
        <v/>
      </c>
      <c r="Q1997" s="41" t="str">
        <f t="shared" si="99"/>
        <v/>
      </c>
      <c r="R1997" s="41" t="str">
        <f>IFERROR(IF(K1997="handling and wharfage",SUM(P1997:Q1997),IF(OR(K1997="tank",K1997="car",K1997="boat"),INDEX(Rate!$B$4:$M$25,MATCH('Line&amp;Pheonix'!N1997,Rate!$A$4:$A$25,0),MATCH('Line&amp;Pheonix'!L1997,Rate!$B$3:$M$3,0))*O1997*0.8,INDEX(Rate!$B$4:$M$25,MATCH('Line&amp;Pheonix'!N1997,Rate!$A$4:$A$25,0),MATCH('Line&amp;Pheonix'!L1997,Rate!$B$3:$M$3,0))*O1997)),"")</f>
        <v/>
      </c>
      <c r="T1997" s="42" t="str">
        <f t="shared" si="100"/>
        <v/>
      </c>
    </row>
    <row r="1998" spans="16:20">
      <c r="P1998" s="41" t="str">
        <f t="shared" si="98"/>
        <v/>
      </c>
      <c r="Q1998" s="41" t="str">
        <f t="shared" si="99"/>
        <v/>
      </c>
      <c r="R1998" s="41" t="str">
        <f>IFERROR(IF(K1998="handling and wharfage",SUM(P1998:Q1998),IF(OR(K1998="tank",K1998="car",K1998="boat"),INDEX(Rate!$B$4:$M$25,MATCH('Line&amp;Pheonix'!N1998,Rate!$A$4:$A$25,0),MATCH('Line&amp;Pheonix'!L1998,Rate!$B$3:$M$3,0))*O1998*0.8,INDEX(Rate!$B$4:$M$25,MATCH('Line&amp;Pheonix'!N1998,Rate!$A$4:$A$25,0),MATCH('Line&amp;Pheonix'!L1998,Rate!$B$3:$M$3,0))*O1998)),"")</f>
        <v/>
      </c>
      <c r="T1998" s="42" t="str">
        <f t="shared" si="100"/>
        <v/>
      </c>
    </row>
    <row r="1999" spans="16:20">
      <c r="P1999" s="41" t="str">
        <f t="shared" si="98"/>
        <v/>
      </c>
      <c r="Q1999" s="41" t="str">
        <f t="shared" si="99"/>
        <v/>
      </c>
      <c r="R1999" s="41" t="str">
        <f>IFERROR(IF(K1999="handling and wharfage",SUM(P1999:Q1999),IF(OR(K1999="tank",K1999="car",K1999="boat"),INDEX(Rate!$B$4:$M$25,MATCH('Line&amp;Pheonix'!N1999,Rate!$A$4:$A$25,0),MATCH('Line&amp;Pheonix'!L1999,Rate!$B$3:$M$3,0))*O1999*0.8,INDEX(Rate!$B$4:$M$25,MATCH('Line&amp;Pheonix'!N1999,Rate!$A$4:$A$25,0),MATCH('Line&amp;Pheonix'!L1999,Rate!$B$3:$M$3,0))*O1999)),"")</f>
        <v/>
      </c>
      <c r="T1999" s="42" t="str">
        <f t="shared" si="100"/>
        <v/>
      </c>
    </row>
    <row r="2000" spans="16:20">
      <c r="P2000" s="41" t="str">
        <f t="shared" si="98"/>
        <v/>
      </c>
      <c r="Q2000" s="41" t="str">
        <f t="shared" si="99"/>
        <v/>
      </c>
      <c r="R2000" s="41" t="str">
        <f>IFERROR(IF(K2000="handling and wharfage",SUM(P2000:Q2000),IF(OR(K2000="tank",K2000="car",K2000="boat"),INDEX(Rate!$B$4:$M$25,MATCH('Line&amp;Pheonix'!N2000,Rate!$A$4:$A$25,0),MATCH('Line&amp;Pheonix'!L2000,Rate!$B$3:$M$3,0))*O2000*0.8,INDEX(Rate!$B$4:$M$25,MATCH('Line&amp;Pheonix'!N2000,Rate!$A$4:$A$25,0),MATCH('Line&amp;Pheonix'!L2000,Rate!$B$3:$M$3,0))*O2000)),"")</f>
        <v/>
      </c>
      <c r="T2000" s="42" t="str">
        <f t="shared" si="100"/>
        <v/>
      </c>
    </row>
    <row r="2001" spans="16:20">
      <c r="P2001" s="41" t="str">
        <f t="shared" si="98"/>
        <v/>
      </c>
      <c r="Q2001" s="41" t="str">
        <f t="shared" si="99"/>
        <v/>
      </c>
      <c r="R2001" s="41" t="str">
        <f>IFERROR(IF(K2001="handling and wharfage",SUM(P2001:Q2001),IF(OR(K2001="tank",K2001="car",K2001="boat"),INDEX(Rate!$B$4:$M$25,MATCH('Line&amp;Pheonix'!N2001,Rate!$A$4:$A$25,0),MATCH('Line&amp;Pheonix'!L2001,Rate!$B$3:$M$3,0))*O2001*0.8,INDEX(Rate!$B$4:$M$25,MATCH('Line&amp;Pheonix'!N2001,Rate!$A$4:$A$25,0),MATCH('Line&amp;Pheonix'!L2001,Rate!$B$3:$M$3,0))*O2001)),"")</f>
        <v/>
      </c>
      <c r="T2001" s="42" t="str">
        <f t="shared" si="100"/>
        <v/>
      </c>
    </row>
    <row r="2002" spans="16:20">
      <c r="P2002" s="41" t="str">
        <f t="shared" si="98"/>
        <v/>
      </c>
      <c r="Q2002" s="41" t="str">
        <f t="shared" si="99"/>
        <v/>
      </c>
      <c r="R2002" s="41" t="str">
        <f>IFERROR(IF(K2002="handling and wharfage",SUM(P2002:Q2002),IF(OR(K2002="tank",K2002="car",K2002="boat"),INDEX(Rate!$B$4:$M$25,MATCH('Line&amp;Pheonix'!N2002,Rate!$A$4:$A$25,0),MATCH('Line&amp;Pheonix'!L2002,Rate!$B$3:$M$3,0))*O2002*0.8,INDEX(Rate!$B$4:$M$25,MATCH('Line&amp;Pheonix'!N2002,Rate!$A$4:$A$25,0),MATCH('Line&amp;Pheonix'!L2002,Rate!$B$3:$M$3,0))*O2002)),"")</f>
        <v/>
      </c>
      <c r="T2002" s="42" t="str">
        <f t="shared" si="100"/>
        <v/>
      </c>
    </row>
    <row r="2003" spans="16:20">
      <c r="P2003" s="41" t="str">
        <f t="shared" si="98"/>
        <v/>
      </c>
      <c r="Q2003" s="41" t="str">
        <f t="shared" si="99"/>
        <v/>
      </c>
      <c r="R2003" s="41" t="str">
        <f>IFERROR(IF(K2003="handling and wharfage",SUM(P2003:Q2003),IF(OR(K2003="tank",K2003="car",K2003="boat"),INDEX(Rate!$B$4:$M$25,MATCH('Line&amp;Pheonix'!N2003,Rate!$A$4:$A$25,0),MATCH('Line&amp;Pheonix'!L2003,Rate!$B$3:$M$3,0))*O2003*0.8,INDEX(Rate!$B$4:$M$25,MATCH('Line&amp;Pheonix'!N2003,Rate!$A$4:$A$25,0),MATCH('Line&amp;Pheonix'!L2003,Rate!$B$3:$M$3,0))*O2003)),"")</f>
        <v/>
      </c>
      <c r="T2003" s="42" t="str">
        <f t="shared" si="100"/>
        <v/>
      </c>
    </row>
    <row r="2004" spans="16:20">
      <c r="P2004" s="41" t="str">
        <f t="shared" si="98"/>
        <v/>
      </c>
      <c r="Q2004" s="41" t="str">
        <f t="shared" si="99"/>
        <v/>
      </c>
      <c r="R2004" s="41" t="str">
        <f>IFERROR(IF(K2004="handling and wharfage",SUM(P2004:Q2004),IF(OR(K2004="tank",K2004="car",K2004="boat"),INDEX(Rate!$B$4:$M$25,MATCH('Line&amp;Pheonix'!N2004,Rate!$A$4:$A$25,0),MATCH('Line&amp;Pheonix'!L2004,Rate!$B$3:$M$3,0))*O2004*0.8,INDEX(Rate!$B$4:$M$25,MATCH('Line&amp;Pheonix'!N2004,Rate!$A$4:$A$25,0),MATCH('Line&amp;Pheonix'!L2004,Rate!$B$3:$M$3,0))*O2004)),"")</f>
        <v/>
      </c>
      <c r="T2004" s="42" t="str">
        <f t="shared" si="100"/>
        <v/>
      </c>
    </row>
    <row r="2005" spans="16:20">
      <c r="P2005" s="41" t="str">
        <f t="shared" si="98"/>
        <v/>
      </c>
      <c r="Q2005" s="41" t="str">
        <f t="shared" si="99"/>
        <v/>
      </c>
      <c r="R2005" s="41" t="str">
        <f>IFERROR(IF(K2005="handling and wharfage",SUM(P2005:Q2005),IF(OR(K2005="tank",K2005="car",K2005="boat"),INDEX(Rate!$B$4:$M$25,MATCH('Line&amp;Pheonix'!N2005,Rate!$A$4:$A$25,0),MATCH('Line&amp;Pheonix'!L2005,Rate!$B$3:$M$3,0))*O2005*0.8,INDEX(Rate!$B$4:$M$25,MATCH('Line&amp;Pheonix'!N2005,Rate!$A$4:$A$25,0),MATCH('Line&amp;Pheonix'!L2005,Rate!$B$3:$M$3,0))*O2005)),"")</f>
        <v/>
      </c>
      <c r="T2005" s="42" t="str">
        <f t="shared" si="100"/>
        <v/>
      </c>
    </row>
    <row r="2006" spans="16:20">
      <c r="P2006" s="41" t="str">
        <f t="shared" si="98"/>
        <v/>
      </c>
      <c r="Q2006" s="41" t="str">
        <f t="shared" si="99"/>
        <v/>
      </c>
      <c r="R2006" s="41" t="str">
        <f>IFERROR(IF(K2006="handling and wharfage",SUM(P2006:Q2006),IF(OR(K2006="tank",K2006="car",K2006="boat"),INDEX(Rate!$B$4:$M$25,MATCH('Line&amp;Pheonix'!N2006,Rate!$A$4:$A$25,0),MATCH('Line&amp;Pheonix'!L2006,Rate!$B$3:$M$3,0))*O2006*0.8,INDEX(Rate!$B$4:$M$25,MATCH('Line&amp;Pheonix'!N2006,Rate!$A$4:$A$25,0),MATCH('Line&amp;Pheonix'!L2006,Rate!$B$3:$M$3,0))*O2006)),"")</f>
        <v/>
      </c>
      <c r="T2006" s="42" t="str">
        <f t="shared" si="100"/>
        <v/>
      </c>
    </row>
    <row r="2007" spans="16:20">
      <c r="P2007" s="41" t="str">
        <f t="shared" si="98"/>
        <v/>
      </c>
      <c r="Q2007" s="41" t="str">
        <f t="shared" si="99"/>
        <v/>
      </c>
      <c r="R2007" s="41" t="str">
        <f>IFERROR(IF(K2007="handling and wharfage",SUM(P2007:Q2007),IF(OR(K2007="tank",K2007="car",K2007="boat"),INDEX(Rate!$B$4:$M$25,MATCH('Line&amp;Pheonix'!N2007,Rate!$A$4:$A$25,0),MATCH('Line&amp;Pheonix'!L2007,Rate!$B$3:$M$3,0))*O2007*0.8,INDEX(Rate!$B$4:$M$25,MATCH('Line&amp;Pheonix'!N2007,Rate!$A$4:$A$25,0),MATCH('Line&amp;Pheonix'!L2007,Rate!$B$3:$M$3,0))*O2007)),"")</f>
        <v/>
      </c>
      <c r="T2007" s="42" t="str">
        <f t="shared" si="100"/>
        <v/>
      </c>
    </row>
    <row r="2008" spans="16:20">
      <c r="P2008" s="41" t="str">
        <f t="shared" si="98"/>
        <v/>
      </c>
      <c r="Q2008" s="41" t="str">
        <f t="shared" si="99"/>
        <v/>
      </c>
      <c r="R2008" s="41" t="str">
        <f>IFERROR(IF(K2008="handling and wharfage",SUM(P2008:Q2008),IF(OR(K2008="tank",K2008="car",K2008="boat"),INDEX(Rate!$B$4:$M$25,MATCH('Line&amp;Pheonix'!N2008,Rate!$A$4:$A$25,0),MATCH('Line&amp;Pheonix'!L2008,Rate!$B$3:$M$3,0))*O2008*0.8,INDEX(Rate!$B$4:$M$25,MATCH('Line&amp;Pheonix'!N2008,Rate!$A$4:$A$25,0),MATCH('Line&amp;Pheonix'!L2008,Rate!$B$3:$M$3,0))*O2008)),"")</f>
        <v/>
      </c>
      <c r="T2008" s="42" t="str">
        <f t="shared" si="100"/>
        <v/>
      </c>
    </row>
    <row r="2009" spans="16:20">
      <c r="P2009" s="41" t="str">
        <f t="shared" si="98"/>
        <v/>
      </c>
      <c r="Q2009" s="41" t="str">
        <f t="shared" si="99"/>
        <v/>
      </c>
      <c r="R2009" s="41" t="str">
        <f>IFERROR(IF(K2009="handling and wharfage",SUM(P2009:Q2009),IF(OR(K2009="tank",K2009="car",K2009="boat"),INDEX(Rate!$B$4:$M$25,MATCH('Line&amp;Pheonix'!N2009,Rate!$A$4:$A$25,0),MATCH('Line&amp;Pheonix'!L2009,Rate!$B$3:$M$3,0))*O2009*0.8,INDEX(Rate!$B$4:$M$25,MATCH('Line&amp;Pheonix'!N2009,Rate!$A$4:$A$25,0),MATCH('Line&amp;Pheonix'!L2009,Rate!$B$3:$M$3,0))*O2009)),"")</f>
        <v/>
      </c>
      <c r="T2009" s="42" t="str">
        <f t="shared" si="100"/>
        <v/>
      </c>
    </row>
    <row r="2010" spans="16:20">
      <c r="P2010" s="41" t="str">
        <f t="shared" si="98"/>
        <v/>
      </c>
      <c r="Q2010" s="41" t="str">
        <f t="shared" si="99"/>
        <v/>
      </c>
      <c r="R2010" s="41" t="str">
        <f>IFERROR(IF(K2010="handling and wharfage",SUM(P2010:Q2010),IF(OR(K2010="tank",K2010="car",K2010="boat"),INDEX(Rate!$B$4:$M$25,MATCH('Line&amp;Pheonix'!N2010,Rate!$A$4:$A$25,0),MATCH('Line&amp;Pheonix'!L2010,Rate!$B$3:$M$3,0))*O2010*0.8,INDEX(Rate!$B$4:$M$25,MATCH('Line&amp;Pheonix'!N2010,Rate!$A$4:$A$25,0),MATCH('Line&amp;Pheonix'!L2010,Rate!$B$3:$M$3,0))*O2010)),"")</f>
        <v/>
      </c>
      <c r="T2010" s="42" t="str">
        <f t="shared" si="100"/>
        <v/>
      </c>
    </row>
    <row r="2011" spans="16:20">
      <c r="P2011" s="41" t="str">
        <f t="shared" si="98"/>
        <v/>
      </c>
      <c r="Q2011" s="41" t="str">
        <f t="shared" si="99"/>
        <v/>
      </c>
      <c r="R2011" s="41" t="str">
        <f>IFERROR(IF(K2011="handling and wharfage",SUM(P2011:Q2011),IF(OR(K2011="tank",K2011="car",K2011="boat"),INDEX(Rate!$B$4:$M$25,MATCH('Line&amp;Pheonix'!N2011,Rate!$A$4:$A$25,0),MATCH('Line&amp;Pheonix'!L2011,Rate!$B$3:$M$3,0))*O2011*0.8,INDEX(Rate!$B$4:$M$25,MATCH('Line&amp;Pheonix'!N2011,Rate!$A$4:$A$25,0),MATCH('Line&amp;Pheonix'!L2011,Rate!$B$3:$M$3,0))*O2011)),"")</f>
        <v/>
      </c>
      <c r="T2011" s="42" t="str">
        <f t="shared" si="100"/>
        <v/>
      </c>
    </row>
    <row r="2012" spans="16:20">
      <c r="P2012" s="41" t="str">
        <f t="shared" si="98"/>
        <v/>
      </c>
      <c r="Q2012" s="41" t="str">
        <f t="shared" si="99"/>
        <v/>
      </c>
      <c r="R2012" s="41" t="str">
        <f>IFERROR(IF(K2012="handling and wharfage",SUM(P2012:Q2012),IF(OR(K2012="tank",K2012="car",K2012="boat"),INDEX(Rate!$B$4:$M$25,MATCH('Line&amp;Pheonix'!N2012,Rate!$A$4:$A$25,0),MATCH('Line&amp;Pheonix'!L2012,Rate!$B$3:$M$3,0))*O2012*0.8,INDEX(Rate!$B$4:$M$25,MATCH('Line&amp;Pheonix'!N2012,Rate!$A$4:$A$25,0),MATCH('Line&amp;Pheonix'!L2012,Rate!$B$3:$M$3,0))*O2012)),"")</f>
        <v/>
      </c>
      <c r="T2012" s="42" t="str">
        <f t="shared" si="100"/>
        <v/>
      </c>
    </row>
    <row r="2013" spans="16:20">
      <c r="P2013" s="41" t="str">
        <f t="shared" si="98"/>
        <v/>
      </c>
      <c r="Q2013" s="41" t="str">
        <f t="shared" si="99"/>
        <v/>
      </c>
      <c r="R2013" s="41" t="str">
        <f>IFERROR(IF(K2013="handling and wharfage",SUM(P2013:Q2013),IF(OR(K2013="tank",K2013="car",K2013="boat"),INDEX(Rate!$B$4:$M$25,MATCH('Line&amp;Pheonix'!N2013,Rate!$A$4:$A$25,0),MATCH('Line&amp;Pheonix'!L2013,Rate!$B$3:$M$3,0))*O2013*0.8,INDEX(Rate!$B$4:$M$25,MATCH('Line&amp;Pheonix'!N2013,Rate!$A$4:$A$25,0),MATCH('Line&amp;Pheonix'!L2013,Rate!$B$3:$M$3,0))*O2013)),"")</f>
        <v/>
      </c>
      <c r="T2013" s="42" t="str">
        <f t="shared" si="100"/>
        <v/>
      </c>
    </row>
    <row r="2014" spans="16:20">
      <c r="P2014" s="41" t="str">
        <f t="shared" si="98"/>
        <v/>
      </c>
      <c r="Q2014" s="41" t="str">
        <f t="shared" si="99"/>
        <v/>
      </c>
      <c r="R2014" s="41" t="str">
        <f>IFERROR(IF(K2014="handling and wharfage",SUM(P2014:Q2014),IF(OR(K2014="tank",K2014="car",K2014="boat"),INDEX(Rate!$B$4:$M$25,MATCH('Line&amp;Pheonix'!N2014,Rate!$A$4:$A$25,0),MATCH('Line&amp;Pheonix'!L2014,Rate!$B$3:$M$3,0))*O2014*0.8,INDEX(Rate!$B$4:$M$25,MATCH('Line&amp;Pheonix'!N2014,Rate!$A$4:$A$25,0),MATCH('Line&amp;Pheonix'!L2014,Rate!$B$3:$M$3,0))*O2014)),"")</f>
        <v/>
      </c>
      <c r="T2014" s="42" t="str">
        <f t="shared" si="100"/>
        <v/>
      </c>
    </row>
    <row r="2015" spans="16:20">
      <c r="P2015" s="41" t="str">
        <f t="shared" si="98"/>
        <v/>
      </c>
      <c r="Q2015" s="41" t="str">
        <f t="shared" si="99"/>
        <v/>
      </c>
      <c r="R2015" s="41" t="str">
        <f>IFERROR(IF(K2015="handling and wharfage",SUM(P2015:Q2015),IF(OR(K2015="tank",K2015="car",K2015="boat"),INDEX(Rate!$B$4:$M$25,MATCH('Line&amp;Pheonix'!N2015,Rate!$A$4:$A$25,0),MATCH('Line&amp;Pheonix'!L2015,Rate!$B$3:$M$3,0))*O2015*0.8,INDEX(Rate!$B$4:$M$25,MATCH('Line&amp;Pheonix'!N2015,Rate!$A$4:$A$25,0),MATCH('Line&amp;Pheonix'!L2015,Rate!$B$3:$M$3,0))*O2015)),"")</f>
        <v/>
      </c>
      <c r="T2015" s="42" t="str">
        <f t="shared" si="100"/>
        <v/>
      </c>
    </row>
    <row r="2016" spans="16:20">
      <c r="P2016" s="41" t="str">
        <f t="shared" si="98"/>
        <v/>
      </c>
      <c r="Q2016" s="41" t="str">
        <f t="shared" si="99"/>
        <v/>
      </c>
      <c r="R2016" s="41" t="str">
        <f>IFERROR(IF(K2016="handling and wharfage",SUM(P2016:Q2016),IF(OR(K2016="tank",K2016="car",K2016="boat"),INDEX(Rate!$B$4:$M$25,MATCH('Line&amp;Pheonix'!N2016,Rate!$A$4:$A$25,0),MATCH('Line&amp;Pheonix'!L2016,Rate!$B$3:$M$3,0))*O2016*0.8,INDEX(Rate!$B$4:$M$25,MATCH('Line&amp;Pheonix'!N2016,Rate!$A$4:$A$25,0),MATCH('Line&amp;Pheonix'!L2016,Rate!$B$3:$M$3,0))*O2016)),"")</f>
        <v/>
      </c>
      <c r="T2016" s="42" t="str">
        <f t="shared" si="100"/>
        <v/>
      </c>
    </row>
    <row r="2017" spans="16:20">
      <c r="P2017" s="41" t="str">
        <f t="shared" si="98"/>
        <v/>
      </c>
      <c r="Q2017" s="41" t="str">
        <f t="shared" si="99"/>
        <v/>
      </c>
      <c r="R2017" s="41" t="str">
        <f>IFERROR(IF(K2017="handling and wharfage",SUM(P2017:Q2017),IF(OR(K2017="tank",K2017="car",K2017="boat"),INDEX(Rate!$B$4:$M$25,MATCH('Line&amp;Pheonix'!N2017,Rate!$A$4:$A$25,0),MATCH('Line&amp;Pheonix'!L2017,Rate!$B$3:$M$3,0))*O2017*0.8,INDEX(Rate!$B$4:$M$25,MATCH('Line&amp;Pheonix'!N2017,Rate!$A$4:$A$25,0),MATCH('Line&amp;Pheonix'!L2017,Rate!$B$3:$M$3,0))*O2017)),"")</f>
        <v/>
      </c>
      <c r="T2017" s="42" t="str">
        <f t="shared" si="100"/>
        <v/>
      </c>
    </row>
    <row r="2018" spans="16:20">
      <c r="P2018" s="41" t="str">
        <f t="shared" si="98"/>
        <v/>
      </c>
      <c r="Q2018" s="41" t="str">
        <f t="shared" si="99"/>
        <v/>
      </c>
      <c r="R2018" s="41" t="str">
        <f>IFERROR(IF(K2018="handling and wharfage",SUM(P2018:Q2018),IF(OR(K2018="tank",K2018="car",K2018="boat"),INDEX(Rate!$B$4:$M$25,MATCH('Line&amp;Pheonix'!N2018,Rate!$A$4:$A$25,0),MATCH('Line&amp;Pheonix'!L2018,Rate!$B$3:$M$3,0))*O2018*0.8,INDEX(Rate!$B$4:$M$25,MATCH('Line&amp;Pheonix'!N2018,Rate!$A$4:$A$25,0),MATCH('Line&amp;Pheonix'!L2018,Rate!$B$3:$M$3,0))*O2018)),"")</f>
        <v/>
      </c>
      <c r="T2018" s="42" t="str">
        <f t="shared" si="100"/>
        <v/>
      </c>
    </row>
    <row r="2019" spans="16:20">
      <c r="P2019" s="41" t="str">
        <f t="shared" si="98"/>
        <v/>
      </c>
      <c r="Q2019" s="41" t="str">
        <f t="shared" si="99"/>
        <v/>
      </c>
      <c r="R2019" s="41" t="str">
        <f>IFERROR(IF(K2019="handling and wharfage",SUM(P2019:Q2019),IF(OR(K2019="tank",K2019="car",K2019="boat"),INDEX(Rate!$B$4:$M$25,MATCH('Line&amp;Pheonix'!N2019,Rate!$A$4:$A$25,0),MATCH('Line&amp;Pheonix'!L2019,Rate!$B$3:$M$3,0))*O2019*0.8,INDEX(Rate!$B$4:$M$25,MATCH('Line&amp;Pheonix'!N2019,Rate!$A$4:$A$25,0),MATCH('Line&amp;Pheonix'!L2019,Rate!$B$3:$M$3,0))*O2019)),"")</f>
        <v/>
      </c>
      <c r="T2019" s="42" t="str">
        <f t="shared" si="100"/>
        <v/>
      </c>
    </row>
    <row r="2020" spans="16:20">
      <c r="P2020" s="41" t="str">
        <f t="shared" si="98"/>
        <v/>
      </c>
      <c r="Q2020" s="41" t="str">
        <f t="shared" si="99"/>
        <v/>
      </c>
      <c r="R2020" s="41" t="str">
        <f>IFERROR(IF(K2020="handling and wharfage",SUM(P2020:Q2020),IF(OR(K2020="tank",K2020="car",K2020="boat"),INDEX(Rate!$B$4:$M$25,MATCH('Line&amp;Pheonix'!N2020,Rate!$A$4:$A$25,0),MATCH('Line&amp;Pheonix'!L2020,Rate!$B$3:$M$3,0))*O2020*0.8,INDEX(Rate!$B$4:$M$25,MATCH('Line&amp;Pheonix'!N2020,Rate!$A$4:$A$25,0),MATCH('Line&amp;Pheonix'!L2020,Rate!$B$3:$M$3,0))*O2020)),"")</f>
        <v/>
      </c>
      <c r="T2020" s="42" t="str">
        <f t="shared" si="100"/>
        <v/>
      </c>
    </row>
    <row r="2021" spans="16:20">
      <c r="P2021" s="41" t="str">
        <f t="shared" si="98"/>
        <v/>
      </c>
      <c r="Q2021" s="41" t="str">
        <f t="shared" si="99"/>
        <v/>
      </c>
      <c r="R2021" s="41" t="str">
        <f>IFERROR(IF(K2021="handling and wharfage",SUM(P2021:Q2021),IF(OR(K2021="tank",K2021="car",K2021="boat"),INDEX(Rate!$B$4:$M$25,MATCH('Line&amp;Pheonix'!N2021,Rate!$A$4:$A$25,0),MATCH('Line&amp;Pheonix'!L2021,Rate!$B$3:$M$3,0))*O2021*0.8,INDEX(Rate!$B$4:$M$25,MATCH('Line&amp;Pheonix'!N2021,Rate!$A$4:$A$25,0),MATCH('Line&amp;Pheonix'!L2021,Rate!$B$3:$M$3,0))*O2021)),"")</f>
        <v/>
      </c>
      <c r="T2021" s="42" t="str">
        <f t="shared" si="100"/>
        <v/>
      </c>
    </row>
    <row r="2022" spans="16:20">
      <c r="P2022" s="41" t="str">
        <f t="shared" si="98"/>
        <v/>
      </c>
      <c r="Q2022" s="41" t="str">
        <f t="shared" si="99"/>
        <v/>
      </c>
      <c r="R2022" s="41" t="str">
        <f>IFERROR(IF(K2022="handling and wharfage",SUM(P2022:Q2022),IF(OR(K2022="tank",K2022="car",K2022="boat"),INDEX(Rate!$B$4:$M$25,MATCH('Line&amp;Pheonix'!N2022,Rate!$A$4:$A$25,0),MATCH('Line&amp;Pheonix'!L2022,Rate!$B$3:$M$3,0))*O2022*0.8,INDEX(Rate!$B$4:$M$25,MATCH('Line&amp;Pheonix'!N2022,Rate!$A$4:$A$25,0),MATCH('Line&amp;Pheonix'!L2022,Rate!$B$3:$M$3,0))*O2022)),"")</f>
        <v/>
      </c>
      <c r="T2022" s="42" t="str">
        <f t="shared" si="100"/>
        <v/>
      </c>
    </row>
    <row r="2023" spans="16:20">
      <c r="P2023" s="41" t="str">
        <f t="shared" si="98"/>
        <v/>
      </c>
      <c r="Q2023" s="41" t="str">
        <f t="shared" si="99"/>
        <v/>
      </c>
      <c r="R2023" s="41" t="str">
        <f>IFERROR(IF(K2023="handling and wharfage",SUM(P2023:Q2023),IF(OR(K2023="tank",K2023="car",K2023="boat"),INDEX(Rate!$B$4:$M$25,MATCH('Line&amp;Pheonix'!N2023,Rate!$A$4:$A$25,0),MATCH('Line&amp;Pheonix'!L2023,Rate!$B$3:$M$3,0))*O2023*0.8,INDEX(Rate!$B$4:$M$25,MATCH('Line&amp;Pheonix'!N2023,Rate!$A$4:$A$25,0),MATCH('Line&amp;Pheonix'!L2023,Rate!$B$3:$M$3,0))*O2023)),"")</f>
        <v/>
      </c>
      <c r="T2023" s="42" t="str">
        <f t="shared" si="100"/>
        <v/>
      </c>
    </row>
    <row r="2024" spans="16:20">
      <c r="P2024" s="41" t="str">
        <f t="shared" si="98"/>
        <v/>
      </c>
      <c r="Q2024" s="41" t="str">
        <f t="shared" si="99"/>
        <v/>
      </c>
      <c r="R2024" s="41" t="str">
        <f>IFERROR(IF(K2024="handling and wharfage",SUM(P2024:Q2024),IF(OR(K2024="tank",K2024="car",K2024="boat"),INDEX(Rate!$B$4:$M$25,MATCH('Line&amp;Pheonix'!N2024,Rate!$A$4:$A$25,0),MATCH('Line&amp;Pheonix'!L2024,Rate!$B$3:$M$3,0))*O2024*0.8,INDEX(Rate!$B$4:$M$25,MATCH('Line&amp;Pheonix'!N2024,Rate!$A$4:$A$25,0),MATCH('Line&amp;Pheonix'!L2024,Rate!$B$3:$M$3,0))*O2024)),"")</f>
        <v/>
      </c>
      <c r="T2024" s="42" t="str">
        <f t="shared" si="100"/>
        <v/>
      </c>
    </row>
    <row r="2025" spans="16:20">
      <c r="P2025" s="41" t="str">
        <f t="shared" si="98"/>
        <v/>
      </c>
      <c r="Q2025" s="41" t="str">
        <f t="shared" si="99"/>
        <v/>
      </c>
      <c r="R2025" s="41" t="str">
        <f>IFERROR(IF(K2025="handling and wharfage",SUM(P2025:Q2025),IF(OR(K2025="tank",K2025="car",K2025="boat"),INDEX(Rate!$B$4:$M$25,MATCH('Line&amp;Pheonix'!N2025,Rate!$A$4:$A$25,0),MATCH('Line&amp;Pheonix'!L2025,Rate!$B$3:$M$3,0))*O2025*0.8,INDEX(Rate!$B$4:$M$25,MATCH('Line&amp;Pheonix'!N2025,Rate!$A$4:$A$25,0),MATCH('Line&amp;Pheonix'!L2025,Rate!$B$3:$M$3,0))*O2025)),"")</f>
        <v/>
      </c>
      <c r="T2025" s="42" t="str">
        <f t="shared" si="100"/>
        <v/>
      </c>
    </row>
    <row r="2026" spans="16:20">
      <c r="P2026" s="41" t="str">
        <f t="shared" si="98"/>
        <v/>
      </c>
      <c r="Q2026" s="41" t="str">
        <f t="shared" si="99"/>
        <v/>
      </c>
      <c r="R2026" s="41" t="str">
        <f>IFERROR(IF(K2026="handling and wharfage",SUM(P2026:Q2026),IF(OR(K2026="tank",K2026="car",K2026="boat"),INDEX(Rate!$B$4:$M$25,MATCH('Line&amp;Pheonix'!N2026,Rate!$A$4:$A$25,0),MATCH('Line&amp;Pheonix'!L2026,Rate!$B$3:$M$3,0))*O2026*0.8,INDEX(Rate!$B$4:$M$25,MATCH('Line&amp;Pheonix'!N2026,Rate!$A$4:$A$25,0),MATCH('Line&amp;Pheonix'!L2026,Rate!$B$3:$M$3,0))*O2026)),"")</f>
        <v/>
      </c>
      <c r="T2026" s="42" t="str">
        <f t="shared" si="100"/>
        <v/>
      </c>
    </row>
    <row r="2027" spans="16:20">
      <c r="P2027" s="41" t="str">
        <f t="shared" si="98"/>
        <v/>
      </c>
      <c r="Q2027" s="41" t="str">
        <f t="shared" si="99"/>
        <v/>
      </c>
      <c r="R2027" s="41" t="str">
        <f>IFERROR(IF(K2027="handling and wharfage",SUM(P2027:Q2027),IF(OR(K2027="tank",K2027="car",K2027="boat"),INDEX(Rate!$B$4:$M$25,MATCH('Line&amp;Pheonix'!N2027,Rate!$A$4:$A$25,0),MATCH('Line&amp;Pheonix'!L2027,Rate!$B$3:$M$3,0))*O2027*0.8,INDEX(Rate!$B$4:$M$25,MATCH('Line&amp;Pheonix'!N2027,Rate!$A$4:$A$25,0),MATCH('Line&amp;Pheonix'!L2027,Rate!$B$3:$M$3,0))*O2027)),"")</f>
        <v/>
      </c>
      <c r="T2027" s="42" t="str">
        <f t="shared" si="100"/>
        <v/>
      </c>
    </row>
    <row r="2028" spans="16:20">
      <c r="P2028" s="41" t="str">
        <f t="shared" si="98"/>
        <v/>
      </c>
      <c r="Q2028" s="41" t="str">
        <f t="shared" si="99"/>
        <v/>
      </c>
      <c r="R2028" s="41" t="str">
        <f>IFERROR(IF(K2028="handling and wharfage",SUM(P2028:Q2028),IF(OR(K2028="tank",K2028="car",K2028="boat"),INDEX(Rate!$B$4:$M$25,MATCH('Line&amp;Pheonix'!N2028,Rate!$A$4:$A$25,0),MATCH('Line&amp;Pheonix'!L2028,Rate!$B$3:$M$3,0))*O2028*0.8,INDEX(Rate!$B$4:$M$25,MATCH('Line&amp;Pheonix'!N2028,Rate!$A$4:$A$25,0),MATCH('Line&amp;Pheonix'!L2028,Rate!$B$3:$M$3,0))*O2028)),"")</f>
        <v/>
      </c>
      <c r="T2028" s="42" t="str">
        <f t="shared" si="100"/>
        <v/>
      </c>
    </row>
    <row r="2029" spans="16:20">
      <c r="P2029" s="41" t="str">
        <f t="shared" si="98"/>
        <v/>
      </c>
      <c r="Q2029" s="41" t="str">
        <f t="shared" si="99"/>
        <v/>
      </c>
      <c r="R2029" s="41" t="str">
        <f>IFERROR(IF(K2029="handling and wharfage",SUM(P2029:Q2029),IF(OR(K2029="tank",K2029="car",K2029="boat"),INDEX(Rate!$B$4:$M$25,MATCH('Line&amp;Pheonix'!N2029,Rate!$A$4:$A$25,0),MATCH('Line&amp;Pheonix'!L2029,Rate!$B$3:$M$3,0))*O2029*0.8,INDEX(Rate!$B$4:$M$25,MATCH('Line&amp;Pheonix'!N2029,Rate!$A$4:$A$25,0),MATCH('Line&amp;Pheonix'!L2029,Rate!$B$3:$M$3,0))*O2029)),"")</f>
        <v/>
      </c>
      <c r="T2029" s="42" t="str">
        <f t="shared" si="100"/>
        <v/>
      </c>
    </row>
    <row r="2030" spans="16:20">
      <c r="P2030" s="41" t="str">
        <f t="shared" si="98"/>
        <v/>
      </c>
      <c r="Q2030" s="41" t="str">
        <f t="shared" si="99"/>
        <v/>
      </c>
      <c r="R2030" s="41" t="str">
        <f>IFERROR(IF(K2030="handling and wharfage",SUM(P2030:Q2030),IF(OR(K2030="tank",K2030="car",K2030="boat"),INDEX(Rate!$B$4:$M$25,MATCH('Line&amp;Pheonix'!N2030,Rate!$A$4:$A$25,0),MATCH('Line&amp;Pheonix'!L2030,Rate!$B$3:$M$3,0))*O2030*0.8,INDEX(Rate!$B$4:$M$25,MATCH('Line&amp;Pheonix'!N2030,Rate!$A$4:$A$25,0),MATCH('Line&amp;Pheonix'!L2030,Rate!$B$3:$M$3,0))*O2030)),"")</f>
        <v/>
      </c>
      <c r="T2030" s="42" t="str">
        <f t="shared" si="100"/>
        <v/>
      </c>
    </row>
    <row r="2031" spans="16:20">
      <c r="P2031" s="41" t="str">
        <f t="shared" si="98"/>
        <v/>
      </c>
      <c r="Q2031" s="41" t="str">
        <f t="shared" si="99"/>
        <v/>
      </c>
      <c r="R2031" s="41" t="str">
        <f>IFERROR(IF(K2031="handling and wharfage",SUM(P2031:Q2031),IF(OR(K2031="tank",K2031="car",K2031="boat"),INDEX(Rate!$B$4:$M$25,MATCH('Line&amp;Pheonix'!N2031,Rate!$A$4:$A$25,0),MATCH('Line&amp;Pheonix'!L2031,Rate!$B$3:$M$3,0))*O2031*0.8,INDEX(Rate!$B$4:$M$25,MATCH('Line&amp;Pheonix'!N2031,Rate!$A$4:$A$25,0),MATCH('Line&amp;Pheonix'!L2031,Rate!$B$3:$M$3,0))*O2031)),"")</f>
        <v/>
      </c>
      <c r="T2031" s="42" t="str">
        <f t="shared" si="100"/>
        <v/>
      </c>
    </row>
    <row r="2032" spans="16:20">
      <c r="P2032" s="41" t="str">
        <f t="shared" si="98"/>
        <v/>
      </c>
      <c r="Q2032" s="41" t="str">
        <f t="shared" si="99"/>
        <v/>
      </c>
      <c r="R2032" s="41" t="str">
        <f>IFERROR(IF(K2032="handling and wharfage",SUM(P2032:Q2032),IF(OR(K2032="tank",K2032="car",K2032="boat"),INDEX(Rate!$B$4:$M$25,MATCH('Line&amp;Pheonix'!N2032,Rate!$A$4:$A$25,0),MATCH('Line&amp;Pheonix'!L2032,Rate!$B$3:$M$3,0))*O2032*0.8,INDEX(Rate!$B$4:$M$25,MATCH('Line&amp;Pheonix'!N2032,Rate!$A$4:$A$25,0),MATCH('Line&amp;Pheonix'!L2032,Rate!$B$3:$M$3,0))*O2032)),"")</f>
        <v/>
      </c>
      <c r="T2032" s="42" t="str">
        <f t="shared" si="100"/>
        <v/>
      </c>
    </row>
    <row r="2033" spans="16:20">
      <c r="P2033" s="41" t="str">
        <f t="shared" si="98"/>
        <v/>
      </c>
      <c r="Q2033" s="41" t="str">
        <f t="shared" si="99"/>
        <v/>
      </c>
      <c r="R2033" s="41" t="str">
        <f>IFERROR(IF(K2033="handling and wharfage",SUM(P2033:Q2033),IF(OR(K2033="tank",K2033="car",K2033="boat"),INDEX(Rate!$B$4:$M$25,MATCH('Line&amp;Pheonix'!N2033,Rate!$A$4:$A$25,0),MATCH('Line&amp;Pheonix'!L2033,Rate!$B$3:$M$3,0))*O2033*0.8,INDEX(Rate!$B$4:$M$25,MATCH('Line&amp;Pheonix'!N2033,Rate!$A$4:$A$25,0),MATCH('Line&amp;Pheonix'!L2033,Rate!$B$3:$M$3,0))*O2033)),"")</f>
        <v/>
      </c>
      <c r="T2033" s="42" t="str">
        <f t="shared" si="100"/>
        <v/>
      </c>
    </row>
    <row r="2034" spans="16:20">
      <c r="P2034" s="41" t="str">
        <f t="shared" ref="P2034:P2097" si="101">IF(OR(K2034="handling and wharfage",K2034="rau handling and wharfage"),O2034*42.1,"")</f>
        <v/>
      </c>
      <c r="Q2034" s="41" t="str">
        <f t="shared" ref="Q2034:Q2097" si="102">IF(K2034&lt;&gt;"handling and wharfage","",O2034*3.5)</f>
        <v/>
      </c>
      <c r="R2034" s="41" t="str">
        <f>IFERROR(IF(K2034="handling and wharfage",SUM(P2034:Q2034),IF(OR(K2034="tank",K2034="car",K2034="boat"),INDEX(Rate!$B$4:$M$25,MATCH('Line&amp;Pheonix'!N2034,Rate!$A$4:$A$25,0),MATCH('Line&amp;Pheonix'!L2034,Rate!$B$3:$M$3,0))*O2034*0.8,INDEX(Rate!$B$4:$M$25,MATCH('Line&amp;Pheonix'!N2034,Rate!$A$4:$A$25,0),MATCH('Line&amp;Pheonix'!L2034,Rate!$B$3:$M$3,0))*O2034)),"")</f>
        <v/>
      </c>
      <c r="T2034" s="42" t="str">
        <f t="shared" ref="T2034:T2097" si="103">IF(ISBLANK(K2034),"",IF(K2034&lt;&gt;"handling and wharfage","F0070000061A","E31180000331"))</f>
        <v/>
      </c>
    </row>
    <row r="2035" spans="16:20">
      <c r="P2035" s="41" t="str">
        <f t="shared" si="101"/>
        <v/>
      </c>
      <c r="Q2035" s="41" t="str">
        <f t="shared" si="102"/>
        <v/>
      </c>
      <c r="R2035" s="41" t="str">
        <f>IFERROR(IF(K2035="handling and wharfage",SUM(P2035:Q2035),IF(OR(K2035="tank",K2035="car",K2035="boat"),INDEX(Rate!$B$4:$M$25,MATCH('Line&amp;Pheonix'!N2035,Rate!$A$4:$A$25,0),MATCH('Line&amp;Pheonix'!L2035,Rate!$B$3:$M$3,0))*O2035*0.8,INDEX(Rate!$B$4:$M$25,MATCH('Line&amp;Pheonix'!N2035,Rate!$A$4:$A$25,0),MATCH('Line&amp;Pheonix'!L2035,Rate!$B$3:$M$3,0))*O2035)),"")</f>
        <v/>
      </c>
      <c r="T2035" s="42" t="str">
        <f t="shared" si="103"/>
        <v/>
      </c>
    </row>
    <row r="2036" spans="16:20">
      <c r="P2036" s="41" t="str">
        <f t="shared" si="101"/>
        <v/>
      </c>
      <c r="Q2036" s="41" t="str">
        <f t="shared" si="102"/>
        <v/>
      </c>
      <c r="R2036" s="41" t="str">
        <f>IFERROR(IF(K2036="handling and wharfage",SUM(P2036:Q2036),IF(OR(K2036="tank",K2036="car",K2036="boat"),INDEX(Rate!$B$4:$M$25,MATCH('Line&amp;Pheonix'!N2036,Rate!$A$4:$A$25,0),MATCH('Line&amp;Pheonix'!L2036,Rate!$B$3:$M$3,0))*O2036*0.8,INDEX(Rate!$B$4:$M$25,MATCH('Line&amp;Pheonix'!N2036,Rate!$A$4:$A$25,0),MATCH('Line&amp;Pheonix'!L2036,Rate!$B$3:$M$3,0))*O2036)),"")</f>
        <v/>
      </c>
      <c r="T2036" s="42" t="str">
        <f t="shared" si="103"/>
        <v/>
      </c>
    </row>
    <row r="2037" spans="16:20">
      <c r="P2037" s="41" t="str">
        <f t="shared" si="101"/>
        <v/>
      </c>
      <c r="Q2037" s="41" t="str">
        <f t="shared" si="102"/>
        <v/>
      </c>
      <c r="R2037" s="41" t="str">
        <f>IFERROR(IF(K2037="handling and wharfage",SUM(P2037:Q2037),IF(OR(K2037="tank",K2037="car",K2037="boat"),INDEX(Rate!$B$4:$M$25,MATCH('Line&amp;Pheonix'!N2037,Rate!$A$4:$A$25,0),MATCH('Line&amp;Pheonix'!L2037,Rate!$B$3:$M$3,0))*O2037*0.8,INDEX(Rate!$B$4:$M$25,MATCH('Line&amp;Pheonix'!N2037,Rate!$A$4:$A$25,0),MATCH('Line&amp;Pheonix'!L2037,Rate!$B$3:$M$3,0))*O2037)),"")</f>
        <v/>
      </c>
      <c r="T2037" s="42" t="str">
        <f t="shared" si="103"/>
        <v/>
      </c>
    </row>
    <row r="2038" spans="16:20">
      <c r="P2038" s="41" t="str">
        <f t="shared" si="101"/>
        <v/>
      </c>
      <c r="Q2038" s="41" t="str">
        <f t="shared" si="102"/>
        <v/>
      </c>
      <c r="R2038" s="41" t="str">
        <f>IFERROR(IF(K2038="handling and wharfage",SUM(P2038:Q2038),IF(OR(K2038="tank",K2038="car",K2038="boat"),INDEX(Rate!$B$4:$M$25,MATCH('Line&amp;Pheonix'!N2038,Rate!$A$4:$A$25,0),MATCH('Line&amp;Pheonix'!L2038,Rate!$B$3:$M$3,0))*O2038*0.8,INDEX(Rate!$B$4:$M$25,MATCH('Line&amp;Pheonix'!N2038,Rate!$A$4:$A$25,0),MATCH('Line&amp;Pheonix'!L2038,Rate!$B$3:$M$3,0))*O2038)),"")</f>
        <v/>
      </c>
      <c r="T2038" s="42" t="str">
        <f t="shared" si="103"/>
        <v/>
      </c>
    </row>
    <row r="2039" spans="16:20">
      <c r="P2039" s="41" t="str">
        <f t="shared" si="101"/>
        <v/>
      </c>
      <c r="Q2039" s="41" t="str">
        <f t="shared" si="102"/>
        <v/>
      </c>
      <c r="R2039" s="41" t="str">
        <f>IFERROR(IF(K2039="handling and wharfage",SUM(P2039:Q2039),IF(OR(K2039="tank",K2039="car",K2039="boat"),INDEX(Rate!$B$4:$M$25,MATCH('Line&amp;Pheonix'!N2039,Rate!$A$4:$A$25,0),MATCH('Line&amp;Pheonix'!L2039,Rate!$B$3:$M$3,0))*O2039*0.8,INDEX(Rate!$B$4:$M$25,MATCH('Line&amp;Pheonix'!N2039,Rate!$A$4:$A$25,0),MATCH('Line&amp;Pheonix'!L2039,Rate!$B$3:$M$3,0))*O2039)),"")</f>
        <v/>
      </c>
      <c r="T2039" s="42" t="str">
        <f t="shared" si="103"/>
        <v/>
      </c>
    </row>
    <row r="2040" spans="16:20">
      <c r="P2040" s="41" t="str">
        <f t="shared" si="101"/>
        <v/>
      </c>
      <c r="Q2040" s="41" t="str">
        <f t="shared" si="102"/>
        <v/>
      </c>
      <c r="R2040" s="41" t="str">
        <f>IFERROR(IF(K2040="handling and wharfage",SUM(P2040:Q2040),IF(OR(K2040="tank",K2040="car",K2040="boat"),INDEX(Rate!$B$4:$M$25,MATCH('Line&amp;Pheonix'!N2040,Rate!$A$4:$A$25,0),MATCH('Line&amp;Pheonix'!L2040,Rate!$B$3:$M$3,0))*O2040*0.8,INDEX(Rate!$B$4:$M$25,MATCH('Line&amp;Pheonix'!N2040,Rate!$A$4:$A$25,0),MATCH('Line&amp;Pheonix'!L2040,Rate!$B$3:$M$3,0))*O2040)),"")</f>
        <v/>
      </c>
      <c r="T2040" s="42" t="str">
        <f t="shared" si="103"/>
        <v/>
      </c>
    </row>
    <row r="2041" spans="16:20">
      <c r="P2041" s="41" t="str">
        <f t="shared" si="101"/>
        <v/>
      </c>
      <c r="Q2041" s="41" t="str">
        <f t="shared" si="102"/>
        <v/>
      </c>
      <c r="R2041" s="41" t="str">
        <f>IFERROR(IF(K2041="handling and wharfage",SUM(P2041:Q2041),IF(OR(K2041="tank",K2041="car",K2041="boat"),INDEX(Rate!$B$4:$M$25,MATCH('Line&amp;Pheonix'!N2041,Rate!$A$4:$A$25,0),MATCH('Line&amp;Pheonix'!L2041,Rate!$B$3:$M$3,0))*O2041*0.8,INDEX(Rate!$B$4:$M$25,MATCH('Line&amp;Pheonix'!N2041,Rate!$A$4:$A$25,0),MATCH('Line&amp;Pheonix'!L2041,Rate!$B$3:$M$3,0))*O2041)),"")</f>
        <v/>
      </c>
      <c r="T2041" s="42" t="str">
        <f t="shared" si="103"/>
        <v/>
      </c>
    </row>
    <row r="2042" spans="16:20">
      <c r="P2042" s="41" t="str">
        <f t="shared" si="101"/>
        <v/>
      </c>
      <c r="Q2042" s="41" t="str">
        <f t="shared" si="102"/>
        <v/>
      </c>
      <c r="R2042" s="41" t="str">
        <f>IFERROR(IF(K2042="handling and wharfage",SUM(P2042:Q2042),IF(OR(K2042="tank",K2042="car",K2042="boat"),INDEX(Rate!$B$4:$M$25,MATCH('Line&amp;Pheonix'!N2042,Rate!$A$4:$A$25,0),MATCH('Line&amp;Pheonix'!L2042,Rate!$B$3:$M$3,0))*O2042*0.8,INDEX(Rate!$B$4:$M$25,MATCH('Line&amp;Pheonix'!N2042,Rate!$A$4:$A$25,0),MATCH('Line&amp;Pheonix'!L2042,Rate!$B$3:$M$3,0))*O2042)),"")</f>
        <v/>
      </c>
      <c r="T2042" s="42" t="str">
        <f t="shared" si="103"/>
        <v/>
      </c>
    </row>
    <row r="2043" spans="16:20">
      <c r="P2043" s="41" t="str">
        <f t="shared" si="101"/>
        <v/>
      </c>
      <c r="Q2043" s="41" t="str">
        <f t="shared" si="102"/>
        <v/>
      </c>
      <c r="R2043" s="41" t="str">
        <f>IFERROR(IF(K2043="handling and wharfage",SUM(P2043:Q2043),IF(OR(K2043="tank",K2043="car",K2043="boat"),INDEX(Rate!$B$4:$M$25,MATCH('Line&amp;Pheonix'!N2043,Rate!$A$4:$A$25,0),MATCH('Line&amp;Pheonix'!L2043,Rate!$B$3:$M$3,0))*O2043*0.8,INDEX(Rate!$B$4:$M$25,MATCH('Line&amp;Pheonix'!N2043,Rate!$A$4:$A$25,0),MATCH('Line&amp;Pheonix'!L2043,Rate!$B$3:$M$3,0))*O2043)),"")</f>
        <v/>
      </c>
      <c r="T2043" s="42" t="str">
        <f t="shared" si="103"/>
        <v/>
      </c>
    </row>
    <row r="2044" spans="16:20">
      <c r="P2044" s="41" t="str">
        <f t="shared" si="101"/>
        <v/>
      </c>
      <c r="Q2044" s="41" t="str">
        <f t="shared" si="102"/>
        <v/>
      </c>
      <c r="R2044" s="41" t="str">
        <f>IFERROR(IF(K2044="handling and wharfage",SUM(P2044:Q2044),IF(OR(K2044="tank",K2044="car",K2044="boat"),INDEX(Rate!$B$4:$M$25,MATCH('Line&amp;Pheonix'!N2044,Rate!$A$4:$A$25,0),MATCH('Line&amp;Pheonix'!L2044,Rate!$B$3:$M$3,0))*O2044*0.8,INDEX(Rate!$B$4:$M$25,MATCH('Line&amp;Pheonix'!N2044,Rate!$A$4:$A$25,0),MATCH('Line&amp;Pheonix'!L2044,Rate!$B$3:$M$3,0))*O2044)),"")</f>
        <v/>
      </c>
      <c r="T2044" s="42" t="str">
        <f t="shared" si="103"/>
        <v/>
      </c>
    </row>
    <row r="2045" spans="16:20">
      <c r="P2045" s="41" t="str">
        <f t="shared" si="101"/>
        <v/>
      </c>
      <c r="Q2045" s="41" t="str">
        <f t="shared" si="102"/>
        <v/>
      </c>
      <c r="R2045" s="41" t="str">
        <f>IFERROR(IF(K2045="handling and wharfage",SUM(P2045:Q2045),IF(OR(K2045="tank",K2045="car",K2045="boat"),INDEX(Rate!$B$4:$M$25,MATCH('Line&amp;Pheonix'!N2045,Rate!$A$4:$A$25,0),MATCH('Line&amp;Pheonix'!L2045,Rate!$B$3:$M$3,0))*O2045*0.8,INDEX(Rate!$B$4:$M$25,MATCH('Line&amp;Pheonix'!N2045,Rate!$A$4:$A$25,0),MATCH('Line&amp;Pheonix'!L2045,Rate!$B$3:$M$3,0))*O2045)),"")</f>
        <v/>
      </c>
      <c r="T2045" s="42" t="str">
        <f t="shared" si="103"/>
        <v/>
      </c>
    </row>
    <row r="2046" spans="16:20">
      <c r="P2046" s="41" t="str">
        <f t="shared" si="101"/>
        <v/>
      </c>
      <c r="Q2046" s="41" t="str">
        <f t="shared" si="102"/>
        <v/>
      </c>
      <c r="R2046" s="41" t="str">
        <f>IFERROR(IF(K2046="handling and wharfage",SUM(P2046:Q2046),IF(OR(K2046="tank",K2046="car",K2046="boat"),INDEX(Rate!$B$4:$M$25,MATCH('Line&amp;Pheonix'!N2046,Rate!$A$4:$A$25,0),MATCH('Line&amp;Pheonix'!L2046,Rate!$B$3:$M$3,0))*O2046*0.8,INDEX(Rate!$B$4:$M$25,MATCH('Line&amp;Pheonix'!N2046,Rate!$A$4:$A$25,0),MATCH('Line&amp;Pheonix'!L2046,Rate!$B$3:$M$3,0))*O2046)),"")</f>
        <v/>
      </c>
      <c r="T2046" s="42" t="str">
        <f t="shared" si="103"/>
        <v/>
      </c>
    </row>
    <row r="2047" spans="16:20">
      <c r="P2047" s="41" t="str">
        <f t="shared" si="101"/>
        <v/>
      </c>
      <c r="Q2047" s="41" t="str">
        <f t="shared" si="102"/>
        <v/>
      </c>
      <c r="R2047" s="41" t="str">
        <f>IFERROR(IF(K2047="handling and wharfage",SUM(P2047:Q2047),IF(OR(K2047="tank",K2047="car",K2047="boat"),INDEX(Rate!$B$4:$M$25,MATCH('Line&amp;Pheonix'!N2047,Rate!$A$4:$A$25,0),MATCH('Line&amp;Pheonix'!L2047,Rate!$B$3:$M$3,0))*O2047*0.8,INDEX(Rate!$B$4:$M$25,MATCH('Line&amp;Pheonix'!N2047,Rate!$A$4:$A$25,0),MATCH('Line&amp;Pheonix'!L2047,Rate!$B$3:$M$3,0))*O2047)),"")</f>
        <v/>
      </c>
      <c r="T2047" s="42" t="str">
        <f t="shared" si="103"/>
        <v/>
      </c>
    </row>
    <row r="2048" spans="16:20">
      <c r="P2048" s="41" t="str">
        <f t="shared" si="101"/>
        <v/>
      </c>
      <c r="Q2048" s="41" t="str">
        <f t="shared" si="102"/>
        <v/>
      </c>
      <c r="R2048" s="41" t="str">
        <f>IFERROR(IF(K2048="handling and wharfage",SUM(P2048:Q2048),IF(OR(K2048="tank",K2048="car",K2048="boat"),INDEX(Rate!$B$4:$M$25,MATCH('Line&amp;Pheonix'!N2048,Rate!$A$4:$A$25,0),MATCH('Line&amp;Pheonix'!L2048,Rate!$B$3:$M$3,0))*O2048*0.8,INDEX(Rate!$B$4:$M$25,MATCH('Line&amp;Pheonix'!N2048,Rate!$A$4:$A$25,0),MATCH('Line&amp;Pheonix'!L2048,Rate!$B$3:$M$3,0))*O2048)),"")</f>
        <v/>
      </c>
      <c r="T2048" s="42" t="str">
        <f t="shared" si="103"/>
        <v/>
      </c>
    </row>
    <row r="2049" spans="16:20">
      <c r="P2049" s="41" t="str">
        <f t="shared" si="101"/>
        <v/>
      </c>
      <c r="Q2049" s="41" t="str">
        <f t="shared" si="102"/>
        <v/>
      </c>
      <c r="R2049" s="41" t="str">
        <f>IFERROR(IF(K2049="handling and wharfage",SUM(P2049:Q2049),IF(OR(K2049="tank",K2049="car",K2049="boat"),INDEX(Rate!$B$4:$M$25,MATCH('Line&amp;Pheonix'!N2049,Rate!$A$4:$A$25,0),MATCH('Line&amp;Pheonix'!L2049,Rate!$B$3:$M$3,0))*O2049*0.8,INDEX(Rate!$B$4:$M$25,MATCH('Line&amp;Pheonix'!N2049,Rate!$A$4:$A$25,0),MATCH('Line&amp;Pheonix'!L2049,Rate!$B$3:$M$3,0))*O2049)),"")</f>
        <v/>
      </c>
      <c r="T2049" s="42" t="str">
        <f t="shared" si="103"/>
        <v/>
      </c>
    </row>
    <row r="2050" spans="16:20">
      <c r="P2050" s="41" t="str">
        <f t="shared" si="101"/>
        <v/>
      </c>
      <c r="Q2050" s="41" t="str">
        <f t="shared" si="102"/>
        <v/>
      </c>
      <c r="R2050" s="41" t="str">
        <f>IFERROR(IF(K2050="handling and wharfage",SUM(P2050:Q2050),IF(OR(K2050="tank",K2050="car",K2050="boat"),INDEX(Rate!$B$4:$M$25,MATCH('Line&amp;Pheonix'!N2050,Rate!$A$4:$A$25,0),MATCH('Line&amp;Pheonix'!L2050,Rate!$B$3:$M$3,0))*O2050*0.8,INDEX(Rate!$B$4:$M$25,MATCH('Line&amp;Pheonix'!N2050,Rate!$A$4:$A$25,0),MATCH('Line&amp;Pheonix'!L2050,Rate!$B$3:$M$3,0))*O2050)),"")</f>
        <v/>
      </c>
      <c r="T2050" s="42" t="str">
        <f t="shared" si="103"/>
        <v/>
      </c>
    </row>
    <row r="2051" spans="16:20">
      <c r="P2051" s="41" t="str">
        <f t="shared" si="101"/>
        <v/>
      </c>
      <c r="Q2051" s="41" t="str">
        <f t="shared" si="102"/>
        <v/>
      </c>
      <c r="R2051" s="41" t="str">
        <f>IFERROR(IF(K2051="handling and wharfage",SUM(P2051:Q2051),IF(OR(K2051="tank",K2051="car",K2051="boat"),INDEX(Rate!$B$4:$M$25,MATCH('Line&amp;Pheonix'!N2051,Rate!$A$4:$A$25,0),MATCH('Line&amp;Pheonix'!L2051,Rate!$B$3:$M$3,0))*O2051*0.8,INDEX(Rate!$B$4:$M$25,MATCH('Line&amp;Pheonix'!N2051,Rate!$A$4:$A$25,0),MATCH('Line&amp;Pheonix'!L2051,Rate!$B$3:$M$3,0))*O2051)),"")</f>
        <v/>
      </c>
      <c r="T2051" s="42" t="str">
        <f t="shared" si="103"/>
        <v/>
      </c>
    </row>
    <row r="2052" spans="16:20">
      <c r="P2052" s="41" t="str">
        <f t="shared" si="101"/>
        <v/>
      </c>
      <c r="Q2052" s="41" t="str">
        <f t="shared" si="102"/>
        <v/>
      </c>
      <c r="R2052" s="41" t="str">
        <f>IFERROR(IF(K2052="handling and wharfage",SUM(P2052:Q2052),IF(OR(K2052="tank",K2052="car",K2052="boat"),INDEX(Rate!$B$4:$M$25,MATCH('Line&amp;Pheonix'!N2052,Rate!$A$4:$A$25,0),MATCH('Line&amp;Pheonix'!L2052,Rate!$B$3:$M$3,0))*O2052*0.8,INDEX(Rate!$B$4:$M$25,MATCH('Line&amp;Pheonix'!N2052,Rate!$A$4:$A$25,0),MATCH('Line&amp;Pheonix'!L2052,Rate!$B$3:$M$3,0))*O2052)),"")</f>
        <v/>
      </c>
      <c r="T2052" s="42" t="str">
        <f t="shared" si="103"/>
        <v/>
      </c>
    </row>
    <row r="2053" spans="16:20">
      <c r="P2053" s="41" t="str">
        <f t="shared" si="101"/>
        <v/>
      </c>
      <c r="Q2053" s="41" t="str">
        <f t="shared" si="102"/>
        <v/>
      </c>
      <c r="R2053" s="41" t="str">
        <f>IFERROR(IF(K2053="handling and wharfage",SUM(P2053:Q2053),IF(OR(K2053="tank",K2053="car",K2053="boat"),INDEX(Rate!$B$4:$M$25,MATCH('Line&amp;Pheonix'!N2053,Rate!$A$4:$A$25,0),MATCH('Line&amp;Pheonix'!L2053,Rate!$B$3:$M$3,0))*O2053*0.8,INDEX(Rate!$B$4:$M$25,MATCH('Line&amp;Pheonix'!N2053,Rate!$A$4:$A$25,0),MATCH('Line&amp;Pheonix'!L2053,Rate!$B$3:$M$3,0))*O2053)),"")</f>
        <v/>
      </c>
      <c r="T2053" s="42" t="str">
        <f t="shared" si="103"/>
        <v/>
      </c>
    </row>
    <row r="2054" spans="16:20">
      <c r="P2054" s="41" t="str">
        <f t="shared" si="101"/>
        <v/>
      </c>
      <c r="Q2054" s="41" t="str">
        <f t="shared" si="102"/>
        <v/>
      </c>
      <c r="R2054" s="41" t="str">
        <f>IFERROR(IF(K2054="handling and wharfage",SUM(P2054:Q2054),IF(OR(K2054="tank",K2054="car",K2054="boat"),INDEX(Rate!$B$4:$M$25,MATCH('Line&amp;Pheonix'!N2054,Rate!$A$4:$A$25,0),MATCH('Line&amp;Pheonix'!L2054,Rate!$B$3:$M$3,0))*O2054*0.8,INDEX(Rate!$B$4:$M$25,MATCH('Line&amp;Pheonix'!N2054,Rate!$A$4:$A$25,0),MATCH('Line&amp;Pheonix'!L2054,Rate!$B$3:$M$3,0))*O2054)),"")</f>
        <v/>
      </c>
      <c r="T2054" s="42" t="str">
        <f t="shared" si="103"/>
        <v/>
      </c>
    </row>
    <row r="2055" spans="16:20">
      <c r="P2055" s="41" t="str">
        <f t="shared" si="101"/>
        <v/>
      </c>
      <c r="Q2055" s="41" t="str">
        <f t="shared" si="102"/>
        <v/>
      </c>
      <c r="R2055" s="41" t="str">
        <f>IFERROR(IF(K2055="handling and wharfage",SUM(P2055:Q2055),IF(OR(K2055="tank",K2055="car",K2055="boat"),INDEX(Rate!$B$4:$M$25,MATCH('Line&amp;Pheonix'!N2055,Rate!$A$4:$A$25,0),MATCH('Line&amp;Pheonix'!L2055,Rate!$B$3:$M$3,0))*O2055*0.8,INDEX(Rate!$B$4:$M$25,MATCH('Line&amp;Pheonix'!N2055,Rate!$A$4:$A$25,0),MATCH('Line&amp;Pheonix'!L2055,Rate!$B$3:$M$3,0))*O2055)),"")</f>
        <v/>
      </c>
      <c r="T2055" s="42" t="str">
        <f t="shared" si="103"/>
        <v/>
      </c>
    </row>
    <row r="2056" spans="16:20">
      <c r="P2056" s="41" t="str">
        <f t="shared" si="101"/>
        <v/>
      </c>
      <c r="Q2056" s="41" t="str">
        <f t="shared" si="102"/>
        <v/>
      </c>
      <c r="R2056" s="41" t="str">
        <f>IFERROR(IF(K2056="handling and wharfage",SUM(P2056:Q2056),IF(OR(K2056="tank",K2056="car",K2056="boat"),INDEX(Rate!$B$4:$M$25,MATCH('Line&amp;Pheonix'!N2056,Rate!$A$4:$A$25,0),MATCH('Line&amp;Pheonix'!L2056,Rate!$B$3:$M$3,0))*O2056*0.8,INDEX(Rate!$B$4:$M$25,MATCH('Line&amp;Pheonix'!N2056,Rate!$A$4:$A$25,0),MATCH('Line&amp;Pheonix'!L2056,Rate!$B$3:$M$3,0))*O2056)),"")</f>
        <v/>
      </c>
      <c r="T2056" s="42" t="str">
        <f t="shared" si="103"/>
        <v/>
      </c>
    </row>
    <row r="2057" spans="16:20">
      <c r="P2057" s="41" t="str">
        <f t="shared" si="101"/>
        <v/>
      </c>
      <c r="Q2057" s="41" t="str">
        <f t="shared" si="102"/>
        <v/>
      </c>
      <c r="R2057" s="41" t="str">
        <f>IFERROR(IF(K2057="handling and wharfage",SUM(P2057:Q2057),IF(OR(K2057="tank",K2057="car",K2057="boat"),INDEX(Rate!$B$4:$M$25,MATCH('Line&amp;Pheonix'!N2057,Rate!$A$4:$A$25,0),MATCH('Line&amp;Pheonix'!L2057,Rate!$B$3:$M$3,0))*O2057*0.8,INDEX(Rate!$B$4:$M$25,MATCH('Line&amp;Pheonix'!N2057,Rate!$A$4:$A$25,0),MATCH('Line&amp;Pheonix'!L2057,Rate!$B$3:$M$3,0))*O2057)),"")</f>
        <v/>
      </c>
      <c r="T2057" s="42" t="str">
        <f t="shared" si="103"/>
        <v/>
      </c>
    </row>
    <row r="2058" spans="16:20">
      <c r="P2058" s="41" t="str">
        <f t="shared" si="101"/>
        <v/>
      </c>
      <c r="Q2058" s="41" t="str">
        <f t="shared" si="102"/>
        <v/>
      </c>
      <c r="R2058" s="41" t="str">
        <f>IFERROR(IF(K2058="handling and wharfage",SUM(P2058:Q2058),IF(OR(K2058="tank",K2058="car",K2058="boat"),INDEX(Rate!$B$4:$M$25,MATCH('Line&amp;Pheonix'!N2058,Rate!$A$4:$A$25,0),MATCH('Line&amp;Pheonix'!L2058,Rate!$B$3:$M$3,0))*O2058*0.8,INDEX(Rate!$B$4:$M$25,MATCH('Line&amp;Pheonix'!N2058,Rate!$A$4:$A$25,0),MATCH('Line&amp;Pheonix'!L2058,Rate!$B$3:$M$3,0))*O2058)),"")</f>
        <v/>
      </c>
      <c r="T2058" s="42" t="str">
        <f t="shared" si="103"/>
        <v/>
      </c>
    </row>
    <row r="2059" spans="16:20">
      <c r="P2059" s="41" t="str">
        <f t="shared" si="101"/>
        <v/>
      </c>
      <c r="Q2059" s="41" t="str">
        <f t="shared" si="102"/>
        <v/>
      </c>
      <c r="R2059" s="41" t="str">
        <f>IFERROR(IF(K2059="handling and wharfage",SUM(P2059:Q2059),IF(OR(K2059="tank",K2059="car",K2059="boat"),INDEX(Rate!$B$4:$M$25,MATCH('Line&amp;Pheonix'!N2059,Rate!$A$4:$A$25,0),MATCH('Line&amp;Pheonix'!L2059,Rate!$B$3:$M$3,0))*O2059*0.8,INDEX(Rate!$B$4:$M$25,MATCH('Line&amp;Pheonix'!N2059,Rate!$A$4:$A$25,0),MATCH('Line&amp;Pheonix'!L2059,Rate!$B$3:$M$3,0))*O2059)),"")</f>
        <v/>
      </c>
      <c r="T2059" s="42" t="str">
        <f t="shared" si="103"/>
        <v/>
      </c>
    </row>
    <row r="2060" spans="16:20">
      <c r="P2060" s="41" t="str">
        <f t="shared" si="101"/>
        <v/>
      </c>
      <c r="Q2060" s="41" t="str">
        <f t="shared" si="102"/>
        <v/>
      </c>
      <c r="R2060" s="41" t="str">
        <f>IFERROR(IF(K2060="handling and wharfage",SUM(P2060:Q2060),IF(OR(K2060="tank",K2060="car",K2060="boat"),INDEX(Rate!$B$4:$M$25,MATCH('Line&amp;Pheonix'!N2060,Rate!$A$4:$A$25,0),MATCH('Line&amp;Pheonix'!L2060,Rate!$B$3:$M$3,0))*O2060*0.8,INDEX(Rate!$B$4:$M$25,MATCH('Line&amp;Pheonix'!N2060,Rate!$A$4:$A$25,0),MATCH('Line&amp;Pheonix'!L2060,Rate!$B$3:$M$3,0))*O2060)),"")</f>
        <v/>
      </c>
      <c r="T2060" s="42" t="str">
        <f t="shared" si="103"/>
        <v/>
      </c>
    </row>
    <row r="2061" spans="16:20">
      <c r="P2061" s="41" t="str">
        <f t="shared" si="101"/>
        <v/>
      </c>
      <c r="Q2061" s="41" t="str">
        <f t="shared" si="102"/>
        <v/>
      </c>
      <c r="R2061" s="41" t="str">
        <f>IFERROR(IF(K2061="handling and wharfage",SUM(P2061:Q2061),IF(OR(K2061="tank",K2061="car",K2061="boat"),INDEX(Rate!$B$4:$M$25,MATCH('Line&amp;Pheonix'!N2061,Rate!$A$4:$A$25,0),MATCH('Line&amp;Pheonix'!L2061,Rate!$B$3:$M$3,0))*O2061*0.8,INDEX(Rate!$B$4:$M$25,MATCH('Line&amp;Pheonix'!N2061,Rate!$A$4:$A$25,0),MATCH('Line&amp;Pheonix'!L2061,Rate!$B$3:$M$3,0))*O2061)),"")</f>
        <v/>
      </c>
      <c r="T2061" s="42" t="str">
        <f t="shared" si="103"/>
        <v/>
      </c>
    </row>
    <row r="2062" spans="16:20">
      <c r="P2062" s="41" t="str">
        <f t="shared" si="101"/>
        <v/>
      </c>
      <c r="Q2062" s="41" t="str">
        <f t="shared" si="102"/>
        <v/>
      </c>
      <c r="R2062" s="41" t="str">
        <f>IFERROR(IF(K2062="handling and wharfage",SUM(P2062:Q2062),IF(OR(K2062="tank",K2062="car",K2062="boat"),INDEX(Rate!$B$4:$M$25,MATCH('Line&amp;Pheonix'!N2062,Rate!$A$4:$A$25,0),MATCH('Line&amp;Pheonix'!L2062,Rate!$B$3:$M$3,0))*O2062*0.8,INDEX(Rate!$B$4:$M$25,MATCH('Line&amp;Pheonix'!N2062,Rate!$A$4:$A$25,0),MATCH('Line&amp;Pheonix'!L2062,Rate!$B$3:$M$3,0))*O2062)),"")</f>
        <v/>
      </c>
      <c r="T2062" s="42" t="str">
        <f t="shared" si="103"/>
        <v/>
      </c>
    </row>
    <row r="2063" spans="16:20">
      <c r="P2063" s="41" t="str">
        <f t="shared" si="101"/>
        <v/>
      </c>
      <c r="Q2063" s="41" t="str">
        <f t="shared" si="102"/>
        <v/>
      </c>
      <c r="R2063" s="41" t="str">
        <f>IFERROR(IF(K2063="handling and wharfage",SUM(P2063:Q2063),IF(OR(K2063="tank",K2063="car",K2063="boat"),INDEX(Rate!$B$4:$M$25,MATCH('Line&amp;Pheonix'!N2063,Rate!$A$4:$A$25,0),MATCH('Line&amp;Pheonix'!L2063,Rate!$B$3:$M$3,0))*O2063*0.8,INDEX(Rate!$B$4:$M$25,MATCH('Line&amp;Pheonix'!N2063,Rate!$A$4:$A$25,0),MATCH('Line&amp;Pheonix'!L2063,Rate!$B$3:$M$3,0))*O2063)),"")</f>
        <v/>
      </c>
      <c r="T2063" s="42" t="str">
        <f t="shared" si="103"/>
        <v/>
      </c>
    </row>
    <row r="2064" spans="16:20">
      <c r="P2064" s="41" t="str">
        <f t="shared" si="101"/>
        <v/>
      </c>
      <c r="Q2064" s="41" t="str">
        <f t="shared" si="102"/>
        <v/>
      </c>
      <c r="R2064" s="41" t="str">
        <f>IFERROR(IF(K2064="handling and wharfage",SUM(P2064:Q2064),IF(OR(K2064="tank",K2064="car",K2064="boat"),INDEX(Rate!$B$4:$M$25,MATCH('Line&amp;Pheonix'!N2064,Rate!$A$4:$A$25,0),MATCH('Line&amp;Pheonix'!L2064,Rate!$B$3:$M$3,0))*O2064*0.8,INDEX(Rate!$B$4:$M$25,MATCH('Line&amp;Pheonix'!N2064,Rate!$A$4:$A$25,0),MATCH('Line&amp;Pheonix'!L2064,Rate!$B$3:$M$3,0))*O2064)),"")</f>
        <v/>
      </c>
      <c r="T2064" s="42" t="str">
        <f t="shared" si="103"/>
        <v/>
      </c>
    </row>
    <row r="2065" spans="16:20">
      <c r="P2065" s="41" t="str">
        <f t="shared" si="101"/>
        <v/>
      </c>
      <c r="Q2065" s="41" t="str">
        <f t="shared" si="102"/>
        <v/>
      </c>
      <c r="R2065" s="41" t="str">
        <f>IFERROR(IF(K2065="handling and wharfage",SUM(P2065:Q2065),IF(OR(K2065="tank",K2065="car",K2065="boat"),INDEX(Rate!$B$4:$M$25,MATCH('Line&amp;Pheonix'!N2065,Rate!$A$4:$A$25,0),MATCH('Line&amp;Pheonix'!L2065,Rate!$B$3:$M$3,0))*O2065*0.8,INDEX(Rate!$B$4:$M$25,MATCH('Line&amp;Pheonix'!N2065,Rate!$A$4:$A$25,0),MATCH('Line&amp;Pheonix'!L2065,Rate!$B$3:$M$3,0))*O2065)),"")</f>
        <v/>
      </c>
      <c r="T2065" s="42" t="str">
        <f t="shared" si="103"/>
        <v/>
      </c>
    </row>
    <row r="2066" spans="16:20">
      <c r="P2066" s="41" t="str">
        <f t="shared" si="101"/>
        <v/>
      </c>
      <c r="Q2066" s="41" t="str">
        <f t="shared" si="102"/>
        <v/>
      </c>
      <c r="R2066" s="41" t="str">
        <f>IFERROR(IF(K2066="handling and wharfage",SUM(P2066:Q2066),IF(OR(K2066="tank",K2066="car",K2066="boat"),INDEX(Rate!$B$4:$M$25,MATCH('Line&amp;Pheonix'!N2066,Rate!$A$4:$A$25,0),MATCH('Line&amp;Pheonix'!L2066,Rate!$B$3:$M$3,0))*O2066*0.8,INDEX(Rate!$B$4:$M$25,MATCH('Line&amp;Pheonix'!N2066,Rate!$A$4:$A$25,0),MATCH('Line&amp;Pheonix'!L2066,Rate!$B$3:$M$3,0))*O2066)),"")</f>
        <v/>
      </c>
      <c r="T2066" s="42" t="str">
        <f t="shared" si="103"/>
        <v/>
      </c>
    </row>
    <row r="2067" spans="16:20">
      <c r="P2067" s="41" t="str">
        <f t="shared" si="101"/>
        <v/>
      </c>
      <c r="Q2067" s="41" t="str">
        <f t="shared" si="102"/>
        <v/>
      </c>
      <c r="R2067" s="41" t="str">
        <f>IFERROR(IF(K2067="handling and wharfage",SUM(P2067:Q2067),IF(OR(K2067="tank",K2067="car",K2067="boat"),INDEX(Rate!$B$4:$M$25,MATCH('Line&amp;Pheonix'!N2067,Rate!$A$4:$A$25,0),MATCH('Line&amp;Pheonix'!L2067,Rate!$B$3:$M$3,0))*O2067*0.8,INDEX(Rate!$B$4:$M$25,MATCH('Line&amp;Pheonix'!N2067,Rate!$A$4:$A$25,0),MATCH('Line&amp;Pheonix'!L2067,Rate!$B$3:$M$3,0))*O2067)),"")</f>
        <v/>
      </c>
      <c r="T2067" s="42" t="str">
        <f t="shared" si="103"/>
        <v/>
      </c>
    </row>
    <row r="2068" spans="16:20">
      <c r="P2068" s="41" t="str">
        <f t="shared" si="101"/>
        <v/>
      </c>
      <c r="Q2068" s="41" t="str">
        <f t="shared" si="102"/>
        <v/>
      </c>
      <c r="R2068" s="41" t="str">
        <f>IFERROR(IF(K2068="handling and wharfage",SUM(P2068:Q2068),IF(OR(K2068="tank",K2068="car",K2068="boat"),INDEX(Rate!$B$4:$M$25,MATCH('Line&amp;Pheonix'!N2068,Rate!$A$4:$A$25,0),MATCH('Line&amp;Pheonix'!L2068,Rate!$B$3:$M$3,0))*O2068*0.8,INDEX(Rate!$B$4:$M$25,MATCH('Line&amp;Pheonix'!N2068,Rate!$A$4:$A$25,0),MATCH('Line&amp;Pheonix'!L2068,Rate!$B$3:$M$3,0))*O2068)),"")</f>
        <v/>
      </c>
      <c r="T2068" s="42" t="str">
        <f t="shared" si="103"/>
        <v/>
      </c>
    </row>
    <row r="2069" spans="16:20">
      <c r="P2069" s="41" t="str">
        <f t="shared" si="101"/>
        <v/>
      </c>
      <c r="Q2069" s="41" t="str">
        <f t="shared" si="102"/>
        <v/>
      </c>
      <c r="R2069" s="41" t="str">
        <f>IFERROR(IF(K2069="handling and wharfage",SUM(P2069:Q2069),IF(OR(K2069="tank",K2069="car",K2069="boat"),INDEX(Rate!$B$4:$M$25,MATCH('Line&amp;Pheonix'!N2069,Rate!$A$4:$A$25,0),MATCH('Line&amp;Pheonix'!L2069,Rate!$B$3:$M$3,0))*O2069*0.8,INDEX(Rate!$B$4:$M$25,MATCH('Line&amp;Pheonix'!N2069,Rate!$A$4:$A$25,0),MATCH('Line&amp;Pheonix'!L2069,Rate!$B$3:$M$3,0))*O2069)),"")</f>
        <v/>
      </c>
      <c r="T2069" s="42" t="str">
        <f t="shared" si="103"/>
        <v/>
      </c>
    </row>
    <row r="2070" spans="16:20">
      <c r="P2070" s="41" t="str">
        <f t="shared" si="101"/>
        <v/>
      </c>
      <c r="Q2070" s="41" t="str">
        <f t="shared" si="102"/>
        <v/>
      </c>
      <c r="R2070" s="41" t="str">
        <f>IFERROR(IF(K2070="handling and wharfage",SUM(P2070:Q2070),IF(OR(K2070="tank",K2070="car",K2070="boat"),INDEX(Rate!$B$4:$M$25,MATCH('Line&amp;Pheonix'!N2070,Rate!$A$4:$A$25,0),MATCH('Line&amp;Pheonix'!L2070,Rate!$B$3:$M$3,0))*O2070*0.8,INDEX(Rate!$B$4:$M$25,MATCH('Line&amp;Pheonix'!N2070,Rate!$A$4:$A$25,0),MATCH('Line&amp;Pheonix'!L2070,Rate!$B$3:$M$3,0))*O2070)),"")</f>
        <v/>
      </c>
      <c r="T2070" s="42" t="str">
        <f t="shared" si="103"/>
        <v/>
      </c>
    </row>
    <row r="2071" spans="16:20">
      <c r="P2071" s="41" t="str">
        <f t="shared" si="101"/>
        <v/>
      </c>
      <c r="Q2071" s="41" t="str">
        <f t="shared" si="102"/>
        <v/>
      </c>
      <c r="R2071" s="41" t="str">
        <f>IFERROR(IF(K2071="handling and wharfage",SUM(P2071:Q2071),IF(OR(K2071="tank",K2071="car",K2071="boat"),INDEX(Rate!$B$4:$M$25,MATCH('Line&amp;Pheonix'!N2071,Rate!$A$4:$A$25,0),MATCH('Line&amp;Pheonix'!L2071,Rate!$B$3:$M$3,0))*O2071*0.8,INDEX(Rate!$B$4:$M$25,MATCH('Line&amp;Pheonix'!N2071,Rate!$A$4:$A$25,0),MATCH('Line&amp;Pheonix'!L2071,Rate!$B$3:$M$3,0))*O2071)),"")</f>
        <v/>
      </c>
      <c r="T2071" s="42" t="str">
        <f t="shared" si="103"/>
        <v/>
      </c>
    </row>
    <row r="2072" spans="16:20">
      <c r="P2072" s="41" t="str">
        <f t="shared" si="101"/>
        <v/>
      </c>
      <c r="Q2072" s="41" t="str">
        <f t="shared" si="102"/>
        <v/>
      </c>
      <c r="R2072" s="41" t="str">
        <f>IFERROR(IF(K2072="handling and wharfage",SUM(P2072:Q2072),IF(OR(K2072="tank",K2072="car",K2072="boat"),INDEX(Rate!$B$4:$M$25,MATCH('Line&amp;Pheonix'!N2072,Rate!$A$4:$A$25,0),MATCH('Line&amp;Pheonix'!L2072,Rate!$B$3:$M$3,0))*O2072*0.8,INDEX(Rate!$B$4:$M$25,MATCH('Line&amp;Pheonix'!N2072,Rate!$A$4:$A$25,0),MATCH('Line&amp;Pheonix'!L2072,Rate!$B$3:$M$3,0))*O2072)),"")</f>
        <v/>
      </c>
      <c r="T2072" s="42" t="str">
        <f t="shared" si="103"/>
        <v/>
      </c>
    </row>
    <row r="2073" spans="16:20">
      <c r="P2073" s="41" t="str">
        <f t="shared" si="101"/>
        <v/>
      </c>
      <c r="Q2073" s="41" t="str">
        <f t="shared" si="102"/>
        <v/>
      </c>
      <c r="R2073" s="41" t="str">
        <f>IFERROR(IF(K2073="handling and wharfage",SUM(P2073:Q2073),IF(OR(K2073="tank",K2073="car",K2073="boat"),INDEX(Rate!$B$4:$M$25,MATCH('Line&amp;Pheonix'!N2073,Rate!$A$4:$A$25,0),MATCH('Line&amp;Pheonix'!L2073,Rate!$B$3:$M$3,0))*O2073*0.8,INDEX(Rate!$B$4:$M$25,MATCH('Line&amp;Pheonix'!N2073,Rate!$A$4:$A$25,0),MATCH('Line&amp;Pheonix'!L2073,Rate!$B$3:$M$3,0))*O2073)),"")</f>
        <v/>
      </c>
      <c r="T2073" s="42" t="str">
        <f t="shared" si="103"/>
        <v/>
      </c>
    </row>
    <row r="2074" spans="16:20">
      <c r="P2074" s="41" t="str">
        <f t="shared" si="101"/>
        <v/>
      </c>
      <c r="Q2074" s="41" t="str">
        <f t="shared" si="102"/>
        <v/>
      </c>
      <c r="R2074" s="41" t="str">
        <f>IFERROR(IF(K2074="handling and wharfage",SUM(P2074:Q2074),IF(OR(K2074="tank",K2074="car",K2074="boat"),INDEX(Rate!$B$4:$M$25,MATCH('Line&amp;Pheonix'!N2074,Rate!$A$4:$A$25,0),MATCH('Line&amp;Pheonix'!L2074,Rate!$B$3:$M$3,0))*O2074*0.8,INDEX(Rate!$B$4:$M$25,MATCH('Line&amp;Pheonix'!N2074,Rate!$A$4:$A$25,0),MATCH('Line&amp;Pheonix'!L2074,Rate!$B$3:$M$3,0))*O2074)),"")</f>
        <v/>
      </c>
      <c r="T2074" s="42" t="str">
        <f t="shared" si="103"/>
        <v/>
      </c>
    </row>
    <row r="2075" spans="16:20">
      <c r="P2075" s="41" t="str">
        <f t="shared" si="101"/>
        <v/>
      </c>
      <c r="Q2075" s="41" t="str">
        <f t="shared" si="102"/>
        <v/>
      </c>
      <c r="R2075" s="41" t="str">
        <f>IFERROR(IF(K2075="handling and wharfage",SUM(P2075:Q2075),IF(OR(K2075="tank",K2075="car",K2075="boat"),INDEX(Rate!$B$4:$M$25,MATCH('Line&amp;Pheonix'!N2075,Rate!$A$4:$A$25,0),MATCH('Line&amp;Pheonix'!L2075,Rate!$B$3:$M$3,0))*O2075*0.8,INDEX(Rate!$B$4:$M$25,MATCH('Line&amp;Pheonix'!N2075,Rate!$A$4:$A$25,0),MATCH('Line&amp;Pheonix'!L2075,Rate!$B$3:$M$3,0))*O2075)),"")</f>
        <v/>
      </c>
      <c r="T2075" s="42" t="str">
        <f t="shared" si="103"/>
        <v/>
      </c>
    </row>
    <row r="2076" spans="16:20">
      <c r="P2076" s="41" t="str">
        <f t="shared" si="101"/>
        <v/>
      </c>
      <c r="Q2076" s="41" t="str">
        <f t="shared" si="102"/>
        <v/>
      </c>
      <c r="R2076" s="41" t="str">
        <f>IFERROR(IF(K2076="handling and wharfage",SUM(P2076:Q2076),IF(OR(K2076="tank",K2076="car",K2076="boat"),INDEX(Rate!$B$4:$M$25,MATCH('Line&amp;Pheonix'!N2076,Rate!$A$4:$A$25,0),MATCH('Line&amp;Pheonix'!L2076,Rate!$B$3:$M$3,0))*O2076*0.8,INDEX(Rate!$B$4:$M$25,MATCH('Line&amp;Pheonix'!N2076,Rate!$A$4:$A$25,0),MATCH('Line&amp;Pheonix'!L2076,Rate!$B$3:$M$3,0))*O2076)),"")</f>
        <v/>
      </c>
      <c r="T2076" s="42" t="str">
        <f t="shared" si="103"/>
        <v/>
      </c>
    </row>
    <row r="2077" spans="16:20">
      <c r="P2077" s="41" t="str">
        <f t="shared" si="101"/>
        <v/>
      </c>
      <c r="Q2077" s="41" t="str">
        <f t="shared" si="102"/>
        <v/>
      </c>
      <c r="R2077" s="41" t="str">
        <f>IFERROR(IF(K2077="handling and wharfage",SUM(P2077:Q2077),IF(OR(K2077="tank",K2077="car",K2077="boat"),INDEX(Rate!$B$4:$M$25,MATCH('Line&amp;Pheonix'!N2077,Rate!$A$4:$A$25,0),MATCH('Line&amp;Pheonix'!L2077,Rate!$B$3:$M$3,0))*O2077*0.8,INDEX(Rate!$B$4:$M$25,MATCH('Line&amp;Pheonix'!N2077,Rate!$A$4:$A$25,0),MATCH('Line&amp;Pheonix'!L2077,Rate!$B$3:$M$3,0))*O2077)),"")</f>
        <v/>
      </c>
      <c r="T2077" s="42" t="str">
        <f t="shared" si="103"/>
        <v/>
      </c>
    </row>
    <row r="2078" spans="16:20">
      <c r="P2078" s="41" t="str">
        <f t="shared" si="101"/>
        <v/>
      </c>
      <c r="Q2078" s="41" t="str">
        <f t="shared" si="102"/>
        <v/>
      </c>
      <c r="R2078" s="41" t="str">
        <f>IFERROR(IF(K2078="handling and wharfage",SUM(P2078:Q2078),IF(OR(K2078="tank",K2078="car",K2078="boat"),INDEX(Rate!$B$4:$M$25,MATCH('Line&amp;Pheonix'!N2078,Rate!$A$4:$A$25,0),MATCH('Line&amp;Pheonix'!L2078,Rate!$B$3:$M$3,0))*O2078*0.8,INDEX(Rate!$B$4:$M$25,MATCH('Line&amp;Pheonix'!N2078,Rate!$A$4:$A$25,0),MATCH('Line&amp;Pheonix'!L2078,Rate!$B$3:$M$3,0))*O2078)),"")</f>
        <v/>
      </c>
      <c r="T2078" s="42" t="str">
        <f t="shared" si="103"/>
        <v/>
      </c>
    </row>
    <row r="2079" spans="16:20">
      <c r="P2079" s="41" t="str">
        <f t="shared" si="101"/>
        <v/>
      </c>
      <c r="Q2079" s="41" t="str">
        <f t="shared" si="102"/>
        <v/>
      </c>
      <c r="R2079" s="41" t="str">
        <f>IFERROR(IF(K2079="handling and wharfage",SUM(P2079:Q2079),IF(OR(K2079="tank",K2079="car",K2079="boat"),INDEX(Rate!$B$4:$M$25,MATCH('Line&amp;Pheonix'!N2079,Rate!$A$4:$A$25,0),MATCH('Line&amp;Pheonix'!L2079,Rate!$B$3:$M$3,0))*O2079*0.8,INDEX(Rate!$B$4:$M$25,MATCH('Line&amp;Pheonix'!N2079,Rate!$A$4:$A$25,0),MATCH('Line&amp;Pheonix'!L2079,Rate!$B$3:$M$3,0))*O2079)),"")</f>
        <v/>
      </c>
      <c r="T2079" s="42" t="str">
        <f t="shared" si="103"/>
        <v/>
      </c>
    </row>
    <row r="2080" spans="16:20">
      <c r="P2080" s="41" t="str">
        <f t="shared" si="101"/>
        <v/>
      </c>
      <c r="Q2080" s="41" t="str">
        <f t="shared" si="102"/>
        <v/>
      </c>
      <c r="R2080" s="41" t="str">
        <f>IFERROR(IF(K2080="handling and wharfage",SUM(P2080:Q2080),IF(OR(K2080="tank",K2080="car",K2080="boat"),INDEX(Rate!$B$4:$M$25,MATCH('Line&amp;Pheonix'!N2080,Rate!$A$4:$A$25,0),MATCH('Line&amp;Pheonix'!L2080,Rate!$B$3:$M$3,0))*O2080*0.8,INDEX(Rate!$B$4:$M$25,MATCH('Line&amp;Pheonix'!N2080,Rate!$A$4:$A$25,0),MATCH('Line&amp;Pheonix'!L2080,Rate!$B$3:$M$3,0))*O2080)),"")</f>
        <v/>
      </c>
      <c r="T2080" s="42" t="str">
        <f t="shared" si="103"/>
        <v/>
      </c>
    </row>
    <row r="2081" spans="16:20">
      <c r="P2081" s="41" t="str">
        <f t="shared" si="101"/>
        <v/>
      </c>
      <c r="Q2081" s="41" t="str">
        <f t="shared" si="102"/>
        <v/>
      </c>
      <c r="R2081" s="41" t="str">
        <f>IFERROR(IF(K2081="handling and wharfage",SUM(P2081:Q2081),IF(OR(K2081="tank",K2081="car",K2081="boat"),INDEX(Rate!$B$4:$M$25,MATCH('Line&amp;Pheonix'!N2081,Rate!$A$4:$A$25,0),MATCH('Line&amp;Pheonix'!L2081,Rate!$B$3:$M$3,0))*O2081*0.8,INDEX(Rate!$B$4:$M$25,MATCH('Line&amp;Pheonix'!N2081,Rate!$A$4:$A$25,0),MATCH('Line&amp;Pheonix'!L2081,Rate!$B$3:$M$3,0))*O2081)),"")</f>
        <v/>
      </c>
      <c r="T2081" s="42" t="str">
        <f t="shared" si="103"/>
        <v/>
      </c>
    </row>
    <row r="2082" spans="16:20">
      <c r="P2082" s="41" t="str">
        <f t="shared" si="101"/>
        <v/>
      </c>
      <c r="Q2082" s="41" t="str">
        <f t="shared" si="102"/>
        <v/>
      </c>
      <c r="R2082" s="41" t="str">
        <f>IFERROR(IF(K2082="handling and wharfage",SUM(P2082:Q2082),IF(OR(K2082="tank",K2082="car",K2082="boat"),INDEX(Rate!$B$4:$M$25,MATCH('Line&amp;Pheonix'!N2082,Rate!$A$4:$A$25,0),MATCH('Line&amp;Pheonix'!L2082,Rate!$B$3:$M$3,0))*O2082*0.8,INDEX(Rate!$B$4:$M$25,MATCH('Line&amp;Pheonix'!N2082,Rate!$A$4:$A$25,0),MATCH('Line&amp;Pheonix'!L2082,Rate!$B$3:$M$3,0))*O2082)),"")</f>
        <v/>
      </c>
      <c r="T2082" s="42" t="str">
        <f t="shared" si="103"/>
        <v/>
      </c>
    </row>
    <row r="2083" spans="16:20">
      <c r="P2083" s="41" t="str">
        <f t="shared" si="101"/>
        <v/>
      </c>
      <c r="Q2083" s="41" t="str">
        <f t="shared" si="102"/>
        <v/>
      </c>
      <c r="R2083" s="41" t="str">
        <f>IFERROR(IF(K2083="handling and wharfage",SUM(P2083:Q2083),IF(OR(K2083="tank",K2083="car",K2083="boat"),INDEX(Rate!$B$4:$M$25,MATCH('Line&amp;Pheonix'!N2083,Rate!$A$4:$A$25,0),MATCH('Line&amp;Pheonix'!L2083,Rate!$B$3:$M$3,0))*O2083*0.8,INDEX(Rate!$B$4:$M$25,MATCH('Line&amp;Pheonix'!N2083,Rate!$A$4:$A$25,0),MATCH('Line&amp;Pheonix'!L2083,Rate!$B$3:$M$3,0))*O2083)),"")</f>
        <v/>
      </c>
      <c r="T2083" s="42" t="str">
        <f t="shared" si="103"/>
        <v/>
      </c>
    </row>
    <row r="2084" spans="16:20">
      <c r="P2084" s="41" t="str">
        <f t="shared" si="101"/>
        <v/>
      </c>
      <c r="Q2084" s="41" t="str">
        <f t="shared" si="102"/>
        <v/>
      </c>
      <c r="R2084" s="41" t="str">
        <f>IFERROR(IF(K2084="handling and wharfage",SUM(P2084:Q2084),IF(OR(K2084="tank",K2084="car",K2084="boat"),INDEX(Rate!$B$4:$M$25,MATCH('Line&amp;Pheonix'!N2084,Rate!$A$4:$A$25,0),MATCH('Line&amp;Pheonix'!L2084,Rate!$B$3:$M$3,0))*O2084*0.8,INDEX(Rate!$B$4:$M$25,MATCH('Line&amp;Pheonix'!N2084,Rate!$A$4:$A$25,0),MATCH('Line&amp;Pheonix'!L2084,Rate!$B$3:$M$3,0))*O2084)),"")</f>
        <v/>
      </c>
      <c r="T2084" s="42" t="str">
        <f t="shared" si="103"/>
        <v/>
      </c>
    </row>
    <row r="2085" spans="16:20">
      <c r="P2085" s="41" t="str">
        <f t="shared" si="101"/>
        <v/>
      </c>
      <c r="Q2085" s="41" t="str">
        <f t="shared" si="102"/>
        <v/>
      </c>
      <c r="R2085" s="41" t="str">
        <f>IFERROR(IF(K2085="handling and wharfage",SUM(P2085:Q2085),IF(OR(K2085="tank",K2085="car",K2085="boat"),INDEX(Rate!$B$4:$M$25,MATCH('Line&amp;Pheonix'!N2085,Rate!$A$4:$A$25,0),MATCH('Line&amp;Pheonix'!L2085,Rate!$B$3:$M$3,0))*O2085*0.8,INDEX(Rate!$B$4:$M$25,MATCH('Line&amp;Pheonix'!N2085,Rate!$A$4:$A$25,0),MATCH('Line&amp;Pheonix'!L2085,Rate!$B$3:$M$3,0))*O2085)),"")</f>
        <v/>
      </c>
      <c r="T2085" s="42" t="str">
        <f t="shared" si="103"/>
        <v/>
      </c>
    </row>
    <row r="2086" spans="16:20">
      <c r="P2086" s="41" t="str">
        <f t="shared" si="101"/>
        <v/>
      </c>
      <c r="Q2086" s="41" t="str">
        <f t="shared" si="102"/>
        <v/>
      </c>
      <c r="R2086" s="41" t="str">
        <f>IFERROR(IF(K2086="handling and wharfage",SUM(P2086:Q2086),IF(OR(K2086="tank",K2086="car",K2086="boat"),INDEX(Rate!$B$4:$M$25,MATCH('Line&amp;Pheonix'!N2086,Rate!$A$4:$A$25,0),MATCH('Line&amp;Pheonix'!L2086,Rate!$B$3:$M$3,0))*O2086*0.8,INDEX(Rate!$B$4:$M$25,MATCH('Line&amp;Pheonix'!N2086,Rate!$A$4:$A$25,0),MATCH('Line&amp;Pheonix'!L2086,Rate!$B$3:$M$3,0))*O2086)),"")</f>
        <v/>
      </c>
      <c r="T2086" s="42" t="str">
        <f t="shared" si="103"/>
        <v/>
      </c>
    </row>
    <row r="2087" spans="16:20">
      <c r="P2087" s="41" t="str">
        <f t="shared" si="101"/>
        <v/>
      </c>
      <c r="Q2087" s="41" t="str">
        <f t="shared" si="102"/>
        <v/>
      </c>
      <c r="R2087" s="41" t="str">
        <f>IFERROR(IF(K2087="handling and wharfage",SUM(P2087:Q2087),IF(OR(K2087="tank",K2087="car",K2087="boat"),INDEX(Rate!$B$4:$M$25,MATCH('Line&amp;Pheonix'!N2087,Rate!$A$4:$A$25,0),MATCH('Line&amp;Pheonix'!L2087,Rate!$B$3:$M$3,0))*O2087*0.8,INDEX(Rate!$B$4:$M$25,MATCH('Line&amp;Pheonix'!N2087,Rate!$A$4:$A$25,0),MATCH('Line&amp;Pheonix'!L2087,Rate!$B$3:$M$3,0))*O2087)),"")</f>
        <v/>
      </c>
      <c r="T2087" s="42" t="str">
        <f t="shared" si="103"/>
        <v/>
      </c>
    </row>
    <row r="2088" spans="16:20">
      <c r="P2088" s="41" t="str">
        <f t="shared" si="101"/>
        <v/>
      </c>
      <c r="Q2088" s="41" t="str">
        <f t="shared" si="102"/>
        <v/>
      </c>
      <c r="R2088" s="41" t="str">
        <f>IFERROR(IF(K2088="handling and wharfage",SUM(P2088:Q2088),IF(OR(K2088="tank",K2088="car",K2088="boat"),INDEX(Rate!$B$4:$M$25,MATCH('Line&amp;Pheonix'!N2088,Rate!$A$4:$A$25,0),MATCH('Line&amp;Pheonix'!L2088,Rate!$B$3:$M$3,0))*O2088*0.8,INDEX(Rate!$B$4:$M$25,MATCH('Line&amp;Pheonix'!N2088,Rate!$A$4:$A$25,0),MATCH('Line&amp;Pheonix'!L2088,Rate!$B$3:$M$3,0))*O2088)),"")</f>
        <v/>
      </c>
      <c r="T2088" s="42" t="str">
        <f t="shared" si="103"/>
        <v/>
      </c>
    </row>
    <row r="2089" spans="16:20">
      <c r="P2089" s="41" t="str">
        <f t="shared" si="101"/>
        <v/>
      </c>
      <c r="Q2089" s="41" t="str">
        <f t="shared" si="102"/>
        <v/>
      </c>
      <c r="R2089" s="41" t="str">
        <f>IFERROR(IF(K2089="handling and wharfage",SUM(P2089:Q2089),IF(OR(K2089="tank",K2089="car",K2089="boat"),INDEX(Rate!$B$4:$M$25,MATCH('Line&amp;Pheonix'!N2089,Rate!$A$4:$A$25,0),MATCH('Line&amp;Pheonix'!L2089,Rate!$B$3:$M$3,0))*O2089*0.8,INDEX(Rate!$B$4:$M$25,MATCH('Line&amp;Pheonix'!N2089,Rate!$A$4:$A$25,0),MATCH('Line&amp;Pheonix'!L2089,Rate!$B$3:$M$3,0))*O2089)),"")</f>
        <v/>
      </c>
      <c r="T2089" s="42" t="str">
        <f t="shared" si="103"/>
        <v/>
      </c>
    </row>
    <row r="2090" spans="16:20">
      <c r="P2090" s="41" t="str">
        <f t="shared" si="101"/>
        <v/>
      </c>
      <c r="Q2090" s="41" t="str">
        <f t="shared" si="102"/>
        <v/>
      </c>
      <c r="R2090" s="41" t="str">
        <f>IFERROR(IF(K2090="handling and wharfage",SUM(P2090:Q2090),IF(OR(K2090="tank",K2090="car",K2090="boat"),INDEX(Rate!$B$4:$M$25,MATCH('Line&amp;Pheonix'!N2090,Rate!$A$4:$A$25,0),MATCH('Line&amp;Pheonix'!L2090,Rate!$B$3:$M$3,0))*O2090*0.8,INDEX(Rate!$B$4:$M$25,MATCH('Line&amp;Pheonix'!N2090,Rate!$A$4:$A$25,0),MATCH('Line&amp;Pheonix'!L2090,Rate!$B$3:$M$3,0))*O2090)),"")</f>
        <v/>
      </c>
      <c r="T2090" s="42" t="str">
        <f t="shared" si="103"/>
        <v/>
      </c>
    </row>
    <row r="2091" spans="16:20">
      <c r="P2091" s="41" t="str">
        <f t="shared" si="101"/>
        <v/>
      </c>
      <c r="Q2091" s="41" t="str">
        <f t="shared" si="102"/>
        <v/>
      </c>
      <c r="R2091" s="41" t="str">
        <f>IFERROR(IF(K2091="handling and wharfage",SUM(P2091:Q2091),IF(OR(K2091="tank",K2091="car",K2091="boat"),INDEX(Rate!$B$4:$M$25,MATCH('Line&amp;Pheonix'!N2091,Rate!$A$4:$A$25,0),MATCH('Line&amp;Pheonix'!L2091,Rate!$B$3:$M$3,0))*O2091*0.8,INDEX(Rate!$B$4:$M$25,MATCH('Line&amp;Pheonix'!N2091,Rate!$A$4:$A$25,0),MATCH('Line&amp;Pheonix'!L2091,Rate!$B$3:$M$3,0))*O2091)),"")</f>
        <v/>
      </c>
      <c r="T2091" s="42" t="str">
        <f t="shared" si="103"/>
        <v/>
      </c>
    </row>
    <row r="2092" spans="16:20">
      <c r="P2092" s="41" t="str">
        <f t="shared" si="101"/>
        <v/>
      </c>
      <c r="Q2092" s="41" t="str">
        <f t="shared" si="102"/>
        <v/>
      </c>
      <c r="R2092" s="41" t="str">
        <f>IFERROR(IF(K2092="handling and wharfage",SUM(P2092:Q2092),IF(OR(K2092="tank",K2092="car",K2092="boat"),INDEX(Rate!$B$4:$M$25,MATCH('Line&amp;Pheonix'!N2092,Rate!$A$4:$A$25,0),MATCH('Line&amp;Pheonix'!L2092,Rate!$B$3:$M$3,0))*O2092*0.8,INDEX(Rate!$B$4:$M$25,MATCH('Line&amp;Pheonix'!N2092,Rate!$A$4:$A$25,0),MATCH('Line&amp;Pheonix'!L2092,Rate!$B$3:$M$3,0))*O2092)),"")</f>
        <v/>
      </c>
      <c r="T2092" s="42" t="str">
        <f t="shared" si="103"/>
        <v/>
      </c>
    </row>
    <row r="2093" spans="16:20">
      <c r="P2093" s="41" t="str">
        <f t="shared" si="101"/>
        <v/>
      </c>
      <c r="Q2093" s="41" t="str">
        <f t="shared" si="102"/>
        <v/>
      </c>
      <c r="R2093" s="41" t="str">
        <f>IFERROR(IF(K2093="handling and wharfage",SUM(P2093:Q2093),IF(OR(K2093="tank",K2093="car",K2093="boat"),INDEX(Rate!$B$4:$M$25,MATCH('Line&amp;Pheonix'!N2093,Rate!$A$4:$A$25,0),MATCH('Line&amp;Pheonix'!L2093,Rate!$B$3:$M$3,0))*O2093*0.8,INDEX(Rate!$B$4:$M$25,MATCH('Line&amp;Pheonix'!N2093,Rate!$A$4:$A$25,0),MATCH('Line&amp;Pheonix'!L2093,Rate!$B$3:$M$3,0))*O2093)),"")</f>
        <v/>
      </c>
      <c r="T2093" s="42" t="str">
        <f t="shared" si="103"/>
        <v/>
      </c>
    </row>
    <row r="2094" spans="16:20">
      <c r="P2094" s="41" t="str">
        <f t="shared" si="101"/>
        <v/>
      </c>
      <c r="Q2094" s="41" t="str">
        <f t="shared" si="102"/>
        <v/>
      </c>
      <c r="R2094" s="41" t="str">
        <f>IFERROR(IF(K2094="handling and wharfage",SUM(P2094:Q2094),IF(OR(K2094="tank",K2094="car",K2094="boat"),INDEX(Rate!$B$4:$M$25,MATCH('Line&amp;Pheonix'!N2094,Rate!$A$4:$A$25,0),MATCH('Line&amp;Pheonix'!L2094,Rate!$B$3:$M$3,0))*O2094*0.8,INDEX(Rate!$B$4:$M$25,MATCH('Line&amp;Pheonix'!N2094,Rate!$A$4:$A$25,0),MATCH('Line&amp;Pheonix'!L2094,Rate!$B$3:$M$3,0))*O2094)),"")</f>
        <v/>
      </c>
      <c r="T2094" s="42" t="str">
        <f t="shared" si="103"/>
        <v/>
      </c>
    </row>
    <row r="2095" spans="16:20">
      <c r="P2095" s="41" t="str">
        <f t="shared" si="101"/>
        <v/>
      </c>
      <c r="Q2095" s="41" t="str">
        <f t="shared" si="102"/>
        <v/>
      </c>
      <c r="R2095" s="41" t="str">
        <f>IFERROR(IF(K2095="handling and wharfage",SUM(P2095:Q2095),IF(OR(K2095="tank",K2095="car",K2095="boat"),INDEX(Rate!$B$4:$M$25,MATCH('Line&amp;Pheonix'!N2095,Rate!$A$4:$A$25,0),MATCH('Line&amp;Pheonix'!L2095,Rate!$B$3:$M$3,0))*O2095*0.8,INDEX(Rate!$B$4:$M$25,MATCH('Line&amp;Pheonix'!N2095,Rate!$A$4:$A$25,0),MATCH('Line&amp;Pheonix'!L2095,Rate!$B$3:$M$3,0))*O2095)),"")</f>
        <v/>
      </c>
      <c r="T2095" s="42" t="str">
        <f t="shared" si="103"/>
        <v/>
      </c>
    </row>
    <row r="2096" spans="16:20">
      <c r="P2096" s="41" t="str">
        <f t="shared" si="101"/>
        <v/>
      </c>
      <c r="Q2096" s="41" t="str">
        <f t="shared" si="102"/>
        <v/>
      </c>
      <c r="R2096" s="41" t="str">
        <f>IFERROR(IF(K2096="handling and wharfage",SUM(P2096:Q2096),IF(OR(K2096="tank",K2096="car",K2096="boat"),INDEX(Rate!$B$4:$M$25,MATCH('Line&amp;Pheonix'!N2096,Rate!$A$4:$A$25,0),MATCH('Line&amp;Pheonix'!L2096,Rate!$B$3:$M$3,0))*O2096*0.8,INDEX(Rate!$B$4:$M$25,MATCH('Line&amp;Pheonix'!N2096,Rate!$A$4:$A$25,0),MATCH('Line&amp;Pheonix'!L2096,Rate!$B$3:$M$3,0))*O2096)),"")</f>
        <v/>
      </c>
      <c r="T2096" s="42" t="str">
        <f t="shared" si="103"/>
        <v/>
      </c>
    </row>
    <row r="2097" spans="16:20">
      <c r="P2097" s="41" t="str">
        <f t="shared" si="101"/>
        <v/>
      </c>
      <c r="Q2097" s="41" t="str">
        <f t="shared" si="102"/>
        <v/>
      </c>
      <c r="R2097" s="41" t="str">
        <f>IFERROR(IF(K2097="handling and wharfage",SUM(P2097:Q2097),IF(OR(K2097="tank",K2097="car",K2097="boat"),INDEX(Rate!$B$4:$M$25,MATCH('Line&amp;Pheonix'!N2097,Rate!$A$4:$A$25,0),MATCH('Line&amp;Pheonix'!L2097,Rate!$B$3:$M$3,0))*O2097*0.8,INDEX(Rate!$B$4:$M$25,MATCH('Line&amp;Pheonix'!N2097,Rate!$A$4:$A$25,0),MATCH('Line&amp;Pheonix'!L2097,Rate!$B$3:$M$3,0))*O2097)),"")</f>
        <v/>
      </c>
      <c r="T2097" s="42" t="str">
        <f t="shared" si="103"/>
        <v/>
      </c>
    </row>
    <row r="2098" spans="16:20">
      <c r="P2098" s="41" t="str">
        <f t="shared" ref="P2098:P2161" si="104">IF(OR(K2098="handling and wharfage",K2098="rau handling and wharfage"),O2098*42.1,"")</f>
        <v/>
      </c>
      <c r="Q2098" s="41" t="str">
        <f t="shared" ref="Q2098:Q2161" si="105">IF(K2098&lt;&gt;"handling and wharfage","",O2098*3.5)</f>
        <v/>
      </c>
      <c r="R2098" s="41" t="str">
        <f>IFERROR(IF(K2098="handling and wharfage",SUM(P2098:Q2098),IF(OR(K2098="tank",K2098="car",K2098="boat"),INDEX(Rate!$B$4:$M$25,MATCH('Line&amp;Pheonix'!N2098,Rate!$A$4:$A$25,0),MATCH('Line&amp;Pheonix'!L2098,Rate!$B$3:$M$3,0))*O2098*0.8,INDEX(Rate!$B$4:$M$25,MATCH('Line&amp;Pheonix'!N2098,Rate!$A$4:$A$25,0),MATCH('Line&amp;Pheonix'!L2098,Rate!$B$3:$M$3,0))*O2098)),"")</f>
        <v/>
      </c>
      <c r="T2098" s="42" t="str">
        <f t="shared" ref="T2098:T2161" si="106">IF(ISBLANK(K2098),"",IF(K2098&lt;&gt;"handling and wharfage","F0070000061A","E31180000331"))</f>
        <v/>
      </c>
    </row>
    <row r="2099" spans="16:20">
      <c r="P2099" s="41" t="str">
        <f t="shared" si="104"/>
        <v/>
      </c>
      <c r="Q2099" s="41" t="str">
        <f t="shared" si="105"/>
        <v/>
      </c>
      <c r="R2099" s="41" t="str">
        <f>IFERROR(IF(K2099="handling and wharfage",SUM(P2099:Q2099),IF(OR(K2099="tank",K2099="car",K2099="boat"),INDEX(Rate!$B$4:$M$25,MATCH('Line&amp;Pheonix'!N2099,Rate!$A$4:$A$25,0),MATCH('Line&amp;Pheonix'!L2099,Rate!$B$3:$M$3,0))*O2099*0.8,INDEX(Rate!$B$4:$M$25,MATCH('Line&amp;Pheonix'!N2099,Rate!$A$4:$A$25,0),MATCH('Line&amp;Pheonix'!L2099,Rate!$B$3:$M$3,0))*O2099)),"")</f>
        <v/>
      </c>
      <c r="T2099" s="42" t="str">
        <f t="shared" si="106"/>
        <v/>
      </c>
    </row>
    <row r="2100" spans="16:20">
      <c r="P2100" s="41" t="str">
        <f t="shared" si="104"/>
        <v/>
      </c>
      <c r="Q2100" s="41" t="str">
        <f t="shared" si="105"/>
        <v/>
      </c>
      <c r="R2100" s="41" t="str">
        <f>IFERROR(IF(K2100="handling and wharfage",SUM(P2100:Q2100),IF(OR(K2100="tank",K2100="car",K2100="boat"),INDEX(Rate!$B$4:$M$25,MATCH('Line&amp;Pheonix'!N2100,Rate!$A$4:$A$25,0),MATCH('Line&amp;Pheonix'!L2100,Rate!$B$3:$M$3,0))*O2100*0.8,INDEX(Rate!$B$4:$M$25,MATCH('Line&amp;Pheonix'!N2100,Rate!$A$4:$A$25,0),MATCH('Line&amp;Pheonix'!L2100,Rate!$B$3:$M$3,0))*O2100)),"")</f>
        <v/>
      </c>
      <c r="T2100" s="42" t="str">
        <f t="shared" si="106"/>
        <v/>
      </c>
    </row>
    <row r="2101" spans="16:20">
      <c r="P2101" s="41" t="str">
        <f t="shared" si="104"/>
        <v/>
      </c>
      <c r="Q2101" s="41" t="str">
        <f t="shared" si="105"/>
        <v/>
      </c>
      <c r="R2101" s="41" t="str">
        <f>IFERROR(IF(K2101="handling and wharfage",SUM(P2101:Q2101),IF(OR(K2101="tank",K2101="car",K2101="boat"),INDEX(Rate!$B$4:$M$25,MATCH('Line&amp;Pheonix'!N2101,Rate!$A$4:$A$25,0),MATCH('Line&amp;Pheonix'!L2101,Rate!$B$3:$M$3,0))*O2101*0.8,INDEX(Rate!$B$4:$M$25,MATCH('Line&amp;Pheonix'!N2101,Rate!$A$4:$A$25,0),MATCH('Line&amp;Pheonix'!L2101,Rate!$B$3:$M$3,0))*O2101)),"")</f>
        <v/>
      </c>
      <c r="T2101" s="42" t="str">
        <f t="shared" si="106"/>
        <v/>
      </c>
    </row>
    <row r="2102" spans="16:20">
      <c r="P2102" s="41" t="str">
        <f t="shared" si="104"/>
        <v/>
      </c>
      <c r="Q2102" s="41" t="str">
        <f t="shared" si="105"/>
        <v/>
      </c>
      <c r="R2102" s="41" t="str">
        <f>IFERROR(IF(K2102="handling and wharfage",SUM(P2102:Q2102),IF(OR(K2102="tank",K2102="car",K2102="boat"),INDEX(Rate!$B$4:$M$25,MATCH('Line&amp;Pheonix'!N2102,Rate!$A$4:$A$25,0),MATCH('Line&amp;Pheonix'!L2102,Rate!$B$3:$M$3,0))*O2102*0.8,INDEX(Rate!$B$4:$M$25,MATCH('Line&amp;Pheonix'!N2102,Rate!$A$4:$A$25,0),MATCH('Line&amp;Pheonix'!L2102,Rate!$B$3:$M$3,0))*O2102)),"")</f>
        <v/>
      </c>
      <c r="T2102" s="42" t="str">
        <f t="shared" si="106"/>
        <v/>
      </c>
    </row>
    <row r="2103" spans="16:20">
      <c r="P2103" s="41" t="str">
        <f t="shared" si="104"/>
        <v/>
      </c>
      <c r="Q2103" s="41" t="str">
        <f t="shared" si="105"/>
        <v/>
      </c>
      <c r="R2103" s="41" t="str">
        <f>IFERROR(IF(K2103="handling and wharfage",SUM(P2103:Q2103),IF(OR(K2103="tank",K2103="car",K2103="boat"),INDEX(Rate!$B$4:$M$25,MATCH('Line&amp;Pheonix'!N2103,Rate!$A$4:$A$25,0),MATCH('Line&amp;Pheonix'!L2103,Rate!$B$3:$M$3,0))*O2103*0.8,INDEX(Rate!$B$4:$M$25,MATCH('Line&amp;Pheonix'!N2103,Rate!$A$4:$A$25,0),MATCH('Line&amp;Pheonix'!L2103,Rate!$B$3:$M$3,0))*O2103)),"")</f>
        <v/>
      </c>
      <c r="T2103" s="42" t="str">
        <f t="shared" si="106"/>
        <v/>
      </c>
    </row>
    <row r="2104" spans="16:20">
      <c r="P2104" s="41" t="str">
        <f t="shared" si="104"/>
        <v/>
      </c>
      <c r="Q2104" s="41" t="str">
        <f t="shared" si="105"/>
        <v/>
      </c>
      <c r="R2104" s="41" t="str">
        <f>IFERROR(IF(K2104="handling and wharfage",SUM(P2104:Q2104),IF(OR(K2104="tank",K2104="car",K2104="boat"),INDEX(Rate!$B$4:$M$25,MATCH('Line&amp;Pheonix'!N2104,Rate!$A$4:$A$25,0),MATCH('Line&amp;Pheonix'!L2104,Rate!$B$3:$M$3,0))*O2104*0.8,INDEX(Rate!$B$4:$M$25,MATCH('Line&amp;Pheonix'!N2104,Rate!$A$4:$A$25,0),MATCH('Line&amp;Pheonix'!L2104,Rate!$B$3:$M$3,0))*O2104)),"")</f>
        <v/>
      </c>
      <c r="T2104" s="42" t="str">
        <f t="shared" si="106"/>
        <v/>
      </c>
    </row>
    <row r="2105" spans="16:20">
      <c r="P2105" s="41" t="str">
        <f t="shared" si="104"/>
        <v/>
      </c>
      <c r="Q2105" s="41" t="str">
        <f t="shared" si="105"/>
        <v/>
      </c>
      <c r="R2105" s="41" t="str">
        <f>IFERROR(IF(K2105="handling and wharfage",SUM(P2105:Q2105),IF(OR(K2105="tank",K2105="car",K2105="boat"),INDEX(Rate!$B$4:$M$25,MATCH('Line&amp;Pheonix'!N2105,Rate!$A$4:$A$25,0),MATCH('Line&amp;Pheonix'!L2105,Rate!$B$3:$M$3,0))*O2105*0.8,INDEX(Rate!$B$4:$M$25,MATCH('Line&amp;Pheonix'!N2105,Rate!$A$4:$A$25,0),MATCH('Line&amp;Pheonix'!L2105,Rate!$B$3:$M$3,0))*O2105)),"")</f>
        <v/>
      </c>
      <c r="T2105" s="42" t="str">
        <f t="shared" si="106"/>
        <v/>
      </c>
    </row>
    <row r="2106" spans="16:20">
      <c r="P2106" s="41" t="str">
        <f t="shared" si="104"/>
        <v/>
      </c>
      <c r="Q2106" s="41" t="str">
        <f t="shared" si="105"/>
        <v/>
      </c>
      <c r="R2106" s="41" t="str">
        <f>IFERROR(IF(K2106="handling and wharfage",SUM(P2106:Q2106),IF(OR(K2106="tank",K2106="car",K2106="boat"),INDEX(Rate!$B$4:$M$25,MATCH('Line&amp;Pheonix'!N2106,Rate!$A$4:$A$25,0),MATCH('Line&amp;Pheonix'!L2106,Rate!$B$3:$M$3,0))*O2106*0.8,INDEX(Rate!$B$4:$M$25,MATCH('Line&amp;Pheonix'!N2106,Rate!$A$4:$A$25,0),MATCH('Line&amp;Pheonix'!L2106,Rate!$B$3:$M$3,0))*O2106)),"")</f>
        <v/>
      </c>
      <c r="T2106" s="42" t="str">
        <f t="shared" si="106"/>
        <v/>
      </c>
    </row>
    <row r="2107" spans="16:20">
      <c r="P2107" s="41" t="str">
        <f t="shared" si="104"/>
        <v/>
      </c>
      <c r="Q2107" s="41" t="str">
        <f t="shared" si="105"/>
        <v/>
      </c>
      <c r="R2107" s="41" t="str">
        <f>IFERROR(IF(K2107="handling and wharfage",SUM(P2107:Q2107),IF(OR(K2107="tank",K2107="car",K2107="boat"),INDEX(Rate!$B$4:$M$25,MATCH('Line&amp;Pheonix'!N2107,Rate!$A$4:$A$25,0),MATCH('Line&amp;Pheonix'!L2107,Rate!$B$3:$M$3,0))*O2107*0.8,INDEX(Rate!$B$4:$M$25,MATCH('Line&amp;Pheonix'!N2107,Rate!$A$4:$A$25,0),MATCH('Line&amp;Pheonix'!L2107,Rate!$B$3:$M$3,0))*O2107)),"")</f>
        <v/>
      </c>
      <c r="T2107" s="42" t="str">
        <f t="shared" si="106"/>
        <v/>
      </c>
    </row>
    <row r="2108" spans="16:20">
      <c r="P2108" s="41" t="str">
        <f t="shared" si="104"/>
        <v/>
      </c>
      <c r="Q2108" s="41" t="str">
        <f t="shared" si="105"/>
        <v/>
      </c>
      <c r="R2108" s="41" t="str">
        <f>IFERROR(IF(K2108="handling and wharfage",SUM(P2108:Q2108),IF(OR(K2108="tank",K2108="car",K2108="boat"),INDEX(Rate!$B$4:$M$25,MATCH('Line&amp;Pheonix'!N2108,Rate!$A$4:$A$25,0),MATCH('Line&amp;Pheonix'!L2108,Rate!$B$3:$M$3,0))*O2108*0.8,INDEX(Rate!$B$4:$M$25,MATCH('Line&amp;Pheonix'!N2108,Rate!$A$4:$A$25,0),MATCH('Line&amp;Pheonix'!L2108,Rate!$B$3:$M$3,0))*O2108)),"")</f>
        <v/>
      </c>
      <c r="T2108" s="42" t="str">
        <f t="shared" si="106"/>
        <v/>
      </c>
    </row>
    <row r="2109" spans="16:20">
      <c r="P2109" s="41" t="str">
        <f t="shared" si="104"/>
        <v/>
      </c>
      <c r="Q2109" s="41" t="str">
        <f t="shared" si="105"/>
        <v/>
      </c>
      <c r="R2109" s="41" t="str">
        <f>IFERROR(IF(K2109="handling and wharfage",SUM(P2109:Q2109),IF(OR(K2109="tank",K2109="car",K2109="boat"),INDEX(Rate!$B$4:$M$25,MATCH('Line&amp;Pheonix'!N2109,Rate!$A$4:$A$25,0),MATCH('Line&amp;Pheonix'!L2109,Rate!$B$3:$M$3,0))*O2109*0.8,INDEX(Rate!$B$4:$M$25,MATCH('Line&amp;Pheonix'!N2109,Rate!$A$4:$A$25,0),MATCH('Line&amp;Pheonix'!L2109,Rate!$B$3:$M$3,0))*O2109)),"")</f>
        <v/>
      </c>
      <c r="T2109" s="42" t="str">
        <f t="shared" si="106"/>
        <v/>
      </c>
    </row>
    <row r="2110" spans="16:20">
      <c r="P2110" s="41" t="str">
        <f t="shared" si="104"/>
        <v/>
      </c>
      <c r="Q2110" s="41" t="str">
        <f t="shared" si="105"/>
        <v/>
      </c>
      <c r="R2110" s="41" t="str">
        <f>IFERROR(IF(K2110="handling and wharfage",SUM(P2110:Q2110),IF(OR(K2110="tank",K2110="car",K2110="boat"),INDEX(Rate!$B$4:$M$25,MATCH('Line&amp;Pheonix'!N2110,Rate!$A$4:$A$25,0),MATCH('Line&amp;Pheonix'!L2110,Rate!$B$3:$M$3,0))*O2110*0.8,INDEX(Rate!$B$4:$M$25,MATCH('Line&amp;Pheonix'!N2110,Rate!$A$4:$A$25,0),MATCH('Line&amp;Pheonix'!L2110,Rate!$B$3:$M$3,0))*O2110)),"")</f>
        <v/>
      </c>
      <c r="T2110" s="42" t="str">
        <f t="shared" si="106"/>
        <v/>
      </c>
    </row>
    <row r="2111" spans="16:20">
      <c r="P2111" s="41" t="str">
        <f t="shared" si="104"/>
        <v/>
      </c>
      <c r="Q2111" s="41" t="str">
        <f t="shared" si="105"/>
        <v/>
      </c>
      <c r="R2111" s="41" t="str">
        <f>IFERROR(IF(K2111="handling and wharfage",SUM(P2111:Q2111),IF(OR(K2111="tank",K2111="car",K2111="boat"),INDEX(Rate!$B$4:$M$25,MATCH('Line&amp;Pheonix'!N2111,Rate!$A$4:$A$25,0),MATCH('Line&amp;Pheonix'!L2111,Rate!$B$3:$M$3,0))*O2111*0.8,INDEX(Rate!$B$4:$M$25,MATCH('Line&amp;Pheonix'!N2111,Rate!$A$4:$A$25,0),MATCH('Line&amp;Pheonix'!L2111,Rate!$B$3:$M$3,0))*O2111)),"")</f>
        <v/>
      </c>
      <c r="T2111" s="42" t="str">
        <f t="shared" si="106"/>
        <v/>
      </c>
    </row>
    <row r="2112" spans="16:20">
      <c r="P2112" s="41" t="str">
        <f t="shared" si="104"/>
        <v/>
      </c>
      <c r="Q2112" s="41" t="str">
        <f t="shared" si="105"/>
        <v/>
      </c>
      <c r="R2112" s="41" t="str">
        <f>IFERROR(IF(K2112="handling and wharfage",SUM(P2112:Q2112),IF(OR(K2112="tank",K2112="car",K2112="boat"),INDEX(Rate!$B$4:$M$25,MATCH('Line&amp;Pheonix'!N2112,Rate!$A$4:$A$25,0),MATCH('Line&amp;Pheonix'!L2112,Rate!$B$3:$M$3,0))*O2112*0.8,INDEX(Rate!$B$4:$M$25,MATCH('Line&amp;Pheonix'!N2112,Rate!$A$4:$A$25,0),MATCH('Line&amp;Pheonix'!L2112,Rate!$B$3:$M$3,0))*O2112)),"")</f>
        <v/>
      </c>
      <c r="T2112" s="42" t="str">
        <f t="shared" si="106"/>
        <v/>
      </c>
    </row>
    <row r="2113" spans="16:20">
      <c r="P2113" s="41" t="str">
        <f t="shared" si="104"/>
        <v/>
      </c>
      <c r="Q2113" s="41" t="str">
        <f t="shared" si="105"/>
        <v/>
      </c>
      <c r="R2113" s="41" t="str">
        <f>IFERROR(IF(K2113="handling and wharfage",SUM(P2113:Q2113),IF(OR(K2113="tank",K2113="car",K2113="boat"),INDEX(Rate!$B$4:$M$25,MATCH('Line&amp;Pheonix'!N2113,Rate!$A$4:$A$25,0),MATCH('Line&amp;Pheonix'!L2113,Rate!$B$3:$M$3,0))*O2113*0.8,INDEX(Rate!$B$4:$M$25,MATCH('Line&amp;Pheonix'!N2113,Rate!$A$4:$A$25,0),MATCH('Line&amp;Pheonix'!L2113,Rate!$B$3:$M$3,0))*O2113)),"")</f>
        <v/>
      </c>
      <c r="T2113" s="42" t="str">
        <f t="shared" si="106"/>
        <v/>
      </c>
    </row>
    <row r="2114" spans="16:20">
      <c r="P2114" s="41" t="str">
        <f t="shared" si="104"/>
        <v/>
      </c>
      <c r="Q2114" s="41" t="str">
        <f t="shared" si="105"/>
        <v/>
      </c>
      <c r="R2114" s="41" t="str">
        <f>IFERROR(IF(K2114="handling and wharfage",SUM(P2114:Q2114),IF(OR(K2114="tank",K2114="car",K2114="boat"),INDEX(Rate!$B$4:$M$25,MATCH('Line&amp;Pheonix'!N2114,Rate!$A$4:$A$25,0),MATCH('Line&amp;Pheonix'!L2114,Rate!$B$3:$M$3,0))*O2114*0.8,INDEX(Rate!$B$4:$M$25,MATCH('Line&amp;Pheonix'!N2114,Rate!$A$4:$A$25,0),MATCH('Line&amp;Pheonix'!L2114,Rate!$B$3:$M$3,0))*O2114)),"")</f>
        <v/>
      </c>
      <c r="T2114" s="42" t="str">
        <f t="shared" si="106"/>
        <v/>
      </c>
    </row>
    <row r="2115" spans="16:20">
      <c r="P2115" s="41" t="str">
        <f t="shared" si="104"/>
        <v/>
      </c>
      <c r="Q2115" s="41" t="str">
        <f t="shared" si="105"/>
        <v/>
      </c>
      <c r="R2115" s="41" t="str">
        <f>IFERROR(IF(K2115="handling and wharfage",SUM(P2115:Q2115),IF(OR(K2115="tank",K2115="car",K2115="boat"),INDEX(Rate!$B$4:$M$25,MATCH('Line&amp;Pheonix'!N2115,Rate!$A$4:$A$25,0),MATCH('Line&amp;Pheonix'!L2115,Rate!$B$3:$M$3,0))*O2115*0.8,INDEX(Rate!$B$4:$M$25,MATCH('Line&amp;Pheonix'!N2115,Rate!$A$4:$A$25,0),MATCH('Line&amp;Pheonix'!L2115,Rate!$B$3:$M$3,0))*O2115)),"")</f>
        <v/>
      </c>
      <c r="T2115" s="42" t="str">
        <f t="shared" si="106"/>
        <v/>
      </c>
    </row>
    <row r="2116" spans="16:20">
      <c r="P2116" s="41" t="str">
        <f t="shared" si="104"/>
        <v/>
      </c>
      <c r="Q2116" s="41" t="str">
        <f t="shared" si="105"/>
        <v/>
      </c>
      <c r="R2116" s="41" t="str">
        <f>IFERROR(IF(K2116="handling and wharfage",SUM(P2116:Q2116),IF(OR(K2116="tank",K2116="car",K2116="boat"),INDEX(Rate!$B$4:$M$25,MATCH('Line&amp;Pheonix'!N2116,Rate!$A$4:$A$25,0),MATCH('Line&amp;Pheonix'!L2116,Rate!$B$3:$M$3,0))*O2116*0.8,INDEX(Rate!$B$4:$M$25,MATCH('Line&amp;Pheonix'!N2116,Rate!$A$4:$A$25,0),MATCH('Line&amp;Pheonix'!L2116,Rate!$B$3:$M$3,0))*O2116)),"")</f>
        <v/>
      </c>
      <c r="T2116" s="42" t="str">
        <f t="shared" si="106"/>
        <v/>
      </c>
    </row>
    <row r="2117" spans="16:20">
      <c r="P2117" s="41" t="str">
        <f t="shared" si="104"/>
        <v/>
      </c>
      <c r="Q2117" s="41" t="str">
        <f t="shared" si="105"/>
        <v/>
      </c>
      <c r="R2117" s="41" t="str">
        <f>IFERROR(IF(K2117="handling and wharfage",SUM(P2117:Q2117),IF(OR(K2117="tank",K2117="car",K2117="boat"),INDEX(Rate!$B$4:$M$25,MATCH('Line&amp;Pheonix'!N2117,Rate!$A$4:$A$25,0),MATCH('Line&amp;Pheonix'!L2117,Rate!$B$3:$M$3,0))*O2117*0.8,INDEX(Rate!$B$4:$M$25,MATCH('Line&amp;Pheonix'!N2117,Rate!$A$4:$A$25,0),MATCH('Line&amp;Pheonix'!L2117,Rate!$B$3:$M$3,0))*O2117)),"")</f>
        <v/>
      </c>
      <c r="T2117" s="42" t="str">
        <f t="shared" si="106"/>
        <v/>
      </c>
    </row>
    <row r="2118" spans="16:20">
      <c r="P2118" s="41" t="str">
        <f t="shared" si="104"/>
        <v/>
      </c>
      <c r="Q2118" s="41" t="str">
        <f t="shared" si="105"/>
        <v/>
      </c>
      <c r="R2118" s="41" t="str">
        <f>IFERROR(IF(K2118="handling and wharfage",SUM(P2118:Q2118),IF(OR(K2118="tank",K2118="car",K2118="boat"),INDEX(Rate!$B$4:$M$25,MATCH('Line&amp;Pheonix'!N2118,Rate!$A$4:$A$25,0),MATCH('Line&amp;Pheonix'!L2118,Rate!$B$3:$M$3,0))*O2118*0.8,INDEX(Rate!$B$4:$M$25,MATCH('Line&amp;Pheonix'!N2118,Rate!$A$4:$A$25,0),MATCH('Line&amp;Pheonix'!L2118,Rate!$B$3:$M$3,0))*O2118)),"")</f>
        <v/>
      </c>
      <c r="T2118" s="42" t="str">
        <f t="shared" si="106"/>
        <v/>
      </c>
    </row>
    <row r="2119" spans="16:20">
      <c r="P2119" s="41" t="str">
        <f t="shared" si="104"/>
        <v/>
      </c>
      <c r="Q2119" s="41" t="str">
        <f t="shared" si="105"/>
        <v/>
      </c>
      <c r="R2119" s="41" t="str">
        <f>IFERROR(IF(K2119="handling and wharfage",SUM(P2119:Q2119),IF(OR(K2119="tank",K2119="car",K2119="boat"),INDEX(Rate!$B$4:$M$25,MATCH('Line&amp;Pheonix'!N2119,Rate!$A$4:$A$25,0),MATCH('Line&amp;Pheonix'!L2119,Rate!$B$3:$M$3,0))*O2119*0.8,INDEX(Rate!$B$4:$M$25,MATCH('Line&amp;Pheonix'!N2119,Rate!$A$4:$A$25,0),MATCH('Line&amp;Pheonix'!L2119,Rate!$B$3:$M$3,0))*O2119)),"")</f>
        <v/>
      </c>
      <c r="T2119" s="42" t="str">
        <f t="shared" si="106"/>
        <v/>
      </c>
    </row>
    <row r="2120" spans="16:20">
      <c r="P2120" s="41" t="str">
        <f t="shared" si="104"/>
        <v/>
      </c>
      <c r="Q2120" s="41" t="str">
        <f t="shared" si="105"/>
        <v/>
      </c>
      <c r="R2120" s="41" t="str">
        <f>IFERROR(IF(K2120="handling and wharfage",SUM(P2120:Q2120),IF(OR(K2120="tank",K2120="car",K2120="boat"),INDEX(Rate!$B$4:$M$25,MATCH('Line&amp;Pheonix'!N2120,Rate!$A$4:$A$25,0),MATCH('Line&amp;Pheonix'!L2120,Rate!$B$3:$M$3,0))*O2120*0.8,INDEX(Rate!$B$4:$M$25,MATCH('Line&amp;Pheonix'!N2120,Rate!$A$4:$A$25,0),MATCH('Line&amp;Pheonix'!L2120,Rate!$B$3:$M$3,0))*O2120)),"")</f>
        <v/>
      </c>
      <c r="T2120" s="42" t="str">
        <f t="shared" si="106"/>
        <v/>
      </c>
    </row>
    <row r="2121" spans="16:20">
      <c r="P2121" s="41" t="str">
        <f t="shared" si="104"/>
        <v/>
      </c>
      <c r="Q2121" s="41" t="str">
        <f t="shared" si="105"/>
        <v/>
      </c>
      <c r="R2121" s="41" t="str">
        <f>IFERROR(IF(K2121="handling and wharfage",SUM(P2121:Q2121),IF(OR(K2121="tank",K2121="car",K2121="boat"),INDEX(Rate!$B$4:$M$25,MATCH('Line&amp;Pheonix'!N2121,Rate!$A$4:$A$25,0),MATCH('Line&amp;Pheonix'!L2121,Rate!$B$3:$M$3,0))*O2121*0.8,INDEX(Rate!$B$4:$M$25,MATCH('Line&amp;Pheonix'!N2121,Rate!$A$4:$A$25,0),MATCH('Line&amp;Pheonix'!L2121,Rate!$B$3:$M$3,0))*O2121)),"")</f>
        <v/>
      </c>
      <c r="T2121" s="42" t="str">
        <f t="shared" si="106"/>
        <v/>
      </c>
    </row>
    <row r="2122" spans="16:20">
      <c r="P2122" s="41" t="str">
        <f t="shared" si="104"/>
        <v/>
      </c>
      <c r="Q2122" s="41" t="str">
        <f t="shared" si="105"/>
        <v/>
      </c>
      <c r="R2122" s="41" t="str">
        <f>IFERROR(IF(K2122="handling and wharfage",SUM(P2122:Q2122),IF(OR(K2122="tank",K2122="car",K2122="boat"),INDEX(Rate!$B$4:$M$25,MATCH('Line&amp;Pheonix'!N2122,Rate!$A$4:$A$25,0),MATCH('Line&amp;Pheonix'!L2122,Rate!$B$3:$M$3,0))*O2122*0.8,INDEX(Rate!$B$4:$M$25,MATCH('Line&amp;Pheonix'!N2122,Rate!$A$4:$A$25,0),MATCH('Line&amp;Pheonix'!L2122,Rate!$B$3:$M$3,0))*O2122)),"")</f>
        <v/>
      </c>
      <c r="T2122" s="42" t="str">
        <f t="shared" si="106"/>
        <v/>
      </c>
    </row>
    <row r="2123" spans="16:20">
      <c r="P2123" s="41" t="str">
        <f t="shared" si="104"/>
        <v/>
      </c>
      <c r="Q2123" s="41" t="str">
        <f t="shared" si="105"/>
        <v/>
      </c>
      <c r="R2123" s="41" t="str">
        <f>IFERROR(IF(K2123="handling and wharfage",SUM(P2123:Q2123),IF(OR(K2123="tank",K2123="car",K2123="boat"),INDEX(Rate!$B$4:$M$25,MATCH('Line&amp;Pheonix'!N2123,Rate!$A$4:$A$25,0),MATCH('Line&amp;Pheonix'!L2123,Rate!$B$3:$M$3,0))*O2123*0.8,INDEX(Rate!$B$4:$M$25,MATCH('Line&amp;Pheonix'!N2123,Rate!$A$4:$A$25,0),MATCH('Line&amp;Pheonix'!L2123,Rate!$B$3:$M$3,0))*O2123)),"")</f>
        <v/>
      </c>
      <c r="T2123" s="42" t="str">
        <f t="shared" si="106"/>
        <v/>
      </c>
    </row>
    <row r="2124" spans="16:20">
      <c r="P2124" s="41" t="str">
        <f t="shared" si="104"/>
        <v/>
      </c>
      <c r="Q2124" s="41" t="str">
        <f t="shared" si="105"/>
        <v/>
      </c>
      <c r="R2124" s="41" t="str">
        <f>IFERROR(IF(K2124="handling and wharfage",SUM(P2124:Q2124),IF(OR(K2124="tank",K2124="car",K2124="boat"),INDEX(Rate!$B$4:$M$25,MATCH('Line&amp;Pheonix'!N2124,Rate!$A$4:$A$25,0),MATCH('Line&amp;Pheonix'!L2124,Rate!$B$3:$M$3,0))*O2124*0.8,INDEX(Rate!$B$4:$M$25,MATCH('Line&amp;Pheonix'!N2124,Rate!$A$4:$A$25,0),MATCH('Line&amp;Pheonix'!L2124,Rate!$B$3:$M$3,0))*O2124)),"")</f>
        <v/>
      </c>
      <c r="T2124" s="42" t="str">
        <f t="shared" si="106"/>
        <v/>
      </c>
    </row>
    <row r="2125" spans="16:20">
      <c r="P2125" s="41" t="str">
        <f t="shared" si="104"/>
        <v/>
      </c>
      <c r="Q2125" s="41" t="str">
        <f t="shared" si="105"/>
        <v/>
      </c>
      <c r="R2125" s="41" t="str">
        <f>IFERROR(IF(K2125="handling and wharfage",SUM(P2125:Q2125),IF(OR(K2125="tank",K2125="car",K2125="boat"),INDEX(Rate!$B$4:$M$25,MATCH('Line&amp;Pheonix'!N2125,Rate!$A$4:$A$25,0),MATCH('Line&amp;Pheonix'!L2125,Rate!$B$3:$M$3,0))*O2125*0.8,INDEX(Rate!$B$4:$M$25,MATCH('Line&amp;Pheonix'!N2125,Rate!$A$4:$A$25,0),MATCH('Line&amp;Pheonix'!L2125,Rate!$B$3:$M$3,0))*O2125)),"")</f>
        <v/>
      </c>
      <c r="T2125" s="42" t="str">
        <f t="shared" si="106"/>
        <v/>
      </c>
    </row>
    <row r="2126" spans="16:20">
      <c r="P2126" s="41" t="str">
        <f t="shared" si="104"/>
        <v/>
      </c>
      <c r="Q2126" s="41" t="str">
        <f t="shared" si="105"/>
        <v/>
      </c>
      <c r="R2126" s="41" t="str">
        <f>IFERROR(IF(K2126="handling and wharfage",SUM(P2126:Q2126),IF(OR(K2126="tank",K2126="car",K2126="boat"),INDEX(Rate!$B$4:$M$25,MATCH('Line&amp;Pheonix'!N2126,Rate!$A$4:$A$25,0),MATCH('Line&amp;Pheonix'!L2126,Rate!$B$3:$M$3,0))*O2126*0.8,INDEX(Rate!$B$4:$M$25,MATCH('Line&amp;Pheonix'!N2126,Rate!$A$4:$A$25,0),MATCH('Line&amp;Pheonix'!L2126,Rate!$B$3:$M$3,0))*O2126)),"")</f>
        <v/>
      </c>
      <c r="T2126" s="42" t="str">
        <f t="shared" si="106"/>
        <v/>
      </c>
    </row>
    <row r="2127" spans="16:20">
      <c r="P2127" s="41" t="str">
        <f t="shared" si="104"/>
        <v/>
      </c>
      <c r="Q2127" s="41" t="str">
        <f t="shared" si="105"/>
        <v/>
      </c>
      <c r="R2127" s="41" t="str">
        <f>IFERROR(IF(K2127="handling and wharfage",SUM(P2127:Q2127),IF(OR(K2127="tank",K2127="car",K2127="boat"),INDEX(Rate!$B$4:$M$25,MATCH('Line&amp;Pheonix'!N2127,Rate!$A$4:$A$25,0),MATCH('Line&amp;Pheonix'!L2127,Rate!$B$3:$M$3,0))*O2127*0.8,INDEX(Rate!$B$4:$M$25,MATCH('Line&amp;Pheonix'!N2127,Rate!$A$4:$A$25,0),MATCH('Line&amp;Pheonix'!L2127,Rate!$B$3:$M$3,0))*O2127)),"")</f>
        <v/>
      </c>
      <c r="T2127" s="42" t="str">
        <f t="shared" si="106"/>
        <v/>
      </c>
    </row>
    <row r="2128" spans="16:20">
      <c r="P2128" s="41" t="str">
        <f t="shared" si="104"/>
        <v/>
      </c>
      <c r="Q2128" s="41" t="str">
        <f t="shared" si="105"/>
        <v/>
      </c>
      <c r="R2128" s="41" t="str">
        <f>IFERROR(IF(K2128="handling and wharfage",SUM(P2128:Q2128),IF(OR(K2128="tank",K2128="car",K2128="boat"),INDEX(Rate!$B$4:$M$25,MATCH('Line&amp;Pheonix'!N2128,Rate!$A$4:$A$25,0),MATCH('Line&amp;Pheonix'!L2128,Rate!$B$3:$M$3,0))*O2128*0.8,INDEX(Rate!$B$4:$M$25,MATCH('Line&amp;Pheonix'!N2128,Rate!$A$4:$A$25,0),MATCH('Line&amp;Pheonix'!L2128,Rate!$B$3:$M$3,0))*O2128)),"")</f>
        <v/>
      </c>
      <c r="T2128" s="42" t="str">
        <f t="shared" si="106"/>
        <v/>
      </c>
    </row>
    <row r="2129" spans="16:20">
      <c r="P2129" s="41" t="str">
        <f t="shared" si="104"/>
        <v/>
      </c>
      <c r="Q2129" s="41" t="str">
        <f t="shared" si="105"/>
        <v/>
      </c>
      <c r="R2129" s="41" t="str">
        <f>IFERROR(IF(K2129="handling and wharfage",SUM(P2129:Q2129),IF(OR(K2129="tank",K2129="car",K2129="boat"),INDEX(Rate!$B$4:$M$25,MATCH('Line&amp;Pheonix'!N2129,Rate!$A$4:$A$25,0),MATCH('Line&amp;Pheonix'!L2129,Rate!$B$3:$M$3,0))*O2129*0.8,INDEX(Rate!$B$4:$M$25,MATCH('Line&amp;Pheonix'!N2129,Rate!$A$4:$A$25,0),MATCH('Line&amp;Pheonix'!L2129,Rate!$B$3:$M$3,0))*O2129)),"")</f>
        <v/>
      </c>
      <c r="T2129" s="42" t="str">
        <f t="shared" si="106"/>
        <v/>
      </c>
    </row>
    <row r="2130" spans="16:20">
      <c r="P2130" s="41" t="str">
        <f t="shared" si="104"/>
        <v/>
      </c>
      <c r="Q2130" s="41" t="str">
        <f t="shared" si="105"/>
        <v/>
      </c>
      <c r="R2130" s="41" t="str">
        <f>IFERROR(IF(K2130="handling and wharfage",SUM(P2130:Q2130),IF(OR(K2130="tank",K2130="car",K2130="boat"),INDEX(Rate!$B$4:$M$25,MATCH('Line&amp;Pheonix'!N2130,Rate!$A$4:$A$25,0),MATCH('Line&amp;Pheonix'!L2130,Rate!$B$3:$M$3,0))*O2130*0.8,INDEX(Rate!$B$4:$M$25,MATCH('Line&amp;Pheonix'!N2130,Rate!$A$4:$A$25,0),MATCH('Line&amp;Pheonix'!L2130,Rate!$B$3:$M$3,0))*O2130)),"")</f>
        <v/>
      </c>
      <c r="T2130" s="42" t="str">
        <f t="shared" si="106"/>
        <v/>
      </c>
    </row>
    <row r="2131" spans="16:20">
      <c r="P2131" s="41" t="str">
        <f t="shared" si="104"/>
        <v/>
      </c>
      <c r="Q2131" s="41" t="str">
        <f t="shared" si="105"/>
        <v/>
      </c>
      <c r="R2131" s="41" t="str">
        <f>IFERROR(IF(K2131="handling and wharfage",SUM(P2131:Q2131),IF(OR(K2131="tank",K2131="car",K2131="boat"),INDEX(Rate!$B$4:$M$25,MATCH('Line&amp;Pheonix'!N2131,Rate!$A$4:$A$25,0),MATCH('Line&amp;Pheonix'!L2131,Rate!$B$3:$M$3,0))*O2131*0.8,INDEX(Rate!$B$4:$M$25,MATCH('Line&amp;Pheonix'!N2131,Rate!$A$4:$A$25,0),MATCH('Line&amp;Pheonix'!L2131,Rate!$B$3:$M$3,0))*O2131)),"")</f>
        <v/>
      </c>
      <c r="T2131" s="42" t="str">
        <f t="shared" si="106"/>
        <v/>
      </c>
    </row>
    <row r="2132" spans="16:20">
      <c r="P2132" s="41" t="str">
        <f t="shared" si="104"/>
        <v/>
      </c>
      <c r="Q2132" s="41" t="str">
        <f t="shared" si="105"/>
        <v/>
      </c>
      <c r="R2132" s="41" t="str">
        <f>IFERROR(IF(K2132="handling and wharfage",SUM(P2132:Q2132),IF(OR(K2132="tank",K2132="car",K2132="boat"),INDEX(Rate!$B$4:$M$25,MATCH('Line&amp;Pheonix'!N2132,Rate!$A$4:$A$25,0),MATCH('Line&amp;Pheonix'!L2132,Rate!$B$3:$M$3,0))*O2132*0.8,INDEX(Rate!$B$4:$M$25,MATCH('Line&amp;Pheonix'!N2132,Rate!$A$4:$A$25,0),MATCH('Line&amp;Pheonix'!L2132,Rate!$B$3:$M$3,0))*O2132)),"")</f>
        <v/>
      </c>
      <c r="T2132" s="42" t="str">
        <f t="shared" si="106"/>
        <v/>
      </c>
    </row>
    <row r="2133" spans="16:20">
      <c r="P2133" s="41" t="str">
        <f t="shared" si="104"/>
        <v/>
      </c>
      <c r="Q2133" s="41" t="str">
        <f t="shared" si="105"/>
        <v/>
      </c>
      <c r="R2133" s="41" t="str">
        <f>IFERROR(IF(K2133="handling and wharfage",SUM(P2133:Q2133),IF(OR(K2133="tank",K2133="car",K2133="boat"),INDEX(Rate!$B$4:$M$25,MATCH('Line&amp;Pheonix'!N2133,Rate!$A$4:$A$25,0),MATCH('Line&amp;Pheonix'!L2133,Rate!$B$3:$M$3,0))*O2133*0.8,INDEX(Rate!$B$4:$M$25,MATCH('Line&amp;Pheonix'!N2133,Rate!$A$4:$A$25,0),MATCH('Line&amp;Pheonix'!L2133,Rate!$B$3:$M$3,0))*O2133)),"")</f>
        <v/>
      </c>
      <c r="T2133" s="42" t="str">
        <f t="shared" si="106"/>
        <v/>
      </c>
    </row>
    <row r="2134" spans="16:20">
      <c r="P2134" s="41" t="str">
        <f t="shared" si="104"/>
        <v/>
      </c>
      <c r="Q2134" s="41" t="str">
        <f t="shared" si="105"/>
        <v/>
      </c>
      <c r="R2134" s="41" t="str">
        <f>IFERROR(IF(K2134="handling and wharfage",SUM(P2134:Q2134),IF(OR(K2134="tank",K2134="car",K2134="boat"),INDEX(Rate!$B$4:$M$25,MATCH('Line&amp;Pheonix'!N2134,Rate!$A$4:$A$25,0),MATCH('Line&amp;Pheonix'!L2134,Rate!$B$3:$M$3,0))*O2134*0.8,INDEX(Rate!$B$4:$M$25,MATCH('Line&amp;Pheonix'!N2134,Rate!$A$4:$A$25,0),MATCH('Line&amp;Pheonix'!L2134,Rate!$B$3:$M$3,0))*O2134)),"")</f>
        <v/>
      </c>
      <c r="T2134" s="42" t="str">
        <f t="shared" si="106"/>
        <v/>
      </c>
    </row>
    <row r="2135" spans="16:20">
      <c r="P2135" s="41" t="str">
        <f t="shared" si="104"/>
        <v/>
      </c>
      <c r="Q2135" s="41" t="str">
        <f t="shared" si="105"/>
        <v/>
      </c>
      <c r="R2135" s="41" t="str">
        <f>IFERROR(IF(K2135="handling and wharfage",SUM(P2135:Q2135),IF(OR(K2135="tank",K2135="car",K2135="boat"),INDEX(Rate!$B$4:$M$25,MATCH('Line&amp;Pheonix'!N2135,Rate!$A$4:$A$25,0),MATCH('Line&amp;Pheonix'!L2135,Rate!$B$3:$M$3,0))*O2135*0.8,INDEX(Rate!$B$4:$M$25,MATCH('Line&amp;Pheonix'!N2135,Rate!$A$4:$A$25,0),MATCH('Line&amp;Pheonix'!L2135,Rate!$B$3:$M$3,0))*O2135)),"")</f>
        <v/>
      </c>
      <c r="T2135" s="42" t="str">
        <f t="shared" si="106"/>
        <v/>
      </c>
    </row>
    <row r="2136" spans="16:20">
      <c r="P2136" s="41" t="str">
        <f t="shared" si="104"/>
        <v/>
      </c>
      <c r="Q2136" s="41" t="str">
        <f t="shared" si="105"/>
        <v/>
      </c>
      <c r="R2136" s="41" t="str">
        <f>IFERROR(IF(K2136="handling and wharfage",SUM(P2136:Q2136),IF(OR(K2136="tank",K2136="car",K2136="boat"),INDEX(Rate!$B$4:$M$25,MATCH('Line&amp;Pheonix'!N2136,Rate!$A$4:$A$25,0),MATCH('Line&amp;Pheonix'!L2136,Rate!$B$3:$M$3,0))*O2136*0.8,INDEX(Rate!$B$4:$M$25,MATCH('Line&amp;Pheonix'!N2136,Rate!$A$4:$A$25,0),MATCH('Line&amp;Pheonix'!L2136,Rate!$B$3:$M$3,0))*O2136)),"")</f>
        <v/>
      </c>
      <c r="T2136" s="42" t="str">
        <f t="shared" si="106"/>
        <v/>
      </c>
    </row>
    <row r="2137" spans="16:20">
      <c r="P2137" s="41" t="str">
        <f t="shared" si="104"/>
        <v/>
      </c>
      <c r="Q2137" s="41" t="str">
        <f t="shared" si="105"/>
        <v/>
      </c>
      <c r="R2137" s="41" t="str">
        <f>IFERROR(IF(K2137="handling and wharfage",SUM(P2137:Q2137),IF(OR(K2137="tank",K2137="car",K2137="boat"),INDEX(Rate!$B$4:$M$25,MATCH('Line&amp;Pheonix'!N2137,Rate!$A$4:$A$25,0),MATCH('Line&amp;Pheonix'!L2137,Rate!$B$3:$M$3,0))*O2137*0.8,INDEX(Rate!$B$4:$M$25,MATCH('Line&amp;Pheonix'!N2137,Rate!$A$4:$A$25,0),MATCH('Line&amp;Pheonix'!L2137,Rate!$B$3:$M$3,0))*O2137)),"")</f>
        <v/>
      </c>
      <c r="T2137" s="42" t="str">
        <f t="shared" si="106"/>
        <v/>
      </c>
    </row>
    <row r="2138" spans="16:20">
      <c r="P2138" s="41" t="str">
        <f t="shared" si="104"/>
        <v/>
      </c>
      <c r="Q2138" s="41" t="str">
        <f t="shared" si="105"/>
        <v/>
      </c>
      <c r="R2138" s="41" t="str">
        <f>IFERROR(IF(K2138="handling and wharfage",SUM(P2138:Q2138),IF(OR(K2138="tank",K2138="car",K2138="boat"),INDEX(Rate!$B$4:$M$25,MATCH('Line&amp;Pheonix'!N2138,Rate!$A$4:$A$25,0),MATCH('Line&amp;Pheonix'!L2138,Rate!$B$3:$M$3,0))*O2138*0.8,INDEX(Rate!$B$4:$M$25,MATCH('Line&amp;Pheonix'!N2138,Rate!$A$4:$A$25,0),MATCH('Line&amp;Pheonix'!L2138,Rate!$B$3:$M$3,0))*O2138)),"")</f>
        <v/>
      </c>
      <c r="T2138" s="42" t="str">
        <f t="shared" si="106"/>
        <v/>
      </c>
    </row>
    <row r="2139" spans="16:20">
      <c r="P2139" s="41" t="str">
        <f t="shared" si="104"/>
        <v/>
      </c>
      <c r="Q2139" s="41" t="str">
        <f t="shared" si="105"/>
        <v/>
      </c>
      <c r="R2139" s="41" t="str">
        <f>IFERROR(IF(K2139="handling and wharfage",SUM(P2139:Q2139),IF(OR(K2139="tank",K2139="car",K2139="boat"),INDEX(Rate!$B$4:$M$25,MATCH('Line&amp;Pheonix'!N2139,Rate!$A$4:$A$25,0),MATCH('Line&amp;Pheonix'!L2139,Rate!$B$3:$M$3,0))*O2139*0.8,INDEX(Rate!$B$4:$M$25,MATCH('Line&amp;Pheonix'!N2139,Rate!$A$4:$A$25,0),MATCH('Line&amp;Pheonix'!L2139,Rate!$B$3:$M$3,0))*O2139)),"")</f>
        <v/>
      </c>
      <c r="T2139" s="42" t="str">
        <f t="shared" si="106"/>
        <v/>
      </c>
    </row>
    <row r="2140" spans="16:20">
      <c r="P2140" s="41" t="str">
        <f t="shared" si="104"/>
        <v/>
      </c>
      <c r="Q2140" s="41" t="str">
        <f t="shared" si="105"/>
        <v/>
      </c>
      <c r="R2140" s="41" t="str">
        <f>IFERROR(IF(K2140="handling and wharfage",SUM(P2140:Q2140),IF(OR(K2140="tank",K2140="car",K2140="boat"),INDEX(Rate!$B$4:$M$25,MATCH('Line&amp;Pheonix'!N2140,Rate!$A$4:$A$25,0),MATCH('Line&amp;Pheonix'!L2140,Rate!$B$3:$M$3,0))*O2140*0.8,INDEX(Rate!$B$4:$M$25,MATCH('Line&amp;Pheonix'!N2140,Rate!$A$4:$A$25,0),MATCH('Line&amp;Pheonix'!L2140,Rate!$B$3:$M$3,0))*O2140)),"")</f>
        <v/>
      </c>
      <c r="T2140" s="42" t="str">
        <f t="shared" si="106"/>
        <v/>
      </c>
    </row>
    <row r="2141" spans="16:20">
      <c r="P2141" s="41" t="str">
        <f t="shared" si="104"/>
        <v/>
      </c>
      <c r="Q2141" s="41" t="str">
        <f t="shared" si="105"/>
        <v/>
      </c>
      <c r="R2141" s="41" t="str">
        <f>IFERROR(IF(K2141="handling and wharfage",SUM(P2141:Q2141),IF(OR(K2141="tank",K2141="car",K2141="boat"),INDEX(Rate!$B$4:$M$25,MATCH('Line&amp;Pheonix'!N2141,Rate!$A$4:$A$25,0),MATCH('Line&amp;Pheonix'!L2141,Rate!$B$3:$M$3,0))*O2141*0.8,INDEX(Rate!$B$4:$M$25,MATCH('Line&amp;Pheonix'!N2141,Rate!$A$4:$A$25,0),MATCH('Line&amp;Pheonix'!L2141,Rate!$B$3:$M$3,0))*O2141)),"")</f>
        <v/>
      </c>
      <c r="T2141" s="42" t="str">
        <f t="shared" si="106"/>
        <v/>
      </c>
    </row>
    <row r="2142" spans="16:20">
      <c r="P2142" s="41" t="str">
        <f t="shared" si="104"/>
        <v/>
      </c>
      <c r="Q2142" s="41" t="str">
        <f t="shared" si="105"/>
        <v/>
      </c>
      <c r="R2142" s="41" t="str">
        <f>IFERROR(IF(K2142="handling and wharfage",SUM(P2142:Q2142),IF(OR(K2142="tank",K2142="car",K2142="boat"),INDEX(Rate!$B$4:$M$25,MATCH('Line&amp;Pheonix'!N2142,Rate!$A$4:$A$25,0),MATCH('Line&amp;Pheonix'!L2142,Rate!$B$3:$M$3,0))*O2142*0.8,INDEX(Rate!$B$4:$M$25,MATCH('Line&amp;Pheonix'!N2142,Rate!$A$4:$A$25,0),MATCH('Line&amp;Pheonix'!L2142,Rate!$B$3:$M$3,0))*O2142)),"")</f>
        <v/>
      </c>
      <c r="T2142" s="42" t="str">
        <f t="shared" si="106"/>
        <v/>
      </c>
    </row>
    <row r="2143" spans="16:20">
      <c r="P2143" s="41" t="str">
        <f t="shared" si="104"/>
        <v/>
      </c>
      <c r="Q2143" s="41" t="str">
        <f t="shared" si="105"/>
        <v/>
      </c>
      <c r="R2143" s="41" t="str">
        <f>IFERROR(IF(K2143="handling and wharfage",SUM(P2143:Q2143),IF(OR(K2143="tank",K2143="car",K2143="boat"),INDEX(Rate!$B$4:$M$25,MATCH('Line&amp;Pheonix'!N2143,Rate!$A$4:$A$25,0),MATCH('Line&amp;Pheonix'!L2143,Rate!$B$3:$M$3,0))*O2143*0.8,INDEX(Rate!$B$4:$M$25,MATCH('Line&amp;Pheonix'!N2143,Rate!$A$4:$A$25,0),MATCH('Line&amp;Pheonix'!L2143,Rate!$B$3:$M$3,0))*O2143)),"")</f>
        <v/>
      </c>
      <c r="T2143" s="42" t="str">
        <f t="shared" si="106"/>
        <v/>
      </c>
    </row>
    <row r="2144" spans="16:20">
      <c r="P2144" s="41" t="str">
        <f t="shared" si="104"/>
        <v/>
      </c>
      <c r="Q2144" s="41" t="str">
        <f t="shared" si="105"/>
        <v/>
      </c>
      <c r="R2144" s="41" t="str">
        <f>IFERROR(IF(K2144="handling and wharfage",SUM(P2144:Q2144),IF(OR(K2144="tank",K2144="car",K2144="boat"),INDEX(Rate!$B$4:$M$25,MATCH('Line&amp;Pheonix'!N2144,Rate!$A$4:$A$25,0),MATCH('Line&amp;Pheonix'!L2144,Rate!$B$3:$M$3,0))*O2144*0.8,INDEX(Rate!$B$4:$M$25,MATCH('Line&amp;Pheonix'!N2144,Rate!$A$4:$A$25,0),MATCH('Line&amp;Pheonix'!L2144,Rate!$B$3:$M$3,0))*O2144)),"")</f>
        <v/>
      </c>
      <c r="T2144" s="42" t="str">
        <f t="shared" si="106"/>
        <v/>
      </c>
    </row>
    <row r="2145" spans="16:20">
      <c r="P2145" s="41" t="str">
        <f t="shared" si="104"/>
        <v/>
      </c>
      <c r="Q2145" s="41" t="str">
        <f t="shared" si="105"/>
        <v/>
      </c>
      <c r="R2145" s="41" t="str">
        <f>IFERROR(IF(K2145="handling and wharfage",SUM(P2145:Q2145),IF(OR(K2145="tank",K2145="car",K2145="boat"),INDEX(Rate!$B$4:$M$25,MATCH('Line&amp;Pheonix'!N2145,Rate!$A$4:$A$25,0),MATCH('Line&amp;Pheonix'!L2145,Rate!$B$3:$M$3,0))*O2145*0.8,INDEX(Rate!$B$4:$M$25,MATCH('Line&amp;Pheonix'!N2145,Rate!$A$4:$A$25,0),MATCH('Line&amp;Pheonix'!L2145,Rate!$B$3:$M$3,0))*O2145)),"")</f>
        <v/>
      </c>
      <c r="T2145" s="42" t="str">
        <f t="shared" si="106"/>
        <v/>
      </c>
    </row>
    <row r="2146" spans="16:20">
      <c r="P2146" s="41" t="str">
        <f t="shared" si="104"/>
        <v/>
      </c>
      <c r="Q2146" s="41" t="str">
        <f t="shared" si="105"/>
        <v/>
      </c>
      <c r="R2146" s="41" t="str">
        <f>IFERROR(IF(K2146="handling and wharfage",SUM(P2146:Q2146),IF(OR(K2146="tank",K2146="car",K2146="boat"),INDEX(Rate!$B$4:$M$25,MATCH('Line&amp;Pheonix'!N2146,Rate!$A$4:$A$25,0),MATCH('Line&amp;Pheonix'!L2146,Rate!$B$3:$M$3,0))*O2146*0.8,INDEX(Rate!$B$4:$M$25,MATCH('Line&amp;Pheonix'!N2146,Rate!$A$4:$A$25,0),MATCH('Line&amp;Pheonix'!L2146,Rate!$B$3:$M$3,0))*O2146)),"")</f>
        <v/>
      </c>
      <c r="T2146" s="42" t="str">
        <f t="shared" si="106"/>
        <v/>
      </c>
    </row>
    <row r="2147" spans="16:20">
      <c r="P2147" s="41" t="str">
        <f t="shared" si="104"/>
        <v/>
      </c>
      <c r="Q2147" s="41" t="str">
        <f t="shared" si="105"/>
        <v/>
      </c>
      <c r="R2147" s="41" t="str">
        <f>IFERROR(IF(K2147="handling and wharfage",SUM(P2147:Q2147),IF(OR(K2147="tank",K2147="car",K2147="boat"),INDEX(Rate!$B$4:$M$25,MATCH('Line&amp;Pheonix'!N2147,Rate!$A$4:$A$25,0),MATCH('Line&amp;Pheonix'!L2147,Rate!$B$3:$M$3,0))*O2147*0.8,INDEX(Rate!$B$4:$M$25,MATCH('Line&amp;Pheonix'!N2147,Rate!$A$4:$A$25,0),MATCH('Line&amp;Pheonix'!L2147,Rate!$B$3:$M$3,0))*O2147)),"")</f>
        <v/>
      </c>
      <c r="T2147" s="42" t="str">
        <f t="shared" si="106"/>
        <v/>
      </c>
    </row>
    <row r="2148" spans="16:20">
      <c r="P2148" s="41" t="str">
        <f t="shared" si="104"/>
        <v/>
      </c>
      <c r="Q2148" s="41" t="str">
        <f t="shared" si="105"/>
        <v/>
      </c>
      <c r="R2148" s="41" t="str">
        <f>IFERROR(IF(K2148="handling and wharfage",SUM(P2148:Q2148),IF(OR(K2148="tank",K2148="car",K2148="boat"),INDEX(Rate!$B$4:$M$25,MATCH('Line&amp;Pheonix'!N2148,Rate!$A$4:$A$25,0),MATCH('Line&amp;Pheonix'!L2148,Rate!$B$3:$M$3,0))*O2148*0.8,INDEX(Rate!$B$4:$M$25,MATCH('Line&amp;Pheonix'!N2148,Rate!$A$4:$A$25,0),MATCH('Line&amp;Pheonix'!L2148,Rate!$B$3:$M$3,0))*O2148)),"")</f>
        <v/>
      </c>
      <c r="T2148" s="42" t="str">
        <f t="shared" si="106"/>
        <v/>
      </c>
    </row>
    <row r="2149" spans="16:20">
      <c r="P2149" s="41" t="str">
        <f t="shared" si="104"/>
        <v/>
      </c>
      <c r="Q2149" s="41" t="str">
        <f t="shared" si="105"/>
        <v/>
      </c>
      <c r="R2149" s="41" t="str">
        <f>IFERROR(IF(K2149="handling and wharfage",SUM(P2149:Q2149),IF(OR(K2149="tank",K2149="car",K2149="boat"),INDEX(Rate!$B$4:$M$25,MATCH('Line&amp;Pheonix'!N2149,Rate!$A$4:$A$25,0),MATCH('Line&amp;Pheonix'!L2149,Rate!$B$3:$M$3,0))*O2149*0.8,INDEX(Rate!$B$4:$M$25,MATCH('Line&amp;Pheonix'!N2149,Rate!$A$4:$A$25,0),MATCH('Line&amp;Pheonix'!L2149,Rate!$B$3:$M$3,0))*O2149)),"")</f>
        <v/>
      </c>
      <c r="T2149" s="42" t="str">
        <f t="shared" si="106"/>
        <v/>
      </c>
    </row>
    <row r="2150" spans="16:20">
      <c r="P2150" s="41" t="str">
        <f t="shared" si="104"/>
        <v/>
      </c>
      <c r="Q2150" s="41" t="str">
        <f t="shared" si="105"/>
        <v/>
      </c>
      <c r="R2150" s="41" t="str">
        <f>IFERROR(IF(K2150="handling and wharfage",SUM(P2150:Q2150),IF(OR(K2150="tank",K2150="car",K2150="boat"),INDEX(Rate!$B$4:$M$25,MATCH('Line&amp;Pheonix'!N2150,Rate!$A$4:$A$25,0),MATCH('Line&amp;Pheonix'!L2150,Rate!$B$3:$M$3,0))*O2150*0.8,INDEX(Rate!$B$4:$M$25,MATCH('Line&amp;Pheonix'!N2150,Rate!$A$4:$A$25,0),MATCH('Line&amp;Pheonix'!L2150,Rate!$B$3:$M$3,0))*O2150)),"")</f>
        <v/>
      </c>
      <c r="T2150" s="42" t="str">
        <f t="shared" si="106"/>
        <v/>
      </c>
    </row>
    <row r="2151" spans="16:20">
      <c r="P2151" s="41" t="str">
        <f t="shared" si="104"/>
        <v/>
      </c>
      <c r="Q2151" s="41" t="str">
        <f t="shared" si="105"/>
        <v/>
      </c>
      <c r="R2151" s="41" t="str">
        <f>IFERROR(IF(K2151="handling and wharfage",SUM(P2151:Q2151),IF(OR(K2151="tank",K2151="car",K2151="boat"),INDEX(Rate!$B$4:$M$25,MATCH('Line&amp;Pheonix'!N2151,Rate!$A$4:$A$25,0),MATCH('Line&amp;Pheonix'!L2151,Rate!$B$3:$M$3,0))*O2151*0.8,INDEX(Rate!$B$4:$M$25,MATCH('Line&amp;Pheonix'!N2151,Rate!$A$4:$A$25,0),MATCH('Line&amp;Pheonix'!L2151,Rate!$B$3:$M$3,0))*O2151)),"")</f>
        <v/>
      </c>
      <c r="T2151" s="42" t="str">
        <f t="shared" si="106"/>
        <v/>
      </c>
    </row>
    <row r="2152" spans="16:20">
      <c r="P2152" s="41" t="str">
        <f t="shared" si="104"/>
        <v/>
      </c>
      <c r="Q2152" s="41" t="str">
        <f t="shared" si="105"/>
        <v/>
      </c>
      <c r="R2152" s="41" t="str">
        <f>IFERROR(IF(K2152="handling and wharfage",SUM(P2152:Q2152),IF(OR(K2152="tank",K2152="car",K2152="boat"),INDEX(Rate!$B$4:$M$25,MATCH('Line&amp;Pheonix'!N2152,Rate!$A$4:$A$25,0),MATCH('Line&amp;Pheonix'!L2152,Rate!$B$3:$M$3,0))*O2152*0.8,INDEX(Rate!$B$4:$M$25,MATCH('Line&amp;Pheonix'!N2152,Rate!$A$4:$A$25,0),MATCH('Line&amp;Pheonix'!L2152,Rate!$B$3:$M$3,0))*O2152)),"")</f>
        <v/>
      </c>
      <c r="T2152" s="42" t="str">
        <f t="shared" si="106"/>
        <v/>
      </c>
    </row>
    <row r="2153" spans="16:20">
      <c r="P2153" s="41" t="str">
        <f t="shared" si="104"/>
        <v/>
      </c>
      <c r="Q2153" s="41" t="str">
        <f t="shared" si="105"/>
        <v/>
      </c>
      <c r="R2153" s="41" t="str">
        <f>IFERROR(IF(K2153="handling and wharfage",SUM(P2153:Q2153),IF(OR(K2153="tank",K2153="car",K2153="boat"),INDEX(Rate!$B$4:$M$25,MATCH('Line&amp;Pheonix'!N2153,Rate!$A$4:$A$25,0),MATCH('Line&amp;Pheonix'!L2153,Rate!$B$3:$M$3,0))*O2153*0.8,INDEX(Rate!$B$4:$M$25,MATCH('Line&amp;Pheonix'!N2153,Rate!$A$4:$A$25,0),MATCH('Line&amp;Pheonix'!L2153,Rate!$B$3:$M$3,0))*O2153)),"")</f>
        <v/>
      </c>
      <c r="T2153" s="42" t="str">
        <f t="shared" si="106"/>
        <v/>
      </c>
    </row>
    <row r="2154" spans="16:20">
      <c r="P2154" s="41" t="str">
        <f t="shared" si="104"/>
        <v/>
      </c>
      <c r="Q2154" s="41" t="str">
        <f t="shared" si="105"/>
        <v/>
      </c>
      <c r="R2154" s="41" t="str">
        <f>IFERROR(IF(K2154="handling and wharfage",SUM(P2154:Q2154),IF(OR(K2154="tank",K2154="car",K2154="boat"),INDEX(Rate!$B$4:$M$25,MATCH('Line&amp;Pheonix'!N2154,Rate!$A$4:$A$25,0),MATCH('Line&amp;Pheonix'!L2154,Rate!$B$3:$M$3,0))*O2154*0.8,INDEX(Rate!$B$4:$M$25,MATCH('Line&amp;Pheonix'!N2154,Rate!$A$4:$A$25,0),MATCH('Line&amp;Pheonix'!L2154,Rate!$B$3:$M$3,0))*O2154)),"")</f>
        <v/>
      </c>
      <c r="T2154" s="42" t="str">
        <f t="shared" si="106"/>
        <v/>
      </c>
    </row>
    <row r="2155" spans="16:20">
      <c r="P2155" s="41" t="str">
        <f t="shared" si="104"/>
        <v/>
      </c>
      <c r="Q2155" s="41" t="str">
        <f t="shared" si="105"/>
        <v/>
      </c>
      <c r="R2155" s="41" t="str">
        <f>IFERROR(IF(K2155="handling and wharfage",SUM(P2155:Q2155),IF(OR(K2155="tank",K2155="car",K2155="boat"),INDEX(Rate!$B$4:$M$25,MATCH('Line&amp;Pheonix'!N2155,Rate!$A$4:$A$25,0),MATCH('Line&amp;Pheonix'!L2155,Rate!$B$3:$M$3,0))*O2155*0.8,INDEX(Rate!$B$4:$M$25,MATCH('Line&amp;Pheonix'!N2155,Rate!$A$4:$A$25,0),MATCH('Line&amp;Pheonix'!L2155,Rate!$B$3:$M$3,0))*O2155)),"")</f>
        <v/>
      </c>
      <c r="T2155" s="42" t="str">
        <f t="shared" si="106"/>
        <v/>
      </c>
    </row>
    <row r="2156" spans="16:20">
      <c r="P2156" s="41" t="str">
        <f t="shared" si="104"/>
        <v/>
      </c>
      <c r="Q2156" s="41" t="str">
        <f t="shared" si="105"/>
        <v/>
      </c>
      <c r="R2156" s="41" t="str">
        <f>IFERROR(IF(K2156="handling and wharfage",SUM(P2156:Q2156),IF(OR(K2156="tank",K2156="car",K2156="boat"),INDEX(Rate!$B$4:$M$25,MATCH('Line&amp;Pheonix'!N2156,Rate!$A$4:$A$25,0),MATCH('Line&amp;Pheonix'!L2156,Rate!$B$3:$M$3,0))*O2156*0.8,INDEX(Rate!$B$4:$M$25,MATCH('Line&amp;Pheonix'!N2156,Rate!$A$4:$A$25,0),MATCH('Line&amp;Pheonix'!L2156,Rate!$B$3:$M$3,0))*O2156)),"")</f>
        <v/>
      </c>
      <c r="T2156" s="42" t="str">
        <f t="shared" si="106"/>
        <v/>
      </c>
    </row>
    <row r="2157" spans="16:20">
      <c r="P2157" s="41" t="str">
        <f t="shared" si="104"/>
        <v/>
      </c>
      <c r="Q2157" s="41" t="str">
        <f t="shared" si="105"/>
        <v/>
      </c>
      <c r="R2157" s="41" t="str">
        <f>IFERROR(IF(K2157="handling and wharfage",SUM(P2157:Q2157),IF(OR(K2157="tank",K2157="car",K2157="boat"),INDEX(Rate!$B$4:$M$25,MATCH('Line&amp;Pheonix'!N2157,Rate!$A$4:$A$25,0),MATCH('Line&amp;Pheonix'!L2157,Rate!$B$3:$M$3,0))*O2157*0.8,INDEX(Rate!$B$4:$M$25,MATCH('Line&amp;Pheonix'!N2157,Rate!$A$4:$A$25,0),MATCH('Line&amp;Pheonix'!L2157,Rate!$B$3:$M$3,0))*O2157)),"")</f>
        <v/>
      </c>
      <c r="T2157" s="42" t="str">
        <f t="shared" si="106"/>
        <v/>
      </c>
    </row>
    <row r="2158" spans="16:20">
      <c r="P2158" s="41" t="str">
        <f t="shared" si="104"/>
        <v/>
      </c>
      <c r="Q2158" s="41" t="str">
        <f t="shared" si="105"/>
        <v/>
      </c>
      <c r="R2158" s="41" t="str">
        <f>IFERROR(IF(K2158="handling and wharfage",SUM(P2158:Q2158),IF(OR(K2158="tank",K2158="car",K2158="boat"),INDEX(Rate!$B$4:$M$25,MATCH('Line&amp;Pheonix'!N2158,Rate!$A$4:$A$25,0),MATCH('Line&amp;Pheonix'!L2158,Rate!$B$3:$M$3,0))*O2158*0.8,INDEX(Rate!$B$4:$M$25,MATCH('Line&amp;Pheonix'!N2158,Rate!$A$4:$A$25,0),MATCH('Line&amp;Pheonix'!L2158,Rate!$B$3:$M$3,0))*O2158)),"")</f>
        <v/>
      </c>
      <c r="T2158" s="42" t="str">
        <f t="shared" si="106"/>
        <v/>
      </c>
    </row>
    <row r="2159" spans="16:20">
      <c r="P2159" s="41" t="str">
        <f t="shared" si="104"/>
        <v/>
      </c>
      <c r="Q2159" s="41" t="str">
        <f t="shared" si="105"/>
        <v/>
      </c>
      <c r="R2159" s="41" t="str">
        <f>IFERROR(IF(K2159="handling and wharfage",SUM(P2159:Q2159),IF(OR(K2159="tank",K2159="car",K2159="boat"),INDEX(Rate!$B$4:$M$25,MATCH('Line&amp;Pheonix'!N2159,Rate!$A$4:$A$25,0),MATCH('Line&amp;Pheonix'!L2159,Rate!$B$3:$M$3,0))*O2159*0.8,INDEX(Rate!$B$4:$M$25,MATCH('Line&amp;Pheonix'!N2159,Rate!$A$4:$A$25,0),MATCH('Line&amp;Pheonix'!L2159,Rate!$B$3:$M$3,0))*O2159)),"")</f>
        <v/>
      </c>
      <c r="T2159" s="42" t="str">
        <f t="shared" si="106"/>
        <v/>
      </c>
    </row>
    <row r="2160" spans="16:20">
      <c r="P2160" s="41" t="str">
        <f t="shared" si="104"/>
        <v/>
      </c>
      <c r="Q2160" s="41" t="str">
        <f t="shared" si="105"/>
        <v/>
      </c>
      <c r="R2160" s="41" t="str">
        <f>IFERROR(IF(K2160="handling and wharfage",SUM(P2160:Q2160),IF(OR(K2160="tank",K2160="car",K2160="boat"),INDEX(Rate!$B$4:$M$25,MATCH('Line&amp;Pheonix'!N2160,Rate!$A$4:$A$25,0),MATCH('Line&amp;Pheonix'!L2160,Rate!$B$3:$M$3,0))*O2160*0.8,INDEX(Rate!$B$4:$M$25,MATCH('Line&amp;Pheonix'!N2160,Rate!$A$4:$A$25,0),MATCH('Line&amp;Pheonix'!L2160,Rate!$B$3:$M$3,0))*O2160)),"")</f>
        <v/>
      </c>
      <c r="T2160" s="42" t="str">
        <f t="shared" si="106"/>
        <v/>
      </c>
    </row>
    <row r="2161" spans="16:20">
      <c r="P2161" s="41" t="str">
        <f t="shared" si="104"/>
        <v/>
      </c>
      <c r="Q2161" s="41" t="str">
        <f t="shared" si="105"/>
        <v/>
      </c>
      <c r="R2161" s="41" t="str">
        <f>IFERROR(IF(K2161="handling and wharfage",SUM(P2161:Q2161),IF(OR(K2161="tank",K2161="car",K2161="boat"),INDEX(Rate!$B$4:$M$25,MATCH('Line&amp;Pheonix'!N2161,Rate!$A$4:$A$25,0),MATCH('Line&amp;Pheonix'!L2161,Rate!$B$3:$M$3,0))*O2161*0.8,INDEX(Rate!$B$4:$M$25,MATCH('Line&amp;Pheonix'!N2161,Rate!$A$4:$A$25,0),MATCH('Line&amp;Pheonix'!L2161,Rate!$B$3:$M$3,0))*O2161)),"")</f>
        <v/>
      </c>
      <c r="T2161" s="42" t="str">
        <f t="shared" si="106"/>
        <v/>
      </c>
    </row>
    <row r="2162" spans="16:20">
      <c r="P2162" s="41" t="str">
        <f t="shared" ref="P2162:P2225" si="107">IF(OR(K2162="handling and wharfage",K2162="rau handling and wharfage"),O2162*42.1,"")</f>
        <v/>
      </c>
      <c r="Q2162" s="41" t="str">
        <f t="shared" ref="Q2162:Q2225" si="108">IF(K2162&lt;&gt;"handling and wharfage","",O2162*3.5)</f>
        <v/>
      </c>
      <c r="R2162" s="41" t="str">
        <f>IFERROR(IF(K2162="handling and wharfage",SUM(P2162:Q2162),IF(OR(K2162="tank",K2162="car",K2162="boat"),INDEX(Rate!$B$4:$M$25,MATCH('Line&amp;Pheonix'!N2162,Rate!$A$4:$A$25,0),MATCH('Line&amp;Pheonix'!L2162,Rate!$B$3:$M$3,0))*O2162*0.8,INDEX(Rate!$B$4:$M$25,MATCH('Line&amp;Pheonix'!N2162,Rate!$A$4:$A$25,0),MATCH('Line&amp;Pheonix'!L2162,Rate!$B$3:$M$3,0))*O2162)),"")</f>
        <v/>
      </c>
      <c r="T2162" s="42" t="str">
        <f t="shared" ref="T2162:T2225" si="109">IF(ISBLANK(K2162),"",IF(K2162&lt;&gt;"handling and wharfage","F0070000061A","E31180000331"))</f>
        <v/>
      </c>
    </row>
    <row r="2163" spans="16:20">
      <c r="P2163" s="41" t="str">
        <f t="shared" si="107"/>
        <v/>
      </c>
      <c r="Q2163" s="41" t="str">
        <f t="shared" si="108"/>
        <v/>
      </c>
      <c r="R2163" s="41" t="str">
        <f>IFERROR(IF(K2163="handling and wharfage",SUM(P2163:Q2163),IF(OR(K2163="tank",K2163="car",K2163="boat"),INDEX(Rate!$B$4:$M$25,MATCH('Line&amp;Pheonix'!N2163,Rate!$A$4:$A$25,0),MATCH('Line&amp;Pheonix'!L2163,Rate!$B$3:$M$3,0))*O2163*0.8,INDEX(Rate!$B$4:$M$25,MATCH('Line&amp;Pheonix'!N2163,Rate!$A$4:$A$25,0),MATCH('Line&amp;Pheonix'!L2163,Rate!$B$3:$M$3,0))*O2163)),"")</f>
        <v/>
      </c>
      <c r="T2163" s="42" t="str">
        <f t="shared" si="109"/>
        <v/>
      </c>
    </row>
    <row r="2164" spans="16:20">
      <c r="P2164" s="41" t="str">
        <f t="shared" si="107"/>
        <v/>
      </c>
      <c r="Q2164" s="41" t="str">
        <f t="shared" si="108"/>
        <v/>
      </c>
      <c r="R2164" s="41" t="str">
        <f>IFERROR(IF(K2164="handling and wharfage",SUM(P2164:Q2164),IF(OR(K2164="tank",K2164="car",K2164="boat"),INDEX(Rate!$B$4:$M$25,MATCH('Line&amp;Pheonix'!N2164,Rate!$A$4:$A$25,0),MATCH('Line&amp;Pheonix'!L2164,Rate!$B$3:$M$3,0))*O2164*0.8,INDEX(Rate!$B$4:$M$25,MATCH('Line&amp;Pheonix'!N2164,Rate!$A$4:$A$25,0),MATCH('Line&amp;Pheonix'!L2164,Rate!$B$3:$M$3,0))*O2164)),"")</f>
        <v/>
      </c>
      <c r="T2164" s="42" t="str">
        <f t="shared" si="109"/>
        <v/>
      </c>
    </row>
    <row r="2165" spans="16:20">
      <c r="P2165" s="41" t="str">
        <f t="shared" si="107"/>
        <v/>
      </c>
      <c r="Q2165" s="41" t="str">
        <f t="shared" si="108"/>
        <v/>
      </c>
      <c r="R2165" s="41" t="str">
        <f>IFERROR(IF(K2165="handling and wharfage",SUM(P2165:Q2165),IF(OR(K2165="tank",K2165="car",K2165="boat"),INDEX(Rate!$B$4:$M$25,MATCH('Line&amp;Pheonix'!N2165,Rate!$A$4:$A$25,0),MATCH('Line&amp;Pheonix'!L2165,Rate!$B$3:$M$3,0))*O2165*0.8,INDEX(Rate!$B$4:$M$25,MATCH('Line&amp;Pheonix'!N2165,Rate!$A$4:$A$25,0),MATCH('Line&amp;Pheonix'!L2165,Rate!$B$3:$M$3,0))*O2165)),"")</f>
        <v/>
      </c>
      <c r="T2165" s="42" t="str">
        <f t="shared" si="109"/>
        <v/>
      </c>
    </row>
    <row r="2166" spans="16:20">
      <c r="P2166" s="41" t="str">
        <f t="shared" si="107"/>
        <v/>
      </c>
      <c r="Q2166" s="41" t="str">
        <f t="shared" si="108"/>
        <v/>
      </c>
      <c r="R2166" s="41" t="str">
        <f>IFERROR(IF(K2166="handling and wharfage",SUM(P2166:Q2166),IF(OR(K2166="tank",K2166="car",K2166="boat"),INDEX(Rate!$B$4:$M$25,MATCH('Line&amp;Pheonix'!N2166,Rate!$A$4:$A$25,0),MATCH('Line&amp;Pheonix'!L2166,Rate!$B$3:$M$3,0))*O2166*0.8,INDEX(Rate!$B$4:$M$25,MATCH('Line&amp;Pheonix'!N2166,Rate!$A$4:$A$25,0),MATCH('Line&amp;Pheonix'!L2166,Rate!$B$3:$M$3,0))*O2166)),"")</f>
        <v/>
      </c>
      <c r="T2166" s="42" t="str">
        <f t="shared" si="109"/>
        <v/>
      </c>
    </row>
    <row r="2167" spans="16:20">
      <c r="P2167" s="41" t="str">
        <f t="shared" si="107"/>
        <v/>
      </c>
      <c r="Q2167" s="41" t="str">
        <f t="shared" si="108"/>
        <v/>
      </c>
      <c r="R2167" s="41" t="str">
        <f>IFERROR(IF(K2167="handling and wharfage",SUM(P2167:Q2167),IF(OR(K2167="tank",K2167="car",K2167="boat"),INDEX(Rate!$B$4:$M$25,MATCH('Line&amp;Pheonix'!N2167,Rate!$A$4:$A$25,0),MATCH('Line&amp;Pheonix'!L2167,Rate!$B$3:$M$3,0))*O2167*0.8,INDEX(Rate!$B$4:$M$25,MATCH('Line&amp;Pheonix'!N2167,Rate!$A$4:$A$25,0),MATCH('Line&amp;Pheonix'!L2167,Rate!$B$3:$M$3,0))*O2167)),"")</f>
        <v/>
      </c>
      <c r="T2167" s="42" t="str">
        <f t="shared" si="109"/>
        <v/>
      </c>
    </row>
    <row r="2168" spans="16:20">
      <c r="P2168" s="41" t="str">
        <f t="shared" si="107"/>
        <v/>
      </c>
      <c r="Q2168" s="41" t="str">
        <f t="shared" si="108"/>
        <v/>
      </c>
      <c r="R2168" s="41" t="str">
        <f>IFERROR(IF(K2168="handling and wharfage",SUM(P2168:Q2168),IF(OR(K2168="tank",K2168="car",K2168="boat"),INDEX(Rate!$B$4:$M$25,MATCH('Line&amp;Pheonix'!N2168,Rate!$A$4:$A$25,0),MATCH('Line&amp;Pheonix'!L2168,Rate!$B$3:$M$3,0))*O2168*0.8,INDEX(Rate!$B$4:$M$25,MATCH('Line&amp;Pheonix'!N2168,Rate!$A$4:$A$25,0),MATCH('Line&amp;Pheonix'!L2168,Rate!$B$3:$M$3,0))*O2168)),"")</f>
        <v/>
      </c>
      <c r="T2168" s="42" t="str">
        <f t="shared" si="109"/>
        <v/>
      </c>
    </row>
    <row r="2169" spans="16:20">
      <c r="P2169" s="41" t="str">
        <f t="shared" si="107"/>
        <v/>
      </c>
      <c r="Q2169" s="41" t="str">
        <f t="shared" si="108"/>
        <v/>
      </c>
      <c r="R2169" s="41" t="str">
        <f>IFERROR(IF(K2169="handling and wharfage",SUM(P2169:Q2169),IF(OR(K2169="tank",K2169="car",K2169="boat"),INDEX(Rate!$B$4:$M$25,MATCH('Line&amp;Pheonix'!N2169,Rate!$A$4:$A$25,0),MATCH('Line&amp;Pheonix'!L2169,Rate!$B$3:$M$3,0))*O2169*0.8,INDEX(Rate!$B$4:$M$25,MATCH('Line&amp;Pheonix'!N2169,Rate!$A$4:$A$25,0),MATCH('Line&amp;Pheonix'!L2169,Rate!$B$3:$M$3,0))*O2169)),"")</f>
        <v/>
      </c>
      <c r="T2169" s="42" t="str">
        <f t="shared" si="109"/>
        <v/>
      </c>
    </row>
    <row r="2170" spans="16:20">
      <c r="P2170" s="41" t="str">
        <f t="shared" si="107"/>
        <v/>
      </c>
      <c r="Q2170" s="41" t="str">
        <f t="shared" si="108"/>
        <v/>
      </c>
      <c r="R2170" s="41" t="str">
        <f>IFERROR(IF(K2170="handling and wharfage",SUM(P2170:Q2170),IF(OR(K2170="tank",K2170="car",K2170="boat"),INDEX(Rate!$B$4:$M$25,MATCH('Line&amp;Pheonix'!N2170,Rate!$A$4:$A$25,0),MATCH('Line&amp;Pheonix'!L2170,Rate!$B$3:$M$3,0))*O2170*0.8,INDEX(Rate!$B$4:$M$25,MATCH('Line&amp;Pheonix'!N2170,Rate!$A$4:$A$25,0),MATCH('Line&amp;Pheonix'!L2170,Rate!$B$3:$M$3,0))*O2170)),"")</f>
        <v/>
      </c>
      <c r="T2170" s="42" t="str">
        <f t="shared" si="109"/>
        <v/>
      </c>
    </row>
    <row r="2171" spans="16:20">
      <c r="P2171" s="41" t="str">
        <f t="shared" si="107"/>
        <v/>
      </c>
      <c r="Q2171" s="41" t="str">
        <f t="shared" si="108"/>
        <v/>
      </c>
      <c r="R2171" s="41" t="str">
        <f>IFERROR(IF(K2171="handling and wharfage",SUM(P2171:Q2171),IF(OR(K2171="tank",K2171="car",K2171="boat"),INDEX(Rate!$B$4:$M$25,MATCH('Line&amp;Pheonix'!N2171,Rate!$A$4:$A$25,0),MATCH('Line&amp;Pheonix'!L2171,Rate!$B$3:$M$3,0))*O2171*0.8,INDEX(Rate!$B$4:$M$25,MATCH('Line&amp;Pheonix'!N2171,Rate!$A$4:$A$25,0),MATCH('Line&amp;Pheonix'!L2171,Rate!$B$3:$M$3,0))*O2171)),"")</f>
        <v/>
      </c>
      <c r="T2171" s="42" t="str">
        <f t="shared" si="109"/>
        <v/>
      </c>
    </row>
    <row r="2172" spans="16:20">
      <c r="P2172" s="41" t="str">
        <f t="shared" si="107"/>
        <v/>
      </c>
      <c r="Q2172" s="41" t="str">
        <f t="shared" si="108"/>
        <v/>
      </c>
      <c r="R2172" s="41" t="str">
        <f>IFERROR(IF(K2172="handling and wharfage",SUM(P2172:Q2172),IF(OR(K2172="tank",K2172="car",K2172="boat"),INDEX(Rate!$B$4:$M$25,MATCH('Line&amp;Pheonix'!N2172,Rate!$A$4:$A$25,0),MATCH('Line&amp;Pheonix'!L2172,Rate!$B$3:$M$3,0))*O2172*0.8,INDEX(Rate!$B$4:$M$25,MATCH('Line&amp;Pheonix'!N2172,Rate!$A$4:$A$25,0),MATCH('Line&amp;Pheonix'!L2172,Rate!$B$3:$M$3,0))*O2172)),"")</f>
        <v/>
      </c>
      <c r="T2172" s="42" t="str">
        <f t="shared" si="109"/>
        <v/>
      </c>
    </row>
    <row r="2173" spans="16:20">
      <c r="P2173" s="41" t="str">
        <f t="shared" si="107"/>
        <v/>
      </c>
      <c r="Q2173" s="41" t="str">
        <f t="shared" si="108"/>
        <v/>
      </c>
      <c r="R2173" s="41" t="str">
        <f>IFERROR(IF(K2173="handling and wharfage",SUM(P2173:Q2173),IF(OR(K2173="tank",K2173="car",K2173="boat"),INDEX(Rate!$B$4:$M$25,MATCH('Line&amp;Pheonix'!N2173,Rate!$A$4:$A$25,0),MATCH('Line&amp;Pheonix'!L2173,Rate!$B$3:$M$3,0))*O2173*0.8,INDEX(Rate!$B$4:$M$25,MATCH('Line&amp;Pheonix'!N2173,Rate!$A$4:$A$25,0),MATCH('Line&amp;Pheonix'!L2173,Rate!$B$3:$M$3,0))*O2173)),"")</f>
        <v/>
      </c>
      <c r="T2173" s="42" t="str">
        <f t="shared" si="109"/>
        <v/>
      </c>
    </row>
    <row r="2174" spans="16:20">
      <c r="P2174" s="41" t="str">
        <f t="shared" si="107"/>
        <v/>
      </c>
      <c r="Q2174" s="41" t="str">
        <f t="shared" si="108"/>
        <v/>
      </c>
      <c r="R2174" s="41" t="str">
        <f>IFERROR(IF(K2174="handling and wharfage",SUM(P2174:Q2174),IF(OR(K2174="tank",K2174="car",K2174="boat"),INDEX(Rate!$B$4:$M$25,MATCH('Line&amp;Pheonix'!N2174,Rate!$A$4:$A$25,0),MATCH('Line&amp;Pheonix'!L2174,Rate!$B$3:$M$3,0))*O2174*0.8,INDEX(Rate!$B$4:$M$25,MATCH('Line&amp;Pheonix'!N2174,Rate!$A$4:$A$25,0),MATCH('Line&amp;Pheonix'!L2174,Rate!$B$3:$M$3,0))*O2174)),"")</f>
        <v/>
      </c>
      <c r="T2174" s="42" t="str">
        <f t="shared" si="109"/>
        <v/>
      </c>
    </row>
    <row r="2175" spans="16:20">
      <c r="P2175" s="41" t="str">
        <f t="shared" si="107"/>
        <v/>
      </c>
      <c r="Q2175" s="41" t="str">
        <f t="shared" si="108"/>
        <v/>
      </c>
      <c r="R2175" s="41" t="str">
        <f>IFERROR(IF(K2175="handling and wharfage",SUM(P2175:Q2175),IF(OR(K2175="tank",K2175="car",K2175="boat"),INDEX(Rate!$B$4:$M$25,MATCH('Line&amp;Pheonix'!N2175,Rate!$A$4:$A$25,0),MATCH('Line&amp;Pheonix'!L2175,Rate!$B$3:$M$3,0))*O2175*0.8,INDEX(Rate!$B$4:$M$25,MATCH('Line&amp;Pheonix'!N2175,Rate!$A$4:$A$25,0),MATCH('Line&amp;Pheonix'!L2175,Rate!$B$3:$M$3,0))*O2175)),"")</f>
        <v/>
      </c>
      <c r="T2175" s="42" t="str">
        <f t="shared" si="109"/>
        <v/>
      </c>
    </row>
    <row r="2176" spans="16:20">
      <c r="P2176" s="41" t="str">
        <f t="shared" si="107"/>
        <v/>
      </c>
      <c r="Q2176" s="41" t="str">
        <f t="shared" si="108"/>
        <v/>
      </c>
      <c r="R2176" s="41" t="str">
        <f>IFERROR(IF(K2176="handling and wharfage",SUM(P2176:Q2176),IF(OR(K2176="tank",K2176="car",K2176="boat"),INDEX(Rate!$B$4:$M$25,MATCH('Line&amp;Pheonix'!N2176,Rate!$A$4:$A$25,0),MATCH('Line&amp;Pheonix'!L2176,Rate!$B$3:$M$3,0))*O2176*0.8,INDEX(Rate!$B$4:$M$25,MATCH('Line&amp;Pheonix'!N2176,Rate!$A$4:$A$25,0),MATCH('Line&amp;Pheonix'!L2176,Rate!$B$3:$M$3,0))*O2176)),"")</f>
        <v/>
      </c>
      <c r="T2176" s="42" t="str">
        <f t="shared" si="109"/>
        <v/>
      </c>
    </row>
    <row r="2177" spans="16:20">
      <c r="P2177" s="41" t="str">
        <f t="shared" si="107"/>
        <v/>
      </c>
      <c r="Q2177" s="41" t="str">
        <f t="shared" si="108"/>
        <v/>
      </c>
      <c r="R2177" s="41" t="str">
        <f>IFERROR(IF(K2177="handling and wharfage",SUM(P2177:Q2177),IF(OR(K2177="tank",K2177="car",K2177="boat"),INDEX(Rate!$B$4:$M$25,MATCH('Line&amp;Pheonix'!N2177,Rate!$A$4:$A$25,0),MATCH('Line&amp;Pheonix'!L2177,Rate!$B$3:$M$3,0))*O2177*0.8,INDEX(Rate!$B$4:$M$25,MATCH('Line&amp;Pheonix'!N2177,Rate!$A$4:$A$25,0),MATCH('Line&amp;Pheonix'!L2177,Rate!$B$3:$M$3,0))*O2177)),"")</f>
        <v/>
      </c>
      <c r="T2177" s="42" t="str">
        <f t="shared" si="109"/>
        <v/>
      </c>
    </row>
    <row r="2178" spans="16:20">
      <c r="P2178" s="41" t="str">
        <f t="shared" si="107"/>
        <v/>
      </c>
      <c r="Q2178" s="41" t="str">
        <f t="shared" si="108"/>
        <v/>
      </c>
      <c r="R2178" s="41" t="str">
        <f>IFERROR(IF(K2178="handling and wharfage",SUM(P2178:Q2178),IF(OR(K2178="tank",K2178="car",K2178="boat"),INDEX(Rate!$B$4:$M$25,MATCH('Line&amp;Pheonix'!N2178,Rate!$A$4:$A$25,0),MATCH('Line&amp;Pheonix'!L2178,Rate!$B$3:$M$3,0))*O2178*0.8,INDEX(Rate!$B$4:$M$25,MATCH('Line&amp;Pheonix'!N2178,Rate!$A$4:$A$25,0),MATCH('Line&amp;Pheonix'!L2178,Rate!$B$3:$M$3,0))*O2178)),"")</f>
        <v/>
      </c>
      <c r="T2178" s="42" t="str">
        <f t="shared" si="109"/>
        <v/>
      </c>
    </row>
    <row r="2179" spans="16:20">
      <c r="P2179" s="41" t="str">
        <f t="shared" si="107"/>
        <v/>
      </c>
      <c r="Q2179" s="41" t="str">
        <f t="shared" si="108"/>
        <v/>
      </c>
      <c r="R2179" s="41" t="str">
        <f>IFERROR(IF(K2179="handling and wharfage",SUM(P2179:Q2179),IF(OR(K2179="tank",K2179="car",K2179="boat"),INDEX(Rate!$B$4:$M$25,MATCH('Line&amp;Pheonix'!N2179,Rate!$A$4:$A$25,0),MATCH('Line&amp;Pheonix'!L2179,Rate!$B$3:$M$3,0))*O2179*0.8,INDEX(Rate!$B$4:$M$25,MATCH('Line&amp;Pheonix'!N2179,Rate!$A$4:$A$25,0),MATCH('Line&amp;Pheonix'!L2179,Rate!$B$3:$M$3,0))*O2179)),"")</f>
        <v/>
      </c>
      <c r="T2179" s="42" t="str">
        <f t="shared" si="109"/>
        <v/>
      </c>
    </row>
    <row r="2180" spans="16:20">
      <c r="P2180" s="41" t="str">
        <f t="shared" si="107"/>
        <v/>
      </c>
      <c r="Q2180" s="41" t="str">
        <f t="shared" si="108"/>
        <v/>
      </c>
      <c r="R2180" s="41" t="str">
        <f>IFERROR(IF(K2180="handling and wharfage",SUM(P2180:Q2180),IF(OR(K2180="tank",K2180="car",K2180="boat"),INDEX(Rate!$B$4:$M$25,MATCH('Line&amp;Pheonix'!N2180,Rate!$A$4:$A$25,0),MATCH('Line&amp;Pheonix'!L2180,Rate!$B$3:$M$3,0))*O2180*0.8,INDEX(Rate!$B$4:$M$25,MATCH('Line&amp;Pheonix'!N2180,Rate!$A$4:$A$25,0),MATCH('Line&amp;Pheonix'!L2180,Rate!$B$3:$M$3,0))*O2180)),"")</f>
        <v/>
      </c>
      <c r="T2180" s="42" t="str">
        <f t="shared" si="109"/>
        <v/>
      </c>
    </row>
    <row r="2181" spans="16:20">
      <c r="P2181" s="41" t="str">
        <f t="shared" si="107"/>
        <v/>
      </c>
      <c r="Q2181" s="41" t="str">
        <f t="shared" si="108"/>
        <v/>
      </c>
      <c r="R2181" s="41" t="str">
        <f>IFERROR(IF(K2181="handling and wharfage",SUM(P2181:Q2181),IF(OR(K2181="tank",K2181="car",K2181="boat"),INDEX(Rate!$B$4:$M$25,MATCH('Line&amp;Pheonix'!N2181,Rate!$A$4:$A$25,0),MATCH('Line&amp;Pheonix'!L2181,Rate!$B$3:$M$3,0))*O2181*0.8,INDEX(Rate!$B$4:$M$25,MATCH('Line&amp;Pheonix'!N2181,Rate!$A$4:$A$25,0),MATCH('Line&amp;Pheonix'!L2181,Rate!$B$3:$M$3,0))*O2181)),"")</f>
        <v/>
      </c>
      <c r="T2181" s="42" t="str">
        <f t="shared" si="109"/>
        <v/>
      </c>
    </row>
    <row r="2182" spans="16:20">
      <c r="P2182" s="41" t="str">
        <f t="shared" si="107"/>
        <v/>
      </c>
      <c r="Q2182" s="41" t="str">
        <f t="shared" si="108"/>
        <v/>
      </c>
      <c r="R2182" s="41" t="str">
        <f>IFERROR(IF(K2182="handling and wharfage",SUM(P2182:Q2182),IF(OR(K2182="tank",K2182="car",K2182="boat"),INDEX(Rate!$B$4:$M$25,MATCH('Line&amp;Pheonix'!N2182,Rate!$A$4:$A$25,0),MATCH('Line&amp;Pheonix'!L2182,Rate!$B$3:$M$3,0))*O2182*0.8,INDEX(Rate!$B$4:$M$25,MATCH('Line&amp;Pheonix'!N2182,Rate!$A$4:$A$25,0),MATCH('Line&amp;Pheonix'!L2182,Rate!$B$3:$M$3,0))*O2182)),"")</f>
        <v/>
      </c>
      <c r="T2182" s="42" t="str">
        <f t="shared" si="109"/>
        <v/>
      </c>
    </row>
    <row r="2183" spans="16:20">
      <c r="P2183" s="41" t="str">
        <f t="shared" si="107"/>
        <v/>
      </c>
      <c r="Q2183" s="41" t="str">
        <f t="shared" si="108"/>
        <v/>
      </c>
      <c r="R2183" s="41" t="str">
        <f>IFERROR(IF(K2183="handling and wharfage",SUM(P2183:Q2183),IF(OR(K2183="tank",K2183="car",K2183="boat"),INDEX(Rate!$B$4:$M$25,MATCH('Line&amp;Pheonix'!N2183,Rate!$A$4:$A$25,0),MATCH('Line&amp;Pheonix'!L2183,Rate!$B$3:$M$3,0))*O2183*0.8,INDEX(Rate!$B$4:$M$25,MATCH('Line&amp;Pheonix'!N2183,Rate!$A$4:$A$25,0),MATCH('Line&amp;Pheonix'!L2183,Rate!$B$3:$M$3,0))*O2183)),"")</f>
        <v/>
      </c>
      <c r="T2183" s="42" t="str">
        <f t="shared" si="109"/>
        <v/>
      </c>
    </row>
    <row r="2184" spans="16:20">
      <c r="P2184" s="41" t="str">
        <f t="shared" si="107"/>
        <v/>
      </c>
      <c r="Q2184" s="41" t="str">
        <f t="shared" si="108"/>
        <v/>
      </c>
      <c r="R2184" s="41" t="str">
        <f>IFERROR(IF(K2184="handling and wharfage",SUM(P2184:Q2184),IF(OR(K2184="tank",K2184="car",K2184="boat"),INDEX(Rate!$B$4:$M$25,MATCH('Line&amp;Pheonix'!N2184,Rate!$A$4:$A$25,0),MATCH('Line&amp;Pheonix'!L2184,Rate!$B$3:$M$3,0))*O2184*0.8,INDEX(Rate!$B$4:$M$25,MATCH('Line&amp;Pheonix'!N2184,Rate!$A$4:$A$25,0),MATCH('Line&amp;Pheonix'!L2184,Rate!$B$3:$M$3,0))*O2184)),"")</f>
        <v/>
      </c>
      <c r="T2184" s="42" t="str">
        <f t="shared" si="109"/>
        <v/>
      </c>
    </row>
    <row r="2185" spans="16:20">
      <c r="P2185" s="41" t="str">
        <f t="shared" si="107"/>
        <v/>
      </c>
      <c r="Q2185" s="41" t="str">
        <f t="shared" si="108"/>
        <v/>
      </c>
      <c r="R2185" s="41" t="str">
        <f>IFERROR(IF(K2185="handling and wharfage",SUM(P2185:Q2185),IF(OR(K2185="tank",K2185="car",K2185="boat"),INDEX(Rate!$B$4:$M$25,MATCH('Line&amp;Pheonix'!N2185,Rate!$A$4:$A$25,0),MATCH('Line&amp;Pheonix'!L2185,Rate!$B$3:$M$3,0))*O2185*0.8,INDEX(Rate!$B$4:$M$25,MATCH('Line&amp;Pheonix'!N2185,Rate!$A$4:$A$25,0),MATCH('Line&amp;Pheonix'!L2185,Rate!$B$3:$M$3,0))*O2185)),"")</f>
        <v/>
      </c>
      <c r="T2185" s="42" t="str">
        <f t="shared" si="109"/>
        <v/>
      </c>
    </row>
    <row r="2186" spans="16:20">
      <c r="P2186" s="41" t="str">
        <f t="shared" si="107"/>
        <v/>
      </c>
      <c r="Q2186" s="41" t="str">
        <f t="shared" si="108"/>
        <v/>
      </c>
      <c r="R2186" s="41" t="str">
        <f>IFERROR(IF(K2186="handling and wharfage",SUM(P2186:Q2186),IF(OR(K2186="tank",K2186="car",K2186="boat"),INDEX(Rate!$B$4:$M$25,MATCH('Line&amp;Pheonix'!N2186,Rate!$A$4:$A$25,0),MATCH('Line&amp;Pheonix'!L2186,Rate!$B$3:$M$3,0))*O2186*0.8,INDEX(Rate!$B$4:$M$25,MATCH('Line&amp;Pheonix'!N2186,Rate!$A$4:$A$25,0),MATCH('Line&amp;Pheonix'!L2186,Rate!$B$3:$M$3,0))*O2186)),"")</f>
        <v/>
      </c>
      <c r="T2186" s="42" t="str">
        <f t="shared" si="109"/>
        <v/>
      </c>
    </row>
    <row r="2187" spans="16:20">
      <c r="P2187" s="41" t="str">
        <f t="shared" si="107"/>
        <v/>
      </c>
      <c r="Q2187" s="41" t="str">
        <f t="shared" si="108"/>
        <v/>
      </c>
      <c r="R2187" s="41" t="str">
        <f>IFERROR(IF(K2187="handling and wharfage",SUM(P2187:Q2187),IF(OR(K2187="tank",K2187="car",K2187="boat"),INDEX(Rate!$B$4:$M$25,MATCH('Line&amp;Pheonix'!N2187,Rate!$A$4:$A$25,0),MATCH('Line&amp;Pheonix'!L2187,Rate!$B$3:$M$3,0))*O2187*0.8,INDEX(Rate!$B$4:$M$25,MATCH('Line&amp;Pheonix'!N2187,Rate!$A$4:$A$25,0),MATCH('Line&amp;Pheonix'!L2187,Rate!$B$3:$M$3,0))*O2187)),"")</f>
        <v/>
      </c>
      <c r="T2187" s="42" t="str">
        <f t="shared" si="109"/>
        <v/>
      </c>
    </row>
    <row r="2188" spans="16:20">
      <c r="P2188" s="41" t="str">
        <f t="shared" si="107"/>
        <v/>
      </c>
      <c r="Q2188" s="41" t="str">
        <f t="shared" si="108"/>
        <v/>
      </c>
      <c r="R2188" s="41" t="str">
        <f>IFERROR(IF(K2188="handling and wharfage",SUM(P2188:Q2188),IF(OR(K2188="tank",K2188="car",K2188="boat"),INDEX(Rate!$B$4:$M$25,MATCH('Line&amp;Pheonix'!N2188,Rate!$A$4:$A$25,0),MATCH('Line&amp;Pheonix'!L2188,Rate!$B$3:$M$3,0))*O2188*0.8,INDEX(Rate!$B$4:$M$25,MATCH('Line&amp;Pheonix'!N2188,Rate!$A$4:$A$25,0),MATCH('Line&amp;Pheonix'!L2188,Rate!$B$3:$M$3,0))*O2188)),"")</f>
        <v/>
      </c>
      <c r="T2188" s="42" t="str">
        <f t="shared" si="109"/>
        <v/>
      </c>
    </row>
    <row r="2189" spans="16:20">
      <c r="P2189" s="41" t="str">
        <f t="shared" si="107"/>
        <v/>
      </c>
      <c r="Q2189" s="41" t="str">
        <f t="shared" si="108"/>
        <v/>
      </c>
      <c r="R2189" s="41" t="str">
        <f>IFERROR(IF(K2189="handling and wharfage",SUM(P2189:Q2189),IF(OR(K2189="tank",K2189="car",K2189="boat"),INDEX(Rate!$B$4:$M$25,MATCH('Line&amp;Pheonix'!N2189,Rate!$A$4:$A$25,0),MATCH('Line&amp;Pheonix'!L2189,Rate!$B$3:$M$3,0))*O2189*0.8,INDEX(Rate!$B$4:$M$25,MATCH('Line&amp;Pheonix'!N2189,Rate!$A$4:$A$25,0),MATCH('Line&amp;Pheonix'!L2189,Rate!$B$3:$M$3,0))*O2189)),"")</f>
        <v/>
      </c>
      <c r="T2189" s="42" t="str">
        <f t="shared" si="109"/>
        <v/>
      </c>
    </row>
    <row r="2190" spans="16:20">
      <c r="P2190" s="41" t="str">
        <f t="shared" si="107"/>
        <v/>
      </c>
      <c r="Q2190" s="41" t="str">
        <f t="shared" si="108"/>
        <v/>
      </c>
      <c r="R2190" s="41" t="str">
        <f>IFERROR(IF(K2190="handling and wharfage",SUM(P2190:Q2190),IF(OR(K2190="tank",K2190="car",K2190="boat"),INDEX(Rate!$B$4:$M$25,MATCH('Line&amp;Pheonix'!N2190,Rate!$A$4:$A$25,0),MATCH('Line&amp;Pheonix'!L2190,Rate!$B$3:$M$3,0))*O2190*0.8,INDEX(Rate!$B$4:$M$25,MATCH('Line&amp;Pheonix'!N2190,Rate!$A$4:$A$25,0),MATCH('Line&amp;Pheonix'!L2190,Rate!$B$3:$M$3,0))*O2190)),"")</f>
        <v/>
      </c>
      <c r="T2190" s="42" t="str">
        <f t="shared" si="109"/>
        <v/>
      </c>
    </row>
    <row r="2191" spans="16:20">
      <c r="P2191" s="41" t="str">
        <f t="shared" si="107"/>
        <v/>
      </c>
      <c r="Q2191" s="41" t="str">
        <f t="shared" si="108"/>
        <v/>
      </c>
      <c r="R2191" s="41" t="str">
        <f>IFERROR(IF(K2191="handling and wharfage",SUM(P2191:Q2191),IF(OR(K2191="tank",K2191="car",K2191="boat"),INDEX(Rate!$B$4:$M$25,MATCH('Line&amp;Pheonix'!N2191,Rate!$A$4:$A$25,0),MATCH('Line&amp;Pheonix'!L2191,Rate!$B$3:$M$3,0))*O2191*0.8,INDEX(Rate!$B$4:$M$25,MATCH('Line&amp;Pheonix'!N2191,Rate!$A$4:$A$25,0),MATCH('Line&amp;Pheonix'!L2191,Rate!$B$3:$M$3,0))*O2191)),"")</f>
        <v/>
      </c>
      <c r="T2191" s="42" t="str">
        <f t="shared" si="109"/>
        <v/>
      </c>
    </row>
    <row r="2192" spans="16:20">
      <c r="P2192" s="41" t="str">
        <f t="shared" si="107"/>
        <v/>
      </c>
      <c r="Q2192" s="41" t="str">
        <f t="shared" si="108"/>
        <v/>
      </c>
      <c r="R2192" s="41" t="str">
        <f>IFERROR(IF(K2192="handling and wharfage",SUM(P2192:Q2192),IF(OR(K2192="tank",K2192="car",K2192="boat"),INDEX(Rate!$B$4:$M$25,MATCH('Line&amp;Pheonix'!N2192,Rate!$A$4:$A$25,0),MATCH('Line&amp;Pheonix'!L2192,Rate!$B$3:$M$3,0))*O2192*0.8,INDEX(Rate!$B$4:$M$25,MATCH('Line&amp;Pheonix'!N2192,Rate!$A$4:$A$25,0),MATCH('Line&amp;Pheonix'!L2192,Rate!$B$3:$M$3,0))*O2192)),"")</f>
        <v/>
      </c>
      <c r="T2192" s="42" t="str">
        <f t="shared" si="109"/>
        <v/>
      </c>
    </row>
    <row r="2193" spans="16:20">
      <c r="P2193" s="41" t="str">
        <f t="shared" si="107"/>
        <v/>
      </c>
      <c r="Q2193" s="41" t="str">
        <f t="shared" si="108"/>
        <v/>
      </c>
      <c r="R2193" s="41" t="str">
        <f>IFERROR(IF(K2193="handling and wharfage",SUM(P2193:Q2193),IF(OR(K2193="tank",K2193="car",K2193="boat"),INDEX(Rate!$B$4:$M$25,MATCH('Line&amp;Pheonix'!N2193,Rate!$A$4:$A$25,0),MATCH('Line&amp;Pheonix'!L2193,Rate!$B$3:$M$3,0))*O2193*0.8,INDEX(Rate!$B$4:$M$25,MATCH('Line&amp;Pheonix'!N2193,Rate!$A$4:$A$25,0),MATCH('Line&amp;Pheonix'!L2193,Rate!$B$3:$M$3,0))*O2193)),"")</f>
        <v/>
      </c>
      <c r="T2193" s="42" t="str">
        <f t="shared" si="109"/>
        <v/>
      </c>
    </row>
    <row r="2194" spans="16:20">
      <c r="P2194" s="41" t="str">
        <f t="shared" si="107"/>
        <v/>
      </c>
      <c r="Q2194" s="41" t="str">
        <f t="shared" si="108"/>
        <v/>
      </c>
      <c r="R2194" s="41" t="str">
        <f>IFERROR(IF(K2194="handling and wharfage",SUM(P2194:Q2194),IF(OR(K2194="tank",K2194="car",K2194="boat"),INDEX(Rate!$B$4:$M$25,MATCH('Line&amp;Pheonix'!N2194,Rate!$A$4:$A$25,0),MATCH('Line&amp;Pheonix'!L2194,Rate!$B$3:$M$3,0))*O2194*0.8,INDEX(Rate!$B$4:$M$25,MATCH('Line&amp;Pheonix'!N2194,Rate!$A$4:$A$25,0),MATCH('Line&amp;Pheonix'!L2194,Rate!$B$3:$M$3,0))*O2194)),"")</f>
        <v/>
      </c>
      <c r="T2194" s="42" t="str">
        <f t="shared" si="109"/>
        <v/>
      </c>
    </row>
    <row r="2195" spans="16:20">
      <c r="P2195" s="41" t="str">
        <f t="shared" si="107"/>
        <v/>
      </c>
      <c r="Q2195" s="41" t="str">
        <f t="shared" si="108"/>
        <v/>
      </c>
      <c r="R2195" s="41" t="str">
        <f>IFERROR(IF(K2195="handling and wharfage",SUM(P2195:Q2195),IF(OR(K2195="tank",K2195="car",K2195="boat"),INDEX(Rate!$B$4:$M$25,MATCH('Line&amp;Pheonix'!N2195,Rate!$A$4:$A$25,0),MATCH('Line&amp;Pheonix'!L2195,Rate!$B$3:$M$3,0))*O2195*0.8,INDEX(Rate!$B$4:$M$25,MATCH('Line&amp;Pheonix'!N2195,Rate!$A$4:$A$25,0),MATCH('Line&amp;Pheonix'!L2195,Rate!$B$3:$M$3,0))*O2195)),"")</f>
        <v/>
      </c>
      <c r="T2195" s="42" t="str">
        <f t="shared" si="109"/>
        <v/>
      </c>
    </row>
    <row r="2196" spans="16:20">
      <c r="P2196" s="41" t="str">
        <f t="shared" si="107"/>
        <v/>
      </c>
      <c r="Q2196" s="41" t="str">
        <f t="shared" si="108"/>
        <v/>
      </c>
      <c r="R2196" s="41" t="str">
        <f>IFERROR(IF(K2196="handling and wharfage",SUM(P2196:Q2196),IF(OR(K2196="tank",K2196="car",K2196="boat"),INDEX(Rate!$B$4:$M$25,MATCH('Line&amp;Pheonix'!N2196,Rate!$A$4:$A$25,0),MATCH('Line&amp;Pheonix'!L2196,Rate!$B$3:$M$3,0))*O2196*0.8,INDEX(Rate!$B$4:$M$25,MATCH('Line&amp;Pheonix'!N2196,Rate!$A$4:$A$25,0),MATCH('Line&amp;Pheonix'!L2196,Rate!$B$3:$M$3,0))*O2196)),"")</f>
        <v/>
      </c>
      <c r="T2196" s="42" t="str">
        <f t="shared" si="109"/>
        <v/>
      </c>
    </row>
    <row r="2197" spans="16:20">
      <c r="P2197" s="41" t="str">
        <f t="shared" si="107"/>
        <v/>
      </c>
      <c r="Q2197" s="41" t="str">
        <f t="shared" si="108"/>
        <v/>
      </c>
      <c r="R2197" s="41" t="str">
        <f>IFERROR(IF(K2197="handling and wharfage",SUM(P2197:Q2197),IF(OR(K2197="tank",K2197="car",K2197="boat"),INDEX(Rate!$B$4:$M$25,MATCH('Line&amp;Pheonix'!N2197,Rate!$A$4:$A$25,0),MATCH('Line&amp;Pheonix'!L2197,Rate!$B$3:$M$3,0))*O2197*0.8,INDEX(Rate!$B$4:$M$25,MATCH('Line&amp;Pheonix'!N2197,Rate!$A$4:$A$25,0),MATCH('Line&amp;Pheonix'!L2197,Rate!$B$3:$M$3,0))*O2197)),"")</f>
        <v/>
      </c>
      <c r="T2197" s="42" t="str">
        <f t="shared" si="109"/>
        <v/>
      </c>
    </row>
    <row r="2198" spans="16:20">
      <c r="P2198" s="41" t="str">
        <f t="shared" si="107"/>
        <v/>
      </c>
      <c r="Q2198" s="41" t="str">
        <f t="shared" si="108"/>
        <v/>
      </c>
      <c r="R2198" s="41" t="str">
        <f>IFERROR(IF(K2198="handling and wharfage",SUM(P2198:Q2198),IF(OR(K2198="tank",K2198="car",K2198="boat"),INDEX(Rate!$B$4:$M$25,MATCH('Line&amp;Pheonix'!N2198,Rate!$A$4:$A$25,0),MATCH('Line&amp;Pheonix'!L2198,Rate!$B$3:$M$3,0))*O2198*0.8,INDEX(Rate!$B$4:$M$25,MATCH('Line&amp;Pheonix'!N2198,Rate!$A$4:$A$25,0),MATCH('Line&amp;Pheonix'!L2198,Rate!$B$3:$M$3,0))*O2198)),"")</f>
        <v/>
      </c>
      <c r="T2198" s="42" t="str">
        <f t="shared" si="109"/>
        <v/>
      </c>
    </row>
    <row r="2199" spans="16:20">
      <c r="P2199" s="41" t="str">
        <f t="shared" si="107"/>
        <v/>
      </c>
      <c r="Q2199" s="41" t="str">
        <f t="shared" si="108"/>
        <v/>
      </c>
      <c r="R2199" s="41" t="str">
        <f>IFERROR(IF(K2199="handling and wharfage",SUM(P2199:Q2199),IF(OR(K2199="tank",K2199="car",K2199="boat"),INDEX(Rate!$B$4:$M$25,MATCH('Line&amp;Pheonix'!N2199,Rate!$A$4:$A$25,0),MATCH('Line&amp;Pheonix'!L2199,Rate!$B$3:$M$3,0))*O2199*0.8,INDEX(Rate!$B$4:$M$25,MATCH('Line&amp;Pheonix'!N2199,Rate!$A$4:$A$25,0),MATCH('Line&amp;Pheonix'!L2199,Rate!$B$3:$M$3,0))*O2199)),"")</f>
        <v/>
      </c>
      <c r="T2199" s="42" t="str">
        <f t="shared" si="109"/>
        <v/>
      </c>
    </row>
    <row r="2200" spans="16:20">
      <c r="P2200" s="41" t="str">
        <f t="shared" si="107"/>
        <v/>
      </c>
      <c r="Q2200" s="41" t="str">
        <f t="shared" si="108"/>
        <v/>
      </c>
      <c r="R2200" s="41" t="str">
        <f>IFERROR(IF(K2200="handling and wharfage",SUM(P2200:Q2200),IF(OR(K2200="tank",K2200="car",K2200="boat"),INDEX(Rate!$B$4:$M$25,MATCH('Line&amp;Pheonix'!N2200,Rate!$A$4:$A$25,0),MATCH('Line&amp;Pheonix'!L2200,Rate!$B$3:$M$3,0))*O2200*0.8,INDEX(Rate!$B$4:$M$25,MATCH('Line&amp;Pheonix'!N2200,Rate!$A$4:$A$25,0),MATCH('Line&amp;Pheonix'!L2200,Rate!$B$3:$M$3,0))*O2200)),"")</f>
        <v/>
      </c>
      <c r="T2200" s="42" t="str">
        <f t="shared" si="109"/>
        <v/>
      </c>
    </row>
    <row r="2201" spans="16:20">
      <c r="P2201" s="41" t="str">
        <f t="shared" si="107"/>
        <v/>
      </c>
      <c r="Q2201" s="41" t="str">
        <f t="shared" si="108"/>
        <v/>
      </c>
      <c r="R2201" s="41" t="str">
        <f>IFERROR(IF(K2201="handling and wharfage",SUM(P2201:Q2201),IF(OR(K2201="tank",K2201="car",K2201="boat"),INDEX(Rate!$B$4:$M$25,MATCH('Line&amp;Pheonix'!N2201,Rate!$A$4:$A$25,0),MATCH('Line&amp;Pheonix'!L2201,Rate!$B$3:$M$3,0))*O2201*0.8,INDEX(Rate!$B$4:$M$25,MATCH('Line&amp;Pheonix'!N2201,Rate!$A$4:$A$25,0),MATCH('Line&amp;Pheonix'!L2201,Rate!$B$3:$M$3,0))*O2201)),"")</f>
        <v/>
      </c>
      <c r="T2201" s="42" t="str">
        <f t="shared" si="109"/>
        <v/>
      </c>
    </row>
    <row r="2202" spans="16:20">
      <c r="P2202" s="41" t="str">
        <f t="shared" si="107"/>
        <v/>
      </c>
      <c r="Q2202" s="41" t="str">
        <f t="shared" si="108"/>
        <v/>
      </c>
      <c r="R2202" s="41" t="str">
        <f>IFERROR(IF(K2202="handling and wharfage",SUM(P2202:Q2202),IF(OR(K2202="tank",K2202="car",K2202="boat"),INDEX(Rate!$B$4:$M$25,MATCH('Line&amp;Pheonix'!N2202,Rate!$A$4:$A$25,0),MATCH('Line&amp;Pheonix'!L2202,Rate!$B$3:$M$3,0))*O2202*0.8,INDEX(Rate!$B$4:$M$25,MATCH('Line&amp;Pheonix'!N2202,Rate!$A$4:$A$25,0),MATCH('Line&amp;Pheonix'!L2202,Rate!$B$3:$M$3,0))*O2202)),"")</f>
        <v/>
      </c>
      <c r="T2202" s="42" t="str">
        <f t="shared" si="109"/>
        <v/>
      </c>
    </row>
    <row r="2203" spans="16:20">
      <c r="P2203" s="41" t="str">
        <f t="shared" si="107"/>
        <v/>
      </c>
      <c r="Q2203" s="41" t="str">
        <f t="shared" si="108"/>
        <v/>
      </c>
      <c r="R2203" s="41" t="str">
        <f>IFERROR(IF(K2203="handling and wharfage",SUM(P2203:Q2203),IF(OR(K2203="tank",K2203="car",K2203="boat"),INDEX(Rate!$B$4:$M$25,MATCH('Line&amp;Pheonix'!N2203,Rate!$A$4:$A$25,0),MATCH('Line&amp;Pheonix'!L2203,Rate!$B$3:$M$3,0))*O2203*0.8,INDEX(Rate!$B$4:$M$25,MATCH('Line&amp;Pheonix'!N2203,Rate!$A$4:$A$25,0),MATCH('Line&amp;Pheonix'!L2203,Rate!$B$3:$M$3,0))*O2203)),"")</f>
        <v/>
      </c>
      <c r="T2203" s="42" t="str">
        <f t="shared" si="109"/>
        <v/>
      </c>
    </row>
    <row r="2204" spans="16:20">
      <c r="P2204" s="41" t="str">
        <f t="shared" si="107"/>
        <v/>
      </c>
      <c r="Q2204" s="41" t="str">
        <f t="shared" si="108"/>
        <v/>
      </c>
      <c r="R2204" s="41" t="str">
        <f>IFERROR(IF(K2204="handling and wharfage",SUM(P2204:Q2204),IF(OR(K2204="tank",K2204="car",K2204="boat"),INDEX(Rate!$B$4:$M$25,MATCH('Line&amp;Pheonix'!N2204,Rate!$A$4:$A$25,0),MATCH('Line&amp;Pheonix'!L2204,Rate!$B$3:$M$3,0))*O2204*0.8,INDEX(Rate!$B$4:$M$25,MATCH('Line&amp;Pheonix'!N2204,Rate!$A$4:$A$25,0),MATCH('Line&amp;Pheonix'!L2204,Rate!$B$3:$M$3,0))*O2204)),"")</f>
        <v/>
      </c>
      <c r="T2204" s="42" t="str">
        <f t="shared" si="109"/>
        <v/>
      </c>
    </row>
    <row r="2205" spans="16:20">
      <c r="P2205" s="41" t="str">
        <f t="shared" si="107"/>
        <v/>
      </c>
      <c r="Q2205" s="41" t="str">
        <f t="shared" si="108"/>
        <v/>
      </c>
      <c r="R2205" s="41" t="str">
        <f>IFERROR(IF(K2205="handling and wharfage",SUM(P2205:Q2205),IF(OR(K2205="tank",K2205="car",K2205="boat"),INDEX(Rate!$B$4:$M$25,MATCH('Line&amp;Pheonix'!N2205,Rate!$A$4:$A$25,0),MATCH('Line&amp;Pheonix'!L2205,Rate!$B$3:$M$3,0))*O2205*0.8,INDEX(Rate!$B$4:$M$25,MATCH('Line&amp;Pheonix'!N2205,Rate!$A$4:$A$25,0),MATCH('Line&amp;Pheonix'!L2205,Rate!$B$3:$M$3,0))*O2205)),"")</f>
        <v/>
      </c>
      <c r="T2205" s="42" t="str">
        <f t="shared" si="109"/>
        <v/>
      </c>
    </row>
    <row r="2206" spans="16:20">
      <c r="P2206" s="41" t="str">
        <f t="shared" si="107"/>
        <v/>
      </c>
      <c r="Q2206" s="41" t="str">
        <f t="shared" si="108"/>
        <v/>
      </c>
      <c r="R2206" s="41" t="str">
        <f>IFERROR(IF(K2206="handling and wharfage",SUM(P2206:Q2206),IF(OR(K2206="tank",K2206="car",K2206="boat"),INDEX(Rate!$B$4:$M$25,MATCH('Line&amp;Pheonix'!N2206,Rate!$A$4:$A$25,0),MATCH('Line&amp;Pheonix'!L2206,Rate!$B$3:$M$3,0))*O2206*0.8,INDEX(Rate!$B$4:$M$25,MATCH('Line&amp;Pheonix'!N2206,Rate!$A$4:$A$25,0),MATCH('Line&amp;Pheonix'!L2206,Rate!$B$3:$M$3,0))*O2206)),"")</f>
        <v/>
      </c>
      <c r="T2206" s="42" t="str">
        <f t="shared" si="109"/>
        <v/>
      </c>
    </row>
    <row r="2207" spans="16:20">
      <c r="P2207" s="41" t="str">
        <f t="shared" si="107"/>
        <v/>
      </c>
      <c r="Q2207" s="41" t="str">
        <f t="shared" si="108"/>
        <v/>
      </c>
      <c r="R2207" s="41" t="str">
        <f>IFERROR(IF(K2207="handling and wharfage",SUM(P2207:Q2207),IF(OR(K2207="tank",K2207="car",K2207="boat"),INDEX(Rate!$B$4:$M$25,MATCH('Line&amp;Pheonix'!N2207,Rate!$A$4:$A$25,0),MATCH('Line&amp;Pheonix'!L2207,Rate!$B$3:$M$3,0))*O2207*0.8,INDEX(Rate!$B$4:$M$25,MATCH('Line&amp;Pheonix'!N2207,Rate!$A$4:$A$25,0),MATCH('Line&amp;Pheonix'!L2207,Rate!$B$3:$M$3,0))*O2207)),"")</f>
        <v/>
      </c>
      <c r="T2207" s="42" t="str">
        <f t="shared" si="109"/>
        <v/>
      </c>
    </row>
    <row r="2208" spans="16:20">
      <c r="P2208" s="41" t="str">
        <f t="shared" si="107"/>
        <v/>
      </c>
      <c r="Q2208" s="41" t="str">
        <f t="shared" si="108"/>
        <v/>
      </c>
      <c r="R2208" s="41" t="str">
        <f>IFERROR(IF(K2208="handling and wharfage",SUM(P2208:Q2208),IF(OR(K2208="tank",K2208="car",K2208="boat"),INDEX(Rate!$B$4:$M$25,MATCH('Line&amp;Pheonix'!N2208,Rate!$A$4:$A$25,0),MATCH('Line&amp;Pheonix'!L2208,Rate!$B$3:$M$3,0))*O2208*0.8,INDEX(Rate!$B$4:$M$25,MATCH('Line&amp;Pheonix'!N2208,Rate!$A$4:$A$25,0),MATCH('Line&amp;Pheonix'!L2208,Rate!$B$3:$M$3,0))*O2208)),"")</f>
        <v/>
      </c>
      <c r="T2208" s="42" t="str">
        <f t="shared" si="109"/>
        <v/>
      </c>
    </row>
    <row r="2209" spans="16:20">
      <c r="P2209" s="41" t="str">
        <f t="shared" si="107"/>
        <v/>
      </c>
      <c r="Q2209" s="41" t="str">
        <f t="shared" si="108"/>
        <v/>
      </c>
      <c r="R2209" s="41" t="str">
        <f>IFERROR(IF(K2209="handling and wharfage",SUM(P2209:Q2209),IF(OR(K2209="tank",K2209="car",K2209="boat"),INDEX(Rate!$B$4:$M$25,MATCH('Line&amp;Pheonix'!N2209,Rate!$A$4:$A$25,0),MATCH('Line&amp;Pheonix'!L2209,Rate!$B$3:$M$3,0))*O2209*0.8,INDEX(Rate!$B$4:$M$25,MATCH('Line&amp;Pheonix'!N2209,Rate!$A$4:$A$25,0),MATCH('Line&amp;Pheonix'!L2209,Rate!$B$3:$M$3,0))*O2209)),"")</f>
        <v/>
      </c>
      <c r="T2209" s="42" t="str">
        <f t="shared" si="109"/>
        <v/>
      </c>
    </row>
    <row r="2210" spans="16:20">
      <c r="P2210" s="41" t="str">
        <f t="shared" si="107"/>
        <v/>
      </c>
      <c r="Q2210" s="41" t="str">
        <f t="shared" si="108"/>
        <v/>
      </c>
      <c r="R2210" s="41" t="str">
        <f>IFERROR(IF(K2210="handling and wharfage",SUM(P2210:Q2210),IF(OR(K2210="tank",K2210="car",K2210="boat"),INDEX(Rate!$B$4:$M$25,MATCH('Line&amp;Pheonix'!N2210,Rate!$A$4:$A$25,0),MATCH('Line&amp;Pheonix'!L2210,Rate!$B$3:$M$3,0))*O2210*0.8,INDEX(Rate!$B$4:$M$25,MATCH('Line&amp;Pheonix'!N2210,Rate!$A$4:$A$25,0),MATCH('Line&amp;Pheonix'!L2210,Rate!$B$3:$M$3,0))*O2210)),"")</f>
        <v/>
      </c>
      <c r="T2210" s="42" t="str">
        <f t="shared" si="109"/>
        <v/>
      </c>
    </row>
    <row r="2211" spans="16:20">
      <c r="P2211" s="41" t="str">
        <f t="shared" si="107"/>
        <v/>
      </c>
      <c r="Q2211" s="41" t="str">
        <f t="shared" si="108"/>
        <v/>
      </c>
      <c r="R2211" s="41" t="str">
        <f>IFERROR(IF(K2211="handling and wharfage",SUM(P2211:Q2211),IF(OR(K2211="tank",K2211="car",K2211="boat"),INDEX(Rate!$B$4:$M$25,MATCH('Line&amp;Pheonix'!N2211,Rate!$A$4:$A$25,0),MATCH('Line&amp;Pheonix'!L2211,Rate!$B$3:$M$3,0))*O2211*0.8,INDEX(Rate!$B$4:$M$25,MATCH('Line&amp;Pheonix'!N2211,Rate!$A$4:$A$25,0),MATCH('Line&amp;Pheonix'!L2211,Rate!$B$3:$M$3,0))*O2211)),"")</f>
        <v/>
      </c>
      <c r="T2211" s="42" t="str">
        <f t="shared" si="109"/>
        <v/>
      </c>
    </row>
    <row r="2212" spans="16:20">
      <c r="P2212" s="41" t="str">
        <f t="shared" si="107"/>
        <v/>
      </c>
      <c r="Q2212" s="41" t="str">
        <f t="shared" si="108"/>
        <v/>
      </c>
      <c r="R2212" s="41" t="str">
        <f>IFERROR(IF(K2212="handling and wharfage",SUM(P2212:Q2212),IF(OR(K2212="tank",K2212="car",K2212="boat"),INDEX(Rate!$B$4:$M$25,MATCH('Line&amp;Pheonix'!N2212,Rate!$A$4:$A$25,0),MATCH('Line&amp;Pheonix'!L2212,Rate!$B$3:$M$3,0))*O2212*0.8,INDEX(Rate!$B$4:$M$25,MATCH('Line&amp;Pheonix'!N2212,Rate!$A$4:$A$25,0),MATCH('Line&amp;Pheonix'!L2212,Rate!$B$3:$M$3,0))*O2212)),"")</f>
        <v/>
      </c>
      <c r="T2212" s="42" t="str">
        <f t="shared" si="109"/>
        <v/>
      </c>
    </row>
    <row r="2213" spans="16:20">
      <c r="P2213" s="41" t="str">
        <f t="shared" si="107"/>
        <v/>
      </c>
      <c r="Q2213" s="41" t="str">
        <f t="shared" si="108"/>
        <v/>
      </c>
      <c r="R2213" s="41" t="str">
        <f>IFERROR(IF(K2213="handling and wharfage",SUM(P2213:Q2213),IF(OR(K2213="tank",K2213="car",K2213="boat"),INDEX(Rate!$B$4:$M$25,MATCH('Line&amp;Pheonix'!N2213,Rate!$A$4:$A$25,0),MATCH('Line&amp;Pheonix'!L2213,Rate!$B$3:$M$3,0))*O2213*0.8,INDEX(Rate!$B$4:$M$25,MATCH('Line&amp;Pheonix'!N2213,Rate!$A$4:$A$25,0),MATCH('Line&amp;Pheonix'!L2213,Rate!$B$3:$M$3,0))*O2213)),"")</f>
        <v/>
      </c>
      <c r="T2213" s="42" t="str">
        <f t="shared" si="109"/>
        <v/>
      </c>
    </row>
    <row r="2214" spans="16:20">
      <c r="P2214" s="41" t="str">
        <f t="shared" si="107"/>
        <v/>
      </c>
      <c r="Q2214" s="41" t="str">
        <f t="shared" si="108"/>
        <v/>
      </c>
      <c r="R2214" s="41" t="str">
        <f>IFERROR(IF(K2214="handling and wharfage",SUM(P2214:Q2214),IF(OR(K2214="tank",K2214="car",K2214="boat"),INDEX(Rate!$B$4:$M$25,MATCH('Line&amp;Pheonix'!N2214,Rate!$A$4:$A$25,0),MATCH('Line&amp;Pheonix'!L2214,Rate!$B$3:$M$3,0))*O2214*0.8,INDEX(Rate!$B$4:$M$25,MATCH('Line&amp;Pheonix'!N2214,Rate!$A$4:$A$25,0),MATCH('Line&amp;Pheonix'!L2214,Rate!$B$3:$M$3,0))*O2214)),"")</f>
        <v/>
      </c>
      <c r="T2214" s="42" t="str">
        <f t="shared" si="109"/>
        <v/>
      </c>
    </row>
    <row r="2215" spans="16:20">
      <c r="P2215" s="41" t="str">
        <f t="shared" si="107"/>
        <v/>
      </c>
      <c r="Q2215" s="41" t="str">
        <f t="shared" si="108"/>
        <v/>
      </c>
      <c r="R2215" s="41" t="str">
        <f>IFERROR(IF(K2215="handling and wharfage",SUM(P2215:Q2215),IF(OR(K2215="tank",K2215="car",K2215="boat"),INDEX(Rate!$B$4:$M$25,MATCH('Line&amp;Pheonix'!N2215,Rate!$A$4:$A$25,0),MATCH('Line&amp;Pheonix'!L2215,Rate!$B$3:$M$3,0))*O2215*0.8,INDEX(Rate!$B$4:$M$25,MATCH('Line&amp;Pheonix'!N2215,Rate!$A$4:$A$25,0),MATCH('Line&amp;Pheonix'!L2215,Rate!$B$3:$M$3,0))*O2215)),"")</f>
        <v/>
      </c>
      <c r="T2215" s="42" t="str">
        <f t="shared" si="109"/>
        <v/>
      </c>
    </row>
    <row r="2216" spans="16:20">
      <c r="P2216" s="41" t="str">
        <f t="shared" si="107"/>
        <v/>
      </c>
      <c r="Q2216" s="41" t="str">
        <f t="shared" si="108"/>
        <v/>
      </c>
      <c r="R2216" s="41" t="str">
        <f>IFERROR(IF(K2216="handling and wharfage",SUM(P2216:Q2216),IF(OR(K2216="tank",K2216="car",K2216="boat"),INDEX(Rate!$B$4:$M$25,MATCH('Line&amp;Pheonix'!N2216,Rate!$A$4:$A$25,0),MATCH('Line&amp;Pheonix'!L2216,Rate!$B$3:$M$3,0))*O2216*0.8,INDEX(Rate!$B$4:$M$25,MATCH('Line&amp;Pheonix'!N2216,Rate!$A$4:$A$25,0),MATCH('Line&amp;Pheonix'!L2216,Rate!$B$3:$M$3,0))*O2216)),"")</f>
        <v/>
      </c>
      <c r="T2216" s="42" t="str">
        <f t="shared" si="109"/>
        <v/>
      </c>
    </row>
    <row r="2217" spans="16:20">
      <c r="P2217" s="41" t="str">
        <f t="shared" si="107"/>
        <v/>
      </c>
      <c r="Q2217" s="41" t="str">
        <f t="shared" si="108"/>
        <v/>
      </c>
      <c r="R2217" s="41" t="str">
        <f>IFERROR(IF(K2217="handling and wharfage",SUM(P2217:Q2217),IF(OR(K2217="tank",K2217="car",K2217="boat"),INDEX(Rate!$B$4:$M$25,MATCH('Line&amp;Pheonix'!N2217,Rate!$A$4:$A$25,0),MATCH('Line&amp;Pheonix'!L2217,Rate!$B$3:$M$3,0))*O2217*0.8,INDEX(Rate!$B$4:$M$25,MATCH('Line&amp;Pheonix'!N2217,Rate!$A$4:$A$25,0),MATCH('Line&amp;Pheonix'!L2217,Rate!$B$3:$M$3,0))*O2217)),"")</f>
        <v/>
      </c>
      <c r="T2217" s="42" t="str">
        <f t="shared" si="109"/>
        <v/>
      </c>
    </row>
    <row r="2218" spans="16:20">
      <c r="P2218" s="41" t="str">
        <f t="shared" si="107"/>
        <v/>
      </c>
      <c r="Q2218" s="41" t="str">
        <f t="shared" si="108"/>
        <v/>
      </c>
      <c r="R2218" s="41" t="str">
        <f>IFERROR(IF(K2218="handling and wharfage",SUM(P2218:Q2218),IF(OR(K2218="tank",K2218="car",K2218="boat"),INDEX(Rate!$B$4:$M$25,MATCH('Line&amp;Pheonix'!N2218,Rate!$A$4:$A$25,0),MATCH('Line&amp;Pheonix'!L2218,Rate!$B$3:$M$3,0))*O2218*0.8,INDEX(Rate!$B$4:$M$25,MATCH('Line&amp;Pheonix'!N2218,Rate!$A$4:$A$25,0),MATCH('Line&amp;Pheonix'!L2218,Rate!$B$3:$M$3,0))*O2218)),"")</f>
        <v/>
      </c>
      <c r="T2218" s="42" t="str">
        <f t="shared" si="109"/>
        <v/>
      </c>
    </row>
    <row r="2219" spans="16:20">
      <c r="P2219" s="41" t="str">
        <f t="shared" si="107"/>
        <v/>
      </c>
      <c r="Q2219" s="41" t="str">
        <f t="shared" si="108"/>
        <v/>
      </c>
      <c r="R2219" s="41" t="str">
        <f>IFERROR(IF(K2219="handling and wharfage",SUM(P2219:Q2219),IF(OR(K2219="tank",K2219="car",K2219="boat"),INDEX(Rate!$B$4:$M$25,MATCH('Line&amp;Pheonix'!N2219,Rate!$A$4:$A$25,0),MATCH('Line&amp;Pheonix'!L2219,Rate!$B$3:$M$3,0))*O2219*0.8,INDEX(Rate!$B$4:$M$25,MATCH('Line&amp;Pheonix'!N2219,Rate!$A$4:$A$25,0),MATCH('Line&amp;Pheonix'!L2219,Rate!$B$3:$M$3,0))*O2219)),"")</f>
        <v/>
      </c>
      <c r="T2219" s="42" t="str">
        <f t="shared" si="109"/>
        <v/>
      </c>
    </row>
    <row r="2220" spans="16:20">
      <c r="P2220" s="41" t="str">
        <f t="shared" si="107"/>
        <v/>
      </c>
      <c r="Q2220" s="41" t="str">
        <f t="shared" si="108"/>
        <v/>
      </c>
      <c r="R2220" s="41" t="str">
        <f>IFERROR(IF(K2220="handling and wharfage",SUM(P2220:Q2220),IF(OR(K2220="tank",K2220="car",K2220="boat"),INDEX(Rate!$B$4:$M$25,MATCH('Line&amp;Pheonix'!N2220,Rate!$A$4:$A$25,0),MATCH('Line&amp;Pheonix'!L2220,Rate!$B$3:$M$3,0))*O2220*0.8,INDEX(Rate!$B$4:$M$25,MATCH('Line&amp;Pheonix'!N2220,Rate!$A$4:$A$25,0),MATCH('Line&amp;Pheonix'!L2220,Rate!$B$3:$M$3,0))*O2220)),"")</f>
        <v/>
      </c>
      <c r="T2220" s="42" t="str">
        <f t="shared" si="109"/>
        <v/>
      </c>
    </row>
    <row r="2221" spans="16:20">
      <c r="P2221" s="41" t="str">
        <f t="shared" si="107"/>
        <v/>
      </c>
      <c r="Q2221" s="41" t="str">
        <f t="shared" si="108"/>
        <v/>
      </c>
      <c r="R2221" s="41" t="str">
        <f>IFERROR(IF(K2221="handling and wharfage",SUM(P2221:Q2221),IF(OR(K2221="tank",K2221="car",K2221="boat"),INDEX(Rate!$B$4:$M$25,MATCH('Line&amp;Pheonix'!N2221,Rate!$A$4:$A$25,0),MATCH('Line&amp;Pheonix'!L2221,Rate!$B$3:$M$3,0))*O2221*0.8,INDEX(Rate!$B$4:$M$25,MATCH('Line&amp;Pheonix'!N2221,Rate!$A$4:$A$25,0),MATCH('Line&amp;Pheonix'!L2221,Rate!$B$3:$M$3,0))*O2221)),"")</f>
        <v/>
      </c>
      <c r="T2221" s="42" t="str">
        <f t="shared" si="109"/>
        <v/>
      </c>
    </row>
    <row r="2222" spans="16:20">
      <c r="P2222" s="41" t="str">
        <f t="shared" si="107"/>
        <v/>
      </c>
      <c r="Q2222" s="41" t="str">
        <f t="shared" si="108"/>
        <v/>
      </c>
      <c r="R2222" s="41" t="str">
        <f>IFERROR(IF(K2222="handling and wharfage",SUM(P2222:Q2222),IF(OR(K2222="tank",K2222="car",K2222="boat"),INDEX(Rate!$B$4:$M$25,MATCH('Line&amp;Pheonix'!N2222,Rate!$A$4:$A$25,0),MATCH('Line&amp;Pheonix'!L2222,Rate!$B$3:$M$3,0))*O2222*0.8,INDEX(Rate!$B$4:$M$25,MATCH('Line&amp;Pheonix'!N2222,Rate!$A$4:$A$25,0),MATCH('Line&amp;Pheonix'!L2222,Rate!$B$3:$M$3,0))*O2222)),"")</f>
        <v/>
      </c>
      <c r="T2222" s="42" t="str">
        <f t="shared" si="109"/>
        <v/>
      </c>
    </row>
    <row r="2223" spans="16:20">
      <c r="P2223" s="41" t="str">
        <f t="shared" si="107"/>
        <v/>
      </c>
      <c r="Q2223" s="41" t="str">
        <f t="shared" si="108"/>
        <v/>
      </c>
      <c r="R2223" s="41" t="str">
        <f>IFERROR(IF(K2223="handling and wharfage",SUM(P2223:Q2223),IF(OR(K2223="tank",K2223="car",K2223="boat"),INDEX(Rate!$B$4:$M$25,MATCH('Line&amp;Pheonix'!N2223,Rate!$A$4:$A$25,0),MATCH('Line&amp;Pheonix'!L2223,Rate!$B$3:$M$3,0))*O2223*0.8,INDEX(Rate!$B$4:$M$25,MATCH('Line&amp;Pheonix'!N2223,Rate!$A$4:$A$25,0),MATCH('Line&amp;Pheonix'!L2223,Rate!$B$3:$M$3,0))*O2223)),"")</f>
        <v/>
      </c>
      <c r="T2223" s="42" t="str">
        <f t="shared" si="109"/>
        <v/>
      </c>
    </row>
    <row r="2224" spans="16:20">
      <c r="P2224" s="41" t="str">
        <f t="shared" si="107"/>
        <v/>
      </c>
      <c r="Q2224" s="41" t="str">
        <f t="shared" si="108"/>
        <v/>
      </c>
      <c r="R2224" s="41" t="str">
        <f>IFERROR(IF(K2224="handling and wharfage",SUM(P2224:Q2224),IF(OR(K2224="tank",K2224="car",K2224="boat"),INDEX(Rate!$B$4:$M$25,MATCH('Line&amp;Pheonix'!N2224,Rate!$A$4:$A$25,0),MATCH('Line&amp;Pheonix'!L2224,Rate!$B$3:$M$3,0))*O2224*0.8,INDEX(Rate!$B$4:$M$25,MATCH('Line&amp;Pheonix'!N2224,Rate!$A$4:$A$25,0),MATCH('Line&amp;Pheonix'!L2224,Rate!$B$3:$M$3,0))*O2224)),"")</f>
        <v/>
      </c>
      <c r="T2224" s="42" t="str">
        <f t="shared" si="109"/>
        <v/>
      </c>
    </row>
    <row r="2225" spans="16:20">
      <c r="P2225" s="41" t="str">
        <f t="shared" si="107"/>
        <v/>
      </c>
      <c r="Q2225" s="41" t="str">
        <f t="shared" si="108"/>
        <v/>
      </c>
      <c r="R2225" s="41" t="str">
        <f>IFERROR(IF(K2225="handling and wharfage",SUM(P2225:Q2225),IF(OR(K2225="tank",K2225="car",K2225="boat"),INDEX(Rate!$B$4:$M$25,MATCH('Line&amp;Pheonix'!N2225,Rate!$A$4:$A$25,0),MATCH('Line&amp;Pheonix'!L2225,Rate!$B$3:$M$3,0))*O2225*0.8,INDEX(Rate!$B$4:$M$25,MATCH('Line&amp;Pheonix'!N2225,Rate!$A$4:$A$25,0),MATCH('Line&amp;Pheonix'!L2225,Rate!$B$3:$M$3,0))*O2225)),"")</f>
        <v/>
      </c>
      <c r="T2225" s="42" t="str">
        <f t="shared" si="109"/>
        <v/>
      </c>
    </row>
    <row r="2226" spans="16:20">
      <c r="P2226" s="41" t="str">
        <f t="shared" ref="P2226:P2289" si="110">IF(OR(K2226="handling and wharfage",K2226="rau handling and wharfage"),O2226*42.1,"")</f>
        <v/>
      </c>
      <c r="Q2226" s="41" t="str">
        <f t="shared" ref="Q2226:Q2289" si="111">IF(K2226&lt;&gt;"handling and wharfage","",O2226*3.5)</f>
        <v/>
      </c>
      <c r="R2226" s="41" t="str">
        <f>IFERROR(IF(K2226="handling and wharfage",SUM(P2226:Q2226),IF(OR(K2226="tank",K2226="car",K2226="boat"),INDEX(Rate!$B$4:$M$25,MATCH('Line&amp;Pheonix'!N2226,Rate!$A$4:$A$25,0),MATCH('Line&amp;Pheonix'!L2226,Rate!$B$3:$M$3,0))*O2226*0.8,INDEX(Rate!$B$4:$M$25,MATCH('Line&amp;Pheonix'!N2226,Rate!$A$4:$A$25,0),MATCH('Line&amp;Pheonix'!L2226,Rate!$B$3:$M$3,0))*O2226)),"")</f>
        <v/>
      </c>
      <c r="T2226" s="42" t="str">
        <f t="shared" ref="T2226:T2289" si="112">IF(ISBLANK(K2226),"",IF(K2226&lt;&gt;"handling and wharfage","F0070000061A","E31180000331"))</f>
        <v/>
      </c>
    </row>
    <row r="2227" spans="16:20">
      <c r="P2227" s="41" t="str">
        <f t="shared" si="110"/>
        <v/>
      </c>
      <c r="Q2227" s="41" t="str">
        <f t="shared" si="111"/>
        <v/>
      </c>
      <c r="R2227" s="41" t="str">
        <f>IFERROR(IF(K2227="handling and wharfage",SUM(P2227:Q2227),IF(OR(K2227="tank",K2227="car",K2227="boat"),INDEX(Rate!$B$4:$M$25,MATCH('Line&amp;Pheonix'!N2227,Rate!$A$4:$A$25,0),MATCH('Line&amp;Pheonix'!L2227,Rate!$B$3:$M$3,0))*O2227*0.8,INDEX(Rate!$B$4:$M$25,MATCH('Line&amp;Pheonix'!N2227,Rate!$A$4:$A$25,0),MATCH('Line&amp;Pheonix'!L2227,Rate!$B$3:$M$3,0))*O2227)),"")</f>
        <v/>
      </c>
      <c r="T2227" s="42" t="str">
        <f t="shared" si="112"/>
        <v/>
      </c>
    </row>
    <row r="2228" spans="16:20">
      <c r="P2228" s="41" t="str">
        <f t="shared" si="110"/>
        <v/>
      </c>
      <c r="Q2228" s="41" t="str">
        <f t="shared" si="111"/>
        <v/>
      </c>
      <c r="R2228" s="41" t="str">
        <f>IFERROR(IF(K2228="handling and wharfage",SUM(P2228:Q2228),IF(OR(K2228="tank",K2228="car",K2228="boat"),INDEX(Rate!$B$4:$M$25,MATCH('Line&amp;Pheonix'!N2228,Rate!$A$4:$A$25,0),MATCH('Line&amp;Pheonix'!L2228,Rate!$B$3:$M$3,0))*O2228*0.8,INDEX(Rate!$B$4:$M$25,MATCH('Line&amp;Pheonix'!N2228,Rate!$A$4:$A$25,0),MATCH('Line&amp;Pheonix'!L2228,Rate!$B$3:$M$3,0))*O2228)),"")</f>
        <v/>
      </c>
      <c r="T2228" s="42" t="str">
        <f t="shared" si="112"/>
        <v/>
      </c>
    </row>
    <row r="2229" spans="16:20">
      <c r="P2229" s="41" t="str">
        <f t="shared" si="110"/>
        <v/>
      </c>
      <c r="Q2229" s="41" t="str">
        <f t="shared" si="111"/>
        <v/>
      </c>
      <c r="R2229" s="41" t="str">
        <f>IFERROR(IF(K2229="handling and wharfage",SUM(P2229:Q2229),IF(OR(K2229="tank",K2229="car",K2229="boat"),INDEX(Rate!$B$4:$M$25,MATCH('Line&amp;Pheonix'!N2229,Rate!$A$4:$A$25,0),MATCH('Line&amp;Pheonix'!L2229,Rate!$B$3:$M$3,0))*O2229*0.8,INDEX(Rate!$B$4:$M$25,MATCH('Line&amp;Pheonix'!N2229,Rate!$A$4:$A$25,0),MATCH('Line&amp;Pheonix'!L2229,Rate!$B$3:$M$3,0))*O2229)),"")</f>
        <v/>
      </c>
      <c r="T2229" s="42" t="str">
        <f t="shared" si="112"/>
        <v/>
      </c>
    </row>
    <row r="2230" spans="16:20">
      <c r="P2230" s="41" t="str">
        <f t="shared" si="110"/>
        <v/>
      </c>
      <c r="Q2230" s="41" t="str">
        <f t="shared" si="111"/>
        <v/>
      </c>
      <c r="R2230" s="41" t="str">
        <f>IFERROR(IF(K2230="handling and wharfage",SUM(P2230:Q2230),IF(OR(K2230="tank",K2230="car",K2230="boat"),INDEX(Rate!$B$4:$M$25,MATCH('Line&amp;Pheonix'!N2230,Rate!$A$4:$A$25,0),MATCH('Line&amp;Pheonix'!L2230,Rate!$B$3:$M$3,0))*O2230*0.8,INDEX(Rate!$B$4:$M$25,MATCH('Line&amp;Pheonix'!N2230,Rate!$A$4:$A$25,0),MATCH('Line&amp;Pheonix'!L2230,Rate!$B$3:$M$3,0))*O2230)),"")</f>
        <v/>
      </c>
      <c r="T2230" s="42" t="str">
        <f t="shared" si="112"/>
        <v/>
      </c>
    </row>
    <row r="2231" spans="16:20">
      <c r="P2231" s="41" t="str">
        <f t="shared" si="110"/>
        <v/>
      </c>
      <c r="Q2231" s="41" t="str">
        <f t="shared" si="111"/>
        <v/>
      </c>
      <c r="R2231" s="41" t="str">
        <f>IFERROR(IF(K2231="handling and wharfage",SUM(P2231:Q2231),IF(OR(K2231="tank",K2231="car",K2231="boat"),INDEX(Rate!$B$4:$M$25,MATCH('Line&amp;Pheonix'!N2231,Rate!$A$4:$A$25,0),MATCH('Line&amp;Pheonix'!L2231,Rate!$B$3:$M$3,0))*O2231*0.8,INDEX(Rate!$B$4:$M$25,MATCH('Line&amp;Pheonix'!N2231,Rate!$A$4:$A$25,0),MATCH('Line&amp;Pheonix'!L2231,Rate!$B$3:$M$3,0))*O2231)),"")</f>
        <v/>
      </c>
      <c r="T2231" s="42" t="str">
        <f t="shared" si="112"/>
        <v/>
      </c>
    </row>
    <row r="2232" spans="16:20">
      <c r="P2232" s="41" t="str">
        <f t="shared" si="110"/>
        <v/>
      </c>
      <c r="Q2232" s="41" t="str">
        <f t="shared" si="111"/>
        <v/>
      </c>
      <c r="R2232" s="41" t="str">
        <f>IFERROR(IF(K2232="handling and wharfage",SUM(P2232:Q2232),IF(OR(K2232="tank",K2232="car",K2232="boat"),INDEX(Rate!$B$4:$M$25,MATCH('Line&amp;Pheonix'!N2232,Rate!$A$4:$A$25,0),MATCH('Line&amp;Pheonix'!L2232,Rate!$B$3:$M$3,0))*O2232*0.8,INDEX(Rate!$B$4:$M$25,MATCH('Line&amp;Pheonix'!N2232,Rate!$A$4:$A$25,0),MATCH('Line&amp;Pheonix'!L2232,Rate!$B$3:$M$3,0))*O2232)),"")</f>
        <v/>
      </c>
      <c r="T2232" s="42" t="str">
        <f t="shared" si="112"/>
        <v/>
      </c>
    </row>
    <row r="2233" spans="16:20">
      <c r="P2233" s="41" t="str">
        <f t="shared" si="110"/>
        <v/>
      </c>
      <c r="Q2233" s="41" t="str">
        <f t="shared" si="111"/>
        <v/>
      </c>
      <c r="R2233" s="41" t="str">
        <f>IFERROR(IF(K2233="handling and wharfage",SUM(P2233:Q2233),IF(OR(K2233="tank",K2233="car",K2233="boat"),INDEX(Rate!$B$4:$M$25,MATCH('Line&amp;Pheonix'!N2233,Rate!$A$4:$A$25,0),MATCH('Line&amp;Pheonix'!L2233,Rate!$B$3:$M$3,0))*O2233*0.8,INDEX(Rate!$B$4:$M$25,MATCH('Line&amp;Pheonix'!N2233,Rate!$A$4:$A$25,0),MATCH('Line&amp;Pheonix'!L2233,Rate!$B$3:$M$3,0))*O2233)),"")</f>
        <v/>
      </c>
      <c r="T2233" s="42" t="str">
        <f t="shared" si="112"/>
        <v/>
      </c>
    </row>
    <row r="2234" spans="16:20">
      <c r="P2234" s="41" t="str">
        <f t="shared" si="110"/>
        <v/>
      </c>
      <c r="Q2234" s="41" t="str">
        <f t="shared" si="111"/>
        <v/>
      </c>
      <c r="R2234" s="41" t="str">
        <f>IFERROR(IF(K2234="handling and wharfage",SUM(P2234:Q2234),IF(OR(K2234="tank",K2234="car",K2234="boat"),INDEX(Rate!$B$4:$M$25,MATCH('Line&amp;Pheonix'!N2234,Rate!$A$4:$A$25,0),MATCH('Line&amp;Pheonix'!L2234,Rate!$B$3:$M$3,0))*O2234*0.8,INDEX(Rate!$B$4:$M$25,MATCH('Line&amp;Pheonix'!N2234,Rate!$A$4:$A$25,0),MATCH('Line&amp;Pheonix'!L2234,Rate!$B$3:$M$3,0))*O2234)),"")</f>
        <v/>
      </c>
      <c r="T2234" s="42" t="str">
        <f t="shared" si="112"/>
        <v/>
      </c>
    </row>
    <row r="2235" spans="16:20">
      <c r="P2235" s="41" t="str">
        <f t="shared" si="110"/>
        <v/>
      </c>
      <c r="Q2235" s="41" t="str">
        <f t="shared" si="111"/>
        <v/>
      </c>
      <c r="R2235" s="41" t="str">
        <f>IFERROR(IF(K2235="handling and wharfage",SUM(P2235:Q2235),IF(OR(K2235="tank",K2235="car",K2235="boat"),INDEX(Rate!$B$4:$M$25,MATCH('Line&amp;Pheonix'!N2235,Rate!$A$4:$A$25,0),MATCH('Line&amp;Pheonix'!L2235,Rate!$B$3:$M$3,0))*O2235*0.8,INDEX(Rate!$B$4:$M$25,MATCH('Line&amp;Pheonix'!N2235,Rate!$A$4:$A$25,0),MATCH('Line&amp;Pheonix'!L2235,Rate!$B$3:$M$3,0))*O2235)),"")</f>
        <v/>
      </c>
      <c r="T2235" s="42" t="str">
        <f t="shared" si="112"/>
        <v/>
      </c>
    </row>
    <row r="2236" spans="16:20">
      <c r="P2236" s="41" t="str">
        <f t="shared" si="110"/>
        <v/>
      </c>
      <c r="Q2236" s="41" t="str">
        <f t="shared" si="111"/>
        <v/>
      </c>
      <c r="R2236" s="41" t="str">
        <f>IFERROR(IF(K2236="handling and wharfage",SUM(P2236:Q2236),IF(OR(K2236="tank",K2236="car",K2236="boat"),INDEX(Rate!$B$4:$M$25,MATCH('Line&amp;Pheonix'!N2236,Rate!$A$4:$A$25,0),MATCH('Line&amp;Pheonix'!L2236,Rate!$B$3:$M$3,0))*O2236*0.8,INDEX(Rate!$B$4:$M$25,MATCH('Line&amp;Pheonix'!N2236,Rate!$A$4:$A$25,0),MATCH('Line&amp;Pheonix'!L2236,Rate!$B$3:$M$3,0))*O2236)),"")</f>
        <v/>
      </c>
      <c r="T2236" s="42" t="str">
        <f t="shared" si="112"/>
        <v/>
      </c>
    </row>
    <row r="2237" spans="16:20">
      <c r="P2237" s="41" t="str">
        <f t="shared" si="110"/>
        <v/>
      </c>
      <c r="Q2237" s="41" t="str">
        <f t="shared" si="111"/>
        <v/>
      </c>
      <c r="R2237" s="41" t="str">
        <f>IFERROR(IF(K2237="handling and wharfage",SUM(P2237:Q2237),IF(OR(K2237="tank",K2237="car",K2237="boat"),INDEX(Rate!$B$4:$M$25,MATCH('Line&amp;Pheonix'!N2237,Rate!$A$4:$A$25,0),MATCH('Line&amp;Pheonix'!L2237,Rate!$B$3:$M$3,0))*O2237*0.8,INDEX(Rate!$B$4:$M$25,MATCH('Line&amp;Pheonix'!N2237,Rate!$A$4:$A$25,0),MATCH('Line&amp;Pheonix'!L2237,Rate!$B$3:$M$3,0))*O2237)),"")</f>
        <v/>
      </c>
      <c r="T2237" s="42" t="str">
        <f t="shared" si="112"/>
        <v/>
      </c>
    </row>
    <row r="2238" spans="16:20">
      <c r="P2238" s="41" t="str">
        <f t="shared" si="110"/>
        <v/>
      </c>
      <c r="Q2238" s="41" t="str">
        <f t="shared" si="111"/>
        <v/>
      </c>
      <c r="R2238" s="41" t="str">
        <f>IFERROR(IF(K2238="handling and wharfage",SUM(P2238:Q2238),IF(OR(K2238="tank",K2238="car",K2238="boat"),INDEX(Rate!$B$4:$M$25,MATCH('Line&amp;Pheonix'!N2238,Rate!$A$4:$A$25,0),MATCH('Line&amp;Pheonix'!L2238,Rate!$B$3:$M$3,0))*O2238*0.8,INDEX(Rate!$B$4:$M$25,MATCH('Line&amp;Pheonix'!N2238,Rate!$A$4:$A$25,0),MATCH('Line&amp;Pheonix'!L2238,Rate!$B$3:$M$3,0))*O2238)),"")</f>
        <v/>
      </c>
      <c r="T2238" s="42" t="str">
        <f t="shared" si="112"/>
        <v/>
      </c>
    </row>
    <row r="2239" spans="16:20">
      <c r="P2239" s="41" t="str">
        <f t="shared" si="110"/>
        <v/>
      </c>
      <c r="Q2239" s="41" t="str">
        <f t="shared" si="111"/>
        <v/>
      </c>
      <c r="R2239" s="41" t="str">
        <f>IFERROR(IF(K2239="handling and wharfage",SUM(P2239:Q2239),IF(OR(K2239="tank",K2239="car",K2239="boat"),INDEX(Rate!$B$4:$M$25,MATCH('Line&amp;Pheonix'!N2239,Rate!$A$4:$A$25,0),MATCH('Line&amp;Pheonix'!L2239,Rate!$B$3:$M$3,0))*O2239*0.8,INDEX(Rate!$B$4:$M$25,MATCH('Line&amp;Pheonix'!N2239,Rate!$A$4:$A$25,0),MATCH('Line&amp;Pheonix'!L2239,Rate!$B$3:$M$3,0))*O2239)),"")</f>
        <v/>
      </c>
      <c r="T2239" s="42" t="str">
        <f t="shared" si="112"/>
        <v/>
      </c>
    </row>
    <row r="2240" spans="16:20">
      <c r="P2240" s="41" t="str">
        <f t="shared" si="110"/>
        <v/>
      </c>
      <c r="Q2240" s="41" t="str">
        <f t="shared" si="111"/>
        <v/>
      </c>
      <c r="R2240" s="41" t="str">
        <f>IFERROR(IF(K2240="handling and wharfage",SUM(P2240:Q2240),IF(OR(K2240="tank",K2240="car",K2240="boat"),INDEX(Rate!$B$4:$M$25,MATCH('Line&amp;Pheonix'!N2240,Rate!$A$4:$A$25,0),MATCH('Line&amp;Pheonix'!L2240,Rate!$B$3:$M$3,0))*O2240*0.8,INDEX(Rate!$B$4:$M$25,MATCH('Line&amp;Pheonix'!N2240,Rate!$A$4:$A$25,0),MATCH('Line&amp;Pheonix'!L2240,Rate!$B$3:$M$3,0))*O2240)),"")</f>
        <v/>
      </c>
      <c r="T2240" s="42" t="str">
        <f t="shared" si="112"/>
        <v/>
      </c>
    </row>
    <row r="2241" spans="16:20">
      <c r="P2241" s="41" t="str">
        <f t="shared" si="110"/>
        <v/>
      </c>
      <c r="Q2241" s="41" t="str">
        <f t="shared" si="111"/>
        <v/>
      </c>
      <c r="R2241" s="41" t="str">
        <f>IFERROR(IF(K2241="handling and wharfage",SUM(P2241:Q2241),IF(OR(K2241="tank",K2241="car",K2241="boat"),INDEX(Rate!$B$4:$M$25,MATCH('Line&amp;Pheonix'!N2241,Rate!$A$4:$A$25,0),MATCH('Line&amp;Pheonix'!L2241,Rate!$B$3:$M$3,0))*O2241*0.8,INDEX(Rate!$B$4:$M$25,MATCH('Line&amp;Pheonix'!N2241,Rate!$A$4:$A$25,0),MATCH('Line&amp;Pheonix'!L2241,Rate!$B$3:$M$3,0))*O2241)),"")</f>
        <v/>
      </c>
      <c r="T2241" s="42" t="str">
        <f t="shared" si="112"/>
        <v/>
      </c>
    </row>
    <row r="2242" spans="16:20">
      <c r="P2242" s="41" t="str">
        <f t="shared" si="110"/>
        <v/>
      </c>
      <c r="Q2242" s="41" t="str">
        <f t="shared" si="111"/>
        <v/>
      </c>
      <c r="R2242" s="41" t="str">
        <f>IFERROR(IF(K2242="handling and wharfage",SUM(P2242:Q2242),IF(OR(K2242="tank",K2242="car",K2242="boat"),INDEX(Rate!$B$4:$M$25,MATCH('Line&amp;Pheonix'!N2242,Rate!$A$4:$A$25,0),MATCH('Line&amp;Pheonix'!L2242,Rate!$B$3:$M$3,0))*O2242*0.8,INDEX(Rate!$B$4:$M$25,MATCH('Line&amp;Pheonix'!N2242,Rate!$A$4:$A$25,0),MATCH('Line&amp;Pheonix'!L2242,Rate!$B$3:$M$3,0))*O2242)),"")</f>
        <v/>
      </c>
      <c r="T2242" s="42" t="str">
        <f t="shared" si="112"/>
        <v/>
      </c>
    </row>
    <row r="2243" spans="16:20">
      <c r="P2243" s="41" t="str">
        <f t="shared" si="110"/>
        <v/>
      </c>
      <c r="Q2243" s="41" t="str">
        <f t="shared" si="111"/>
        <v/>
      </c>
      <c r="R2243" s="41" t="str">
        <f>IFERROR(IF(K2243="handling and wharfage",SUM(P2243:Q2243),IF(OR(K2243="tank",K2243="car",K2243="boat"),INDEX(Rate!$B$4:$M$25,MATCH('Line&amp;Pheonix'!N2243,Rate!$A$4:$A$25,0),MATCH('Line&amp;Pheonix'!L2243,Rate!$B$3:$M$3,0))*O2243*0.8,INDEX(Rate!$B$4:$M$25,MATCH('Line&amp;Pheonix'!N2243,Rate!$A$4:$A$25,0),MATCH('Line&amp;Pheonix'!L2243,Rate!$B$3:$M$3,0))*O2243)),"")</f>
        <v/>
      </c>
      <c r="T2243" s="42" t="str">
        <f t="shared" si="112"/>
        <v/>
      </c>
    </row>
    <row r="2244" spans="16:20">
      <c r="P2244" s="41" t="str">
        <f t="shared" si="110"/>
        <v/>
      </c>
      <c r="Q2244" s="41" t="str">
        <f t="shared" si="111"/>
        <v/>
      </c>
      <c r="R2244" s="41" t="str">
        <f>IFERROR(IF(K2244="handling and wharfage",SUM(P2244:Q2244),IF(OR(K2244="tank",K2244="car",K2244="boat"),INDEX(Rate!$B$4:$M$25,MATCH('Line&amp;Pheonix'!N2244,Rate!$A$4:$A$25,0),MATCH('Line&amp;Pheonix'!L2244,Rate!$B$3:$M$3,0))*O2244*0.8,INDEX(Rate!$B$4:$M$25,MATCH('Line&amp;Pheonix'!N2244,Rate!$A$4:$A$25,0),MATCH('Line&amp;Pheonix'!L2244,Rate!$B$3:$M$3,0))*O2244)),"")</f>
        <v/>
      </c>
      <c r="T2244" s="42" t="str">
        <f t="shared" si="112"/>
        <v/>
      </c>
    </row>
    <row r="2245" spans="16:20">
      <c r="P2245" s="41" t="str">
        <f t="shared" si="110"/>
        <v/>
      </c>
      <c r="Q2245" s="41" t="str">
        <f t="shared" si="111"/>
        <v/>
      </c>
      <c r="R2245" s="41" t="str">
        <f>IFERROR(IF(K2245="handling and wharfage",SUM(P2245:Q2245),IF(OR(K2245="tank",K2245="car",K2245="boat"),INDEX(Rate!$B$4:$M$25,MATCH('Line&amp;Pheonix'!N2245,Rate!$A$4:$A$25,0),MATCH('Line&amp;Pheonix'!L2245,Rate!$B$3:$M$3,0))*O2245*0.8,INDEX(Rate!$B$4:$M$25,MATCH('Line&amp;Pheonix'!N2245,Rate!$A$4:$A$25,0),MATCH('Line&amp;Pheonix'!L2245,Rate!$B$3:$M$3,0))*O2245)),"")</f>
        <v/>
      </c>
      <c r="T2245" s="42" t="str">
        <f t="shared" si="112"/>
        <v/>
      </c>
    </row>
    <row r="2246" spans="16:20">
      <c r="P2246" s="41" t="str">
        <f t="shared" si="110"/>
        <v/>
      </c>
      <c r="Q2246" s="41" t="str">
        <f t="shared" si="111"/>
        <v/>
      </c>
      <c r="R2246" s="41" t="str">
        <f>IFERROR(IF(K2246="handling and wharfage",SUM(P2246:Q2246),IF(OR(K2246="tank",K2246="car",K2246="boat"),INDEX(Rate!$B$4:$M$25,MATCH('Line&amp;Pheonix'!N2246,Rate!$A$4:$A$25,0),MATCH('Line&amp;Pheonix'!L2246,Rate!$B$3:$M$3,0))*O2246*0.8,INDEX(Rate!$B$4:$M$25,MATCH('Line&amp;Pheonix'!N2246,Rate!$A$4:$A$25,0),MATCH('Line&amp;Pheonix'!L2246,Rate!$B$3:$M$3,0))*O2246)),"")</f>
        <v/>
      </c>
      <c r="T2246" s="42" t="str">
        <f t="shared" si="112"/>
        <v/>
      </c>
    </row>
    <row r="2247" spans="16:20">
      <c r="P2247" s="41" t="str">
        <f t="shared" si="110"/>
        <v/>
      </c>
      <c r="Q2247" s="41" t="str">
        <f t="shared" si="111"/>
        <v/>
      </c>
      <c r="R2247" s="41" t="str">
        <f>IFERROR(IF(K2247="handling and wharfage",SUM(P2247:Q2247),IF(OR(K2247="tank",K2247="car",K2247="boat"),INDEX(Rate!$B$4:$M$25,MATCH('Line&amp;Pheonix'!N2247,Rate!$A$4:$A$25,0),MATCH('Line&amp;Pheonix'!L2247,Rate!$B$3:$M$3,0))*O2247*0.8,INDEX(Rate!$B$4:$M$25,MATCH('Line&amp;Pheonix'!N2247,Rate!$A$4:$A$25,0),MATCH('Line&amp;Pheonix'!L2247,Rate!$B$3:$M$3,0))*O2247)),"")</f>
        <v/>
      </c>
      <c r="T2247" s="42" t="str">
        <f t="shared" si="112"/>
        <v/>
      </c>
    </row>
    <row r="2248" spans="16:20">
      <c r="P2248" s="41" t="str">
        <f t="shared" si="110"/>
        <v/>
      </c>
      <c r="Q2248" s="41" t="str">
        <f t="shared" si="111"/>
        <v/>
      </c>
      <c r="R2248" s="41" t="str">
        <f>IFERROR(IF(K2248="handling and wharfage",SUM(P2248:Q2248),IF(OR(K2248="tank",K2248="car",K2248="boat"),INDEX(Rate!$B$4:$M$25,MATCH('Line&amp;Pheonix'!N2248,Rate!$A$4:$A$25,0),MATCH('Line&amp;Pheonix'!L2248,Rate!$B$3:$M$3,0))*O2248*0.8,INDEX(Rate!$B$4:$M$25,MATCH('Line&amp;Pheonix'!N2248,Rate!$A$4:$A$25,0),MATCH('Line&amp;Pheonix'!L2248,Rate!$B$3:$M$3,0))*O2248)),"")</f>
        <v/>
      </c>
      <c r="T2248" s="42" t="str">
        <f t="shared" si="112"/>
        <v/>
      </c>
    </row>
    <row r="2249" spans="16:20">
      <c r="P2249" s="41" t="str">
        <f t="shared" si="110"/>
        <v/>
      </c>
      <c r="Q2249" s="41" t="str">
        <f t="shared" si="111"/>
        <v/>
      </c>
      <c r="R2249" s="41" t="str">
        <f>IFERROR(IF(K2249="handling and wharfage",SUM(P2249:Q2249),IF(OR(K2249="tank",K2249="car",K2249="boat"),INDEX(Rate!$B$4:$M$25,MATCH('Line&amp;Pheonix'!N2249,Rate!$A$4:$A$25,0),MATCH('Line&amp;Pheonix'!L2249,Rate!$B$3:$M$3,0))*O2249*0.8,INDEX(Rate!$B$4:$M$25,MATCH('Line&amp;Pheonix'!N2249,Rate!$A$4:$A$25,0),MATCH('Line&amp;Pheonix'!L2249,Rate!$B$3:$M$3,0))*O2249)),"")</f>
        <v/>
      </c>
      <c r="T2249" s="42" t="str">
        <f t="shared" si="112"/>
        <v/>
      </c>
    </row>
    <row r="2250" spans="16:20">
      <c r="P2250" s="41" t="str">
        <f t="shared" si="110"/>
        <v/>
      </c>
      <c r="Q2250" s="41" t="str">
        <f t="shared" si="111"/>
        <v/>
      </c>
      <c r="R2250" s="41" t="str">
        <f>IFERROR(IF(K2250="handling and wharfage",SUM(P2250:Q2250),IF(OR(K2250="tank",K2250="car",K2250="boat"),INDEX(Rate!$B$4:$M$25,MATCH('Line&amp;Pheonix'!N2250,Rate!$A$4:$A$25,0),MATCH('Line&amp;Pheonix'!L2250,Rate!$B$3:$M$3,0))*O2250*0.8,INDEX(Rate!$B$4:$M$25,MATCH('Line&amp;Pheonix'!N2250,Rate!$A$4:$A$25,0),MATCH('Line&amp;Pheonix'!L2250,Rate!$B$3:$M$3,0))*O2250)),"")</f>
        <v/>
      </c>
      <c r="T2250" s="42" t="str">
        <f t="shared" si="112"/>
        <v/>
      </c>
    </row>
    <row r="2251" spans="16:20">
      <c r="P2251" s="41" t="str">
        <f t="shared" si="110"/>
        <v/>
      </c>
      <c r="Q2251" s="41" t="str">
        <f t="shared" si="111"/>
        <v/>
      </c>
      <c r="R2251" s="41" t="str">
        <f>IFERROR(IF(K2251="handling and wharfage",SUM(P2251:Q2251),IF(OR(K2251="tank",K2251="car",K2251="boat"),INDEX(Rate!$B$4:$M$25,MATCH('Line&amp;Pheonix'!N2251,Rate!$A$4:$A$25,0),MATCH('Line&amp;Pheonix'!L2251,Rate!$B$3:$M$3,0))*O2251*0.8,INDEX(Rate!$B$4:$M$25,MATCH('Line&amp;Pheonix'!N2251,Rate!$A$4:$A$25,0),MATCH('Line&amp;Pheonix'!L2251,Rate!$B$3:$M$3,0))*O2251)),"")</f>
        <v/>
      </c>
      <c r="T2251" s="42" t="str">
        <f t="shared" si="112"/>
        <v/>
      </c>
    </row>
    <row r="2252" spans="16:20">
      <c r="P2252" s="41" t="str">
        <f t="shared" si="110"/>
        <v/>
      </c>
      <c r="Q2252" s="41" t="str">
        <f t="shared" si="111"/>
        <v/>
      </c>
      <c r="R2252" s="41" t="str">
        <f>IFERROR(IF(K2252="handling and wharfage",SUM(P2252:Q2252),IF(OR(K2252="tank",K2252="car",K2252="boat"),INDEX(Rate!$B$4:$M$25,MATCH('Line&amp;Pheonix'!N2252,Rate!$A$4:$A$25,0),MATCH('Line&amp;Pheonix'!L2252,Rate!$B$3:$M$3,0))*O2252*0.8,INDEX(Rate!$B$4:$M$25,MATCH('Line&amp;Pheonix'!N2252,Rate!$A$4:$A$25,0),MATCH('Line&amp;Pheonix'!L2252,Rate!$B$3:$M$3,0))*O2252)),"")</f>
        <v/>
      </c>
      <c r="T2252" s="42" t="str">
        <f t="shared" si="112"/>
        <v/>
      </c>
    </row>
    <row r="2253" spans="16:20">
      <c r="P2253" s="41" t="str">
        <f t="shared" si="110"/>
        <v/>
      </c>
      <c r="Q2253" s="41" t="str">
        <f t="shared" si="111"/>
        <v/>
      </c>
      <c r="R2253" s="41" t="str">
        <f>IFERROR(IF(K2253="handling and wharfage",SUM(P2253:Q2253),IF(OR(K2253="tank",K2253="car",K2253="boat"),INDEX(Rate!$B$4:$M$25,MATCH('Line&amp;Pheonix'!N2253,Rate!$A$4:$A$25,0),MATCH('Line&amp;Pheonix'!L2253,Rate!$B$3:$M$3,0))*O2253*0.8,INDEX(Rate!$B$4:$M$25,MATCH('Line&amp;Pheonix'!N2253,Rate!$A$4:$A$25,0),MATCH('Line&amp;Pheonix'!L2253,Rate!$B$3:$M$3,0))*O2253)),"")</f>
        <v/>
      </c>
      <c r="T2253" s="42" t="str">
        <f t="shared" si="112"/>
        <v/>
      </c>
    </row>
    <row r="2254" spans="16:20">
      <c r="P2254" s="41" t="str">
        <f t="shared" si="110"/>
        <v/>
      </c>
      <c r="Q2254" s="41" t="str">
        <f t="shared" si="111"/>
        <v/>
      </c>
      <c r="R2254" s="41" t="str">
        <f>IFERROR(IF(K2254="handling and wharfage",SUM(P2254:Q2254),IF(OR(K2254="tank",K2254="car",K2254="boat"),INDEX(Rate!$B$4:$M$25,MATCH('Line&amp;Pheonix'!N2254,Rate!$A$4:$A$25,0),MATCH('Line&amp;Pheonix'!L2254,Rate!$B$3:$M$3,0))*O2254*0.8,INDEX(Rate!$B$4:$M$25,MATCH('Line&amp;Pheonix'!N2254,Rate!$A$4:$A$25,0),MATCH('Line&amp;Pheonix'!L2254,Rate!$B$3:$M$3,0))*O2254)),"")</f>
        <v/>
      </c>
      <c r="T2254" s="42" t="str">
        <f t="shared" si="112"/>
        <v/>
      </c>
    </row>
    <row r="2255" spans="16:20">
      <c r="P2255" s="41" t="str">
        <f t="shared" si="110"/>
        <v/>
      </c>
      <c r="Q2255" s="41" t="str">
        <f t="shared" si="111"/>
        <v/>
      </c>
      <c r="R2255" s="41" t="str">
        <f>IFERROR(IF(K2255="handling and wharfage",SUM(P2255:Q2255),IF(OR(K2255="tank",K2255="car",K2255="boat"),INDEX(Rate!$B$4:$M$25,MATCH('Line&amp;Pheonix'!N2255,Rate!$A$4:$A$25,0),MATCH('Line&amp;Pheonix'!L2255,Rate!$B$3:$M$3,0))*O2255*0.8,INDEX(Rate!$B$4:$M$25,MATCH('Line&amp;Pheonix'!N2255,Rate!$A$4:$A$25,0),MATCH('Line&amp;Pheonix'!L2255,Rate!$B$3:$M$3,0))*O2255)),"")</f>
        <v/>
      </c>
      <c r="T2255" s="42" t="str">
        <f t="shared" si="112"/>
        <v/>
      </c>
    </row>
    <row r="2256" spans="16:20">
      <c r="P2256" s="41" t="str">
        <f t="shared" si="110"/>
        <v/>
      </c>
      <c r="Q2256" s="41" t="str">
        <f t="shared" si="111"/>
        <v/>
      </c>
      <c r="R2256" s="41" t="str">
        <f>IFERROR(IF(K2256="handling and wharfage",SUM(P2256:Q2256),IF(OR(K2256="tank",K2256="car",K2256="boat"),INDEX(Rate!$B$4:$M$25,MATCH('Line&amp;Pheonix'!N2256,Rate!$A$4:$A$25,0),MATCH('Line&amp;Pheonix'!L2256,Rate!$B$3:$M$3,0))*O2256*0.8,INDEX(Rate!$B$4:$M$25,MATCH('Line&amp;Pheonix'!N2256,Rate!$A$4:$A$25,0),MATCH('Line&amp;Pheonix'!L2256,Rate!$B$3:$M$3,0))*O2256)),"")</f>
        <v/>
      </c>
      <c r="T2256" s="42" t="str">
        <f t="shared" si="112"/>
        <v/>
      </c>
    </row>
    <row r="2257" spans="16:20">
      <c r="P2257" s="41" t="str">
        <f t="shared" si="110"/>
        <v/>
      </c>
      <c r="Q2257" s="41" t="str">
        <f t="shared" si="111"/>
        <v/>
      </c>
      <c r="R2257" s="41" t="str">
        <f>IFERROR(IF(K2257="handling and wharfage",SUM(P2257:Q2257),IF(OR(K2257="tank",K2257="car",K2257="boat"),INDEX(Rate!$B$4:$M$25,MATCH('Line&amp;Pheonix'!N2257,Rate!$A$4:$A$25,0),MATCH('Line&amp;Pheonix'!L2257,Rate!$B$3:$M$3,0))*O2257*0.8,INDEX(Rate!$B$4:$M$25,MATCH('Line&amp;Pheonix'!N2257,Rate!$A$4:$A$25,0),MATCH('Line&amp;Pheonix'!L2257,Rate!$B$3:$M$3,0))*O2257)),"")</f>
        <v/>
      </c>
      <c r="T2257" s="42" t="str">
        <f t="shared" si="112"/>
        <v/>
      </c>
    </row>
    <row r="2258" spans="16:20">
      <c r="P2258" s="41" t="str">
        <f t="shared" si="110"/>
        <v/>
      </c>
      <c r="Q2258" s="41" t="str">
        <f t="shared" si="111"/>
        <v/>
      </c>
      <c r="R2258" s="41" t="str">
        <f>IFERROR(IF(K2258="handling and wharfage",SUM(P2258:Q2258),IF(OR(K2258="tank",K2258="car",K2258="boat"),INDEX(Rate!$B$4:$M$25,MATCH('Line&amp;Pheonix'!N2258,Rate!$A$4:$A$25,0),MATCH('Line&amp;Pheonix'!L2258,Rate!$B$3:$M$3,0))*O2258*0.8,INDEX(Rate!$B$4:$M$25,MATCH('Line&amp;Pheonix'!N2258,Rate!$A$4:$A$25,0),MATCH('Line&amp;Pheonix'!L2258,Rate!$B$3:$M$3,0))*O2258)),"")</f>
        <v/>
      </c>
      <c r="T2258" s="42" t="str">
        <f t="shared" si="112"/>
        <v/>
      </c>
    </row>
    <row r="2259" spans="16:20">
      <c r="P2259" s="41" t="str">
        <f t="shared" si="110"/>
        <v/>
      </c>
      <c r="Q2259" s="41" t="str">
        <f t="shared" si="111"/>
        <v/>
      </c>
      <c r="R2259" s="41" t="str">
        <f>IFERROR(IF(K2259="handling and wharfage",SUM(P2259:Q2259),IF(OR(K2259="tank",K2259="car",K2259="boat"),INDEX(Rate!$B$4:$M$25,MATCH('Line&amp;Pheonix'!N2259,Rate!$A$4:$A$25,0),MATCH('Line&amp;Pheonix'!L2259,Rate!$B$3:$M$3,0))*O2259*0.8,INDEX(Rate!$B$4:$M$25,MATCH('Line&amp;Pheonix'!N2259,Rate!$A$4:$A$25,0),MATCH('Line&amp;Pheonix'!L2259,Rate!$B$3:$M$3,0))*O2259)),"")</f>
        <v/>
      </c>
      <c r="T2259" s="42" t="str">
        <f t="shared" si="112"/>
        <v/>
      </c>
    </row>
    <row r="2260" spans="16:20">
      <c r="P2260" s="41" t="str">
        <f t="shared" si="110"/>
        <v/>
      </c>
      <c r="Q2260" s="41" t="str">
        <f t="shared" si="111"/>
        <v/>
      </c>
      <c r="R2260" s="41" t="str">
        <f>IFERROR(IF(K2260="handling and wharfage",SUM(P2260:Q2260),IF(OR(K2260="tank",K2260="car",K2260="boat"),INDEX(Rate!$B$4:$M$25,MATCH('Line&amp;Pheonix'!N2260,Rate!$A$4:$A$25,0),MATCH('Line&amp;Pheonix'!L2260,Rate!$B$3:$M$3,0))*O2260*0.8,INDEX(Rate!$B$4:$M$25,MATCH('Line&amp;Pheonix'!N2260,Rate!$A$4:$A$25,0),MATCH('Line&amp;Pheonix'!L2260,Rate!$B$3:$M$3,0))*O2260)),"")</f>
        <v/>
      </c>
      <c r="T2260" s="42" t="str">
        <f t="shared" si="112"/>
        <v/>
      </c>
    </row>
    <row r="2261" spans="16:20">
      <c r="P2261" s="41" t="str">
        <f t="shared" si="110"/>
        <v/>
      </c>
      <c r="Q2261" s="41" t="str">
        <f t="shared" si="111"/>
        <v/>
      </c>
      <c r="R2261" s="41" t="str">
        <f>IFERROR(IF(K2261="handling and wharfage",SUM(P2261:Q2261),IF(OR(K2261="tank",K2261="car",K2261="boat"),INDEX(Rate!$B$4:$M$25,MATCH('Line&amp;Pheonix'!N2261,Rate!$A$4:$A$25,0),MATCH('Line&amp;Pheonix'!L2261,Rate!$B$3:$M$3,0))*O2261*0.8,INDEX(Rate!$B$4:$M$25,MATCH('Line&amp;Pheonix'!N2261,Rate!$A$4:$A$25,0),MATCH('Line&amp;Pheonix'!L2261,Rate!$B$3:$M$3,0))*O2261)),"")</f>
        <v/>
      </c>
      <c r="T2261" s="42" t="str">
        <f t="shared" si="112"/>
        <v/>
      </c>
    </row>
    <row r="2262" spans="16:20">
      <c r="P2262" s="41" t="str">
        <f t="shared" si="110"/>
        <v/>
      </c>
      <c r="Q2262" s="41" t="str">
        <f t="shared" si="111"/>
        <v/>
      </c>
      <c r="R2262" s="41" t="str">
        <f>IFERROR(IF(K2262="handling and wharfage",SUM(P2262:Q2262),IF(OR(K2262="tank",K2262="car",K2262="boat"),INDEX(Rate!$B$4:$M$25,MATCH('Line&amp;Pheonix'!N2262,Rate!$A$4:$A$25,0),MATCH('Line&amp;Pheonix'!L2262,Rate!$B$3:$M$3,0))*O2262*0.8,INDEX(Rate!$B$4:$M$25,MATCH('Line&amp;Pheonix'!N2262,Rate!$A$4:$A$25,0),MATCH('Line&amp;Pheonix'!L2262,Rate!$B$3:$M$3,0))*O2262)),"")</f>
        <v/>
      </c>
      <c r="T2262" s="42" t="str">
        <f t="shared" si="112"/>
        <v/>
      </c>
    </row>
    <row r="2263" spans="16:20">
      <c r="P2263" s="41" t="str">
        <f t="shared" si="110"/>
        <v/>
      </c>
      <c r="Q2263" s="41" t="str">
        <f t="shared" si="111"/>
        <v/>
      </c>
      <c r="R2263" s="41" t="str">
        <f>IFERROR(IF(K2263="handling and wharfage",SUM(P2263:Q2263),IF(OR(K2263="tank",K2263="car",K2263="boat"),INDEX(Rate!$B$4:$M$25,MATCH('Line&amp;Pheonix'!N2263,Rate!$A$4:$A$25,0),MATCH('Line&amp;Pheonix'!L2263,Rate!$B$3:$M$3,0))*O2263*0.8,INDEX(Rate!$B$4:$M$25,MATCH('Line&amp;Pheonix'!N2263,Rate!$A$4:$A$25,0),MATCH('Line&amp;Pheonix'!L2263,Rate!$B$3:$M$3,0))*O2263)),"")</f>
        <v/>
      </c>
      <c r="T2263" s="42" t="str">
        <f t="shared" si="112"/>
        <v/>
      </c>
    </row>
    <row r="2264" spans="16:20">
      <c r="P2264" s="41" t="str">
        <f t="shared" si="110"/>
        <v/>
      </c>
      <c r="Q2264" s="41" t="str">
        <f t="shared" si="111"/>
        <v/>
      </c>
      <c r="R2264" s="41" t="str">
        <f>IFERROR(IF(K2264="handling and wharfage",SUM(P2264:Q2264),IF(OR(K2264="tank",K2264="car",K2264="boat"),INDEX(Rate!$B$4:$M$25,MATCH('Line&amp;Pheonix'!N2264,Rate!$A$4:$A$25,0),MATCH('Line&amp;Pheonix'!L2264,Rate!$B$3:$M$3,0))*O2264*0.8,INDEX(Rate!$B$4:$M$25,MATCH('Line&amp;Pheonix'!N2264,Rate!$A$4:$A$25,0),MATCH('Line&amp;Pheonix'!L2264,Rate!$B$3:$M$3,0))*O2264)),"")</f>
        <v/>
      </c>
      <c r="T2264" s="42" t="str">
        <f t="shared" si="112"/>
        <v/>
      </c>
    </row>
    <row r="2265" spans="16:20">
      <c r="P2265" s="41" t="str">
        <f t="shared" si="110"/>
        <v/>
      </c>
      <c r="Q2265" s="41" t="str">
        <f t="shared" si="111"/>
        <v/>
      </c>
      <c r="R2265" s="41" t="str">
        <f>IFERROR(IF(K2265="handling and wharfage",SUM(P2265:Q2265),IF(OR(K2265="tank",K2265="car",K2265="boat"),INDEX(Rate!$B$4:$M$25,MATCH('Line&amp;Pheonix'!N2265,Rate!$A$4:$A$25,0),MATCH('Line&amp;Pheonix'!L2265,Rate!$B$3:$M$3,0))*O2265*0.8,INDEX(Rate!$B$4:$M$25,MATCH('Line&amp;Pheonix'!N2265,Rate!$A$4:$A$25,0),MATCH('Line&amp;Pheonix'!L2265,Rate!$B$3:$M$3,0))*O2265)),"")</f>
        <v/>
      </c>
      <c r="T2265" s="42" t="str">
        <f t="shared" si="112"/>
        <v/>
      </c>
    </row>
    <row r="2266" spans="16:20">
      <c r="P2266" s="41" t="str">
        <f t="shared" si="110"/>
        <v/>
      </c>
      <c r="Q2266" s="41" t="str">
        <f t="shared" si="111"/>
        <v/>
      </c>
      <c r="R2266" s="41" t="str">
        <f>IFERROR(IF(K2266="handling and wharfage",SUM(P2266:Q2266),IF(OR(K2266="tank",K2266="car",K2266="boat"),INDEX(Rate!$B$4:$M$25,MATCH('Line&amp;Pheonix'!N2266,Rate!$A$4:$A$25,0),MATCH('Line&amp;Pheonix'!L2266,Rate!$B$3:$M$3,0))*O2266*0.8,INDEX(Rate!$B$4:$M$25,MATCH('Line&amp;Pheonix'!N2266,Rate!$A$4:$A$25,0),MATCH('Line&amp;Pheonix'!L2266,Rate!$B$3:$M$3,0))*O2266)),"")</f>
        <v/>
      </c>
      <c r="T2266" s="42" t="str">
        <f t="shared" si="112"/>
        <v/>
      </c>
    </row>
    <row r="2267" spans="16:20">
      <c r="P2267" s="41" t="str">
        <f t="shared" si="110"/>
        <v/>
      </c>
      <c r="Q2267" s="41" t="str">
        <f t="shared" si="111"/>
        <v/>
      </c>
      <c r="R2267" s="41" t="str">
        <f>IFERROR(IF(K2267="handling and wharfage",SUM(P2267:Q2267),IF(OR(K2267="tank",K2267="car",K2267="boat"),INDEX(Rate!$B$4:$M$25,MATCH('Line&amp;Pheonix'!N2267,Rate!$A$4:$A$25,0),MATCH('Line&amp;Pheonix'!L2267,Rate!$B$3:$M$3,0))*O2267*0.8,INDEX(Rate!$B$4:$M$25,MATCH('Line&amp;Pheonix'!N2267,Rate!$A$4:$A$25,0),MATCH('Line&amp;Pheonix'!L2267,Rate!$B$3:$M$3,0))*O2267)),"")</f>
        <v/>
      </c>
      <c r="T2267" s="42" t="str">
        <f t="shared" si="112"/>
        <v/>
      </c>
    </row>
    <row r="2268" spans="16:20">
      <c r="P2268" s="41" t="str">
        <f t="shared" si="110"/>
        <v/>
      </c>
      <c r="Q2268" s="41" t="str">
        <f t="shared" si="111"/>
        <v/>
      </c>
      <c r="R2268" s="41" t="str">
        <f>IFERROR(IF(K2268="handling and wharfage",SUM(P2268:Q2268),IF(OR(K2268="tank",K2268="car",K2268="boat"),INDEX(Rate!$B$4:$M$25,MATCH('Line&amp;Pheonix'!N2268,Rate!$A$4:$A$25,0),MATCH('Line&amp;Pheonix'!L2268,Rate!$B$3:$M$3,0))*O2268*0.8,INDEX(Rate!$B$4:$M$25,MATCH('Line&amp;Pheonix'!N2268,Rate!$A$4:$A$25,0),MATCH('Line&amp;Pheonix'!L2268,Rate!$B$3:$M$3,0))*O2268)),"")</f>
        <v/>
      </c>
      <c r="T2268" s="42" t="str">
        <f t="shared" si="112"/>
        <v/>
      </c>
    </row>
    <row r="2269" spans="16:20">
      <c r="P2269" s="41" t="str">
        <f t="shared" si="110"/>
        <v/>
      </c>
      <c r="Q2269" s="41" t="str">
        <f t="shared" si="111"/>
        <v/>
      </c>
      <c r="R2269" s="41" t="str">
        <f>IFERROR(IF(K2269="handling and wharfage",SUM(P2269:Q2269),IF(OR(K2269="tank",K2269="car",K2269="boat"),INDEX(Rate!$B$4:$M$25,MATCH('Line&amp;Pheonix'!N2269,Rate!$A$4:$A$25,0),MATCH('Line&amp;Pheonix'!L2269,Rate!$B$3:$M$3,0))*O2269*0.8,INDEX(Rate!$B$4:$M$25,MATCH('Line&amp;Pheonix'!N2269,Rate!$A$4:$A$25,0),MATCH('Line&amp;Pheonix'!L2269,Rate!$B$3:$M$3,0))*O2269)),"")</f>
        <v/>
      </c>
      <c r="T2269" s="42" t="str">
        <f t="shared" si="112"/>
        <v/>
      </c>
    </row>
    <row r="2270" spans="16:20">
      <c r="P2270" s="41" t="str">
        <f t="shared" si="110"/>
        <v/>
      </c>
      <c r="Q2270" s="41" t="str">
        <f t="shared" si="111"/>
        <v/>
      </c>
      <c r="R2270" s="41" t="str">
        <f>IFERROR(IF(K2270="handling and wharfage",SUM(P2270:Q2270),IF(OR(K2270="tank",K2270="car",K2270="boat"),INDEX(Rate!$B$4:$M$25,MATCH('Line&amp;Pheonix'!N2270,Rate!$A$4:$A$25,0),MATCH('Line&amp;Pheonix'!L2270,Rate!$B$3:$M$3,0))*O2270*0.8,INDEX(Rate!$B$4:$M$25,MATCH('Line&amp;Pheonix'!N2270,Rate!$A$4:$A$25,0),MATCH('Line&amp;Pheonix'!L2270,Rate!$B$3:$M$3,0))*O2270)),"")</f>
        <v/>
      </c>
      <c r="T2270" s="42" t="str">
        <f t="shared" si="112"/>
        <v/>
      </c>
    </row>
    <row r="2271" spans="16:20">
      <c r="P2271" s="41" t="str">
        <f t="shared" si="110"/>
        <v/>
      </c>
      <c r="Q2271" s="41" t="str">
        <f t="shared" si="111"/>
        <v/>
      </c>
      <c r="R2271" s="41" t="str">
        <f>IFERROR(IF(K2271="handling and wharfage",SUM(P2271:Q2271),IF(OR(K2271="tank",K2271="car",K2271="boat"),INDEX(Rate!$B$4:$M$25,MATCH('Line&amp;Pheonix'!N2271,Rate!$A$4:$A$25,0),MATCH('Line&amp;Pheonix'!L2271,Rate!$B$3:$M$3,0))*O2271*0.8,INDEX(Rate!$B$4:$M$25,MATCH('Line&amp;Pheonix'!N2271,Rate!$A$4:$A$25,0),MATCH('Line&amp;Pheonix'!L2271,Rate!$B$3:$M$3,0))*O2271)),"")</f>
        <v/>
      </c>
      <c r="T2271" s="42" t="str">
        <f t="shared" si="112"/>
        <v/>
      </c>
    </row>
    <row r="2272" spans="16:20">
      <c r="P2272" s="41" t="str">
        <f t="shared" si="110"/>
        <v/>
      </c>
      <c r="Q2272" s="41" t="str">
        <f t="shared" si="111"/>
        <v/>
      </c>
      <c r="R2272" s="41" t="str">
        <f>IFERROR(IF(K2272="handling and wharfage",SUM(P2272:Q2272),IF(OR(K2272="tank",K2272="car",K2272="boat"),INDEX(Rate!$B$4:$M$25,MATCH('Line&amp;Pheonix'!N2272,Rate!$A$4:$A$25,0),MATCH('Line&amp;Pheonix'!L2272,Rate!$B$3:$M$3,0))*O2272*0.8,INDEX(Rate!$B$4:$M$25,MATCH('Line&amp;Pheonix'!N2272,Rate!$A$4:$A$25,0),MATCH('Line&amp;Pheonix'!L2272,Rate!$B$3:$M$3,0))*O2272)),"")</f>
        <v/>
      </c>
      <c r="T2272" s="42" t="str">
        <f t="shared" si="112"/>
        <v/>
      </c>
    </row>
    <row r="2273" spans="16:20">
      <c r="P2273" s="41" t="str">
        <f t="shared" si="110"/>
        <v/>
      </c>
      <c r="Q2273" s="41" t="str">
        <f t="shared" si="111"/>
        <v/>
      </c>
      <c r="R2273" s="41" t="str">
        <f>IFERROR(IF(K2273="handling and wharfage",SUM(P2273:Q2273),IF(OR(K2273="tank",K2273="car",K2273="boat"),INDEX(Rate!$B$4:$M$25,MATCH('Line&amp;Pheonix'!N2273,Rate!$A$4:$A$25,0),MATCH('Line&amp;Pheonix'!L2273,Rate!$B$3:$M$3,0))*O2273*0.8,INDEX(Rate!$B$4:$M$25,MATCH('Line&amp;Pheonix'!N2273,Rate!$A$4:$A$25,0),MATCH('Line&amp;Pheonix'!L2273,Rate!$B$3:$M$3,0))*O2273)),"")</f>
        <v/>
      </c>
      <c r="T2273" s="42" t="str">
        <f t="shared" si="112"/>
        <v/>
      </c>
    </row>
    <row r="2274" spans="16:20">
      <c r="P2274" s="41" t="str">
        <f t="shared" si="110"/>
        <v/>
      </c>
      <c r="Q2274" s="41" t="str">
        <f t="shared" si="111"/>
        <v/>
      </c>
      <c r="R2274" s="41" t="str">
        <f>IFERROR(IF(K2274="handling and wharfage",SUM(P2274:Q2274),IF(OR(K2274="tank",K2274="car",K2274="boat"),INDEX(Rate!$B$4:$M$25,MATCH('Line&amp;Pheonix'!N2274,Rate!$A$4:$A$25,0),MATCH('Line&amp;Pheonix'!L2274,Rate!$B$3:$M$3,0))*O2274*0.8,INDEX(Rate!$B$4:$M$25,MATCH('Line&amp;Pheonix'!N2274,Rate!$A$4:$A$25,0),MATCH('Line&amp;Pheonix'!L2274,Rate!$B$3:$M$3,0))*O2274)),"")</f>
        <v/>
      </c>
      <c r="T2274" s="42" t="str">
        <f t="shared" si="112"/>
        <v/>
      </c>
    </row>
    <row r="2275" spans="16:20">
      <c r="P2275" s="41" t="str">
        <f t="shared" si="110"/>
        <v/>
      </c>
      <c r="Q2275" s="41" t="str">
        <f t="shared" si="111"/>
        <v/>
      </c>
      <c r="R2275" s="41" t="str">
        <f>IFERROR(IF(K2275="handling and wharfage",SUM(P2275:Q2275),IF(OR(K2275="tank",K2275="car",K2275="boat"),INDEX(Rate!$B$4:$M$25,MATCH('Line&amp;Pheonix'!N2275,Rate!$A$4:$A$25,0),MATCH('Line&amp;Pheonix'!L2275,Rate!$B$3:$M$3,0))*O2275*0.8,INDEX(Rate!$B$4:$M$25,MATCH('Line&amp;Pheonix'!N2275,Rate!$A$4:$A$25,0),MATCH('Line&amp;Pheonix'!L2275,Rate!$B$3:$M$3,0))*O2275)),"")</f>
        <v/>
      </c>
      <c r="T2275" s="42" t="str">
        <f t="shared" si="112"/>
        <v/>
      </c>
    </row>
    <row r="2276" spans="16:20">
      <c r="P2276" s="41" t="str">
        <f t="shared" si="110"/>
        <v/>
      </c>
      <c r="Q2276" s="41" t="str">
        <f t="shared" si="111"/>
        <v/>
      </c>
      <c r="R2276" s="41" t="str">
        <f>IFERROR(IF(K2276="handling and wharfage",SUM(P2276:Q2276),IF(OR(K2276="tank",K2276="car",K2276="boat"),INDEX(Rate!$B$4:$M$25,MATCH('Line&amp;Pheonix'!N2276,Rate!$A$4:$A$25,0),MATCH('Line&amp;Pheonix'!L2276,Rate!$B$3:$M$3,0))*O2276*0.8,INDEX(Rate!$B$4:$M$25,MATCH('Line&amp;Pheonix'!N2276,Rate!$A$4:$A$25,0),MATCH('Line&amp;Pheonix'!L2276,Rate!$B$3:$M$3,0))*O2276)),"")</f>
        <v/>
      </c>
      <c r="T2276" s="42" t="str">
        <f t="shared" si="112"/>
        <v/>
      </c>
    </row>
    <row r="2277" spans="16:20">
      <c r="P2277" s="41" t="str">
        <f t="shared" si="110"/>
        <v/>
      </c>
      <c r="Q2277" s="41" t="str">
        <f t="shared" si="111"/>
        <v/>
      </c>
      <c r="R2277" s="41" t="str">
        <f>IFERROR(IF(K2277="handling and wharfage",SUM(P2277:Q2277),IF(OR(K2277="tank",K2277="car",K2277="boat"),INDEX(Rate!$B$4:$M$25,MATCH('Line&amp;Pheonix'!N2277,Rate!$A$4:$A$25,0),MATCH('Line&amp;Pheonix'!L2277,Rate!$B$3:$M$3,0))*O2277*0.8,INDEX(Rate!$B$4:$M$25,MATCH('Line&amp;Pheonix'!N2277,Rate!$A$4:$A$25,0),MATCH('Line&amp;Pheonix'!L2277,Rate!$B$3:$M$3,0))*O2277)),"")</f>
        <v/>
      </c>
      <c r="T2277" s="42" t="str">
        <f t="shared" si="112"/>
        <v/>
      </c>
    </row>
    <row r="2278" spans="16:20">
      <c r="P2278" s="41" t="str">
        <f t="shared" si="110"/>
        <v/>
      </c>
      <c r="Q2278" s="41" t="str">
        <f t="shared" si="111"/>
        <v/>
      </c>
      <c r="R2278" s="41" t="str">
        <f>IFERROR(IF(K2278="handling and wharfage",SUM(P2278:Q2278),IF(OR(K2278="tank",K2278="car",K2278="boat"),INDEX(Rate!$B$4:$M$25,MATCH('Line&amp;Pheonix'!N2278,Rate!$A$4:$A$25,0),MATCH('Line&amp;Pheonix'!L2278,Rate!$B$3:$M$3,0))*O2278*0.8,INDEX(Rate!$B$4:$M$25,MATCH('Line&amp;Pheonix'!N2278,Rate!$A$4:$A$25,0),MATCH('Line&amp;Pheonix'!L2278,Rate!$B$3:$M$3,0))*O2278)),"")</f>
        <v/>
      </c>
      <c r="T2278" s="42" t="str">
        <f t="shared" si="112"/>
        <v/>
      </c>
    </row>
    <row r="2279" spans="16:20">
      <c r="P2279" s="41" t="str">
        <f t="shared" si="110"/>
        <v/>
      </c>
      <c r="Q2279" s="41" t="str">
        <f t="shared" si="111"/>
        <v/>
      </c>
      <c r="R2279" s="41" t="str">
        <f>IFERROR(IF(K2279="handling and wharfage",SUM(P2279:Q2279),IF(OR(K2279="tank",K2279="car",K2279="boat"),INDEX(Rate!$B$4:$M$25,MATCH('Line&amp;Pheonix'!N2279,Rate!$A$4:$A$25,0),MATCH('Line&amp;Pheonix'!L2279,Rate!$B$3:$M$3,0))*O2279*0.8,INDEX(Rate!$B$4:$M$25,MATCH('Line&amp;Pheonix'!N2279,Rate!$A$4:$A$25,0),MATCH('Line&amp;Pheonix'!L2279,Rate!$B$3:$M$3,0))*O2279)),"")</f>
        <v/>
      </c>
      <c r="T2279" s="42" t="str">
        <f t="shared" si="112"/>
        <v/>
      </c>
    </row>
    <row r="2280" spans="16:20">
      <c r="P2280" s="41" t="str">
        <f t="shared" si="110"/>
        <v/>
      </c>
      <c r="Q2280" s="41" t="str">
        <f t="shared" si="111"/>
        <v/>
      </c>
      <c r="R2280" s="41" t="str">
        <f>IFERROR(IF(K2280="handling and wharfage",SUM(P2280:Q2280),IF(OR(K2280="tank",K2280="car",K2280="boat"),INDEX(Rate!$B$4:$M$25,MATCH('Line&amp;Pheonix'!N2280,Rate!$A$4:$A$25,0),MATCH('Line&amp;Pheonix'!L2280,Rate!$B$3:$M$3,0))*O2280*0.8,INDEX(Rate!$B$4:$M$25,MATCH('Line&amp;Pheonix'!N2280,Rate!$A$4:$A$25,0),MATCH('Line&amp;Pheonix'!L2280,Rate!$B$3:$M$3,0))*O2280)),"")</f>
        <v/>
      </c>
      <c r="T2280" s="42" t="str">
        <f t="shared" si="112"/>
        <v/>
      </c>
    </row>
    <row r="2281" spans="16:20">
      <c r="P2281" s="41" t="str">
        <f t="shared" si="110"/>
        <v/>
      </c>
      <c r="Q2281" s="41" t="str">
        <f t="shared" si="111"/>
        <v/>
      </c>
      <c r="R2281" s="41" t="str">
        <f>IFERROR(IF(K2281="handling and wharfage",SUM(P2281:Q2281),IF(OR(K2281="tank",K2281="car",K2281="boat"),INDEX(Rate!$B$4:$M$25,MATCH('Line&amp;Pheonix'!N2281,Rate!$A$4:$A$25,0),MATCH('Line&amp;Pheonix'!L2281,Rate!$B$3:$M$3,0))*O2281*0.8,INDEX(Rate!$B$4:$M$25,MATCH('Line&amp;Pheonix'!N2281,Rate!$A$4:$A$25,0),MATCH('Line&amp;Pheonix'!L2281,Rate!$B$3:$M$3,0))*O2281)),"")</f>
        <v/>
      </c>
      <c r="T2281" s="42" t="str">
        <f t="shared" si="112"/>
        <v/>
      </c>
    </row>
    <row r="2282" spans="16:20">
      <c r="P2282" s="41" t="str">
        <f t="shared" si="110"/>
        <v/>
      </c>
      <c r="Q2282" s="41" t="str">
        <f t="shared" si="111"/>
        <v/>
      </c>
      <c r="R2282" s="41" t="str">
        <f>IFERROR(IF(K2282="handling and wharfage",SUM(P2282:Q2282),IF(OR(K2282="tank",K2282="car",K2282="boat"),INDEX(Rate!$B$4:$M$25,MATCH('Line&amp;Pheonix'!N2282,Rate!$A$4:$A$25,0),MATCH('Line&amp;Pheonix'!L2282,Rate!$B$3:$M$3,0))*O2282*0.8,INDEX(Rate!$B$4:$M$25,MATCH('Line&amp;Pheonix'!N2282,Rate!$A$4:$A$25,0),MATCH('Line&amp;Pheonix'!L2282,Rate!$B$3:$M$3,0))*O2282)),"")</f>
        <v/>
      </c>
      <c r="T2282" s="42" t="str">
        <f t="shared" si="112"/>
        <v/>
      </c>
    </row>
    <row r="2283" spans="16:20">
      <c r="P2283" s="41" t="str">
        <f t="shared" si="110"/>
        <v/>
      </c>
      <c r="Q2283" s="41" t="str">
        <f t="shared" si="111"/>
        <v/>
      </c>
      <c r="R2283" s="41" t="str">
        <f>IFERROR(IF(K2283="handling and wharfage",SUM(P2283:Q2283),IF(OR(K2283="tank",K2283="car",K2283="boat"),INDEX(Rate!$B$4:$M$25,MATCH('Line&amp;Pheonix'!N2283,Rate!$A$4:$A$25,0),MATCH('Line&amp;Pheonix'!L2283,Rate!$B$3:$M$3,0))*O2283*0.8,INDEX(Rate!$B$4:$M$25,MATCH('Line&amp;Pheonix'!N2283,Rate!$A$4:$A$25,0),MATCH('Line&amp;Pheonix'!L2283,Rate!$B$3:$M$3,0))*O2283)),"")</f>
        <v/>
      </c>
      <c r="T2283" s="42" t="str">
        <f t="shared" si="112"/>
        <v/>
      </c>
    </row>
    <row r="2284" spans="16:20">
      <c r="P2284" s="41" t="str">
        <f t="shared" si="110"/>
        <v/>
      </c>
      <c r="Q2284" s="41" t="str">
        <f t="shared" si="111"/>
        <v/>
      </c>
      <c r="R2284" s="41" t="str">
        <f>IFERROR(IF(K2284="handling and wharfage",SUM(P2284:Q2284),IF(OR(K2284="tank",K2284="car",K2284="boat"),INDEX(Rate!$B$4:$M$25,MATCH('Line&amp;Pheonix'!N2284,Rate!$A$4:$A$25,0),MATCH('Line&amp;Pheonix'!L2284,Rate!$B$3:$M$3,0))*O2284*0.8,INDEX(Rate!$B$4:$M$25,MATCH('Line&amp;Pheonix'!N2284,Rate!$A$4:$A$25,0),MATCH('Line&amp;Pheonix'!L2284,Rate!$B$3:$M$3,0))*O2284)),"")</f>
        <v/>
      </c>
      <c r="T2284" s="42" t="str">
        <f t="shared" si="112"/>
        <v/>
      </c>
    </row>
    <row r="2285" spans="16:20">
      <c r="P2285" s="41" t="str">
        <f t="shared" si="110"/>
        <v/>
      </c>
      <c r="Q2285" s="41" t="str">
        <f t="shared" si="111"/>
        <v/>
      </c>
      <c r="R2285" s="41" t="str">
        <f>IFERROR(IF(K2285="handling and wharfage",SUM(P2285:Q2285),IF(OR(K2285="tank",K2285="car",K2285="boat"),INDEX(Rate!$B$4:$M$25,MATCH('Line&amp;Pheonix'!N2285,Rate!$A$4:$A$25,0),MATCH('Line&amp;Pheonix'!L2285,Rate!$B$3:$M$3,0))*O2285*0.8,INDEX(Rate!$B$4:$M$25,MATCH('Line&amp;Pheonix'!N2285,Rate!$A$4:$A$25,0),MATCH('Line&amp;Pheonix'!L2285,Rate!$B$3:$M$3,0))*O2285)),"")</f>
        <v/>
      </c>
      <c r="T2285" s="42" t="str">
        <f t="shared" si="112"/>
        <v/>
      </c>
    </row>
    <row r="2286" spans="16:20">
      <c r="P2286" s="41" t="str">
        <f t="shared" si="110"/>
        <v/>
      </c>
      <c r="Q2286" s="41" t="str">
        <f t="shared" si="111"/>
        <v/>
      </c>
      <c r="R2286" s="41" t="str">
        <f>IFERROR(IF(K2286="handling and wharfage",SUM(P2286:Q2286),IF(OR(K2286="tank",K2286="car",K2286="boat"),INDEX(Rate!$B$4:$M$25,MATCH('Line&amp;Pheonix'!N2286,Rate!$A$4:$A$25,0),MATCH('Line&amp;Pheonix'!L2286,Rate!$B$3:$M$3,0))*O2286*0.8,INDEX(Rate!$B$4:$M$25,MATCH('Line&amp;Pheonix'!N2286,Rate!$A$4:$A$25,0),MATCH('Line&amp;Pheonix'!L2286,Rate!$B$3:$M$3,0))*O2286)),"")</f>
        <v/>
      </c>
      <c r="T2286" s="42" t="str">
        <f t="shared" si="112"/>
        <v/>
      </c>
    </row>
    <row r="2287" spans="16:20">
      <c r="P2287" s="41" t="str">
        <f t="shared" si="110"/>
        <v/>
      </c>
      <c r="Q2287" s="41" t="str">
        <f t="shared" si="111"/>
        <v/>
      </c>
      <c r="R2287" s="41" t="str">
        <f>IFERROR(IF(K2287="handling and wharfage",SUM(P2287:Q2287),IF(OR(K2287="tank",K2287="car",K2287="boat"),INDEX(Rate!$B$4:$M$25,MATCH('Line&amp;Pheonix'!N2287,Rate!$A$4:$A$25,0),MATCH('Line&amp;Pheonix'!L2287,Rate!$B$3:$M$3,0))*O2287*0.8,INDEX(Rate!$B$4:$M$25,MATCH('Line&amp;Pheonix'!N2287,Rate!$A$4:$A$25,0),MATCH('Line&amp;Pheonix'!L2287,Rate!$B$3:$M$3,0))*O2287)),"")</f>
        <v/>
      </c>
      <c r="T2287" s="42" t="str">
        <f t="shared" si="112"/>
        <v/>
      </c>
    </row>
    <row r="2288" spans="16:20">
      <c r="P2288" s="41" t="str">
        <f t="shared" si="110"/>
        <v/>
      </c>
      <c r="Q2288" s="41" t="str">
        <f t="shared" si="111"/>
        <v/>
      </c>
      <c r="R2288" s="41" t="str">
        <f>IFERROR(IF(K2288="handling and wharfage",SUM(P2288:Q2288),IF(OR(K2288="tank",K2288="car",K2288="boat"),INDEX(Rate!$B$4:$M$25,MATCH('Line&amp;Pheonix'!N2288,Rate!$A$4:$A$25,0),MATCH('Line&amp;Pheonix'!L2288,Rate!$B$3:$M$3,0))*O2288*0.8,INDEX(Rate!$B$4:$M$25,MATCH('Line&amp;Pheonix'!N2288,Rate!$A$4:$A$25,0),MATCH('Line&amp;Pheonix'!L2288,Rate!$B$3:$M$3,0))*O2288)),"")</f>
        <v/>
      </c>
      <c r="T2288" s="42" t="str">
        <f t="shared" si="112"/>
        <v/>
      </c>
    </row>
    <row r="2289" spans="16:20">
      <c r="P2289" s="41" t="str">
        <f t="shared" si="110"/>
        <v/>
      </c>
      <c r="Q2289" s="41" t="str">
        <f t="shared" si="111"/>
        <v/>
      </c>
      <c r="R2289" s="41" t="str">
        <f>IFERROR(IF(K2289="handling and wharfage",SUM(P2289:Q2289),IF(OR(K2289="tank",K2289="car",K2289="boat"),INDEX(Rate!$B$4:$M$25,MATCH('Line&amp;Pheonix'!N2289,Rate!$A$4:$A$25,0),MATCH('Line&amp;Pheonix'!L2289,Rate!$B$3:$M$3,0))*O2289*0.8,INDEX(Rate!$B$4:$M$25,MATCH('Line&amp;Pheonix'!N2289,Rate!$A$4:$A$25,0),MATCH('Line&amp;Pheonix'!L2289,Rate!$B$3:$M$3,0))*O2289)),"")</f>
        <v/>
      </c>
      <c r="T2289" s="42" t="str">
        <f t="shared" si="112"/>
        <v/>
      </c>
    </row>
    <row r="2290" spans="16:20">
      <c r="P2290" s="41" t="str">
        <f t="shared" ref="P2290:P2353" si="113">IF(OR(K2290="handling and wharfage",K2290="rau handling and wharfage"),O2290*42.1,"")</f>
        <v/>
      </c>
      <c r="Q2290" s="41" t="str">
        <f t="shared" ref="Q2290:Q2353" si="114">IF(K2290&lt;&gt;"handling and wharfage","",O2290*3.5)</f>
        <v/>
      </c>
      <c r="R2290" s="41" t="str">
        <f>IFERROR(IF(K2290="handling and wharfage",SUM(P2290:Q2290),IF(OR(K2290="tank",K2290="car",K2290="boat"),INDEX(Rate!$B$4:$M$25,MATCH('Line&amp;Pheonix'!N2290,Rate!$A$4:$A$25,0),MATCH('Line&amp;Pheonix'!L2290,Rate!$B$3:$M$3,0))*O2290*0.8,INDEX(Rate!$B$4:$M$25,MATCH('Line&amp;Pheonix'!N2290,Rate!$A$4:$A$25,0),MATCH('Line&amp;Pheonix'!L2290,Rate!$B$3:$M$3,0))*O2290)),"")</f>
        <v/>
      </c>
      <c r="T2290" s="42" t="str">
        <f t="shared" ref="T2290:T2353" si="115">IF(ISBLANK(K2290),"",IF(K2290&lt;&gt;"handling and wharfage","F0070000061A","E31180000331"))</f>
        <v/>
      </c>
    </row>
    <row r="2291" spans="16:20">
      <c r="P2291" s="41" t="str">
        <f t="shared" si="113"/>
        <v/>
      </c>
      <c r="Q2291" s="41" t="str">
        <f t="shared" si="114"/>
        <v/>
      </c>
      <c r="R2291" s="41" t="str">
        <f>IFERROR(IF(K2291="handling and wharfage",SUM(P2291:Q2291),IF(OR(K2291="tank",K2291="car",K2291="boat"),INDEX(Rate!$B$4:$M$25,MATCH('Line&amp;Pheonix'!N2291,Rate!$A$4:$A$25,0),MATCH('Line&amp;Pheonix'!L2291,Rate!$B$3:$M$3,0))*O2291*0.8,INDEX(Rate!$B$4:$M$25,MATCH('Line&amp;Pheonix'!N2291,Rate!$A$4:$A$25,0),MATCH('Line&amp;Pheonix'!L2291,Rate!$B$3:$M$3,0))*O2291)),"")</f>
        <v/>
      </c>
      <c r="T2291" s="42" t="str">
        <f t="shared" si="115"/>
        <v/>
      </c>
    </row>
    <row r="2292" spans="16:20">
      <c r="P2292" s="41" t="str">
        <f t="shared" si="113"/>
        <v/>
      </c>
      <c r="Q2292" s="41" t="str">
        <f t="shared" si="114"/>
        <v/>
      </c>
      <c r="R2292" s="41" t="str">
        <f>IFERROR(IF(K2292="handling and wharfage",SUM(P2292:Q2292),IF(OR(K2292="tank",K2292="car",K2292="boat"),INDEX(Rate!$B$4:$M$25,MATCH('Line&amp;Pheonix'!N2292,Rate!$A$4:$A$25,0),MATCH('Line&amp;Pheonix'!L2292,Rate!$B$3:$M$3,0))*O2292*0.8,INDEX(Rate!$B$4:$M$25,MATCH('Line&amp;Pheonix'!N2292,Rate!$A$4:$A$25,0),MATCH('Line&amp;Pheonix'!L2292,Rate!$B$3:$M$3,0))*O2292)),"")</f>
        <v/>
      </c>
      <c r="T2292" s="42" t="str">
        <f t="shared" si="115"/>
        <v/>
      </c>
    </row>
    <row r="2293" spans="16:20">
      <c r="P2293" s="41" t="str">
        <f t="shared" si="113"/>
        <v/>
      </c>
      <c r="Q2293" s="41" t="str">
        <f t="shared" si="114"/>
        <v/>
      </c>
      <c r="R2293" s="41" t="str">
        <f>IFERROR(IF(K2293="handling and wharfage",SUM(P2293:Q2293),IF(OR(K2293="tank",K2293="car",K2293="boat"),INDEX(Rate!$B$4:$M$25,MATCH('Line&amp;Pheonix'!N2293,Rate!$A$4:$A$25,0),MATCH('Line&amp;Pheonix'!L2293,Rate!$B$3:$M$3,0))*O2293*0.8,INDEX(Rate!$B$4:$M$25,MATCH('Line&amp;Pheonix'!N2293,Rate!$A$4:$A$25,0),MATCH('Line&amp;Pheonix'!L2293,Rate!$B$3:$M$3,0))*O2293)),"")</f>
        <v/>
      </c>
      <c r="T2293" s="42" t="str">
        <f t="shared" si="115"/>
        <v/>
      </c>
    </row>
    <row r="2294" spans="16:20">
      <c r="P2294" s="41" t="str">
        <f t="shared" si="113"/>
        <v/>
      </c>
      <c r="Q2294" s="41" t="str">
        <f t="shared" si="114"/>
        <v/>
      </c>
      <c r="R2294" s="41" t="str">
        <f>IFERROR(IF(K2294="handling and wharfage",SUM(P2294:Q2294),IF(OR(K2294="tank",K2294="car",K2294="boat"),INDEX(Rate!$B$4:$M$25,MATCH('Line&amp;Pheonix'!N2294,Rate!$A$4:$A$25,0),MATCH('Line&amp;Pheonix'!L2294,Rate!$B$3:$M$3,0))*O2294*0.8,INDEX(Rate!$B$4:$M$25,MATCH('Line&amp;Pheonix'!N2294,Rate!$A$4:$A$25,0),MATCH('Line&amp;Pheonix'!L2294,Rate!$B$3:$M$3,0))*O2294)),"")</f>
        <v/>
      </c>
      <c r="T2294" s="42" t="str">
        <f t="shared" si="115"/>
        <v/>
      </c>
    </row>
    <row r="2295" spans="16:20">
      <c r="P2295" s="41" t="str">
        <f t="shared" si="113"/>
        <v/>
      </c>
      <c r="Q2295" s="41" t="str">
        <f t="shared" si="114"/>
        <v/>
      </c>
      <c r="R2295" s="41" t="str">
        <f>IFERROR(IF(K2295="handling and wharfage",SUM(P2295:Q2295),IF(OR(K2295="tank",K2295="car",K2295="boat"),INDEX(Rate!$B$4:$M$25,MATCH('Line&amp;Pheonix'!N2295,Rate!$A$4:$A$25,0),MATCH('Line&amp;Pheonix'!L2295,Rate!$B$3:$M$3,0))*O2295*0.8,INDEX(Rate!$B$4:$M$25,MATCH('Line&amp;Pheonix'!N2295,Rate!$A$4:$A$25,0),MATCH('Line&amp;Pheonix'!L2295,Rate!$B$3:$M$3,0))*O2295)),"")</f>
        <v/>
      </c>
      <c r="T2295" s="42" t="str">
        <f t="shared" si="115"/>
        <v/>
      </c>
    </row>
    <row r="2296" spans="16:20">
      <c r="P2296" s="41" t="str">
        <f t="shared" si="113"/>
        <v/>
      </c>
      <c r="Q2296" s="41" t="str">
        <f t="shared" si="114"/>
        <v/>
      </c>
      <c r="R2296" s="41" t="str">
        <f>IFERROR(IF(K2296="handling and wharfage",SUM(P2296:Q2296),IF(OR(K2296="tank",K2296="car",K2296="boat"),INDEX(Rate!$B$4:$M$25,MATCH('Line&amp;Pheonix'!N2296,Rate!$A$4:$A$25,0),MATCH('Line&amp;Pheonix'!L2296,Rate!$B$3:$M$3,0))*O2296*0.8,INDEX(Rate!$B$4:$M$25,MATCH('Line&amp;Pheonix'!N2296,Rate!$A$4:$A$25,0),MATCH('Line&amp;Pheonix'!L2296,Rate!$B$3:$M$3,0))*O2296)),"")</f>
        <v/>
      </c>
      <c r="T2296" s="42" t="str">
        <f t="shared" si="115"/>
        <v/>
      </c>
    </row>
    <row r="2297" spans="16:20">
      <c r="P2297" s="41" t="str">
        <f t="shared" si="113"/>
        <v/>
      </c>
      <c r="Q2297" s="41" t="str">
        <f t="shared" si="114"/>
        <v/>
      </c>
      <c r="R2297" s="41" t="str">
        <f>IFERROR(IF(K2297="handling and wharfage",SUM(P2297:Q2297),IF(OR(K2297="tank",K2297="car",K2297="boat"),INDEX(Rate!$B$4:$M$25,MATCH('Line&amp;Pheonix'!N2297,Rate!$A$4:$A$25,0),MATCH('Line&amp;Pheonix'!L2297,Rate!$B$3:$M$3,0))*O2297*0.8,INDEX(Rate!$B$4:$M$25,MATCH('Line&amp;Pheonix'!N2297,Rate!$A$4:$A$25,0),MATCH('Line&amp;Pheonix'!L2297,Rate!$B$3:$M$3,0))*O2297)),"")</f>
        <v/>
      </c>
      <c r="T2297" s="42" t="str">
        <f t="shared" si="115"/>
        <v/>
      </c>
    </row>
    <row r="2298" spans="16:20">
      <c r="P2298" s="41" t="str">
        <f t="shared" si="113"/>
        <v/>
      </c>
      <c r="Q2298" s="41" t="str">
        <f t="shared" si="114"/>
        <v/>
      </c>
      <c r="R2298" s="41" t="str">
        <f>IFERROR(IF(K2298="handling and wharfage",SUM(P2298:Q2298),IF(OR(K2298="tank",K2298="car",K2298="boat"),INDEX(Rate!$B$4:$M$25,MATCH('Line&amp;Pheonix'!N2298,Rate!$A$4:$A$25,0),MATCH('Line&amp;Pheonix'!L2298,Rate!$B$3:$M$3,0))*O2298*0.8,INDEX(Rate!$B$4:$M$25,MATCH('Line&amp;Pheonix'!N2298,Rate!$A$4:$A$25,0),MATCH('Line&amp;Pheonix'!L2298,Rate!$B$3:$M$3,0))*O2298)),"")</f>
        <v/>
      </c>
      <c r="T2298" s="42" t="str">
        <f t="shared" si="115"/>
        <v/>
      </c>
    </row>
    <row r="2299" spans="16:20">
      <c r="P2299" s="41" t="str">
        <f t="shared" si="113"/>
        <v/>
      </c>
      <c r="Q2299" s="41" t="str">
        <f t="shared" si="114"/>
        <v/>
      </c>
      <c r="R2299" s="41" t="str">
        <f>IFERROR(IF(K2299="handling and wharfage",SUM(P2299:Q2299),IF(OR(K2299="tank",K2299="car",K2299="boat"),INDEX(Rate!$B$4:$M$25,MATCH('Line&amp;Pheonix'!N2299,Rate!$A$4:$A$25,0),MATCH('Line&amp;Pheonix'!L2299,Rate!$B$3:$M$3,0))*O2299*0.8,INDEX(Rate!$B$4:$M$25,MATCH('Line&amp;Pheonix'!N2299,Rate!$A$4:$A$25,0),MATCH('Line&amp;Pheonix'!L2299,Rate!$B$3:$M$3,0))*O2299)),"")</f>
        <v/>
      </c>
      <c r="T2299" s="42" t="str">
        <f t="shared" si="115"/>
        <v/>
      </c>
    </row>
    <row r="2300" spans="16:20">
      <c r="P2300" s="41" t="str">
        <f t="shared" si="113"/>
        <v/>
      </c>
      <c r="Q2300" s="41" t="str">
        <f t="shared" si="114"/>
        <v/>
      </c>
      <c r="R2300" s="41" t="str">
        <f>IFERROR(IF(K2300="handling and wharfage",SUM(P2300:Q2300),IF(OR(K2300="tank",K2300="car",K2300="boat"),INDEX(Rate!$B$4:$M$25,MATCH('Line&amp;Pheonix'!N2300,Rate!$A$4:$A$25,0),MATCH('Line&amp;Pheonix'!L2300,Rate!$B$3:$M$3,0))*O2300*0.8,INDEX(Rate!$B$4:$M$25,MATCH('Line&amp;Pheonix'!N2300,Rate!$A$4:$A$25,0),MATCH('Line&amp;Pheonix'!L2300,Rate!$B$3:$M$3,0))*O2300)),"")</f>
        <v/>
      </c>
      <c r="T2300" s="42" t="str">
        <f t="shared" si="115"/>
        <v/>
      </c>
    </row>
    <row r="2301" spans="16:20">
      <c r="P2301" s="41" t="str">
        <f t="shared" si="113"/>
        <v/>
      </c>
      <c r="Q2301" s="41" t="str">
        <f t="shared" si="114"/>
        <v/>
      </c>
      <c r="R2301" s="41" t="str">
        <f>IFERROR(IF(K2301="handling and wharfage",SUM(P2301:Q2301),IF(OR(K2301="tank",K2301="car",K2301="boat"),INDEX(Rate!$B$4:$M$25,MATCH('Line&amp;Pheonix'!N2301,Rate!$A$4:$A$25,0),MATCH('Line&amp;Pheonix'!L2301,Rate!$B$3:$M$3,0))*O2301*0.8,INDEX(Rate!$B$4:$M$25,MATCH('Line&amp;Pheonix'!N2301,Rate!$A$4:$A$25,0),MATCH('Line&amp;Pheonix'!L2301,Rate!$B$3:$M$3,0))*O2301)),"")</f>
        <v/>
      </c>
      <c r="T2301" s="42" t="str">
        <f t="shared" si="115"/>
        <v/>
      </c>
    </row>
    <row r="2302" spans="16:20">
      <c r="P2302" s="41" t="str">
        <f t="shared" si="113"/>
        <v/>
      </c>
      <c r="Q2302" s="41" t="str">
        <f t="shared" si="114"/>
        <v/>
      </c>
      <c r="R2302" s="41" t="str">
        <f>IFERROR(IF(K2302="handling and wharfage",SUM(P2302:Q2302),IF(OR(K2302="tank",K2302="car",K2302="boat"),INDEX(Rate!$B$4:$M$25,MATCH('Line&amp;Pheonix'!N2302,Rate!$A$4:$A$25,0),MATCH('Line&amp;Pheonix'!L2302,Rate!$B$3:$M$3,0))*O2302*0.8,INDEX(Rate!$B$4:$M$25,MATCH('Line&amp;Pheonix'!N2302,Rate!$A$4:$A$25,0),MATCH('Line&amp;Pheonix'!L2302,Rate!$B$3:$M$3,0))*O2302)),"")</f>
        <v/>
      </c>
      <c r="T2302" s="42" t="str">
        <f t="shared" si="115"/>
        <v/>
      </c>
    </row>
    <row r="2303" spans="16:20">
      <c r="P2303" s="41" t="str">
        <f t="shared" si="113"/>
        <v/>
      </c>
      <c r="Q2303" s="41" t="str">
        <f t="shared" si="114"/>
        <v/>
      </c>
      <c r="R2303" s="41" t="str">
        <f>IFERROR(IF(K2303="handling and wharfage",SUM(P2303:Q2303),IF(OR(K2303="tank",K2303="car",K2303="boat"),INDEX(Rate!$B$4:$M$25,MATCH('Line&amp;Pheonix'!N2303,Rate!$A$4:$A$25,0),MATCH('Line&amp;Pheonix'!L2303,Rate!$B$3:$M$3,0))*O2303*0.8,INDEX(Rate!$B$4:$M$25,MATCH('Line&amp;Pheonix'!N2303,Rate!$A$4:$A$25,0),MATCH('Line&amp;Pheonix'!L2303,Rate!$B$3:$M$3,0))*O2303)),"")</f>
        <v/>
      </c>
      <c r="T2303" s="42" t="str">
        <f t="shared" si="115"/>
        <v/>
      </c>
    </row>
    <row r="2304" spans="16:20">
      <c r="P2304" s="41" t="str">
        <f t="shared" si="113"/>
        <v/>
      </c>
      <c r="Q2304" s="41" t="str">
        <f t="shared" si="114"/>
        <v/>
      </c>
      <c r="R2304" s="41" t="str">
        <f>IFERROR(IF(K2304="handling and wharfage",SUM(P2304:Q2304),IF(OR(K2304="tank",K2304="car",K2304="boat"),INDEX(Rate!$B$4:$M$25,MATCH('Line&amp;Pheonix'!N2304,Rate!$A$4:$A$25,0),MATCH('Line&amp;Pheonix'!L2304,Rate!$B$3:$M$3,0))*O2304*0.8,INDEX(Rate!$B$4:$M$25,MATCH('Line&amp;Pheonix'!N2304,Rate!$A$4:$A$25,0),MATCH('Line&amp;Pheonix'!L2304,Rate!$B$3:$M$3,0))*O2304)),"")</f>
        <v/>
      </c>
      <c r="T2304" s="42" t="str">
        <f t="shared" si="115"/>
        <v/>
      </c>
    </row>
    <row r="2305" spans="16:20">
      <c r="P2305" s="41" t="str">
        <f t="shared" si="113"/>
        <v/>
      </c>
      <c r="Q2305" s="41" t="str">
        <f t="shared" si="114"/>
        <v/>
      </c>
      <c r="R2305" s="41" t="str">
        <f>IFERROR(IF(K2305="handling and wharfage",SUM(P2305:Q2305),IF(OR(K2305="tank",K2305="car",K2305="boat"),INDEX(Rate!$B$4:$M$25,MATCH('Line&amp;Pheonix'!N2305,Rate!$A$4:$A$25,0),MATCH('Line&amp;Pheonix'!L2305,Rate!$B$3:$M$3,0))*O2305*0.8,INDEX(Rate!$B$4:$M$25,MATCH('Line&amp;Pheonix'!N2305,Rate!$A$4:$A$25,0),MATCH('Line&amp;Pheonix'!L2305,Rate!$B$3:$M$3,0))*O2305)),"")</f>
        <v/>
      </c>
      <c r="T2305" s="42" t="str">
        <f t="shared" si="115"/>
        <v/>
      </c>
    </row>
    <row r="2306" spans="16:20">
      <c r="P2306" s="41" t="str">
        <f t="shared" si="113"/>
        <v/>
      </c>
      <c r="Q2306" s="41" t="str">
        <f t="shared" si="114"/>
        <v/>
      </c>
      <c r="R2306" s="41" t="str">
        <f>IFERROR(IF(K2306="handling and wharfage",SUM(P2306:Q2306),IF(OR(K2306="tank",K2306="car",K2306="boat"),INDEX(Rate!$B$4:$M$25,MATCH('Line&amp;Pheonix'!N2306,Rate!$A$4:$A$25,0),MATCH('Line&amp;Pheonix'!L2306,Rate!$B$3:$M$3,0))*O2306*0.8,INDEX(Rate!$B$4:$M$25,MATCH('Line&amp;Pheonix'!N2306,Rate!$A$4:$A$25,0),MATCH('Line&amp;Pheonix'!L2306,Rate!$B$3:$M$3,0))*O2306)),"")</f>
        <v/>
      </c>
      <c r="T2306" s="42" t="str">
        <f t="shared" si="115"/>
        <v/>
      </c>
    </row>
    <row r="2307" spans="16:20">
      <c r="P2307" s="41" t="str">
        <f t="shared" si="113"/>
        <v/>
      </c>
      <c r="Q2307" s="41" t="str">
        <f t="shared" si="114"/>
        <v/>
      </c>
      <c r="R2307" s="41" t="str">
        <f>IFERROR(IF(K2307="handling and wharfage",SUM(P2307:Q2307),IF(OR(K2307="tank",K2307="car",K2307="boat"),INDEX(Rate!$B$4:$M$25,MATCH('Line&amp;Pheonix'!N2307,Rate!$A$4:$A$25,0),MATCH('Line&amp;Pheonix'!L2307,Rate!$B$3:$M$3,0))*O2307*0.8,INDEX(Rate!$B$4:$M$25,MATCH('Line&amp;Pheonix'!N2307,Rate!$A$4:$A$25,0),MATCH('Line&amp;Pheonix'!L2307,Rate!$B$3:$M$3,0))*O2307)),"")</f>
        <v/>
      </c>
      <c r="T2307" s="42" t="str">
        <f t="shared" si="115"/>
        <v/>
      </c>
    </row>
    <row r="2308" spans="16:20">
      <c r="P2308" s="41" t="str">
        <f t="shared" si="113"/>
        <v/>
      </c>
      <c r="Q2308" s="41" t="str">
        <f t="shared" si="114"/>
        <v/>
      </c>
      <c r="R2308" s="41" t="str">
        <f>IFERROR(IF(K2308="handling and wharfage",SUM(P2308:Q2308),IF(OR(K2308="tank",K2308="car",K2308="boat"),INDEX(Rate!$B$4:$M$25,MATCH('Line&amp;Pheonix'!N2308,Rate!$A$4:$A$25,0),MATCH('Line&amp;Pheonix'!L2308,Rate!$B$3:$M$3,0))*O2308*0.8,INDEX(Rate!$B$4:$M$25,MATCH('Line&amp;Pheonix'!N2308,Rate!$A$4:$A$25,0),MATCH('Line&amp;Pheonix'!L2308,Rate!$B$3:$M$3,0))*O2308)),"")</f>
        <v/>
      </c>
      <c r="T2308" s="42" t="str">
        <f t="shared" si="115"/>
        <v/>
      </c>
    </row>
    <row r="2309" spans="16:20">
      <c r="P2309" s="41" t="str">
        <f t="shared" si="113"/>
        <v/>
      </c>
      <c r="Q2309" s="41" t="str">
        <f t="shared" si="114"/>
        <v/>
      </c>
      <c r="R2309" s="41" t="str">
        <f>IFERROR(IF(K2309="handling and wharfage",SUM(P2309:Q2309),IF(OR(K2309="tank",K2309="car",K2309="boat"),INDEX(Rate!$B$4:$M$25,MATCH('Line&amp;Pheonix'!N2309,Rate!$A$4:$A$25,0),MATCH('Line&amp;Pheonix'!L2309,Rate!$B$3:$M$3,0))*O2309*0.8,INDEX(Rate!$B$4:$M$25,MATCH('Line&amp;Pheonix'!N2309,Rate!$A$4:$A$25,0),MATCH('Line&amp;Pheonix'!L2309,Rate!$B$3:$M$3,0))*O2309)),"")</f>
        <v/>
      </c>
      <c r="T2309" s="42" t="str">
        <f t="shared" si="115"/>
        <v/>
      </c>
    </row>
    <row r="2310" spans="16:20">
      <c r="P2310" s="41" t="str">
        <f t="shared" si="113"/>
        <v/>
      </c>
      <c r="Q2310" s="41" t="str">
        <f t="shared" si="114"/>
        <v/>
      </c>
      <c r="R2310" s="41" t="str">
        <f>IFERROR(IF(K2310="handling and wharfage",SUM(P2310:Q2310),IF(OR(K2310="tank",K2310="car",K2310="boat"),INDEX(Rate!$B$4:$M$25,MATCH('Line&amp;Pheonix'!N2310,Rate!$A$4:$A$25,0),MATCH('Line&amp;Pheonix'!L2310,Rate!$B$3:$M$3,0))*O2310*0.8,INDEX(Rate!$B$4:$M$25,MATCH('Line&amp;Pheonix'!N2310,Rate!$A$4:$A$25,0),MATCH('Line&amp;Pheonix'!L2310,Rate!$B$3:$M$3,0))*O2310)),"")</f>
        <v/>
      </c>
      <c r="T2310" s="42" t="str">
        <f t="shared" si="115"/>
        <v/>
      </c>
    </row>
    <row r="2311" spans="16:20">
      <c r="P2311" s="41" t="str">
        <f t="shared" si="113"/>
        <v/>
      </c>
      <c r="Q2311" s="41" t="str">
        <f t="shared" si="114"/>
        <v/>
      </c>
      <c r="R2311" s="41" t="str">
        <f>IFERROR(IF(K2311="handling and wharfage",SUM(P2311:Q2311),IF(OR(K2311="tank",K2311="car",K2311="boat"),INDEX(Rate!$B$4:$M$25,MATCH('Line&amp;Pheonix'!N2311,Rate!$A$4:$A$25,0),MATCH('Line&amp;Pheonix'!L2311,Rate!$B$3:$M$3,0))*O2311*0.8,INDEX(Rate!$B$4:$M$25,MATCH('Line&amp;Pheonix'!N2311,Rate!$A$4:$A$25,0),MATCH('Line&amp;Pheonix'!L2311,Rate!$B$3:$M$3,0))*O2311)),"")</f>
        <v/>
      </c>
      <c r="T2311" s="42" t="str">
        <f t="shared" si="115"/>
        <v/>
      </c>
    </row>
    <row r="2312" spans="16:20">
      <c r="P2312" s="41" t="str">
        <f t="shared" si="113"/>
        <v/>
      </c>
      <c r="Q2312" s="41" t="str">
        <f t="shared" si="114"/>
        <v/>
      </c>
      <c r="R2312" s="41" t="str">
        <f>IFERROR(IF(K2312="handling and wharfage",SUM(P2312:Q2312),IF(OR(K2312="tank",K2312="car",K2312="boat"),INDEX(Rate!$B$4:$M$25,MATCH('Line&amp;Pheonix'!N2312,Rate!$A$4:$A$25,0),MATCH('Line&amp;Pheonix'!L2312,Rate!$B$3:$M$3,0))*O2312*0.8,INDEX(Rate!$B$4:$M$25,MATCH('Line&amp;Pheonix'!N2312,Rate!$A$4:$A$25,0),MATCH('Line&amp;Pheonix'!L2312,Rate!$B$3:$M$3,0))*O2312)),"")</f>
        <v/>
      </c>
      <c r="T2312" s="42" t="str">
        <f t="shared" si="115"/>
        <v/>
      </c>
    </row>
    <row r="2313" spans="16:20">
      <c r="P2313" s="41" t="str">
        <f t="shared" si="113"/>
        <v/>
      </c>
      <c r="Q2313" s="41" t="str">
        <f t="shared" si="114"/>
        <v/>
      </c>
      <c r="R2313" s="41" t="str">
        <f>IFERROR(IF(K2313="handling and wharfage",SUM(P2313:Q2313),IF(OR(K2313="tank",K2313="car",K2313="boat"),INDEX(Rate!$B$4:$M$25,MATCH('Line&amp;Pheonix'!N2313,Rate!$A$4:$A$25,0),MATCH('Line&amp;Pheonix'!L2313,Rate!$B$3:$M$3,0))*O2313*0.8,INDEX(Rate!$B$4:$M$25,MATCH('Line&amp;Pheonix'!N2313,Rate!$A$4:$A$25,0),MATCH('Line&amp;Pheonix'!L2313,Rate!$B$3:$M$3,0))*O2313)),"")</f>
        <v/>
      </c>
      <c r="T2313" s="42" t="str">
        <f t="shared" si="115"/>
        <v/>
      </c>
    </row>
    <row r="2314" spans="16:20">
      <c r="P2314" s="41" t="str">
        <f t="shared" si="113"/>
        <v/>
      </c>
      <c r="Q2314" s="41" t="str">
        <f t="shared" si="114"/>
        <v/>
      </c>
      <c r="R2314" s="41" t="str">
        <f>IFERROR(IF(K2314="handling and wharfage",SUM(P2314:Q2314),IF(OR(K2314="tank",K2314="car",K2314="boat"),INDEX(Rate!$B$4:$M$25,MATCH('Line&amp;Pheonix'!N2314,Rate!$A$4:$A$25,0),MATCH('Line&amp;Pheonix'!L2314,Rate!$B$3:$M$3,0))*O2314*0.8,INDEX(Rate!$B$4:$M$25,MATCH('Line&amp;Pheonix'!N2314,Rate!$A$4:$A$25,0),MATCH('Line&amp;Pheonix'!L2314,Rate!$B$3:$M$3,0))*O2314)),"")</f>
        <v/>
      </c>
      <c r="T2314" s="42" t="str">
        <f t="shared" si="115"/>
        <v/>
      </c>
    </row>
    <row r="2315" spans="16:20">
      <c r="P2315" s="41" t="str">
        <f t="shared" si="113"/>
        <v/>
      </c>
      <c r="Q2315" s="41" t="str">
        <f t="shared" si="114"/>
        <v/>
      </c>
      <c r="R2315" s="41" t="str">
        <f>IFERROR(IF(K2315="handling and wharfage",SUM(P2315:Q2315),IF(OR(K2315="tank",K2315="car",K2315="boat"),INDEX(Rate!$B$4:$M$25,MATCH('Line&amp;Pheonix'!N2315,Rate!$A$4:$A$25,0),MATCH('Line&amp;Pheonix'!L2315,Rate!$B$3:$M$3,0))*O2315*0.8,INDEX(Rate!$B$4:$M$25,MATCH('Line&amp;Pheonix'!N2315,Rate!$A$4:$A$25,0),MATCH('Line&amp;Pheonix'!L2315,Rate!$B$3:$M$3,0))*O2315)),"")</f>
        <v/>
      </c>
      <c r="T2315" s="42" t="str">
        <f t="shared" si="115"/>
        <v/>
      </c>
    </row>
    <row r="2316" spans="16:20">
      <c r="P2316" s="41" t="str">
        <f t="shared" si="113"/>
        <v/>
      </c>
      <c r="Q2316" s="41" t="str">
        <f t="shared" si="114"/>
        <v/>
      </c>
      <c r="R2316" s="41" t="str">
        <f>IFERROR(IF(K2316="handling and wharfage",SUM(P2316:Q2316),IF(OR(K2316="tank",K2316="car",K2316="boat"),INDEX(Rate!$B$4:$M$25,MATCH('Line&amp;Pheonix'!N2316,Rate!$A$4:$A$25,0),MATCH('Line&amp;Pheonix'!L2316,Rate!$B$3:$M$3,0))*O2316*0.8,INDEX(Rate!$B$4:$M$25,MATCH('Line&amp;Pheonix'!N2316,Rate!$A$4:$A$25,0),MATCH('Line&amp;Pheonix'!L2316,Rate!$B$3:$M$3,0))*O2316)),"")</f>
        <v/>
      </c>
      <c r="T2316" s="42" t="str">
        <f t="shared" si="115"/>
        <v/>
      </c>
    </row>
    <row r="2317" spans="16:20">
      <c r="P2317" s="41" t="str">
        <f t="shared" si="113"/>
        <v/>
      </c>
      <c r="Q2317" s="41" t="str">
        <f t="shared" si="114"/>
        <v/>
      </c>
      <c r="R2317" s="41" t="str">
        <f>IFERROR(IF(K2317="handling and wharfage",SUM(P2317:Q2317),IF(OR(K2317="tank",K2317="car",K2317="boat"),INDEX(Rate!$B$4:$M$25,MATCH('Line&amp;Pheonix'!N2317,Rate!$A$4:$A$25,0),MATCH('Line&amp;Pheonix'!L2317,Rate!$B$3:$M$3,0))*O2317*0.8,INDEX(Rate!$B$4:$M$25,MATCH('Line&amp;Pheonix'!N2317,Rate!$A$4:$A$25,0),MATCH('Line&amp;Pheonix'!L2317,Rate!$B$3:$M$3,0))*O2317)),"")</f>
        <v/>
      </c>
      <c r="T2317" s="42" t="str">
        <f t="shared" si="115"/>
        <v/>
      </c>
    </row>
    <row r="2318" spans="16:20">
      <c r="P2318" s="41" t="str">
        <f t="shared" si="113"/>
        <v/>
      </c>
      <c r="Q2318" s="41" t="str">
        <f t="shared" si="114"/>
        <v/>
      </c>
      <c r="R2318" s="41" t="str">
        <f>IFERROR(IF(K2318="handling and wharfage",SUM(P2318:Q2318),IF(OR(K2318="tank",K2318="car",K2318="boat"),INDEX(Rate!$B$4:$M$25,MATCH('Line&amp;Pheonix'!N2318,Rate!$A$4:$A$25,0),MATCH('Line&amp;Pheonix'!L2318,Rate!$B$3:$M$3,0))*O2318*0.8,INDEX(Rate!$B$4:$M$25,MATCH('Line&amp;Pheonix'!N2318,Rate!$A$4:$A$25,0),MATCH('Line&amp;Pheonix'!L2318,Rate!$B$3:$M$3,0))*O2318)),"")</f>
        <v/>
      </c>
      <c r="T2318" s="42" t="str">
        <f t="shared" si="115"/>
        <v/>
      </c>
    </row>
    <row r="2319" spans="16:20">
      <c r="P2319" s="41" t="str">
        <f t="shared" si="113"/>
        <v/>
      </c>
      <c r="Q2319" s="41" t="str">
        <f t="shared" si="114"/>
        <v/>
      </c>
      <c r="R2319" s="41" t="str">
        <f>IFERROR(IF(K2319="handling and wharfage",SUM(P2319:Q2319),IF(OR(K2319="tank",K2319="car",K2319="boat"),INDEX(Rate!$B$4:$M$25,MATCH('Line&amp;Pheonix'!N2319,Rate!$A$4:$A$25,0),MATCH('Line&amp;Pheonix'!L2319,Rate!$B$3:$M$3,0))*O2319*0.8,INDEX(Rate!$B$4:$M$25,MATCH('Line&amp;Pheonix'!N2319,Rate!$A$4:$A$25,0),MATCH('Line&amp;Pheonix'!L2319,Rate!$B$3:$M$3,0))*O2319)),"")</f>
        <v/>
      </c>
      <c r="T2319" s="42" t="str">
        <f t="shared" si="115"/>
        <v/>
      </c>
    </row>
    <row r="2320" spans="16:20">
      <c r="P2320" s="41" t="str">
        <f t="shared" si="113"/>
        <v/>
      </c>
      <c r="Q2320" s="41" t="str">
        <f t="shared" si="114"/>
        <v/>
      </c>
      <c r="R2320" s="41" t="str">
        <f>IFERROR(IF(K2320="handling and wharfage",SUM(P2320:Q2320),IF(OR(K2320="tank",K2320="car",K2320="boat"),INDEX(Rate!$B$4:$M$25,MATCH('Line&amp;Pheonix'!N2320,Rate!$A$4:$A$25,0),MATCH('Line&amp;Pheonix'!L2320,Rate!$B$3:$M$3,0))*O2320*0.8,INDEX(Rate!$B$4:$M$25,MATCH('Line&amp;Pheonix'!N2320,Rate!$A$4:$A$25,0),MATCH('Line&amp;Pheonix'!L2320,Rate!$B$3:$M$3,0))*O2320)),"")</f>
        <v/>
      </c>
      <c r="T2320" s="42" t="str">
        <f t="shared" si="115"/>
        <v/>
      </c>
    </row>
    <row r="2321" spans="16:20">
      <c r="P2321" s="41" t="str">
        <f t="shared" si="113"/>
        <v/>
      </c>
      <c r="Q2321" s="41" t="str">
        <f t="shared" si="114"/>
        <v/>
      </c>
      <c r="R2321" s="41" t="str">
        <f>IFERROR(IF(K2321="handling and wharfage",SUM(P2321:Q2321),IF(OR(K2321="tank",K2321="car",K2321="boat"),INDEX(Rate!$B$4:$M$25,MATCH('Line&amp;Pheonix'!N2321,Rate!$A$4:$A$25,0),MATCH('Line&amp;Pheonix'!L2321,Rate!$B$3:$M$3,0))*O2321*0.8,INDEX(Rate!$B$4:$M$25,MATCH('Line&amp;Pheonix'!N2321,Rate!$A$4:$A$25,0),MATCH('Line&amp;Pheonix'!L2321,Rate!$B$3:$M$3,0))*O2321)),"")</f>
        <v/>
      </c>
      <c r="T2321" s="42" t="str">
        <f t="shared" si="115"/>
        <v/>
      </c>
    </row>
    <row r="2322" spans="16:20">
      <c r="P2322" s="41" t="str">
        <f t="shared" si="113"/>
        <v/>
      </c>
      <c r="Q2322" s="41" t="str">
        <f t="shared" si="114"/>
        <v/>
      </c>
      <c r="R2322" s="41" t="str">
        <f>IFERROR(IF(K2322="handling and wharfage",SUM(P2322:Q2322),IF(OR(K2322="tank",K2322="car",K2322="boat"),INDEX(Rate!$B$4:$M$25,MATCH('Line&amp;Pheonix'!N2322,Rate!$A$4:$A$25,0),MATCH('Line&amp;Pheonix'!L2322,Rate!$B$3:$M$3,0))*O2322*0.8,INDEX(Rate!$B$4:$M$25,MATCH('Line&amp;Pheonix'!N2322,Rate!$A$4:$A$25,0),MATCH('Line&amp;Pheonix'!L2322,Rate!$B$3:$M$3,0))*O2322)),"")</f>
        <v/>
      </c>
      <c r="T2322" s="42" t="str">
        <f t="shared" si="115"/>
        <v/>
      </c>
    </row>
    <row r="2323" spans="16:20">
      <c r="P2323" s="41" t="str">
        <f t="shared" si="113"/>
        <v/>
      </c>
      <c r="Q2323" s="41" t="str">
        <f t="shared" si="114"/>
        <v/>
      </c>
      <c r="R2323" s="41" t="str">
        <f>IFERROR(IF(K2323="handling and wharfage",SUM(P2323:Q2323),IF(OR(K2323="tank",K2323="car",K2323="boat"),INDEX(Rate!$B$4:$M$25,MATCH('Line&amp;Pheonix'!N2323,Rate!$A$4:$A$25,0),MATCH('Line&amp;Pheonix'!L2323,Rate!$B$3:$M$3,0))*O2323*0.8,INDEX(Rate!$B$4:$M$25,MATCH('Line&amp;Pheonix'!N2323,Rate!$A$4:$A$25,0),MATCH('Line&amp;Pheonix'!L2323,Rate!$B$3:$M$3,0))*O2323)),"")</f>
        <v/>
      </c>
      <c r="T2323" s="42" t="str">
        <f t="shared" si="115"/>
        <v/>
      </c>
    </row>
    <row r="2324" spans="16:20">
      <c r="P2324" s="41" t="str">
        <f t="shared" si="113"/>
        <v/>
      </c>
      <c r="Q2324" s="41" t="str">
        <f t="shared" si="114"/>
        <v/>
      </c>
      <c r="R2324" s="41" t="str">
        <f>IFERROR(IF(K2324="handling and wharfage",SUM(P2324:Q2324),IF(OR(K2324="tank",K2324="car",K2324="boat"),INDEX(Rate!$B$4:$M$25,MATCH('Line&amp;Pheonix'!N2324,Rate!$A$4:$A$25,0),MATCH('Line&amp;Pheonix'!L2324,Rate!$B$3:$M$3,0))*O2324*0.8,INDEX(Rate!$B$4:$M$25,MATCH('Line&amp;Pheonix'!N2324,Rate!$A$4:$A$25,0),MATCH('Line&amp;Pheonix'!L2324,Rate!$B$3:$M$3,0))*O2324)),"")</f>
        <v/>
      </c>
      <c r="T2324" s="42" t="str">
        <f t="shared" si="115"/>
        <v/>
      </c>
    </row>
    <row r="2325" spans="16:20">
      <c r="P2325" s="41" t="str">
        <f t="shared" si="113"/>
        <v/>
      </c>
      <c r="Q2325" s="41" t="str">
        <f t="shared" si="114"/>
        <v/>
      </c>
      <c r="R2325" s="41" t="str">
        <f>IFERROR(IF(K2325="handling and wharfage",SUM(P2325:Q2325),IF(OR(K2325="tank",K2325="car",K2325="boat"),INDEX(Rate!$B$4:$M$25,MATCH('Line&amp;Pheonix'!N2325,Rate!$A$4:$A$25,0),MATCH('Line&amp;Pheonix'!L2325,Rate!$B$3:$M$3,0))*O2325*0.8,INDEX(Rate!$B$4:$M$25,MATCH('Line&amp;Pheonix'!N2325,Rate!$A$4:$A$25,0),MATCH('Line&amp;Pheonix'!L2325,Rate!$B$3:$M$3,0))*O2325)),"")</f>
        <v/>
      </c>
      <c r="T2325" s="42" t="str">
        <f t="shared" si="115"/>
        <v/>
      </c>
    </row>
    <row r="2326" spans="16:20">
      <c r="P2326" s="41" t="str">
        <f t="shared" si="113"/>
        <v/>
      </c>
      <c r="Q2326" s="41" t="str">
        <f t="shared" si="114"/>
        <v/>
      </c>
      <c r="R2326" s="41" t="str">
        <f>IFERROR(IF(K2326="handling and wharfage",SUM(P2326:Q2326),IF(OR(K2326="tank",K2326="car",K2326="boat"),INDEX(Rate!$B$4:$M$25,MATCH('Line&amp;Pheonix'!N2326,Rate!$A$4:$A$25,0),MATCH('Line&amp;Pheonix'!L2326,Rate!$B$3:$M$3,0))*O2326*0.8,INDEX(Rate!$B$4:$M$25,MATCH('Line&amp;Pheonix'!N2326,Rate!$A$4:$A$25,0),MATCH('Line&amp;Pheonix'!L2326,Rate!$B$3:$M$3,0))*O2326)),"")</f>
        <v/>
      </c>
      <c r="T2326" s="42" t="str">
        <f t="shared" si="115"/>
        <v/>
      </c>
    </row>
    <row r="2327" spans="16:20">
      <c r="P2327" s="41" t="str">
        <f t="shared" si="113"/>
        <v/>
      </c>
      <c r="Q2327" s="41" t="str">
        <f t="shared" si="114"/>
        <v/>
      </c>
      <c r="R2327" s="41" t="str">
        <f>IFERROR(IF(K2327="handling and wharfage",SUM(P2327:Q2327),IF(OR(K2327="tank",K2327="car",K2327="boat"),INDEX(Rate!$B$4:$M$25,MATCH('Line&amp;Pheonix'!N2327,Rate!$A$4:$A$25,0),MATCH('Line&amp;Pheonix'!L2327,Rate!$B$3:$M$3,0))*O2327*0.8,INDEX(Rate!$B$4:$M$25,MATCH('Line&amp;Pheonix'!N2327,Rate!$A$4:$A$25,0),MATCH('Line&amp;Pheonix'!L2327,Rate!$B$3:$M$3,0))*O2327)),"")</f>
        <v/>
      </c>
      <c r="T2327" s="42" t="str">
        <f t="shared" si="115"/>
        <v/>
      </c>
    </row>
    <row r="2328" spans="16:20">
      <c r="P2328" s="41" t="str">
        <f t="shared" si="113"/>
        <v/>
      </c>
      <c r="Q2328" s="41" t="str">
        <f t="shared" si="114"/>
        <v/>
      </c>
      <c r="R2328" s="41" t="str">
        <f>IFERROR(IF(K2328="handling and wharfage",SUM(P2328:Q2328),IF(OR(K2328="tank",K2328="car",K2328="boat"),INDEX(Rate!$B$4:$M$25,MATCH('Line&amp;Pheonix'!N2328,Rate!$A$4:$A$25,0),MATCH('Line&amp;Pheonix'!L2328,Rate!$B$3:$M$3,0))*O2328*0.8,INDEX(Rate!$B$4:$M$25,MATCH('Line&amp;Pheonix'!N2328,Rate!$A$4:$A$25,0),MATCH('Line&amp;Pheonix'!L2328,Rate!$B$3:$M$3,0))*O2328)),"")</f>
        <v/>
      </c>
      <c r="T2328" s="42" t="str">
        <f t="shared" si="115"/>
        <v/>
      </c>
    </row>
    <row r="2329" spans="16:20">
      <c r="P2329" s="41" t="str">
        <f t="shared" si="113"/>
        <v/>
      </c>
      <c r="Q2329" s="41" t="str">
        <f t="shared" si="114"/>
        <v/>
      </c>
      <c r="R2329" s="41" t="str">
        <f>IFERROR(IF(K2329="handling and wharfage",SUM(P2329:Q2329),IF(OR(K2329="tank",K2329="car",K2329="boat"),INDEX(Rate!$B$4:$M$25,MATCH('Line&amp;Pheonix'!N2329,Rate!$A$4:$A$25,0),MATCH('Line&amp;Pheonix'!L2329,Rate!$B$3:$M$3,0))*O2329*0.8,INDEX(Rate!$B$4:$M$25,MATCH('Line&amp;Pheonix'!N2329,Rate!$A$4:$A$25,0),MATCH('Line&amp;Pheonix'!L2329,Rate!$B$3:$M$3,0))*O2329)),"")</f>
        <v/>
      </c>
      <c r="T2329" s="42" t="str">
        <f t="shared" si="115"/>
        <v/>
      </c>
    </row>
    <row r="2330" spans="16:20">
      <c r="P2330" s="41" t="str">
        <f t="shared" si="113"/>
        <v/>
      </c>
      <c r="Q2330" s="41" t="str">
        <f t="shared" si="114"/>
        <v/>
      </c>
      <c r="R2330" s="41" t="str">
        <f>IFERROR(IF(K2330="handling and wharfage",SUM(P2330:Q2330),IF(OR(K2330="tank",K2330="car",K2330="boat"),INDEX(Rate!$B$4:$M$25,MATCH('Line&amp;Pheonix'!N2330,Rate!$A$4:$A$25,0),MATCH('Line&amp;Pheonix'!L2330,Rate!$B$3:$M$3,0))*O2330*0.8,INDEX(Rate!$B$4:$M$25,MATCH('Line&amp;Pheonix'!N2330,Rate!$A$4:$A$25,0),MATCH('Line&amp;Pheonix'!L2330,Rate!$B$3:$M$3,0))*O2330)),"")</f>
        <v/>
      </c>
      <c r="T2330" s="42" t="str">
        <f t="shared" si="115"/>
        <v/>
      </c>
    </row>
    <row r="2331" spans="16:20">
      <c r="P2331" s="41" t="str">
        <f t="shared" si="113"/>
        <v/>
      </c>
      <c r="Q2331" s="41" t="str">
        <f t="shared" si="114"/>
        <v/>
      </c>
      <c r="R2331" s="41" t="str">
        <f>IFERROR(IF(K2331="handling and wharfage",SUM(P2331:Q2331),IF(OR(K2331="tank",K2331="car",K2331="boat"),INDEX(Rate!$B$4:$M$25,MATCH('Line&amp;Pheonix'!N2331,Rate!$A$4:$A$25,0),MATCH('Line&amp;Pheonix'!L2331,Rate!$B$3:$M$3,0))*O2331*0.8,INDEX(Rate!$B$4:$M$25,MATCH('Line&amp;Pheonix'!N2331,Rate!$A$4:$A$25,0),MATCH('Line&amp;Pheonix'!L2331,Rate!$B$3:$M$3,0))*O2331)),"")</f>
        <v/>
      </c>
      <c r="T2331" s="42" t="str">
        <f t="shared" si="115"/>
        <v/>
      </c>
    </row>
    <row r="2332" spans="16:20">
      <c r="P2332" s="41" t="str">
        <f t="shared" si="113"/>
        <v/>
      </c>
      <c r="Q2332" s="41" t="str">
        <f t="shared" si="114"/>
        <v/>
      </c>
      <c r="R2332" s="41" t="str">
        <f>IFERROR(IF(K2332="handling and wharfage",SUM(P2332:Q2332),IF(OR(K2332="tank",K2332="car",K2332="boat"),INDEX(Rate!$B$4:$M$25,MATCH('Line&amp;Pheonix'!N2332,Rate!$A$4:$A$25,0),MATCH('Line&amp;Pheonix'!L2332,Rate!$B$3:$M$3,0))*O2332*0.8,INDEX(Rate!$B$4:$M$25,MATCH('Line&amp;Pheonix'!N2332,Rate!$A$4:$A$25,0),MATCH('Line&amp;Pheonix'!L2332,Rate!$B$3:$M$3,0))*O2332)),"")</f>
        <v/>
      </c>
      <c r="T2332" s="42" t="str">
        <f t="shared" si="115"/>
        <v/>
      </c>
    </row>
    <row r="2333" spans="16:20">
      <c r="P2333" s="41" t="str">
        <f t="shared" si="113"/>
        <v/>
      </c>
      <c r="Q2333" s="41" t="str">
        <f t="shared" si="114"/>
        <v/>
      </c>
      <c r="R2333" s="41" t="str">
        <f>IFERROR(IF(K2333="handling and wharfage",SUM(P2333:Q2333),IF(OR(K2333="tank",K2333="car",K2333="boat"),INDEX(Rate!$B$4:$M$25,MATCH('Line&amp;Pheonix'!N2333,Rate!$A$4:$A$25,0),MATCH('Line&amp;Pheonix'!L2333,Rate!$B$3:$M$3,0))*O2333*0.8,INDEX(Rate!$B$4:$M$25,MATCH('Line&amp;Pheonix'!N2333,Rate!$A$4:$A$25,0),MATCH('Line&amp;Pheonix'!L2333,Rate!$B$3:$M$3,0))*O2333)),"")</f>
        <v/>
      </c>
      <c r="T2333" s="42" t="str">
        <f t="shared" si="115"/>
        <v/>
      </c>
    </row>
    <row r="2334" spans="16:20">
      <c r="P2334" s="41" t="str">
        <f t="shared" si="113"/>
        <v/>
      </c>
      <c r="Q2334" s="41" t="str">
        <f t="shared" si="114"/>
        <v/>
      </c>
      <c r="R2334" s="41" t="str">
        <f>IFERROR(IF(K2334="handling and wharfage",SUM(P2334:Q2334),IF(OR(K2334="tank",K2334="car",K2334="boat"),INDEX(Rate!$B$4:$M$25,MATCH('Line&amp;Pheonix'!N2334,Rate!$A$4:$A$25,0),MATCH('Line&amp;Pheonix'!L2334,Rate!$B$3:$M$3,0))*O2334*0.8,INDEX(Rate!$B$4:$M$25,MATCH('Line&amp;Pheonix'!N2334,Rate!$A$4:$A$25,0),MATCH('Line&amp;Pheonix'!L2334,Rate!$B$3:$M$3,0))*O2334)),"")</f>
        <v/>
      </c>
      <c r="T2334" s="42" t="str">
        <f t="shared" si="115"/>
        <v/>
      </c>
    </row>
    <row r="2335" spans="16:20">
      <c r="P2335" s="41" t="str">
        <f t="shared" si="113"/>
        <v/>
      </c>
      <c r="Q2335" s="41" t="str">
        <f t="shared" si="114"/>
        <v/>
      </c>
      <c r="R2335" s="41" t="str">
        <f>IFERROR(IF(K2335="handling and wharfage",SUM(P2335:Q2335),IF(OR(K2335="tank",K2335="car",K2335="boat"),INDEX(Rate!$B$4:$M$25,MATCH('Line&amp;Pheonix'!N2335,Rate!$A$4:$A$25,0),MATCH('Line&amp;Pheonix'!L2335,Rate!$B$3:$M$3,0))*O2335*0.8,INDEX(Rate!$B$4:$M$25,MATCH('Line&amp;Pheonix'!N2335,Rate!$A$4:$A$25,0),MATCH('Line&amp;Pheonix'!L2335,Rate!$B$3:$M$3,0))*O2335)),"")</f>
        <v/>
      </c>
      <c r="T2335" s="42" t="str">
        <f t="shared" si="115"/>
        <v/>
      </c>
    </row>
    <row r="2336" spans="16:20">
      <c r="P2336" s="41" t="str">
        <f t="shared" si="113"/>
        <v/>
      </c>
      <c r="Q2336" s="41" t="str">
        <f t="shared" si="114"/>
        <v/>
      </c>
      <c r="R2336" s="41" t="str">
        <f>IFERROR(IF(K2336="handling and wharfage",SUM(P2336:Q2336),IF(OR(K2336="tank",K2336="car",K2336="boat"),INDEX(Rate!$B$4:$M$25,MATCH('Line&amp;Pheonix'!N2336,Rate!$A$4:$A$25,0),MATCH('Line&amp;Pheonix'!L2336,Rate!$B$3:$M$3,0))*O2336*0.8,INDEX(Rate!$B$4:$M$25,MATCH('Line&amp;Pheonix'!N2336,Rate!$A$4:$A$25,0),MATCH('Line&amp;Pheonix'!L2336,Rate!$B$3:$M$3,0))*O2336)),"")</f>
        <v/>
      </c>
      <c r="T2336" s="42" t="str">
        <f t="shared" si="115"/>
        <v/>
      </c>
    </row>
    <row r="2337" spans="16:20">
      <c r="P2337" s="41" t="str">
        <f t="shared" si="113"/>
        <v/>
      </c>
      <c r="Q2337" s="41" t="str">
        <f t="shared" si="114"/>
        <v/>
      </c>
      <c r="R2337" s="41" t="str">
        <f>IFERROR(IF(K2337="handling and wharfage",SUM(P2337:Q2337),IF(OR(K2337="tank",K2337="car",K2337="boat"),INDEX(Rate!$B$4:$M$25,MATCH('Line&amp;Pheonix'!N2337,Rate!$A$4:$A$25,0),MATCH('Line&amp;Pheonix'!L2337,Rate!$B$3:$M$3,0))*O2337*0.8,INDEX(Rate!$B$4:$M$25,MATCH('Line&amp;Pheonix'!N2337,Rate!$A$4:$A$25,0),MATCH('Line&amp;Pheonix'!L2337,Rate!$B$3:$M$3,0))*O2337)),"")</f>
        <v/>
      </c>
      <c r="T2337" s="42" t="str">
        <f t="shared" si="115"/>
        <v/>
      </c>
    </row>
    <row r="2338" spans="16:20">
      <c r="P2338" s="41" t="str">
        <f t="shared" si="113"/>
        <v/>
      </c>
      <c r="Q2338" s="41" t="str">
        <f t="shared" si="114"/>
        <v/>
      </c>
      <c r="R2338" s="41" t="str">
        <f>IFERROR(IF(K2338="handling and wharfage",SUM(P2338:Q2338),IF(OR(K2338="tank",K2338="car",K2338="boat"),INDEX(Rate!$B$4:$M$25,MATCH('Line&amp;Pheonix'!N2338,Rate!$A$4:$A$25,0),MATCH('Line&amp;Pheonix'!L2338,Rate!$B$3:$M$3,0))*O2338*0.8,INDEX(Rate!$B$4:$M$25,MATCH('Line&amp;Pheonix'!N2338,Rate!$A$4:$A$25,0),MATCH('Line&amp;Pheonix'!L2338,Rate!$B$3:$M$3,0))*O2338)),"")</f>
        <v/>
      </c>
      <c r="T2338" s="42" t="str">
        <f t="shared" si="115"/>
        <v/>
      </c>
    </row>
    <row r="2339" spans="16:20">
      <c r="P2339" s="41" t="str">
        <f t="shared" si="113"/>
        <v/>
      </c>
      <c r="Q2339" s="41" t="str">
        <f t="shared" si="114"/>
        <v/>
      </c>
      <c r="R2339" s="41" t="str">
        <f>IFERROR(IF(K2339="handling and wharfage",SUM(P2339:Q2339),IF(OR(K2339="tank",K2339="car",K2339="boat"),INDEX(Rate!$B$4:$M$25,MATCH('Line&amp;Pheonix'!N2339,Rate!$A$4:$A$25,0),MATCH('Line&amp;Pheonix'!L2339,Rate!$B$3:$M$3,0))*O2339*0.8,INDEX(Rate!$B$4:$M$25,MATCH('Line&amp;Pheonix'!N2339,Rate!$A$4:$A$25,0),MATCH('Line&amp;Pheonix'!L2339,Rate!$B$3:$M$3,0))*O2339)),"")</f>
        <v/>
      </c>
      <c r="T2339" s="42" t="str">
        <f t="shared" si="115"/>
        <v/>
      </c>
    </row>
    <row r="2340" spans="16:20">
      <c r="P2340" s="41" t="str">
        <f t="shared" si="113"/>
        <v/>
      </c>
      <c r="Q2340" s="41" t="str">
        <f t="shared" si="114"/>
        <v/>
      </c>
      <c r="R2340" s="41" t="str">
        <f>IFERROR(IF(K2340="handling and wharfage",SUM(P2340:Q2340),IF(OR(K2340="tank",K2340="car",K2340="boat"),INDEX(Rate!$B$4:$M$25,MATCH('Line&amp;Pheonix'!N2340,Rate!$A$4:$A$25,0),MATCH('Line&amp;Pheonix'!L2340,Rate!$B$3:$M$3,0))*O2340*0.8,INDEX(Rate!$B$4:$M$25,MATCH('Line&amp;Pheonix'!N2340,Rate!$A$4:$A$25,0),MATCH('Line&amp;Pheonix'!L2340,Rate!$B$3:$M$3,0))*O2340)),"")</f>
        <v/>
      </c>
      <c r="T2340" s="42" t="str">
        <f t="shared" si="115"/>
        <v/>
      </c>
    </row>
    <row r="2341" spans="16:20">
      <c r="P2341" s="41" t="str">
        <f t="shared" si="113"/>
        <v/>
      </c>
      <c r="Q2341" s="41" t="str">
        <f t="shared" si="114"/>
        <v/>
      </c>
      <c r="R2341" s="41" t="str">
        <f>IFERROR(IF(K2341="handling and wharfage",SUM(P2341:Q2341),IF(OR(K2341="tank",K2341="car",K2341="boat"),INDEX(Rate!$B$4:$M$25,MATCH('Line&amp;Pheonix'!N2341,Rate!$A$4:$A$25,0),MATCH('Line&amp;Pheonix'!L2341,Rate!$B$3:$M$3,0))*O2341*0.8,INDEX(Rate!$B$4:$M$25,MATCH('Line&amp;Pheonix'!N2341,Rate!$A$4:$A$25,0),MATCH('Line&amp;Pheonix'!L2341,Rate!$B$3:$M$3,0))*O2341)),"")</f>
        <v/>
      </c>
      <c r="T2341" s="42" t="str">
        <f t="shared" si="115"/>
        <v/>
      </c>
    </row>
    <row r="2342" spans="16:20">
      <c r="P2342" s="41" t="str">
        <f t="shared" si="113"/>
        <v/>
      </c>
      <c r="Q2342" s="41" t="str">
        <f t="shared" si="114"/>
        <v/>
      </c>
      <c r="R2342" s="41" t="str">
        <f>IFERROR(IF(K2342="handling and wharfage",SUM(P2342:Q2342),IF(OR(K2342="tank",K2342="car",K2342="boat"),INDEX(Rate!$B$4:$M$25,MATCH('Line&amp;Pheonix'!N2342,Rate!$A$4:$A$25,0),MATCH('Line&amp;Pheonix'!L2342,Rate!$B$3:$M$3,0))*O2342*0.8,INDEX(Rate!$B$4:$M$25,MATCH('Line&amp;Pheonix'!N2342,Rate!$A$4:$A$25,0),MATCH('Line&amp;Pheonix'!L2342,Rate!$B$3:$M$3,0))*O2342)),"")</f>
        <v/>
      </c>
      <c r="T2342" s="42" t="str">
        <f t="shared" si="115"/>
        <v/>
      </c>
    </row>
    <row r="2343" spans="16:20">
      <c r="P2343" s="41" t="str">
        <f t="shared" si="113"/>
        <v/>
      </c>
      <c r="Q2343" s="41" t="str">
        <f t="shared" si="114"/>
        <v/>
      </c>
      <c r="R2343" s="41" t="str">
        <f>IFERROR(IF(K2343="handling and wharfage",SUM(P2343:Q2343),IF(OR(K2343="tank",K2343="car",K2343="boat"),INDEX(Rate!$B$4:$M$25,MATCH('Line&amp;Pheonix'!N2343,Rate!$A$4:$A$25,0),MATCH('Line&amp;Pheonix'!L2343,Rate!$B$3:$M$3,0))*O2343*0.8,INDEX(Rate!$B$4:$M$25,MATCH('Line&amp;Pheonix'!N2343,Rate!$A$4:$A$25,0),MATCH('Line&amp;Pheonix'!L2343,Rate!$B$3:$M$3,0))*O2343)),"")</f>
        <v/>
      </c>
      <c r="T2343" s="42" t="str">
        <f t="shared" si="115"/>
        <v/>
      </c>
    </row>
    <row r="2344" spans="16:20">
      <c r="P2344" s="41" t="str">
        <f t="shared" si="113"/>
        <v/>
      </c>
      <c r="Q2344" s="41" t="str">
        <f t="shared" si="114"/>
        <v/>
      </c>
      <c r="R2344" s="41" t="str">
        <f>IFERROR(IF(K2344="handling and wharfage",SUM(P2344:Q2344),IF(OR(K2344="tank",K2344="car",K2344="boat"),INDEX(Rate!$B$4:$M$25,MATCH('Line&amp;Pheonix'!N2344,Rate!$A$4:$A$25,0),MATCH('Line&amp;Pheonix'!L2344,Rate!$B$3:$M$3,0))*O2344*0.8,INDEX(Rate!$B$4:$M$25,MATCH('Line&amp;Pheonix'!N2344,Rate!$A$4:$A$25,0),MATCH('Line&amp;Pheonix'!L2344,Rate!$B$3:$M$3,0))*O2344)),"")</f>
        <v/>
      </c>
      <c r="T2344" s="42" t="str">
        <f t="shared" si="115"/>
        <v/>
      </c>
    </row>
    <row r="2345" spans="16:20">
      <c r="P2345" s="41" t="str">
        <f t="shared" si="113"/>
        <v/>
      </c>
      <c r="Q2345" s="41" t="str">
        <f t="shared" si="114"/>
        <v/>
      </c>
      <c r="R2345" s="41" t="str">
        <f>IFERROR(IF(K2345="handling and wharfage",SUM(P2345:Q2345),IF(OR(K2345="tank",K2345="car",K2345="boat"),INDEX(Rate!$B$4:$M$25,MATCH('Line&amp;Pheonix'!N2345,Rate!$A$4:$A$25,0),MATCH('Line&amp;Pheonix'!L2345,Rate!$B$3:$M$3,0))*O2345*0.8,INDEX(Rate!$B$4:$M$25,MATCH('Line&amp;Pheonix'!N2345,Rate!$A$4:$A$25,0),MATCH('Line&amp;Pheonix'!L2345,Rate!$B$3:$M$3,0))*O2345)),"")</f>
        <v/>
      </c>
      <c r="T2345" s="42" t="str">
        <f t="shared" si="115"/>
        <v/>
      </c>
    </row>
    <row r="2346" spans="16:20">
      <c r="P2346" s="41" t="str">
        <f t="shared" si="113"/>
        <v/>
      </c>
      <c r="Q2346" s="41" t="str">
        <f t="shared" si="114"/>
        <v/>
      </c>
      <c r="R2346" s="41" t="str">
        <f>IFERROR(IF(K2346="handling and wharfage",SUM(P2346:Q2346),IF(OR(K2346="tank",K2346="car",K2346="boat"),INDEX(Rate!$B$4:$M$25,MATCH('Line&amp;Pheonix'!N2346,Rate!$A$4:$A$25,0),MATCH('Line&amp;Pheonix'!L2346,Rate!$B$3:$M$3,0))*O2346*0.8,INDEX(Rate!$B$4:$M$25,MATCH('Line&amp;Pheonix'!N2346,Rate!$A$4:$A$25,0),MATCH('Line&amp;Pheonix'!L2346,Rate!$B$3:$M$3,0))*O2346)),"")</f>
        <v/>
      </c>
      <c r="T2346" s="42" t="str">
        <f t="shared" si="115"/>
        <v/>
      </c>
    </row>
    <row r="2347" spans="16:20">
      <c r="P2347" s="41" t="str">
        <f t="shared" si="113"/>
        <v/>
      </c>
      <c r="Q2347" s="41" t="str">
        <f t="shared" si="114"/>
        <v/>
      </c>
      <c r="R2347" s="41" t="str">
        <f>IFERROR(IF(K2347="handling and wharfage",SUM(P2347:Q2347),IF(OR(K2347="tank",K2347="car",K2347="boat"),INDEX(Rate!$B$4:$M$25,MATCH('Line&amp;Pheonix'!N2347,Rate!$A$4:$A$25,0),MATCH('Line&amp;Pheonix'!L2347,Rate!$B$3:$M$3,0))*O2347*0.8,INDEX(Rate!$B$4:$M$25,MATCH('Line&amp;Pheonix'!N2347,Rate!$A$4:$A$25,0),MATCH('Line&amp;Pheonix'!L2347,Rate!$B$3:$M$3,0))*O2347)),"")</f>
        <v/>
      </c>
      <c r="T2347" s="42" t="str">
        <f t="shared" si="115"/>
        <v/>
      </c>
    </row>
    <row r="2348" spans="16:20">
      <c r="P2348" s="41" t="str">
        <f t="shared" si="113"/>
        <v/>
      </c>
      <c r="Q2348" s="41" t="str">
        <f t="shared" si="114"/>
        <v/>
      </c>
      <c r="R2348" s="41" t="str">
        <f>IFERROR(IF(K2348="handling and wharfage",SUM(P2348:Q2348),IF(OR(K2348="tank",K2348="car",K2348="boat"),INDEX(Rate!$B$4:$M$25,MATCH('Line&amp;Pheonix'!N2348,Rate!$A$4:$A$25,0),MATCH('Line&amp;Pheonix'!L2348,Rate!$B$3:$M$3,0))*O2348*0.8,INDEX(Rate!$B$4:$M$25,MATCH('Line&amp;Pheonix'!N2348,Rate!$A$4:$A$25,0),MATCH('Line&amp;Pheonix'!L2348,Rate!$B$3:$M$3,0))*O2348)),"")</f>
        <v/>
      </c>
      <c r="T2348" s="42" t="str">
        <f t="shared" si="115"/>
        <v/>
      </c>
    </row>
    <row r="2349" spans="16:20">
      <c r="P2349" s="41" t="str">
        <f t="shared" si="113"/>
        <v/>
      </c>
      <c r="Q2349" s="41" t="str">
        <f t="shared" si="114"/>
        <v/>
      </c>
      <c r="R2349" s="41" t="str">
        <f>IFERROR(IF(K2349="handling and wharfage",SUM(P2349:Q2349),IF(OR(K2349="tank",K2349="car",K2349="boat"),INDEX(Rate!$B$4:$M$25,MATCH('Line&amp;Pheonix'!N2349,Rate!$A$4:$A$25,0),MATCH('Line&amp;Pheonix'!L2349,Rate!$B$3:$M$3,0))*O2349*0.8,INDEX(Rate!$B$4:$M$25,MATCH('Line&amp;Pheonix'!N2349,Rate!$A$4:$A$25,0),MATCH('Line&amp;Pheonix'!L2349,Rate!$B$3:$M$3,0))*O2349)),"")</f>
        <v/>
      </c>
      <c r="T2349" s="42" t="str">
        <f t="shared" si="115"/>
        <v/>
      </c>
    </row>
    <row r="2350" spans="16:20">
      <c r="P2350" s="41" t="str">
        <f t="shared" si="113"/>
        <v/>
      </c>
      <c r="Q2350" s="41" t="str">
        <f t="shared" si="114"/>
        <v/>
      </c>
      <c r="R2350" s="41" t="str">
        <f>IFERROR(IF(K2350="handling and wharfage",SUM(P2350:Q2350),IF(OR(K2350="tank",K2350="car",K2350="boat"),INDEX(Rate!$B$4:$M$25,MATCH('Line&amp;Pheonix'!N2350,Rate!$A$4:$A$25,0),MATCH('Line&amp;Pheonix'!L2350,Rate!$B$3:$M$3,0))*O2350*0.8,INDEX(Rate!$B$4:$M$25,MATCH('Line&amp;Pheonix'!N2350,Rate!$A$4:$A$25,0),MATCH('Line&amp;Pheonix'!L2350,Rate!$B$3:$M$3,0))*O2350)),"")</f>
        <v/>
      </c>
      <c r="T2350" s="42" t="str">
        <f t="shared" si="115"/>
        <v/>
      </c>
    </row>
    <row r="2351" spans="16:20">
      <c r="P2351" s="41" t="str">
        <f t="shared" si="113"/>
        <v/>
      </c>
      <c r="Q2351" s="41" t="str">
        <f t="shared" si="114"/>
        <v/>
      </c>
      <c r="R2351" s="41" t="str">
        <f>IFERROR(IF(K2351="handling and wharfage",SUM(P2351:Q2351),IF(OR(K2351="tank",K2351="car",K2351="boat"),INDEX(Rate!$B$4:$M$25,MATCH('Line&amp;Pheonix'!N2351,Rate!$A$4:$A$25,0),MATCH('Line&amp;Pheonix'!L2351,Rate!$B$3:$M$3,0))*O2351*0.8,INDEX(Rate!$B$4:$M$25,MATCH('Line&amp;Pheonix'!N2351,Rate!$A$4:$A$25,0),MATCH('Line&amp;Pheonix'!L2351,Rate!$B$3:$M$3,0))*O2351)),"")</f>
        <v/>
      </c>
      <c r="T2351" s="42" t="str">
        <f t="shared" si="115"/>
        <v/>
      </c>
    </row>
    <row r="2352" spans="16:20">
      <c r="P2352" s="41" t="str">
        <f t="shared" si="113"/>
        <v/>
      </c>
      <c r="Q2352" s="41" t="str">
        <f t="shared" si="114"/>
        <v/>
      </c>
      <c r="R2352" s="41" t="str">
        <f>IFERROR(IF(K2352="handling and wharfage",SUM(P2352:Q2352),IF(OR(K2352="tank",K2352="car",K2352="boat"),INDEX(Rate!$B$4:$M$25,MATCH('Line&amp;Pheonix'!N2352,Rate!$A$4:$A$25,0),MATCH('Line&amp;Pheonix'!L2352,Rate!$B$3:$M$3,0))*O2352*0.8,INDEX(Rate!$B$4:$M$25,MATCH('Line&amp;Pheonix'!N2352,Rate!$A$4:$A$25,0),MATCH('Line&amp;Pheonix'!L2352,Rate!$B$3:$M$3,0))*O2352)),"")</f>
        <v/>
      </c>
      <c r="T2352" s="42" t="str">
        <f t="shared" si="115"/>
        <v/>
      </c>
    </row>
    <row r="2353" spans="16:20">
      <c r="P2353" s="41" t="str">
        <f t="shared" si="113"/>
        <v/>
      </c>
      <c r="Q2353" s="41" t="str">
        <f t="shared" si="114"/>
        <v/>
      </c>
      <c r="R2353" s="41" t="str">
        <f>IFERROR(IF(K2353="handling and wharfage",SUM(P2353:Q2353),IF(OR(K2353="tank",K2353="car",K2353="boat"),INDEX(Rate!$B$4:$M$25,MATCH('Line&amp;Pheonix'!N2353,Rate!$A$4:$A$25,0),MATCH('Line&amp;Pheonix'!L2353,Rate!$B$3:$M$3,0))*O2353*0.8,INDEX(Rate!$B$4:$M$25,MATCH('Line&amp;Pheonix'!N2353,Rate!$A$4:$A$25,0),MATCH('Line&amp;Pheonix'!L2353,Rate!$B$3:$M$3,0))*O2353)),"")</f>
        <v/>
      </c>
      <c r="T2353" s="42" t="str">
        <f t="shared" si="115"/>
        <v/>
      </c>
    </row>
    <row r="2354" spans="16:20">
      <c r="P2354" s="41" t="str">
        <f t="shared" ref="P2354:P2417" si="116">IF(OR(K2354="handling and wharfage",K2354="rau handling and wharfage"),O2354*42.1,"")</f>
        <v/>
      </c>
      <c r="Q2354" s="41" t="str">
        <f t="shared" ref="Q2354:Q2417" si="117">IF(K2354&lt;&gt;"handling and wharfage","",O2354*3.5)</f>
        <v/>
      </c>
      <c r="R2354" s="41" t="str">
        <f>IFERROR(IF(K2354="handling and wharfage",SUM(P2354:Q2354),IF(OR(K2354="tank",K2354="car",K2354="boat"),INDEX(Rate!$B$4:$M$25,MATCH('Line&amp;Pheonix'!N2354,Rate!$A$4:$A$25,0),MATCH('Line&amp;Pheonix'!L2354,Rate!$B$3:$M$3,0))*O2354*0.8,INDEX(Rate!$B$4:$M$25,MATCH('Line&amp;Pheonix'!N2354,Rate!$A$4:$A$25,0),MATCH('Line&amp;Pheonix'!L2354,Rate!$B$3:$M$3,0))*O2354)),"")</f>
        <v/>
      </c>
      <c r="T2354" s="42" t="str">
        <f t="shared" ref="T2354:T2417" si="118">IF(ISBLANK(K2354),"",IF(K2354&lt;&gt;"handling and wharfage","F0070000061A","E31180000331"))</f>
        <v/>
      </c>
    </row>
    <row r="2355" spans="16:20">
      <c r="P2355" s="41" t="str">
        <f t="shared" si="116"/>
        <v/>
      </c>
      <c r="Q2355" s="41" t="str">
        <f t="shared" si="117"/>
        <v/>
      </c>
      <c r="R2355" s="41" t="str">
        <f>IFERROR(IF(K2355="handling and wharfage",SUM(P2355:Q2355),IF(OR(K2355="tank",K2355="car",K2355="boat"),INDEX(Rate!$B$4:$M$25,MATCH('Line&amp;Pheonix'!N2355,Rate!$A$4:$A$25,0),MATCH('Line&amp;Pheonix'!L2355,Rate!$B$3:$M$3,0))*O2355*0.8,INDEX(Rate!$B$4:$M$25,MATCH('Line&amp;Pheonix'!N2355,Rate!$A$4:$A$25,0),MATCH('Line&amp;Pheonix'!L2355,Rate!$B$3:$M$3,0))*O2355)),"")</f>
        <v/>
      </c>
      <c r="T2355" s="42" t="str">
        <f t="shared" si="118"/>
        <v/>
      </c>
    </row>
    <row r="2356" spans="16:20">
      <c r="P2356" s="41" t="str">
        <f t="shared" si="116"/>
        <v/>
      </c>
      <c r="Q2356" s="41" t="str">
        <f t="shared" si="117"/>
        <v/>
      </c>
      <c r="R2356" s="41" t="str">
        <f>IFERROR(IF(K2356="handling and wharfage",SUM(P2356:Q2356),IF(OR(K2356="tank",K2356="car",K2356="boat"),INDEX(Rate!$B$4:$M$25,MATCH('Line&amp;Pheonix'!N2356,Rate!$A$4:$A$25,0),MATCH('Line&amp;Pheonix'!L2356,Rate!$B$3:$M$3,0))*O2356*0.8,INDEX(Rate!$B$4:$M$25,MATCH('Line&amp;Pheonix'!N2356,Rate!$A$4:$A$25,0),MATCH('Line&amp;Pheonix'!L2356,Rate!$B$3:$M$3,0))*O2356)),"")</f>
        <v/>
      </c>
      <c r="T2356" s="42" t="str">
        <f t="shared" si="118"/>
        <v/>
      </c>
    </row>
    <row r="2357" spans="16:20">
      <c r="P2357" s="41" t="str">
        <f t="shared" si="116"/>
        <v/>
      </c>
      <c r="Q2357" s="41" t="str">
        <f t="shared" si="117"/>
        <v/>
      </c>
      <c r="R2357" s="41" t="str">
        <f>IFERROR(IF(K2357="handling and wharfage",SUM(P2357:Q2357),IF(OR(K2357="tank",K2357="car",K2357="boat"),INDEX(Rate!$B$4:$M$25,MATCH('Line&amp;Pheonix'!N2357,Rate!$A$4:$A$25,0),MATCH('Line&amp;Pheonix'!L2357,Rate!$B$3:$M$3,0))*O2357*0.8,INDEX(Rate!$B$4:$M$25,MATCH('Line&amp;Pheonix'!N2357,Rate!$A$4:$A$25,0),MATCH('Line&amp;Pheonix'!L2357,Rate!$B$3:$M$3,0))*O2357)),"")</f>
        <v/>
      </c>
      <c r="T2357" s="42" t="str">
        <f t="shared" si="118"/>
        <v/>
      </c>
    </row>
    <row r="2358" spans="16:20">
      <c r="P2358" s="41" t="str">
        <f t="shared" si="116"/>
        <v/>
      </c>
      <c r="Q2358" s="41" t="str">
        <f t="shared" si="117"/>
        <v/>
      </c>
      <c r="R2358" s="41" t="str">
        <f>IFERROR(IF(K2358="handling and wharfage",SUM(P2358:Q2358),IF(OR(K2358="tank",K2358="car",K2358="boat"),INDEX(Rate!$B$4:$M$25,MATCH('Line&amp;Pheonix'!N2358,Rate!$A$4:$A$25,0),MATCH('Line&amp;Pheonix'!L2358,Rate!$B$3:$M$3,0))*O2358*0.8,INDEX(Rate!$B$4:$M$25,MATCH('Line&amp;Pheonix'!N2358,Rate!$A$4:$A$25,0),MATCH('Line&amp;Pheonix'!L2358,Rate!$B$3:$M$3,0))*O2358)),"")</f>
        <v/>
      </c>
      <c r="T2358" s="42" t="str">
        <f t="shared" si="118"/>
        <v/>
      </c>
    </row>
    <row r="2359" spans="16:20">
      <c r="P2359" s="41" t="str">
        <f t="shared" si="116"/>
        <v/>
      </c>
      <c r="Q2359" s="41" t="str">
        <f t="shared" si="117"/>
        <v/>
      </c>
      <c r="R2359" s="41" t="str">
        <f>IFERROR(IF(K2359="handling and wharfage",SUM(P2359:Q2359),IF(OR(K2359="tank",K2359="car",K2359="boat"),INDEX(Rate!$B$4:$M$25,MATCH('Line&amp;Pheonix'!N2359,Rate!$A$4:$A$25,0),MATCH('Line&amp;Pheonix'!L2359,Rate!$B$3:$M$3,0))*O2359*0.8,INDEX(Rate!$B$4:$M$25,MATCH('Line&amp;Pheonix'!N2359,Rate!$A$4:$A$25,0),MATCH('Line&amp;Pheonix'!L2359,Rate!$B$3:$M$3,0))*O2359)),"")</f>
        <v/>
      </c>
      <c r="T2359" s="42" t="str">
        <f t="shared" si="118"/>
        <v/>
      </c>
    </row>
    <row r="2360" spans="16:20">
      <c r="P2360" s="41" t="str">
        <f t="shared" si="116"/>
        <v/>
      </c>
      <c r="Q2360" s="41" t="str">
        <f t="shared" si="117"/>
        <v/>
      </c>
      <c r="R2360" s="41" t="str">
        <f>IFERROR(IF(K2360="handling and wharfage",SUM(P2360:Q2360),IF(OR(K2360="tank",K2360="car",K2360="boat"),INDEX(Rate!$B$4:$M$25,MATCH('Line&amp;Pheonix'!N2360,Rate!$A$4:$A$25,0),MATCH('Line&amp;Pheonix'!L2360,Rate!$B$3:$M$3,0))*O2360*0.8,INDEX(Rate!$B$4:$M$25,MATCH('Line&amp;Pheonix'!N2360,Rate!$A$4:$A$25,0),MATCH('Line&amp;Pheonix'!L2360,Rate!$B$3:$M$3,0))*O2360)),"")</f>
        <v/>
      </c>
      <c r="T2360" s="42" t="str">
        <f t="shared" si="118"/>
        <v/>
      </c>
    </row>
    <row r="2361" spans="16:20">
      <c r="P2361" s="41" t="str">
        <f t="shared" si="116"/>
        <v/>
      </c>
      <c r="Q2361" s="41" t="str">
        <f t="shared" si="117"/>
        <v/>
      </c>
      <c r="R2361" s="41" t="str">
        <f>IFERROR(IF(K2361="handling and wharfage",SUM(P2361:Q2361),IF(OR(K2361="tank",K2361="car",K2361="boat"),INDEX(Rate!$B$4:$M$25,MATCH('Line&amp;Pheonix'!N2361,Rate!$A$4:$A$25,0),MATCH('Line&amp;Pheonix'!L2361,Rate!$B$3:$M$3,0))*O2361*0.8,INDEX(Rate!$B$4:$M$25,MATCH('Line&amp;Pheonix'!N2361,Rate!$A$4:$A$25,0),MATCH('Line&amp;Pheonix'!L2361,Rate!$B$3:$M$3,0))*O2361)),"")</f>
        <v/>
      </c>
      <c r="T2361" s="42" t="str">
        <f t="shared" si="118"/>
        <v/>
      </c>
    </row>
    <row r="2362" spans="16:20">
      <c r="P2362" s="41" t="str">
        <f t="shared" si="116"/>
        <v/>
      </c>
      <c r="Q2362" s="41" t="str">
        <f t="shared" si="117"/>
        <v/>
      </c>
      <c r="R2362" s="41" t="str">
        <f>IFERROR(IF(K2362="handling and wharfage",SUM(P2362:Q2362),IF(OR(K2362="tank",K2362="car",K2362="boat"),INDEX(Rate!$B$4:$M$25,MATCH('Line&amp;Pheonix'!N2362,Rate!$A$4:$A$25,0),MATCH('Line&amp;Pheonix'!L2362,Rate!$B$3:$M$3,0))*O2362*0.8,INDEX(Rate!$B$4:$M$25,MATCH('Line&amp;Pheonix'!N2362,Rate!$A$4:$A$25,0),MATCH('Line&amp;Pheonix'!L2362,Rate!$B$3:$M$3,0))*O2362)),"")</f>
        <v/>
      </c>
      <c r="T2362" s="42" t="str">
        <f t="shared" si="118"/>
        <v/>
      </c>
    </row>
    <row r="2363" spans="16:20">
      <c r="P2363" s="41" t="str">
        <f t="shared" si="116"/>
        <v/>
      </c>
      <c r="Q2363" s="41" t="str">
        <f t="shared" si="117"/>
        <v/>
      </c>
      <c r="R2363" s="41" t="str">
        <f>IFERROR(IF(K2363="handling and wharfage",SUM(P2363:Q2363),IF(OR(K2363="tank",K2363="car",K2363="boat"),INDEX(Rate!$B$4:$M$25,MATCH('Line&amp;Pheonix'!N2363,Rate!$A$4:$A$25,0),MATCH('Line&amp;Pheonix'!L2363,Rate!$B$3:$M$3,0))*O2363*0.8,INDEX(Rate!$B$4:$M$25,MATCH('Line&amp;Pheonix'!N2363,Rate!$A$4:$A$25,0),MATCH('Line&amp;Pheonix'!L2363,Rate!$B$3:$M$3,0))*O2363)),"")</f>
        <v/>
      </c>
      <c r="T2363" s="42" t="str">
        <f t="shared" si="118"/>
        <v/>
      </c>
    </row>
    <row r="2364" spans="16:20">
      <c r="P2364" s="41" t="str">
        <f t="shared" si="116"/>
        <v/>
      </c>
      <c r="Q2364" s="41" t="str">
        <f t="shared" si="117"/>
        <v/>
      </c>
      <c r="R2364" s="41" t="str">
        <f>IFERROR(IF(K2364="handling and wharfage",SUM(P2364:Q2364),IF(OR(K2364="tank",K2364="car",K2364="boat"),INDEX(Rate!$B$4:$M$25,MATCH('Line&amp;Pheonix'!N2364,Rate!$A$4:$A$25,0),MATCH('Line&amp;Pheonix'!L2364,Rate!$B$3:$M$3,0))*O2364*0.8,INDEX(Rate!$B$4:$M$25,MATCH('Line&amp;Pheonix'!N2364,Rate!$A$4:$A$25,0),MATCH('Line&amp;Pheonix'!L2364,Rate!$B$3:$M$3,0))*O2364)),"")</f>
        <v/>
      </c>
      <c r="T2364" s="42" t="str">
        <f t="shared" si="118"/>
        <v/>
      </c>
    </row>
    <row r="2365" spans="16:20">
      <c r="P2365" s="41" t="str">
        <f t="shared" si="116"/>
        <v/>
      </c>
      <c r="Q2365" s="41" t="str">
        <f t="shared" si="117"/>
        <v/>
      </c>
      <c r="R2365" s="41" t="str">
        <f>IFERROR(IF(K2365="handling and wharfage",SUM(P2365:Q2365),IF(OR(K2365="tank",K2365="car",K2365="boat"),INDEX(Rate!$B$4:$M$25,MATCH('Line&amp;Pheonix'!N2365,Rate!$A$4:$A$25,0),MATCH('Line&amp;Pheonix'!L2365,Rate!$B$3:$M$3,0))*O2365*0.8,INDEX(Rate!$B$4:$M$25,MATCH('Line&amp;Pheonix'!N2365,Rate!$A$4:$A$25,0),MATCH('Line&amp;Pheonix'!L2365,Rate!$B$3:$M$3,0))*O2365)),"")</f>
        <v/>
      </c>
      <c r="T2365" s="42" t="str">
        <f t="shared" si="118"/>
        <v/>
      </c>
    </row>
    <row r="2366" spans="16:20">
      <c r="P2366" s="41" t="str">
        <f t="shared" si="116"/>
        <v/>
      </c>
      <c r="Q2366" s="41" t="str">
        <f t="shared" si="117"/>
        <v/>
      </c>
      <c r="R2366" s="41" t="str">
        <f>IFERROR(IF(K2366="handling and wharfage",SUM(P2366:Q2366),IF(OR(K2366="tank",K2366="car",K2366="boat"),INDEX(Rate!$B$4:$M$25,MATCH('Line&amp;Pheonix'!N2366,Rate!$A$4:$A$25,0),MATCH('Line&amp;Pheonix'!L2366,Rate!$B$3:$M$3,0))*O2366*0.8,INDEX(Rate!$B$4:$M$25,MATCH('Line&amp;Pheonix'!N2366,Rate!$A$4:$A$25,0),MATCH('Line&amp;Pheonix'!L2366,Rate!$B$3:$M$3,0))*O2366)),"")</f>
        <v/>
      </c>
      <c r="T2366" s="42" t="str">
        <f t="shared" si="118"/>
        <v/>
      </c>
    </row>
    <row r="2367" spans="16:20">
      <c r="P2367" s="41" t="str">
        <f t="shared" si="116"/>
        <v/>
      </c>
      <c r="Q2367" s="41" t="str">
        <f t="shared" si="117"/>
        <v/>
      </c>
      <c r="R2367" s="41" t="str">
        <f>IFERROR(IF(K2367="handling and wharfage",SUM(P2367:Q2367),IF(OR(K2367="tank",K2367="car",K2367="boat"),INDEX(Rate!$B$4:$M$25,MATCH('Line&amp;Pheonix'!N2367,Rate!$A$4:$A$25,0),MATCH('Line&amp;Pheonix'!L2367,Rate!$B$3:$M$3,0))*O2367*0.8,INDEX(Rate!$B$4:$M$25,MATCH('Line&amp;Pheonix'!N2367,Rate!$A$4:$A$25,0),MATCH('Line&amp;Pheonix'!L2367,Rate!$B$3:$M$3,0))*O2367)),"")</f>
        <v/>
      </c>
      <c r="T2367" s="42" t="str">
        <f t="shared" si="118"/>
        <v/>
      </c>
    </row>
    <row r="2368" spans="16:20">
      <c r="P2368" s="41" t="str">
        <f t="shared" si="116"/>
        <v/>
      </c>
      <c r="Q2368" s="41" t="str">
        <f t="shared" si="117"/>
        <v/>
      </c>
      <c r="R2368" s="41" t="str">
        <f>IFERROR(IF(K2368="handling and wharfage",SUM(P2368:Q2368),IF(OR(K2368="tank",K2368="car",K2368="boat"),INDEX(Rate!$B$4:$M$25,MATCH('Line&amp;Pheonix'!N2368,Rate!$A$4:$A$25,0),MATCH('Line&amp;Pheonix'!L2368,Rate!$B$3:$M$3,0))*O2368*0.8,INDEX(Rate!$B$4:$M$25,MATCH('Line&amp;Pheonix'!N2368,Rate!$A$4:$A$25,0),MATCH('Line&amp;Pheonix'!L2368,Rate!$B$3:$M$3,0))*O2368)),"")</f>
        <v/>
      </c>
      <c r="T2368" s="42" t="str">
        <f t="shared" si="118"/>
        <v/>
      </c>
    </row>
    <row r="2369" spans="16:20">
      <c r="P2369" s="41" t="str">
        <f t="shared" si="116"/>
        <v/>
      </c>
      <c r="Q2369" s="41" t="str">
        <f t="shared" si="117"/>
        <v/>
      </c>
      <c r="R2369" s="41" t="str">
        <f>IFERROR(IF(K2369="handling and wharfage",SUM(P2369:Q2369),IF(OR(K2369="tank",K2369="car",K2369="boat"),INDEX(Rate!$B$4:$M$25,MATCH('Line&amp;Pheonix'!N2369,Rate!$A$4:$A$25,0),MATCH('Line&amp;Pheonix'!L2369,Rate!$B$3:$M$3,0))*O2369*0.8,INDEX(Rate!$B$4:$M$25,MATCH('Line&amp;Pheonix'!N2369,Rate!$A$4:$A$25,0),MATCH('Line&amp;Pheonix'!L2369,Rate!$B$3:$M$3,0))*O2369)),"")</f>
        <v/>
      </c>
      <c r="T2369" s="42" t="str">
        <f t="shared" si="118"/>
        <v/>
      </c>
    </row>
    <row r="2370" spans="16:20">
      <c r="P2370" s="41" t="str">
        <f t="shared" si="116"/>
        <v/>
      </c>
      <c r="Q2370" s="41" t="str">
        <f t="shared" si="117"/>
        <v/>
      </c>
      <c r="R2370" s="41" t="str">
        <f>IFERROR(IF(K2370="handling and wharfage",SUM(P2370:Q2370),IF(OR(K2370="tank",K2370="car",K2370="boat"),INDEX(Rate!$B$4:$M$25,MATCH('Line&amp;Pheonix'!N2370,Rate!$A$4:$A$25,0),MATCH('Line&amp;Pheonix'!L2370,Rate!$B$3:$M$3,0))*O2370*0.8,INDEX(Rate!$B$4:$M$25,MATCH('Line&amp;Pheonix'!N2370,Rate!$A$4:$A$25,0),MATCH('Line&amp;Pheonix'!L2370,Rate!$B$3:$M$3,0))*O2370)),"")</f>
        <v/>
      </c>
      <c r="T2370" s="42" t="str">
        <f t="shared" si="118"/>
        <v/>
      </c>
    </row>
    <row r="2371" spans="16:20">
      <c r="P2371" s="41" t="str">
        <f t="shared" si="116"/>
        <v/>
      </c>
      <c r="Q2371" s="41" t="str">
        <f t="shared" si="117"/>
        <v/>
      </c>
      <c r="R2371" s="41" t="str">
        <f>IFERROR(IF(K2371="handling and wharfage",SUM(P2371:Q2371),IF(OR(K2371="tank",K2371="car",K2371="boat"),INDEX(Rate!$B$4:$M$25,MATCH('Line&amp;Pheonix'!N2371,Rate!$A$4:$A$25,0),MATCH('Line&amp;Pheonix'!L2371,Rate!$B$3:$M$3,0))*O2371*0.8,INDEX(Rate!$B$4:$M$25,MATCH('Line&amp;Pheonix'!N2371,Rate!$A$4:$A$25,0),MATCH('Line&amp;Pheonix'!L2371,Rate!$B$3:$M$3,0))*O2371)),"")</f>
        <v/>
      </c>
      <c r="T2371" s="42" t="str">
        <f t="shared" si="118"/>
        <v/>
      </c>
    </row>
    <row r="2372" spans="16:20">
      <c r="P2372" s="41" t="str">
        <f t="shared" si="116"/>
        <v/>
      </c>
      <c r="Q2372" s="41" t="str">
        <f t="shared" si="117"/>
        <v/>
      </c>
      <c r="R2372" s="41" t="str">
        <f>IFERROR(IF(K2372="handling and wharfage",SUM(P2372:Q2372),IF(OR(K2372="tank",K2372="car",K2372="boat"),INDEX(Rate!$B$4:$M$25,MATCH('Line&amp;Pheonix'!N2372,Rate!$A$4:$A$25,0),MATCH('Line&amp;Pheonix'!L2372,Rate!$B$3:$M$3,0))*O2372*0.8,INDEX(Rate!$B$4:$M$25,MATCH('Line&amp;Pheonix'!N2372,Rate!$A$4:$A$25,0),MATCH('Line&amp;Pheonix'!L2372,Rate!$B$3:$M$3,0))*O2372)),"")</f>
        <v/>
      </c>
      <c r="T2372" s="42" t="str">
        <f t="shared" si="118"/>
        <v/>
      </c>
    </row>
    <row r="2373" spans="16:20">
      <c r="P2373" s="41" t="str">
        <f t="shared" si="116"/>
        <v/>
      </c>
      <c r="Q2373" s="41" t="str">
        <f t="shared" si="117"/>
        <v/>
      </c>
      <c r="R2373" s="41" t="str">
        <f>IFERROR(IF(K2373="handling and wharfage",SUM(P2373:Q2373),IF(OR(K2373="tank",K2373="car",K2373="boat"),INDEX(Rate!$B$4:$M$25,MATCH('Line&amp;Pheonix'!N2373,Rate!$A$4:$A$25,0),MATCH('Line&amp;Pheonix'!L2373,Rate!$B$3:$M$3,0))*O2373*0.8,INDEX(Rate!$B$4:$M$25,MATCH('Line&amp;Pheonix'!N2373,Rate!$A$4:$A$25,0),MATCH('Line&amp;Pheonix'!L2373,Rate!$B$3:$M$3,0))*O2373)),"")</f>
        <v/>
      </c>
      <c r="T2373" s="42" t="str">
        <f t="shared" si="118"/>
        <v/>
      </c>
    </row>
    <row r="2374" spans="16:20">
      <c r="P2374" s="41" t="str">
        <f t="shared" si="116"/>
        <v/>
      </c>
      <c r="Q2374" s="41" t="str">
        <f t="shared" si="117"/>
        <v/>
      </c>
      <c r="R2374" s="41" t="str">
        <f>IFERROR(IF(K2374="handling and wharfage",SUM(P2374:Q2374),IF(OR(K2374="tank",K2374="car",K2374="boat"),INDEX(Rate!$B$4:$M$25,MATCH('Line&amp;Pheonix'!N2374,Rate!$A$4:$A$25,0),MATCH('Line&amp;Pheonix'!L2374,Rate!$B$3:$M$3,0))*O2374*0.8,INDEX(Rate!$B$4:$M$25,MATCH('Line&amp;Pheonix'!N2374,Rate!$A$4:$A$25,0),MATCH('Line&amp;Pheonix'!L2374,Rate!$B$3:$M$3,0))*O2374)),"")</f>
        <v/>
      </c>
      <c r="T2374" s="42" t="str">
        <f t="shared" si="118"/>
        <v/>
      </c>
    </row>
    <row r="2375" spans="16:20">
      <c r="P2375" s="41" t="str">
        <f t="shared" si="116"/>
        <v/>
      </c>
      <c r="Q2375" s="41" t="str">
        <f t="shared" si="117"/>
        <v/>
      </c>
      <c r="R2375" s="41" t="str">
        <f>IFERROR(IF(K2375="handling and wharfage",SUM(P2375:Q2375),IF(OR(K2375="tank",K2375="car",K2375="boat"),INDEX(Rate!$B$4:$M$25,MATCH('Line&amp;Pheonix'!N2375,Rate!$A$4:$A$25,0),MATCH('Line&amp;Pheonix'!L2375,Rate!$B$3:$M$3,0))*O2375*0.8,INDEX(Rate!$B$4:$M$25,MATCH('Line&amp;Pheonix'!N2375,Rate!$A$4:$A$25,0),MATCH('Line&amp;Pheonix'!L2375,Rate!$B$3:$M$3,0))*O2375)),"")</f>
        <v/>
      </c>
      <c r="T2375" s="42" t="str">
        <f t="shared" si="118"/>
        <v/>
      </c>
    </row>
    <row r="2376" spans="16:20">
      <c r="P2376" s="41" t="str">
        <f t="shared" si="116"/>
        <v/>
      </c>
      <c r="Q2376" s="41" t="str">
        <f t="shared" si="117"/>
        <v/>
      </c>
      <c r="R2376" s="41" t="str">
        <f>IFERROR(IF(K2376="handling and wharfage",SUM(P2376:Q2376),IF(OR(K2376="tank",K2376="car",K2376="boat"),INDEX(Rate!$B$4:$M$25,MATCH('Line&amp;Pheonix'!N2376,Rate!$A$4:$A$25,0),MATCH('Line&amp;Pheonix'!L2376,Rate!$B$3:$M$3,0))*O2376*0.8,INDEX(Rate!$B$4:$M$25,MATCH('Line&amp;Pheonix'!N2376,Rate!$A$4:$A$25,0),MATCH('Line&amp;Pheonix'!L2376,Rate!$B$3:$M$3,0))*O2376)),"")</f>
        <v/>
      </c>
      <c r="T2376" s="42" t="str">
        <f t="shared" si="118"/>
        <v/>
      </c>
    </row>
    <row r="2377" spans="16:20">
      <c r="P2377" s="41" t="str">
        <f t="shared" si="116"/>
        <v/>
      </c>
      <c r="Q2377" s="41" t="str">
        <f t="shared" si="117"/>
        <v/>
      </c>
      <c r="R2377" s="41" t="str">
        <f>IFERROR(IF(K2377="handling and wharfage",SUM(P2377:Q2377),IF(OR(K2377="tank",K2377="car",K2377="boat"),INDEX(Rate!$B$4:$M$25,MATCH('Line&amp;Pheonix'!N2377,Rate!$A$4:$A$25,0),MATCH('Line&amp;Pheonix'!L2377,Rate!$B$3:$M$3,0))*O2377*0.8,INDEX(Rate!$B$4:$M$25,MATCH('Line&amp;Pheonix'!N2377,Rate!$A$4:$A$25,0),MATCH('Line&amp;Pheonix'!L2377,Rate!$B$3:$M$3,0))*O2377)),"")</f>
        <v/>
      </c>
      <c r="T2377" s="42" t="str">
        <f t="shared" si="118"/>
        <v/>
      </c>
    </row>
    <row r="2378" spans="16:20">
      <c r="P2378" s="41" t="str">
        <f t="shared" si="116"/>
        <v/>
      </c>
      <c r="Q2378" s="41" t="str">
        <f t="shared" si="117"/>
        <v/>
      </c>
      <c r="R2378" s="41" t="str">
        <f>IFERROR(IF(K2378="handling and wharfage",SUM(P2378:Q2378),IF(OR(K2378="tank",K2378="car",K2378="boat"),INDEX(Rate!$B$4:$M$25,MATCH('Line&amp;Pheonix'!N2378,Rate!$A$4:$A$25,0),MATCH('Line&amp;Pheonix'!L2378,Rate!$B$3:$M$3,0))*O2378*0.8,INDEX(Rate!$B$4:$M$25,MATCH('Line&amp;Pheonix'!N2378,Rate!$A$4:$A$25,0),MATCH('Line&amp;Pheonix'!L2378,Rate!$B$3:$M$3,0))*O2378)),"")</f>
        <v/>
      </c>
      <c r="T2378" s="42" t="str">
        <f t="shared" si="118"/>
        <v/>
      </c>
    </row>
    <row r="2379" spans="16:20">
      <c r="P2379" s="41" t="str">
        <f t="shared" si="116"/>
        <v/>
      </c>
      <c r="Q2379" s="41" t="str">
        <f t="shared" si="117"/>
        <v/>
      </c>
      <c r="R2379" s="41" t="str">
        <f>IFERROR(IF(K2379="handling and wharfage",SUM(P2379:Q2379),IF(OR(K2379="tank",K2379="car",K2379="boat"),INDEX(Rate!$B$4:$M$25,MATCH('Line&amp;Pheonix'!N2379,Rate!$A$4:$A$25,0),MATCH('Line&amp;Pheonix'!L2379,Rate!$B$3:$M$3,0))*O2379*0.8,INDEX(Rate!$B$4:$M$25,MATCH('Line&amp;Pheonix'!N2379,Rate!$A$4:$A$25,0),MATCH('Line&amp;Pheonix'!L2379,Rate!$B$3:$M$3,0))*O2379)),"")</f>
        <v/>
      </c>
      <c r="T2379" s="42" t="str">
        <f t="shared" si="118"/>
        <v/>
      </c>
    </row>
    <row r="2380" spans="16:20">
      <c r="P2380" s="41" t="str">
        <f t="shared" si="116"/>
        <v/>
      </c>
      <c r="Q2380" s="41" t="str">
        <f t="shared" si="117"/>
        <v/>
      </c>
      <c r="R2380" s="41" t="str">
        <f>IFERROR(IF(K2380="handling and wharfage",SUM(P2380:Q2380),IF(OR(K2380="tank",K2380="car",K2380="boat"),INDEX(Rate!$B$4:$M$25,MATCH('Line&amp;Pheonix'!N2380,Rate!$A$4:$A$25,0),MATCH('Line&amp;Pheonix'!L2380,Rate!$B$3:$M$3,0))*O2380*0.8,INDEX(Rate!$B$4:$M$25,MATCH('Line&amp;Pheonix'!N2380,Rate!$A$4:$A$25,0),MATCH('Line&amp;Pheonix'!L2380,Rate!$B$3:$M$3,0))*O2380)),"")</f>
        <v/>
      </c>
      <c r="T2380" s="42" t="str">
        <f t="shared" si="118"/>
        <v/>
      </c>
    </row>
    <row r="2381" spans="16:20">
      <c r="P2381" s="41" t="str">
        <f t="shared" si="116"/>
        <v/>
      </c>
      <c r="Q2381" s="41" t="str">
        <f t="shared" si="117"/>
        <v/>
      </c>
      <c r="R2381" s="41" t="str">
        <f>IFERROR(IF(K2381="handling and wharfage",SUM(P2381:Q2381),IF(OR(K2381="tank",K2381="car",K2381="boat"),INDEX(Rate!$B$4:$M$25,MATCH('Line&amp;Pheonix'!N2381,Rate!$A$4:$A$25,0),MATCH('Line&amp;Pheonix'!L2381,Rate!$B$3:$M$3,0))*O2381*0.8,INDEX(Rate!$B$4:$M$25,MATCH('Line&amp;Pheonix'!N2381,Rate!$A$4:$A$25,0),MATCH('Line&amp;Pheonix'!L2381,Rate!$B$3:$M$3,0))*O2381)),"")</f>
        <v/>
      </c>
      <c r="T2381" s="42" t="str">
        <f t="shared" si="118"/>
        <v/>
      </c>
    </row>
    <row r="2382" spans="16:20">
      <c r="P2382" s="41" t="str">
        <f t="shared" si="116"/>
        <v/>
      </c>
      <c r="Q2382" s="41" t="str">
        <f t="shared" si="117"/>
        <v/>
      </c>
      <c r="R2382" s="41" t="str">
        <f>IFERROR(IF(K2382="handling and wharfage",SUM(P2382:Q2382),IF(OR(K2382="tank",K2382="car",K2382="boat"),INDEX(Rate!$B$4:$M$25,MATCH('Line&amp;Pheonix'!N2382,Rate!$A$4:$A$25,0),MATCH('Line&amp;Pheonix'!L2382,Rate!$B$3:$M$3,0))*O2382*0.8,INDEX(Rate!$B$4:$M$25,MATCH('Line&amp;Pheonix'!N2382,Rate!$A$4:$A$25,0),MATCH('Line&amp;Pheonix'!L2382,Rate!$B$3:$M$3,0))*O2382)),"")</f>
        <v/>
      </c>
      <c r="T2382" s="42" t="str">
        <f t="shared" si="118"/>
        <v/>
      </c>
    </row>
    <row r="2383" spans="16:20">
      <c r="P2383" s="41" t="str">
        <f t="shared" si="116"/>
        <v/>
      </c>
      <c r="Q2383" s="41" t="str">
        <f t="shared" si="117"/>
        <v/>
      </c>
      <c r="R2383" s="41" t="str">
        <f>IFERROR(IF(K2383="handling and wharfage",SUM(P2383:Q2383),IF(OR(K2383="tank",K2383="car",K2383="boat"),INDEX(Rate!$B$4:$M$25,MATCH('Line&amp;Pheonix'!N2383,Rate!$A$4:$A$25,0),MATCH('Line&amp;Pheonix'!L2383,Rate!$B$3:$M$3,0))*O2383*0.8,INDEX(Rate!$B$4:$M$25,MATCH('Line&amp;Pheonix'!N2383,Rate!$A$4:$A$25,0),MATCH('Line&amp;Pheonix'!L2383,Rate!$B$3:$M$3,0))*O2383)),"")</f>
        <v/>
      </c>
      <c r="T2383" s="42" t="str">
        <f t="shared" si="118"/>
        <v/>
      </c>
    </row>
    <row r="2384" spans="16:20">
      <c r="P2384" s="41" t="str">
        <f t="shared" si="116"/>
        <v/>
      </c>
      <c r="Q2384" s="41" t="str">
        <f t="shared" si="117"/>
        <v/>
      </c>
      <c r="R2384" s="41" t="str">
        <f>IFERROR(IF(K2384="handling and wharfage",SUM(P2384:Q2384),IF(OR(K2384="tank",K2384="car",K2384="boat"),INDEX(Rate!$B$4:$M$25,MATCH('Line&amp;Pheonix'!N2384,Rate!$A$4:$A$25,0),MATCH('Line&amp;Pheonix'!L2384,Rate!$B$3:$M$3,0))*O2384*0.8,INDEX(Rate!$B$4:$M$25,MATCH('Line&amp;Pheonix'!N2384,Rate!$A$4:$A$25,0),MATCH('Line&amp;Pheonix'!L2384,Rate!$B$3:$M$3,0))*O2384)),"")</f>
        <v/>
      </c>
      <c r="T2384" s="42" t="str">
        <f t="shared" si="118"/>
        <v/>
      </c>
    </row>
    <row r="2385" spans="16:20">
      <c r="P2385" s="41" t="str">
        <f t="shared" si="116"/>
        <v/>
      </c>
      <c r="Q2385" s="41" t="str">
        <f t="shared" si="117"/>
        <v/>
      </c>
      <c r="R2385" s="41" t="str">
        <f>IFERROR(IF(K2385="handling and wharfage",SUM(P2385:Q2385),IF(OR(K2385="tank",K2385="car",K2385="boat"),INDEX(Rate!$B$4:$M$25,MATCH('Line&amp;Pheonix'!N2385,Rate!$A$4:$A$25,0),MATCH('Line&amp;Pheonix'!L2385,Rate!$B$3:$M$3,0))*O2385*0.8,INDEX(Rate!$B$4:$M$25,MATCH('Line&amp;Pheonix'!N2385,Rate!$A$4:$A$25,0),MATCH('Line&amp;Pheonix'!L2385,Rate!$B$3:$M$3,0))*O2385)),"")</f>
        <v/>
      </c>
      <c r="T2385" s="42" t="str">
        <f t="shared" si="118"/>
        <v/>
      </c>
    </row>
    <row r="2386" spans="16:20">
      <c r="P2386" s="41" t="str">
        <f t="shared" si="116"/>
        <v/>
      </c>
      <c r="Q2386" s="41" t="str">
        <f t="shared" si="117"/>
        <v/>
      </c>
      <c r="R2386" s="41" t="str">
        <f>IFERROR(IF(K2386="handling and wharfage",SUM(P2386:Q2386),IF(OR(K2386="tank",K2386="car",K2386="boat"),INDEX(Rate!$B$4:$M$25,MATCH('Line&amp;Pheonix'!N2386,Rate!$A$4:$A$25,0),MATCH('Line&amp;Pheonix'!L2386,Rate!$B$3:$M$3,0))*O2386*0.8,INDEX(Rate!$B$4:$M$25,MATCH('Line&amp;Pheonix'!N2386,Rate!$A$4:$A$25,0),MATCH('Line&amp;Pheonix'!L2386,Rate!$B$3:$M$3,0))*O2386)),"")</f>
        <v/>
      </c>
      <c r="T2386" s="42" t="str">
        <f t="shared" si="118"/>
        <v/>
      </c>
    </row>
    <row r="2387" spans="16:20">
      <c r="P2387" s="41" t="str">
        <f t="shared" si="116"/>
        <v/>
      </c>
      <c r="Q2387" s="41" t="str">
        <f t="shared" si="117"/>
        <v/>
      </c>
      <c r="R2387" s="41" t="str">
        <f>IFERROR(IF(K2387="handling and wharfage",SUM(P2387:Q2387),IF(OR(K2387="tank",K2387="car",K2387="boat"),INDEX(Rate!$B$4:$M$25,MATCH('Line&amp;Pheonix'!N2387,Rate!$A$4:$A$25,0),MATCH('Line&amp;Pheonix'!L2387,Rate!$B$3:$M$3,0))*O2387*0.8,INDEX(Rate!$B$4:$M$25,MATCH('Line&amp;Pheonix'!N2387,Rate!$A$4:$A$25,0),MATCH('Line&amp;Pheonix'!L2387,Rate!$B$3:$M$3,0))*O2387)),"")</f>
        <v/>
      </c>
      <c r="T2387" s="42" t="str">
        <f t="shared" si="118"/>
        <v/>
      </c>
    </row>
    <row r="2388" spans="16:20">
      <c r="P2388" s="41" t="str">
        <f t="shared" si="116"/>
        <v/>
      </c>
      <c r="Q2388" s="41" t="str">
        <f t="shared" si="117"/>
        <v/>
      </c>
      <c r="R2388" s="41" t="str">
        <f>IFERROR(IF(K2388="handling and wharfage",SUM(P2388:Q2388),IF(OR(K2388="tank",K2388="car",K2388="boat"),INDEX(Rate!$B$4:$M$25,MATCH('Line&amp;Pheonix'!N2388,Rate!$A$4:$A$25,0),MATCH('Line&amp;Pheonix'!L2388,Rate!$B$3:$M$3,0))*O2388*0.8,INDEX(Rate!$B$4:$M$25,MATCH('Line&amp;Pheonix'!N2388,Rate!$A$4:$A$25,0),MATCH('Line&amp;Pheonix'!L2388,Rate!$B$3:$M$3,0))*O2388)),"")</f>
        <v/>
      </c>
      <c r="T2388" s="42" t="str">
        <f t="shared" si="118"/>
        <v/>
      </c>
    </row>
    <row r="2389" spans="16:20">
      <c r="P2389" s="41" t="str">
        <f t="shared" si="116"/>
        <v/>
      </c>
      <c r="Q2389" s="41" t="str">
        <f t="shared" si="117"/>
        <v/>
      </c>
      <c r="R2389" s="41" t="str">
        <f>IFERROR(IF(K2389="handling and wharfage",SUM(P2389:Q2389),IF(OR(K2389="tank",K2389="car",K2389="boat"),INDEX(Rate!$B$4:$M$25,MATCH('Line&amp;Pheonix'!N2389,Rate!$A$4:$A$25,0),MATCH('Line&amp;Pheonix'!L2389,Rate!$B$3:$M$3,0))*O2389*0.8,INDEX(Rate!$B$4:$M$25,MATCH('Line&amp;Pheonix'!N2389,Rate!$A$4:$A$25,0),MATCH('Line&amp;Pheonix'!L2389,Rate!$B$3:$M$3,0))*O2389)),"")</f>
        <v/>
      </c>
      <c r="T2389" s="42" t="str">
        <f t="shared" si="118"/>
        <v/>
      </c>
    </row>
    <row r="2390" spans="16:20">
      <c r="P2390" s="41" t="str">
        <f t="shared" si="116"/>
        <v/>
      </c>
      <c r="Q2390" s="41" t="str">
        <f t="shared" si="117"/>
        <v/>
      </c>
      <c r="R2390" s="41" t="str">
        <f>IFERROR(IF(K2390="handling and wharfage",SUM(P2390:Q2390),IF(OR(K2390="tank",K2390="car",K2390="boat"),INDEX(Rate!$B$4:$M$25,MATCH('Line&amp;Pheonix'!N2390,Rate!$A$4:$A$25,0),MATCH('Line&amp;Pheonix'!L2390,Rate!$B$3:$M$3,0))*O2390*0.8,INDEX(Rate!$B$4:$M$25,MATCH('Line&amp;Pheonix'!N2390,Rate!$A$4:$A$25,0),MATCH('Line&amp;Pheonix'!L2390,Rate!$B$3:$M$3,0))*O2390)),"")</f>
        <v/>
      </c>
      <c r="T2390" s="42" t="str">
        <f t="shared" si="118"/>
        <v/>
      </c>
    </row>
    <row r="2391" spans="16:20">
      <c r="P2391" s="41" t="str">
        <f t="shared" si="116"/>
        <v/>
      </c>
      <c r="Q2391" s="41" t="str">
        <f t="shared" si="117"/>
        <v/>
      </c>
      <c r="R2391" s="41" t="str">
        <f>IFERROR(IF(K2391="handling and wharfage",SUM(P2391:Q2391),IF(OR(K2391="tank",K2391="car",K2391="boat"),INDEX(Rate!$B$4:$M$25,MATCH('Line&amp;Pheonix'!N2391,Rate!$A$4:$A$25,0),MATCH('Line&amp;Pheonix'!L2391,Rate!$B$3:$M$3,0))*O2391*0.8,INDEX(Rate!$B$4:$M$25,MATCH('Line&amp;Pheonix'!N2391,Rate!$A$4:$A$25,0),MATCH('Line&amp;Pheonix'!L2391,Rate!$B$3:$M$3,0))*O2391)),"")</f>
        <v/>
      </c>
      <c r="T2391" s="42" t="str">
        <f t="shared" si="118"/>
        <v/>
      </c>
    </row>
    <row r="2392" spans="16:20">
      <c r="P2392" s="41" t="str">
        <f t="shared" si="116"/>
        <v/>
      </c>
      <c r="Q2392" s="41" t="str">
        <f t="shared" si="117"/>
        <v/>
      </c>
      <c r="R2392" s="41" t="str">
        <f>IFERROR(IF(K2392="handling and wharfage",SUM(P2392:Q2392),IF(OR(K2392="tank",K2392="car",K2392="boat"),INDEX(Rate!$B$4:$M$25,MATCH('Line&amp;Pheonix'!N2392,Rate!$A$4:$A$25,0),MATCH('Line&amp;Pheonix'!L2392,Rate!$B$3:$M$3,0))*O2392*0.8,INDEX(Rate!$B$4:$M$25,MATCH('Line&amp;Pheonix'!N2392,Rate!$A$4:$A$25,0),MATCH('Line&amp;Pheonix'!L2392,Rate!$B$3:$M$3,0))*O2392)),"")</f>
        <v/>
      </c>
      <c r="T2392" s="42" t="str">
        <f t="shared" si="118"/>
        <v/>
      </c>
    </row>
    <row r="2393" spans="16:20">
      <c r="P2393" s="41" t="str">
        <f t="shared" si="116"/>
        <v/>
      </c>
      <c r="Q2393" s="41" t="str">
        <f t="shared" si="117"/>
        <v/>
      </c>
      <c r="R2393" s="41" t="str">
        <f>IFERROR(IF(K2393="handling and wharfage",SUM(P2393:Q2393),IF(OR(K2393="tank",K2393="car",K2393="boat"),INDEX(Rate!$B$4:$M$25,MATCH('Line&amp;Pheonix'!N2393,Rate!$A$4:$A$25,0),MATCH('Line&amp;Pheonix'!L2393,Rate!$B$3:$M$3,0))*O2393*0.8,INDEX(Rate!$B$4:$M$25,MATCH('Line&amp;Pheonix'!N2393,Rate!$A$4:$A$25,0),MATCH('Line&amp;Pheonix'!L2393,Rate!$B$3:$M$3,0))*O2393)),"")</f>
        <v/>
      </c>
      <c r="T2393" s="42" t="str">
        <f t="shared" si="118"/>
        <v/>
      </c>
    </row>
    <row r="2394" spans="16:20">
      <c r="P2394" s="41" t="str">
        <f t="shared" si="116"/>
        <v/>
      </c>
      <c r="Q2394" s="41" t="str">
        <f t="shared" si="117"/>
        <v/>
      </c>
      <c r="R2394" s="41" t="str">
        <f>IFERROR(IF(K2394="handling and wharfage",SUM(P2394:Q2394),IF(OR(K2394="tank",K2394="car",K2394="boat"),INDEX(Rate!$B$4:$M$25,MATCH('Line&amp;Pheonix'!N2394,Rate!$A$4:$A$25,0),MATCH('Line&amp;Pheonix'!L2394,Rate!$B$3:$M$3,0))*O2394*0.8,INDEX(Rate!$B$4:$M$25,MATCH('Line&amp;Pheonix'!N2394,Rate!$A$4:$A$25,0),MATCH('Line&amp;Pheonix'!L2394,Rate!$B$3:$M$3,0))*O2394)),"")</f>
        <v/>
      </c>
      <c r="T2394" s="42" t="str">
        <f t="shared" si="118"/>
        <v/>
      </c>
    </row>
    <row r="2395" spans="16:20">
      <c r="P2395" s="41" t="str">
        <f t="shared" si="116"/>
        <v/>
      </c>
      <c r="Q2395" s="41" t="str">
        <f t="shared" si="117"/>
        <v/>
      </c>
      <c r="R2395" s="41" t="str">
        <f>IFERROR(IF(K2395="handling and wharfage",SUM(P2395:Q2395),IF(OR(K2395="tank",K2395="car",K2395="boat"),INDEX(Rate!$B$4:$M$25,MATCH('Line&amp;Pheonix'!N2395,Rate!$A$4:$A$25,0),MATCH('Line&amp;Pheonix'!L2395,Rate!$B$3:$M$3,0))*O2395*0.8,INDEX(Rate!$B$4:$M$25,MATCH('Line&amp;Pheonix'!N2395,Rate!$A$4:$A$25,0),MATCH('Line&amp;Pheonix'!L2395,Rate!$B$3:$M$3,0))*O2395)),"")</f>
        <v/>
      </c>
      <c r="T2395" s="42" t="str">
        <f t="shared" si="118"/>
        <v/>
      </c>
    </row>
    <row r="2396" spans="16:20">
      <c r="P2396" s="41" t="str">
        <f t="shared" si="116"/>
        <v/>
      </c>
      <c r="Q2396" s="41" t="str">
        <f t="shared" si="117"/>
        <v/>
      </c>
      <c r="R2396" s="41" t="str">
        <f>IFERROR(IF(K2396="handling and wharfage",SUM(P2396:Q2396),IF(OR(K2396="tank",K2396="car",K2396="boat"),INDEX(Rate!$B$4:$M$25,MATCH('Line&amp;Pheonix'!N2396,Rate!$A$4:$A$25,0),MATCH('Line&amp;Pheonix'!L2396,Rate!$B$3:$M$3,0))*O2396*0.8,INDEX(Rate!$B$4:$M$25,MATCH('Line&amp;Pheonix'!N2396,Rate!$A$4:$A$25,0),MATCH('Line&amp;Pheonix'!L2396,Rate!$B$3:$M$3,0))*O2396)),"")</f>
        <v/>
      </c>
      <c r="T2396" s="42" t="str">
        <f t="shared" si="118"/>
        <v/>
      </c>
    </row>
    <row r="2397" spans="16:20">
      <c r="P2397" s="41" t="str">
        <f t="shared" si="116"/>
        <v/>
      </c>
      <c r="Q2397" s="41" t="str">
        <f t="shared" si="117"/>
        <v/>
      </c>
      <c r="R2397" s="41" t="str">
        <f>IFERROR(IF(K2397="handling and wharfage",SUM(P2397:Q2397),IF(OR(K2397="tank",K2397="car",K2397="boat"),INDEX(Rate!$B$4:$M$25,MATCH('Line&amp;Pheonix'!N2397,Rate!$A$4:$A$25,0),MATCH('Line&amp;Pheonix'!L2397,Rate!$B$3:$M$3,0))*O2397*0.8,INDEX(Rate!$B$4:$M$25,MATCH('Line&amp;Pheonix'!N2397,Rate!$A$4:$A$25,0),MATCH('Line&amp;Pheonix'!L2397,Rate!$B$3:$M$3,0))*O2397)),"")</f>
        <v/>
      </c>
      <c r="T2397" s="42" t="str">
        <f t="shared" si="118"/>
        <v/>
      </c>
    </row>
    <row r="2398" spans="16:20">
      <c r="P2398" s="41" t="str">
        <f t="shared" si="116"/>
        <v/>
      </c>
      <c r="Q2398" s="41" t="str">
        <f t="shared" si="117"/>
        <v/>
      </c>
      <c r="R2398" s="41" t="str">
        <f>IFERROR(IF(K2398="handling and wharfage",SUM(P2398:Q2398),IF(OR(K2398="tank",K2398="car",K2398="boat"),INDEX(Rate!$B$4:$M$25,MATCH('Line&amp;Pheonix'!N2398,Rate!$A$4:$A$25,0),MATCH('Line&amp;Pheonix'!L2398,Rate!$B$3:$M$3,0))*O2398*0.8,INDEX(Rate!$B$4:$M$25,MATCH('Line&amp;Pheonix'!N2398,Rate!$A$4:$A$25,0),MATCH('Line&amp;Pheonix'!L2398,Rate!$B$3:$M$3,0))*O2398)),"")</f>
        <v/>
      </c>
      <c r="T2398" s="42" t="str">
        <f t="shared" si="118"/>
        <v/>
      </c>
    </row>
    <row r="2399" spans="16:20">
      <c r="P2399" s="41" t="str">
        <f t="shared" si="116"/>
        <v/>
      </c>
      <c r="Q2399" s="41" t="str">
        <f t="shared" si="117"/>
        <v/>
      </c>
      <c r="R2399" s="41" t="str">
        <f>IFERROR(IF(K2399="handling and wharfage",SUM(P2399:Q2399),IF(OR(K2399="tank",K2399="car",K2399="boat"),INDEX(Rate!$B$4:$M$25,MATCH('Line&amp;Pheonix'!N2399,Rate!$A$4:$A$25,0),MATCH('Line&amp;Pheonix'!L2399,Rate!$B$3:$M$3,0))*O2399*0.8,INDEX(Rate!$B$4:$M$25,MATCH('Line&amp;Pheonix'!N2399,Rate!$A$4:$A$25,0),MATCH('Line&amp;Pheonix'!L2399,Rate!$B$3:$M$3,0))*O2399)),"")</f>
        <v/>
      </c>
      <c r="T2399" s="42" t="str">
        <f t="shared" si="118"/>
        <v/>
      </c>
    </row>
    <row r="2400" spans="16:20">
      <c r="P2400" s="41" t="str">
        <f t="shared" si="116"/>
        <v/>
      </c>
      <c r="Q2400" s="41" t="str">
        <f t="shared" si="117"/>
        <v/>
      </c>
      <c r="R2400" s="41" t="str">
        <f>IFERROR(IF(K2400="handling and wharfage",SUM(P2400:Q2400),IF(OR(K2400="tank",K2400="car",K2400="boat"),INDEX(Rate!$B$4:$M$25,MATCH('Line&amp;Pheonix'!N2400,Rate!$A$4:$A$25,0),MATCH('Line&amp;Pheonix'!L2400,Rate!$B$3:$M$3,0))*O2400*0.8,INDEX(Rate!$B$4:$M$25,MATCH('Line&amp;Pheonix'!N2400,Rate!$A$4:$A$25,0),MATCH('Line&amp;Pheonix'!L2400,Rate!$B$3:$M$3,0))*O2400)),"")</f>
        <v/>
      </c>
      <c r="T2400" s="42" t="str">
        <f t="shared" si="118"/>
        <v/>
      </c>
    </row>
    <row r="2401" spans="16:20">
      <c r="P2401" s="41" t="str">
        <f t="shared" si="116"/>
        <v/>
      </c>
      <c r="Q2401" s="41" t="str">
        <f t="shared" si="117"/>
        <v/>
      </c>
      <c r="R2401" s="41" t="str">
        <f>IFERROR(IF(K2401="handling and wharfage",SUM(P2401:Q2401),IF(OR(K2401="tank",K2401="car",K2401="boat"),INDEX(Rate!$B$4:$M$25,MATCH('Line&amp;Pheonix'!N2401,Rate!$A$4:$A$25,0),MATCH('Line&amp;Pheonix'!L2401,Rate!$B$3:$M$3,0))*O2401*0.8,INDEX(Rate!$B$4:$M$25,MATCH('Line&amp;Pheonix'!N2401,Rate!$A$4:$A$25,0),MATCH('Line&amp;Pheonix'!L2401,Rate!$B$3:$M$3,0))*O2401)),"")</f>
        <v/>
      </c>
      <c r="T2401" s="42" t="str">
        <f t="shared" si="118"/>
        <v/>
      </c>
    </row>
    <row r="2402" spans="16:20">
      <c r="P2402" s="41" t="str">
        <f t="shared" si="116"/>
        <v/>
      </c>
      <c r="Q2402" s="41" t="str">
        <f t="shared" si="117"/>
        <v/>
      </c>
      <c r="R2402" s="41" t="str">
        <f>IFERROR(IF(K2402="handling and wharfage",SUM(P2402:Q2402),IF(OR(K2402="tank",K2402="car",K2402="boat"),INDEX(Rate!$B$4:$M$25,MATCH('Line&amp;Pheonix'!N2402,Rate!$A$4:$A$25,0),MATCH('Line&amp;Pheonix'!L2402,Rate!$B$3:$M$3,0))*O2402*0.8,INDEX(Rate!$B$4:$M$25,MATCH('Line&amp;Pheonix'!N2402,Rate!$A$4:$A$25,0),MATCH('Line&amp;Pheonix'!L2402,Rate!$B$3:$M$3,0))*O2402)),"")</f>
        <v/>
      </c>
      <c r="T2402" s="42" t="str">
        <f t="shared" si="118"/>
        <v/>
      </c>
    </row>
    <row r="2403" spans="16:20">
      <c r="P2403" s="41" t="str">
        <f t="shared" si="116"/>
        <v/>
      </c>
      <c r="Q2403" s="41" t="str">
        <f t="shared" si="117"/>
        <v/>
      </c>
      <c r="R2403" s="41" t="str">
        <f>IFERROR(IF(K2403="handling and wharfage",SUM(P2403:Q2403),IF(OR(K2403="tank",K2403="car",K2403="boat"),INDEX(Rate!$B$4:$M$25,MATCH('Line&amp;Pheonix'!N2403,Rate!$A$4:$A$25,0),MATCH('Line&amp;Pheonix'!L2403,Rate!$B$3:$M$3,0))*O2403*0.8,INDEX(Rate!$B$4:$M$25,MATCH('Line&amp;Pheonix'!N2403,Rate!$A$4:$A$25,0),MATCH('Line&amp;Pheonix'!L2403,Rate!$B$3:$M$3,0))*O2403)),"")</f>
        <v/>
      </c>
      <c r="T2403" s="42" t="str">
        <f t="shared" si="118"/>
        <v/>
      </c>
    </row>
    <row r="2404" spans="16:20">
      <c r="P2404" s="41" t="str">
        <f t="shared" si="116"/>
        <v/>
      </c>
      <c r="Q2404" s="41" t="str">
        <f t="shared" si="117"/>
        <v/>
      </c>
      <c r="R2404" s="41" t="str">
        <f>IFERROR(IF(K2404="handling and wharfage",SUM(P2404:Q2404),IF(OR(K2404="tank",K2404="car",K2404="boat"),INDEX(Rate!$B$4:$M$25,MATCH('Line&amp;Pheonix'!N2404,Rate!$A$4:$A$25,0),MATCH('Line&amp;Pheonix'!L2404,Rate!$B$3:$M$3,0))*O2404*0.8,INDEX(Rate!$B$4:$M$25,MATCH('Line&amp;Pheonix'!N2404,Rate!$A$4:$A$25,0),MATCH('Line&amp;Pheonix'!L2404,Rate!$B$3:$M$3,0))*O2404)),"")</f>
        <v/>
      </c>
      <c r="T2404" s="42" t="str">
        <f t="shared" si="118"/>
        <v/>
      </c>
    </row>
    <row r="2405" spans="16:20">
      <c r="P2405" s="41" t="str">
        <f t="shared" si="116"/>
        <v/>
      </c>
      <c r="Q2405" s="41" t="str">
        <f t="shared" si="117"/>
        <v/>
      </c>
      <c r="R2405" s="41" t="str">
        <f>IFERROR(IF(K2405="handling and wharfage",SUM(P2405:Q2405),IF(OR(K2405="tank",K2405="car",K2405="boat"),INDEX(Rate!$B$4:$M$25,MATCH('Line&amp;Pheonix'!N2405,Rate!$A$4:$A$25,0),MATCH('Line&amp;Pheonix'!L2405,Rate!$B$3:$M$3,0))*O2405*0.8,INDEX(Rate!$B$4:$M$25,MATCH('Line&amp;Pheonix'!N2405,Rate!$A$4:$A$25,0),MATCH('Line&amp;Pheonix'!L2405,Rate!$B$3:$M$3,0))*O2405)),"")</f>
        <v/>
      </c>
      <c r="T2405" s="42" t="str">
        <f t="shared" si="118"/>
        <v/>
      </c>
    </row>
    <row r="2406" spans="16:20">
      <c r="P2406" s="41" t="str">
        <f t="shared" si="116"/>
        <v/>
      </c>
      <c r="Q2406" s="41" t="str">
        <f t="shared" si="117"/>
        <v/>
      </c>
      <c r="R2406" s="41" t="str">
        <f>IFERROR(IF(K2406="handling and wharfage",SUM(P2406:Q2406),IF(OR(K2406="tank",K2406="car",K2406="boat"),INDEX(Rate!$B$4:$M$25,MATCH('Line&amp;Pheonix'!N2406,Rate!$A$4:$A$25,0),MATCH('Line&amp;Pheonix'!L2406,Rate!$B$3:$M$3,0))*O2406*0.8,INDEX(Rate!$B$4:$M$25,MATCH('Line&amp;Pheonix'!N2406,Rate!$A$4:$A$25,0),MATCH('Line&amp;Pheonix'!L2406,Rate!$B$3:$M$3,0))*O2406)),"")</f>
        <v/>
      </c>
      <c r="T2406" s="42" t="str">
        <f t="shared" si="118"/>
        <v/>
      </c>
    </row>
    <row r="2407" spans="16:20">
      <c r="P2407" s="41" t="str">
        <f t="shared" si="116"/>
        <v/>
      </c>
      <c r="Q2407" s="41" t="str">
        <f t="shared" si="117"/>
        <v/>
      </c>
      <c r="R2407" s="41" t="str">
        <f>IFERROR(IF(K2407="handling and wharfage",SUM(P2407:Q2407),IF(OR(K2407="tank",K2407="car",K2407="boat"),INDEX(Rate!$B$4:$M$25,MATCH('Line&amp;Pheonix'!N2407,Rate!$A$4:$A$25,0),MATCH('Line&amp;Pheonix'!L2407,Rate!$B$3:$M$3,0))*O2407*0.8,INDEX(Rate!$B$4:$M$25,MATCH('Line&amp;Pheonix'!N2407,Rate!$A$4:$A$25,0),MATCH('Line&amp;Pheonix'!L2407,Rate!$B$3:$M$3,0))*O2407)),"")</f>
        <v/>
      </c>
      <c r="T2407" s="42" t="str">
        <f t="shared" si="118"/>
        <v/>
      </c>
    </row>
    <row r="2408" spans="16:20">
      <c r="P2408" s="41" t="str">
        <f t="shared" si="116"/>
        <v/>
      </c>
      <c r="Q2408" s="41" t="str">
        <f t="shared" si="117"/>
        <v/>
      </c>
      <c r="R2408" s="41" t="str">
        <f>IFERROR(IF(K2408="handling and wharfage",SUM(P2408:Q2408),IF(OR(K2408="tank",K2408="car",K2408="boat"),INDEX(Rate!$B$4:$M$25,MATCH('Line&amp;Pheonix'!N2408,Rate!$A$4:$A$25,0),MATCH('Line&amp;Pheonix'!L2408,Rate!$B$3:$M$3,0))*O2408*0.8,INDEX(Rate!$B$4:$M$25,MATCH('Line&amp;Pheonix'!N2408,Rate!$A$4:$A$25,0),MATCH('Line&amp;Pheonix'!L2408,Rate!$B$3:$M$3,0))*O2408)),"")</f>
        <v/>
      </c>
      <c r="T2408" s="42" t="str">
        <f t="shared" si="118"/>
        <v/>
      </c>
    </row>
    <row r="2409" spans="16:20">
      <c r="P2409" s="41" t="str">
        <f t="shared" si="116"/>
        <v/>
      </c>
      <c r="Q2409" s="41" t="str">
        <f t="shared" si="117"/>
        <v/>
      </c>
      <c r="R2409" s="41" t="str">
        <f>IFERROR(IF(K2409="handling and wharfage",SUM(P2409:Q2409),IF(OR(K2409="tank",K2409="car",K2409="boat"),INDEX(Rate!$B$4:$M$25,MATCH('Line&amp;Pheonix'!N2409,Rate!$A$4:$A$25,0),MATCH('Line&amp;Pheonix'!L2409,Rate!$B$3:$M$3,0))*O2409*0.8,INDEX(Rate!$B$4:$M$25,MATCH('Line&amp;Pheonix'!N2409,Rate!$A$4:$A$25,0),MATCH('Line&amp;Pheonix'!L2409,Rate!$B$3:$M$3,0))*O2409)),"")</f>
        <v/>
      </c>
      <c r="T2409" s="42" t="str">
        <f t="shared" si="118"/>
        <v/>
      </c>
    </row>
    <row r="2410" spans="16:20">
      <c r="P2410" s="41" t="str">
        <f t="shared" si="116"/>
        <v/>
      </c>
      <c r="Q2410" s="41" t="str">
        <f t="shared" si="117"/>
        <v/>
      </c>
      <c r="R2410" s="41" t="str">
        <f>IFERROR(IF(K2410="handling and wharfage",SUM(P2410:Q2410),IF(OR(K2410="tank",K2410="car",K2410="boat"),INDEX(Rate!$B$4:$M$25,MATCH('Line&amp;Pheonix'!N2410,Rate!$A$4:$A$25,0),MATCH('Line&amp;Pheonix'!L2410,Rate!$B$3:$M$3,0))*O2410*0.8,INDEX(Rate!$B$4:$M$25,MATCH('Line&amp;Pheonix'!N2410,Rate!$A$4:$A$25,0),MATCH('Line&amp;Pheonix'!L2410,Rate!$B$3:$M$3,0))*O2410)),"")</f>
        <v/>
      </c>
      <c r="T2410" s="42" t="str">
        <f t="shared" si="118"/>
        <v/>
      </c>
    </row>
    <row r="2411" spans="16:20">
      <c r="P2411" s="41" t="str">
        <f t="shared" si="116"/>
        <v/>
      </c>
      <c r="Q2411" s="41" t="str">
        <f t="shared" si="117"/>
        <v/>
      </c>
      <c r="R2411" s="41" t="str">
        <f>IFERROR(IF(K2411="handling and wharfage",SUM(P2411:Q2411),IF(OR(K2411="tank",K2411="car",K2411="boat"),INDEX(Rate!$B$4:$M$25,MATCH('Line&amp;Pheonix'!N2411,Rate!$A$4:$A$25,0),MATCH('Line&amp;Pheonix'!L2411,Rate!$B$3:$M$3,0))*O2411*0.8,INDEX(Rate!$B$4:$M$25,MATCH('Line&amp;Pheonix'!N2411,Rate!$A$4:$A$25,0),MATCH('Line&amp;Pheonix'!L2411,Rate!$B$3:$M$3,0))*O2411)),"")</f>
        <v/>
      </c>
      <c r="T2411" s="42" t="str">
        <f t="shared" si="118"/>
        <v/>
      </c>
    </row>
    <row r="2412" spans="16:20">
      <c r="P2412" s="41" t="str">
        <f t="shared" si="116"/>
        <v/>
      </c>
      <c r="Q2412" s="41" t="str">
        <f t="shared" si="117"/>
        <v/>
      </c>
      <c r="R2412" s="41" t="str">
        <f>IFERROR(IF(K2412="handling and wharfage",SUM(P2412:Q2412),IF(OR(K2412="tank",K2412="car",K2412="boat"),INDEX(Rate!$B$4:$M$25,MATCH('Line&amp;Pheonix'!N2412,Rate!$A$4:$A$25,0),MATCH('Line&amp;Pheonix'!L2412,Rate!$B$3:$M$3,0))*O2412*0.8,INDEX(Rate!$B$4:$M$25,MATCH('Line&amp;Pheonix'!N2412,Rate!$A$4:$A$25,0),MATCH('Line&amp;Pheonix'!L2412,Rate!$B$3:$M$3,0))*O2412)),"")</f>
        <v/>
      </c>
      <c r="T2412" s="42" t="str">
        <f t="shared" si="118"/>
        <v/>
      </c>
    </row>
    <row r="2413" spans="16:20">
      <c r="P2413" s="41" t="str">
        <f t="shared" si="116"/>
        <v/>
      </c>
      <c r="Q2413" s="41" t="str">
        <f t="shared" si="117"/>
        <v/>
      </c>
      <c r="R2413" s="41" t="str">
        <f>IFERROR(IF(K2413="handling and wharfage",SUM(P2413:Q2413),IF(OR(K2413="tank",K2413="car",K2413="boat"),INDEX(Rate!$B$4:$M$25,MATCH('Line&amp;Pheonix'!N2413,Rate!$A$4:$A$25,0),MATCH('Line&amp;Pheonix'!L2413,Rate!$B$3:$M$3,0))*O2413*0.8,INDEX(Rate!$B$4:$M$25,MATCH('Line&amp;Pheonix'!N2413,Rate!$A$4:$A$25,0),MATCH('Line&amp;Pheonix'!L2413,Rate!$B$3:$M$3,0))*O2413)),"")</f>
        <v/>
      </c>
      <c r="T2413" s="42" t="str">
        <f t="shared" si="118"/>
        <v/>
      </c>
    </row>
    <row r="2414" spans="16:20">
      <c r="P2414" s="41" t="str">
        <f t="shared" si="116"/>
        <v/>
      </c>
      <c r="Q2414" s="41" t="str">
        <f t="shared" si="117"/>
        <v/>
      </c>
      <c r="R2414" s="41" t="str">
        <f>IFERROR(IF(K2414="handling and wharfage",SUM(P2414:Q2414),IF(OR(K2414="tank",K2414="car",K2414="boat"),INDEX(Rate!$B$4:$M$25,MATCH('Line&amp;Pheonix'!N2414,Rate!$A$4:$A$25,0),MATCH('Line&amp;Pheonix'!L2414,Rate!$B$3:$M$3,0))*O2414*0.8,INDEX(Rate!$B$4:$M$25,MATCH('Line&amp;Pheonix'!N2414,Rate!$A$4:$A$25,0),MATCH('Line&amp;Pheonix'!L2414,Rate!$B$3:$M$3,0))*O2414)),"")</f>
        <v/>
      </c>
      <c r="T2414" s="42" t="str">
        <f t="shared" si="118"/>
        <v/>
      </c>
    </row>
    <row r="2415" spans="16:20">
      <c r="P2415" s="41" t="str">
        <f t="shared" si="116"/>
        <v/>
      </c>
      <c r="Q2415" s="41" t="str">
        <f t="shared" si="117"/>
        <v/>
      </c>
      <c r="R2415" s="41" t="str">
        <f>IFERROR(IF(K2415="handling and wharfage",SUM(P2415:Q2415),IF(OR(K2415="tank",K2415="car",K2415="boat"),INDEX(Rate!$B$4:$M$25,MATCH('Line&amp;Pheonix'!N2415,Rate!$A$4:$A$25,0),MATCH('Line&amp;Pheonix'!L2415,Rate!$B$3:$M$3,0))*O2415*0.8,INDEX(Rate!$B$4:$M$25,MATCH('Line&amp;Pheonix'!N2415,Rate!$A$4:$A$25,0),MATCH('Line&amp;Pheonix'!L2415,Rate!$B$3:$M$3,0))*O2415)),"")</f>
        <v/>
      </c>
      <c r="T2415" s="42" t="str">
        <f t="shared" si="118"/>
        <v/>
      </c>
    </row>
    <row r="2416" spans="16:20">
      <c r="P2416" s="41" t="str">
        <f t="shared" si="116"/>
        <v/>
      </c>
      <c r="Q2416" s="41" t="str">
        <f t="shared" si="117"/>
        <v/>
      </c>
      <c r="R2416" s="41" t="str">
        <f>IFERROR(IF(K2416="handling and wharfage",SUM(P2416:Q2416),IF(OR(K2416="tank",K2416="car",K2416="boat"),INDEX(Rate!$B$4:$M$25,MATCH('Line&amp;Pheonix'!N2416,Rate!$A$4:$A$25,0),MATCH('Line&amp;Pheonix'!L2416,Rate!$B$3:$M$3,0))*O2416*0.8,INDEX(Rate!$B$4:$M$25,MATCH('Line&amp;Pheonix'!N2416,Rate!$A$4:$A$25,0),MATCH('Line&amp;Pheonix'!L2416,Rate!$B$3:$M$3,0))*O2416)),"")</f>
        <v/>
      </c>
      <c r="T2416" s="42" t="str">
        <f t="shared" si="118"/>
        <v/>
      </c>
    </row>
    <row r="2417" spans="16:20">
      <c r="P2417" s="41" t="str">
        <f t="shared" si="116"/>
        <v/>
      </c>
      <c r="Q2417" s="41" t="str">
        <f t="shared" si="117"/>
        <v/>
      </c>
      <c r="R2417" s="41" t="str">
        <f>IFERROR(IF(K2417="handling and wharfage",SUM(P2417:Q2417),IF(OR(K2417="tank",K2417="car",K2417="boat"),INDEX(Rate!$B$4:$M$25,MATCH('Line&amp;Pheonix'!N2417,Rate!$A$4:$A$25,0),MATCH('Line&amp;Pheonix'!L2417,Rate!$B$3:$M$3,0))*O2417*0.8,INDEX(Rate!$B$4:$M$25,MATCH('Line&amp;Pheonix'!N2417,Rate!$A$4:$A$25,0),MATCH('Line&amp;Pheonix'!L2417,Rate!$B$3:$M$3,0))*O2417)),"")</f>
        <v/>
      </c>
      <c r="T2417" s="42" t="str">
        <f t="shared" si="118"/>
        <v/>
      </c>
    </row>
    <row r="2418" spans="16:20">
      <c r="P2418" s="41" t="str">
        <f t="shared" ref="P2418:P2481" si="119">IF(OR(K2418="handling and wharfage",K2418="rau handling and wharfage"),O2418*42.1,"")</f>
        <v/>
      </c>
      <c r="Q2418" s="41" t="str">
        <f t="shared" ref="Q2418:Q2481" si="120">IF(K2418&lt;&gt;"handling and wharfage","",O2418*3.5)</f>
        <v/>
      </c>
      <c r="R2418" s="41" t="str">
        <f>IFERROR(IF(K2418="handling and wharfage",SUM(P2418:Q2418),IF(OR(K2418="tank",K2418="car",K2418="boat"),INDEX(Rate!$B$4:$M$25,MATCH('Line&amp;Pheonix'!N2418,Rate!$A$4:$A$25,0),MATCH('Line&amp;Pheonix'!L2418,Rate!$B$3:$M$3,0))*O2418*0.8,INDEX(Rate!$B$4:$M$25,MATCH('Line&amp;Pheonix'!N2418,Rate!$A$4:$A$25,0),MATCH('Line&amp;Pheonix'!L2418,Rate!$B$3:$M$3,0))*O2418)),"")</f>
        <v/>
      </c>
      <c r="T2418" s="42" t="str">
        <f t="shared" ref="T2418:T2481" si="121">IF(ISBLANK(K2418),"",IF(K2418&lt;&gt;"handling and wharfage","F0070000061A","E31180000331"))</f>
        <v/>
      </c>
    </row>
    <row r="2419" spans="16:20">
      <c r="P2419" s="41" t="str">
        <f t="shared" si="119"/>
        <v/>
      </c>
      <c r="Q2419" s="41" t="str">
        <f t="shared" si="120"/>
        <v/>
      </c>
      <c r="R2419" s="41" t="str">
        <f>IFERROR(IF(K2419="handling and wharfage",SUM(P2419:Q2419),IF(OR(K2419="tank",K2419="car",K2419="boat"),INDEX(Rate!$B$4:$M$25,MATCH('Line&amp;Pheonix'!N2419,Rate!$A$4:$A$25,0),MATCH('Line&amp;Pheonix'!L2419,Rate!$B$3:$M$3,0))*O2419*0.8,INDEX(Rate!$B$4:$M$25,MATCH('Line&amp;Pheonix'!N2419,Rate!$A$4:$A$25,0),MATCH('Line&amp;Pheonix'!L2419,Rate!$B$3:$M$3,0))*O2419)),"")</f>
        <v/>
      </c>
      <c r="T2419" s="42" t="str">
        <f t="shared" si="121"/>
        <v/>
      </c>
    </row>
    <row r="2420" spans="16:20">
      <c r="P2420" s="41" t="str">
        <f t="shared" si="119"/>
        <v/>
      </c>
      <c r="Q2420" s="41" t="str">
        <f t="shared" si="120"/>
        <v/>
      </c>
      <c r="R2420" s="41" t="str">
        <f>IFERROR(IF(K2420="handling and wharfage",SUM(P2420:Q2420),IF(OR(K2420="tank",K2420="car",K2420="boat"),INDEX(Rate!$B$4:$M$25,MATCH('Line&amp;Pheonix'!N2420,Rate!$A$4:$A$25,0),MATCH('Line&amp;Pheonix'!L2420,Rate!$B$3:$M$3,0))*O2420*0.8,INDEX(Rate!$B$4:$M$25,MATCH('Line&amp;Pheonix'!N2420,Rate!$A$4:$A$25,0),MATCH('Line&amp;Pheonix'!L2420,Rate!$B$3:$M$3,0))*O2420)),"")</f>
        <v/>
      </c>
      <c r="T2420" s="42" t="str">
        <f t="shared" si="121"/>
        <v/>
      </c>
    </row>
    <row r="2421" spans="16:20">
      <c r="P2421" s="41" t="str">
        <f t="shared" si="119"/>
        <v/>
      </c>
      <c r="Q2421" s="41" t="str">
        <f t="shared" si="120"/>
        <v/>
      </c>
      <c r="R2421" s="41" t="str">
        <f>IFERROR(IF(K2421="handling and wharfage",SUM(P2421:Q2421),IF(OR(K2421="tank",K2421="car",K2421="boat"),INDEX(Rate!$B$4:$M$25,MATCH('Line&amp;Pheonix'!N2421,Rate!$A$4:$A$25,0),MATCH('Line&amp;Pheonix'!L2421,Rate!$B$3:$M$3,0))*O2421*0.8,INDEX(Rate!$B$4:$M$25,MATCH('Line&amp;Pheonix'!N2421,Rate!$A$4:$A$25,0),MATCH('Line&amp;Pheonix'!L2421,Rate!$B$3:$M$3,0))*O2421)),"")</f>
        <v/>
      </c>
      <c r="T2421" s="42" t="str">
        <f t="shared" si="121"/>
        <v/>
      </c>
    </row>
    <row r="2422" spans="16:20">
      <c r="P2422" s="41" t="str">
        <f t="shared" si="119"/>
        <v/>
      </c>
      <c r="Q2422" s="41" t="str">
        <f t="shared" si="120"/>
        <v/>
      </c>
      <c r="R2422" s="41" t="str">
        <f>IFERROR(IF(K2422="handling and wharfage",SUM(P2422:Q2422),IF(OR(K2422="tank",K2422="car",K2422="boat"),INDEX(Rate!$B$4:$M$25,MATCH('Line&amp;Pheonix'!N2422,Rate!$A$4:$A$25,0),MATCH('Line&amp;Pheonix'!L2422,Rate!$B$3:$M$3,0))*O2422*0.8,INDEX(Rate!$B$4:$M$25,MATCH('Line&amp;Pheonix'!N2422,Rate!$A$4:$A$25,0),MATCH('Line&amp;Pheonix'!L2422,Rate!$B$3:$M$3,0))*O2422)),"")</f>
        <v/>
      </c>
      <c r="T2422" s="42" t="str">
        <f t="shared" si="121"/>
        <v/>
      </c>
    </row>
    <row r="2423" spans="16:20">
      <c r="P2423" s="41" t="str">
        <f t="shared" si="119"/>
        <v/>
      </c>
      <c r="Q2423" s="41" t="str">
        <f t="shared" si="120"/>
        <v/>
      </c>
      <c r="R2423" s="41" t="str">
        <f>IFERROR(IF(K2423="handling and wharfage",SUM(P2423:Q2423),IF(OR(K2423="tank",K2423="car",K2423="boat"),INDEX(Rate!$B$4:$M$25,MATCH('Line&amp;Pheonix'!N2423,Rate!$A$4:$A$25,0),MATCH('Line&amp;Pheonix'!L2423,Rate!$B$3:$M$3,0))*O2423*0.8,INDEX(Rate!$B$4:$M$25,MATCH('Line&amp;Pheonix'!N2423,Rate!$A$4:$A$25,0),MATCH('Line&amp;Pheonix'!L2423,Rate!$B$3:$M$3,0))*O2423)),"")</f>
        <v/>
      </c>
      <c r="T2423" s="42" t="str">
        <f t="shared" si="121"/>
        <v/>
      </c>
    </row>
    <row r="2424" spans="16:20">
      <c r="P2424" s="41" t="str">
        <f t="shared" si="119"/>
        <v/>
      </c>
      <c r="Q2424" s="41" t="str">
        <f t="shared" si="120"/>
        <v/>
      </c>
      <c r="R2424" s="41" t="str">
        <f>IFERROR(IF(K2424="handling and wharfage",SUM(P2424:Q2424),IF(OR(K2424="tank",K2424="car",K2424="boat"),INDEX(Rate!$B$4:$M$25,MATCH('Line&amp;Pheonix'!N2424,Rate!$A$4:$A$25,0),MATCH('Line&amp;Pheonix'!L2424,Rate!$B$3:$M$3,0))*O2424*0.8,INDEX(Rate!$B$4:$M$25,MATCH('Line&amp;Pheonix'!N2424,Rate!$A$4:$A$25,0),MATCH('Line&amp;Pheonix'!L2424,Rate!$B$3:$M$3,0))*O2424)),"")</f>
        <v/>
      </c>
      <c r="T2424" s="42" t="str">
        <f t="shared" si="121"/>
        <v/>
      </c>
    </row>
    <row r="2425" spans="16:20">
      <c r="P2425" s="41" t="str">
        <f t="shared" si="119"/>
        <v/>
      </c>
      <c r="Q2425" s="41" t="str">
        <f t="shared" si="120"/>
        <v/>
      </c>
      <c r="R2425" s="41" t="str">
        <f>IFERROR(IF(K2425="handling and wharfage",SUM(P2425:Q2425),IF(OR(K2425="tank",K2425="car",K2425="boat"),INDEX(Rate!$B$4:$M$25,MATCH('Line&amp;Pheonix'!N2425,Rate!$A$4:$A$25,0),MATCH('Line&amp;Pheonix'!L2425,Rate!$B$3:$M$3,0))*O2425*0.8,INDEX(Rate!$B$4:$M$25,MATCH('Line&amp;Pheonix'!N2425,Rate!$A$4:$A$25,0),MATCH('Line&amp;Pheonix'!L2425,Rate!$B$3:$M$3,0))*O2425)),"")</f>
        <v/>
      </c>
      <c r="T2425" s="42" t="str">
        <f t="shared" si="121"/>
        <v/>
      </c>
    </row>
    <row r="2426" spans="16:20">
      <c r="P2426" s="41" t="str">
        <f t="shared" si="119"/>
        <v/>
      </c>
      <c r="Q2426" s="41" t="str">
        <f t="shared" si="120"/>
        <v/>
      </c>
      <c r="R2426" s="41" t="str">
        <f>IFERROR(IF(K2426="handling and wharfage",SUM(P2426:Q2426),IF(OR(K2426="tank",K2426="car",K2426="boat"),INDEX(Rate!$B$4:$M$25,MATCH('Line&amp;Pheonix'!N2426,Rate!$A$4:$A$25,0),MATCH('Line&amp;Pheonix'!L2426,Rate!$B$3:$M$3,0))*O2426*0.8,INDEX(Rate!$B$4:$M$25,MATCH('Line&amp;Pheonix'!N2426,Rate!$A$4:$A$25,0),MATCH('Line&amp;Pheonix'!L2426,Rate!$B$3:$M$3,0))*O2426)),"")</f>
        <v/>
      </c>
      <c r="T2426" s="42" t="str">
        <f t="shared" si="121"/>
        <v/>
      </c>
    </row>
    <row r="2427" spans="16:20">
      <c r="P2427" s="41" t="str">
        <f t="shared" si="119"/>
        <v/>
      </c>
      <c r="Q2427" s="41" t="str">
        <f t="shared" si="120"/>
        <v/>
      </c>
      <c r="R2427" s="41" t="str">
        <f>IFERROR(IF(K2427="handling and wharfage",SUM(P2427:Q2427),IF(OR(K2427="tank",K2427="car",K2427="boat"),INDEX(Rate!$B$4:$M$25,MATCH('Line&amp;Pheonix'!N2427,Rate!$A$4:$A$25,0),MATCH('Line&amp;Pheonix'!L2427,Rate!$B$3:$M$3,0))*O2427*0.8,INDEX(Rate!$B$4:$M$25,MATCH('Line&amp;Pheonix'!N2427,Rate!$A$4:$A$25,0),MATCH('Line&amp;Pheonix'!L2427,Rate!$B$3:$M$3,0))*O2427)),"")</f>
        <v/>
      </c>
      <c r="T2427" s="42" t="str">
        <f t="shared" si="121"/>
        <v/>
      </c>
    </row>
    <row r="2428" spans="16:20">
      <c r="P2428" s="41" t="str">
        <f t="shared" si="119"/>
        <v/>
      </c>
      <c r="Q2428" s="41" t="str">
        <f t="shared" si="120"/>
        <v/>
      </c>
      <c r="R2428" s="41" t="str">
        <f>IFERROR(IF(K2428="handling and wharfage",SUM(P2428:Q2428),IF(OR(K2428="tank",K2428="car",K2428="boat"),INDEX(Rate!$B$4:$M$25,MATCH('Line&amp;Pheonix'!N2428,Rate!$A$4:$A$25,0),MATCH('Line&amp;Pheonix'!L2428,Rate!$B$3:$M$3,0))*O2428*0.8,INDEX(Rate!$B$4:$M$25,MATCH('Line&amp;Pheonix'!N2428,Rate!$A$4:$A$25,0),MATCH('Line&amp;Pheonix'!L2428,Rate!$B$3:$M$3,0))*O2428)),"")</f>
        <v/>
      </c>
      <c r="T2428" s="42" t="str">
        <f t="shared" si="121"/>
        <v/>
      </c>
    </row>
    <row r="2429" spans="16:20">
      <c r="P2429" s="41" t="str">
        <f t="shared" si="119"/>
        <v/>
      </c>
      <c r="Q2429" s="41" t="str">
        <f t="shared" si="120"/>
        <v/>
      </c>
      <c r="R2429" s="41" t="str">
        <f>IFERROR(IF(K2429="handling and wharfage",SUM(P2429:Q2429),IF(OR(K2429="tank",K2429="car",K2429="boat"),INDEX(Rate!$B$4:$M$25,MATCH('Line&amp;Pheonix'!N2429,Rate!$A$4:$A$25,0),MATCH('Line&amp;Pheonix'!L2429,Rate!$B$3:$M$3,0))*O2429*0.8,INDEX(Rate!$B$4:$M$25,MATCH('Line&amp;Pheonix'!N2429,Rate!$A$4:$A$25,0),MATCH('Line&amp;Pheonix'!L2429,Rate!$B$3:$M$3,0))*O2429)),"")</f>
        <v/>
      </c>
      <c r="T2429" s="42" t="str">
        <f t="shared" si="121"/>
        <v/>
      </c>
    </row>
    <row r="2430" spans="16:20">
      <c r="P2430" s="41" t="str">
        <f t="shared" si="119"/>
        <v/>
      </c>
      <c r="Q2430" s="41" t="str">
        <f t="shared" si="120"/>
        <v/>
      </c>
      <c r="R2430" s="41" t="str">
        <f>IFERROR(IF(K2430="handling and wharfage",SUM(P2430:Q2430),IF(OR(K2430="tank",K2430="car",K2430="boat"),INDEX(Rate!$B$4:$M$25,MATCH('Line&amp;Pheonix'!N2430,Rate!$A$4:$A$25,0),MATCH('Line&amp;Pheonix'!L2430,Rate!$B$3:$M$3,0))*O2430*0.8,INDEX(Rate!$B$4:$M$25,MATCH('Line&amp;Pheonix'!N2430,Rate!$A$4:$A$25,0),MATCH('Line&amp;Pheonix'!L2430,Rate!$B$3:$M$3,0))*O2430)),"")</f>
        <v/>
      </c>
      <c r="T2430" s="42" t="str">
        <f t="shared" si="121"/>
        <v/>
      </c>
    </row>
    <row r="2431" spans="16:20">
      <c r="P2431" s="41" t="str">
        <f t="shared" si="119"/>
        <v/>
      </c>
      <c r="Q2431" s="41" t="str">
        <f t="shared" si="120"/>
        <v/>
      </c>
      <c r="R2431" s="41" t="str">
        <f>IFERROR(IF(K2431="handling and wharfage",SUM(P2431:Q2431),IF(OR(K2431="tank",K2431="car",K2431="boat"),INDEX(Rate!$B$4:$M$25,MATCH('Line&amp;Pheonix'!N2431,Rate!$A$4:$A$25,0),MATCH('Line&amp;Pheonix'!L2431,Rate!$B$3:$M$3,0))*O2431*0.8,INDEX(Rate!$B$4:$M$25,MATCH('Line&amp;Pheonix'!N2431,Rate!$A$4:$A$25,0),MATCH('Line&amp;Pheonix'!L2431,Rate!$B$3:$M$3,0))*O2431)),"")</f>
        <v/>
      </c>
      <c r="T2431" s="42" t="str">
        <f t="shared" si="121"/>
        <v/>
      </c>
    </row>
    <row r="2432" spans="16:20">
      <c r="P2432" s="41" t="str">
        <f t="shared" si="119"/>
        <v/>
      </c>
      <c r="Q2432" s="41" t="str">
        <f t="shared" si="120"/>
        <v/>
      </c>
      <c r="R2432" s="41" t="str">
        <f>IFERROR(IF(K2432="handling and wharfage",SUM(P2432:Q2432),IF(OR(K2432="tank",K2432="car",K2432="boat"),INDEX(Rate!$B$4:$M$25,MATCH('Line&amp;Pheonix'!N2432,Rate!$A$4:$A$25,0),MATCH('Line&amp;Pheonix'!L2432,Rate!$B$3:$M$3,0))*O2432*0.8,INDEX(Rate!$B$4:$M$25,MATCH('Line&amp;Pheonix'!N2432,Rate!$A$4:$A$25,0),MATCH('Line&amp;Pheonix'!L2432,Rate!$B$3:$M$3,0))*O2432)),"")</f>
        <v/>
      </c>
      <c r="T2432" s="42" t="str">
        <f t="shared" si="121"/>
        <v/>
      </c>
    </row>
    <row r="2433" spans="16:20">
      <c r="P2433" s="41" t="str">
        <f t="shared" si="119"/>
        <v/>
      </c>
      <c r="Q2433" s="41" t="str">
        <f t="shared" si="120"/>
        <v/>
      </c>
      <c r="R2433" s="41" t="str">
        <f>IFERROR(IF(K2433="handling and wharfage",SUM(P2433:Q2433),IF(OR(K2433="tank",K2433="car",K2433="boat"),INDEX(Rate!$B$4:$M$25,MATCH('Line&amp;Pheonix'!N2433,Rate!$A$4:$A$25,0),MATCH('Line&amp;Pheonix'!L2433,Rate!$B$3:$M$3,0))*O2433*0.8,INDEX(Rate!$B$4:$M$25,MATCH('Line&amp;Pheonix'!N2433,Rate!$A$4:$A$25,0),MATCH('Line&amp;Pheonix'!L2433,Rate!$B$3:$M$3,0))*O2433)),"")</f>
        <v/>
      </c>
      <c r="T2433" s="42" t="str">
        <f t="shared" si="121"/>
        <v/>
      </c>
    </row>
    <row r="2434" spans="16:20">
      <c r="P2434" s="41" t="str">
        <f t="shared" si="119"/>
        <v/>
      </c>
      <c r="Q2434" s="41" t="str">
        <f t="shared" si="120"/>
        <v/>
      </c>
      <c r="R2434" s="41" t="str">
        <f>IFERROR(IF(K2434="handling and wharfage",SUM(P2434:Q2434),IF(OR(K2434="tank",K2434="car",K2434="boat"),INDEX(Rate!$B$4:$M$25,MATCH('Line&amp;Pheonix'!N2434,Rate!$A$4:$A$25,0),MATCH('Line&amp;Pheonix'!L2434,Rate!$B$3:$M$3,0))*O2434*0.8,INDEX(Rate!$B$4:$M$25,MATCH('Line&amp;Pheonix'!N2434,Rate!$A$4:$A$25,0),MATCH('Line&amp;Pheonix'!L2434,Rate!$B$3:$M$3,0))*O2434)),"")</f>
        <v/>
      </c>
      <c r="T2434" s="42" t="str">
        <f t="shared" si="121"/>
        <v/>
      </c>
    </row>
    <row r="2435" spans="16:20">
      <c r="P2435" s="41" t="str">
        <f t="shared" si="119"/>
        <v/>
      </c>
      <c r="Q2435" s="41" t="str">
        <f t="shared" si="120"/>
        <v/>
      </c>
      <c r="R2435" s="41" t="str">
        <f>IFERROR(IF(K2435="handling and wharfage",SUM(P2435:Q2435),IF(OR(K2435="tank",K2435="car",K2435="boat"),INDEX(Rate!$B$4:$M$25,MATCH('Line&amp;Pheonix'!N2435,Rate!$A$4:$A$25,0),MATCH('Line&amp;Pheonix'!L2435,Rate!$B$3:$M$3,0))*O2435*0.8,INDEX(Rate!$B$4:$M$25,MATCH('Line&amp;Pheonix'!N2435,Rate!$A$4:$A$25,0),MATCH('Line&amp;Pheonix'!L2435,Rate!$B$3:$M$3,0))*O2435)),"")</f>
        <v/>
      </c>
      <c r="T2435" s="42" t="str">
        <f t="shared" si="121"/>
        <v/>
      </c>
    </row>
    <row r="2436" spans="16:20">
      <c r="P2436" s="41" t="str">
        <f t="shared" si="119"/>
        <v/>
      </c>
      <c r="Q2436" s="41" t="str">
        <f t="shared" si="120"/>
        <v/>
      </c>
      <c r="R2436" s="41" t="str">
        <f>IFERROR(IF(K2436="handling and wharfage",SUM(P2436:Q2436),IF(OR(K2436="tank",K2436="car",K2436="boat"),INDEX(Rate!$B$4:$M$25,MATCH('Line&amp;Pheonix'!N2436,Rate!$A$4:$A$25,0),MATCH('Line&amp;Pheonix'!L2436,Rate!$B$3:$M$3,0))*O2436*0.8,INDEX(Rate!$B$4:$M$25,MATCH('Line&amp;Pheonix'!N2436,Rate!$A$4:$A$25,0),MATCH('Line&amp;Pheonix'!L2436,Rate!$B$3:$M$3,0))*O2436)),"")</f>
        <v/>
      </c>
      <c r="T2436" s="42" t="str">
        <f t="shared" si="121"/>
        <v/>
      </c>
    </row>
    <row r="2437" spans="16:20">
      <c r="P2437" s="41" t="str">
        <f t="shared" si="119"/>
        <v/>
      </c>
      <c r="Q2437" s="41" t="str">
        <f t="shared" si="120"/>
        <v/>
      </c>
      <c r="R2437" s="41" t="str">
        <f>IFERROR(IF(K2437="handling and wharfage",SUM(P2437:Q2437),IF(OR(K2437="tank",K2437="car",K2437="boat"),INDEX(Rate!$B$4:$M$25,MATCH('Line&amp;Pheonix'!N2437,Rate!$A$4:$A$25,0),MATCH('Line&amp;Pheonix'!L2437,Rate!$B$3:$M$3,0))*O2437*0.8,INDEX(Rate!$B$4:$M$25,MATCH('Line&amp;Pheonix'!N2437,Rate!$A$4:$A$25,0),MATCH('Line&amp;Pheonix'!L2437,Rate!$B$3:$M$3,0))*O2437)),"")</f>
        <v/>
      </c>
      <c r="T2437" s="42" t="str">
        <f t="shared" si="121"/>
        <v/>
      </c>
    </row>
    <row r="2438" spans="16:20">
      <c r="P2438" s="41" t="str">
        <f t="shared" si="119"/>
        <v/>
      </c>
      <c r="Q2438" s="41" t="str">
        <f t="shared" si="120"/>
        <v/>
      </c>
      <c r="R2438" s="41" t="str">
        <f>IFERROR(IF(K2438="handling and wharfage",SUM(P2438:Q2438),IF(OR(K2438="tank",K2438="car",K2438="boat"),INDEX(Rate!$B$4:$M$25,MATCH('Line&amp;Pheonix'!N2438,Rate!$A$4:$A$25,0),MATCH('Line&amp;Pheonix'!L2438,Rate!$B$3:$M$3,0))*O2438*0.8,INDEX(Rate!$B$4:$M$25,MATCH('Line&amp;Pheonix'!N2438,Rate!$A$4:$A$25,0),MATCH('Line&amp;Pheonix'!L2438,Rate!$B$3:$M$3,0))*O2438)),"")</f>
        <v/>
      </c>
      <c r="T2438" s="42" t="str">
        <f t="shared" si="121"/>
        <v/>
      </c>
    </row>
    <row r="2439" spans="16:20">
      <c r="P2439" s="41" t="str">
        <f t="shared" si="119"/>
        <v/>
      </c>
      <c r="Q2439" s="41" t="str">
        <f t="shared" si="120"/>
        <v/>
      </c>
      <c r="R2439" s="41" t="str">
        <f>IFERROR(IF(K2439="handling and wharfage",SUM(P2439:Q2439),IF(OR(K2439="tank",K2439="car",K2439="boat"),INDEX(Rate!$B$4:$M$25,MATCH('Line&amp;Pheonix'!N2439,Rate!$A$4:$A$25,0),MATCH('Line&amp;Pheonix'!L2439,Rate!$B$3:$M$3,0))*O2439*0.8,INDEX(Rate!$B$4:$M$25,MATCH('Line&amp;Pheonix'!N2439,Rate!$A$4:$A$25,0),MATCH('Line&amp;Pheonix'!L2439,Rate!$B$3:$M$3,0))*O2439)),"")</f>
        <v/>
      </c>
      <c r="T2439" s="42" t="str">
        <f t="shared" si="121"/>
        <v/>
      </c>
    </row>
    <row r="2440" spans="16:20">
      <c r="P2440" s="41" t="str">
        <f t="shared" si="119"/>
        <v/>
      </c>
      <c r="Q2440" s="41" t="str">
        <f t="shared" si="120"/>
        <v/>
      </c>
      <c r="R2440" s="41" t="str">
        <f>IFERROR(IF(K2440="handling and wharfage",SUM(P2440:Q2440),IF(OR(K2440="tank",K2440="car",K2440="boat"),INDEX(Rate!$B$4:$M$25,MATCH('Line&amp;Pheonix'!N2440,Rate!$A$4:$A$25,0),MATCH('Line&amp;Pheonix'!L2440,Rate!$B$3:$M$3,0))*O2440*0.8,INDEX(Rate!$B$4:$M$25,MATCH('Line&amp;Pheonix'!N2440,Rate!$A$4:$A$25,0),MATCH('Line&amp;Pheonix'!L2440,Rate!$B$3:$M$3,0))*O2440)),"")</f>
        <v/>
      </c>
      <c r="T2440" s="42" t="str">
        <f t="shared" si="121"/>
        <v/>
      </c>
    </row>
    <row r="2441" spans="16:20">
      <c r="P2441" s="41" t="str">
        <f t="shared" si="119"/>
        <v/>
      </c>
      <c r="Q2441" s="41" t="str">
        <f t="shared" si="120"/>
        <v/>
      </c>
      <c r="R2441" s="41" t="str">
        <f>IFERROR(IF(K2441="handling and wharfage",SUM(P2441:Q2441),IF(OR(K2441="tank",K2441="car",K2441="boat"),INDEX(Rate!$B$4:$M$25,MATCH('Line&amp;Pheonix'!N2441,Rate!$A$4:$A$25,0),MATCH('Line&amp;Pheonix'!L2441,Rate!$B$3:$M$3,0))*O2441*0.8,INDEX(Rate!$B$4:$M$25,MATCH('Line&amp;Pheonix'!N2441,Rate!$A$4:$A$25,0),MATCH('Line&amp;Pheonix'!L2441,Rate!$B$3:$M$3,0))*O2441)),"")</f>
        <v/>
      </c>
      <c r="T2441" s="42" t="str">
        <f t="shared" si="121"/>
        <v/>
      </c>
    </row>
    <row r="2442" spans="16:20">
      <c r="P2442" s="41" t="str">
        <f t="shared" si="119"/>
        <v/>
      </c>
      <c r="Q2442" s="41" t="str">
        <f t="shared" si="120"/>
        <v/>
      </c>
      <c r="R2442" s="41" t="str">
        <f>IFERROR(IF(K2442="handling and wharfage",SUM(P2442:Q2442),IF(OR(K2442="tank",K2442="car",K2442="boat"),INDEX(Rate!$B$4:$M$25,MATCH('Line&amp;Pheonix'!N2442,Rate!$A$4:$A$25,0),MATCH('Line&amp;Pheonix'!L2442,Rate!$B$3:$M$3,0))*O2442*0.8,INDEX(Rate!$B$4:$M$25,MATCH('Line&amp;Pheonix'!N2442,Rate!$A$4:$A$25,0),MATCH('Line&amp;Pheonix'!L2442,Rate!$B$3:$M$3,0))*O2442)),"")</f>
        <v/>
      </c>
      <c r="T2442" s="42" t="str">
        <f t="shared" si="121"/>
        <v/>
      </c>
    </row>
    <row r="2443" spans="16:20">
      <c r="P2443" s="41" t="str">
        <f t="shared" si="119"/>
        <v/>
      </c>
      <c r="Q2443" s="41" t="str">
        <f t="shared" si="120"/>
        <v/>
      </c>
      <c r="R2443" s="41" t="str">
        <f>IFERROR(IF(K2443="handling and wharfage",SUM(P2443:Q2443),IF(OR(K2443="tank",K2443="car",K2443="boat"),INDEX(Rate!$B$4:$M$25,MATCH('Line&amp;Pheonix'!N2443,Rate!$A$4:$A$25,0),MATCH('Line&amp;Pheonix'!L2443,Rate!$B$3:$M$3,0))*O2443*0.8,INDEX(Rate!$B$4:$M$25,MATCH('Line&amp;Pheonix'!N2443,Rate!$A$4:$A$25,0),MATCH('Line&amp;Pheonix'!L2443,Rate!$B$3:$M$3,0))*O2443)),"")</f>
        <v/>
      </c>
      <c r="T2443" s="42" t="str">
        <f t="shared" si="121"/>
        <v/>
      </c>
    </row>
    <row r="2444" spans="16:20">
      <c r="P2444" s="41" t="str">
        <f t="shared" si="119"/>
        <v/>
      </c>
      <c r="Q2444" s="41" t="str">
        <f t="shared" si="120"/>
        <v/>
      </c>
      <c r="R2444" s="41" t="str">
        <f>IFERROR(IF(K2444="handling and wharfage",SUM(P2444:Q2444),IF(OR(K2444="tank",K2444="car",K2444="boat"),INDEX(Rate!$B$4:$M$25,MATCH('Line&amp;Pheonix'!N2444,Rate!$A$4:$A$25,0),MATCH('Line&amp;Pheonix'!L2444,Rate!$B$3:$M$3,0))*O2444*0.8,INDEX(Rate!$B$4:$M$25,MATCH('Line&amp;Pheonix'!N2444,Rate!$A$4:$A$25,0),MATCH('Line&amp;Pheonix'!L2444,Rate!$B$3:$M$3,0))*O2444)),"")</f>
        <v/>
      </c>
      <c r="T2444" s="42" t="str">
        <f t="shared" si="121"/>
        <v/>
      </c>
    </row>
    <row r="2445" spans="16:20">
      <c r="P2445" s="41" t="str">
        <f t="shared" si="119"/>
        <v/>
      </c>
      <c r="Q2445" s="41" t="str">
        <f t="shared" si="120"/>
        <v/>
      </c>
      <c r="R2445" s="41" t="str">
        <f>IFERROR(IF(K2445="handling and wharfage",SUM(P2445:Q2445),IF(OR(K2445="tank",K2445="car",K2445="boat"),INDEX(Rate!$B$4:$M$25,MATCH('Line&amp;Pheonix'!N2445,Rate!$A$4:$A$25,0),MATCH('Line&amp;Pheonix'!L2445,Rate!$B$3:$M$3,0))*O2445*0.8,INDEX(Rate!$B$4:$M$25,MATCH('Line&amp;Pheonix'!N2445,Rate!$A$4:$A$25,0),MATCH('Line&amp;Pheonix'!L2445,Rate!$B$3:$M$3,0))*O2445)),"")</f>
        <v/>
      </c>
      <c r="T2445" s="42" t="str">
        <f t="shared" si="121"/>
        <v/>
      </c>
    </row>
    <row r="2446" spans="16:20">
      <c r="P2446" s="41" t="str">
        <f t="shared" si="119"/>
        <v/>
      </c>
      <c r="Q2446" s="41" t="str">
        <f t="shared" si="120"/>
        <v/>
      </c>
      <c r="R2446" s="41" t="str">
        <f>IFERROR(IF(K2446="handling and wharfage",SUM(P2446:Q2446),IF(OR(K2446="tank",K2446="car",K2446="boat"),INDEX(Rate!$B$4:$M$25,MATCH('Line&amp;Pheonix'!N2446,Rate!$A$4:$A$25,0),MATCH('Line&amp;Pheonix'!L2446,Rate!$B$3:$M$3,0))*O2446*0.8,INDEX(Rate!$B$4:$M$25,MATCH('Line&amp;Pheonix'!N2446,Rate!$A$4:$A$25,0),MATCH('Line&amp;Pheonix'!L2446,Rate!$B$3:$M$3,0))*O2446)),"")</f>
        <v/>
      </c>
      <c r="T2446" s="42" t="str">
        <f t="shared" si="121"/>
        <v/>
      </c>
    </row>
    <row r="2447" spans="16:20">
      <c r="P2447" s="41" t="str">
        <f t="shared" si="119"/>
        <v/>
      </c>
      <c r="Q2447" s="41" t="str">
        <f t="shared" si="120"/>
        <v/>
      </c>
      <c r="R2447" s="41" t="str">
        <f>IFERROR(IF(K2447="handling and wharfage",SUM(P2447:Q2447),IF(OR(K2447="tank",K2447="car",K2447="boat"),INDEX(Rate!$B$4:$M$25,MATCH('Line&amp;Pheonix'!N2447,Rate!$A$4:$A$25,0),MATCH('Line&amp;Pheonix'!L2447,Rate!$B$3:$M$3,0))*O2447*0.8,INDEX(Rate!$B$4:$M$25,MATCH('Line&amp;Pheonix'!N2447,Rate!$A$4:$A$25,0),MATCH('Line&amp;Pheonix'!L2447,Rate!$B$3:$M$3,0))*O2447)),"")</f>
        <v/>
      </c>
      <c r="T2447" s="42" t="str">
        <f t="shared" si="121"/>
        <v/>
      </c>
    </row>
    <row r="2448" spans="16:20">
      <c r="P2448" s="41" t="str">
        <f t="shared" si="119"/>
        <v/>
      </c>
      <c r="Q2448" s="41" t="str">
        <f t="shared" si="120"/>
        <v/>
      </c>
      <c r="R2448" s="41" t="str">
        <f>IFERROR(IF(K2448="handling and wharfage",SUM(P2448:Q2448),IF(OR(K2448="tank",K2448="car",K2448="boat"),INDEX(Rate!$B$4:$M$25,MATCH('Line&amp;Pheonix'!N2448,Rate!$A$4:$A$25,0),MATCH('Line&amp;Pheonix'!L2448,Rate!$B$3:$M$3,0))*O2448*0.8,INDEX(Rate!$B$4:$M$25,MATCH('Line&amp;Pheonix'!N2448,Rate!$A$4:$A$25,0),MATCH('Line&amp;Pheonix'!L2448,Rate!$B$3:$M$3,0))*O2448)),"")</f>
        <v/>
      </c>
      <c r="T2448" s="42" t="str">
        <f t="shared" si="121"/>
        <v/>
      </c>
    </row>
    <row r="2449" spans="16:20">
      <c r="P2449" s="41" t="str">
        <f t="shared" si="119"/>
        <v/>
      </c>
      <c r="Q2449" s="41" t="str">
        <f t="shared" si="120"/>
        <v/>
      </c>
      <c r="R2449" s="41" t="str">
        <f>IFERROR(IF(K2449="handling and wharfage",SUM(P2449:Q2449),IF(OR(K2449="tank",K2449="car",K2449="boat"),INDEX(Rate!$B$4:$M$25,MATCH('Line&amp;Pheonix'!N2449,Rate!$A$4:$A$25,0),MATCH('Line&amp;Pheonix'!L2449,Rate!$B$3:$M$3,0))*O2449*0.8,INDEX(Rate!$B$4:$M$25,MATCH('Line&amp;Pheonix'!N2449,Rate!$A$4:$A$25,0),MATCH('Line&amp;Pheonix'!L2449,Rate!$B$3:$M$3,0))*O2449)),"")</f>
        <v/>
      </c>
      <c r="T2449" s="42" t="str">
        <f t="shared" si="121"/>
        <v/>
      </c>
    </row>
    <row r="2450" spans="16:20">
      <c r="P2450" s="41" t="str">
        <f t="shared" si="119"/>
        <v/>
      </c>
      <c r="Q2450" s="41" t="str">
        <f t="shared" si="120"/>
        <v/>
      </c>
      <c r="R2450" s="41" t="str">
        <f>IFERROR(IF(K2450="handling and wharfage",SUM(P2450:Q2450),IF(OR(K2450="tank",K2450="car",K2450="boat"),INDEX(Rate!$B$4:$M$25,MATCH('Line&amp;Pheonix'!N2450,Rate!$A$4:$A$25,0),MATCH('Line&amp;Pheonix'!L2450,Rate!$B$3:$M$3,0))*O2450*0.8,INDEX(Rate!$B$4:$M$25,MATCH('Line&amp;Pheonix'!N2450,Rate!$A$4:$A$25,0),MATCH('Line&amp;Pheonix'!L2450,Rate!$B$3:$M$3,0))*O2450)),"")</f>
        <v/>
      </c>
      <c r="T2450" s="42" t="str">
        <f t="shared" si="121"/>
        <v/>
      </c>
    </row>
    <row r="2451" spans="16:20">
      <c r="P2451" s="41" t="str">
        <f t="shared" si="119"/>
        <v/>
      </c>
      <c r="Q2451" s="41" t="str">
        <f t="shared" si="120"/>
        <v/>
      </c>
      <c r="R2451" s="41" t="str">
        <f>IFERROR(IF(K2451="handling and wharfage",SUM(P2451:Q2451),IF(OR(K2451="tank",K2451="car",K2451="boat"),INDEX(Rate!$B$4:$M$25,MATCH('Line&amp;Pheonix'!N2451,Rate!$A$4:$A$25,0),MATCH('Line&amp;Pheonix'!L2451,Rate!$B$3:$M$3,0))*O2451*0.8,INDEX(Rate!$B$4:$M$25,MATCH('Line&amp;Pheonix'!N2451,Rate!$A$4:$A$25,0),MATCH('Line&amp;Pheonix'!L2451,Rate!$B$3:$M$3,0))*O2451)),"")</f>
        <v/>
      </c>
      <c r="T2451" s="42" t="str">
        <f t="shared" si="121"/>
        <v/>
      </c>
    </row>
    <row r="2452" spans="16:20">
      <c r="P2452" s="41" t="str">
        <f t="shared" si="119"/>
        <v/>
      </c>
      <c r="Q2452" s="41" t="str">
        <f t="shared" si="120"/>
        <v/>
      </c>
      <c r="R2452" s="41" t="str">
        <f>IFERROR(IF(K2452="handling and wharfage",SUM(P2452:Q2452),IF(OR(K2452="tank",K2452="car",K2452="boat"),INDEX(Rate!$B$4:$M$25,MATCH('Line&amp;Pheonix'!N2452,Rate!$A$4:$A$25,0),MATCH('Line&amp;Pheonix'!L2452,Rate!$B$3:$M$3,0))*O2452*0.8,INDEX(Rate!$B$4:$M$25,MATCH('Line&amp;Pheonix'!N2452,Rate!$A$4:$A$25,0),MATCH('Line&amp;Pheonix'!L2452,Rate!$B$3:$M$3,0))*O2452)),"")</f>
        <v/>
      </c>
      <c r="T2452" s="42" t="str">
        <f t="shared" si="121"/>
        <v/>
      </c>
    </row>
    <row r="2453" spans="16:20">
      <c r="P2453" s="41" t="str">
        <f t="shared" si="119"/>
        <v/>
      </c>
      <c r="Q2453" s="41" t="str">
        <f t="shared" si="120"/>
        <v/>
      </c>
      <c r="R2453" s="41" t="str">
        <f>IFERROR(IF(K2453="handling and wharfage",SUM(P2453:Q2453),IF(OR(K2453="tank",K2453="car",K2453="boat"),INDEX(Rate!$B$4:$M$25,MATCH('Line&amp;Pheonix'!N2453,Rate!$A$4:$A$25,0),MATCH('Line&amp;Pheonix'!L2453,Rate!$B$3:$M$3,0))*O2453*0.8,INDEX(Rate!$B$4:$M$25,MATCH('Line&amp;Pheonix'!N2453,Rate!$A$4:$A$25,0),MATCH('Line&amp;Pheonix'!L2453,Rate!$B$3:$M$3,0))*O2453)),"")</f>
        <v/>
      </c>
      <c r="T2453" s="42" t="str">
        <f t="shared" si="121"/>
        <v/>
      </c>
    </row>
    <row r="2454" spans="16:20">
      <c r="P2454" s="41" t="str">
        <f t="shared" si="119"/>
        <v/>
      </c>
      <c r="Q2454" s="41" t="str">
        <f t="shared" si="120"/>
        <v/>
      </c>
      <c r="R2454" s="41" t="str">
        <f>IFERROR(IF(K2454="handling and wharfage",SUM(P2454:Q2454),IF(OR(K2454="tank",K2454="car",K2454="boat"),INDEX(Rate!$B$4:$M$25,MATCH('Line&amp;Pheonix'!N2454,Rate!$A$4:$A$25,0),MATCH('Line&amp;Pheonix'!L2454,Rate!$B$3:$M$3,0))*O2454*0.8,INDEX(Rate!$B$4:$M$25,MATCH('Line&amp;Pheonix'!N2454,Rate!$A$4:$A$25,0),MATCH('Line&amp;Pheonix'!L2454,Rate!$B$3:$M$3,0))*O2454)),"")</f>
        <v/>
      </c>
      <c r="T2454" s="42" t="str">
        <f t="shared" si="121"/>
        <v/>
      </c>
    </row>
    <row r="2455" spans="16:20">
      <c r="P2455" s="41" t="str">
        <f t="shared" si="119"/>
        <v/>
      </c>
      <c r="Q2455" s="41" t="str">
        <f t="shared" si="120"/>
        <v/>
      </c>
      <c r="R2455" s="41" t="str">
        <f>IFERROR(IF(K2455="handling and wharfage",SUM(P2455:Q2455),IF(OR(K2455="tank",K2455="car",K2455="boat"),INDEX(Rate!$B$4:$M$25,MATCH('Line&amp;Pheonix'!N2455,Rate!$A$4:$A$25,0),MATCH('Line&amp;Pheonix'!L2455,Rate!$B$3:$M$3,0))*O2455*0.8,INDEX(Rate!$B$4:$M$25,MATCH('Line&amp;Pheonix'!N2455,Rate!$A$4:$A$25,0),MATCH('Line&amp;Pheonix'!L2455,Rate!$B$3:$M$3,0))*O2455)),"")</f>
        <v/>
      </c>
      <c r="T2455" s="42" t="str">
        <f t="shared" si="121"/>
        <v/>
      </c>
    </row>
    <row r="2456" spans="16:20">
      <c r="P2456" s="41" t="str">
        <f t="shared" si="119"/>
        <v/>
      </c>
      <c r="Q2456" s="41" t="str">
        <f t="shared" si="120"/>
        <v/>
      </c>
      <c r="R2456" s="41" t="str">
        <f>IFERROR(IF(K2456="handling and wharfage",SUM(P2456:Q2456),IF(OR(K2456="tank",K2456="car",K2456="boat"),INDEX(Rate!$B$4:$M$25,MATCH('Line&amp;Pheonix'!N2456,Rate!$A$4:$A$25,0),MATCH('Line&amp;Pheonix'!L2456,Rate!$B$3:$M$3,0))*O2456*0.8,INDEX(Rate!$B$4:$M$25,MATCH('Line&amp;Pheonix'!N2456,Rate!$A$4:$A$25,0),MATCH('Line&amp;Pheonix'!L2456,Rate!$B$3:$M$3,0))*O2456)),"")</f>
        <v/>
      </c>
      <c r="T2456" s="42" t="str">
        <f t="shared" si="121"/>
        <v/>
      </c>
    </row>
    <row r="2457" spans="16:20">
      <c r="P2457" s="41" t="str">
        <f t="shared" si="119"/>
        <v/>
      </c>
      <c r="Q2457" s="41" t="str">
        <f t="shared" si="120"/>
        <v/>
      </c>
      <c r="R2457" s="41" t="str">
        <f>IFERROR(IF(K2457="handling and wharfage",SUM(P2457:Q2457),IF(OR(K2457="tank",K2457="car",K2457="boat"),INDEX(Rate!$B$4:$M$25,MATCH('Line&amp;Pheonix'!N2457,Rate!$A$4:$A$25,0),MATCH('Line&amp;Pheonix'!L2457,Rate!$B$3:$M$3,0))*O2457*0.8,INDEX(Rate!$B$4:$M$25,MATCH('Line&amp;Pheonix'!N2457,Rate!$A$4:$A$25,0),MATCH('Line&amp;Pheonix'!L2457,Rate!$B$3:$M$3,0))*O2457)),"")</f>
        <v/>
      </c>
      <c r="T2457" s="42" t="str">
        <f t="shared" si="121"/>
        <v/>
      </c>
    </row>
    <row r="2458" spans="16:20">
      <c r="P2458" s="41" t="str">
        <f t="shared" si="119"/>
        <v/>
      </c>
      <c r="Q2458" s="41" t="str">
        <f t="shared" si="120"/>
        <v/>
      </c>
      <c r="R2458" s="41" t="str">
        <f>IFERROR(IF(K2458="handling and wharfage",SUM(P2458:Q2458),IF(OR(K2458="tank",K2458="car",K2458="boat"),INDEX(Rate!$B$4:$M$25,MATCH('Line&amp;Pheonix'!N2458,Rate!$A$4:$A$25,0),MATCH('Line&amp;Pheonix'!L2458,Rate!$B$3:$M$3,0))*O2458*0.8,INDEX(Rate!$B$4:$M$25,MATCH('Line&amp;Pheonix'!N2458,Rate!$A$4:$A$25,0),MATCH('Line&amp;Pheonix'!L2458,Rate!$B$3:$M$3,0))*O2458)),"")</f>
        <v/>
      </c>
      <c r="T2458" s="42" t="str">
        <f t="shared" si="121"/>
        <v/>
      </c>
    </row>
    <row r="2459" spans="16:20">
      <c r="P2459" s="41" t="str">
        <f t="shared" si="119"/>
        <v/>
      </c>
      <c r="Q2459" s="41" t="str">
        <f t="shared" si="120"/>
        <v/>
      </c>
      <c r="R2459" s="41" t="str">
        <f>IFERROR(IF(K2459="handling and wharfage",SUM(P2459:Q2459),IF(OR(K2459="tank",K2459="car",K2459="boat"),INDEX(Rate!$B$4:$M$25,MATCH('Line&amp;Pheonix'!N2459,Rate!$A$4:$A$25,0),MATCH('Line&amp;Pheonix'!L2459,Rate!$B$3:$M$3,0))*O2459*0.8,INDEX(Rate!$B$4:$M$25,MATCH('Line&amp;Pheonix'!N2459,Rate!$A$4:$A$25,0),MATCH('Line&amp;Pheonix'!L2459,Rate!$B$3:$M$3,0))*O2459)),"")</f>
        <v/>
      </c>
      <c r="T2459" s="42" t="str">
        <f t="shared" si="121"/>
        <v/>
      </c>
    </row>
    <row r="2460" spans="16:20">
      <c r="P2460" s="41" t="str">
        <f t="shared" si="119"/>
        <v/>
      </c>
      <c r="Q2460" s="41" t="str">
        <f t="shared" si="120"/>
        <v/>
      </c>
      <c r="R2460" s="41" t="str">
        <f>IFERROR(IF(K2460="handling and wharfage",SUM(P2460:Q2460),IF(OR(K2460="tank",K2460="car",K2460="boat"),INDEX(Rate!$B$4:$M$25,MATCH('Line&amp;Pheonix'!N2460,Rate!$A$4:$A$25,0),MATCH('Line&amp;Pheonix'!L2460,Rate!$B$3:$M$3,0))*O2460*0.8,INDEX(Rate!$B$4:$M$25,MATCH('Line&amp;Pheonix'!N2460,Rate!$A$4:$A$25,0),MATCH('Line&amp;Pheonix'!L2460,Rate!$B$3:$M$3,0))*O2460)),"")</f>
        <v/>
      </c>
      <c r="T2460" s="42" t="str">
        <f t="shared" si="121"/>
        <v/>
      </c>
    </row>
    <row r="2461" spans="16:20">
      <c r="P2461" s="41" t="str">
        <f t="shared" si="119"/>
        <v/>
      </c>
      <c r="Q2461" s="41" t="str">
        <f t="shared" si="120"/>
        <v/>
      </c>
      <c r="R2461" s="41" t="str">
        <f>IFERROR(IF(K2461="handling and wharfage",SUM(P2461:Q2461),IF(OR(K2461="tank",K2461="car",K2461="boat"),INDEX(Rate!$B$4:$M$25,MATCH('Line&amp;Pheonix'!N2461,Rate!$A$4:$A$25,0),MATCH('Line&amp;Pheonix'!L2461,Rate!$B$3:$M$3,0))*O2461*0.8,INDEX(Rate!$B$4:$M$25,MATCH('Line&amp;Pheonix'!N2461,Rate!$A$4:$A$25,0),MATCH('Line&amp;Pheonix'!L2461,Rate!$B$3:$M$3,0))*O2461)),"")</f>
        <v/>
      </c>
      <c r="T2461" s="42" t="str">
        <f t="shared" si="121"/>
        <v/>
      </c>
    </row>
    <row r="2462" spans="16:20">
      <c r="P2462" s="41" t="str">
        <f t="shared" si="119"/>
        <v/>
      </c>
      <c r="Q2462" s="41" t="str">
        <f t="shared" si="120"/>
        <v/>
      </c>
      <c r="R2462" s="41" t="str">
        <f>IFERROR(IF(K2462="handling and wharfage",SUM(P2462:Q2462),IF(OR(K2462="tank",K2462="car",K2462="boat"),INDEX(Rate!$B$4:$M$25,MATCH('Line&amp;Pheonix'!N2462,Rate!$A$4:$A$25,0),MATCH('Line&amp;Pheonix'!L2462,Rate!$B$3:$M$3,0))*O2462*0.8,INDEX(Rate!$B$4:$M$25,MATCH('Line&amp;Pheonix'!N2462,Rate!$A$4:$A$25,0),MATCH('Line&amp;Pheonix'!L2462,Rate!$B$3:$M$3,0))*O2462)),"")</f>
        <v/>
      </c>
      <c r="T2462" s="42" t="str">
        <f t="shared" si="121"/>
        <v/>
      </c>
    </row>
    <row r="2463" spans="16:20">
      <c r="P2463" s="41" t="str">
        <f t="shared" si="119"/>
        <v/>
      </c>
      <c r="Q2463" s="41" t="str">
        <f t="shared" si="120"/>
        <v/>
      </c>
      <c r="R2463" s="41" t="str">
        <f>IFERROR(IF(K2463="handling and wharfage",SUM(P2463:Q2463),IF(OR(K2463="tank",K2463="car",K2463="boat"),INDEX(Rate!$B$4:$M$25,MATCH('Line&amp;Pheonix'!N2463,Rate!$A$4:$A$25,0),MATCH('Line&amp;Pheonix'!L2463,Rate!$B$3:$M$3,0))*O2463*0.8,INDEX(Rate!$B$4:$M$25,MATCH('Line&amp;Pheonix'!N2463,Rate!$A$4:$A$25,0),MATCH('Line&amp;Pheonix'!L2463,Rate!$B$3:$M$3,0))*O2463)),"")</f>
        <v/>
      </c>
      <c r="T2463" s="42" t="str">
        <f t="shared" si="121"/>
        <v/>
      </c>
    </row>
    <row r="2464" spans="16:20">
      <c r="P2464" s="41" t="str">
        <f t="shared" si="119"/>
        <v/>
      </c>
      <c r="Q2464" s="41" t="str">
        <f t="shared" si="120"/>
        <v/>
      </c>
      <c r="R2464" s="41" t="str">
        <f>IFERROR(IF(K2464="handling and wharfage",SUM(P2464:Q2464),IF(OR(K2464="tank",K2464="car",K2464="boat"),INDEX(Rate!$B$4:$M$25,MATCH('Line&amp;Pheonix'!N2464,Rate!$A$4:$A$25,0),MATCH('Line&amp;Pheonix'!L2464,Rate!$B$3:$M$3,0))*O2464*0.8,INDEX(Rate!$B$4:$M$25,MATCH('Line&amp;Pheonix'!N2464,Rate!$A$4:$A$25,0),MATCH('Line&amp;Pheonix'!L2464,Rate!$B$3:$M$3,0))*O2464)),"")</f>
        <v/>
      </c>
      <c r="T2464" s="42" t="str">
        <f t="shared" si="121"/>
        <v/>
      </c>
    </row>
    <row r="2465" spans="16:20">
      <c r="P2465" s="41" t="str">
        <f t="shared" si="119"/>
        <v/>
      </c>
      <c r="Q2465" s="41" t="str">
        <f t="shared" si="120"/>
        <v/>
      </c>
      <c r="R2465" s="41" t="str">
        <f>IFERROR(IF(K2465="handling and wharfage",SUM(P2465:Q2465),IF(OR(K2465="tank",K2465="car",K2465="boat"),INDEX(Rate!$B$4:$M$25,MATCH('Line&amp;Pheonix'!N2465,Rate!$A$4:$A$25,0),MATCH('Line&amp;Pheonix'!L2465,Rate!$B$3:$M$3,0))*O2465*0.8,INDEX(Rate!$B$4:$M$25,MATCH('Line&amp;Pheonix'!N2465,Rate!$A$4:$A$25,0),MATCH('Line&amp;Pheonix'!L2465,Rate!$B$3:$M$3,0))*O2465)),"")</f>
        <v/>
      </c>
      <c r="T2465" s="42" t="str">
        <f t="shared" si="121"/>
        <v/>
      </c>
    </row>
    <row r="2466" spans="16:20">
      <c r="P2466" s="41" t="str">
        <f t="shared" si="119"/>
        <v/>
      </c>
      <c r="Q2466" s="41" t="str">
        <f t="shared" si="120"/>
        <v/>
      </c>
      <c r="R2466" s="41" t="str">
        <f>IFERROR(IF(K2466="handling and wharfage",SUM(P2466:Q2466),IF(OR(K2466="tank",K2466="car",K2466="boat"),INDEX(Rate!$B$4:$M$25,MATCH('Line&amp;Pheonix'!N2466,Rate!$A$4:$A$25,0),MATCH('Line&amp;Pheonix'!L2466,Rate!$B$3:$M$3,0))*O2466*0.8,INDEX(Rate!$B$4:$M$25,MATCH('Line&amp;Pheonix'!N2466,Rate!$A$4:$A$25,0),MATCH('Line&amp;Pheonix'!L2466,Rate!$B$3:$M$3,0))*O2466)),"")</f>
        <v/>
      </c>
      <c r="T2466" s="42" t="str">
        <f t="shared" si="121"/>
        <v/>
      </c>
    </row>
    <row r="2467" spans="16:20">
      <c r="P2467" s="41" t="str">
        <f t="shared" si="119"/>
        <v/>
      </c>
      <c r="Q2467" s="41" t="str">
        <f t="shared" si="120"/>
        <v/>
      </c>
      <c r="R2467" s="41" t="str">
        <f>IFERROR(IF(K2467="handling and wharfage",SUM(P2467:Q2467),IF(OR(K2467="tank",K2467="car",K2467="boat"),INDEX(Rate!$B$4:$M$25,MATCH('Line&amp;Pheonix'!N2467,Rate!$A$4:$A$25,0),MATCH('Line&amp;Pheonix'!L2467,Rate!$B$3:$M$3,0))*O2467*0.8,INDEX(Rate!$B$4:$M$25,MATCH('Line&amp;Pheonix'!N2467,Rate!$A$4:$A$25,0),MATCH('Line&amp;Pheonix'!L2467,Rate!$B$3:$M$3,0))*O2467)),"")</f>
        <v/>
      </c>
      <c r="T2467" s="42" t="str">
        <f t="shared" si="121"/>
        <v/>
      </c>
    </row>
    <row r="2468" spans="16:20">
      <c r="P2468" s="41" t="str">
        <f t="shared" si="119"/>
        <v/>
      </c>
      <c r="Q2468" s="41" t="str">
        <f t="shared" si="120"/>
        <v/>
      </c>
      <c r="R2468" s="41" t="str">
        <f>IFERROR(IF(K2468="handling and wharfage",SUM(P2468:Q2468),IF(OR(K2468="tank",K2468="car",K2468="boat"),INDEX(Rate!$B$4:$M$25,MATCH('Line&amp;Pheonix'!N2468,Rate!$A$4:$A$25,0),MATCH('Line&amp;Pheonix'!L2468,Rate!$B$3:$M$3,0))*O2468*0.8,INDEX(Rate!$B$4:$M$25,MATCH('Line&amp;Pheonix'!N2468,Rate!$A$4:$A$25,0),MATCH('Line&amp;Pheonix'!L2468,Rate!$B$3:$M$3,0))*O2468)),"")</f>
        <v/>
      </c>
      <c r="T2468" s="42" t="str">
        <f t="shared" si="121"/>
        <v/>
      </c>
    </row>
    <row r="2469" spans="16:20">
      <c r="P2469" s="41" t="str">
        <f t="shared" si="119"/>
        <v/>
      </c>
      <c r="Q2469" s="41" t="str">
        <f t="shared" si="120"/>
        <v/>
      </c>
      <c r="R2469" s="41" t="str">
        <f>IFERROR(IF(K2469="handling and wharfage",SUM(P2469:Q2469),IF(OR(K2469="tank",K2469="car",K2469="boat"),INDEX(Rate!$B$4:$M$25,MATCH('Line&amp;Pheonix'!N2469,Rate!$A$4:$A$25,0),MATCH('Line&amp;Pheonix'!L2469,Rate!$B$3:$M$3,0))*O2469*0.8,INDEX(Rate!$B$4:$M$25,MATCH('Line&amp;Pheonix'!N2469,Rate!$A$4:$A$25,0),MATCH('Line&amp;Pheonix'!L2469,Rate!$B$3:$M$3,0))*O2469)),"")</f>
        <v/>
      </c>
      <c r="T2469" s="42" t="str">
        <f t="shared" si="121"/>
        <v/>
      </c>
    </row>
    <row r="2470" spans="16:20">
      <c r="P2470" s="41" t="str">
        <f t="shared" si="119"/>
        <v/>
      </c>
      <c r="Q2470" s="41" t="str">
        <f t="shared" si="120"/>
        <v/>
      </c>
      <c r="R2470" s="41" t="str">
        <f>IFERROR(IF(K2470="handling and wharfage",SUM(P2470:Q2470),IF(OR(K2470="tank",K2470="car",K2470="boat"),INDEX(Rate!$B$4:$M$25,MATCH('Line&amp;Pheonix'!N2470,Rate!$A$4:$A$25,0),MATCH('Line&amp;Pheonix'!L2470,Rate!$B$3:$M$3,0))*O2470*0.8,INDEX(Rate!$B$4:$M$25,MATCH('Line&amp;Pheonix'!N2470,Rate!$A$4:$A$25,0),MATCH('Line&amp;Pheonix'!L2470,Rate!$B$3:$M$3,0))*O2470)),"")</f>
        <v/>
      </c>
      <c r="T2470" s="42" t="str">
        <f t="shared" si="121"/>
        <v/>
      </c>
    </row>
    <row r="2471" spans="16:20">
      <c r="P2471" s="41" t="str">
        <f t="shared" si="119"/>
        <v/>
      </c>
      <c r="Q2471" s="41" t="str">
        <f t="shared" si="120"/>
        <v/>
      </c>
      <c r="R2471" s="41" t="str">
        <f>IFERROR(IF(K2471="handling and wharfage",SUM(P2471:Q2471),IF(OR(K2471="tank",K2471="car",K2471="boat"),INDEX(Rate!$B$4:$M$25,MATCH('Line&amp;Pheonix'!N2471,Rate!$A$4:$A$25,0),MATCH('Line&amp;Pheonix'!L2471,Rate!$B$3:$M$3,0))*O2471*0.8,INDEX(Rate!$B$4:$M$25,MATCH('Line&amp;Pheonix'!N2471,Rate!$A$4:$A$25,0),MATCH('Line&amp;Pheonix'!L2471,Rate!$B$3:$M$3,0))*O2471)),"")</f>
        <v/>
      </c>
      <c r="T2471" s="42" t="str">
        <f t="shared" si="121"/>
        <v/>
      </c>
    </row>
    <row r="2472" spans="16:20">
      <c r="P2472" s="41" t="str">
        <f t="shared" si="119"/>
        <v/>
      </c>
      <c r="Q2472" s="41" t="str">
        <f t="shared" si="120"/>
        <v/>
      </c>
      <c r="R2472" s="41" t="str">
        <f>IFERROR(IF(K2472="handling and wharfage",SUM(P2472:Q2472),IF(OR(K2472="tank",K2472="car",K2472="boat"),INDEX(Rate!$B$4:$M$25,MATCH('Line&amp;Pheonix'!N2472,Rate!$A$4:$A$25,0),MATCH('Line&amp;Pheonix'!L2472,Rate!$B$3:$M$3,0))*O2472*0.8,INDEX(Rate!$B$4:$M$25,MATCH('Line&amp;Pheonix'!N2472,Rate!$A$4:$A$25,0),MATCH('Line&amp;Pheonix'!L2472,Rate!$B$3:$M$3,0))*O2472)),"")</f>
        <v/>
      </c>
      <c r="T2472" s="42" t="str">
        <f t="shared" si="121"/>
        <v/>
      </c>
    </row>
    <row r="2473" spans="16:20">
      <c r="P2473" s="41" t="str">
        <f t="shared" si="119"/>
        <v/>
      </c>
      <c r="Q2473" s="41" t="str">
        <f t="shared" si="120"/>
        <v/>
      </c>
      <c r="R2473" s="41" t="str">
        <f>IFERROR(IF(K2473="handling and wharfage",SUM(P2473:Q2473),IF(OR(K2473="tank",K2473="car",K2473="boat"),INDEX(Rate!$B$4:$M$25,MATCH('Line&amp;Pheonix'!N2473,Rate!$A$4:$A$25,0),MATCH('Line&amp;Pheonix'!L2473,Rate!$B$3:$M$3,0))*O2473*0.8,INDEX(Rate!$B$4:$M$25,MATCH('Line&amp;Pheonix'!N2473,Rate!$A$4:$A$25,0),MATCH('Line&amp;Pheonix'!L2473,Rate!$B$3:$M$3,0))*O2473)),"")</f>
        <v/>
      </c>
      <c r="T2473" s="42" t="str">
        <f t="shared" si="121"/>
        <v/>
      </c>
    </row>
    <row r="2474" spans="16:20">
      <c r="P2474" s="41" t="str">
        <f t="shared" si="119"/>
        <v/>
      </c>
      <c r="Q2474" s="41" t="str">
        <f t="shared" si="120"/>
        <v/>
      </c>
      <c r="R2474" s="41" t="str">
        <f>IFERROR(IF(K2474="handling and wharfage",SUM(P2474:Q2474),IF(OR(K2474="tank",K2474="car",K2474="boat"),INDEX(Rate!$B$4:$M$25,MATCH('Line&amp;Pheonix'!N2474,Rate!$A$4:$A$25,0),MATCH('Line&amp;Pheonix'!L2474,Rate!$B$3:$M$3,0))*O2474*0.8,INDEX(Rate!$B$4:$M$25,MATCH('Line&amp;Pheonix'!N2474,Rate!$A$4:$A$25,0),MATCH('Line&amp;Pheonix'!L2474,Rate!$B$3:$M$3,0))*O2474)),"")</f>
        <v/>
      </c>
      <c r="T2474" s="42" t="str">
        <f t="shared" si="121"/>
        <v/>
      </c>
    </row>
    <row r="2475" spans="16:20">
      <c r="P2475" s="41" t="str">
        <f t="shared" si="119"/>
        <v/>
      </c>
      <c r="Q2475" s="41" t="str">
        <f t="shared" si="120"/>
        <v/>
      </c>
      <c r="R2475" s="41" t="str">
        <f>IFERROR(IF(K2475="handling and wharfage",SUM(P2475:Q2475),IF(OR(K2475="tank",K2475="car",K2475="boat"),INDEX(Rate!$B$4:$M$25,MATCH('Line&amp;Pheonix'!N2475,Rate!$A$4:$A$25,0),MATCH('Line&amp;Pheonix'!L2475,Rate!$B$3:$M$3,0))*O2475*0.8,INDEX(Rate!$B$4:$M$25,MATCH('Line&amp;Pheonix'!N2475,Rate!$A$4:$A$25,0),MATCH('Line&amp;Pheonix'!L2475,Rate!$B$3:$M$3,0))*O2475)),"")</f>
        <v/>
      </c>
      <c r="T2475" s="42" t="str">
        <f t="shared" si="121"/>
        <v/>
      </c>
    </row>
    <row r="2476" spans="16:20">
      <c r="P2476" s="41" t="str">
        <f t="shared" si="119"/>
        <v/>
      </c>
      <c r="Q2476" s="41" t="str">
        <f t="shared" si="120"/>
        <v/>
      </c>
      <c r="R2476" s="41" t="str">
        <f>IFERROR(IF(K2476="handling and wharfage",SUM(P2476:Q2476),IF(OR(K2476="tank",K2476="car",K2476="boat"),INDEX(Rate!$B$4:$M$25,MATCH('Line&amp;Pheonix'!N2476,Rate!$A$4:$A$25,0),MATCH('Line&amp;Pheonix'!L2476,Rate!$B$3:$M$3,0))*O2476*0.8,INDEX(Rate!$B$4:$M$25,MATCH('Line&amp;Pheonix'!N2476,Rate!$A$4:$A$25,0),MATCH('Line&amp;Pheonix'!L2476,Rate!$B$3:$M$3,0))*O2476)),"")</f>
        <v/>
      </c>
      <c r="T2476" s="42" t="str">
        <f t="shared" si="121"/>
        <v/>
      </c>
    </row>
    <row r="2477" spans="16:20">
      <c r="P2477" s="41" t="str">
        <f t="shared" si="119"/>
        <v/>
      </c>
      <c r="Q2477" s="41" t="str">
        <f t="shared" si="120"/>
        <v/>
      </c>
      <c r="R2477" s="41" t="str">
        <f>IFERROR(IF(K2477="handling and wharfage",SUM(P2477:Q2477),IF(OR(K2477="tank",K2477="car",K2477="boat"),INDEX(Rate!$B$4:$M$25,MATCH('Line&amp;Pheonix'!N2477,Rate!$A$4:$A$25,0),MATCH('Line&amp;Pheonix'!L2477,Rate!$B$3:$M$3,0))*O2477*0.8,INDEX(Rate!$B$4:$M$25,MATCH('Line&amp;Pheonix'!N2477,Rate!$A$4:$A$25,0),MATCH('Line&amp;Pheonix'!L2477,Rate!$B$3:$M$3,0))*O2477)),"")</f>
        <v/>
      </c>
      <c r="T2477" s="42" t="str">
        <f t="shared" si="121"/>
        <v/>
      </c>
    </row>
    <row r="2478" spans="16:20">
      <c r="P2478" s="41" t="str">
        <f t="shared" si="119"/>
        <v/>
      </c>
      <c r="Q2478" s="41" t="str">
        <f t="shared" si="120"/>
        <v/>
      </c>
      <c r="R2478" s="41" t="str">
        <f>IFERROR(IF(K2478="handling and wharfage",SUM(P2478:Q2478),IF(OR(K2478="tank",K2478="car",K2478="boat"),INDEX(Rate!$B$4:$M$25,MATCH('Line&amp;Pheonix'!N2478,Rate!$A$4:$A$25,0),MATCH('Line&amp;Pheonix'!L2478,Rate!$B$3:$M$3,0))*O2478*0.8,INDEX(Rate!$B$4:$M$25,MATCH('Line&amp;Pheonix'!N2478,Rate!$A$4:$A$25,0),MATCH('Line&amp;Pheonix'!L2478,Rate!$B$3:$M$3,0))*O2478)),"")</f>
        <v/>
      </c>
      <c r="T2478" s="42" t="str">
        <f t="shared" si="121"/>
        <v/>
      </c>
    </row>
    <row r="2479" spans="16:20">
      <c r="P2479" s="41" t="str">
        <f t="shared" si="119"/>
        <v/>
      </c>
      <c r="Q2479" s="41" t="str">
        <f t="shared" si="120"/>
        <v/>
      </c>
      <c r="R2479" s="41" t="str">
        <f>IFERROR(IF(K2479="handling and wharfage",SUM(P2479:Q2479),IF(OR(K2479="tank",K2479="car",K2479="boat"),INDEX(Rate!$B$4:$M$25,MATCH('Line&amp;Pheonix'!N2479,Rate!$A$4:$A$25,0),MATCH('Line&amp;Pheonix'!L2479,Rate!$B$3:$M$3,0))*O2479*0.8,INDEX(Rate!$B$4:$M$25,MATCH('Line&amp;Pheonix'!N2479,Rate!$A$4:$A$25,0),MATCH('Line&amp;Pheonix'!L2479,Rate!$B$3:$M$3,0))*O2479)),"")</f>
        <v/>
      </c>
      <c r="T2479" s="42" t="str">
        <f t="shared" si="121"/>
        <v/>
      </c>
    </row>
    <row r="2480" spans="16:20">
      <c r="P2480" s="41" t="str">
        <f t="shared" si="119"/>
        <v/>
      </c>
      <c r="Q2480" s="41" t="str">
        <f t="shared" si="120"/>
        <v/>
      </c>
      <c r="R2480" s="41" t="str">
        <f>IFERROR(IF(K2480="handling and wharfage",SUM(P2480:Q2480),IF(OR(K2480="tank",K2480="car",K2480="boat"),INDEX(Rate!$B$4:$M$25,MATCH('Line&amp;Pheonix'!N2480,Rate!$A$4:$A$25,0),MATCH('Line&amp;Pheonix'!L2480,Rate!$B$3:$M$3,0))*O2480*0.8,INDEX(Rate!$B$4:$M$25,MATCH('Line&amp;Pheonix'!N2480,Rate!$A$4:$A$25,0),MATCH('Line&amp;Pheonix'!L2480,Rate!$B$3:$M$3,0))*O2480)),"")</f>
        <v/>
      </c>
      <c r="T2480" s="42" t="str">
        <f t="shared" si="121"/>
        <v/>
      </c>
    </row>
    <row r="2481" spans="16:20">
      <c r="P2481" s="41" t="str">
        <f t="shared" si="119"/>
        <v/>
      </c>
      <c r="Q2481" s="41" t="str">
        <f t="shared" si="120"/>
        <v/>
      </c>
      <c r="R2481" s="41" t="str">
        <f>IFERROR(IF(K2481="handling and wharfage",SUM(P2481:Q2481),IF(OR(K2481="tank",K2481="car",K2481="boat"),INDEX(Rate!$B$4:$M$25,MATCH('Line&amp;Pheonix'!N2481,Rate!$A$4:$A$25,0),MATCH('Line&amp;Pheonix'!L2481,Rate!$B$3:$M$3,0))*O2481*0.8,INDEX(Rate!$B$4:$M$25,MATCH('Line&amp;Pheonix'!N2481,Rate!$A$4:$A$25,0),MATCH('Line&amp;Pheonix'!L2481,Rate!$B$3:$M$3,0))*O2481)),"")</f>
        <v/>
      </c>
      <c r="T2481" s="42" t="str">
        <f t="shared" si="121"/>
        <v/>
      </c>
    </row>
    <row r="2482" spans="16:20">
      <c r="P2482" s="41" t="str">
        <f t="shared" ref="P2482:P2545" si="122">IF(OR(K2482="handling and wharfage",K2482="rau handling and wharfage"),O2482*42.1,"")</f>
        <v/>
      </c>
      <c r="Q2482" s="41" t="str">
        <f t="shared" ref="Q2482:Q2545" si="123">IF(K2482&lt;&gt;"handling and wharfage","",O2482*3.5)</f>
        <v/>
      </c>
      <c r="R2482" s="41" t="str">
        <f>IFERROR(IF(K2482="handling and wharfage",SUM(P2482:Q2482),IF(OR(K2482="tank",K2482="car",K2482="boat"),INDEX(Rate!$B$4:$M$25,MATCH('Line&amp;Pheonix'!N2482,Rate!$A$4:$A$25,0),MATCH('Line&amp;Pheonix'!L2482,Rate!$B$3:$M$3,0))*O2482*0.8,INDEX(Rate!$B$4:$M$25,MATCH('Line&amp;Pheonix'!N2482,Rate!$A$4:$A$25,0),MATCH('Line&amp;Pheonix'!L2482,Rate!$B$3:$M$3,0))*O2482)),"")</f>
        <v/>
      </c>
      <c r="T2482" s="42" t="str">
        <f t="shared" ref="T2482:T2545" si="124">IF(ISBLANK(K2482),"",IF(K2482&lt;&gt;"handling and wharfage","F0070000061A","E31180000331"))</f>
        <v/>
      </c>
    </row>
    <row r="2483" spans="16:20">
      <c r="P2483" s="41" t="str">
        <f t="shared" si="122"/>
        <v/>
      </c>
      <c r="Q2483" s="41" t="str">
        <f t="shared" si="123"/>
        <v/>
      </c>
      <c r="R2483" s="41" t="str">
        <f>IFERROR(IF(K2483="handling and wharfage",SUM(P2483:Q2483),IF(OR(K2483="tank",K2483="car",K2483="boat"),INDEX(Rate!$B$4:$M$25,MATCH('Line&amp;Pheonix'!N2483,Rate!$A$4:$A$25,0),MATCH('Line&amp;Pheonix'!L2483,Rate!$B$3:$M$3,0))*O2483*0.8,INDEX(Rate!$B$4:$M$25,MATCH('Line&amp;Pheonix'!N2483,Rate!$A$4:$A$25,0),MATCH('Line&amp;Pheonix'!L2483,Rate!$B$3:$M$3,0))*O2483)),"")</f>
        <v/>
      </c>
      <c r="T2483" s="42" t="str">
        <f t="shared" si="124"/>
        <v/>
      </c>
    </row>
    <row r="2484" spans="16:20">
      <c r="P2484" s="41" t="str">
        <f t="shared" si="122"/>
        <v/>
      </c>
      <c r="Q2484" s="41" t="str">
        <f t="shared" si="123"/>
        <v/>
      </c>
      <c r="R2484" s="41" t="str">
        <f>IFERROR(IF(K2484="handling and wharfage",SUM(P2484:Q2484),IF(OR(K2484="tank",K2484="car",K2484="boat"),INDEX(Rate!$B$4:$M$25,MATCH('Line&amp;Pheonix'!N2484,Rate!$A$4:$A$25,0),MATCH('Line&amp;Pheonix'!L2484,Rate!$B$3:$M$3,0))*O2484*0.8,INDEX(Rate!$B$4:$M$25,MATCH('Line&amp;Pheonix'!N2484,Rate!$A$4:$A$25,0),MATCH('Line&amp;Pheonix'!L2484,Rate!$B$3:$M$3,0))*O2484)),"")</f>
        <v/>
      </c>
      <c r="T2484" s="42" t="str">
        <f t="shared" si="124"/>
        <v/>
      </c>
    </row>
    <row r="2485" spans="16:20">
      <c r="P2485" s="41" t="str">
        <f t="shared" si="122"/>
        <v/>
      </c>
      <c r="Q2485" s="41" t="str">
        <f t="shared" si="123"/>
        <v/>
      </c>
      <c r="R2485" s="41" t="str">
        <f>IFERROR(IF(K2485="handling and wharfage",SUM(P2485:Q2485),IF(OR(K2485="tank",K2485="car",K2485="boat"),INDEX(Rate!$B$4:$M$25,MATCH('Line&amp;Pheonix'!N2485,Rate!$A$4:$A$25,0),MATCH('Line&amp;Pheonix'!L2485,Rate!$B$3:$M$3,0))*O2485*0.8,INDEX(Rate!$B$4:$M$25,MATCH('Line&amp;Pheonix'!N2485,Rate!$A$4:$A$25,0),MATCH('Line&amp;Pheonix'!L2485,Rate!$B$3:$M$3,0))*O2485)),"")</f>
        <v/>
      </c>
      <c r="T2485" s="42" t="str">
        <f t="shared" si="124"/>
        <v/>
      </c>
    </row>
    <row r="2486" spans="16:20">
      <c r="P2486" s="41" t="str">
        <f t="shared" si="122"/>
        <v/>
      </c>
      <c r="Q2486" s="41" t="str">
        <f t="shared" si="123"/>
        <v/>
      </c>
      <c r="R2486" s="41" t="str">
        <f>IFERROR(IF(K2486="handling and wharfage",SUM(P2486:Q2486),IF(OR(K2486="tank",K2486="car",K2486="boat"),INDEX(Rate!$B$4:$M$25,MATCH('Line&amp;Pheonix'!N2486,Rate!$A$4:$A$25,0),MATCH('Line&amp;Pheonix'!L2486,Rate!$B$3:$M$3,0))*O2486*0.8,INDEX(Rate!$B$4:$M$25,MATCH('Line&amp;Pheonix'!N2486,Rate!$A$4:$A$25,0),MATCH('Line&amp;Pheonix'!L2486,Rate!$B$3:$M$3,0))*O2486)),"")</f>
        <v/>
      </c>
      <c r="T2486" s="42" t="str">
        <f t="shared" si="124"/>
        <v/>
      </c>
    </row>
    <row r="2487" spans="16:20">
      <c r="P2487" s="41" t="str">
        <f t="shared" si="122"/>
        <v/>
      </c>
      <c r="Q2487" s="41" t="str">
        <f t="shared" si="123"/>
        <v/>
      </c>
      <c r="R2487" s="41" t="str">
        <f>IFERROR(IF(K2487="handling and wharfage",SUM(P2487:Q2487),IF(OR(K2487="tank",K2487="car",K2487="boat"),INDEX(Rate!$B$4:$M$25,MATCH('Line&amp;Pheonix'!N2487,Rate!$A$4:$A$25,0),MATCH('Line&amp;Pheonix'!L2487,Rate!$B$3:$M$3,0))*O2487*0.8,INDEX(Rate!$B$4:$M$25,MATCH('Line&amp;Pheonix'!N2487,Rate!$A$4:$A$25,0),MATCH('Line&amp;Pheonix'!L2487,Rate!$B$3:$M$3,0))*O2487)),"")</f>
        <v/>
      </c>
      <c r="T2487" s="42" t="str">
        <f t="shared" si="124"/>
        <v/>
      </c>
    </row>
    <row r="2488" spans="16:20">
      <c r="P2488" s="41" t="str">
        <f t="shared" si="122"/>
        <v/>
      </c>
      <c r="Q2488" s="41" t="str">
        <f t="shared" si="123"/>
        <v/>
      </c>
      <c r="R2488" s="41" t="str">
        <f>IFERROR(IF(K2488="handling and wharfage",SUM(P2488:Q2488),IF(OR(K2488="tank",K2488="car",K2488="boat"),INDEX(Rate!$B$4:$M$25,MATCH('Line&amp;Pheonix'!N2488,Rate!$A$4:$A$25,0),MATCH('Line&amp;Pheonix'!L2488,Rate!$B$3:$M$3,0))*O2488*0.8,INDEX(Rate!$B$4:$M$25,MATCH('Line&amp;Pheonix'!N2488,Rate!$A$4:$A$25,0),MATCH('Line&amp;Pheonix'!L2488,Rate!$B$3:$M$3,0))*O2488)),"")</f>
        <v/>
      </c>
      <c r="T2488" s="42" t="str">
        <f t="shared" si="124"/>
        <v/>
      </c>
    </row>
    <row r="2489" spans="16:20">
      <c r="P2489" s="41" t="str">
        <f t="shared" si="122"/>
        <v/>
      </c>
      <c r="Q2489" s="41" t="str">
        <f t="shared" si="123"/>
        <v/>
      </c>
      <c r="R2489" s="41" t="str">
        <f>IFERROR(IF(K2489="handling and wharfage",SUM(P2489:Q2489),IF(OR(K2489="tank",K2489="car",K2489="boat"),INDEX(Rate!$B$4:$M$25,MATCH('Line&amp;Pheonix'!N2489,Rate!$A$4:$A$25,0),MATCH('Line&amp;Pheonix'!L2489,Rate!$B$3:$M$3,0))*O2489*0.8,INDEX(Rate!$B$4:$M$25,MATCH('Line&amp;Pheonix'!N2489,Rate!$A$4:$A$25,0),MATCH('Line&amp;Pheonix'!L2489,Rate!$B$3:$M$3,0))*O2489)),"")</f>
        <v/>
      </c>
      <c r="T2489" s="42" t="str">
        <f t="shared" si="124"/>
        <v/>
      </c>
    </row>
    <row r="2490" spans="16:20">
      <c r="P2490" s="41" t="str">
        <f t="shared" si="122"/>
        <v/>
      </c>
      <c r="Q2490" s="41" t="str">
        <f t="shared" si="123"/>
        <v/>
      </c>
      <c r="R2490" s="41" t="str">
        <f>IFERROR(IF(K2490="handling and wharfage",SUM(P2490:Q2490),IF(OR(K2490="tank",K2490="car",K2490="boat"),INDEX(Rate!$B$4:$M$25,MATCH('Line&amp;Pheonix'!N2490,Rate!$A$4:$A$25,0),MATCH('Line&amp;Pheonix'!L2490,Rate!$B$3:$M$3,0))*O2490*0.8,INDEX(Rate!$B$4:$M$25,MATCH('Line&amp;Pheonix'!N2490,Rate!$A$4:$A$25,0),MATCH('Line&amp;Pheonix'!L2490,Rate!$B$3:$M$3,0))*O2490)),"")</f>
        <v/>
      </c>
      <c r="T2490" s="42" t="str">
        <f t="shared" si="124"/>
        <v/>
      </c>
    </row>
    <row r="2491" spans="16:20">
      <c r="P2491" s="41" t="str">
        <f t="shared" si="122"/>
        <v/>
      </c>
      <c r="Q2491" s="41" t="str">
        <f t="shared" si="123"/>
        <v/>
      </c>
      <c r="R2491" s="41" t="str">
        <f>IFERROR(IF(K2491="handling and wharfage",SUM(P2491:Q2491),IF(OR(K2491="tank",K2491="car",K2491="boat"),INDEX(Rate!$B$4:$M$25,MATCH('Line&amp;Pheonix'!N2491,Rate!$A$4:$A$25,0),MATCH('Line&amp;Pheonix'!L2491,Rate!$B$3:$M$3,0))*O2491*0.8,INDEX(Rate!$B$4:$M$25,MATCH('Line&amp;Pheonix'!N2491,Rate!$A$4:$A$25,0),MATCH('Line&amp;Pheonix'!L2491,Rate!$B$3:$M$3,0))*O2491)),"")</f>
        <v/>
      </c>
      <c r="T2491" s="42" t="str">
        <f t="shared" si="124"/>
        <v/>
      </c>
    </row>
    <row r="2492" spans="16:20">
      <c r="P2492" s="41" t="str">
        <f t="shared" si="122"/>
        <v/>
      </c>
      <c r="Q2492" s="41" t="str">
        <f t="shared" si="123"/>
        <v/>
      </c>
      <c r="R2492" s="41" t="str">
        <f>IFERROR(IF(K2492="handling and wharfage",SUM(P2492:Q2492),IF(OR(K2492="tank",K2492="car",K2492="boat"),INDEX(Rate!$B$4:$M$25,MATCH('Line&amp;Pheonix'!N2492,Rate!$A$4:$A$25,0),MATCH('Line&amp;Pheonix'!L2492,Rate!$B$3:$M$3,0))*O2492*0.8,INDEX(Rate!$B$4:$M$25,MATCH('Line&amp;Pheonix'!N2492,Rate!$A$4:$A$25,0),MATCH('Line&amp;Pheonix'!L2492,Rate!$B$3:$M$3,0))*O2492)),"")</f>
        <v/>
      </c>
      <c r="T2492" s="42" t="str">
        <f t="shared" si="124"/>
        <v/>
      </c>
    </row>
    <row r="2493" spans="16:20">
      <c r="P2493" s="41" t="str">
        <f t="shared" si="122"/>
        <v/>
      </c>
      <c r="Q2493" s="41" t="str">
        <f t="shared" si="123"/>
        <v/>
      </c>
      <c r="R2493" s="41" t="str">
        <f>IFERROR(IF(K2493="handling and wharfage",SUM(P2493:Q2493),IF(OR(K2493="tank",K2493="car",K2493="boat"),INDEX(Rate!$B$4:$M$25,MATCH('Line&amp;Pheonix'!N2493,Rate!$A$4:$A$25,0),MATCH('Line&amp;Pheonix'!L2493,Rate!$B$3:$M$3,0))*O2493*0.8,INDEX(Rate!$B$4:$M$25,MATCH('Line&amp;Pheonix'!N2493,Rate!$A$4:$A$25,0),MATCH('Line&amp;Pheonix'!L2493,Rate!$B$3:$M$3,0))*O2493)),"")</f>
        <v/>
      </c>
      <c r="T2493" s="42" t="str">
        <f t="shared" si="124"/>
        <v/>
      </c>
    </row>
    <row r="2494" spans="16:20">
      <c r="P2494" s="41" t="str">
        <f t="shared" si="122"/>
        <v/>
      </c>
      <c r="Q2494" s="41" t="str">
        <f t="shared" si="123"/>
        <v/>
      </c>
      <c r="R2494" s="41" t="str">
        <f>IFERROR(IF(K2494="handling and wharfage",SUM(P2494:Q2494),IF(OR(K2494="tank",K2494="car",K2494="boat"),INDEX(Rate!$B$4:$M$25,MATCH('Line&amp;Pheonix'!N2494,Rate!$A$4:$A$25,0),MATCH('Line&amp;Pheonix'!L2494,Rate!$B$3:$M$3,0))*O2494*0.8,INDEX(Rate!$B$4:$M$25,MATCH('Line&amp;Pheonix'!N2494,Rate!$A$4:$A$25,0),MATCH('Line&amp;Pheonix'!L2494,Rate!$B$3:$M$3,0))*O2494)),"")</f>
        <v/>
      </c>
      <c r="T2494" s="42" t="str">
        <f t="shared" si="124"/>
        <v/>
      </c>
    </row>
    <row r="2495" spans="16:20">
      <c r="P2495" s="41" t="str">
        <f t="shared" si="122"/>
        <v/>
      </c>
      <c r="Q2495" s="41" t="str">
        <f t="shared" si="123"/>
        <v/>
      </c>
      <c r="R2495" s="41" t="str">
        <f>IFERROR(IF(K2495="handling and wharfage",SUM(P2495:Q2495),IF(OR(K2495="tank",K2495="car",K2495="boat"),INDEX(Rate!$B$4:$M$25,MATCH('Line&amp;Pheonix'!N2495,Rate!$A$4:$A$25,0),MATCH('Line&amp;Pheonix'!L2495,Rate!$B$3:$M$3,0))*O2495*0.8,INDEX(Rate!$B$4:$M$25,MATCH('Line&amp;Pheonix'!N2495,Rate!$A$4:$A$25,0),MATCH('Line&amp;Pheonix'!L2495,Rate!$B$3:$M$3,0))*O2495)),"")</f>
        <v/>
      </c>
      <c r="T2495" s="42" t="str">
        <f t="shared" si="124"/>
        <v/>
      </c>
    </row>
    <row r="2496" spans="16:20">
      <c r="P2496" s="41" t="str">
        <f t="shared" si="122"/>
        <v/>
      </c>
      <c r="Q2496" s="41" t="str">
        <f t="shared" si="123"/>
        <v/>
      </c>
      <c r="R2496" s="41" t="str">
        <f>IFERROR(IF(K2496="handling and wharfage",SUM(P2496:Q2496),IF(OR(K2496="tank",K2496="car",K2496="boat"),INDEX(Rate!$B$4:$M$25,MATCH('Line&amp;Pheonix'!N2496,Rate!$A$4:$A$25,0),MATCH('Line&amp;Pheonix'!L2496,Rate!$B$3:$M$3,0))*O2496*0.8,INDEX(Rate!$B$4:$M$25,MATCH('Line&amp;Pheonix'!N2496,Rate!$A$4:$A$25,0),MATCH('Line&amp;Pheonix'!L2496,Rate!$B$3:$M$3,0))*O2496)),"")</f>
        <v/>
      </c>
      <c r="T2496" s="42" t="str">
        <f t="shared" si="124"/>
        <v/>
      </c>
    </row>
    <row r="2497" spans="16:20">
      <c r="P2497" s="41" t="str">
        <f t="shared" si="122"/>
        <v/>
      </c>
      <c r="Q2497" s="41" t="str">
        <f t="shared" si="123"/>
        <v/>
      </c>
      <c r="R2497" s="41" t="str">
        <f>IFERROR(IF(K2497="handling and wharfage",SUM(P2497:Q2497),IF(OR(K2497="tank",K2497="car",K2497="boat"),INDEX(Rate!$B$4:$M$25,MATCH('Line&amp;Pheonix'!N2497,Rate!$A$4:$A$25,0),MATCH('Line&amp;Pheonix'!L2497,Rate!$B$3:$M$3,0))*O2497*0.8,INDEX(Rate!$B$4:$M$25,MATCH('Line&amp;Pheonix'!N2497,Rate!$A$4:$A$25,0),MATCH('Line&amp;Pheonix'!L2497,Rate!$B$3:$M$3,0))*O2497)),"")</f>
        <v/>
      </c>
      <c r="T2497" s="42" t="str">
        <f t="shared" si="124"/>
        <v/>
      </c>
    </row>
    <row r="2498" spans="16:20">
      <c r="P2498" s="41" t="str">
        <f t="shared" si="122"/>
        <v/>
      </c>
      <c r="Q2498" s="41" t="str">
        <f t="shared" si="123"/>
        <v/>
      </c>
      <c r="R2498" s="41" t="str">
        <f>IFERROR(IF(K2498="handling and wharfage",SUM(P2498:Q2498),IF(OR(K2498="tank",K2498="car",K2498="boat"),INDEX(Rate!$B$4:$M$25,MATCH('Line&amp;Pheonix'!N2498,Rate!$A$4:$A$25,0),MATCH('Line&amp;Pheonix'!L2498,Rate!$B$3:$M$3,0))*O2498*0.8,INDEX(Rate!$B$4:$M$25,MATCH('Line&amp;Pheonix'!N2498,Rate!$A$4:$A$25,0),MATCH('Line&amp;Pheonix'!L2498,Rate!$B$3:$M$3,0))*O2498)),"")</f>
        <v/>
      </c>
      <c r="T2498" s="42" t="str">
        <f t="shared" si="124"/>
        <v/>
      </c>
    </row>
    <row r="2499" spans="16:20">
      <c r="P2499" s="41" t="str">
        <f t="shared" si="122"/>
        <v/>
      </c>
      <c r="Q2499" s="41" t="str">
        <f t="shared" si="123"/>
        <v/>
      </c>
      <c r="R2499" s="41" t="str">
        <f>IFERROR(IF(K2499="handling and wharfage",SUM(P2499:Q2499),IF(OR(K2499="tank",K2499="car",K2499="boat"),INDEX(Rate!$B$4:$M$25,MATCH('Line&amp;Pheonix'!N2499,Rate!$A$4:$A$25,0),MATCH('Line&amp;Pheonix'!L2499,Rate!$B$3:$M$3,0))*O2499*0.8,INDEX(Rate!$B$4:$M$25,MATCH('Line&amp;Pheonix'!N2499,Rate!$A$4:$A$25,0),MATCH('Line&amp;Pheonix'!L2499,Rate!$B$3:$M$3,0))*O2499)),"")</f>
        <v/>
      </c>
      <c r="T2499" s="42" t="str">
        <f t="shared" si="124"/>
        <v/>
      </c>
    </row>
    <row r="2500" spans="16:20">
      <c r="P2500" s="41" t="str">
        <f t="shared" si="122"/>
        <v/>
      </c>
      <c r="Q2500" s="41" t="str">
        <f t="shared" si="123"/>
        <v/>
      </c>
      <c r="R2500" s="41" t="str">
        <f>IFERROR(IF(K2500="handling and wharfage",SUM(P2500:Q2500),IF(OR(K2500="tank",K2500="car",K2500="boat"),INDEX(Rate!$B$4:$M$25,MATCH('Line&amp;Pheonix'!N2500,Rate!$A$4:$A$25,0),MATCH('Line&amp;Pheonix'!L2500,Rate!$B$3:$M$3,0))*O2500*0.8,INDEX(Rate!$B$4:$M$25,MATCH('Line&amp;Pheonix'!N2500,Rate!$A$4:$A$25,0),MATCH('Line&amp;Pheonix'!L2500,Rate!$B$3:$M$3,0))*O2500)),"")</f>
        <v/>
      </c>
      <c r="T2500" s="42" t="str">
        <f t="shared" si="124"/>
        <v/>
      </c>
    </row>
    <row r="2501" spans="16:20">
      <c r="P2501" s="41" t="str">
        <f t="shared" si="122"/>
        <v/>
      </c>
      <c r="Q2501" s="41" t="str">
        <f t="shared" si="123"/>
        <v/>
      </c>
      <c r="R2501" s="41" t="str">
        <f>IFERROR(IF(K2501="handling and wharfage",SUM(P2501:Q2501),IF(OR(K2501="tank",K2501="car",K2501="boat"),INDEX(Rate!$B$4:$M$25,MATCH('Line&amp;Pheonix'!N2501,Rate!$A$4:$A$25,0),MATCH('Line&amp;Pheonix'!L2501,Rate!$B$3:$M$3,0))*O2501*0.8,INDEX(Rate!$B$4:$M$25,MATCH('Line&amp;Pheonix'!N2501,Rate!$A$4:$A$25,0),MATCH('Line&amp;Pheonix'!L2501,Rate!$B$3:$M$3,0))*O2501)),"")</f>
        <v/>
      </c>
      <c r="T2501" s="42" t="str">
        <f t="shared" si="124"/>
        <v/>
      </c>
    </row>
    <row r="2502" spans="16:20">
      <c r="P2502" s="41" t="str">
        <f t="shared" si="122"/>
        <v/>
      </c>
      <c r="Q2502" s="41" t="str">
        <f t="shared" si="123"/>
        <v/>
      </c>
      <c r="R2502" s="41" t="str">
        <f>IFERROR(IF(K2502="handling and wharfage",SUM(P2502:Q2502),IF(OR(K2502="tank",K2502="car",K2502="boat"),INDEX(Rate!$B$4:$M$25,MATCH('Line&amp;Pheonix'!N2502,Rate!$A$4:$A$25,0),MATCH('Line&amp;Pheonix'!L2502,Rate!$B$3:$M$3,0))*O2502*0.8,INDEX(Rate!$B$4:$M$25,MATCH('Line&amp;Pheonix'!N2502,Rate!$A$4:$A$25,0),MATCH('Line&amp;Pheonix'!L2502,Rate!$B$3:$M$3,0))*O2502)),"")</f>
        <v/>
      </c>
      <c r="T2502" s="42" t="str">
        <f t="shared" si="124"/>
        <v/>
      </c>
    </row>
    <row r="2503" spans="16:20">
      <c r="P2503" s="41" t="str">
        <f t="shared" si="122"/>
        <v/>
      </c>
      <c r="Q2503" s="41" t="str">
        <f t="shared" si="123"/>
        <v/>
      </c>
      <c r="R2503" s="41" t="str">
        <f>IFERROR(IF(K2503="handling and wharfage",SUM(P2503:Q2503),IF(OR(K2503="tank",K2503="car",K2503="boat"),INDEX(Rate!$B$4:$M$25,MATCH('Line&amp;Pheonix'!N2503,Rate!$A$4:$A$25,0),MATCH('Line&amp;Pheonix'!L2503,Rate!$B$3:$M$3,0))*O2503*0.8,INDEX(Rate!$B$4:$M$25,MATCH('Line&amp;Pheonix'!N2503,Rate!$A$4:$A$25,0),MATCH('Line&amp;Pheonix'!L2503,Rate!$B$3:$M$3,0))*O2503)),"")</f>
        <v/>
      </c>
      <c r="T2503" s="42" t="str">
        <f t="shared" si="124"/>
        <v/>
      </c>
    </row>
    <row r="2504" spans="16:20">
      <c r="P2504" s="41" t="str">
        <f t="shared" si="122"/>
        <v/>
      </c>
      <c r="Q2504" s="41" t="str">
        <f t="shared" si="123"/>
        <v/>
      </c>
      <c r="R2504" s="41" t="str">
        <f>IFERROR(IF(K2504="handling and wharfage",SUM(P2504:Q2504),IF(OR(K2504="tank",K2504="car",K2504="boat"),INDEX(Rate!$B$4:$M$25,MATCH('Line&amp;Pheonix'!N2504,Rate!$A$4:$A$25,0),MATCH('Line&amp;Pheonix'!L2504,Rate!$B$3:$M$3,0))*O2504*0.8,INDEX(Rate!$B$4:$M$25,MATCH('Line&amp;Pheonix'!N2504,Rate!$A$4:$A$25,0),MATCH('Line&amp;Pheonix'!L2504,Rate!$B$3:$M$3,0))*O2504)),"")</f>
        <v/>
      </c>
      <c r="T2504" s="42" t="str">
        <f t="shared" si="124"/>
        <v/>
      </c>
    </row>
    <row r="2505" spans="16:20">
      <c r="P2505" s="41" t="str">
        <f t="shared" si="122"/>
        <v/>
      </c>
      <c r="Q2505" s="41" t="str">
        <f t="shared" si="123"/>
        <v/>
      </c>
      <c r="R2505" s="41" t="str">
        <f>IFERROR(IF(K2505="handling and wharfage",SUM(P2505:Q2505),IF(OR(K2505="tank",K2505="car",K2505="boat"),INDEX(Rate!$B$4:$M$25,MATCH('Line&amp;Pheonix'!N2505,Rate!$A$4:$A$25,0),MATCH('Line&amp;Pheonix'!L2505,Rate!$B$3:$M$3,0))*O2505*0.8,INDEX(Rate!$B$4:$M$25,MATCH('Line&amp;Pheonix'!N2505,Rate!$A$4:$A$25,0),MATCH('Line&amp;Pheonix'!L2505,Rate!$B$3:$M$3,0))*O2505)),"")</f>
        <v/>
      </c>
      <c r="T2505" s="42" t="str">
        <f t="shared" si="124"/>
        <v/>
      </c>
    </row>
    <row r="2506" spans="16:20">
      <c r="P2506" s="41" t="str">
        <f t="shared" si="122"/>
        <v/>
      </c>
      <c r="Q2506" s="41" t="str">
        <f t="shared" si="123"/>
        <v/>
      </c>
      <c r="R2506" s="41" t="str">
        <f>IFERROR(IF(K2506="handling and wharfage",SUM(P2506:Q2506),IF(OR(K2506="tank",K2506="car",K2506="boat"),INDEX(Rate!$B$4:$M$25,MATCH('Line&amp;Pheonix'!N2506,Rate!$A$4:$A$25,0),MATCH('Line&amp;Pheonix'!L2506,Rate!$B$3:$M$3,0))*O2506*0.8,INDEX(Rate!$B$4:$M$25,MATCH('Line&amp;Pheonix'!N2506,Rate!$A$4:$A$25,0),MATCH('Line&amp;Pheonix'!L2506,Rate!$B$3:$M$3,0))*O2506)),"")</f>
        <v/>
      </c>
      <c r="T2506" s="42" t="str">
        <f t="shared" si="124"/>
        <v/>
      </c>
    </row>
    <row r="2507" spans="16:20">
      <c r="P2507" s="41" t="str">
        <f t="shared" si="122"/>
        <v/>
      </c>
      <c r="Q2507" s="41" t="str">
        <f t="shared" si="123"/>
        <v/>
      </c>
      <c r="R2507" s="41" t="str">
        <f>IFERROR(IF(K2507="handling and wharfage",SUM(P2507:Q2507),IF(OR(K2507="tank",K2507="car",K2507="boat"),INDEX(Rate!$B$4:$M$25,MATCH('Line&amp;Pheonix'!N2507,Rate!$A$4:$A$25,0),MATCH('Line&amp;Pheonix'!L2507,Rate!$B$3:$M$3,0))*O2507*0.8,INDEX(Rate!$B$4:$M$25,MATCH('Line&amp;Pheonix'!N2507,Rate!$A$4:$A$25,0),MATCH('Line&amp;Pheonix'!L2507,Rate!$B$3:$M$3,0))*O2507)),"")</f>
        <v/>
      </c>
      <c r="T2507" s="42" t="str">
        <f t="shared" si="124"/>
        <v/>
      </c>
    </row>
    <row r="2508" spans="16:20">
      <c r="P2508" s="41" t="str">
        <f t="shared" si="122"/>
        <v/>
      </c>
      <c r="Q2508" s="41" t="str">
        <f t="shared" si="123"/>
        <v/>
      </c>
      <c r="R2508" s="41" t="str">
        <f>IFERROR(IF(K2508="handling and wharfage",SUM(P2508:Q2508),IF(OR(K2508="tank",K2508="car",K2508="boat"),INDEX(Rate!$B$4:$M$25,MATCH('Line&amp;Pheonix'!N2508,Rate!$A$4:$A$25,0),MATCH('Line&amp;Pheonix'!L2508,Rate!$B$3:$M$3,0))*O2508*0.8,INDEX(Rate!$B$4:$M$25,MATCH('Line&amp;Pheonix'!N2508,Rate!$A$4:$A$25,0),MATCH('Line&amp;Pheonix'!L2508,Rate!$B$3:$M$3,0))*O2508)),"")</f>
        <v/>
      </c>
      <c r="T2508" s="42" t="str">
        <f t="shared" si="124"/>
        <v/>
      </c>
    </row>
    <row r="2509" spans="16:20">
      <c r="P2509" s="41" t="str">
        <f t="shared" si="122"/>
        <v/>
      </c>
      <c r="Q2509" s="41" t="str">
        <f t="shared" si="123"/>
        <v/>
      </c>
      <c r="R2509" s="41" t="str">
        <f>IFERROR(IF(K2509="handling and wharfage",SUM(P2509:Q2509),IF(OR(K2509="tank",K2509="car",K2509="boat"),INDEX(Rate!$B$4:$M$25,MATCH('Line&amp;Pheonix'!N2509,Rate!$A$4:$A$25,0),MATCH('Line&amp;Pheonix'!L2509,Rate!$B$3:$M$3,0))*O2509*0.8,INDEX(Rate!$B$4:$M$25,MATCH('Line&amp;Pheonix'!N2509,Rate!$A$4:$A$25,0),MATCH('Line&amp;Pheonix'!L2509,Rate!$B$3:$M$3,0))*O2509)),"")</f>
        <v/>
      </c>
      <c r="T2509" s="42" t="str">
        <f t="shared" si="124"/>
        <v/>
      </c>
    </row>
    <row r="2510" spans="16:20">
      <c r="P2510" s="41" t="str">
        <f t="shared" si="122"/>
        <v/>
      </c>
      <c r="Q2510" s="41" t="str">
        <f t="shared" si="123"/>
        <v/>
      </c>
      <c r="R2510" s="41" t="str">
        <f>IFERROR(IF(K2510="handling and wharfage",SUM(P2510:Q2510),IF(OR(K2510="tank",K2510="car",K2510="boat"),INDEX(Rate!$B$4:$M$25,MATCH('Line&amp;Pheonix'!N2510,Rate!$A$4:$A$25,0),MATCH('Line&amp;Pheonix'!L2510,Rate!$B$3:$M$3,0))*O2510*0.8,INDEX(Rate!$B$4:$M$25,MATCH('Line&amp;Pheonix'!N2510,Rate!$A$4:$A$25,0),MATCH('Line&amp;Pheonix'!L2510,Rate!$B$3:$M$3,0))*O2510)),"")</f>
        <v/>
      </c>
      <c r="T2510" s="42" t="str">
        <f t="shared" si="124"/>
        <v/>
      </c>
    </row>
    <row r="2511" spans="16:20">
      <c r="P2511" s="41" t="str">
        <f t="shared" si="122"/>
        <v/>
      </c>
      <c r="Q2511" s="41" t="str">
        <f t="shared" si="123"/>
        <v/>
      </c>
      <c r="R2511" s="41" t="str">
        <f>IFERROR(IF(K2511="handling and wharfage",SUM(P2511:Q2511),IF(OR(K2511="tank",K2511="car",K2511="boat"),INDEX(Rate!$B$4:$M$25,MATCH('Line&amp;Pheonix'!N2511,Rate!$A$4:$A$25,0),MATCH('Line&amp;Pheonix'!L2511,Rate!$B$3:$M$3,0))*O2511*0.8,INDEX(Rate!$B$4:$M$25,MATCH('Line&amp;Pheonix'!N2511,Rate!$A$4:$A$25,0),MATCH('Line&amp;Pheonix'!L2511,Rate!$B$3:$M$3,0))*O2511)),"")</f>
        <v/>
      </c>
      <c r="T2511" s="42" t="str">
        <f t="shared" si="124"/>
        <v/>
      </c>
    </row>
    <row r="2512" spans="16:20">
      <c r="P2512" s="41" t="str">
        <f t="shared" si="122"/>
        <v/>
      </c>
      <c r="Q2512" s="41" t="str">
        <f t="shared" si="123"/>
        <v/>
      </c>
      <c r="R2512" s="41" t="str">
        <f>IFERROR(IF(K2512="handling and wharfage",SUM(P2512:Q2512),IF(OR(K2512="tank",K2512="car",K2512="boat"),INDEX(Rate!$B$4:$M$25,MATCH('Line&amp;Pheonix'!N2512,Rate!$A$4:$A$25,0),MATCH('Line&amp;Pheonix'!L2512,Rate!$B$3:$M$3,0))*O2512*0.8,INDEX(Rate!$B$4:$M$25,MATCH('Line&amp;Pheonix'!N2512,Rate!$A$4:$A$25,0),MATCH('Line&amp;Pheonix'!L2512,Rate!$B$3:$M$3,0))*O2512)),"")</f>
        <v/>
      </c>
      <c r="T2512" s="42" t="str">
        <f t="shared" si="124"/>
        <v/>
      </c>
    </row>
    <row r="2513" spans="16:20">
      <c r="P2513" s="41" t="str">
        <f t="shared" si="122"/>
        <v/>
      </c>
      <c r="Q2513" s="41" t="str">
        <f t="shared" si="123"/>
        <v/>
      </c>
      <c r="R2513" s="41" t="str">
        <f>IFERROR(IF(K2513="handling and wharfage",SUM(P2513:Q2513),IF(OR(K2513="tank",K2513="car",K2513="boat"),INDEX(Rate!$B$4:$M$25,MATCH('Line&amp;Pheonix'!N2513,Rate!$A$4:$A$25,0),MATCH('Line&amp;Pheonix'!L2513,Rate!$B$3:$M$3,0))*O2513*0.8,INDEX(Rate!$B$4:$M$25,MATCH('Line&amp;Pheonix'!N2513,Rate!$A$4:$A$25,0),MATCH('Line&amp;Pheonix'!L2513,Rate!$B$3:$M$3,0))*O2513)),"")</f>
        <v/>
      </c>
      <c r="T2513" s="42" t="str">
        <f t="shared" si="124"/>
        <v/>
      </c>
    </row>
    <row r="2514" spans="16:20">
      <c r="P2514" s="41" t="str">
        <f t="shared" si="122"/>
        <v/>
      </c>
      <c r="Q2514" s="41" t="str">
        <f t="shared" si="123"/>
        <v/>
      </c>
      <c r="R2514" s="41" t="str">
        <f>IFERROR(IF(K2514="handling and wharfage",SUM(P2514:Q2514),IF(OR(K2514="tank",K2514="car",K2514="boat"),INDEX(Rate!$B$4:$M$25,MATCH('Line&amp;Pheonix'!N2514,Rate!$A$4:$A$25,0),MATCH('Line&amp;Pheonix'!L2514,Rate!$B$3:$M$3,0))*O2514*0.8,INDEX(Rate!$B$4:$M$25,MATCH('Line&amp;Pheonix'!N2514,Rate!$A$4:$A$25,0),MATCH('Line&amp;Pheonix'!L2514,Rate!$B$3:$M$3,0))*O2514)),"")</f>
        <v/>
      </c>
      <c r="T2514" s="42" t="str">
        <f t="shared" si="124"/>
        <v/>
      </c>
    </row>
    <row r="2515" spans="16:20">
      <c r="P2515" s="41" t="str">
        <f t="shared" si="122"/>
        <v/>
      </c>
      <c r="Q2515" s="41" t="str">
        <f t="shared" si="123"/>
        <v/>
      </c>
      <c r="R2515" s="41" t="str">
        <f>IFERROR(IF(K2515="handling and wharfage",SUM(P2515:Q2515),IF(OR(K2515="tank",K2515="car",K2515="boat"),INDEX(Rate!$B$4:$M$25,MATCH('Line&amp;Pheonix'!N2515,Rate!$A$4:$A$25,0),MATCH('Line&amp;Pheonix'!L2515,Rate!$B$3:$M$3,0))*O2515*0.8,INDEX(Rate!$B$4:$M$25,MATCH('Line&amp;Pheonix'!N2515,Rate!$A$4:$A$25,0),MATCH('Line&amp;Pheonix'!L2515,Rate!$B$3:$M$3,0))*O2515)),"")</f>
        <v/>
      </c>
      <c r="T2515" s="42" t="str">
        <f t="shared" si="124"/>
        <v/>
      </c>
    </row>
    <row r="2516" spans="16:20">
      <c r="P2516" s="41" t="str">
        <f t="shared" si="122"/>
        <v/>
      </c>
      <c r="Q2516" s="41" t="str">
        <f t="shared" si="123"/>
        <v/>
      </c>
      <c r="R2516" s="41" t="str">
        <f>IFERROR(IF(K2516="handling and wharfage",SUM(P2516:Q2516),IF(OR(K2516="tank",K2516="car",K2516="boat"),INDEX(Rate!$B$4:$M$25,MATCH('Line&amp;Pheonix'!N2516,Rate!$A$4:$A$25,0),MATCH('Line&amp;Pheonix'!L2516,Rate!$B$3:$M$3,0))*O2516*0.8,INDEX(Rate!$B$4:$M$25,MATCH('Line&amp;Pheonix'!N2516,Rate!$A$4:$A$25,0),MATCH('Line&amp;Pheonix'!L2516,Rate!$B$3:$M$3,0))*O2516)),"")</f>
        <v/>
      </c>
      <c r="T2516" s="42" t="str">
        <f t="shared" si="124"/>
        <v/>
      </c>
    </row>
    <row r="2517" spans="16:20">
      <c r="P2517" s="41" t="str">
        <f t="shared" si="122"/>
        <v/>
      </c>
      <c r="Q2517" s="41" t="str">
        <f t="shared" si="123"/>
        <v/>
      </c>
      <c r="R2517" s="41" t="str">
        <f>IFERROR(IF(K2517="handling and wharfage",SUM(P2517:Q2517),IF(OR(K2517="tank",K2517="car",K2517="boat"),INDEX(Rate!$B$4:$M$25,MATCH('Line&amp;Pheonix'!N2517,Rate!$A$4:$A$25,0),MATCH('Line&amp;Pheonix'!L2517,Rate!$B$3:$M$3,0))*O2517*0.8,INDEX(Rate!$B$4:$M$25,MATCH('Line&amp;Pheonix'!N2517,Rate!$A$4:$A$25,0),MATCH('Line&amp;Pheonix'!L2517,Rate!$B$3:$M$3,0))*O2517)),"")</f>
        <v/>
      </c>
      <c r="T2517" s="42" t="str">
        <f t="shared" si="124"/>
        <v/>
      </c>
    </row>
    <row r="2518" spans="16:20">
      <c r="P2518" s="41" t="str">
        <f t="shared" si="122"/>
        <v/>
      </c>
      <c r="Q2518" s="41" t="str">
        <f t="shared" si="123"/>
        <v/>
      </c>
      <c r="R2518" s="41" t="str">
        <f>IFERROR(IF(K2518="handling and wharfage",SUM(P2518:Q2518),IF(OR(K2518="tank",K2518="car",K2518="boat"),INDEX(Rate!$B$4:$M$25,MATCH('Line&amp;Pheonix'!N2518,Rate!$A$4:$A$25,0),MATCH('Line&amp;Pheonix'!L2518,Rate!$B$3:$M$3,0))*O2518*0.8,INDEX(Rate!$B$4:$M$25,MATCH('Line&amp;Pheonix'!N2518,Rate!$A$4:$A$25,0),MATCH('Line&amp;Pheonix'!L2518,Rate!$B$3:$M$3,0))*O2518)),"")</f>
        <v/>
      </c>
      <c r="T2518" s="42" t="str">
        <f t="shared" si="124"/>
        <v/>
      </c>
    </row>
    <row r="2519" spans="16:20">
      <c r="P2519" s="41" t="str">
        <f t="shared" si="122"/>
        <v/>
      </c>
      <c r="Q2519" s="41" t="str">
        <f t="shared" si="123"/>
        <v/>
      </c>
      <c r="R2519" s="41" t="str">
        <f>IFERROR(IF(K2519="handling and wharfage",SUM(P2519:Q2519),IF(OR(K2519="tank",K2519="car",K2519="boat"),INDEX(Rate!$B$4:$M$25,MATCH('Line&amp;Pheonix'!N2519,Rate!$A$4:$A$25,0),MATCH('Line&amp;Pheonix'!L2519,Rate!$B$3:$M$3,0))*O2519*0.8,INDEX(Rate!$B$4:$M$25,MATCH('Line&amp;Pheonix'!N2519,Rate!$A$4:$A$25,0),MATCH('Line&amp;Pheonix'!L2519,Rate!$B$3:$M$3,0))*O2519)),"")</f>
        <v/>
      </c>
      <c r="T2519" s="42" t="str">
        <f t="shared" si="124"/>
        <v/>
      </c>
    </row>
    <row r="2520" spans="16:20">
      <c r="P2520" s="41" t="str">
        <f t="shared" si="122"/>
        <v/>
      </c>
      <c r="Q2520" s="41" t="str">
        <f t="shared" si="123"/>
        <v/>
      </c>
      <c r="R2520" s="41" t="str">
        <f>IFERROR(IF(K2520="handling and wharfage",SUM(P2520:Q2520),IF(OR(K2520="tank",K2520="car",K2520="boat"),INDEX(Rate!$B$4:$M$25,MATCH('Line&amp;Pheonix'!N2520,Rate!$A$4:$A$25,0),MATCH('Line&amp;Pheonix'!L2520,Rate!$B$3:$M$3,0))*O2520*0.8,INDEX(Rate!$B$4:$M$25,MATCH('Line&amp;Pheonix'!N2520,Rate!$A$4:$A$25,0),MATCH('Line&amp;Pheonix'!L2520,Rate!$B$3:$M$3,0))*O2520)),"")</f>
        <v/>
      </c>
      <c r="T2520" s="42" t="str">
        <f t="shared" si="124"/>
        <v/>
      </c>
    </row>
    <row r="2521" spans="16:20">
      <c r="P2521" s="41" t="str">
        <f t="shared" si="122"/>
        <v/>
      </c>
      <c r="Q2521" s="41" t="str">
        <f t="shared" si="123"/>
        <v/>
      </c>
      <c r="R2521" s="41" t="str">
        <f>IFERROR(IF(K2521="handling and wharfage",SUM(P2521:Q2521),IF(OR(K2521="tank",K2521="car",K2521="boat"),INDEX(Rate!$B$4:$M$25,MATCH('Line&amp;Pheonix'!N2521,Rate!$A$4:$A$25,0),MATCH('Line&amp;Pheonix'!L2521,Rate!$B$3:$M$3,0))*O2521*0.8,INDEX(Rate!$B$4:$M$25,MATCH('Line&amp;Pheonix'!N2521,Rate!$A$4:$A$25,0),MATCH('Line&amp;Pheonix'!L2521,Rate!$B$3:$M$3,0))*O2521)),"")</f>
        <v/>
      </c>
      <c r="T2521" s="42" t="str">
        <f t="shared" si="124"/>
        <v/>
      </c>
    </row>
    <row r="2522" spans="16:20">
      <c r="P2522" s="41" t="str">
        <f t="shared" si="122"/>
        <v/>
      </c>
      <c r="Q2522" s="41" t="str">
        <f t="shared" si="123"/>
        <v/>
      </c>
      <c r="R2522" s="41" t="str">
        <f>IFERROR(IF(K2522="handling and wharfage",SUM(P2522:Q2522),IF(OR(K2522="tank",K2522="car",K2522="boat"),INDEX(Rate!$B$4:$M$25,MATCH('Line&amp;Pheonix'!N2522,Rate!$A$4:$A$25,0),MATCH('Line&amp;Pheonix'!L2522,Rate!$B$3:$M$3,0))*O2522*0.8,INDEX(Rate!$B$4:$M$25,MATCH('Line&amp;Pheonix'!N2522,Rate!$A$4:$A$25,0),MATCH('Line&amp;Pheonix'!L2522,Rate!$B$3:$M$3,0))*O2522)),"")</f>
        <v/>
      </c>
      <c r="T2522" s="42" t="str">
        <f t="shared" si="124"/>
        <v/>
      </c>
    </row>
    <row r="2523" spans="16:20">
      <c r="P2523" s="41" t="str">
        <f t="shared" si="122"/>
        <v/>
      </c>
      <c r="Q2523" s="41" t="str">
        <f t="shared" si="123"/>
        <v/>
      </c>
      <c r="R2523" s="41" t="str">
        <f>IFERROR(IF(K2523="handling and wharfage",SUM(P2523:Q2523),IF(OR(K2523="tank",K2523="car",K2523="boat"),INDEX(Rate!$B$4:$M$25,MATCH('Line&amp;Pheonix'!N2523,Rate!$A$4:$A$25,0),MATCH('Line&amp;Pheonix'!L2523,Rate!$B$3:$M$3,0))*O2523*0.8,INDEX(Rate!$B$4:$M$25,MATCH('Line&amp;Pheonix'!N2523,Rate!$A$4:$A$25,0),MATCH('Line&amp;Pheonix'!L2523,Rate!$B$3:$M$3,0))*O2523)),"")</f>
        <v/>
      </c>
      <c r="T2523" s="42" t="str">
        <f t="shared" si="124"/>
        <v/>
      </c>
    </row>
    <row r="2524" spans="16:20">
      <c r="P2524" s="41" t="str">
        <f t="shared" si="122"/>
        <v/>
      </c>
      <c r="Q2524" s="41" t="str">
        <f t="shared" si="123"/>
        <v/>
      </c>
      <c r="R2524" s="41" t="str">
        <f>IFERROR(IF(K2524="handling and wharfage",SUM(P2524:Q2524),IF(OR(K2524="tank",K2524="car",K2524="boat"),INDEX(Rate!$B$4:$M$25,MATCH('Line&amp;Pheonix'!N2524,Rate!$A$4:$A$25,0),MATCH('Line&amp;Pheonix'!L2524,Rate!$B$3:$M$3,0))*O2524*0.8,INDEX(Rate!$B$4:$M$25,MATCH('Line&amp;Pheonix'!N2524,Rate!$A$4:$A$25,0),MATCH('Line&amp;Pheonix'!L2524,Rate!$B$3:$M$3,0))*O2524)),"")</f>
        <v/>
      </c>
      <c r="T2524" s="42" t="str">
        <f t="shared" si="124"/>
        <v/>
      </c>
    </row>
    <row r="2525" spans="16:20">
      <c r="P2525" s="41" t="str">
        <f t="shared" si="122"/>
        <v/>
      </c>
      <c r="Q2525" s="41" t="str">
        <f t="shared" si="123"/>
        <v/>
      </c>
      <c r="R2525" s="41" t="str">
        <f>IFERROR(IF(K2525="handling and wharfage",SUM(P2525:Q2525),IF(OR(K2525="tank",K2525="car",K2525="boat"),INDEX(Rate!$B$4:$M$25,MATCH('Line&amp;Pheonix'!N2525,Rate!$A$4:$A$25,0),MATCH('Line&amp;Pheonix'!L2525,Rate!$B$3:$M$3,0))*O2525*0.8,INDEX(Rate!$B$4:$M$25,MATCH('Line&amp;Pheonix'!N2525,Rate!$A$4:$A$25,0),MATCH('Line&amp;Pheonix'!L2525,Rate!$B$3:$M$3,0))*O2525)),"")</f>
        <v/>
      </c>
      <c r="T2525" s="42" t="str">
        <f t="shared" si="124"/>
        <v/>
      </c>
    </row>
    <row r="2526" spans="16:20">
      <c r="P2526" s="41" t="str">
        <f t="shared" si="122"/>
        <v/>
      </c>
      <c r="Q2526" s="41" t="str">
        <f t="shared" si="123"/>
        <v/>
      </c>
      <c r="R2526" s="41" t="str">
        <f>IFERROR(IF(K2526="handling and wharfage",SUM(P2526:Q2526),IF(OR(K2526="tank",K2526="car",K2526="boat"),INDEX(Rate!$B$4:$M$25,MATCH('Line&amp;Pheonix'!N2526,Rate!$A$4:$A$25,0),MATCH('Line&amp;Pheonix'!L2526,Rate!$B$3:$M$3,0))*O2526*0.8,INDEX(Rate!$B$4:$M$25,MATCH('Line&amp;Pheonix'!N2526,Rate!$A$4:$A$25,0),MATCH('Line&amp;Pheonix'!L2526,Rate!$B$3:$M$3,0))*O2526)),"")</f>
        <v/>
      </c>
      <c r="T2526" s="42" t="str">
        <f t="shared" si="124"/>
        <v/>
      </c>
    </row>
    <row r="2527" spans="16:20">
      <c r="P2527" s="41" t="str">
        <f t="shared" si="122"/>
        <v/>
      </c>
      <c r="Q2527" s="41" t="str">
        <f t="shared" si="123"/>
        <v/>
      </c>
      <c r="R2527" s="41" t="str">
        <f>IFERROR(IF(K2527="handling and wharfage",SUM(P2527:Q2527),IF(OR(K2527="tank",K2527="car",K2527="boat"),INDEX(Rate!$B$4:$M$25,MATCH('Line&amp;Pheonix'!N2527,Rate!$A$4:$A$25,0),MATCH('Line&amp;Pheonix'!L2527,Rate!$B$3:$M$3,0))*O2527*0.8,INDEX(Rate!$B$4:$M$25,MATCH('Line&amp;Pheonix'!N2527,Rate!$A$4:$A$25,0),MATCH('Line&amp;Pheonix'!L2527,Rate!$B$3:$M$3,0))*O2527)),"")</f>
        <v/>
      </c>
      <c r="T2527" s="42" t="str">
        <f t="shared" si="124"/>
        <v/>
      </c>
    </row>
    <row r="2528" spans="16:20">
      <c r="P2528" s="41" t="str">
        <f t="shared" si="122"/>
        <v/>
      </c>
      <c r="Q2528" s="41" t="str">
        <f t="shared" si="123"/>
        <v/>
      </c>
      <c r="R2528" s="41" t="str">
        <f>IFERROR(IF(K2528="handling and wharfage",SUM(P2528:Q2528),IF(OR(K2528="tank",K2528="car",K2528="boat"),INDEX(Rate!$B$4:$M$25,MATCH('Line&amp;Pheonix'!N2528,Rate!$A$4:$A$25,0),MATCH('Line&amp;Pheonix'!L2528,Rate!$B$3:$M$3,0))*O2528*0.8,INDEX(Rate!$B$4:$M$25,MATCH('Line&amp;Pheonix'!N2528,Rate!$A$4:$A$25,0),MATCH('Line&amp;Pheonix'!L2528,Rate!$B$3:$M$3,0))*O2528)),"")</f>
        <v/>
      </c>
      <c r="T2528" s="42" t="str">
        <f t="shared" si="124"/>
        <v/>
      </c>
    </row>
    <row r="2529" spans="16:20">
      <c r="P2529" s="41" t="str">
        <f t="shared" si="122"/>
        <v/>
      </c>
      <c r="Q2529" s="41" t="str">
        <f t="shared" si="123"/>
        <v/>
      </c>
      <c r="R2529" s="41" t="str">
        <f>IFERROR(IF(K2529="handling and wharfage",SUM(P2529:Q2529),IF(OR(K2529="tank",K2529="car",K2529="boat"),INDEX(Rate!$B$4:$M$25,MATCH('Line&amp;Pheonix'!N2529,Rate!$A$4:$A$25,0),MATCH('Line&amp;Pheonix'!L2529,Rate!$B$3:$M$3,0))*O2529*0.8,INDEX(Rate!$B$4:$M$25,MATCH('Line&amp;Pheonix'!N2529,Rate!$A$4:$A$25,0),MATCH('Line&amp;Pheonix'!L2529,Rate!$B$3:$M$3,0))*O2529)),"")</f>
        <v/>
      </c>
      <c r="T2529" s="42" t="str">
        <f t="shared" si="124"/>
        <v/>
      </c>
    </row>
    <row r="2530" spans="16:20">
      <c r="P2530" s="41" t="str">
        <f t="shared" si="122"/>
        <v/>
      </c>
      <c r="Q2530" s="41" t="str">
        <f t="shared" si="123"/>
        <v/>
      </c>
      <c r="R2530" s="41" t="str">
        <f>IFERROR(IF(K2530="handling and wharfage",SUM(P2530:Q2530),IF(OR(K2530="tank",K2530="car",K2530="boat"),INDEX(Rate!$B$4:$M$25,MATCH('Line&amp;Pheonix'!N2530,Rate!$A$4:$A$25,0),MATCH('Line&amp;Pheonix'!L2530,Rate!$B$3:$M$3,0))*O2530*0.8,INDEX(Rate!$B$4:$M$25,MATCH('Line&amp;Pheonix'!N2530,Rate!$A$4:$A$25,0),MATCH('Line&amp;Pheonix'!L2530,Rate!$B$3:$M$3,0))*O2530)),"")</f>
        <v/>
      </c>
      <c r="T2530" s="42" t="str">
        <f t="shared" si="124"/>
        <v/>
      </c>
    </row>
    <row r="2531" spans="16:20">
      <c r="P2531" s="41" t="str">
        <f t="shared" si="122"/>
        <v/>
      </c>
      <c r="Q2531" s="41" t="str">
        <f t="shared" si="123"/>
        <v/>
      </c>
      <c r="R2531" s="41" t="str">
        <f>IFERROR(IF(K2531="handling and wharfage",SUM(P2531:Q2531),IF(OR(K2531="tank",K2531="car",K2531="boat"),INDEX(Rate!$B$4:$M$25,MATCH('Line&amp;Pheonix'!N2531,Rate!$A$4:$A$25,0),MATCH('Line&amp;Pheonix'!L2531,Rate!$B$3:$M$3,0))*O2531*0.8,INDEX(Rate!$B$4:$M$25,MATCH('Line&amp;Pheonix'!N2531,Rate!$A$4:$A$25,0),MATCH('Line&amp;Pheonix'!L2531,Rate!$B$3:$M$3,0))*O2531)),"")</f>
        <v/>
      </c>
      <c r="T2531" s="42" t="str">
        <f t="shared" si="124"/>
        <v/>
      </c>
    </row>
    <row r="2532" spans="16:20">
      <c r="P2532" s="41" t="str">
        <f t="shared" si="122"/>
        <v/>
      </c>
      <c r="Q2532" s="41" t="str">
        <f t="shared" si="123"/>
        <v/>
      </c>
      <c r="R2532" s="41" t="str">
        <f>IFERROR(IF(K2532="handling and wharfage",SUM(P2532:Q2532),IF(OR(K2532="tank",K2532="car",K2532="boat"),INDEX(Rate!$B$4:$M$25,MATCH('Line&amp;Pheonix'!N2532,Rate!$A$4:$A$25,0),MATCH('Line&amp;Pheonix'!L2532,Rate!$B$3:$M$3,0))*O2532*0.8,INDEX(Rate!$B$4:$M$25,MATCH('Line&amp;Pheonix'!N2532,Rate!$A$4:$A$25,0),MATCH('Line&amp;Pheonix'!L2532,Rate!$B$3:$M$3,0))*O2532)),"")</f>
        <v/>
      </c>
      <c r="T2532" s="42" t="str">
        <f t="shared" si="124"/>
        <v/>
      </c>
    </row>
    <row r="2533" spans="16:20">
      <c r="P2533" s="41" t="str">
        <f t="shared" si="122"/>
        <v/>
      </c>
      <c r="Q2533" s="41" t="str">
        <f t="shared" si="123"/>
        <v/>
      </c>
      <c r="R2533" s="41" t="str">
        <f>IFERROR(IF(K2533="handling and wharfage",SUM(P2533:Q2533),IF(OR(K2533="tank",K2533="car",K2533="boat"),INDEX(Rate!$B$4:$M$25,MATCH('Line&amp;Pheonix'!N2533,Rate!$A$4:$A$25,0),MATCH('Line&amp;Pheonix'!L2533,Rate!$B$3:$M$3,0))*O2533*0.8,INDEX(Rate!$B$4:$M$25,MATCH('Line&amp;Pheonix'!N2533,Rate!$A$4:$A$25,0),MATCH('Line&amp;Pheonix'!L2533,Rate!$B$3:$M$3,0))*O2533)),"")</f>
        <v/>
      </c>
      <c r="T2533" s="42" t="str">
        <f t="shared" si="124"/>
        <v/>
      </c>
    </row>
    <row r="2534" spans="16:20">
      <c r="P2534" s="41" t="str">
        <f t="shared" si="122"/>
        <v/>
      </c>
      <c r="Q2534" s="41" t="str">
        <f t="shared" si="123"/>
        <v/>
      </c>
      <c r="R2534" s="41" t="str">
        <f>IFERROR(IF(K2534="handling and wharfage",SUM(P2534:Q2534),IF(OR(K2534="tank",K2534="car",K2534="boat"),INDEX(Rate!$B$4:$M$25,MATCH('Line&amp;Pheonix'!N2534,Rate!$A$4:$A$25,0),MATCH('Line&amp;Pheonix'!L2534,Rate!$B$3:$M$3,0))*O2534*0.8,INDEX(Rate!$B$4:$M$25,MATCH('Line&amp;Pheonix'!N2534,Rate!$A$4:$A$25,0),MATCH('Line&amp;Pheonix'!L2534,Rate!$B$3:$M$3,0))*O2534)),"")</f>
        <v/>
      </c>
      <c r="T2534" s="42" t="str">
        <f t="shared" si="124"/>
        <v/>
      </c>
    </row>
    <row r="2535" spans="16:20">
      <c r="P2535" s="41" t="str">
        <f t="shared" si="122"/>
        <v/>
      </c>
      <c r="Q2535" s="41" t="str">
        <f t="shared" si="123"/>
        <v/>
      </c>
      <c r="R2535" s="41" t="str">
        <f>IFERROR(IF(K2535="handling and wharfage",SUM(P2535:Q2535),IF(OR(K2535="tank",K2535="car",K2535="boat"),INDEX(Rate!$B$4:$M$25,MATCH('Line&amp;Pheonix'!N2535,Rate!$A$4:$A$25,0),MATCH('Line&amp;Pheonix'!L2535,Rate!$B$3:$M$3,0))*O2535*0.8,INDEX(Rate!$B$4:$M$25,MATCH('Line&amp;Pheonix'!N2535,Rate!$A$4:$A$25,0),MATCH('Line&amp;Pheonix'!L2535,Rate!$B$3:$M$3,0))*O2535)),"")</f>
        <v/>
      </c>
      <c r="T2535" s="42" t="str">
        <f t="shared" si="124"/>
        <v/>
      </c>
    </row>
    <row r="2536" spans="16:20">
      <c r="P2536" s="41" t="str">
        <f t="shared" si="122"/>
        <v/>
      </c>
      <c r="Q2536" s="41" t="str">
        <f t="shared" si="123"/>
        <v/>
      </c>
      <c r="R2536" s="41" t="str">
        <f>IFERROR(IF(K2536="handling and wharfage",SUM(P2536:Q2536),IF(OR(K2536="tank",K2536="car",K2536="boat"),INDEX(Rate!$B$4:$M$25,MATCH('Line&amp;Pheonix'!N2536,Rate!$A$4:$A$25,0),MATCH('Line&amp;Pheonix'!L2536,Rate!$B$3:$M$3,0))*O2536*0.8,INDEX(Rate!$B$4:$M$25,MATCH('Line&amp;Pheonix'!N2536,Rate!$A$4:$A$25,0),MATCH('Line&amp;Pheonix'!L2536,Rate!$B$3:$M$3,0))*O2536)),"")</f>
        <v/>
      </c>
      <c r="T2536" s="42" t="str">
        <f t="shared" si="124"/>
        <v/>
      </c>
    </row>
    <row r="2537" spans="16:20">
      <c r="P2537" s="41" t="str">
        <f t="shared" si="122"/>
        <v/>
      </c>
      <c r="Q2537" s="41" t="str">
        <f t="shared" si="123"/>
        <v/>
      </c>
      <c r="R2537" s="41" t="str">
        <f>IFERROR(IF(K2537="handling and wharfage",SUM(P2537:Q2537),IF(OR(K2537="tank",K2537="car",K2537="boat"),INDEX(Rate!$B$4:$M$25,MATCH('Line&amp;Pheonix'!N2537,Rate!$A$4:$A$25,0),MATCH('Line&amp;Pheonix'!L2537,Rate!$B$3:$M$3,0))*O2537*0.8,INDEX(Rate!$B$4:$M$25,MATCH('Line&amp;Pheonix'!N2537,Rate!$A$4:$A$25,0),MATCH('Line&amp;Pheonix'!L2537,Rate!$B$3:$M$3,0))*O2537)),"")</f>
        <v/>
      </c>
      <c r="T2537" s="42" t="str">
        <f t="shared" si="124"/>
        <v/>
      </c>
    </row>
    <row r="2538" spans="16:20">
      <c r="P2538" s="41" t="str">
        <f t="shared" si="122"/>
        <v/>
      </c>
      <c r="Q2538" s="41" t="str">
        <f t="shared" si="123"/>
        <v/>
      </c>
      <c r="R2538" s="41" t="str">
        <f>IFERROR(IF(K2538="handling and wharfage",SUM(P2538:Q2538),IF(OR(K2538="tank",K2538="car",K2538="boat"),INDEX(Rate!$B$4:$M$25,MATCH('Line&amp;Pheonix'!N2538,Rate!$A$4:$A$25,0),MATCH('Line&amp;Pheonix'!L2538,Rate!$B$3:$M$3,0))*O2538*0.8,INDEX(Rate!$B$4:$M$25,MATCH('Line&amp;Pheonix'!N2538,Rate!$A$4:$A$25,0),MATCH('Line&amp;Pheonix'!L2538,Rate!$B$3:$M$3,0))*O2538)),"")</f>
        <v/>
      </c>
      <c r="T2538" s="42" t="str">
        <f t="shared" si="124"/>
        <v/>
      </c>
    </row>
    <row r="2539" spans="16:20">
      <c r="P2539" s="41" t="str">
        <f t="shared" si="122"/>
        <v/>
      </c>
      <c r="Q2539" s="41" t="str">
        <f t="shared" si="123"/>
        <v/>
      </c>
      <c r="R2539" s="41" t="str">
        <f>IFERROR(IF(K2539="handling and wharfage",SUM(P2539:Q2539),IF(OR(K2539="tank",K2539="car",K2539="boat"),INDEX(Rate!$B$4:$M$25,MATCH('Line&amp;Pheonix'!N2539,Rate!$A$4:$A$25,0),MATCH('Line&amp;Pheonix'!L2539,Rate!$B$3:$M$3,0))*O2539*0.8,INDEX(Rate!$B$4:$M$25,MATCH('Line&amp;Pheonix'!N2539,Rate!$A$4:$A$25,0),MATCH('Line&amp;Pheonix'!L2539,Rate!$B$3:$M$3,0))*O2539)),"")</f>
        <v/>
      </c>
      <c r="T2539" s="42" t="str">
        <f t="shared" si="124"/>
        <v/>
      </c>
    </row>
    <row r="2540" spans="16:20">
      <c r="P2540" s="41" t="str">
        <f t="shared" si="122"/>
        <v/>
      </c>
      <c r="Q2540" s="41" t="str">
        <f t="shared" si="123"/>
        <v/>
      </c>
      <c r="R2540" s="41" t="str">
        <f>IFERROR(IF(K2540="handling and wharfage",SUM(P2540:Q2540),IF(OR(K2540="tank",K2540="car",K2540="boat"),INDEX(Rate!$B$4:$M$25,MATCH('Line&amp;Pheonix'!N2540,Rate!$A$4:$A$25,0),MATCH('Line&amp;Pheonix'!L2540,Rate!$B$3:$M$3,0))*O2540*0.8,INDEX(Rate!$B$4:$M$25,MATCH('Line&amp;Pheonix'!N2540,Rate!$A$4:$A$25,0),MATCH('Line&amp;Pheonix'!L2540,Rate!$B$3:$M$3,0))*O2540)),"")</f>
        <v/>
      </c>
      <c r="T2540" s="42" t="str">
        <f t="shared" si="124"/>
        <v/>
      </c>
    </row>
    <row r="2541" spans="16:20">
      <c r="P2541" s="41" t="str">
        <f t="shared" si="122"/>
        <v/>
      </c>
      <c r="Q2541" s="41" t="str">
        <f t="shared" si="123"/>
        <v/>
      </c>
      <c r="R2541" s="41" t="str">
        <f>IFERROR(IF(K2541="handling and wharfage",SUM(P2541:Q2541),IF(OR(K2541="tank",K2541="car",K2541="boat"),INDEX(Rate!$B$4:$M$25,MATCH('Line&amp;Pheonix'!N2541,Rate!$A$4:$A$25,0),MATCH('Line&amp;Pheonix'!L2541,Rate!$B$3:$M$3,0))*O2541*0.8,INDEX(Rate!$B$4:$M$25,MATCH('Line&amp;Pheonix'!N2541,Rate!$A$4:$A$25,0),MATCH('Line&amp;Pheonix'!L2541,Rate!$B$3:$M$3,0))*O2541)),"")</f>
        <v/>
      </c>
      <c r="T2541" s="42" t="str">
        <f t="shared" si="124"/>
        <v/>
      </c>
    </row>
    <row r="2542" spans="16:20">
      <c r="P2542" s="41" t="str">
        <f t="shared" si="122"/>
        <v/>
      </c>
      <c r="Q2542" s="41" t="str">
        <f t="shared" si="123"/>
        <v/>
      </c>
      <c r="R2542" s="41" t="str">
        <f>IFERROR(IF(K2542="handling and wharfage",SUM(P2542:Q2542),IF(OR(K2542="tank",K2542="car",K2542="boat"),INDEX(Rate!$B$4:$M$25,MATCH('Line&amp;Pheonix'!N2542,Rate!$A$4:$A$25,0),MATCH('Line&amp;Pheonix'!L2542,Rate!$B$3:$M$3,0))*O2542*0.8,INDEX(Rate!$B$4:$M$25,MATCH('Line&amp;Pheonix'!N2542,Rate!$A$4:$A$25,0),MATCH('Line&amp;Pheonix'!L2542,Rate!$B$3:$M$3,0))*O2542)),"")</f>
        <v/>
      </c>
      <c r="T2542" s="42" t="str">
        <f t="shared" si="124"/>
        <v/>
      </c>
    </row>
    <row r="2543" spans="16:20">
      <c r="P2543" s="41" t="str">
        <f t="shared" si="122"/>
        <v/>
      </c>
      <c r="Q2543" s="41" t="str">
        <f t="shared" si="123"/>
        <v/>
      </c>
      <c r="R2543" s="41" t="str">
        <f>IFERROR(IF(K2543="handling and wharfage",SUM(P2543:Q2543),IF(OR(K2543="tank",K2543="car",K2543="boat"),INDEX(Rate!$B$4:$M$25,MATCH('Line&amp;Pheonix'!N2543,Rate!$A$4:$A$25,0),MATCH('Line&amp;Pheonix'!L2543,Rate!$B$3:$M$3,0))*O2543*0.8,INDEX(Rate!$B$4:$M$25,MATCH('Line&amp;Pheonix'!N2543,Rate!$A$4:$A$25,0),MATCH('Line&amp;Pheonix'!L2543,Rate!$B$3:$M$3,0))*O2543)),"")</f>
        <v/>
      </c>
      <c r="T2543" s="42" t="str">
        <f t="shared" si="124"/>
        <v/>
      </c>
    </row>
    <row r="2544" spans="16:20">
      <c r="P2544" s="41" t="str">
        <f t="shared" si="122"/>
        <v/>
      </c>
      <c r="Q2544" s="41" t="str">
        <f t="shared" si="123"/>
        <v/>
      </c>
      <c r="R2544" s="41" t="str">
        <f>IFERROR(IF(K2544="handling and wharfage",SUM(P2544:Q2544),IF(OR(K2544="tank",K2544="car",K2544="boat"),INDEX(Rate!$B$4:$M$25,MATCH('Line&amp;Pheonix'!N2544,Rate!$A$4:$A$25,0),MATCH('Line&amp;Pheonix'!L2544,Rate!$B$3:$M$3,0))*O2544*0.8,INDEX(Rate!$B$4:$M$25,MATCH('Line&amp;Pheonix'!N2544,Rate!$A$4:$A$25,0),MATCH('Line&amp;Pheonix'!L2544,Rate!$B$3:$M$3,0))*O2544)),"")</f>
        <v/>
      </c>
      <c r="T2544" s="42" t="str">
        <f t="shared" si="124"/>
        <v/>
      </c>
    </row>
    <row r="2545" spans="16:20">
      <c r="P2545" s="41" t="str">
        <f t="shared" si="122"/>
        <v/>
      </c>
      <c r="Q2545" s="41" t="str">
        <f t="shared" si="123"/>
        <v/>
      </c>
      <c r="R2545" s="41" t="str">
        <f>IFERROR(IF(K2545="handling and wharfage",SUM(P2545:Q2545),IF(OR(K2545="tank",K2545="car",K2545="boat"),INDEX(Rate!$B$4:$M$25,MATCH('Line&amp;Pheonix'!N2545,Rate!$A$4:$A$25,0),MATCH('Line&amp;Pheonix'!L2545,Rate!$B$3:$M$3,0))*O2545*0.8,INDEX(Rate!$B$4:$M$25,MATCH('Line&amp;Pheonix'!N2545,Rate!$A$4:$A$25,0),MATCH('Line&amp;Pheonix'!L2545,Rate!$B$3:$M$3,0))*O2545)),"")</f>
        <v/>
      </c>
      <c r="T2545" s="42" t="str">
        <f t="shared" si="124"/>
        <v/>
      </c>
    </row>
    <row r="2546" spans="16:20">
      <c r="P2546" s="41" t="str">
        <f t="shared" ref="P2546:P2609" si="125">IF(OR(K2546="handling and wharfage",K2546="rau handling and wharfage"),O2546*42.1,"")</f>
        <v/>
      </c>
      <c r="Q2546" s="41" t="str">
        <f t="shared" ref="Q2546:Q2609" si="126">IF(K2546&lt;&gt;"handling and wharfage","",O2546*3.5)</f>
        <v/>
      </c>
      <c r="R2546" s="41" t="str">
        <f>IFERROR(IF(K2546="handling and wharfage",SUM(P2546:Q2546),IF(OR(K2546="tank",K2546="car",K2546="boat"),INDEX(Rate!$B$4:$M$25,MATCH('Line&amp;Pheonix'!N2546,Rate!$A$4:$A$25,0),MATCH('Line&amp;Pheonix'!L2546,Rate!$B$3:$M$3,0))*O2546*0.8,INDEX(Rate!$B$4:$M$25,MATCH('Line&amp;Pheonix'!N2546,Rate!$A$4:$A$25,0),MATCH('Line&amp;Pheonix'!L2546,Rate!$B$3:$M$3,0))*O2546)),"")</f>
        <v/>
      </c>
      <c r="T2546" s="42" t="str">
        <f t="shared" ref="T2546:T2609" si="127">IF(ISBLANK(K2546),"",IF(K2546&lt;&gt;"handling and wharfage","F0070000061A","E31180000331"))</f>
        <v/>
      </c>
    </row>
    <row r="2547" spans="16:20">
      <c r="P2547" s="41" t="str">
        <f t="shared" si="125"/>
        <v/>
      </c>
      <c r="Q2547" s="41" t="str">
        <f t="shared" si="126"/>
        <v/>
      </c>
      <c r="R2547" s="41" t="str">
        <f>IFERROR(IF(K2547="handling and wharfage",SUM(P2547:Q2547),IF(OR(K2547="tank",K2547="car",K2547="boat"),INDEX(Rate!$B$4:$M$25,MATCH('Line&amp;Pheonix'!N2547,Rate!$A$4:$A$25,0),MATCH('Line&amp;Pheonix'!L2547,Rate!$B$3:$M$3,0))*O2547*0.8,INDEX(Rate!$B$4:$M$25,MATCH('Line&amp;Pheonix'!N2547,Rate!$A$4:$A$25,0),MATCH('Line&amp;Pheonix'!L2547,Rate!$B$3:$M$3,0))*O2547)),"")</f>
        <v/>
      </c>
      <c r="T2547" s="42" t="str">
        <f t="shared" si="127"/>
        <v/>
      </c>
    </row>
    <row r="2548" spans="16:20">
      <c r="P2548" s="41" t="str">
        <f t="shared" si="125"/>
        <v/>
      </c>
      <c r="Q2548" s="41" t="str">
        <f t="shared" si="126"/>
        <v/>
      </c>
      <c r="R2548" s="41" t="str">
        <f>IFERROR(IF(K2548="handling and wharfage",SUM(P2548:Q2548),IF(OR(K2548="tank",K2548="car",K2548="boat"),INDEX(Rate!$B$4:$M$25,MATCH('Line&amp;Pheonix'!N2548,Rate!$A$4:$A$25,0),MATCH('Line&amp;Pheonix'!L2548,Rate!$B$3:$M$3,0))*O2548*0.8,INDEX(Rate!$B$4:$M$25,MATCH('Line&amp;Pheonix'!N2548,Rate!$A$4:$A$25,0),MATCH('Line&amp;Pheonix'!L2548,Rate!$B$3:$M$3,0))*O2548)),"")</f>
        <v/>
      </c>
      <c r="T2548" s="42" t="str">
        <f t="shared" si="127"/>
        <v/>
      </c>
    </row>
    <row r="2549" spans="16:20">
      <c r="P2549" s="41" t="str">
        <f t="shared" si="125"/>
        <v/>
      </c>
      <c r="Q2549" s="41" t="str">
        <f t="shared" si="126"/>
        <v/>
      </c>
      <c r="R2549" s="41" t="str">
        <f>IFERROR(IF(K2549="handling and wharfage",SUM(P2549:Q2549),IF(OR(K2549="tank",K2549="car",K2549="boat"),INDEX(Rate!$B$4:$M$25,MATCH('Line&amp;Pheonix'!N2549,Rate!$A$4:$A$25,0),MATCH('Line&amp;Pheonix'!L2549,Rate!$B$3:$M$3,0))*O2549*0.8,INDEX(Rate!$B$4:$M$25,MATCH('Line&amp;Pheonix'!N2549,Rate!$A$4:$A$25,0),MATCH('Line&amp;Pheonix'!L2549,Rate!$B$3:$M$3,0))*O2549)),"")</f>
        <v/>
      </c>
      <c r="T2549" s="42" t="str">
        <f t="shared" si="127"/>
        <v/>
      </c>
    </row>
    <row r="2550" spans="16:20">
      <c r="P2550" s="41" t="str">
        <f t="shared" si="125"/>
        <v/>
      </c>
      <c r="Q2550" s="41" t="str">
        <f t="shared" si="126"/>
        <v/>
      </c>
      <c r="R2550" s="41" t="str">
        <f>IFERROR(IF(K2550="handling and wharfage",SUM(P2550:Q2550),IF(OR(K2550="tank",K2550="car",K2550="boat"),INDEX(Rate!$B$4:$M$25,MATCH('Line&amp;Pheonix'!N2550,Rate!$A$4:$A$25,0),MATCH('Line&amp;Pheonix'!L2550,Rate!$B$3:$M$3,0))*O2550*0.8,INDEX(Rate!$B$4:$M$25,MATCH('Line&amp;Pheonix'!N2550,Rate!$A$4:$A$25,0),MATCH('Line&amp;Pheonix'!L2550,Rate!$B$3:$M$3,0))*O2550)),"")</f>
        <v/>
      </c>
      <c r="T2550" s="42" t="str">
        <f t="shared" si="127"/>
        <v/>
      </c>
    </row>
    <row r="2551" spans="16:20">
      <c r="P2551" s="41" t="str">
        <f t="shared" si="125"/>
        <v/>
      </c>
      <c r="Q2551" s="41" t="str">
        <f t="shared" si="126"/>
        <v/>
      </c>
      <c r="R2551" s="41" t="str">
        <f>IFERROR(IF(K2551="handling and wharfage",SUM(P2551:Q2551),IF(OR(K2551="tank",K2551="car",K2551="boat"),INDEX(Rate!$B$4:$M$25,MATCH('Line&amp;Pheonix'!N2551,Rate!$A$4:$A$25,0),MATCH('Line&amp;Pheonix'!L2551,Rate!$B$3:$M$3,0))*O2551*0.8,INDEX(Rate!$B$4:$M$25,MATCH('Line&amp;Pheonix'!N2551,Rate!$A$4:$A$25,0),MATCH('Line&amp;Pheonix'!L2551,Rate!$B$3:$M$3,0))*O2551)),"")</f>
        <v/>
      </c>
      <c r="T2551" s="42" t="str">
        <f t="shared" si="127"/>
        <v/>
      </c>
    </row>
    <row r="2552" spans="16:20">
      <c r="P2552" s="41" t="str">
        <f t="shared" si="125"/>
        <v/>
      </c>
      <c r="Q2552" s="41" t="str">
        <f t="shared" si="126"/>
        <v/>
      </c>
      <c r="R2552" s="41" t="str">
        <f>IFERROR(IF(K2552="handling and wharfage",SUM(P2552:Q2552),IF(OR(K2552="tank",K2552="car",K2552="boat"),INDEX(Rate!$B$4:$M$25,MATCH('Line&amp;Pheonix'!N2552,Rate!$A$4:$A$25,0),MATCH('Line&amp;Pheonix'!L2552,Rate!$B$3:$M$3,0))*O2552*0.8,INDEX(Rate!$B$4:$M$25,MATCH('Line&amp;Pheonix'!N2552,Rate!$A$4:$A$25,0),MATCH('Line&amp;Pheonix'!L2552,Rate!$B$3:$M$3,0))*O2552)),"")</f>
        <v/>
      </c>
      <c r="T2552" s="42" t="str">
        <f t="shared" si="127"/>
        <v/>
      </c>
    </row>
    <row r="2553" spans="16:20">
      <c r="P2553" s="41" t="str">
        <f t="shared" si="125"/>
        <v/>
      </c>
      <c r="Q2553" s="41" t="str">
        <f t="shared" si="126"/>
        <v/>
      </c>
      <c r="R2553" s="41" t="str">
        <f>IFERROR(IF(K2553="handling and wharfage",SUM(P2553:Q2553),IF(OR(K2553="tank",K2553="car",K2553="boat"),INDEX(Rate!$B$4:$M$25,MATCH('Line&amp;Pheonix'!N2553,Rate!$A$4:$A$25,0),MATCH('Line&amp;Pheonix'!L2553,Rate!$B$3:$M$3,0))*O2553*0.8,INDEX(Rate!$B$4:$M$25,MATCH('Line&amp;Pheonix'!N2553,Rate!$A$4:$A$25,0),MATCH('Line&amp;Pheonix'!L2553,Rate!$B$3:$M$3,0))*O2553)),"")</f>
        <v/>
      </c>
      <c r="T2553" s="42" t="str">
        <f t="shared" si="127"/>
        <v/>
      </c>
    </row>
    <row r="2554" spans="16:20">
      <c r="P2554" s="41" t="str">
        <f t="shared" si="125"/>
        <v/>
      </c>
      <c r="Q2554" s="41" t="str">
        <f t="shared" si="126"/>
        <v/>
      </c>
      <c r="R2554" s="41" t="str">
        <f>IFERROR(IF(K2554="handling and wharfage",SUM(P2554:Q2554),IF(OR(K2554="tank",K2554="car",K2554="boat"),INDEX(Rate!$B$4:$M$25,MATCH('Line&amp;Pheonix'!N2554,Rate!$A$4:$A$25,0),MATCH('Line&amp;Pheonix'!L2554,Rate!$B$3:$M$3,0))*O2554*0.8,INDEX(Rate!$B$4:$M$25,MATCH('Line&amp;Pheonix'!N2554,Rate!$A$4:$A$25,0),MATCH('Line&amp;Pheonix'!L2554,Rate!$B$3:$M$3,0))*O2554)),"")</f>
        <v/>
      </c>
      <c r="T2554" s="42" t="str">
        <f t="shared" si="127"/>
        <v/>
      </c>
    </row>
    <row r="2555" spans="16:20">
      <c r="P2555" s="41" t="str">
        <f t="shared" si="125"/>
        <v/>
      </c>
      <c r="Q2555" s="41" t="str">
        <f t="shared" si="126"/>
        <v/>
      </c>
      <c r="R2555" s="41" t="str">
        <f>IFERROR(IF(K2555="handling and wharfage",SUM(P2555:Q2555),IF(OR(K2555="tank",K2555="car",K2555="boat"),INDEX(Rate!$B$4:$M$25,MATCH('Line&amp;Pheonix'!N2555,Rate!$A$4:$A$25,0),MATCH('Line&amp;Pheonix'!L2555,Rate!$B$3:$M$3,0))*O2555*0.8,INDEX(Rate!$B$4:$M$25,MATCH('Line&amp;Pheonix'!N2555,Rate!$A$4:$A$25,0),MATCH('Line&amp;Pheonix'!L2555,Rate!$B$3:$M$3,0))*O2555)),"")</f>
        <v/>
      </c>
      <c r="T2555" s="42" t="str">
        <f t="shared" si="127"/>
        <v/>
      </c>
    </row>
    <row r="2556" spans="16:20">
      <c r="P2556" s="41" t="str">
        <f t="shared" si="125"/>
        <v/>
      </c>
      <c r="Q2556" s="41" t="str">
        <f t="shared" si="126"/>
        <v/>
      </c>
      <c r="R2556" s="41" t="str">
        <f>IFERROR(IF(K2556="handling and wharfage",SUM(P2556:Q2556),IF(OR(K2556="tank",K2556="car",K2556="boat"),INDEX(Rate!$B$4:$M$25,MATCH('Line&amp;Pheonix'!N2556,Rate!$A$4:$A$25,0),MATCH('Line&amp;Pheonix'!L2556,Rate!$B$3:$M$3,0))*O2556*0.8,INDEX(Rate!$B$4:$M$25,MATCH('Line&amp;Pheonix'!N2556,Rate!$A$4:$A$25,0),MATCH('Line&amp;Pheonix'!L2556,Rate!$B$3:$M$3,0))*O2556)),"")</f>
        <v/>
      </c>
      <c r="T2556" s="42" t="str">
        <f t="shared" si="127"/>
        <v/>
      </c>
    </row>
    <row r="2557" spans="16:20">
      <c r="P2557" s="41" t="str">
        <f t="shared" si="125"/>
        <v/>
      </c>
      <c r="Q2557" s="41" t="str">
        <f t="shared" si="126"/>
        <v/>
      </c>
      <c r="R2557" s="41" t="str">
        <f>IFERROR(IF(K2557="handling and wharfage",SUM(P2557:Q2557),IF(OR(K2557="tank",K2557="car",K2557="boat"),INDEX(Rate!$B$4:$M$25,MATCH('Line&amp;Pheonix'!N2557,Rate!$A$4:$A$25,0),MATCH('Line&amp;Pheonix'!L2557,Rate!$B$3:$M$3,0))*O2557*0.8,INDEX(Rate!$B$4:$M$25,MATCH('Line&amp;Pheonix'!N2557,Rate!$A$4:$A$25,0),MATCH('Line&amp;Pheonix'!L2557,Rate!$B$3:$M$3,0))*O2557)),"")</f>
        <v/>
      </c>
      <c r="T2557" s="42" t="str">
        <f t="shared" si="127"/>
        <v/>
      </c>
    </row>
    <row r="2558" spans="16:20">
      <c r="P2558" s="41" t="str">
        <f t="shared" si="125"/>
        <v/>
      </c>
      <c r="Q2558" s="41" t="str">
        <f t="shared" si="126"/>
        <v/>
      </c>
      <c r="R2558" s="41" t="str">
        <f>IFERROR(IF(K2558="handling and wharfage",SUM(P2558:Q2558),IF(OR(K2558="tank",K2558="car",K2558="boat"),INDEX(Rate!$B$4:$M$25,MATCH('Line&amp;Pheonix'!N2558,Rate!$A$4:$A$25,0),MATCH('Line&amp;Pheonix'!L2558,Rate!$B$3:$M$3,0))*O2558*0.8,INDEX(Rate!$B$4:$M$25,MATCH('Line&amp;Pheonix'!N2558,Rate!$A$4:$A$25,0),MATCH('Line&amp;Pheonix'!L2558,Rate!$B$3:$M$3,0))*O2558)),"")</f>
        <v/>
      </c>
      <c r="T2558" s="42" t="str">
        <f t="shared" si="127"/>
        <v/>
      </c>
    </row>
    <row r="2559" spans="16:20">
      <c r="P2559" s="41" t="str">
        <f t="shared" si="125"/>
        <v/>
      </c>
      <c r="Q2559" s="41" t="str">
        <f t="shared" si="126"/>
        <v/>
      </c>
      <c r="R2559" s="41" t="str">
        <f>IFERROR(IF(K2559="handling and wharfage",SUM(P2559:Q2559),IF(OR(K2559="tank",K2559="car",K2559="boat"),INDEX(Rate!$B$4:$M$25,MATCH('Line&amp;Pheonix'!N2559,Rate!$A$4:$A$25,0),MATCH('Line&amp;Pheonix'!L2559,Rate!$B$3:$M$3,0))*O2559*0.8,INDEX(Rate!$B$4:$M$25,MATCH('Line&amp;Pheonix'!N2559,Rate!$A$4:$A$25,0),MATCH('Line&amp;Pheonix'!L2559,Rate!$B$3:$M$3,0))*O2559)),"")</f>
        <v/>
      </c>
      <c r="T2559" s="42" t="str">
        <f t="shared" si="127"/>
        <v/>
      </c>
    </row>
    <row r="2560" spans="16:20">
      <c r="P2560" s="41" t="str">
        <f t="shared" si="125"/>
        <v/>
      </c>
      <c r="Q2560" s="41" t="str">
        <f t="shared" si="126"/>
        <v/>
      </c>
      <c r="R2560" s="41" t="str">
        <f>IFERROR(IF(K2560="handling and wharfage",SUM(P2560:Q2560),IF(OR(K2560="tank",K2560="car",K2560="boat"),INDEX(Rate!$B$4:$M$25,MATCH('Line&amp;Pheonix'!N2560,Rate!$A$4:$A$25,0),MATCH('Line&amp;Pheonix'!L2560,Rate!$B$3:$M$3,0))*O2560*0.8,INDEX(Rate!$B$4:$M$25,MATCH('Line&amp;Pheonix'!N2560,Rate!$A$4:$A$25,0),MATCH('Line&amp;Pheonix'!L2560,Rate!$B$3:$M$3,0))*O2560)),"")</f>
        <v/>
      </c>
      <c r="T2560" s="42" t="str">
        <f t="shared" si="127"/>
        <v/>
      </c>
    </row>
    <row r="2561" spans="16:20">
      <c r="P2561" s="41" t="str">
        <f t="shared" si="125"/>
        <v/>
      </c>
      <c r="Q2561" s="41" t="str">
        <f t="shared" si="126"/>
        <v/>
      </c>
      <c r="R2561" s="41" t="str">
        <f>IFERROR(IF(K2561="handling and wharfage",SUM(P2561:Q2561),IF(OR(K2561="tank",K2561="car",K2561="boat"),INDEX(Rate!$B$4:$M$25,MATCH('Line&amp;Pheonix'!N2561,Rate!$A$4:$A$25,0),MATCH('Line&amp;Pheonix'!L2561,Rate!$B$3:$M$3,0))*O2561*0.8,INDEX(Rate!$B$4:$M$25,MATCH('Line&amp;Pheonix'!N2561,Rate!$A$4:$A$25,0),MATCH('Line&amp;Pheonix'!L2561,Rate!$B$3:$M$3,0))*O2561)),"")</f>
        <v/>
      </c>
      <c r="T2561" s="42" t="str">
        <f t="shared" si="127"/>
        <v/>
      </c>
    </row>
    <row r="2562" spans="16:20">
      <c r="P2562" s="41" t="str">
        <f t="shared" si="125"/>
        <v/>
      </c>
      <c r="Q2562" s="41" t="str">
        <f t="shared" si="126"/>
        <v/>
      </c>
      <c r="R2562" s="41" t="str">
        <f>IFERROR(IF(K2562="handling and wharfage",SUM(P2562:Q2562),IF(OR(K2562="tank",K2562="car",K2562="boat"),INDEX(Rate!$B$4:$M$25,MATCH('Line&amp;Pheonix'!N2562,Rate!$A$4:$A$25,0),MATCH('Line&amp;Pheonix'!L2562,Rate!$B$3:$M$3,0))*O2562*0.8,INDEX(Rate!$B$4:$M$25,MATCH('Line&amp;Pheonix'!N2562,Rate!$A$4:$A$25,0),MATCH('Line&amp;Pheonix'!L2562,Rate!$B$3:$M$3,0))*O2562)),"")</f>
        <v/>
      </c>
      <c r="T2562" s="42" t="str">
        <f t="shared" si="127"/>
        <v/>
      </c>
    </row>
    <row r="2563" spans="16:20">
      <c r="P2563" s="41" t="str">
        <f t="shared" si="125"/>
        <v/>
      </c>
      <c r="Q2563" s="41" t="str">
        <f t="shared" si="126"/>
        <v/>
      </c>
      <c r="R2563" s="41" t="str">
        <f>IFERROR(IF(K2563="handling and wharfage",SUM(P2563:Q2563),IF(OR(K2563="tank",K2563="car",K2563="boat"),INDEX(Rate!$B$4:$M$25,MATCH('Line&amp;Pheonix'!N2563,Rate!$A$4:$A$25,0),MATCH('Line&amp;Pheonix'!L2563,Rate!$B$3:$M$3,0))*O2563*0.8,INDEX(Rate!$B$4:$M$25,MATCH('Line&amp;Pheonix'!N2563,Rate!$A$4:$A$25,0),MATCH('Line&amp;Pheonix'!L2563,Rate!$B$3:$M$3,0))*O2563)),"")</f>
        <v/>
      </c>
      <c r="T2563" s="42" t="str">
        <f t="shared" si="127"/>
        <v/>
      </c>
    </row>
    <row r="2564" spans="16:20">
      <c r="P2564" s="41" t="str">
        <f t="shared" si="125"/>
        <v/>
      </c>
      <c r="Q2564" s="41" t="str">
        <f t="shared" si="126"/>
        <v/>
      </c>
      <c r="R2564" s="41" t="str">
        <f>IFERROR(IF(K2564="handling and wharfage",SUM(P2564:Q2564),IF(OR(K2564="tank",K2564="car",K2564="boat"),INDEX(Rate!$B$4:$M$25,MATCH('Line&amp;Pheonix'!N2564,Rate!$A$4:$A$25,0),MATCH('Line&amp;Pheonix'!L2564,Rate!$B$3:$M$3,0))*O2564*0.8,INDEX(Rate!$B$4:$M$25,MATCH('Line&amp;Pheonix'!N2564,Rate!$A$4:$A$25,0),MATCH('Line&amp;Pheonix'!L2564,Rate!$B$3:$M$3,0))*O2564)),"")</f>
        <v/>
      </c>
      <c r="T2564" s="42" t="str">
        <f t="shared" si="127"/>
        <v/>
      </c>
    </row>
    <row r="2565" spans="16:20">
      <c r="P2565" s="41" t="str">
        <f t="shared" si="125"/>
        <v/>
      </c>
      <c r="Q2565" s="41" t="str">
        <f t="shared" si="126"/>
        <v/>
      </c>
      <c r="R2565" s="41" t="str">
        <f>IFERROR(IF(K2565="handling and wharfage",SUM(P2565:Q2565),IF(OR(K2565="tank",K2565="car",K2565="boat"),INDEX(Rate!$B$4:$M$25,MATCH('Line&amp;Pheonix'!N2565,Rate!$A$4:$A$25,0),MATCH('Line&amp;Pheonix'!L2565,Rate!$B$3:$M$3,0))*O2565*0.8,INDEX(Rate!$B$4:$M$25,MATCH('Line&amp;Pheonix'!N2565,Rate!$A$4:$A$25,0),MATCH('Line&amp;Pheonix'!L2565,Rate!$B$3:$M$3,0))*O2565)),"")</f>
        <v/>
      </c>
      <c r="T2565" s="42" t="str">
        <f t="shared" si="127"/>
        <v/>
      </c>
    </row>
    <row r="2566" spans="16:20">
      <c r="P2566" s="41" t="str">
        <f t="shared" si="125"/>
        <v/>
      </c>
      <c r="Q2566" s="41" t="str">
        <f t="shared" si="126"/>
        <v/>
      </c>
      <c r="R2566" s="41" t="str">
        <f>IFERROR(IF(K2566="handling and wharfage",SUM(P2566:Q2566),IF(OR(K2566="tank",K2566="car",K2566="boat"),INDEX(Rate!$B$4:$M$25,MATCH('Line&amp;Pheonix'!N2566,Rate!$A$4:$A$25,0),MATCH('Line&amp;Pheonix'!L2566,Rate!$B$3:$M$3,0))*O2566*0.8,INDEX(Rate!$B$4:$M$25,MATCH('Line&amp;Pheonix'!N2566,Rate!$A$4:$A$25,0),MATCH('Line&amp;Pheonix'!L2566,Rate!$B$3:$M$3,0))*O2566)),"")</f>
        <v/>
      </c>
      <c r="T2566" s="42" t="str">
        <f t="shared" si="127"/>
        <v/>
      </c>
    </row>
    <row r="2567" spans="16:20">
      <c r="P2567" s="41" t="str">
        <f t="shared" si="125"/>
        <v/>
      </c>
      <c r="Q2567" s="41" t="str">
        <f t="shared" si="126"/>
        <v/>
      </c>
      <c r="R2567" s="41" t="str">
        <f>IFERROR(IF(K2567="handling and wharfage",SUM(P2567:Q2567),IF(OR(K2567="tank",K2567="car",K2567="boat"),INDEX(Rate!$B$4:$M$25,MATCH('Line&amp;Pheonix'!N2567,Rate!$A$4:$A$25,0),MATCH('Line&amp;Pheonix'!L2567,Rate!$B$3:$M$3,0))*O2567*0.8,INDEX(Rate!$B$4:$M$25,MATCH('Line&amp;Pheonix'!N2567,Rate!$A$4:$A$25,0),MATCH('Line&amp;Pheonix'!L2567,Rate!$B$3:$M$3,0))*O2567)),"")</f>
        <v/>
      </c>
      <c r="T2567" s="42" t="str">
        <f t="shared" si="127"/>
        <v/>
      </c>
    </row>
    <row r="2568" spans="16:20">
      <c r="P2568" s="41" t="str">
        <f t="shared" si="125"/>
        <v/>
      </c>
      <c r="Q2568" s="41" t="str">
        <f t="shared" si="126"/>
        <v/>
      </c>
      <c r="R2568" s="41" t="str">
        <f>IFERROR(IF(K2568="handling and wharfage",SUM(P2568:Q2568),IF(OR(K2568="tank",K2568="car",K2568="boat"),INDEX(Rate!$B$4:$M$25,MATCH('Line&amp;Pheonix'!N2568,Rate!$A$4:$A$25,0),MATCH('Line&amp;Pheonix'!L2568,Rate!$B$3:$M$3,0))*O2568*0.8,INDEX(Rate!$B$4:$M$25,MATCH('Line&amp;Pheonix'!N2568,Rate!$A$4:$A$25,0),MATCH('Line&amp;Pheonix'!L2568,Rate!$B$3:$M$3,0))*O2568)),"")</f>
        <v/>
      </c>
      <c r="T2568" s="42" t="str">
        <f t="shared" si="127"/>
        <v/>
      </c>
    </row>
    <row r="2569" spans="16:20">
      <c r="P2569" s="41" t="str">
        <f t="shared" si="125"/>
        <v/>
      </c>
      <c r="Q2569" s="41" t="str">
        <f t="shared" si="126"/>
        <v/>
      </c>
      <c r="R2569" s="41" t="str">
        <f>IFERROR(IF(K2569="handling and wharfage",SUM(P2569:Q2569),IF(OR(K2569="tank",K2569="car",K2569="boat"),INDEX(Rate!$B$4:$M$25,MATCH('Line&amp;Pheonix'!N2569,Rate!$A$4:$A$25,0),MATCH('Line&amp;Pheonix'!L2569,Rate!$B$3:$M$3,0))*O2569*0.8,INDEX(Rate!$B$4:$M$25,MATCH('Line&amp;Pheonix'!N2569,Rate!$A$4:$A$25,0),MATCH('Line&amp;Pheonix'!L2569,Rate!$B$3:$M$3,0))*O2569)),"")</f>
        <v/>
      </c>
      <c r="T2569" s="42" t="str">
        <f t="shared" si="127"/>
        <v/>
      </c>
    </row>
    <row r="2570" spans="16:20">
      <c r="P2570" s="41" t="str">
        <f t="shared" si="125"/>
        <v/>
      </c>
      <c r="Q2570" s="41" t="str">
        <f t="shared" si="126"/>
        <v/>
      </c>
      <c r="R2570" s="41" t="str">
        <f>IFERROR(IF(K2570="handling and wharfage",SUM(P2570:Q2570),IF(OR(K2570="tank",K2570="car",K2570="boat"),INDEX(Rate!$B$4:$M$25,MATCH('Line&amp;Pheonix'!N2570,Rate!$A$4:$A$25,0),MATCH('Line&amp;Pheonix'!L2570,Rate!$B$3:$M$3,0))*O2570*0.8,INDEX(Rate!$B$4:$M$25,MATCH('Line&amp;Pheonix'!N2570,Rate!$A$4:$A$25,0),MATCH('Line&amp;Pheonix'!L2570,Rate!$B$3:$M$3,0))*O2570)),"")</f>
        <v/>
      </c>
      <c r="T2570" s="42" t="str">
        <f t="shared" si="127"/>
        <v/>
      </c>
    </row>
    <row r="2571" spans="16:20">
      <c r="P2571" s="41" t="str">
        <f t="shared" si="125"/>
        <v/>
      </c>
      <c r="Q2571" s="41" t="str">
        <f t="shared" si="126"/>
        <v/>
      </c>
      <c r="R2571" s="41" t="str">
        <f>IFERROR(IF(K2571="handling and wharfage",SUM(P2571:Q2571),IF(OR(K2571="tank",K2571="car",K2571="boat"),INDEX(Rate!$B$4:$M$25,MATCH('Line&amp;Pheonix'!N2571,Rate!$A$4:$A$25,0),MATCH('Line&amp;Pheonix'!L2571,Rate!$B$3:$M$3,0))*O2571*0.8,INDEX(Rate!$B$4:$M$25,MATCH('Line&amp;Pheonix'!N2571,Rate!$A$4:$A$25,0),MATCH('Line&amp;Pheonix'!L2571,Rate!$B$3:$M$3,0))*O2571)),"")</f>
        <v/>
      </c>
      <c r="T2571" s="42" t="str">
        <f t="shared" si="127"/>
        <v/>
      </c>
    </row>
    <row r="2572" spans="16:20">
      <c r="P2572" s="41" t="str">
        <f t="shared" si="125"/>
        <v/>
      </c>
      <c r="Q2572" s="41" t="str">
        <f t="shared" si="126"/>
        <v/>
      </c>
      <c r="R2572" s="41" t="str">
        <f>IFERROR(IF(K2572="handling and wharfage",SUM(P2572:Q2572),IF(OR(K2572="tank",K2572="car",K2572="boat"),INDEX(Rate!$B$4:$M$25,MATCH('Line&amp;Pheonix'!N2572,Rate!$A$4:$A$25,0),MATCH('Line&amp;Pheonix'!L2572,Rate!$B$3:$M$3,0))*O2572*0.8,INDEX(Rate!$B$4:$M$25,MATCH('Line&amp;Pheonix'!N2572,Rate!$A$4:$A$25,0),MATCH('Line&amp;Pheonix'!L2572,Rate!$B$3:$M$3,0))*O2572)),"")</f>
        <v/>
      </c>
      <c r="T2572" s="42" t="str">
        <f t="shared" si="127"/>
        <v/>
      </c>
    </row>
    <row r="2573" spans="16:20">
      <c r="P2573" s="41" t="str">
        <f t="shared" si="125"/>
        <v/>
      </c>
      <c r="Q2573" s="41" t="str">
        <f t="shared" si="126"/>
        <v/>
      </c>
      <c r="R2573" s="41" t="str">
        <f>IFERROR(IF(K2573="handling and wharfage",SUM(P2573:Q2573),IF(OR(K2573="tank",K2573="car",K2573="boat"),INDEX(Rate!$B$4:$M$25,MATCH('Line&amp;Pheonix'!N2573,Rate!$A$4:$A$25,0),MATCH('Line&amp;Pheonix'!L2573,Rate!$B$3:$M$3,0))*O2573*0.8,INDEX(Rate!$B$4:$M$25,MATCH('Line&amp;Pheonix'!N2573,Rate!$A$4:$A$25,0),MATCH('Line&amp;Pheonix'!L2573,Rate!$B$3:$M$3,0))*O2573)),"")</f>
        <v/>
      </c>
      <c r="T2573" s="42" t="str">
        <f t="shared" si="127"/>
        <v/>
      </c>
    </row>
    <row r="2574" spans="16:20">
      <c r="P2574" s="41" t="str">
        <f t="shared" si="125"/>
        <v/>
      </c>
      <c r="Q2574" s="41" t="str">
        <f t="shared" si="126"/>
        <v/>
      </c>
      <c r="R2574" s="41" t="str">
        <f>IFERROR(IF(K2574="handling and wharfage",SUM(P2574:Q2574),IF(OR(K2574="tank",K2574="car",K2574="boat"),INDEX(Rate!$B$4:$M$25,MATCH('Line&amp;Pheonix'!N2574,Rate!$A$4:$A$25,0),MATCH('Line&amp;Pheonix'!L2574,Rate!$B$3:$M$3,0))*O2574*0.8,INDEX(Rate!$B$4:$M$25,MATCH('Line&amp;Pheonix'!N2574,Rate!$A$4:$A$25,0),MATCH('Line&amp;Pheonix'!L2574,Rate!$B$3:$M$3,0))*O2574)),"")</f>
        <v/>
      </c>
      <c r="T2574" s="42" t="str">
        <f t="shared" si="127"/>
        <v/>
      </c>
    </row>
    <row r="2575" spans="16:20">
      <c r="P2575" s="41" t="str">
        <f t="shared" si="125"/>
        <v/>
      </c>
      <c r="Q2575" s="41" t="str">
        <f t="shared" si="126"/>
        <v/>
      </c>
      <c r="R2575" s="41" t="str">
        <f>IFERROR(IF(K2575="handling and wharfage",SUM(P2575:Q2575),IF(OR(K2575="tank",K2575="car",K2575="boat"),INDEX(Rate!$B$4:$M$25,MATCH('Line&amp;Pheonix'!N2575,Rate!$A$4:$A$25,0),MATCH('Line&amp;Pheonix'!L2575,Rate!$B$3:$M$3,0))*O2575*0.8,INDEX(Rate!$B$4:$M$25,MATCH('Line&amp;Pheonix'!N2575,Rate!$A$4:$A$25,0),MATCH('Line&amp;Pheonix'!L2575,Rate!$B$3:$M$3,0))*O2575)),"")</f>
        <v/>
      </c>
      <c r="T2575" s="42" t="str">
        <f t="shared" si="127"/>
        <v/>
      </c>
    </row>
    <row r="2576" spans="16:20">
      <c r="P2576" s="41" t="str">
        <f t="shared" si="125"/>
        <v/>
      </c>
      <c r="Q2576" s="41" t="str">
        <f t="shared" si="126"/>
        <v/>
      </c>
      <c r="R2576" s="41" t="str">
        <f>IFERROR(IF(K2576="handling and wharfage",SUM(P2576:Q2576),IF(OR(K2576="tank",K2576="car",K2576="boat"),INDEX(Rate!$B$4:$M$25,MATCH('Line&amp;Pheonix'!N2576,Rate!$A$4:$A$25,0),MATCH('Line&amp;Pheonix'!L2576,Rate!$B$3:$M$3,0))*O2576*0.8,INDEX(Rate!$B$4:$M$25,MATCH('Line&amp;Pheonix'!N2576,Rate!$A$4:$A$25,0),MATCH('Line&amp;Pheonix'!L2576,Rate!$B$3:$M$3,0))*O2576)),"")</f>
        <v/>
      </c>
      <c r="T2576" s="42" t="str">
        <f t="shared" si="127"/>
        <v/>
      </c>
    </row>
    <row r="2577" spans="16:20">
      <c r="P2577" s="41" t="str">
        <f t="shared" si="125"/>
        <v/>
      </c>
      <c r="Q2577" s="41" t="str">
        <f t="shared" si="126"/>
        <v/>
      </c>
      <c r="R2577" s="41" t="str">
        <f>IFERROR(IF(K2577="handling and wharfage",SUM(P2577:Q2577),IF(OR(K2577="tank",K2577="car",K2577="boat"),INDEX(Rate!$B$4:$M$25,MATCH('Line&amp;Pheonix'!N2577,Rate!$A$4:$A$25,0),MATCH('Line&amp;Pheonix'!L2577,Rate!$B$3:$M$3,0))*O2577*0.8,INDEX(Rate!$B$4:$M$25,MATCH('Line&amp;Pheonix'!N2577,Rate!$A$4:$A$25,0),MATCH('Line&amp;Pheonix'!L2577,Rate!$B$3:$M$3,0))*O2577)),"")</f>
        <v/>
      </c>
      <c r="T2577" s="42" t="str">
        <f t="shared" si="127"/>
        <v/>
      </c>
    </row>
    <row r="2578" spans="16:20">
      <c r="P2578" s="41" t="str">
        <f t="shared" si="125"/>
        <v/>
      </c>
      <c r="Q2578" s="41" t="str">
        <f t="shared" si="126"/>
        <v/>
      </c>
      <c r="R2578" s="41" t="str">
        <f>IFERROR(IF(K2578="handling and wharfage",SUM(P2578:Q2578),IF(OR(K2578="tank",K2578="car",K2578="boat"),INDEX(Rate!$B$4:$M$25,MATCH('Line&amp;Pheonix'!N2578,Rate!$A$4:$A$25,0),MATCH('Line&amp;Pheonix'!L2578,Rate!$B$3:$M$3,0))*O2578*0.8,INDEX(Rate!$B$4:$M$25,MATCH('Line&amp;Pheonix'!N2578,Rate!$A$4:$A$25,0),MATCH('Line&amp;Pheonix'!L2578,Rate!$B$3:$M$3,0))*O2578)),"")</f>
        <v/>
      </c>
      <c r="T2578" s="42" t="str">
        <f t="shared" si="127"/>
        <v/>
      </c>
    </row>
    <row r="2579" spans="16:20">
      <c r="P2579" s="41" t="str">
        <f t="shared" si="125"/>
        <v/>
      </c>
      <c r="Q2579" s="41" t="str">
        <f t="shared" si="126"/>
        <v/>
      </c>
      <c r="R2579" s="41" t="str">
        <f>IFERROR(IF(K2579="handling and wharfage",SUM(P2579:Q2579),IF(OR(K2579="tank",K2579="car",K2579="boat"),INDEX(Rate!$B$4:$M$25,MATCH('Line&amp;Pheonix'!N2579,Rate!$A$4:$A$25,0),MATCH('Line&amp;Pheonix'!L2579,Rate!$B$3:$M$3,0))*O2579*0.8,INDEX(Rate!$B$4:$M$25,MATCH('Line&amp;Pheonix'!N2579,Rate!$A$4:$A$25,0),MATCH('Line&amp;Pheonix'!L2579,Rate!$B$3:$M$3,0))*O2579)),"")</f>
        <v/>
      </c>
      <c r="T2579" s="42" t="str">
        <f t="shared" si="127"/>
        <v/>
      </c>
    </row>
    <row r="2580" spans="16:20">
      <c r="P2580" s="41" t="str">
        <f t="shared" si="125"/>
        <v/>
      </c>
      <c r="Q2580" s="41" t="str">
        <f t="shared" si="126"/>
        <v/>
      </c>
      <c r="R2580" s="41" t="str">
        <f>IFERROR(IF(K2580="handling and wharfage",SUM(P2580:Q2580),IF(OR(K2580="tank",K2580="car",K2580="boat"),INDEX(Rate!$B$4:$M$25,MATCH('Line&amp;Pheonix'!N2580,Rate!$A$4:$A$25,0),MATCH('Line&amp;Pheonix'!L2580,Rate!$B$3:$M$3,0))*O2580*0.8,INDEX(Rate!$B$4:$M$25,MATCH('Line&amp;Pheonix'!N2580,Rate!$A$4:$A$25,0),MATCH('Line&amp;Pheonix'!L2580,Rate!$B$3:$M$3,0))*O2580)),"")</f>
        <v/>
      </c>
      <c r="T2580" s="42" t="str">
        <f t="shared" si="127"/>
        <v/>
      </c>
    </row>
    <row r="2581" spans="16:20">
      <c r="P2581" s="41" t="str">
        <f t="shared" si="125"/>
        <v/>
      </c>
      <c r="Q2581" s="41" t="str">
        <f t="shared" si="126"/>
        <v/>
      </c>
      <c r="R2581" s="41" t="str">
        <f>IFERROR(IF(K2581="handling and wharfage",SUM(P2581:Q2581),IF(OR(K2581="tank",K2581="car",K2581="boat"),INDEX(Rate!$B$4:$M$25,MATCH('Line&amp;Pheonix'!N2581,Rate!$A$4:$A$25,0),MATCH('Line&amp;Pheonix'!L2581,Rate!$B$3:$M$3,0))*O2581*0.8,INDEX(Rate!$B$4:$M$25,MATCH('Line&amp;Pheonix'!N2581,Rate!$A$4:$A$25,0),MATCH('Line&amp;Pheonix'!L2581,Rate!$B$3:$M$3,0))*O2581)),"")</f>
        <v/>
      </c>
      <c r="T2581" s="42" t="str">
        <f t="shared" si="127"/>
        <v/>
      </c>
    </row>
    <row r="2582" spans="16:20">
      <c r="P2582" s="41" t="str">
        <f t="shared" si="125"/>
        <v/>
      </c>
      <c r="Q2582" s="41" t="str">
        <f t="shared" si="126"/>
        <v/>
      </c>
      <c r="R2582" s="41" t="str">
        <f>IFERROR(IF(K2582="handling and wharfage",SUM(P2582:Q2582),IF(OR(K2582="tank",K2582="car",K2582="boat"),INDEX(Rate!$B$4:$M$25,MATCH('Line&amp;Pheonix'!N2582,Rate!$A$4:$A$25,0),MATCH('Line&amp;Pheonix'!L2582,Rate!$B$3:$M$3,0))*O2582*0.8,INDEX(Rate!$B$4:$M$25,MATCH('Line&amp;Pheonix'!N2582,Rate!$A$4:$A$25,0),MATCH('Line&amp;Pheonix'!L2582,Rate!$B$3:$M$3,0))*O2582)),"")</f>
        <v/>
      </c>
      <c r="T2582" s="42" t="str">
        <f t="shared" si="127"/>
        <v/>
      </c>
    </row>
    <row r="2583" spans="16:20">
      <c r="P2583" s="41" t="str">
        <f t="shared" si="125"/>
        <v/>
      </c>
      <c r="Q2583" s="41" t="str">
        <f t="shared" si="126"/>
        <v/>
      </c>
      <c r="R2583" s="41" t="str">
        <f>IFERROR(IF(K2583="handling and wharfage",SUM(P2583:Q2583),IF(OR(K2583="tank",K2583="car",K2583="boat"),INDEX(Rate!$B$4:$M$25,MATCH('Line&amp;Pheonix'!N2583,Rate!$A$4:$A$25,0),MATCH('Line&amp;Pheonix'!L2583,Rate!$B$3:$M$3,0))*O2583*0.8,INDEX(Rate!$B$4:$M$25,MATCH('Line&amp;Pheonix'!N2583,Rate!$A$4:$A$25,0),MATCH('Line&amp;Pheonix'!L2583,Rate!$B$3:$M$3,0))*O2583)),"")</f>
        <v/>
      </c>
      <c r="T2583" s="42" t="str">
        <f t="shared" si="127"/>
        <v/>
      </c>
    </row>
    <row r="2584" spans="16:20">
      <c r="P2584" s="41" t="str">
        <f t="shared" si="125"/>
        <v/>
      </c>
      <c r="Q2584" s="41" t="str">
        <f t="shared" si="126"/>
        <v/>
      </c>
      <c r="R2584" s="41" t="str">
        <f>IFERROR(IF(K2584="handling and wharfage",SUM(P2584:Q2584),IF(OR(K2584="tank",K2584="car",K2584="boat"),INDEX(Rate!$B$4:$M$25,MATCH('Line&amp;Pheonix'!N2584,Rate!$A$4:$A$25,0),MATCH('Line&amp;Pheonix'!L2584,Rate!$B$3:$M$3,0))*O2584*0.8,INDEX(Rate!$B$4:$M$25,MATCH('Line&amp;Pheonix'!N2584,Rate!$A$4:$A$25,0),MATCH('Line&amp;Pheonix'!L2584,Rate!$B$3:$M$3,0))*O2584)),"")</f>
        <v/>
      </c>
      <c r="T2584" s="42" t="str">
        <f t="shared" si="127"/>
        <v/>
      </c>
    </row>
    <row r="2585" spans="16:20">
      <c r="P2585" s="41" t="str">
        <f t="shared" si="125"/>
        <v/>
      </c>
      <c r="Q2585" s="41" t="str">
        <f t="shared" si="126"/>
        <v/>
      </c>
      <c r="R2585" s="41" t="str">
        <f>IFERROR(IF(K2585="handling and wharfage",SUM(P2585:Q2585),IF(OR(K2585="tank",K2585="car",K2585="boat"),INDEX(Rate!$B$4:$M$25,MATCH('Line&amp;Pheonix'!N2585,Rate!$A$4:$A$25,0),MATCH('Line&amp;Pheonix'!L2585,Rate!$B$3:$M$3,0))*O2585*0.8,INDEX(Rate!$B$4:$M$25,MATCH('Line&amp;Pheonix'!N2585,Rate!$A$4:$A$25,0),MATCH('Line&amp;Pheonix'!L2585,Rate!$B$3:$M$3,0))*O2585)),"")</f>
        <v/>
      </c>
      <c r="T2585" s="42" t="str">
        <f t="shared" si="127"/>
        <v/>
      </c>
    </row>
    <row r="2586" spans="16:20">
      <c r="P2586" s="41" t="str">
        <f t="shared" si="125"/>
        <v/>
      </c>
      <c r="Q2586" s="41" t="str">
        <f t="shared" si="126"/>
        <v/>
      </c>
      <c r="R2586" s="41" t="str">
        <f>IFERROR(IF(K2586="handling and wharfage",SUM(P2586:Q2586),IF(OR(K2586="tank",K2586="car",K2586="boat"),INDEX(Rate!$B$4:$M$25,MATCH('Line&amp;Pheonix'!N2586,Rate!$A$4:$A$25,0),MATCH('Line&amp;Pheonix'!L2586,Rate!$B$3:$M$3,0))*O2586*0.8,INDEX(Rate!$B$4:$M$25,MATCH('Line&amp;Pheonix'!N2586,Rate!$A$4:$A$25,0),MATCH('Line&amp;Pheonix'!L2586,Rate!$B$3:$M$3,0))*O2586)),"")</f>
        <v/>
      </c>
      <c r="T2586" s="42" t="str">
        <f t="shared" si="127"/>
        <v/>
      </c>
    </row>
    <row r="2587" spans="16:20">
      <c r="P2587" s="41" t="str">
        <f t="shared" si="125"/>
        <v/>
      </c>
      <c r="Q2587" s="41" t="str">
        <f t="shared" si="126"/>
        <v/>
      </c>
      <c r="R2587" s="41" t="str">
        <f>IFERROR(IF(K2587="handling and wharfage",SUM(P2587:Q2587),IF(OR(K2587="tank",K2587="car",K2587="boat"),INDEX(Rate!$B$4:$M$25,MATCH('Line&amp;Pheonix'!N2587,Rate!$A$4:$A$25,0),MATCH('Line&amp;Pheonix'!L2587,Rate!$B$3:$M$3,0))*O2587*0.8,INDEX(Rate!$B$4:$M$25,MATCH('Line&amp;Pheonix'!N2587,Rate!$A$4:$A$25,0),MATCH('Line&amp;Pheonix'!L2587,Rate!$B$3:$M$3,0))*O2587)),"")</f>
        <v/>
      </c>
      <c r="T2587" s="42" t="str">
        <f t="shared" si="127"/>
        <v/>
      </c>
    </row>
    <row r="2588" spans="16:20">
      <c r="P2588" s="41" t="str">
        <f t="shared" si="125"/>
        <v/>
      </c>
      <c r="Q2588" s="41" t="str">
        <f t="shared" si="126"/>
        <v/>
      </c>
      <c r="R2588" s="41" t="str">
        <f>IFERROR(IF(K2588="handling and wharfage",SUM(P2588:Q2588),IF(OR(K2588="tank",K2588="car",K2588="boat"),INDEX(Rate!$B$4:$M$25,MATCH('Line&amp;Pheonix'!N2588,Rate!$A$4:$A$25,0),MATCH('Line&amp;Pheonix'!L2588,Rate!$B$3:$M$3,0))*O2588*0.8,INDEX(Rate!$B$4:$M$25,MATCH('Line&amp;Pheonix'!N2588,Rate!$A$4:$A$25,0),MATCH('Line&amp;Pheonix'!L2588,Rate!$B$3:$M$3,0))*O2588)),"")</f>
        <v/>
      </c>
      <c r="T2588" s="42" t="str">
        <f t="shared" si="127"/>
        <v/>
      </c>
    </row>
    <row r="2589" spans="16:20">
      <c r="P2589" s="41" t="str">
        <f t="shared" si="125"/>
        <v/>
      </c>
      <c r="Q2589" s="41" t="str">
        <f t="shared" si="126"/>
        <v/>
      </c>
      <c r="R2589" s="41" t="str">
        <f>IFERROR(IF(K2589="handling and wharfage",SUM(P2589:Q2589),IF(OR(K2589="tank",K2589="car",K2589="boat"),INDEX(Rate!$B$4:$M$25,MATCH('Line&amp;Pheonix'!N2589,Rate!$A$4:$A$25,0),MATCH('Line&amp;Pheonix'!L2589,Rate!$B$3:$M$3,0))*O2589*0.8,INDEX(Rate!$B$4:$M$25,MATCH('Line&amp;Pheonix'!N2589,Rate!$A$4:$A$25,0),MATCH('Line&amp;Pheonix'!L2589,Rate!$B$3:$M$3,0))*O2589)),"")</f>
        <v/>
      </c>
      <c r="T2589" s="42" t="str">
        <f t="shared" si="127"/>
        <v/>
      </c>
    </row>
    <row r="2590" spans="16:20">
      <c r="P2590" s="41" t="str">
        <f t="shared" si="125"/>
        <v/>
      </c>
      <c r="Q2590" s="41" t="str">
        <f t="shared" si="126"/>
        <v/>
      </c>
      <c r="R2590" s="41" t="str">
        <f>IFERROR(IF(K2590="handling and wharfage",SUM(P2590:Q2590),IF(OR(K2590="tank",K2590="car",K2590="boat"),INDEX(Rate!$B$4:$M$25,MATCH('Line&amp;Pheonix'!N2590,Rate!$A$4:$A$25,0),MATCH('Line&amp;Pheonix'!L2590,Rate!$B$3:$M$3,0))*O2590*0.8,INDEX(Rate!$B$4:$M$25,MATCH('Line&amp;Pheonix'!N2590,Rate!$A$4:$A$25,0),MATCH('Line&amp;Pheonix'!L2590,Rate!$B$3:$M$3,0))*O2590)),"")</f>
        <v/>
      </c>
      <c r="T2590" s="42" t="str">
        <f t="shared" si="127"/>
        <v/>
      </c>
    </row>
    <row r="2591" spans="16:20">
      <c r="P2591" s="41" t="str">
        <f t="shared" si="125"/>
        <v/>
      </c>
      <c r="Q2591" s="41" t="str">
        <f t="shared" si="126"/>
        <v/>
      </c>
      <c r="R2591" s="41" t="str">
        <f>IFERROR(IF(K2591="handling and wharfage",SUM(P2591:Q2591),IF(OR(K2591="tank",K2591="car",K2591="boat"),INDEX(Rate!$B$4:$M$25,MATCH('Line&amp;Pheonix'!N2591,Rate!$A$4:$A$25,0),MATCH('Line&amp;Pheonix'!L2591,Rate!$B$3:$M$3,0))*O2591*0.8,INDEX(Rate!$B$4:$M$25,MATCH('Line&amp;Pheonix'!N2591,Rate!$A$4:$A$25,0),MATCH('Line&amp;Pheonix'!L2591,Rate!$B$3:$M$3,0))*O2591)),"")</f>
        <v/>
      </c>
      <c r="T2591" s="42" t="str">
        <f t="shared" si="127"/>
        <v/>
      </c>
    </row>
    <row r="2592" spans="16:20">
      <c r="P2592" s="41" t="str">
        <f t="shared" si="125"/>
        <v/>
      </c>
      <c r="Q2592" s="41" t="str">
        <f t="shared" si="126"/>
        <v/>
      </c>
      <c r="R2592" s="41" t="str">
        <f>IFERROR(IF(K2592="handling and wharfage",SUM(P2592:Q2592),IF(OR(K2592="tank",K2592="car",K2592="boat"),INDEX(Rate!$B$4:$M$25,MATCH('Line&amp;Pheonix'!N2592,Rate!$A$4:$A$25,0),MATCH('Line&amp;Pheonix'!L2592,Rate!$B$3:$M$3,0))*O2592*0.8,INDEX(Rate!$B$4:$M$25,MATCH('Line&amp;Pheonix'!N2592,Rate!$A$4:$A$25,0),MATCH('Line&amp;Pheonix'!L2592,Rate!$B$3:$M$3,0))*O2592)),"")</f>
        <v/>
      </c>
      <c r="T2592" s="42" t="str">
        <f t="shared" si="127"/>
        <v/>
      </c>
    </row>
    <row r="2593" spans="16:20">
      <c r="P2593" s="41" t="str">
        <f t="shared" si="125"/>
        <v/>
      </c>
      <c r="Q2593" s="41" t="str">
        <f t="shared" si="126"/>
        <v/>
      </c>
      <c r="R2593" s="41" t="str">
        <f>IFERROR(IF(K2593="handling and wharfage",SUM(P2593:Q2593),IF(OR(K2593="tank",K2593="car",K2593="boat"),INDEX(Rate!$B$4:$M$25,MATCH('Line&amp;Pheonix'!N2593,Rate!$A$4:$A$25,0),MATCH('Line&amp;Pheonix'!L2593,Rate!$B$3:$M$3,0))*O2593*0.8,INDEX(Rate!$B$4:$M$25,MATCH('Line&amp;Pheonix'!N2593,Rate!$A$4:$A$25,0),MATCH('Line&amp;Pheonix'!L2593,Rate!$B$3:$M$3,0))*O2593)),"")</f>
        <v/>
      </c>
      <c r="T2593" s="42" t="str">
        <f t="shared" si="127"/>
        <v/>
      </c>
    </row>
    <row r="2594" spans="16:20">
      <c r="P2594" s="41" t="str">
        <f t="shared" si="125"/>
        <v/>
      </c>
      <c r="Q2594" s="41" t="str">
        <f t="shared" si="126"/>
        <v/>
      </c>
      <c r="R2594" s="41" t="str">
        <f>IFERROR(IF(K2594="handling and wharfage",SUM(P2594:Q2594),IF(OR(K2594="tank",K2594="car",K2594="boat"),INDEX(Rate!$B$4:$M$25,MATCH('Line&amp;Pheonix'!N2594,Rate!$A$4:$A$25,0),MATCH('Line&amp;Pheonix'!L2594,Rate!$B$3:$M$3,0))*O2594*0.8,INDEX(Rate!$B$4:$M$25,MATCH('Line&amp;Pheonix'!N2594,Rate!$A$4:$A$25,0),MATCH('Line&amp;Pheonix'!L2594,Rate!$B$3:$M$3,0))*O2594)),"")</f>
        <v/>
      </c>
      <c r="T2594" s="42" t="str">
        <f t="shared" si="127"/>
        <v/>
      </c>
    </row>
    <row r="2595" spans="16:20">
      <c r="P2595" s="41" t="str">
        <f t="shared" si="125"/>
        <v/>
      </c>
      <c r="Q2595" s="41" t="str">
        <f t="shared" si="126"/>
        <v/>
      </c>
      <c r="R2595" s="41" t="str">
        <f>IFERROR(IF(K2595="handling and wharfage",SUM(P2595:Q2595),IF(OR(K2595="tank",K2595="car",K2595="boat"),INDEX(Rate!$B$4:$M$25,MATCH('Line&amp;Pheonix'!N2595,Rate!$A$4:$A$25,0),MATCH('Line&amp;Pheonix'!L2595,Rate!$B$3:$M$3,0))*O2595*0.8,INDEX(Rate!$B$4:$M$25,MATCH('Line&amp;Pheonix'!N2595,Rate!$A$4:$A$25,0),MATCH('Line&amp;Pheonix'!L2595,Rate!$B$3:$M$3,0))*O2595)),"")</f>
        <v/>
      </c>
      <c r="T2595" s="42" t="str">
        <f t="shared" si="127"/>
        <v/>
      </c>
    </row>
    <row r="2596" spans="16:20">
      <c r="P2596" s="41" t="str">
        <f t="shared" si="125"/>
        <v/>
      </c>
      <c r="Q2596" s="41" t="str">
        <f t="shared" si="126"/>
        <v/>
      </c>
      <c r="R2596" s="41" t="str">
        <f>IFERROR(IF(K2596="handling and wharfage",SUM(P2596:Q2596),IF(OR(K2596="tank",K2596="car",K2596="boat"),INDEX(Rate!$B$4:$M$25,MATCH('Line&amp;Pheonix'!N2596,Rate!$A$4:$A$25,0),MATCH('Line&amp;Pheonix'!L2596,Rate!$B$3:$M$3,0))*O2596*0.8,INDEX(Rate!$B$4:$M$25,MATCH('Line&amp;Pheonix'!N2596,Rate!$A$4:$A$25,0),MATCH('Line&amp;Pheonix'!L2596,Rate!$B$3:$M$3,0))*O2596)),"")</f>
        <v/>
      </c>
      <c r="T2596" s="42" t="str">
        <f t="shared" si="127"/>
        <v/>
      </c>
    </row>
    <row r="2597" spans="16:20">
      <c r="P2597" s="41" t="str">
        <f t="shared" si="125"/>
        <v/>
      </c>
      <c r="Q2597" s="41" t="str">
        <f t="shared" si="126"/>
        <v/>
      </c>
      <c r="R2597" s="41" t="str">
        <f>IFERROR(IF(K2597="handling and wharfage",SUM(P2597:Q2597),IF(OR(K2597="tank",K2597="car",K2597="boat"),INDEX(Rate!$B$4:$M$25,MATCH('Line&amp;Pheonix'!N2597,Rate!$A$4:$A$25,0),MATCH('Line&amp;Pheonix'!L2597,Rate!$B$3:$M$3,0))*O2597*0.8,INDEX(Rate!$B$4:$M$25,MATCH('Line&amp;Pheonix'!N2597,Rate!$A$4:$A$25,0),MATCH('Line&amp;Pheonix'!L2597,Rate!$B$3:$M$3,0))*O2597)),"")</f>
        <v/>
      </c>
      <c r="T2597" s="42" t="str">
        <f t="shared" si="127"/>
        <v/>
      </c>
    </row>
    <row r="2598" spans="16:20">
      <c r="P2598" s="41" t="str">
        <f t="shared" si="125"/>
        <v/>
      </c>
      <c r="Q2598" s="41" t="str">
        <f t="shared" si="126"/>
        <v/>
      </c>
      <c r="R2598" s="41" t="str">
        <f>IFERROR(IF(K2598="handling and wharfage",SUM(P2598:Q2598),IF(OR(K2598="tank",K2598="car",K2598="boat"),INDEX(Rate!$B$4:$M$25,MATCH('Line&amp;Pheonix'!N2598,Rate!$A$4:$A$25,0),MATCH('Line&amp;Pheonix'!L2598,Rate!$B$3:$M$3,0))*O2598*0.8,INDEX(Rate!$B$4:$M$25,MATCH('Line&amp;Pheonix'!N2598,Rate!$A$4:$A$25,0),MATCH('Line&amp;Pheonix'!L2598,Rate!$B$3:$M$3,0))*O2598)),"")</f>
        <v/>
      </c>
      <c r="T2598" s="42" t="str">
        <f t="shared" si="127"/>
        <v/>
      </c>
    </row>
    <row r="2599" spans="16:20">
      <c r="P2599" s="41" t="str">
        <f t="shared" si="125"/>
        <v/>
      </c>
      <c r="Q2599" s="41" t="str">
        <f t="shared" si="126"/>
        <v/>
      </c>
      <c r="R2599" s="41" t="str">
        <f>IFERROR(IF(K2599="handling and wharfage",SUM(P2599:Q2599),IF(OR(K2599="tank",K2599="car",K2599="boat"),INDEX(Rate!$B$4:$M$25,MATCH('Line&amp;Pheonix'!N2599,Rate!$A$4:$A$25,0),MATCH('Line&amp;Pheonix'!L2599,Rate!$B$3:$M$3,0))*O2599*0.8,INDEX(Rate!$B$4:$M$25,MATCH('Line&amp;Pheonix'!N2599,Rate!$A$4:$A$25,0),MATCH('Line&amp;Pheonix'!L2599,Rate!$B$3:$M$3,0))*O2599)),"")</f>
        <v/>
      </c>
      <c r="T2599" s="42" t="str">
        <f t="shared" si="127"/>
        <v/>
      </c>
    </row>
    <row r="2600" spans="16:20">
      <c r="P2600" s="41" t="str">
        <f t="shared" si="125"/>
        <v/>
      </c>
      <c r="Q2600" s="41" t="str">
        <f t="shared" si="126"/>
        <v/>
      </c>
      <c r="R2600" s="41" t="str">
        <f>IFERROR(IF(K2600="handling and wharfage",SUM(P2600:Q2600),IF(OR(K2600="tank",K2600="car",K2600="boat"),INDEX(Rate!$B$4:$M$25,MATCH('Line&amp;Pheonix'!N2600,Rate!$A$4:$A$25,0),MATCH('Line&amp;Pheonix'!L2600,Rate!$B$3:$M$3,0))*O2600*0.8,INDEX(Rate!$B$4:$M$25,MATCH('Line&amp;Pheonix'!N2600,Rate!$A$4:$A$25,0),MATCH('Line&amp;Pheonix'!L2600,Rate!$B$3:$M$3,0))*O2600)),"")</f>
        <v/>
      </c>
      <c r="T2600" s="42" t="str">
        <f t="shared" si="127"/>
        <v/>
      </c>
    </row>
    <row r="2601" spans="16:20">
      <c r="P2601" s="41" t="str">
        <f t="shared" si="125"/>
        <v/>
      </c>
      <c r="Q2601" s="41" t="str">
        <f t="shared" si="126"/>
        <v/>
      </c>
      <c r="R2601" s="41" t="str">
        <f>IFERROR(IF(K2601="handling and wharfage",SUM(P2601:Q2601),IF(OR(K2601="tank",K2601="car",K2601="boat"),INDEX(Rate!$B$4:$M$25,MATCH('Line&amp;Pheonix'!N2601,Rate!$A$4:$A$25,0),MATCH('Line&amp;Pheonix'!L2601,Rate!$B$3:$M$3,0))*O2601*0.8,INDEX(Rate!$B$4:$M$25,MATCH('Line&amp;Pheonix'!N2601,Rate!$A$4:$A$25,0),MATCH('Line&amp;Pheonix'!L2601,Rate!$B$3:$M$3,0))*O2601)),"")</f>
        <v/>
      </c>
      <c r="T2601" s="42" t="str">
        <f t="shared" si="127"/>
        <v/>
      </c>
    </row>
    <row r="2602" spans="16:20">
      <c r="P2602" s="41" t="str">
        <f t="shared" si="125"/>
        <v/>
      </c>
      <c r="Q2602" s="41" t="str">
        <f t="shared" si="126"/>
        <v/>
      </c>
      <c r="R2602" s="41" t="str">
        <f>IFERROR(IF(K2602="handling and wharfage",SUM(P2602:Q2602),IF(OR(K2602="tank",K2602="car",K2602="boat"),INDEX(Rate!$B$4:$M$25,MATCH('Line&amp;Pheonix'!N2602,Rate!$A$4:$A$25,0),MATCH('Line&amp;Pheonix'!L2602,Rate!$B$3:$M$3,0))*O2602*0.8,INDEX(Rate!$B$4:$M$25,MATCH('Line&amp;Pheonix'!N2602,Rate!$A$4:$A$25,0),MATCH('Line&amp;Pheonix'!L2602,Rate!$B$3:$M$3,0))*O2602)),"")</f>
        <v/>
      </c>
      <c r="T2602" s="42" t="str">
        <f t="shared" si="127"/>
        <v/>
      </c>
    </row>
    <row r="2603" spans="16:20">
      <c r="P2603" s="41" t="str">
        <f t="shared" si="125"/>
        <v/>
      </c>
      <c r="Q2603" s="41" t="str">
        <f t="shared" si="126"/>
        <v/>
      </c>
      <c r="R2603" s="41" t="str">
        <f>IFERROR(IF(K2603="handling and wharfage",SUM(P2603:Q2603),IF(OR(K2603="tank",K2603="car",K2603="boat"),INDEX(Rate!$B$4:$M$25,MATCH('Line&amp;Pheonix'!N2603,Rate!$A$4:$A$25,0),MATCH('Line&amp;Pheonix'!L2603,Rate!$B$3:$M$3,0))*O2603*0.8,INDEX(Rate!$B$4:$M$25,MATCH('Line&amp;Pheonix'!N2603,Rate!$A$4:$A$25,0),MATCH('Line&amp;Pheonix'!L2603,Rate!$B$3:$M$3,0))*O2603)),"")</f>
        <v/>
      </c>
      <c r="T2603" s="42" t="str">
        <f t="shared" si="127"/>
        <v/>
      </c>
    </row>
    <row r="2604" spans="16:20">
      <c r="P2604" s="41" t="str">
        <f t="shared" si="125"/>
        <v/>
      </c>
      <c r="Q2604" s="41" t="str">
        <f t="shared" si="126"/>
        <v/>
      </c>
      <c r="R2604" s="41" t="str">
        <f>IFERROR(IF(K2604="handling and wharfage",SUM(P2604:Q2604),IF(OR(K2604="tank",K2604="car",K2604="boat"),INDEX(Rate!$B$4:$M$25,MATCH('Line&amp;Pheonix'!N2604,Rate!$A$4:$A$25,0),MATCH('Line&amp;Pheonix'!L2604,Rate!$B$3:$M$3,0))*O2604*0.8,INDEX(Rate!$B$4:$M$25,MATCH('Line&amp;Pheonix'!N2604,Rate!$A$4:$A$25,0),MATCH('Line&amp;Pheonix'!L2604,Rate!$B$3:$M$3,0))*O2604)),"")</f>
        <v/>
      </c>
      <c r="T2604" s="42" t="str">
        <f t="shared" si="127"/>
        <v/>
      </c>
    </row>
    <row r="2605" spans="16:20">
      <c r="P2605" s="41" t="str">
        <f t="shared" si="125"/>
        <v/>
      </c>
      <c r="Q2605" s="41" t="str">
        <f t="shared" si="126"/>
        <v/>
      </c>
      <c r="R2605" s="41" t="str">
        <f>IFERROR(IF(K2605="handling and wharfage",SUM(P2605:Q2605),IF(OR(K2605="tank",K2605="car",K2605="boat"),INDEX(Rate!$B$4:$M$25,MATCH('Line&amp;Pheonix'!N2605,Rate!$A$4:$A$25,0),MATCH('Line&amp;Pheonix'!L2605,Rate!$B$3:$M$3,0))*O2605*0.8,INDEX(Rate!$B$4:$M$25,MATCH('Line&amp;Pheonix'!N2605,Rate!$A$4:$A$25,0),MATCH('Line&amp;Pheonix'!L2605,Rate!$B$3:$M$3,0))*O2605)),"")</f>
        <v/>
      </c>
      <c r="T2605" s="42" t="str">
        <f t="shared" si="127"/>
        <v/>
      </c>
    </row>
    <row r="2606" spans="16:20">
      <c r="P2606" s="41" t="str">
        <f t="shared" si="125"/>
        <v/>
      </c>
      <c r="Q2606" s="41" t="str">
        <f t="shared" si="126"/>
        <v/>
      </c>
      <c r="R2606" s="41" t="str">
        <f>IFERROR(IF(K2606="handling and wharfage",SUM(P2606:Q2606),IF(OR(K2606="tank",K2606="car",K2606="boat"),INDEX(Rate!$B$4:$M$25,MATCH('Line&amp;Pheonix'!N2606,Rate!$A$4:$A$25,0),MATCH('Line&amp;Pheonix'!L2606,Rate!$B$3:$M$3,0))*O2606*0.8,INDEX(Rate!$B$4:$M$25,MATCH('Line&amp;Pheonix'!N2606,Rate!$A$4:$A$25,0),MATCH('Line&amp;Pheonix'!L2606,Rate!$B$3:$M$3,0))*O2606)),"")</f>
        <v/>
      </c>
      <c r="T2606" s="42" t="str">
        <f t="shared" si="127"/>
        <v/>
      </c>
    </row>
    <row r="2607" spans="16:20">
      <c r="P2607" s="41" t="str">
        <f t="shared" si="125"/>
        <v/>
      </c>
      <c r="Q2607" s="41" t="str">
        <f t="shared" si="126"/>
        <v/>
      </c>
      <c r="R2607" s="41" t="str">
        <f>IFERROR(IF(K2607="handling and wharfage",SUM(P2607:Q2607),IF(OR(K2607="tank",K2607="car",K2607="boat"),INDEX(Rate!$B$4:$M$25,MATCH('Line&amp;Pheonix'!N2607,Rate!$A$4:$A$25,0),MATCH('Line&amp;Pheonix'!L2607,Rate!$B$3:$M$3,0))*O2607*0.8,INDEX(Rate!$B$4:$M$25,MATCH('Line&amp;Pheonix'!N2607,Rate!$A$4:$A$25,0),MATCH('Line&amp;Pheonix'!L2607,Rate!$B$3:$M$3,0))*O2607)),"")</f>
        <v/>
      </c>
      <c r="T2607" s="42" t="str">
        <f t="shared" si="127"/>
        <v/>
      </c>
    </row>
    <row r="2608" spans="16:20">
      <c r="P2608" s="41" t="str">
        <f t="shared" si="125"/>
        <v/>
      </c>
      <c r="Q2608" s="41" t="str">
        <f t="shared" si="126"/>
        <v/>
      </c>
      <c r="R2608" s="41" t="str">
        <f>IFERROR(IF(K2608="handling and wharfage",SUM(P2608:Q2608),IF(OR(K2608="tank",K2608="car",K2608="boat"),INDEX(Rate!$B$4:$M$25,MATCH('Line&amp;Pheonix'!N2608,Rate!$A$4:$A$25,0),MATCH('Line&amp;Pheonix'!L2608,Rate!$B$3:$M$3,0))*O2608*0.8,INDEX(Rate!$B$4:$M$25,MATCH('Line&amp;Pheonix'!N2608,Rate!$A$4:$A$25,0),MATCH('Line&amp;Pheonix'!L2608,Rate!$B$3:$M$3,0))*O2608)),"")</f>
        <v/>
      </c>
      <c r="T2608" s="42" t="str">
        <f t="shared" si="127"/>
        <v/>
      </c>
    </row>
    <row r="2609" spans="16:20">
      <c r="P2609" s="41" t="str">
        <f t="shared" si="125"/>
        <v/>
      </c>
      <c r="Q2609" s="41" t="str">
        <f t="shared" si="126"/>
        <v/>
      </c>
      <c r="R2609" s="41" t="str">
        <f>IFERROR(IF(K2609="handling and wharfage",SUM(P2609:Q2609),IF(OR(K2609="tank",K2609="car",K2609="boat"),INDEX(Rate!$B$4:$M$25,MATCH('Line&amp;Pheonix'!N2609,Rate!$A$4:$A$25,0),MATCH('Line&amp;Pheonix'!L2609,Rate!$B$3:$M$3,0))*O2609*0.8,INDEX(Rate!$B$4:$M$25,MATCH('Line&amp;Pheonix'!N2609,Rate!$A$4:$A$25,0),MATCH('Line&amp;Pheonix'!L2609,Rate!$B$3:$M$3,0))*O2609)),"")</f>
        <v/>
      </c>
      <c r="T2609" s="42" t="str">
        <f t="shared" si="127"/>
        <v/>
      </c>
    </row>
    <row r="2610" spans="16:20">
      <c r="P2610" s="41" t="str">
        <f t="shared" ref="P2610:P2673" si="128">IF(OR(K2610="handling and wharfage",K2610="rau handling and wharfage"),O2610*42.1,"")</f>
        <v/>
      </c>
      <c r="Q2610" s="41" t="str">
        <f t="shared" ref="Q2610:Q2673" si="129">IF(K2610&lt;&gt;"handling and wharfage","",O2610*3.5)</f>
        <v/>
      </c>
      <c r="R2610" s="41" t="str">
        <f>IFERROR(IF(K2610="handling and wharfage",SUM(P2610:Q2610),IF(OR(K2610="tank",K2610="car",K2610="boat"),INDEX(Rate!$B$4:$M$25,MATCH('Line&amp;Pheonix'!N2610,Rate!$A$4:$A$25,0),MATCH('Line&amp;Pheonix'!L2610,Rate!$B$3:$M$3,0))*O2610*0.8,INDEX(Rate!$B$4:$M$25,MATCH('Line&amp;Pheonix'!N2610,Rate!$A$4:$A$25,0),MATCH('Line&amp;Pheonix'!L2610,Rate!$B$3:$M$3,0))*O2610)),"")</f>
        <v/>
      </c>
      <c r="T2610" s="42" t="str">
        <f t="shared" ref="T2610:T2673" si="130">IF(ISBLANK(K2610),"",IF(K2610&lt;&gt;"handling and wharfage","F0070000061A","E31180000331"))</f>
        <v/>
      </c>
    </row>
    <row r="2611" spans="16:20">
      <c r="P2611" s="41" t="str">
        <f t="shared" si="128"/>
        <v/>
      </c>
      <c r="Q2611" s="41" t="str">
        <f t="shared" si="129"/>
        <v/>
      </c>
      <c r="R2611" s="41" t="str">
        <f>IFERROR(IF(K2611="handling and wharfage",SUM(P2611:Q2611),IF(OR(K2611="tank",K2611="car",K2611="boat"),INDEX(Rate!$B$4:$M$25,MATCH('Line&amp;Pheonix'!N2611,Rate!$A$4:$A$25,0),MATCH('Line&amp;Pheonix'!L2611,Rate!$B$3:$M$3,0))*O2611*0.8,INDEX(Rate!$B$4:$M$25,MATCH('Line&amp;Pheonix'!N2611,Rate!$A$4:$A$25,0),MATCH('Line&amp;Pheonix'!L2611,Rate!$B$3:$M$3,0))*O2611)),"")</f>
        <v/>
      </c>
      <c r="T2611" s="42" t="str">
        <f t="shared" si="130"/>
        <v/>
      </c>
    </row>
    <row r="2612" spans="16:20">
      <c r="P2612" s="41" t="str">
        <f t="shared" si="128"/>
        <v/>
      </c>
      <c r="Q2612" s="41" t="str">
        <f t="shared" si="129"/>
        <v/>
      </c>
      <c r="R2612" s="41" t="str">
        <f>IFERROR(IF(K2612="handling and wharfage",SUM(P2612:Q2612),IF(OR(K2612="tank",K2612="car",K2612="boat"),INDEX(Rate!$B$4:$M$25,MATCH('Line&amp;Pheonix'!N2612,Rate!$A$4:$A$25,0),MATCH('Line&amp;Pheonix'!L2612,Rate!$B$3:$M$3,0))*O2612*0.8,INDEX(Rate!$B$4:$M$25,MATCH('Line&amp;Pheonix'!N2612,Rate!$A$4:$A$25,0),MATCH('Line&amp;Pheonix'!L2612,Rate!$B$3:$M$3,0))*O2612)),"")</f>
        <v/>
      </c>
      <c r="T2612" s="42" t="str">
        <f t="shared" si="130"/>
        <v/>
      </c>
    </row>
    <row r="2613" spans="16:20">
      <c r="P2613" s="41" t="str">
        <f t="shared" si="128"/>
        <v/>
      </c>
      <c r="Q2613" s="41" t="str">
        <f t="shared" si="129"/>
        <v/>
      </c>
      <c r="R2613" s="41" t="str">
        <f>IFERROR(IF(K2613="handling and wharfage",SUM(P2613:Q2613),IF(OR(K2613="tank",K2613="car",K2613="boat"),INDEX(Rate!$B$4:$M$25,MATCH('Line&amp;Pheonix'!N2613,Rate!$A$4:$A$25,0),MATCH('Line&amp;Pheonix'!L2613,Rate!$B$3:$M$3,0))*O2613*0.8,INDEX(Rate!$B$4:$M$25,MATCH('Line&amp;Pheonix'!N2613,Rate!$A$4:$A$25,0),MATCH('Line&amp;Pheonix'!L2613,Rate!$B$3:$M$3,0))*O2613)),"")</f>
        <v/>
      </c>
      <c r="T2613" s="42" t="str">
        <f t="shared" si="130"/>
        <v/>
      </c>
    </row>
    <row r="2614" spans="16:20">
      <c r="P2614" s="41" t="str">
        <f t="shared" si="128"/>
        <v/>
      </c>
      <c r="Q2614" s="41" t="str">
        <f t="shared" si="129"/>
        <v/>
      </c>
      <c r="R2614" s="41" t="str">
        <f>IFERROR(IF(K2614="handling and wharfage",SUM(P2614:Q2614),IF(OR(K2614="tank",K2614="car",K2614="boat"),INDEX(Rate!$B$4:$M$25,MATCH('Line&amp;Pheonix'!N2614,Rate!$A$4:$A$25,0),MATCH('Line&amp;Pheonix'!L2614,Rate!$B$3:$M$3,0))*O2614*0.8,INDEX(Rate!$B$4:$M$25,MATCH('Line&amp;Pheonix'!N2614,Rate!$A$4:$A$25,0),MATCH('Line&amp;Pheonix'!L2614,Rate!$B$3:$M$3,0))*O2614)),"")</f>
        <v/>
      </c>
      <c r="T2614" s="42" t="str">
        <f t="shared" si="130"/>
        <v/>
      </c>
    </row>
    <row r="2615" spans="16:20">
      <c r="P2615" s="41" t="str">
        <f t="shared" si="128"/>
        <v/>
      </c>
      <c r="Q2615" s="41" t="str">
        <f t="shared" si="129"/>
        <v/>
      </c>
      <c r="R2615" s="41" t="str">
        <f>IFERROR(IF(K2615="handling and wharfage",SUM(P2615:Q2615),IF(OR(K2615="tank",K2615="car",K2615="boat"),INDEX(Rate!$B$4:$M$25,MATCH('Line&amp;Pheonix'!N2615,Rate!$A$4:$A$25,0),MATCH('Line&amp;Pheonix'!L2615,Rate!$B$3:$M$3,0))*O2615*0.8,INDEX(Rate!$B$4:$M$25,MATCH('Line&amp;Pheonix'!N2615,Rate!$A$4:$A$25,0),MATCH('Line&amp;Pheonix'!L2615,Rate!$B$3:$M$3,0))*O2615)),"")</f>
        <v/>
      </c>
      <c r="T2615" s="42" t="str">
        <f t="shared" si="130"/>
        <v/>
      </c>
    </row>
    <row r="2616" spans="16:20">
      <c r="P2616" s="41" t="str">
        <f t="shared" si="128"/>
        <v/>
      </c>
      <c r="Q2616" s="41" t="str">
        <f t="shared" si="129"/>
        <v/>
      </c>
      <c r="R2616" s="41" t="str">
        <f>IFERROR(IF(K2616="handling and wharfage",SUM(P2616:Q2616),IF(OR(K2616="tank",K2616="car",K2616="boat"),INDEX(Rate!$B$4:$M$25,MATCH('Line&amp;Pheonix'!N2616,Rate!$A$4:$A$25,0),MATCH('Line&amp;Pheonix'!L2616,Rate!$B$3:$M$3,0))*O2616*0.8,INDEX(Rate!$B$4:$M$25,MATCH('Line&amp;Pheonix'!N2616,Rate!$A$4:$A$25,0),MATCH('Line&amp;Pheonix'!L2616,Rate!$B$3:$M$3,0))*O2616)),"")</f>
        <v/>
      </c>
      <c r="T2616" s="42" t="str">
        <f t="shared" si="130"/>
        <v/>
      </c>
    </row>
    <row r="2617" spans="16:20">
      <c r="P2617" s="41" t="str">
        <f t="shared" si="128"/>
        <v/>
      </c>
      <c r="Q2617" s="41" t="str">
        <f t="shared" si="129"/>
        <v/>
      </c>
      <c r="R2617" s="41" t="str">
        <f>IFERROR(IF(K2617="handling and wharfage",SUM(P2617:Q2617),IF(OR(K2617="tank",K2617="car",K2617="boat"),INDEX(Rate!$B$4:$M$25,MATCH('Line&amp;Pheonix'!N2617,Rate!$A$4:$A$25,0),MATCH('Line&amp;Pheonix'!L2617,Rate!$B$3:$M$3,0))*O2617*0.8,INDEX(Rate!$B$4:$M$25,MATCH('Line&amp;Pheonix'!N2617,Rate!$A$4:$A$25,0),MATCH('Line&amp;Pheonix'!L2617,Rate!$B$3:$M$3,0))*O2617)),"")</f>
        <v/>
      </c>
      <c r="T2617" s="42" t="str">
        <f t="shared" si="130"/>
        <v/>
      </c>
    </row>
    <row r="2618" spans="16:20">
      <c r="P2618" s="41" t="str">
        <f t="shared" si="128"/>
        <v/>
      </c>
      <c r="Q2618" s="41" t="str">
        <f t="shared" si="129"/>
        <v/>
      </c>
      <c r="R2618" s="41" t="str">
        <f>IFERROR(IF(K2618="handling and wharfage",SUM(P2618:Q2618),IF(OR(K2618="tank",K2618="car",K2618="boat"),INDEX(Rate!$B$4:$M$25,MATCH('Line&amp;Pheonix'!N2618,Rate!$A$4:$A$25,0),MATCH('Line&amp;Pheonix'!L2618,Rate!$B$3:$M$3,0))*O2618*0.8,INDEX(Rate!$B$4:$M$25,MATCH('Line&amp;Pheonix'!N2618,Rate!$A$4:$A$25,0),MATCH('Line&amp;Pheonix'!L2618,Rate!$B$3:$M$3,0))*O2618)),"")</f>
        <v/>
      </c>
      <c r="T2618" s="42" t="str">
        <f t="shared" si="130"/>
        <v/>
      </c>
    </row>
    <row r="2619" spans="16:20">
      <c r="P2619" s="41" t="str">
        <f t="shared" si="128"/>
        <v/>
      </c>
      <c r="Q2619" s="41" t="str">
        <f t="shared" si="129"/>
        <v/>
      </c>
      <c r="R2619" s="41" t="str">
        <f>IFERROR(IF(K2619="handling and wharfage",SUM(P2619:Q2619),IF(OR(K2619="tank",K2619="car",K2619="boat"),INDEX(Rate!$B$4:$M$25,MATCH('Line&amp;Pheonix'!N2619,Rate!$A$4:$A$25,0),MATCH('Line&amp;Pheonix'!L2619,Rate!$B$3:$M$3,0))*O2619*0.8,INDEX(Rate!$B$4:$M$25,MATCH('Line&amp;Pheonix'!N2619,Rate!$A$4:$A$25,0),MATCH('Line&amp;Pheonix'!L2619,Rate!$B$3:$M$3,0))*O2619)),"")</f>
        <v/>
      </c>
      <c r="T2619" s="42" t="str">
        <f t="shared" si="130"/>
        <v/>
      </c>
    </row>
    <row r="2620" spans="16:20">
      <c r="P2620" s="41" t="str">
        <f t="shared" si="128"/>
        <v/>
      </c>
      <c r="Q2620" s="41" t="str">
        <f t="shared" si="129"/>
        <v/>
      </c>
      <c r="R2620" s="41" t="str">
        <f>IFERROR(IF(K2620="handling and wharfage",SUM(P2620:Q2620),IF(OR(K2620="tank",K2620="car",K2620="boat"),INDEX(Rate!$B$4:$M$25,MATCH('Line&amp;Pheonix'!N2620,Rate!$A$4:$A$25,0),MATCH('Line&amp;Pheonix'!L2620,Rate!$B$3:$M$3,0))*O2620*0.8,INDEX(Rate!$B$4:$M$25,MATCH('Line&amp;Pheonix'!N2620,Rate!$A$4:$A$25,0),MATCH('Line&amp;Pheonix'!L2620,Rate!$B$3:$M$3,0))*O2620)),"")</f>
        <v/>
      </c>
      <c r="T2620" s="42" t="str">
        <f t="shared" si="130"/>
        <v/>
      </c>
    </row>
    <row r="2621" spans="16:20">
      <c r="P2621" s="41" t="str">
        <f t="shared" si="128"/>
        <v/>
      </c>
      <c r="Q2621" s="41" t="str">
        <f t="shared" si="129"/>
        <v/>
      </c>
      <c r="R2621" s="41" t="str">
        <f>IFERROR(IF(K2621="handling and wharfage",SUM(P2621:Q2621),IF(OR(K2621="tank",K2621="car",K2621="boat"),INDEX(Rate!$B$4:$M$25,MATCH('Line&amp;Pheonix'!N2621,Rate!$A$4:$A$25,0),MATCH('Line&amp;Pheonix'!L2621,Rate!$B$3:$M$3,0))*O2621*0.8,INDEX(Rate!$B$4:$M$25,MATCH('Line&amp;Pheonix'!N2621,Rate!$A$4:$A$25,0),MATCH('Line&amp;Pheonix'!L2621,Rate!$B$3:$M$3,0))*O2621)),"")</f>
        <v/>
      </c>
      <c r="T2621" s="42" t="str">
        <f t="shared" si="130"/>
        <v/>
      </c>
    </row>
    <row r="2622" spans="16:20">
      <c r="P2622" s="41" t="str">
        <f t="shared" si="128"/>
        <v/>
      </c>
      <c r="Q2622" s="41" t="str">
        <f t="shared" si="129"/>
        <v/>
      </c>
      <c r="R2622" s="41" t="str">
        <f>IFERROR(IF(K2622="handling and wharfage",SUM(P2622:Q2622),IF(OR(K2622="tank",K2622="car",K2622="boat"),INDEX(Rate!$B$4:$M$25,MATCH('Line&amp;Pheonix'!N2622,Rate!$A$4:$A$25,0),MATCH('Line&amp;Pheonix'!L2622,Rate!$B$3:$M$3,0))*O2622*0.8,INDEX(Rate!$B$4:$M$25,MATCH('Line&amp;Pheonix'!N2622,Rate!$A$4:$A$25,0),MATCH('Line&amp;Pheonix'!L2622,Rate!$B$3:$M$3,0))*O2622)),"")</f>
        <v/>
      </c>
      <c r="T2622" s="42" t="str">
        <f t="shared" si="130"/>
        <v/>
      </c>
    </row>
    <row r="2623" spans="16:20">
      <c r="P2623" s="41" t="str">
        <f t="shared" si="128"/>
        <v/>
      </c>
      <c r="Q2623" s="41" t="str">
        <f t="shared" si="129"/>
        <v/>
      </c>
      <c r="R2623" s="41" t="str">
        <f>IFERROR(IF(K2623="handling and wharfage",SUM(P2623:Q2623),IF(OR(K2623="tank",K2623="car",K2623="boat"),INDEX(Rate!$B$4:$M$25,MATCH('Line&amp;Pheonix'!N2623,Rate!$A$4:$A$25,0),MATCH('Line&amp;Pheonix'!L2623,Rate!$B$3:$M$3,0))*O2623*0.8,INDEX(Rate!$B$4:$M$25,MATCH('Line&amp;Pheonix'!N2623,Rate!$A$4:$A$25,0),MATCH('Line&amp;Pheonix'!L2623,Rate!$B$3:$M$3,0))*O2623)),"")</f>
        <v/>
      </c>
      <c r="T2623" s="42" t="str">
        <f t="shared" si="130"/>
        <v/>
      </c>
    </row>
    <row r="2624" spans="16:20">
      <c r="P2624" s="41" t="str">
        <f t="shared" si="128"/>
        <v/>
      </c>
      <c r="Q2624" s="41" t="str">
        <f t="shared" si="129"/>
        <v/>
      </c>
      <c r="R2624" s="41" t="str">
        <f>IFERROR(IF(K2624="handling and wharfage",SUM(P2624:Q2624),IF(OR(K2624="tank",K2624="car",K2624="boat"),INDEX(Rate!$B$4:$M$25,MATCH('Line&amp;Pheonix'!N2624,Rate!$A$4:$A$25,0),MATCH('Line&amp;Pheonix'!L2624,Rate!$B$3:$M$3,0))*O2624*0.8,INDEX(Rate!$B$4:$M$25,MATCH('Line&amp;Pheonix'!N2624,Rate!$A$4:$A$25,0),MATCH('Line&amp;Pheonix'!L2624,Rate!$B$3:$M$3,0))*O2624)),"")</f>
        <v/>
      </c>
      <c r="T2624" s="42" t="str">
        <f t="shared" si="130"/>
        <v/>
      </c>
    </row>
    <row r="2625" spans="16:20">
      <c r="P2625" s="41" t="str">
        <f t="shared" si="128"/>
        <v/>
      </c>
      <c r="Q2625" s="41" t="str">
        <f t="shared" si="129"/>
        <v/>
      </c>
      <c r="R2625" s="41" t="str">
        <f>IFERROR(IF(K2625="handling and wharfage",SUM(P2625:Q2625),IF(OR(K2625="tank",K2625="car",K2625="boat"),INDEX(Rate!$B$4:$M$25,MATCH('Line&amp;Pheonix'!N2625,Rate!$A$4:$A$25,0),MATCH('Line&amp;Pheonix'!L2625,Rate!$B$3:$M$3,0))*O2625*0.8,INDEX(Rate!$B$4:$M$25,MATCH('Line&amp;Pheonix'!N2625,Rate!$A$4:$A$25,0),MATCH('Line&amp;Pheonix'!L2625,Rate!$B$3:$M$3,0))*O2625)),"")</f>
        <v/>
      </c>
      <c r="T2625" s="42" t="str">
        <f t="shared" si="130"/>
        <v/>
      </c>
    </row>
    <row r="2626" spans="16:20">
      <c r="P2626" s="41" t="str">
        <f t="shared" si="128"/>
        <v/>
      </c>
      <c r="Q2626" s="41" t="str">
        <f t="shared" si="129"/>
        <v/>
      </c>
      <c r="R2626" s="41" t="str">
        <f>IFERROR(IF(K2626="handling and wharfage",SUM(P2626:Q2626),IF(OR(K2626="tank",K2626="car",K2626="boat"),INDEX(Rate!$B$4:$M$25,MATCH('Line&amp;Pheonix'!N2626,Rate!$A$4:$A$25,0),MATCH('Line&amp;Pheonix'!L2626,Rate!$B$3:$M$3,0))*O2626*0.8,INDEX(Rate!$B$4:$M$25,MATCH('Line&amp;Pheonix'!N2626,Rate!$A$4:$A$25,0),MATCH('Line&amp;Pheonix'!L2626,Rate!$B$3:$M$3,0))*O2626)),"")</f>
        <v/>
      </c>
      <c r="T2626" s="42" t="str">
        <f t="shared" si="130"/>
        <v/>
      </c>
    </row>
    <row r="2627" spans="16:20">
      <c r="P2627" s="41" t="str">
        <f t="shared" si="128"/>
        <v/>
      </c>
      <c r="Q2627" s="41" t="str">
        <f t="shared" si="129"/>
        <v/>
      </c>
      <c r="R2627" s="41" t="str">
        <f>IFERROR(IF(K2627="handling and wharfage",SUM(P2627:Q2627),IF(OR(K2627="tank",K2627="car",K2627="boat"),INDEX(Rate!$B$4:$M$25,MATCH('Line&amp;Pheonix'!N2627,Rate!$A$4:$A$25,0),MATCH('Line&amp;Pheonix'!L2627,Rate!$B$3:$M$3,0))*O2627*0.8,INDEX(Rate!$B$4:$M$25,MATCH('Line&amp;Pheonix'!N2627,Rate!$A$4:$A$25,0),MATCH('Line&amp;Pheonix'!L2627,Rate!$B$3:$M$3,0))*O2627)),"")</f>
        <v/>
      </c>
      <c r="T2627" s="42" t="str">
        <f t="shared" si="130"/>
        <v/>
      </c>
    </row>
    <row r="2628" spans="16:20">
      <c r="P2628" s="41" t="str">
        <f t="shared" si="128"/>
        <v/>
      </c>
      <c r="Q2628" s="41" t="str">
        <f t="shared" si="129"/>
        <v/>
      </c>
      <c r="R2628" s="41" t="str">
        <f>IFERROR(IF(K2628="handling and wharfage",SUM(P2628:Q2628),IF(OR(K2628="tank",K2628="car",K2628="boat"),INDEX(Rate!$B$4:$M$25,MATCH('Line&amp;Pheonix'!N2628,Rate!$A$4:$A$25,0),MATCH('Line&amp;Pheonix'!L2628,Rate!$B$3:$M$3,0))*O2628*0.8,INDEX(Rate!$B$4:$M$25,MATCH('Line&amp;Pheonix'!N2628,Rate!$A$4:$A$25,0),MATCH('Line&amp;Pheonix'!L2628,Rate!$B$3:$M$3,0))*O2628)),"")</f>
        <v/>
      </c>
      <c r="T2628" s="42" t="str">
        <f t="shared" si="130"/>
        <v/>
      </c>
    </row>
    <row r="2629" spans="16:20">
      <c r="P2629" s="41" t="str">
        <f t="shared" si="128"/>
        <v/>
      </c>
      <c r="Q2629" s="41" t="str">
        <f t="shared" si="129"/>
        <v/>
      </c>
      <c r="R2629" s="41" t="str">
        <f>IFERROR(IF(K2629="handling and wharfage",SUM(P2629:Q2629),IF(OR(K2629="tank",K2629="car",K2629="boat"),INDEX(Rate!$B$4:$M$25,MATCH('Line&amp;Pheonix'!N2629,Rate!$A$4:$A$25,0),MATCH('Line&amp;Pheonix'!L2629,Rate!$B$3:$M$3,0))*O2629*0.8,INDEX(Rate!$B$4:$M$25,MATCH('Line&amp;Pheonix'!N2629,Rate!$A$4:$A$25,0),MATCH('Line&amp;Pheonix'!L2629,Rate!$B$3:$M$3,0))*O2629)),"")</f>
        <v/>
      </c>
      <c r="T2629" s="42" t="str">
        <f t="shared" si="130"/>
        <v/>
      </c>
    </row>
    <row r="2630" spans="16:20">
      <c r="P2630" s="41" t="str">
        <f t="shared" si="128"/>
        <v/>
      </c>
      <c r="Q2630" s="41" t="str">
        <f t="shared" si="129"/>
        <v/>
      </c>
      <c r="R2630" s="41" t="str">
        <f>IFERROR(IF(K2630="handling and wharfage",SUM(P2630:Q2630),IF(OR(K2630="tank",K2630="car",K2630="boat"),INDEX(Rate!$B$4:$M$25,MATCH('Line&amp;Pheonix'!N2630,Rate!$A$4:$A$25,0),MATCH('Line&amp;Pheonix'!L2630,Rate!$B$3:$M$3,0))*O2630*0.8,INDEX(Rate!$B$4:$M$25,MATCH('Line&amp;Pheonix'!N2630,Rate!$A$4:$A$25,0),MATCH('Line&amp;Pheonix'!L2630,Rate!$B$3:$M$3,0))*O2630)),"")</f>
        <v/>
      </c>
      <c r="T2630" s="42" t="str">
        <f t="shared" si="130"/>
        <v/>
      </c>
    </row>
    <row r="2631" spans="16:20">
      <c r="P2631" s="41" t="str">
        <f t="shared" si="128"/>
        <v/>
      </c>
      <c r="Q2631" s="41" t="str">
        <f t="shared" si="129"/>
        <v/>
      </c>
      <c r="R2631" s="41" t="str">
        <f>IFERROR(IF(K2631="handling and wharfage",SUM(P2631:Q2631),IF(OR(K2631="tank",K2631="car",K2631="boat"),INDEX(Rate!$B$4:$M$25,MATCH('Line&amp;Pheonix'!N2631,Rate!$A$4:$A$25,0),MATCH('Line&amp;Pheonix'!L2631,Rate!$B$3:$M$3,0))*O2631*0.8,INDEX(Rate!$B$4:$M$25,MATCH('Line&amp;Pheonix'!N2631,Rate!$A$4:$A$25,0),MATCH('Line&amp;Pheonix'!L2631,Rate!$B$3:$M$3,0))*O2631)),"")</f>
        <v/>
      </c>
      <c r="T2631" s="42" t="str">
        <f t="shared" si="130"/>
        <v/>
      </c>
    </row>
    <row r="2632" spans="16:20">
      <c r="P2632" s="41" t="str">
        <f t="shared" si="128"/>
        <v/>
      </c>
      <c r="Q2632" s="41" t="str">
        <f t="shared" si="129"/>
        <v/>
      </c>
      <c r="R2632" s="41" t="str">
        <f>IFERROR(IF(K2632="handling and wharfage",SUM(P2632:Q2632),IF(OR(K2632="tank",K2632="car",K2632="boat"),INDEX(Rate!$B$4:$M$25,MATCH('Line&amp;Pheonix'!N2632,Rate!$A$4:$A$25,0),MATCH('Line&amp;Pheonix'!L2632,Rate!$B$3:$M$3,0))*O2632*0.8,INDEX(Rate!$B$4:$M$25,MATCH('Line&amp;Pheonix'!N2632,Rate!$A$4:$A$25,0),MATCH('Line&amp;Pheonix'!L2632,Rate!$B$3:$M$3,0))*O2632)),"")</f>
        <v/>
      </c>
      <c r="T2632" s="42" t="str">
        <f t="shared" si="130"/>
        <v/>
      </c>
    </row>
    <row r="2633" spans="16:20">
      <c r="P2633" s="41" t="str">
        <f t="shared" si="128"/>
        <v/>
      </c>
      <c r="Q2633" s="41" t="str">
        <f t="shared" si="129"/>
        <v/>
      </c>
      <c r="R2633" s="41" t="str">
        <f>IFERROR(IF(K2633="handling and wharfage",SUM(P2633:Q2633),IF(OR(K2633="tank",K2633="car",K2633="boat"),INDEX(Rate!$B$4:$M$25,MATCH('Line&amp;Pheonix'!N2633,Rate!$A$4:$A$25,0),MATCH('Line&amp;Pheonix'!L2633,Rate!$B$3:$M$3,0))*O2633*0.8,INDEX(Rate!$B$4:$M$25,MATCH('Line&amp;Pheonix'!N2633,Rate!$A$4:$A$25,0),MATCH('Line&amp;Pheonix'!L2633,Rate!$B$3:$M$3,0))*O2633)),"")</f>
        <v/>
      </c>
      <c r="T2633" s="42" t="str">
        <f t="shared" si="130"/>
        <v/>
      </c>
    </row>
    <row r="2634" spans="16:20">
      <c r="P2634" s="41" t="str">
        <f t="shared" si="128"/>
        <v/>
      </c>
      <c r="Q2634" s="41" t="str">
        <f t="shared" si="129"/>
        <v/>
      </c>
      <c r="R2634" s="41" t="str">
        <f>IFERROR(IF(K2634="handling and wharfage",SUM(P2634:Q2634),IF(OR(K2634="tank",K2634="car",K2634="boat"),INDEX(Rate!$B$4:$M$25,MATCH('Line&amp;Pheonix'!N2634,Rate!$A$4:$A$25,0),MATCH('Line&amp;Pheonix'!L2634,Rate!$B$3:$M$3,0))*O2634*0.8,INDEX(Rate!$B$4:$M$25,MATCH('Line&amp;Pheonix'!N2634,Rate!$A$4:$A$25,0),MATCH('Line&amp;Pheonix'!L2634,Rate!$B$3:$M$3,0))*O2634)),"")</f>
        <v/>
      </c>
      <c r="T2634" s="42" t="str">
        <f t="shared" si="130"/>
        <v/>
      </c>
    </row>
    <row r="2635" spans="16:20">
      <c r="P2635" s="41" t="str">
        <f t="shared" si="128"/>
        <v/>
      </c>
      <c r="Q2635" s="41" t="str">
        <f t="shared" si="129"/>
        <v/>
      </c>
      <c r="R2635" s="41" t="str">
        <f>IFERROR(IF(K2635="handling and wharfage",SUM(P2635:Q2635),IF(OR(K2635="tank",K2635="car",K2635="boat"),INDEX(Rate!$B$4:$M$25,MATCH('Line&amp;Pheonix'!N2635,Rate!$A$4:$A$25,0),MATCH('Line&amp;Pheonix'!L2635,Rate!$B$3:$M$3,0))*O2635*0.8,INDEX(Rate!$B$4:$M$25,MATCH('Line&amp;Pheonix'!N2635,Rate!$A$4:$A$25,0),MATCH('Line&amp;Pheonix'!L2635,Rate!$B$3:$M$3,0))*O2635)),"")</f>
        <v/>
      </c>
      <c r="T2635" s="42" t="str">
        <f t="shared" si="130"/>
        <v/>
      </c>
    </row>
    <row r="2636" spans="16:20">
      <c r="P2636" s="41" t="str">
        <f t="shared" si="128"/>
        <v/>
      </c>
      <c r="Q2636" s="41" t="str">
        <f t="shared" si="129"/>
        <v/>
      </c>
      <c r="R2636" s="41" t="str">
        <f>IFERROR(IF(K2636="handling and wharfage",SUM(P2636:Q2636),IF(OR(K2636="tank",K2636="car",K2636="boat"),INDEX(Rate!$B$4:$M$25,MATCH('Line&amp;Pheonix'!N2636,Rate!$A$4:$A$25,0),MATCH('Line&amp;Pheonix'!L2636,Rate!$B$3:$M$3,0))*O2636*0.8,INDEX(Rate!$B$4:$M$25,MATCH('Line&amp;Pheonix'!N2636,Rate!$A$4:$A$25,0),MATCH('Line&amp;Pheonix'!L2636,Rate!$B$3:$M$3,0))*O2636)),"")</f>
        <v/>
      </c>
      <c r="T2636" s="42" t="str">
        <f t="shared" si="130"/>
        <v/>
      </c>
    </row>
    <row r="2637" spans="16:20">
      <c r="P2637" s="41" t="str">
        <f t="shared" si="128"/>
        <v/>
      </c>
      <c r="Q2637" s="41" t="str">
        <f t="shared" si="129"/>
        <v/>
      </c>
      <c r="R2637" s="41" t="str">
        <f>IFERROR(IF(K2637="handling and wharfage",SUM(P2637:Q2637),IF(OR(K2637="tank",K2637="car",K2637="boat"),INDEX(Rate!$B$4:$M$25,MATCH('Line&amp;Pheonix'!N2637,Rate!$A$4:$A$25,0),MATCH('Line&amp;Pheonix'!L2637,Rate!$B$3:$M$3,0))*O2637*0.8,INDEX(Rate!$B$4:$M$25,MATCH('Line&amp;Pheonix'!N2637,Rate!$A$4:$A$25,0),MATCH('Line&amp;Pheonix'!L2637,Rate!$B$3:$M$3,0))*O2637)),"")</f>
        <v/>
      </c>
      <c r="T2637" s="42" t="str">
        <f t="shared" si="130"/>
        <v/>
      </c>
    </row>
    <row r="2638" spans="16:20">
      <c r="P2638" s="41" t="str">
        <f t="shared" si="128"/>
        <v/>
      </c>
      <c r="Q2638" s="41" t="str">
        <f t="shared" si="129"/>
        <v/>
      </c>
      <c r="R2638" s="41" t="str">
        <f>IFERROR(IF(K2638="handling and wharfage",SUM(P2638:Q2638),IF(OR(K2638="tank",K2638="car",K2638="boat"),INDEX(Rate!$B$4:$M$25,MATCH('Line&amp;Pheonix'!N2638,Rate!$A$4:$A$25,0),MATCH('Line&amp;Pheonix'!L2638,Rate!$B$3:$M$3,0))*O2638*0.8,INDEX(Rate!$B$4:$M$25,MATCH('Line&amp;Pheonix'!N2638,Rate!$A$4:$A$25,0),MATCH('Line&amp;Pheonix'!L2638,Rate!$B$3:$M$3,0))*O2638)),"")</f>
        <v/>
      </c>
      <c r="T2638" s="42" t="str">
        <f t="shared" si="130"/>
        <v/>
      </c>
    </row>
    <row r="2639" spans="16:20">
      <c r="P2639" s="41" t="str">
        <f t="shared" si="128"/>
        <v/>
      </c>
      <c r="Q2639" s="41" t="str">
        <f t="shared" si="129"/>
        <v/>
      </c>
      <c r="R2639" s="41" t="str">
        <f>IFERROR(IF(K2639="handling and wharfage",SUM(P2639:Q2639),IF(OR(K2639="tank",K2639="car",K2639="boat"),INDEX(Rate!$B$4:$M$25,MATCH('Line&amp;Pheonix'!N2639,Rate!$A$4:$A$25,0),MATCH('Line&amp;Pheonix'!L2639,Rate!$B$3:$M$3,0))*O2639*0.8,INDEX(Rate!$B$4:$M$25,MATCH('Line&amp;Pheonix'!N2639,Rate!$A$4:$A$25,0),MATCH('Line&amp;Pheonix'!L2639,Rate!$B$3:$M$3,0))*O2639)),"")</f>
        <v/>
      </c>
      <c r="T2639" s="42" t="str">
        <f t="shared" si="130"/>
        <v/>
      </c>
    </row>
    <row r="2640" spans="16:20">
      <c r="P2640" s="41" t="str">
        <f t="shared" si="128"/>
        <v/>
      </c>
      <c r="Q2640" s="41" t="str">
        <f t="shared" si="129"/>
        <v/>
      </c>
      <c r="R2640" s="41" t="str">
        <f>IFERROR(IF(K2640="handling and wharfage",SUM(P2640:Q2640),IF(OR(K2640="tank",K2640="car",K2640="boat"),INDEX(Rate!$B$4:$M$25,MATCH('Line&amp;Pheonix'!N2640,Rate!$A$4:$A$25,0),MATCH('Line&amp;Pheonix'!L2640,Rate!$B$3:$M$3,0))*O2640*0.8,INDEX(Rate!$B$4:$M$25,MATCH('Line&amp;Pheonix'!N2640,Rate!$A$4:$A$25,0),MATCH('Line&amp;Pheonix'!L2640,Rate!$B$3:$M$3,0))*O2640)),"")</f>
        <v/>
      </c>
      <c r="T2640" s="42" t="str">
        <f t="shared" si="130"/>
        <v/>
      </c>
    </row>
    <row r="2641" spans="16:20">
      <c r="P2641" s="41" t="str">
        <f t="shared" si="128"/>
        <v/>
      </c>
      <c r="Q2641" s="41" t="str">
        <f t="shared" si="129"/>
        <v/>
      </c>
      <c r="R2641" s="41" t="str">
        <f>IFERROR(IF(K2641="handling and wharfage",SUM(P2641:Q2641),IF(OR(K2641="tank",K2641="car",K2641="boat"),INDEX(Rate!$B$4:$M$25,MATCH('Line&amp;Pheonix'!N2641,Rate!$A$4:$A$25,0),MATCH('Line&amp;Pheonix'!L2641,Rate!$B$3:$M$3,0))*O2641*0.8,INDEX(Rate!$B$4:$M$25,MATCH('Line&amp;Pheonix'!N2641,Rate!$A$4:$A$25,0),MATCH('Line&amp;Pheonix'!L2641,Rate!$B$3:$M$3,0))*O2641)),"")</f>
        <v/>
      </c>
      <c r="T2641" s="42" t="str">
        <f t="shared" si="130"/>
        <v/>
      </c>
    </row>
    <row r="2642" spans="16:20">
      <c r="P2642" s="41" t="str">
        <f t="shared" si="128"/>
        <v/>
      </c>
      <c r="Q2642" s="41" t="str">
        <f t="shared" si="129"/>
        <v/>
      </c>
      <c r="R2642" s="41" t="str">
        <f>IFERROR(IF(K2642="handling and wharfage",SUM(P2642:Q2642),IF(OR(K2642="tank",K2642="car",K2642="boat"),INDEX(Rate!$B$4:$M$25,MATCH('Line&amp;Pheonix'!N2642,Rate!$A$4:$A$25,0),MATCH('Line&amp;Pheonix'!L2642,Rate!$B$3:$M$3,0))*O2642*0.8,INDEX(Rate!$B$4:$M$25,MATCH('Line&amp;Pheonix'!N2642,Rate!$A$4:$A$25,0),MATCH('Line&amp;Pheonix'!L2642,Rate!$B$3:$M$3,0))*O2642)),"")</f>
        <v/>
      </c>
      <c r="T2642" s="42" t="str">
        <f t="shared" si="130"/>
        <v/>
      </c>
    </row>
    <row r="2643" spans="16:20">
      <c r="P2643" s="41" t="str">
        <f t="shared" si="128"/>
        <v/>
      </c>
      <c r="Q2643" s="41" t="str">
        <f t="shared" si="129"/>
        <v/>
      </c>
      <c r="R2643" s="41" t="str">
        <f>IFERROR(IF(K2643="handling and wharfage",SUM(P2643:Q2643),IF(OR(K2643="tank",K2643="car",K2643="boat"),INDEX(Rate!$B$4:$M$25,MATCH('Line&amp;Pheonix'!N2643,Rate!$A$4:$A$25,0),MATCH('Line&amp;Pheonix'!L2643,Rate!$B$3:$M$3,0))*O2643*0.8,INDEX(Rate!$B$4:$M$25,MATCH('Line&amp;Pheonix'!N2643,Rate!$A$4:$A$25,0),MATCH('Line&amp;Pheonix'!L2643,Rate!$B$3:$M$3,0))*O2643)),"")</f>
        <v/>
      </c>
      <c r="T2643" s="42" t="str">
        <f t="shared" si="130"/>
        <v/>
      </c>
    </row>
    <row r="2644" spans="16:20">
      <c r="P2644" s="41" t="str">
        <f t="shared" si="128"/>
        <v/>
      </c>
      <c r="Q2644" s="41" t="str">
        <f t="shared" si="129"/>
        <v/>
      </c>
      <c r="R2644" s="41" t="str">
        <f>IFERROR(IF(K2644="handling and wharfage",SUM(P2644:Q2644),IF(OR(K2644="tank",K2644="car",K2644="boat"),INDEX(Rate!$B$4:$M$25,MATCH('Line&amp;Pheonix'!N2644,Rate!$A$4:$A$25,0),MATCH('Line&amp;Pheonix'!L2644,Rate!$B$3:$M$3,0))*O2644*0.8,INDEX(Rate!$B$4:$M$25,MATCH('Line&amp;Pheonix'!N2644,Rate!$A$4:$A$25,0),MATCH('Line&amp;Pheonix'!L2644,Rate!$B$3:$M$3,0))*O2644)),"")</f>
        <v/>
      </c>
      <c r="T2644" s="42" t="str">
        <f t="shared" si="130"/>
        <v/>
      </c>
    </row>
    <row r="2645" spans="16:20">
      <c r="P2645" s="41" t="str">
        <f t="shared" si="128"/>
        <v/>
      </c>
      <c r="Q2645" s="41" t="str">
        <f t="shared" si="129"/>
        <v/>
      </c>
      <c r="R2645" s="41" t="str">
        <f>IFERROR(IF(K2645="handling and wharfage",SUM(P2645:Q2645),IF(OR(K2645="tank",K2645="car",K2645="boat"),INDEX(Rate!$B$4:$M$25,MATCH('Line&amp;Pheonix'!N2645,Rate!$A$4:$A$25,0),MATCH('Line&amp;Pheonix'!L2645,Rate!$B$3:$M$3,0))*O2645*0.8,INDEX(Rate!$B$4:$M$25,MATCH('Line&amp;Pheonix'!N2645,Rate!$A$4:$A$25,0),MATCH('Line&amp;Pheonix'!L2645,Rate!$B$3:$M$3,0))*O2645)),"")</f>
        <v/>
      </c>
      <c r="T2645" s="42" t="str">
        <f t="shared" si="130"/>
        <v/>
      </c>
    </row>
    <row r="2646" spans="16:20">
      <c r="P2646" s="41" t="str">
        <f t="shared" si="128"/>
        <v/>
      </c>
      <c r="Q2646" s="41" t="str">
        <f t="shared" si="129"/>
        <v/>
      </c>
      <c r="R2646" s="41" t="str">
        <f>IFERROR(IF(K2646="handling and wharfage",SUM(P2646:Q2646),IF(OR(K2646="tank",K2646="car",K2646="boat"),INDEX(Rate!$B$4:$M$25,MATCH('Line&amp;Pheonix'!N2646,Rate!$A$4:$A$25,0),MATCH('Line&amp;Pheonix'!L2646,Rate!$B$3:$M$3,0))*O2646*0.8,INDEX(Rate!$B$4:$M$25,MATCH('Line&amp;Pheonix'!N2646,Rate!$A$4:$A$25,0),MATCH('Line&amp;Pheonix'!L2646,Rate!$B$3:$M$3,0))*O2646)),"")</f>
        <v/>
      </c>
      <c r="T2646" s="42" t="str">
        <f t="shared" si="130"/>
        <v/>
      </c>
    </row>
    <row r="2647" spans="16:20">
      <c r="P2647" s="41" t="str">
        <f t="shared" si="128"/>
        <v/>
      </c>
      <c r="Q2647" s="41" t="str">
        <f t="shared" si="129"/>
        <v/>
      </c>
      <c r="R2647" s="41" t="str">
        <f>IFERROR(IF(K2647="handling and wharfage",SUM(P2647:Q2647),IF(OR(K2647="tank",K2647="car",K2647="boat"),INDEX(Rate!$B$4:$M$25,MATCH('Line&amp;Pheonix'!N2647,Rate!$A$4:$A$25,0),MATCH('Line&amp;Pheonix'!L2647,Rate!$B$3:$M$3,0))*O2647*0.8,INDEX(Rate!$B$4:$M$25,MATCH('Line&amp;Pheonix'!N2647,Rate!$A$4:$A$25,0),MATCH('Line&amp;Pheonix'!L2647,Rate!$B$3:$M$3,0))*O2647)),"")</f>
        <v/>
      </c>
      <c r="T2647" s="42" t="str">
        <f t="shared" si="130"/>
        <v/>
      </c>
    </row>
    <row r="2648" spans="16:20">
      <c r="P2648" s="41" t="str">
        <f t="shared" si="128"/>
        <v/>
      </c>
      <c r="Q2648" s="41" t="str">
        <f t="shared" si="129"/>
        <v/>
      </c>
      <c r="R2648" s="41" t="str">
        <f>IFERROR(IF(K2648="handling and wharfage",SUM(P2648:Q2648),IF(OR(K2648="tank",K2648="car",K2648="boat"),INDEX(Rate!$B$4:$M$25,MATCH('Line&amp;Pheonix'!N2648,Rate!$A$4:$A$25,0),MATCH('Line&amp;Pheonix'!L2648,Rate!$B$3:$M$3,0))*O2648*0.8,INDEX(Rate!$B$4:$M$25,MATCH('Line&amp;Pheonix'!N2648,Rate!$A$4:$A$25,0),MATCH('Line&amp;Pheonix'!L2648,Rate!$B$3:$M$3,0))*O2648)),"")</f>
        <v/>
      </c>
      <c r="T2648" s="42" t="str">
        <f t="shared" si="130"/>
        <v/>
      </c>
    </row>
    <row r="2649" spans="16:20">
      <c r="P2649" s="41" t="str">
        <f t="shared" si="128"/>
        <v/>
      </c>
      <c r="Q2649" s="41" t="str">
        <f t="shared" si="129"/>
        <v/>
      </c>
      <c r="R2649" s="41" t="str">
        <f>IFERROR(IF(K2649="handling and wharfage",SUM(P2649:Q2649),IF(OR(K2649="tank",K2649="car",K2649="boat"),INDEX(Rate!$B$4:$M$25,MATCH('Line&amp;Pheonix'!N2649,Rate!$A$4:$A$25,0),MATCH('Line&amp;Pheonix'!L2649,Rate!$B$3:$M$3,0))*O2649*0.8,INDEX(Rate!$B$4:$M$25,MATCH('Line&amp;Pheonix'!N2649,Rate!$A$4:$A$25,0),MATCH('Line&amp;Pheonix'!L2649,Rate!$B$3:$M$3,0))*O2649)),"")</f>
        <v/>
      </c>
      <c r="T2649" s="42" t="str">
        <f t="shared" si="130"/>
        <v/>
      </c>
    </row>
    <row r="2650" spans="16:20">
      <c r="P2650" s="41" t="str">
        <f t="shared" si="128"/>
        <v/>
      </c>
      <c r="Q2650" s="41" t="str">
        <f t="shared" si="129"/>
        <v/>
      </c>
      <c r="R2650" s="41" t="str">
        <f>IFERROR(IF(K2650="handling and wharfage",SUM(P2650:Q2650),IF(OR(K2650="tank",K2650="car",K2650="boat"),INDEX(Rate!$B$4:$M$25,MATCH('Line&amp;Pheonix'!N2650,Rate!$A$4:$A$25,0),MATCH('Line&amp;Pheonix'!L2650,Rate!$B$3:$M$3,0))*O2650*0.8,INDEX(Rate!$B$4:$M$25,MATCH('Line&amp;Pheonix'!N2650,Rate!$A$4:$A$25,0),MATCH('Line&amp;Pheonix'!L2650,Rate!$B$3:$M$3,0))*O2650)),"")</f>
        <v/>
      </c>
      <c r="T2650" s="42" t="str">
        <f t="shared" si="130"/>
        <v/>
      </c>
    </row>
    <row r="2651" spans="16:20">
      <c r="P2651" s="41" t="str">
        <f t="shared" si="128"/>
        <v/>
      </c>
      <c r="Q2651" s="41" t="str">
        <f t="shared" si="129"/>
        <v/>
      </c>
      <c r="R2651" s="41" t="str">
        <f>IFERROR(IF(K2651="handling and wharfage",SUM(P2651:Q2651),IF(OR(K2651="tank",K2651="car",K2651="boat"),INDEX(Rate!$B$4:$M$25,MATCH('Line&amp;Pheonix'!N2651,Rate!$A$4:$A$25,0),MATCH('Line&amp;Pheonix'!L2651,Rate!$B$3:$M$3,0))*O2651*0.8,INDEX(Rate!$B$4:$M$25,MATCH('Line&amp;Pheonix'!N2651,Rate!$A$4:$A$25,0),MATCH('Line&amp;Pheonix'!L2651,Rate!$B$3:$M$3,0))*O2651)),"")</f>
        <v/>
      </c>
      <c r="T2651" s="42" t="str">
        <f t="shared" si="130"/>
        <v/>
      </c>
    </row>
    <row r="2652" spans="16:20">
      <c r="P2652" s="41" t="str">
        <f t="shared" si="128"/>
        <v/>
      </c>
      <c r="Q2652" s="41" t="str">
        <f t="shared" si="129"/>
        <v/>
      </c>
      <c r="R2652" s="41" t="str">
        <f>IFERROR(IF(K2652="handling and wharfage",SUM(P2652:Q2652),IF(OR(K2652="tank",K2652="car",K2652="boat"),INDEX(Rate!$B$4:$M$25,MATCH('Line&amp;Pheonix'!N2652,Rate!$A$4:$A$25,0),MATCH('Line&amp;Pheonix'!L2652,Rate!$B$3:$M$3,0))*O2652*0.8,INDEX(Rate!$B$4:$M$25,MATCH('Line&amp;Pheonix'!N2652,Rate!$A$4:$A$25,0),MATCH('Line&amp;Pheonix'!L2652,Rate!$B$3:$M$3,0))*O2652)),"")</f>
        <v/>
      </c>
      <c r="T2652" s="42" t="str">
        <f t="shared" si="130"/>
        <v/>
      </c>
    </row>
    <row r="2653" spans="16:20">
      <c r="P2653" s="41" t="str">
        <f t="shared" si="128"/>
        <v/>
      </c>
      <c r="Q2653" s="41" t="str">
        <f t="shared" si="129"/>
        <v/>
      </c>
      <c r="R2653" s="41" t="str">
        <f>IFERROR(IF(K2653="handling and wharfage",SUM(P2653:Q2653),IF(OR(K2653="tank",K2653="car",K2653="boat"),INDEX(Rate!$B$4:$M$25,MATCH('Line&amp;Pheonix'!N2653,Rate!$A$4:$A$25,0),MATCH('Line&amp;Pheonix'!L2653,Rate!$B$3:$M$3,0))*O2653*0.8,INDEX(Rate!$B$4:$M$25,MATCH('Line&amp;Pheonix'!N2653,Rate!$A$4:$A$25,0),MATCH('Line&amp;Pheonix'!L2653,Rate!$B$3:$M$3,0))*O2653)),"")</f>
        <v/>
      </c>
      <c r="T2653" s="42" t="str">
        <f t="shared" si="130"/>
        <v/>
      </c>
    </row>
    <row r="2654" spans="16:20">
      <c r="P2654" s="41" t="str">
        <f t="shared" si="128"/>
        <v/>
      </c>
      <c r="Q2654" s="41" t="str">
        <f t="shared" si="129"/>
        <v/>
      </c>
      <c r="R2654" s="41" t="str">
        <f>IFERROR(IF(K2654="handling and wharfage",SUM(P2654:Q2654),IF(OR(K2654="tank",K2654="car",K2654="boat"),INDEX(Rate!$B$4:$M$25,MATCH('Line&amp;Pheonix'!N2654,Rate!$A$4:$A$25,0),MATCH('Line&amp;Pheonix'!L2654,Rate!$B$3:$M$3,0))*O2654*0.8,INDEX(Rate!$B$4:$M$25,MATCH('Line&amp;Pheonix'!N2654,Rate!$A$4:$A$25,0),MATCH('Line&amp;Pheonix'!L2654,Rate!$B$3:$M$3,0))*O2654)),"")</f>
        <v/>
      </c>
      <c r="T2654" s="42" t="str">
        <f t="shared" si="130"/>
        <v/>
      </c>
    </row>
    <row r="2655" spans="16:20">
      <c r="P2655" s="41" t="str">
        <f t="shared" si="128"/>
        <v/>
      </c>
      <c r="Q2655" s="41" t="str">
        <f t="shared" si="129"/>
        <v/>
      </c>
      <c r="R2655" s="41" t="str">
        <f>IFERROR(IF(K2655="handling and wharfage",SUM(P2655:Q2655),IF(OR(K2655="tank",K2655="car",K2655="boat"),INDEX(Rate!$B$4:$M$25,MATCH('Line&amp;Pheonix'!N2655,Rate!$A$4:$A$25,0),MATCH('Line&amp;Pheonix'!L2655,Rate!$B$3:$M$3,0))*O2655*0.8,INDEX(Rate!$B$4:$M$25,MATCH('Line&amp;Pheonix'!N2655,Rate!$A$4:$A$25,0),MATCH('Line&amp;Pheonix'!L2655,Rate!$B$3:$M$3,0))*O2655)),"")</f>
        <v/>
      </c>
      <c r="T2655" s="42" t="str">
        <f t="shared" si="130"/>
        <v/>
      </c>
    </row>
    <row r="2656" spans="16:20">
      <c r="P2656" s="41" t="str">
        <f t="shared" si="128"/>
        <v/>
      </c>
      <c r="Q2656" s="41" t="str">
        <f t="shared" si="129"/>
        <v/>
      </c>
      <c r="R2656" s="41" t="str">
        <f>IFERROR(IF(K2656="handling and wharfage",SUM(P2656:Q2656),IF(OR(K2656="tank",K2656="car",K2656="boat"),INDEX(Rate!$B$4:$M$25,MATCH('Line&amp;Pheonix'!N2656,Rate!$A$4:$A$25,0),MATCH('Line&amp;Pheonix'!L2656,Rate!$B$3:$M$3,0))*O2656*0.8,INDEX(Rate!$B$4:$M$25,MATCH('Line&amp;Pheonix'!N2656,Rate!$A$4:$A$25,0),MATCH('Line&amp;Pheonix'!L2656,Rate!$B$3:$M$3,0))*O2656)),"")</f>
        <v/>
      </c>
      <c r="T2656" s="42" t="str">
        <f t="shared" si="130"/>
        <v/>
      </c>
    </row>
    <row r="2657" spans="16:20">
      <c r="P2657" s="41" t="str">
        <f t="shared" si="128"/>
        <v/>
      </c>
      <c r="Q2657" s="41" t="str">
        <f t="shared" si="129"/>
        <v/>
      </c>
      <c r="R2657" s="41" t="str">
        <f>IFERROR(IF(K2657="handling and wharfage",SUM(P2657:Q2657),IF(OR(K2657="tank",K2657="car",K2657="boat"),INDEX(Rate!$B$4:$M$25,MATCH('Line&amp;Pheonix'!N2657,Rate!$A$4:$A$25,0),MATCH('Line&amp;Pheonix'!L2657,Rate!$B$3:$M$3,0))*O2657*0.8,INDEX(Rate!$B$4:$M$25,MATCH('Line&amp;Pheonix'!N2657,Rate!$A$4:$A$25,0),MATCH('Line&amp;Pheonix'!L2657,Rate!$B$3:$M$3,0))*O2657)),"")</f>
        <v/>
      </c>
      <c r="T2657" s="42" t="str">
        <f t="shared" si="130"/>
        <v/>
      </c>
    </row>
    <row r="2658" spans="16:20">
      <c r="P2658" s="41" t="str">
        <f t="shared" si="128"/>
        <v/>
      </c>
      <c r="Q2658" s="41" t="str">
        <f t="shared" si="129"/>
        <v/>
      </c>
      <c r="R2658" s="41" t="str">
        <f>IFERROR(IF(K2658="handling and wharfage",SUM(P2658:Q2658),IF(OR(K2658="tank",K2658="car",K2658="boat"),INDEX(Rate!$B$4:$M$25,MATCH('Line&amp;Pheonix'!N2658,Rate!$A$4:$A$25,0),MATCH('Line&amp;Pheonix'!L2658,Rate!$B$3:$M$3,0))*O2658*0.8,INDEX(Rate!$B$4:$M$25,MATCH('Line&amp;Pheonix'!N2658,Rate!$A$4:$A$25,0),MATCH('Line&amp;Pheonix'!L2658,Rate!$B$3:$M$3,0))*O2658)),"")</f>
        <v/>
      </c>
      <c r="T2658" s="42" t="str">
        <f t="shared" si="130"/>
        <v/>
      </c>
    </row>
    <row r="2659" spans="16:20">
      <c r="P2659" s="41" t="str">
        <f t="shared" si="128"/>
        <v/>
      </c>
      <c r="Q2659" s="41" t="str">
        <f t="shared" si="129"/>
        <v/>
      </c>
      <c r="R2659" s="41" t="str">
        <f>IFERROR(IF(K2659="handling and wharfage",SUM(P2659:Q2659),IF(OR(K2659="tank",K2659="car",K2659="boat"),INDEX(Rate!$B$4:$M$25,MATCH('Line&amp;Pheonix'!N2659,Rate!$A$4:$A$25,0),MATCH('Line&amp;Pheonix'!L2659,Rate!$B$3:$M$3,0))*O2659*0.8,INDEX(Rate!$B$4:$M$25,MATCH('Line&amp;Pheonix'!N2659,Rate!$A$4:$A$25,0),MATCH('Line&amp;Pheonix'!L2659,Rate!$B$3:$M$3,0))*O2659)),"")</f>
        <v/>
      </c>
      <c r="T2659" s="42" t="str">
        <f t="shared" si="130"/>
        <v/>
      </c>
    </row>
    <row r="2660" spans="16:20">
      <c r="P2660" s="41" t="str">
        <f t="shared" si="128"/>
        <v/>
      </c>
      <c r="Q2660" s="41" t="str">
        <f t="shared" si="129"/>
        <v/>
      </c>
      <c r="R2660" s="41" t="str">
        <f>IFERROR(IF(K2660="handling and wharfage",SUM(P2660:Q2660),IF(OR(K2660="tank",K2660="car",K2660="boat"),INDEX(Rate!$B$4:$M$25,MATCH('Line&amp;Pheonix'!N2660,Rate!$A$4:$A$25,0),MATCH('Line&amp;Pheonix'!L2660,Rate!$B$3:$M$3,0))*O2660*0.8,INDEX(Rate!$B$4:$M$25,MATCH('Line&amp;Pheonix'!N2660,Rate!$A$4:$A$25,0),MATCH('Line&amp;Pheonix'!L2660,Rate!$B$3:$M$3,0))*O2660)),"")</f>
        <v/>
      </c>
      <c r="T2660" s="42" t="str">
        <f t="shared" si="130"/>
        <v/>
      </c>
    </row>
    <row r="2661" spans="16:20">
      <c r="P2661" s="41" t="str">
        <f t="shared" si="128"/>
        <v/>
      </c>
      <c r="Q2661" s="41" t="str">
        <f t="shared" si="129"/>
        <v/>
      </c>
      <c r="R2661" s="41" t="str">
        <f>IFERROR(IF(K2661="handling and wharfage",SUM(P2661:Q2661),IF(OR(K2661="tank",K2661="car",K2661="boat"),INDEX(Rate!$B$4:$M$25,MATCH('Line&amp;Pheonix'!N2661,Rate!$A$4:$A$25,0),MATCH('Line&amp;Pheonix'!L2661,Rate!$B$3:$M$3,0))*O2661*0.8,INDEX(Rate!$B$4:$M$25,MATCH('Line&amp;Pheonix'!N2661,Rate!$A$4:$A$25,0),MATCH('Line&amp;Pheonix'!L2661,Rate!$B$3:$M$3,0))*O2661)),"")</f>
        <v/>
      </c>
      <c r="T2661" s="42" t="str">
        <f t="shared" si="130"/>
        <v/>
      </c>
    </row>
    <row r="2662" spans="16:20">
      <c r="P2662" s="41" t="str">
        <f t="shared" si="128"/>
        <v/>
      </c>
      <c r="Q2662" s="41" t="str">
        <f t="shared" si="129"/>
        <v/>
      </c>
      <c r="R2662" s="41" t="str">
        <f>IFERROR(IF(K2662="handling and wharfage",SUM(P2662:Q2662),IF(OR(K2662="tank",K2662="car",K2662="boat"),INDEX(Rate!$B$4:$M$25,MATCH('Line&amp;Pheonix'!N2662,Rate!$A$4:$A$25,0),MATCH('Line&amp;Pheonix'!L2662,Rate!$B$3:$M$3,0))*O2662*0.8,INDEX(Rate!$B$4:$M$25,MATCH('Line&amp;Pheonix'!N2662,Rate!$A$4:$A$25,0),MATCH('Line&amp;Pheonix'!L2662,Rate!$B$3:$M$3,0))*O2662)),"")</f>
        <v/>
      </c>
      <c r="T2662" s="42" t="str">
        <f t="shared" si="130"/>
        <v/>
      </c>
    </row>
    <row r="2663" spans="16:20">
      <c r="P2663" s="41" t="str">
        <f t="shared" si="128"/>
        <v/>
      </c>
      <c r="Q2663" s="41" t="str">
        <f t="shared" si="129"/>
        <v/>
      </c>
      <c r="R2663" s="41" t="str">
        <f>IFERROR(IF(K2663="handling and wharfage",SUM(P2663:Q2663),IF(OR(K2663="tank",K2663="car",K2663="boat"),INDEX(Rate!$B$4:$M$25,MATCH('Line&amp;Pheonix'!N2663,Rate!$A$4:$A$25,0),MATCH('Line&amp;Pheonix'!L2663,Rate!$B$3:$M$3,0))*O2663*0.8,INDEX(Rate!$B$4:$M$25,MATCH('Line&amp;Pheonix'!N2663,Rate!$A$4:$A$25,0),MATCH('Line&amp;Pheonix'!L2663,Rate!$B$3:$M$3,0))*O2663)),"")</f>
        <v/>
      </c>
      <c r="T2663" s="42" t="str">
        <f t="shared" si="130"/>
        <v/>
      </c>
    </row>
    <row r="2664" spans="16:20">
      <c r="P2664" s="41" t="str">
        <f t="shared" si="128"/>
        <v/>
      </c>
      <c r="Q2664" s="41" t="str">
        <f t="shared" si="129"/>
        <v/>
      </c>
      <c r="R2664" s="41" t="str">
        <f>IFERROR(IF(K2664="handling and wharfage",SUM(P2664:Q2664),IF(OR(K2664="tank",K2664="car",K2664="boat"),INDEX(Rate!$B$4:$M$25,MATCH('Line&amp;Pheonix'!N2664,Rate!$A$4:$A$25,0),MATCH('Line&amp;Pheonix'!L2664,Rate!$B$3:$M$3,0))*O2664*0.8,INDEX(Rate!$B$4:$M$25,MATCH('Line&amp;Pheonix'!N2664,Rate!$A$4:$A$25,0),MATCH('Line&amp;Pheonix'!L2664,Rate!$B$3:$M$3,0))*O2664)),"")</f>
        <v/>
      </c>
      <c r="T2664" s="42" t="str">
        <f t="shared" si="130"/>
        <v/>
      </c>
    </row>
    <row r="2665" spans="16:20">
      <c r="P2665" s="41" t="str">
        <f t="shared" si="128"/>
        <v/>
      </c>
      <c r="Q2665" s="41" t="str">
        <f t="shared" si="129"/>
        <v/>
      </c>
      <c r="R2665" s="41" t="str">
        <f>IFERROR(IF(K2665="handling and wharfage",SUM(P2665:Q2665),IF(OR(K2665="tank",K2665="car",K2665="boat"),INDEX(Rate!$B$4:$M$25,MATCH('Line&amp;Pheonix'!N2665,Rate!$A$4:$A$25,0),MATCH('Line&amp;Pheonix'!L2665,Rate!$B$3:$M$3,0))*O2665*0.8,INDEX(Rate!$B$4:$M$25,MATCH('Line&amp;Pheonix'!N2665,Rate!$A$4:$A$25,0),MATCH('Line&amp;Pheonix'!L2665,Rate!$B$3:$M$3,0))*O2665)),"")</f>
        <v/>
      </c>
      <c r="T2665" s="42" t="str">
        <f t="shared" si="130"/>
        <v/>
      </c>
    </row>
    <row r="2666" spans="16:20">
      <c r="P2666" s="41" t="str">
        <f t="shared" si="128"/>
        <v/>
      </c>
      <c r="Q2666" s="41" t="str">
        <f t="shared" si="129"/>
        <v/>
      </c>
      <c r="R2666" s="41" t="str">
        <f>IFERROR(IF(K2666="handling and wharfage",SUM(P2666:Q2666),IF(OR(K2666="tank",K2666="car",K2666="boat"),INDEX(Rate!$B$4:$M$25,MATCH('Line&amp;Pheonix'!N2666,Rate!$A$4:$A$25,0),MATCH('Line&amp;Pheonix'!L2666,Rate!$B$3:$M$3,0))*O2666*0.8,INDEX(Rate!$B$4:$M$25,MATCH('Line&amp;Pheonix'!N2666,Rate!$A$4:$A$25,0),MATCH('Line&amp;Pheonix'!L2666,Rate!$B$3:$M$3,0))*O2666)),"")</f>
        <v/>
      </c>
      <c r="T2666" s="42" t="str">
        <f t="shared" si="130"/>
        <v/>
      </c>
    </row>
    <row r="2667" spans="16:20">
      <c r="P2667" s="41" t="str">
        <f t="shared" si="128"/>
        <v/>
      </c>
      <c r="Q2667" s="41" t="str">
        <f t="shared" si="129"/>
        <v/>
      </c>
      <c r="R2667" s="41" t="str">
        <f>IFERROR(IF(K2667="handling and wharfage",SUM(P2667:Q2667),IF(OR(K2667="tank",K2667="car",K2667="boat"),INDEX(Rate!$B$4:$M$25,MATCH('Line&amp;Pheonix'!N2667,Rate!$A$4:$A$25,0),MATCH('Line&amp;Pheonix'!L2667,Rate!$B$3:$M$3,0))*O2667*0.8,INDEX(Rate!$B$4:$M$25,MATCH('Line&amp;Pheonix'!N2667,Rate!$A$4:$A$25,0),MATCH('Line&amp;Pheonix'!L2667,Rate!$B$3:$M$3,0))*O2667)),"")</f>
        <v/>
      </c>
      <c r="T2667" s="42" t="str">
        <f t="shared" si="130"/>
        <v/>
      </c>
    </row>
    <row r="2668" spans="16:20">
      <c r="P2668" s="41" t="str">
        <f t="shared" si="128"/>
        <v/>
      </c>
      <c r="Q2668" s="41" t="str">
        <f t="shared" si="129"/>
        <v/>
      </c>
      <c r="R2668" s="41" t="str">
        <f>IFERROR(IF(K2668="handling and wharfage",SUM(P2668:Q2668),IF(OR(K2668="tank",K2668="car",K2668="boat"),INDEX(Rate!$B$4:$M$25,MATCH('Line&amp;Pheonix'!N2668,Rate!$A$4:$A$25,0),MATCH('Line&amp;Pheonix'!L2668,Rate!$B$3:$M$3,0))*O2668*0.8,INDEX(Rate!$B$4:$M$25,MATCH('Line&amp;Pheonix'!N2668,Rate!$A$4:$A$25,0),MATCH('Line&amp;Pheonix'!L2668,Rate!$B$3:$M$3,0))*O2668)),"")</f>
        <v/>
      </c>
      <c r="T2668" s="42" t="str">
        <f t="shared" si="130"/>
        <v/>
      </c>
    </row>
    <row r="2669" spans="16:20">
      <c r="P2669" s="41" t="str">
        <f t="shared" si="128"/>
        <v/>
      </c>
      <c r="Q2669" s="41" t="str">
        <f t="shared" si="129"/>
        <v/>
      </c>
      <c r="R2669" s="41" t="str">
        <f>IFERROR(IF(K2669="handling and wharfage",SUM(P2669:Q2669),IF(OR(K2669="tank",K2669="car",K2669="boat"),INDEX(Rate!$B$4:$M$25,MATCH('Line&amp;Pheonix'!N2669,Rate!$A$4:$A$25,0),MATCH('Line&amp;Pheonix'!L2669,Rate!$B$3:$M$3,0))*O2669*0.8,INDEX(Rate!$B$4:$M$25,MATCH('Line&amp;Pheonix'!N2669,Rate!$A$4:$A$25,0),MATCH('Line&amp;Pheonix'!L2669,Rate!$B$3:$M$3,0))*O2669)),"")</f>
        <v/>
      </c>
      <c r="T2669" s="42" t="str">
        <f t="shared" si="130"/>
        <v/>
      </c>
    </row>
    <row r="2670" spans="16:20">
      <c r="P2670" s="41" t="str">
        <f t="shared" si="128"/>
        <v/>
      </c>
      <c r="Q2670" s="41" t="str">
        <f t="shared" si="129"/>
        <v/>
      </c>
      <c r="R2670" s="41" t="str">
        <f>IFERROR(IF(K2670="handling and wharfage",SUM(P2670:Q2670),IF(OR(K2670="tank",K2670="car",K2670="boat"),INDEX(Rate!$B$4:$M$25,MATCH('Line&amp;Pheonix'!N2670,Rate!$A$4:$A$25,0),MATCH('Line&amp;Pheonix'!L2670,Rate!$B$3:$M$3,0))*O2670*0.8,INDEX(Rate!$B$4:$M$25,MATCH('Line&amp;Pheonix'!N2670,Rate!$A$4:$A$25,0),MATCH('Line&amp;Pheonix'!L2670,Rate!$B$3:$M$3,0))*O2670)),"")</f>
        <v/>
      </c>
      <c r="T2670" s="42" t="str">
        <f t="shared" si="130"/>
        <v/>
      </c>
    </row>
    <row r="2671" spans="16:20">
      <c r="P2671" s="41" t="str">
        <f t="shared" si="128"/>
        <v/>
      </c>
      <c r="Q2671" s="41" t="str">
        <f t="shared" si="129"/>
        <v/>
      </c>
      <c r="R2671" s="41" t="str">
        <f>IFERROR(IF(K2671="handling and wharfage",SUM(P2671:Q2671),IF(OR(K2671="tank",K2671="car",K2671="boat"),INDEX(Rate!$B$4:$M$25,MATCH('Line&amp;Pheonix'!N2671,Rate!$A$4:$A$25,0),MATCH('Line&amp;Pheonix'!L2671,Rate!$B$3:$M$3,0))*O2671*0.8,INDEX(Rate!$B$4:$M$25,MATCH('Line&amp;Pheonix'!N2671,Rate!$A$4:$A$25,0),MATCH('Line&amp;Pheonix'!L2671,Rate!$B$3:$M$3,0))*O2671)),"")</f>
        <v/>
      </c>
      <c r="T2671" s="42" t="str">
        <f t="shared" si="130"/>
        <v/>
      </c>
    </row>
    <row r="2672" spans="16:20">
      <c r="P2672" s="41" t="str">
        <f t="shared" si="128"/>
        <v/>
      </c>
      <c r="Q2672" s="41" t="str">
        <f t="shared" si="129"/>
        <v/>
      </c>
      <c r="R2672" s="41" t="str">
        <f>IFERROR(IF(K2672="handling and wharfage",SUM(P2672:Q2672),IF(OR(K2672="tank",K2672="car",K2672="boat"),INDEX(Rate!$B$4:$M$25,MATCH('Line&amp;Pheonix'!N2672,Rate!$A$4:$A$25,0),MATCH('Line&amp;Pheonix'!L2672,Rate!$B$3:$M$3,0))*O2672*0.8,INDEX(Rate!$B$4:$M$25,MATCH('Line&amp;Pheonix'!N2672,Rate!$A$4:$A$25,0),MATCH('Line&amp;Pheonix'!L2672,Rate!$B$3:$M$3,0))*O2672)),"")</f>
        <v/>
      </c>
      <c r="T2672" s="42" t="str">
        <f t="shared" si="130"/>
        <v/>
      </c>
    </row>
    <row r="2673" spans="16:20">
      <c r="P2673" s="41" t="str">
        <f t="shared" si="128"/>
        <v/>
      </c>
      <c r="Q2673" s="41" t="str">
        <f t="shared" si="129"/>
        <v/>
      </c>
      <c r="R2673" s="41" t="str">
        <f>IFERROR(IF(K2673="handling and wharfage",SUM(P2673:Q2673),IF(OR(K2673="tank",K2673="car",K2673="boat"),INDEX(Rate!$B$4:$M$25,MATCH('Line&amp;Pheonix'!N2673,Rate!$A$4:$A$25,0),MATCH('Line&amp;Pheonix'!L2673,Rate!$B$3:$M$3,0))*O2673*0.8,INDEX(Rate!$B$4:$M$25,MATCH('Line&amp;Pheonix'!N2673,Rate!$A$4:$A$25,0),MATCH('Line&amp;Pheonix'!L2673,Rate!$B$3:$M$3,0))*O2673)),"")</f>
        <v/>
      </c>
      <c r="T2673" s="42" t="str">
        <f t="shared" si="130"/>
        <v/>
      </c>
    </row>
    <row r="2674" spans="16:20">
      <c r="P2674" s="41" t="str">
        <f t="shared" ref="P2674:P2737" si="131">IF(OR(K2674="handling and wharfage",K2674="rau handling and wharfage"),O2674*42.1,"")</f>
        <v/>
      </c>
      <c r="Q2674" s="41" t="str">
        <f t="shared" ref="Q2674:Q2737" si="132">IF(K2674&lt;&gt;"handling and wharfage","",O2674*3.5)</f>
        <v/>
      </c>
      <c r="R2674" s="41" t="str">
        <f>IFERROR(IF(K2674="handling and wharfage",SUM(P2674:Q2674),IF(OR(K2674="tank",K2674="car",K2674="boat"),INDEX(Rate!$B$4:$M$25,MATCH('Line&amp;Pheonix'!N2674,Rate!$A$4:$A$25,0),MATCH('Line&amp;Pheonix'!L2674,Rate!$B$3:$M$3,0))*O2674*0.8,INDEX(Rate!$B$4:$M$25,MATCH('Line&amp;Pheonix'!N2674,Rate!$A$4:$A$25,0),MATCH('Line&amp;Pheonix'!L2674,Rate!$B$3:$M$3,0))*O2674)),"")</f>
        <v/>
      </c>
      <c r="T2674" s="42" t="str">
        <f t="shared" ref="T2674:T2737" si="133">IF(ISBLANK(K2674),"",IF(K2674&lt;&gt;"handling and wharfage","F0070000061A","E31180000331"))</f>
        <v/>
      </c>
    </row>
    <row r="2675" spans="16:20">
      <c r="P2675" s="41" t="str">
        <f t="shared" si="131"/>
        <v/>
      </c>
      <c r="Q2675" s="41" t="str">
        <f t="shared" si="132"/>
        <v/>
      </c>
      <c r="R2675" s="41" t="str">
        <f>IFERROR(IF(K2675="handling and wharfage",SUM(P2675:Q2675),IF(OR(K2675="tank",K2675="car",K2675="boat"),INDEX(Rate!$B$4:$M$25,MATCH('Line&amp;Pheonix'!N2675,Rate!$A$4:$A$25,0),MATCH('Line&amp;Pheonix'!L2675,Rate!$B$3:$M$3,0))*O2675*0.8,INDEX(Rate!$B$4:$M$25,MATCH('Line&amp;Pheonix'!N2675,Rate!$A$4:$A$25,0),MATCH('Line&amp;Pheonix'!L2675,Rate!$B$3:$M$3,0))*O2675)),"")</f>
        <v/>
      </c>
      <c r="T2675" s="42" t="str">
        <f t="shared" si="133"/>
        <v/>
      </c>
    </row>
    <row r="2676" spans="16:20">
      <c r="P2676" s="41" t="str">
        <f t="shared" si="131"/>
        <v/>
      </c>
      <c r="Q2676" s="41" t="str">
        <f t="shared" si="132"/>
        <v/>
      </c>
      <c r="R2676" s="41" t="str">
        <f>IFERROR(IF(K2676="handling and wharfage",SUM(P2676:Q2676),IF(OR(K2676="tank",K2676="car",K2676="boat"),INDEX(Rate!$B$4:$M$25,MATCH('Line&amp;Pheonix'!N2676,Rate!$A$4:$A$25,0),MATCH('Line&amp;Pheonix'!L2676,Rate!$B$3:$M$3,0))*O2676*0.8,INDEX(Rate!$B$4:$M$25,MATCH('Line&amp;Pheonix'!N2676,Rate!$A$4:$A$25,0),MATCH('Line&amp;Pheonix'!L2676,Rate!$B$3:$M$3,0))*O2676)),"")</f>
        <v/>
      </c>
      <c r="T2676" s="42" t="str">
        <f t="shared" si="133"/>
        <v/>
      </c>
    </row>
    <row r="2677" spans="16:20">
      <c r="P2677" s="41" t="str">
        <f t="shared" si="131"/>
        <v/>
      </c>
      <c r="Q2677" s="41" t="str">
        <f t="shared" si="132"/>
        <v/>
      </c>
      <c r="R2677" s="41" t="str">
        <f>IFERROR(IF(K2677="handling and wharfage",SUM(P2677:Q2677),IF(OR(K2677="tank",K2677="car",K2677="boat"),INDEX(Rate!$B$4:$M$25,MATCH('Line&amp;Pheonix'!N2677,Rate!$A$4:$A$25,0),MATCH('Line&amp;Pheonix'!L2677,Rate!$B$3:$M$3,0))*O2677*0.8,INDEX(Rate!$B$4:$M$25,MATCH('Line&amp;Pheonix'!N2677,Rate!$A$4:$A$25,0),MATCH('Line&amp;Pheonix'!L2677,Rate!$B$3:$M$3,0))*O2677)),"")</f>
        <v/>
      </c>
      <c r="T2677" s="42" t="str">
        <f t="shared" si="133"/>
        <v/>
      </c>
    </row>
    <row r="2678" spans="16:20">
      <c r="P2678" s="41" t="str">
        <f t="shared" si="131"/>
        <v/>
      </c>
      <c r="Q2678" s="41" t="str">
        <f t="shared" si="132"/>
        <v/>
      </c>
      <c r="R2678" s="41" t="str">
        <f>IFERROR(IF(K2678="handling and wharfage",SUM(P2678:Q2678),IF(OR(K2678="tank",K2678="car",K2678="boat"),INDEX(Rate!$B$4:$M$25,MATCH('Line&amp;Pheonix'!N2678,Rate!$A$4:$A$25,0),MATCH('Line&amp;Pheonix'!L2678,Rate!$B$3:$M$3,0))*O2678*0.8,INDEX(Rate!$B$4:$M$25,MATCH('Line&amp;Pheonix'!N2678,Rate!$A$4:$A$25,0),MATCH('Line&amp;Pheonix'!L2678,Rate!$B$3:$M$3,0))*O2678)),"")</f>
        <v/>
      </c>
      <c r="T2678" s="42" t="str">
        <f t="shared" si="133"/>
        <v/>
      </c>
    </row>
    <row r="2679" spans="16:20">
      <c r="P2679" s="41" t="str">
        <f t="shared" si="131"/>
        <v/>
      </c>
      <c r="Q2679" s="41" t="str">
        <f t="shared" si="132"/>
        <v/>
      </c>
      <c r="R2679" s="41" t="str">
        <f>IFERROR(IF(K2679="handling and wharfage",SUM(P2679:Q2679),IF(OR(K2679="tank",K2679="car",K2679="boat"),INDEX(Rate!$B$4:$M$25,MATCH('Line&amp;Pheonix'!N2679,Rate!$A$4:$A$25,0),MATCH('Line&amp;Pheonix'!L2679,Rate!$B$3:$M$3,0))*O2679*0.8,INDEX(Rate!$B$4:$M$25,MATCH('Line&amp;Pheonix'!N2679,Rate!$A$4:$A$25,0),MATCH('Line&amp;Pheonix'!L2679,Rate!$B$3:$M$3,0))*O2679)),"")</f>
        <v/>
      </c>
      <c r="T2679" s="42" t="str">
        <f t="shared" si="133"/>
        <v/>
      </c>
    </row>
    <row r="2680" spans="16:20">
      <c r="P2680" s="41" t="str">
        <f t="shared" si="131"/>
        <v/>
      </c>
      <c r="Q2680" s="41" t="str">
        <f t="shared" si="132"/>
        <v/>
      </c>
      <c r="R2680" s="41" t="str">
        <f>IFERROR(IF(K2680="handling and wharfage",SUM(P2680:Q2680),IF(OR(K2680="tank",K2680="car",K2680="boat"),INDEX(Rate!$B$4:$M$25,MATCH('Line&amp;Pheonix'!N2680,Rate!$A$4:$A$25,0),MATCH('Line&amp;Pheonix'!L2680,Rate!$B$3:$M$3,0))*O2680*0.8,INDEX(Rate!$B$4:$M$25,MATCH('Line&amp;Pheonix'!N2680,Rate!$A$4:$A$25,0),MATCH('Line&amp;Pheonix'!L2680,Rate!$B$3:$M$3,0))*O2680)),"")</f>
        <v/>
      </c>
      <c r="T2680" s="42" t="str">
        <f t="shared" si="133"/>
        <v/>
      </c>
    </row>
    <row r="2681" spans="16:20">
      <c r="P2681" s="41" t="str">
        <f t="shared" si="131"/>
        <v/>
      </c>
      <c r="Q2681" s="41" t="str">
        <f t="shared" si="132"/>
        <v/>
      </c>
      <c r="R2681" s="41" t="str">
        <f>IFERROR(IF(K2681="handling and wharfage",SUM(P2681:Q2681),IF(OR(K2681="tank",K2681="car",K2681="boat"),INDEX(Rate!$B$4:$M$25,MATCH('Line&amp;Pheonix'!N2681,Rate!$A$4:$A$25,0),MATCH('Line&amp;Pheonix'!L2681,Rate!$B$3:$M$3,0))*O2681*0.8,INDEX(Rate!$B$4:$M$25,MATCH('Line&amp;Pheonix'!N2681,Rate!$A$4:$A$25,0),MATCH('Line&amp;Pheonix'!L2681,Rate!$B$3:$M$3,0))*O2681)),"")</f>
        <v/>
      </c>
      <c r="T2681" s="42" t="str">
        <f t="shared" si="133"/>
        <v/>
      </c>
    </row>
    <row r="2682" spans="16:20">
      <c r="P2682" s="41" t="str">
        <f t="shared" si="131"/>
        <v/>
      </c>
      <c r="Q2682" s="41" t="str">
        <f t="shared" si="132"/>
        <v/>
      </c>
      <c r="R2682" s="41" t="str">
        <f>IFERROR(IF(K2682="handling and wharfage",SUM(P2682:Q2682),IF(OR(K2682="tank",K2682="car",K2682="boat"),INDEX(Rate!$B$4:$M$25,MATCH('Line&amp;Pheonix'!N2682,Rate!$A$4:$A$25,0),MATCH('Line&amp;Pheonix'!L2682,Rate!$B$3:$M$3,0))*O2682*0.8,INDEX(Rate!$B$4:$M$25,MATCH('Line&amp;Pheonix'!N2682,Rate!$A$4:$A$25,0),MATCH('Line&amp;Pheonix'!L2682,Rate!$B$3:$M$3,0))*O2682)),"")</f>
        <v/>
      </c>
      <c r="T2682" s="42" t="str">
        <f t="shared" si="133"/>
        <v/>
      </c>
    </row>
    <row r="2683" spans="16:20">
      <c r="P2683" s="41" t="str">
        <f t="shared" si="131"/>
        <v/>
      </c>
      <c r="Q2683" s="41" t="str">
        <f t="shared" si="132"/>
        <v/>
      </c>
      <c r="R2683" s="41" t="str">
        <f>IFERROR(IF(K2683="handling and wharfage",SUM(P2683:Q2683),IF(OR(K2683="tank",K2683="car",K2683="boat"),INDEX(Rate!$B$4:$M$25,MATCH('Line&amp;Pheonix'!N2683,Rate!$A$4:$A$25,0),MATCH('Line&amp;Pheonix'!L2683,Rate!$B$3:$M$3,0))*O2683*0.8,INDEX(Rate!$B$4:$M$25,MATCH('Line&amp;Pheonix'!N2683,Rate!$A$4:$A$25,0),MATCH('Line&amp;Pheonix'!L2683,Rate!$B$3:$M$3,0))*O2683)),"")</f>
        <v/>
      </c>
      <c r="T2683" s="42" t="str">
        <f t="shared" si="133"/>
        <v/>
      </c>
    </row>
    <row r="2684" spans="16:20">
      <c r="P2684" s="41" t="str">
        <f t="shared" si="131"/>
        <v/>
      </c>
      <c r="Q2684" s="41" t="str">
        <f t="shared" si="132"/>
        <v/>
      </c>
      <c r="R2684" s="41" t="str">
        <f>IFERROR(IF(K2684="handling and wharfage",SUM(P2684:Q2684),IF(OR(K2684="tank",K2684="car",K2684="boat"),INDEX(Rate!$B$4:$M$25,MATCH('Line&amp;Pheonix'!N2684,Rate!$A$4:$A$25,0),MATCH('Line&amp;Pheonix'!L2684,Rate!$B$3:$M$3,0))*O2684*0.8,INDEX(Rate!$B$4:$M$25,MATCH('Line&amp;Pheonix'!N2684,Rate!$A$4:$A$25,0),MATCH('Line&amp;Pheonix'!L2684,Rate!$B$3:$M$3,0))*O2684)),"")</f>
        <v/>
      </c>
      <c r="T2684" s="42" t="str">
        <f t="shared" si="133"/>
        <v/>
      </c>
    </row>
    <row r="2685" spans="16:20">
      <c r="P2685" s="41" t="str">
        <f t="shared" si="131"/>
        <v/>
      </c>
      <c r="Q2685" s="41" t="str">
        <f t="shared" si="132"/>
        <v/>
      </c>
      <c r="R2685" s="41" t="str">
        <f>IFERROR(IF(K2685="handling and wharfage",SUM(P2685:Q2685),IF(OR(K2685="tank",K2685="car",K2685="boat"),INDEX(Rate!$B$4:$M$25,MATCH('Line&amp;Pheonix'!N2685,Rate!$A$4:$A$25,0),MATCH('Line&amp;Pheonix'!L2685,Rate!$B$3:$M$3,0))*O2685*0.8,INDEX(Rate!$B$4:$M$25,MATCH('Line&amp;Pheonix'!N2685,Rate!$A$4:$A$25,0),MATCH('Line&amp;Pheonix'!L2685,Rate!$B$3:$M$3,0))*O2685)),"")</f>
        <v/>
      </c>
      <c r="T2685" s="42" t="str">
        <f t="shared" si="133"/>
        <v/>
      </c>
    </row>
    <row r="2686" spans="16:20">
      <c r="P2686" s="41" t="str">
        <f t="shared" si="131"/>
        <v/>
      </c>
      <c r="Q2686" s="41" t="str">
        <f t="shared" si="132"/>
        <v/>
      </c>
      <c r="R2686" s="41" t="str">
        <f>IFERROR(IF(K2686="handling and wharfage",SUM(P2686:Q2686),IF(OR(K2686="tank",K2686="car",K2686="boat"),INDEX(Rate!$B$4:$M$25,MATCH('Line&amp;Pheonix'!N2686,Rate!$A$4:$A$25,0),MATCH('Line&amp;Pheonix'!L2686,Rate!$B$3:$M$3,0))*O2686*0.8,INDEX(Rate!$B$4:$M$25,MATCH('Line&amp;Pheonix'!N2686,Rate!$A$4:$A$25,0),MATCH('Line&amp;Pheonix'!L2686,Rate!$B$3:$M$3,0))*O2686)),"")</f>
        <v/>
      </c>
      <c r="T2686" s="42" t="str">
        <f t="shared" si="133"/>
        <v/>
      </c>
    </row>
    <row r="2687" spans="16:20">
      <c r="P2687" s="41" t="str">
        <f t="shared" si="131"/>
        <v/>
      </c>
      <c r="Q2687" s="41" t="str">
        <f t="shared" si="132"/>
        <v/>
      </c>
      <c r="R2687" s="41" t="str">
        <f>IFERROR(IF(K2687="handling and wharfage",SUM(P2687:Q2687),IF(OR(K2687="tank",K2687="car",K2687="boat"),INDEX(Rate!$B$4:$M$25,MATCH('Line&amp;Pheonix'!N2687,Rate!$A$4:$A$25,0),MATCH('Line&amp;Pheonix'!L2687,Rate!$B$3:$M$3,0))*O2687*0.8,INDEX(Rate!$B$4:$M$25,MATCH('Line&amp;Pheonix'!N2687,Rate!$A$4:$A$25,0),MATCH('Line&amp;Pheonix'!L2687,Rate!$B$3:$M$3,0))*O2687)),"")</f>
        <v/>
      </c>
      <c r="T2687" s="42" t="str">
        <f t="shared" si="133"/>
        <v/>
      </c>
    </row>
    <row r="2688" spans="16:20">
      <c r="P2688" s="41" t="str">
        <f t="shared" si="131"/>
        <v/>
      </c>
      <c r="Q2688" s="41" t="str">
        <f t="shared" si="132"/>
        <v/>
      </c>
      <c r="R2688" s="41" t="str">
        <f>IFERROR(IF(K2688="handling and wharfage",SUM(P2688:Q2688),IF(OR(K2688="tank",K2688="car",K2688="boat"),INDEX(Rate!$B$4:$M$25,MATCH('Line&amp;Pheonix'!N2688,Rate!$A$4:$A$25,0),MATCH('Line&amp;Pheonix'!L2688,Rate!$B$3:$M$3,0))*O2688*0.8,INDEX(Rate!$B$4:$M$25,MATCH('Line&amp;Pheonix'!N2688,Rate!$A$4:$A$25,0),MATCH('Line&amp;Pheonix'!L2688,Rate!$B$3:$M$3,0))*O2688)),"")</f>
        <v/>
      </c>
      <c r="T2688" s="42" t="str">
        <f t="shared" si="133"/>
        <v/>
      </c>
    </row>
    <row r="2689" spans="16:20">
      <c r="P2689" s="41" t="str">
        <f t="shared" si="131"/>
        <v/>
      </c>
      <c r="Q2689" s="41" t="str">
        <f t="shared" si="132"/>
        <v/>
      </c>
      <c r="R2689" s="41" t="str">
        <f>IFERROR(IF(K2689="handling and wharfage",SUM(P2689:Q2689),IF(OR(K2689="tank",K2689="car",K2689="boat"),INDEX(Rate!$B$4:$M$25,MATCH('Line&amp;Pheonix'!N2689,Rate!$A$4:$A$25,0),MATCH('Line&amp;Pheonix'!L2689,Rate!$B$3:$M$3,0))*O2689*0.8,INDEX(Rate!$B$4:$M$25,MATCH('Line&amp;Pheonix'!N2689,Rate!$A$4:$A$25,0),MATCH('Line&amp;Pheonix'!L2689,Rate!$B$3:$M$3,0))*O2689)),"")</f>
        <v/>
      </c>
      <c r="T2689" s="42" t="str">
        <f t="shared" si="133"/>
        <v/>
      </c>
    </row>
    <row r="2690" spans="16:20">
      <c r="P2690" s="41" t="str">
        <f t="shared" si="131"/>
        <v/>
      </c>
      <c r="Q2690" s="41" t="str">
        <f t="shared" si="132"/>
        <v/>
      </c>
      <c r="R2690" s="41" t="str">
        <f>IFERROR(IF(K2690="handling and wharfage",SUM(P2690:Q2690),IF(OR(K2690="tank",K2690="car",K2690="boat"),INDEX(Rate!$B$4:$M$25,MATCH('Line&amp;Pheonix'!N2690,Rate!$A$4:$A$25,0),MATCH('Line&amp;Pheonix'!L2690,Rate!$B$3:$M$3,0))*O2690*0.8,INDEX(Rate!$B$4:$M$25,MATCH('Line&amp;Pheonix'!N2690,Rate!$A$4:$A$25,0),MATCH('Line&amp;Pheonix'!L2690,Rate!$B$3:$M$3,0))*O2690)),"")</f>
        <v/>
      </c>
      <c r="T2690" s="42" t="str">
        <f t="shared" si="133"/>
        <v/>
      </c>
    </row>
    <row r="2691" spans="16:20">
      <c r="P2691" s="41" t="str">
        <f t="shared" si="131"/>
        <v/>
      </c>
      <c r="Q2691" s="41" t="str">
        <f t="shared" si="132"/>
        <v/>
      </c>
      <c r="R2691" s="41" t="str">
        <f>IFERROR(IF(K2691="handling and wharfage",SUM(P2691:Q2691),IF(OR(K2691="tank",K2691="car",K2691="boat"),INDEX(Rate!$B$4:$M$25,MATCH('Line&amp;Pheonix'!N2691,Rate!$A$4:$A$25,0),MATCH('Line&amp;Pheonix'!L2691,Rate!$B$3:$M$3,0))*O2691*0.8,INDEX(Rate!$B$4:$M$25,MATCH('Line&amp;Pheonix'!N2691,Rate!$A$4:$A$25,0),MATCH('Line&amp;Pheonix'!L2691,Rate!$B$3:$M$3,0))*O2691)),"")</f>
        <v/>
      </c>
      <c r="T2691" s="42" t="str">
        <f t="shared" si="133"/>
        <v/>
      </c>
    </row>
    <row r="2692" spans="16:20">
      <c r="P2692" s="41" t="str">
        <f t="shared" si="131"/>
        <v/>
      </c>
      <c r="Q2692" s="41" t="str">
        <f t="shared" si="132"/>
        <v/>
      </c>
      <c r="R2692" s="41" t="str">
        <f>IFERROR(IF(K2692="handling and wharfage",SUM(P2692:Q2692),IF(OR(K2692="tank",K2692="car",K2692="boat"),INDEX(Rate!$B$4:$M$25,MATCH('Line&amp;Pheonix'!N2692,Rate!$A$4:$A$25,0),MATCH('Line&amp;Pheonix'!L2692,Rate!$B$3:$M$3,0))*O2692*0.8,INDEX(Rate!$B$4:$M$25,MATCH('Line&amp;Pheonix'!N2692,Rate!$A$4:$A$25,0),MATCH('Line&amp;Pheonix'!L2692,Rate!$B$3:$M$3,0))*O2692)),"")</f>
        <v/>
      </c>
      <c r="T2692" s="42" t="str">
        <f t="shared" si="133"/>
        <v/>
      </c>
    </row>
    <row r="2693" spans="16:20">
      <c r="P2693" s="41" t="str">
        <f t="shared" si="131"/>
        <v/>
      </c>
      <c r="Q2693" s="41" t="str">
        <f t="shared" si="132"/>
        <v/>
      </c>
      <c r="R2693" s="41" t="str">
        <f>IFERROR(IF(K2693="handling and wharfage",SUM(P2693:Q2693),IF(OR(K2693="tank",K2693="car",K2693="boat"),INDEX(Rate!$B$4:$M$25,MATCH('Line&amp;Pheonix'!N2693,Rate!$A$4:$A$25,0),MATCH('Line&amp;Pheonix'!L2693,Rate!$B$3:$M$3,0))*O2693*0.8,INDEX(Rate!$B$4:$M$25,MATCH('Line&amp;Pheonix'!N2693,Rate!$A$4:$A$25,0),MATCH('Line&amp;Pheonix'!L2693,Rate!$B$3:$M$3,0))*O2693)),"")</f>
        <v/>
      </c>
      <c r="T2693" s="42" t="str">
        <f t="shared" si="133"/>
        <v/>
      </c>
    </row>
    <row r="2694" spans="16:20">
      <c r="P2694" s="41" t="str">
        <f t="shared" si="131"/>
        <v/>
      </c>
      <c r="Q2694" s="41" t="str">
        <f t="shared" si="132"/>
        <v/>
      </c>
      <c r="R2694" s="41" t="str">
        <f>IFERROR(IF(K2694="handling and wharfage",SUM(P2694:Q2694),IF(OR(K2694="tank",K2694="car",K2694="boat"),INDEX(Rate!$B$4:$M$25,MATCH('Line&amp;Pheonix'!N2694,Rate!$A$4:$A$25,0),MATCH('Line&amp;Pheonix'!L2694,Rate!$B$3:$M$3,0))*O2694*0.8,INDEX(Rate!$B$4:$M$25,MATCH('Line&amp;Pheonix'!N2694,Rate!$A$4:$A$25,0),MATCH('Line&amp;Pheonix'!L2694,Rate!$B$3:$M$3,0))*O2694)),"")</f>
        <v/>
      </c>
      <c r="T2694" s="42" t="str">
        <f t="shared" si="133"/>
        <v/>
      </c>
    </row>
    <row r="2695" spans="16:20">
      <c r="P2695" s="41" t="str">
        <f t="shared" si="131"/>
        <v/>
      </c>
      <c r="Q2695" s="41" t="str">
        <f t="shared" si="132"/>
        <v/>
      </c>
      <c r="R2695" s="41" t="str">
        <f>IFERROR(IF(K2695="handling and wharfage",SUM(P2695:Q2695),IF(OR(K2695="tank",K2695="car",K2695="boat"),INDEX(Rate!$B$4:$M$25,MATCH('Line&amp;Pheonix'!N2695,Rate!$A$4:$A$25,0),MATCH('Line&amp;Pheonix'!L2695,Rate!$B$3:$M$3,0))*O2695*0.8,INDEX(Rate!$B$4:$M$25,MATCH('Line&amp;Pheonix'!N2695,Rate!$A$4:$A$25,0),MATCH('Line&amp;Pheonix'!L2695,Rate!$B$3:$M$3,0))*O2695)),"")</f>
        <v/>
      </c>
      <c r="T2695" s="42" t="str">
        <f t="shared" si="133"/>
        <v/>
      </c>
    </row>
    <row r="2696" spans="16:20">
      <c r="P2696" s="41" t="str">
        <f t="shared" si="131"/>
        <v/>
      </c>
      <c r="Q2696" s="41" t="str">
        <f t="shared" si="132"/>
        <v/>
      </c>
      <c r="R2696" s="41" t="str">
        <f>IFERROR(IF(K2696="handling and wharfage",SUM(P2696:Q2696),IF(OR(K2696="tank",K2696="car",K2696="boat"),INDEX(Rate!$B$4:$M$25,MATCH('Line&amp;Pheonix'!N2696,Rate!$A$4:$A$25,0),MATCH('Line&amp;Pheonix'!L2696,Rate!$B$3:$M$3,0))*O2696*0.8,INDEX(Rate!$B$4:$M$25,MATCH('Line&amp;Pheonix'!N2696,Rate!$A$4:$A$25,0),MATCH('Line&amp;Pheonix'!L2696,Rate!$B$3:$M$3,0))*O2696)),"")</f>
        <v/>
      </c>
      <c r="T2696" s="42" t="str">
        <f t="shared" si="133"/>
        <v/>
      </c>
    </row>
    <row r="2697" spans="16:20">
      <c r="P2697" s="41" t="str">
        <f t="shared" si="131"/>
        <v/>
      </c>
      <c r="Q2697" s="41" t="str">
        <f t="shared" si="132"/>
        <v/>
      </c>
      <c r="R2697" s="41" t="str">
        <f>IFERROR(IF(K2697="handling and wharfage",SUM(P2697:Q2697),IF(OR(K2697="tank",K2697="car",K2697="boat"),INDEX(Rate!$B$4:$M$25,MATCH('Line&amp;Pheonix'!N2697,Rate!$A$4:$A$25,0),MATCH('Line&amp;Pheonix'!L2697,Rate!$B$3:$M$3,0))*O2697*0.8,INDEX(Rate!$B$4:$M$25,MATCH('Line&amp;Pheonix'!N2697,Rate!$A$4:$A$25,0),MATCH('Line&amp;Pheonix'!L2697,Rate!$B$3:$M$3,0))*O2697)),"")</f>
        <v/>
      </c>
      <c r="T2697" s="42" t="str">
        <f t="shared" si="133"/>
        <v/>
      </c>
    </row>
    <row r="2698" spans="16:20">
      <c r="P2698" s="41" t="str">
        <f t="shared" si="131"/>
        <v/>
      </c>
      <c r="Q2698" s="41" t="str">
        <f t="shared" si="132"/>
        <v/>
      </c>
      <c r="R2698" s="41" t="str">
        <f>IFERROR(IF(K2698="handling and wharfage",SUM(P2698:Q2698),IF(OR(K2698="tank",K2698="car",K2698="boat"),INDEX(Rate!$B$4:$M$25,MATCH('Line&amp;Pheonix'!N2698,Rate!$A$4:$A$25,0),MATCH('Line&amp;Pheonix'!L2698,Rate!$B$3:$M$3,0))*O2698*0.8,INDEX(Rate!$B$4:$M$25,MATCH('Line&amp;Pheonix'!N2698,Rate!$A$4:$A$25,0),MATCH('Line&amp;Pheonix'!L2698,Rate!$B$3:$M$3,0))*O2698)),"")</f>
        <v/>
      </c>
      <c r="T2698" s="42" t="str">
        <f t="shared" si="133"/>
        <v/>
      </c>
    </row>
    <row r="2699" spans="16:20">
      <c r="P2699" s="41" t="str">
        <f t="shared" si="131"/>
        <v/>
      </c>
      <c r="Q2699" s="41" t="str">
        <f t="shared" si="132"/>
        <v/>
      </c>
      <c r="R2699" s="41" t="str">
        <f>IFERROR(IF(K2699="handling and wharfage",SUM(P2699:Q2699),IF(OR(K2699="tank",K2699="car",K2699="boat"),INDEX(Rate!$B$4:$M$25,MATCH('Line&amp;Pheonix'!N2699,Rate!$A$4:$A$25,0),MATCH('Line&amp;Pheonix'!L2699,Rate!$B$3:$M$3,0))*O2699*0.8,INDEX(Rate!$B$4:$M$25,MATCH('Line&amp;Pheonix'!N2699,Rate!$A$4:$A$25,0),MATCH('Line&amp;Pheonix'!L2699,Rate!$B$3:$M$3,0))*O2699)),"")</f>
        <v/>
      </c>
      <c r="T2699" s="42" t="str">
        <f t="shared" si="133"/>
        <v/>
      </c>
    </row>
    <row r="2700" spans="16:20">
      <c r="P2700" s="41" t="str">
        <f t="shared" si="131"/>
        <v/>
      </c>
      <c r="Q2700" s="41" t="str">
        <f t="shared" si="132"/>
        <v/>
      </c>
      <c r="R2700" s="41" t="str">
        <f>IFERROR(IF(K2700="handling and wharfage",SUM(P2700:Q2700),IF(OR(K2700="tank",K2700="car",K2700="boat"),INDEX(Rate!$B$4:$M$25,MATCH('Line&amp;Pheonix'!N2700,Rate!$A$4:$A$25,0),MATCH('Line&amp;Pheonix'!L2700,Rate!$B$3:$M$3,0))*O2700*0.8,INDEX(Rate!$B$4:$M$25,MATCH('Line&amp;Pheonix'!N2700,Rate!$A$4:$A$25,0),MATCH('Line&amp;Pheonix'!L2700,Rate!$B$3:$M$3,0))*O2700)),"")</f>
        <v/>
      </c>
      <c r="T2700" s="42" t="str">
        <f t="shared" si="133"/>
        <v/>
      </c>
    </row>
    <row r="2701" spans="16:20">
      <c r="P2701" s="41" t="str">
        <f t="shared" si="131"/>
        <v/>
      </c>
      <c r="Q2701" s="41" t="str">
        <f t="shared" si="132"/>
        <v/>
      </c>
      <c r="R2701" s="41" t="str">
        <f>IFERROR(IF(K2701="handling and wharfage",SUM(P2701:Q2701),IF(OR(K2701="tank",K2701="car",K2701="boat"),INDEX(Rate!$B$4:$M$25,MATCH('Line&amp;Pheonix'!N2701,Rate!$A$4:$A$25,0),MATCH('Line&amp;Pheonix'!L2701,Rate!$B$3:$M$3,0))*O2701*0.8,INDEX(Rate!$B$4:$M$25,MATCH('Line&amp;Pheonix'!N2701,Rate!$A$4:$A$25,0),MATCH('Line&amp;Pheonix'!L2701,Rate!$B$3:$M$3,0))*O2701)),"")</f>
        <v/>
      </c>
      <c r="T2701" s="42" t="str">
        <f t="shared" si="133"/>
        <v/>
      </c>
    </row>
    <row r="2702" spans="16:20">
      <c r="P2702" s="41" t="str">
        <f t="shared" si="131"/>
        <v/>
      </c>
      <c r="Q2702" s="41" t="str">
        <f t="shared" si="132"/>
        <v/>
      </c>
      <c r="R2702" s="41" t="str">
        <f>IFERROR(IF(K2702="handling and wharfage",SUM(P2702:Q2702),IF(OR(K2702="tank",K2702="car",K2702="boat"),INDEX(Rate!$B$4:$M$25,MATCH('Line&amp;Pheonix'!N2702,Rate!$A$4:$A$25,0),MATCH('Line&amp;Pheonix'!L2702,Rate!$B$3:$M$3,0))*O2702*0.8,INDEX(Rate!$B$4:$M$25,MATCH('Line&amp;Pheonix'!N2702,Rate!$A$4:$A$25,0),MATCH('Line&amp;Pheonix'!L2702,Rate!$B$3:$M$3,0))*O2702)),"")</f>
        <v/>
      </c>
      <c r="T2702" s="42" t="str">
        <f t="shared" si="133"/>
        <v/>
      </c>
    </row>
    <row r="2703" spans="16:20">
      <c r="P2703" s="41" t="str">
        <f t="shared" si="131"/>
        <v/>
      </c>
      <c r="Q2703" s="41" t="str">
        <f t="shared" si="132"/>
        <v/>
      </c>
      <c r="R2703" s="41" t="str">
        <f>IFERROR(IF(K2703="handling and wharfage",SUM(P2703:Q2703),IF(OR(K2703="tank",K2703="car",K2703="boat"),INDEX(Rate!$B$4:$M$25,MATCH('Line&amp;Pheonix'!N2703,Rate!$A$4:$A$25,0),MATCH('Line&amp;Pheonix'!L2703,Rate!$B$3:$M$3,0))*O2703*0.8,INDEX(Rate!$B$4:$M$25,MATCH('Line&amp;Pheonix'!N2703,Rate!$A$4:$A$25,0),MATCH('Line&amp;Pheonix'!L2703,Rate!$B$3:$M$3,0))*O2703)),"")</f>
        <v/>
      </c>
      <c r="T2703" s="42" t="str">
        <f t="shared" si="133"/>
        <v/>
      </c>
    </row>
    <row r="2704" spans="16:20">
      <c r="P2704" s="41" t="str">
        <f t="shared" si="131"/>
        <v/>
      </c>
      <c r="Q2704" s="41" t="str">
        <f t="shared" si="132"/>
        <v/>
      </c>
      <c r="R2704" s="41" t="str">
        <f>IFERROR(IF(K2704="handling and wharfage",SUM(P2704:Q2704),IF(OR(K2704="tank",K2704="car",K2704="boat"),INDEX(Rate!$B$4:$M$25,MATCH('Line&amp;Pheonix'!N2704,Rate!$A$4:$A$25,0),MATCH('Line&amp;Pheonix'!L2704,Rate!$B$3:$M$3,0))*O2704*0.8,INDEX(Rate!$B$4:$M$25,MATCH('Line&amp;Pheonix'!N2704,Rate!$A$4:$A$25,0),MATCH('Line&amp;Pheonix'!L2704,Rate!$B$3:$M$3,0))*O2704)),"")</f>
        <v/>
      </c>
      <c r="T2704" s="42" t="str">
        <f t="shared" si="133"/>
        <v/>
      </c>
    </row>
    <row r="2705" spans="16:20">
      <c r="P2705" s="41" t="str">
        <f t="shared" si="131"/>
        <v/>
      </c>
      <c r="Q2705" s="41" t="str">
        <f t="shared" si="132"/>
        <v/>
      </c>
      <c r="R2705" s="41" t="str">
        <f>IFERROR(IF(K2705="handling and wharfage",SUM(P2705:Q2705),IF(OR(K2705="tank",K2705="car",K2705="boat"),INDEX(Rate!$B$4:$M$25,MATCH('Line&amp;Pheonix'!N2705,Rate!$A$4:$A$25,0),MATCH('Line&amp;Pheonix'!L2705,Rate!$B$3:$M$3,0))*O2705*0.8,INDEX(Rate!$B$4:$M$25,MATCH('Line&amp;Pheonix'!N2705,Rate!$A$4:$A$25,0),MATCH('Line&amp;Pheonix'!L2705,Rate!$B$3:$M$3,0))*O2705)),"")</f>
        <v/>
      </c>
      <c r="T2705" s="42" t="str">
        <f t="shared" si="133"/>
        <v/>
      </c>
    </row>
    <row r="2706" spans="16:20">
      <c r="P2706" s="41" t="str">
        <f t="shared" si="131"/>
        <v/>
      </c>
      <c r="Q2706" s="41" t="str">
        <f t="shared" si="132"/>
        <v/>
      </c>
      <c r="R2706" s="41" t="str">
        <f>IFERROR(IF(K2706="handling and wharfage",SUM(P2706:Q2706),IF(OR(K2706="tank",K2706="car",K2706="boat"),INDEX(Rate!$B$4:$M$25,MATCH('Line&amp;Pheonix'!N2706,Rate!$A$4:$A$25,0),MATCH('Line&amp;Pheonix'!L2706,Rate!$B$3:$M$3,0))*O2706*0.8,INDEX(Rate!$B$4:$M$25,MATCH('Line&amp;Pheonix'!N2706,Rate!$A$4:$A$25,0),MATCH('Line&amp;Pheonix'!L2706,Rate!$B$3:$M$3,0))*O2706)),"")</f>
        <v/>
      </c>
      <c r="T2706" s="42" t="str">
        <f t="shared" si="133"/>
        <v/>
      </c>
    </row>
    <row r="2707" spans="16:20">
      <c r="P2707" s="41" t="str">
        <f t="shared" si="131"/>
        <v/>
      </c>
      <c r="Q2707" s="41" t="str">
        <f t="shared" si="132"/>
        <v/>
      </c>
      <c r="R2707" s="41" t="str">
        <f>IFERROR(IF(K2707="handling and wharfage",SUM(P2707:Q2707),IF(OR(K2707="tank",K2707="car",K2707="boat"),INDEX(Rate!$B$4:$M$25,MATCH('Line&amp;Pheonix'!N2707,Rate!$A$4:$A$25,0),MATCH('Line&amp;Pheonix'!L2707,Rate!$B$3:$M$3,0))*O2707*0.8,INDEX(Rate!$B$4:$M$25,MATCH('Line&amp;Pheonix'!N2707,Rate!$A$4:$A$25,0),MATCH('Line&amp;Pheonix'!L2707,Rate!$B$3:$M$3,0))*O2707)),"")</f>
        <v/>
      </c>
      <c r="T2707" s="42" t="str">
        <f t="shared" si="133"/>
        <v/>
      </c>
    </row>
    <row r="2708" spans="16:20">
      <c r="P2708" s="41" t="str">
        <f t="shared" si="131"/>
        <v/>
      </c>
      <c r="Q2708" s="41" t="str">
        <f t="shared" si="132"/>
        <v/>
      </c>
      <c r="R2708" s="41" t="str">
        <f>IFERROR(IF(K2708="handling and wharfage",SUM(P2708:Q2708),IF(OR(K2708="tank",K2708="car",K2708="boat"),INDEX(Rate!$B$4:$M$25,MATCH('Line&amp;Pheonix'!N2708,Rate!$A$4:$A$25,0),MATCH('Line&amp;Pheonix'!L2708,Rate!$B$3:$M$3,0))*O2708*0.8,INDEX(Rate!$B$4:$M$25,MATCH('Line&amp;Pheonix'!N2708,Rate!$A$4:$A$25,0),MATCH('Line&amp;Pheonix'!L2708,Rate!$B$3:$M$3,0))*O2708)),"")</f>
        <v/>
      </c>
      <c r="T2708" s="42" t="str">
        <f t="shared" si="133"/>
        <v/>
      </c>
    </row>
    <row r="2709" spans="16:20">
      <c r="P2709" s="41" t="str">
        <f t="shared" si="131"/>
        <v/>
      </c>
      <c r="Q2709" s="41" t="str">
        <f t="shared" si="132"/>
        <v/>
      </c>
      <c r="R2709" s="41" t="str">
        <f>IFERROR(IF(K2709="handling and wharfage",SUM(P2709:Q2709),IF(OR(K2709="tank",K2709="car",K2709="boat"),INDEX(Rate!$B$4:$M$25,MATCH('Line&amp;Pheonix'!N2709,Rate!$A$4:$A$25,0),MATCH('Line&amp;Pheonix'!L2709,Rate!$B$3:$M$3,0))*O2709*0.8,INDEX(Rate!$B$4:$M$25,MATCH('Line&amp;Pheonix'!N2709,Rate!$A$4:$A$25,0),MATCH('Line&amp;Pheonix'!L2709,Rate!$B$3:$M$3,0))*O2709)),"")</f>
        <v/>
      </c>
      <c r="T2709" s="42" t="str">
        <f t="shared" si="133"/>
        <v/>
      </c>
    </row>
    <row r="2710" spans="16:20">
      <c r="P2710" s="41" t="str">
        <f t="shared" si="131"/>
        <v/>
      </c>
      <c r="Q2710" s="41" t="str">
        <f t="shared" si="132"/>
        <v/>
      </c>
      <c r="R2710" s="41" t="str">
        <f>IFERROR(IF(K2710="handling and wharfage",SUM(P2710:Q2710),IF(OR(K2710="tank",K2710="car",K2710="boat"),INDEX(Rate!$B$4:$M$25,MATCH('Line&amp;Pheonix'!N2710,Rate!$A$4:$A$25,0),MATCH('Line&amp;Pheonix'!L2710,Rate!$B$3:$M$3,0))*O2710*0.8,INDEX(Rate!$B$4:$M$25,MATCH('Line&amp;Pheonix'!N2710,Rate!$A$4:$A$25,0),MATCH('Line&amp;Pheonix'!L2710,Rate!$B$3:$M$3,0))*O2710)),"")</f>
        <v/>
      </c>
      <c r="T2710" s="42" t="str">
        <f t="shared" si="133"/>
        <v/>
      </c>
    </row>
    <row r="2711" spans="16:20">
      <c r="P2711" s="41" t="str">
        <f t="shared" si="131"/>
        <v/>
      </c>
      <c r="Q2711" s="41" t="str">
        <f t="shared" si="132"/>
        <v/>
      </c>
      <c r="R2711" s="41" t="str">
        <f>IFERROR(IF(K2711="handling and wharfage",SUM(P2711:Q2711),IF(OR(K2711="tank",K2711="car",K2711="boat"),INDEX(Rate!$B$4:$M$25,MATCH('Line&amp;Pheonix'!N2711,Rate!$A$4:$A$25,0),MATCH('Line&amp;Pheonix'!L2711,Rate!$B$3:$M$3,0))*O2711*0.8,INDEX(Rate!$B$4:$M$25,MATCH('Line&amp;Pheonix'!N2711,Rate!$A$4:$A$25,0),MATCH('Line&amp;Pheonix'!L2711,Rate!$B$3:$M$3,0))*O2711)),"")</f>
        <v/>
      </c>
      <c r="T2711" s="42" t="str">
        <f t="shared" si="133"/>
        <v/>
      </c>
    </row>
    <row r="2712" spans="16:20">
      <c r="P2712" s="41" t="str">
        <f t="shared" si="131"/>
        <v/>
      </c>
      <c r="Q2712" s="41" t="str">
        <f t="shared" si="132"/>
        <v/>
      </c>
      <c r="R2712" s="41" t="str">
        <f>IFERROR(IF(K2712="handling and wharfage",SUM(P2712:Q2712),IF(OR(K2712="tank",K2712="car",K2712="boat"),INDEX(Rate!$B$4:$M$25,MATCH('Line&amp;Pheonix'!N2712,Rate!$A$4:$A$25,0),MATCH('Line&amp;Pheonix'!L2712,Rate!$B$3:$M$3,0))*O2712*0.8,INDEX(Rate!$B$4:$M$25,MATCH('Line&amp;Pheonix'!N2712,Rate!$A$4:$A$25,0),MATCH('Line&amp;Pheonix'!L2712,Rate!$B$3:$M$3,0))*O2712)),"")</f>
        <v/>
      </c>
      <c r="T2712" s="42" t="str">
        <f t="shared" si="133"/>
        <v/>
      </c>
    </row>
    <row r="2713" spans="16:20">
      <c r="P2713" s="41" t="str">
        <f t="shared" si="131"/>
        <v/>
      </c>
      <c r="Q2713" s="41" t="str">
        <f t="shared" si="132"/>
        <v/>
      </c>
      <c r="R2713" s="41" t="str">
        <f>IFERROR(IF(K2713="handling and wharfage",SUM(P2713:Q2713),IF(OR(K2713="tank",K2713="car",K2713="boat"),INDEX(Rate!$B$4:$M$25,MATCH('Line&amp;Pheonix'!N2713,Rate!$A$4:$A$25,0),MATCH('Line&amp;Pheonix'!L2713,Rate!$B$3:$M$3,0))*O2713*0.8,INDEX(Rate!$B$4:$M$25,MATCH('Line&amp;Pheonix'!N2713,Rate!$A$4:$A$25,0),MATCH('Line&amp;Pheonix'!L2713,Rate!$B$3:$M$3,0))*O2713)),"")</f>
        <v/>
      </c>
      <c r="T2713" s="42" t="str">
        <f t="shared" si="133"/>
        <v/>
      </c>
    </row>
    <row r="2714" spans="16:20">
      <c r="P2714" s="41" t="str">
        <f t="shared" si="131"/>
        <v/>
      </c>
      <c r="Q2714" s="41" t="str">
        <f t="shared" si="132"/>
        <v/>
      </c>
      <c r="R2714" s="41" t="str">
        <f>IFERROR(IF(K2714="handling and wharfage",SUM(P2714:Q2714),IF(OR(K2714="tank",K2714="car",K2714="boat"),INDEX(Rate!$B$4:$M$25,MATCH('Line&amp;Pheonix'!N2714,Rate!$A$4:$A$25,0),MATCH('Line&amp;Pheonix'!L2714,Rate!$B$3:$M$3,0))*O2714*0.8,INDEX(Rate!$B$4:$M$25,MATCH('Line&amp;Pheonix'!N2714,Rate!$A$4:$A$25,0),MATCH('Line&amp;Pheonix'!L2714,Rate!$B$3:$M$3,0))*O2714)),"")</f>
        <v/>
      </c>
      <c r="T2714" s="42" t="str">
        <f t="shared" si="133"/>
        <v/>
      </c>
    </row>
    <row r="2715" spans="16:20">
      <c r="P2715" s="41" t="str">
        <f t="shared" si="131"/>
        <v/>
      </c>
      <c r="Q2715" s="41" t="str">
        <f t="shared" si="132"/>
        <v/>
      </c>
      <c r="R2715" s="41" t="str">
        <f>IFERROR(IF(K2715="handling and wharfage",SUM(P2715:Q2715),IF(OR(K2715="tank",K2715="car",K2715="boat"),INDEX(Rate!$B$4:$M$25,MATCH('Line&amp;Pheonix'!N2715,Rate!$A$4:$A$25,0),MATCH('Line&amp;Pheonix'!L2715,Rate!$B$3:$M$3,0))*O2715*0.8,INDEX(Rate!$B$4:$M$25,MATCH('Line&amp;Pheonix'!N2715,Rate!$A$4:$A$25,0),MATCH('Line&amp;Pheonix'!L2715,Rate!$B$3:$M$3,0))*O2715)),"")</f>
        <v/>
      </c>
      <c r="T2715" s="42" t="str">
        <f t="shared" si="133"/>
        <v/>
      </c>
    </row>
    <row r="2716" spans="16:20">
      <c r="P2716" s="41" t="str">
        <f t="shared" si="131"/>
        <v/>
      </c>
      <c r="Q2716" s="41" t="str">
        <f t="shared" si="132"/>
        <v/>
      </c>
      <c r="R2716" s="41" t="str">
        <f>IFERROR(IF(K2716="handling and wharfage",SUM(P2716:Q2716),IF(OR(K2716="tank",K2716="car",K2716="boat"),INDEX(Rate!$B$4:$M$25,MATCH('Line&amp;Pheonix'!N2716,Rate!$A$4:$A$25,0),MATCH('Line&amp;Pheonix'!L2716,Rate!$B$3:$M$3,0))*O2716*0.8,INDEX(Rate!$B$4:$M$25,MATCH('Line&amp;Pheonix'!N2716,Rate!$A$4:$A$25,0),MATCH('Line&amp;Pheonix'!L2716,Rate!$B$3:$M$3,0))*O2716)),"")</f>
        <v/>
      </c>
      <c r="T2716" s="42" t="str">
        <f t="shared" si="133"/>
        <v/>
      </c>
    </row>
    <row r="2717" spans="16:20">
      <c r="P2717" s="41" t="str">
        <f t="shared" si="131"/>
        <v/>
      </c>
      <c r="Q2717" s="41" t="str">
        <f t="shared" si="132"/>
        <v/>
      </c>
      <c r="R2717" s="41" t="str">
        <f>IFERROR(IF(K2717="handling and wharfage",SUM(P2717:Q2717),IF(OR(K2717="tank",K2717="car",K2717="boat"),INDEX(Rate!$B$4:$M$25,MATCH('Line&amp;Pheonix'!N2717,Rate!$A$4:$A$25,0),MATCH('Line&amp;Pheonix'!L2717,Rate!$B$3:$M$3,0))*O2717*0.8,INDEX(Rate!$B$4:$M$25,MATCH('Line&amp;Pheonix'!N2717,Rate!$A$4:$A$25,0),MATCH('Line&amp;Pheonix'!L2717,Rate!$B$3:$M$3,0))*O2717)),"")</f>
        <v/>
      </c>
      <c r="T2717" s="42" t="str">
        <f t="shared" si="133"/>
        <v/>
      </c>
    </row>
    <row r="2718" spans="16:20">
      <c r="P2718" s="41" t="str">
        <f t="shared" si="131"/>
        <v/>
      </c>
      <c r="Q2718" s="41" t="str">
        <f t="shared" si="132"/>
        <v/>
      </c>
      <c r="R2718" s="41" t="str">
        <f>IFERROR(IF(K2718="handling and wharfage",SUM(P2718:Q2718),IF(OR(K2718="tank",K2718="car",K2718="boat"),INDEX(Rate!$B$4:$M$25,MATCH('Line&amp;Pheonix'!N2718,Rate!$A$4:$A$25,0),MATCH('Line&amp;Pheonix'!L2718,Rate!$B$3:$M$3,0))*O2718*0.8,INDEX(Rate!$B$4:$M$25,MATCH('Line&amp;Pheonix'!N2718,Rate!$A$4:$A$25,0),MATCH('Line&amp;Pheonix'!L2718,Rate!$B$3:$M$3,0))*O2718)),"")</f>
        <v/>
      </c>
      <c r="T2718" s="42" t="str">
        <f t="shared" si="133"/>
        <v/>
      </c>
    </row>
    <row r="2719" spans="16:20">
      <c r="P2719" s="41" t="str">
        <f t="shared" si="131"/>
        <v/>
      </c>
      <c r="Q2719" s="41" t="str">
        <f t="shared" si="132"/>
        <v/>
      </c>
      <c r="R2719" s="41" t="str">
        <f>IFERROR(IF(K2719="handling and wharfage",SUM(P2719:Q2719),IF(OR(K2719="tank",K2719="car",K2719="boat"),INDEX(Rate!$B$4:$M$25,MATCH('Line&amp;Pheonix'!N2719,Rate!$A$4:$A$25,0),MATCH('Line&amp;Pheonix'!L2719,Rate!$B$3:$M$3,0))*O2719*0.8,INDEX(Rate!$B$4:$M$25,MATCH('Line&amp;Pheonix'!N2719,Rate!$A$4:$A$25,0),MATCH('Line&amp;Pheonix'!L2719,Rate!$B$3:$M$3,0))*O2719)),"")</f>
        <v/>
      </c>
      <c r="T2719" s="42" t="str">
        <f t="shared" si="133"/>
        <v/>
      </c>
    </row>
    <row r="2720" spans="16:20">
      <c r="P2720" s="41" t="str">
        <f t="shared" si="131"/>
        <v/>
      </c>
      <c r="Q2720" s="41" t="str">
        <f t="shared" si="132"/>
        <v/>
      </c>
      <c r="R2720" s="41" t="str">
        <f>IFERROR(IF(K2720="handling and wharfage",SUM(P2720:Q2720),IF(OR(K2720="tank",K2720="car",K2720="boat"),INDEX(Rate!$B$4:$M$25,MATCH('Line&amp;Pheonix'!N2720,Rate!$A$4:$A$25,0),MATCH('Line&amp;Pheonix'!L2720,Rate!$B$3:$M$3,0))*O2720*0.8,INDEX(Rate!$B$4:$M$25,MATCH('Line&amp;Pheonix'!N2720,Rate!$A$4:$A$25,0),MATCH('Line&amp;Pheonix'!L2720,Rate!$B$3:$M$3,0))*O2720)),"")</f>
        <v/>
      </c>
      <c r="T2720" s="42" t="str">
        <f t="shared" si="133"/>
        <v/>
      </c>
    </row>
    <row r="2721" spans="16:20">
      <c r="P2721" s="41" t="str">
        <f t="shared" si="131"/>
        <v/>
      </c>
      <c r="Q2721" s="41" t="str">
        <f t="shared" si="132"/>
        <v/>
      </c>
      <c r="R2721" s="41" t="str">
        <f>IFERROR(IF(K2721="handling and wharfage",SUM(P2721:Q2721),IF(OR(K2721="tank",K2721="car",K2721="boat"),INDEX(Rate!$B$4:$M$25,MATCH('Line&amp;Pheonix'!N2721,Rate!$A$4:$A$25,0),MATCH('Line&amp;Pheonix'!L2721,Rate!$B$3:$M$3,0))*O2721*0.8,INDEX(Rate!$B$4:$M$25,MATCH('Line&amp;Pheonix'!N2721,Rate!$A$4:$A$25,0),MATCH('Line&amp;Pheonix'!L2721,Rate!$B$3:$M$3,0))*O2721)),"")</f>
        <v/>
      </c>
      <c r="T2721" s="42" t="str">
        <f t="shared" si="133"/>
        <v/>
      </c>
    </row>
    <row r="2722" spans="16:20">
      <c r="P2722" s="41" t="str">
        <f t="shared" si="131"/>
        <v/>
      </c>
      <c r="Q2722" s="41" t="str">
        <f t="shared" si="132"/>
        <v/>
      </c>
      <c r="R2722" s="41" t="str">
        <f>IFERROR(IF(K2722="handling and wharfage",SUM(P2722:Q2722),IF(OR(K2722="tank",K2722="car",K2722="boat"),INDEX(Rate!$B$4:$M$25,MATCH('Line&amp;Pheonix'!N2722,Rate!$A$4:$A$25,0),MATCH('Line&amp;Pheonix'!L2722,Rate!$B$3:$M$3,0))*O2722*0.8,INDEX(Rate!$B$4:$M$25,MATCH('Line&amp;Pheonix'!N2722,Rate!$A$4:$A$25,0),MATCH('Line&amp;Pheonix'!L2722,Rate!$B$3:$M$3,0))*O2722)),"")</f>
        <v/>
      </c>
      <c r="T2722" s="42" t="str">
        <f t="shared" si="133"/>
        <v/>
      </c>
    </row>
    <row r="2723" spans="16:20">
      <c r="P2723" s="41" t="str">
        <f t="shared" si="131"/>
        <v/>
      </c>
      <c r="Q2723" s="41" t="str">
        <f t="shared" si="132"/>
        <v/>
      </c>
      <c r="R2723" s="41" t="str">
        <f>IFERROR(IF(K2723="handling and wharfage",SUM(P2723:Q2723),IF(OR(K2723="tank",K2723="car",K2723="boat"),INDEX(Rate!$B$4:$M$25,MATCH('Line&amp;Pheonix'!N2723,Rate!$A$4:$A$25,0),MATCH('Line&amp;Pheonix'!L2723,Rate!$B$3:$M$3,0))*O2723*0.8,INDEX(Rate!$B$4:$M$25,MATCH('Line&amp;Pheonix'!N2723,Rate!$A$4:$A$25,0),MATCH('Line&amp;Pheonix'!L2723,Rate!$B$3:$M$3,0))*O2723)),"")</f>
        <v/>
      </c>
      <c r="T2723" s="42" t="str">
        <f t="shared" si="133"/>
        <v/>
      </c>
    </row>
    <row r="2724" spans="16:20">
      <c r="P2724" s="41" t="str">
        <f t="shared" si="131"/>
        <v/>
      </c>
      <c r="Q2724" s="41" t="str">
        <f t="shared" si="132"/>
        <v/>
      </c>
      <c r="R2724" s="41" t="str">
        <f>IFERROR(IF(K2724="handling and wharfage",SUM(P2724:Q2724),IF(OR(K2724="tank",K2724="car",K2724="boat"),INDEX(Rate!$B$4:$M$25,MATCH('Line&amp;Pheonix'!N2724,Rate!$A$4:$A$25,0),MATCH('Line&amp;Pheonix'!L2724,Rate!$B$3:$M$3,0))*O2724*0.8,INDEX(Rate!$B$4:$M$25,MATCH('Line&amp;Pheonix'!N2724,Rate!$A$4:$A$25,0),MATCH('Line&amp;Pheonix'!L2724,Rate!$B$3:$M$3,0))*O2724)),"")</f>
        <v/>
      </c>
      <c r="T2724" s="42" t="str">
        <f t="shared" si="133"/>
        <v/>
      </c>
    </row>
    <row r="2725" spans="16:20">
      <c r="P2725" s="41" t="str">
        <f t="shared" si="131"/>
        <v/>
      </c>
      <c r="Q2725" s="41" t="str">
        <f t="shared" si="132"/>
        <v/>
      </c>
      <c r="R2725" s="41" t="str">
        <f>IFERROR(IF(K2725="handling and wharfage",SUM(P2725:Q2725),IF(OR(K2725="tank",K2725="car",K2725="boat"),INDEX(Rate!$B$4:$M$25,MATCH('Line&amp;Pheonix'!N2725,Rate!$A$4:$A$25,0),MATCH('Line&amp;Pheonix'!L2725,Rate!$B$3:$M$3,0))*O2725*0.8,INDEX(Rate!$B$4:$M$25,MATCH('Line&amp;Pheonix'!N2725,Rate!$A$4:$A$25,0),MATCH('Line&amp;Pheonix'!L2725,Rate!$B$3:$M$3,0))*O2725)),"")</f>
        <v/>
      </c>
      <c r="T2725" s="42" t="str">
        <f t="shared" si="133"/>
        <v/>
      </c>
    </row>
    <row r="2726" spans="16:20">
      <c r="P2726" s="41" t="str">
        <f t="shared" si="131"/>
        <v/>
      </c>
      <c r="Q2726" s="41" t="str">
        <f t="shared" si="132"/>
        <v/>
      </c>
      <c r="R2726" s="41" t="str">
        <f>IFERROR(IF(K2726="handling and wharfage",SUM(P2726:Q2726),IF(OR(K2726="tank",K2726="car",K2726="boat"),INDEX(Rate!$B$4:$M$25,MATCH('Line&amp;Pheonix'!N2726,Rate!$A$4:$A$25,0),MATCH('Line&amp;Pheonix'!L2726,Rate!$B$3:$M$3,0))*O2726*0.8,INDEX(Rate!$B$4:$M$25,MATCH('Line&amp;Pheonix'!N2726,Rate!$A$4:$A$25,0),MATCH('Line&amp;Pheonix'!L2726,Rate!$B$3:$M$3,0))*O2726)),"")</f>
        <v/>
      </c>
      <c r="T2726" s="42" t="str">
        <f t="shared" si="133"/>
        <v/>
      </c>
    </row>
    <row r="2727" spans="16:20">
      <c r="P2727" s="41" t="str">
        <f t="shared" si="131"/>
        <v/>
      </c>
      <c r="Q2727" s="41" t="str">
        <f t="shared" si="132"/>
        <v/>
      </c>
      <c r="R2727" s="41" t="str">
        <f>IFERROR(IF(K2727="handling and wharfage",SUM(P2727:Q2727),IF(OR(K2727="tank",K2727="car",K2727="boat"),INDEX(Rate!$B$4:$M$25,MATCH('Line&amp;Pheonix'!N2727,Rate!$A$4:$A$25,0),MATCH('Line&amp;Pheonix'!L2727,Rate!$B$3:$M$3,0))*O2727*0.8,INDEX(Rate!$B$4:$M$25,MATCH('Line&amp;Pheonix'!N2727,Rate!$A$4:$A$25,0),MATCH('Line&amp;Pheonix'!L2727,Rate!$B$3:$M$3,0))*O2727)),"")</f>
        <v/>
      </c>
      <c r="T2727" s="42" t="str">
        <f t="shared" si="133"/>
        <v/>
      </c>
    </row>
    <row r="2728" spans="16:20">
      <c r="P2728" s="41" t="str">
        <f t="shared" si="131"/>
        <v/>
      </c>
      <c r="Q2728" s="41" t="str">
        <f t="shared" si="132"/>
        <v/>
      </c>
      <c r="R2728" s="41" t="str">
        <f>IFERROR(IF(K2728="handling and wharfage",SUM(P2728:Q2728),IF(OR(K2728="tank",K2728="car",K2728="boat"),INDEX(Rate!$B$4:$M$25,MATCH('Line&amp;Pheonix'!N2728,Rate!$A$4:$A$25,0),MATCH('Line&amp;Pheonix'!L2728,Rate!$B$3:$M$3,0))*O2728*0.8,INDEX(Rate!$B$4:$M$25,MATCH('Line&amp;Pheonix'!N2728,Rate!$A$4:$A$25,0),MATCH('Line&amp;Pheonix'!L2728,Rate!$B$3:$M$3,0))*O2728)),"")</f>
        <v/>
      </c>
      <c r="T2728" s="42" t="str">
        <f t="shared" si="133"/>
        <v/>
      </c>
    </row>
    <row r="2729" spans="16:20">
      <c r="P2729" s="41" t="str">
        <f t="shared" si="131"/>
        <v/>
      </c>
      <c r="Q2729" s="41" t="str">
        <f t="shared" si="132"/>
        <v/>
      </c>
      <c r="R2729" s="41" t="str">
        <f>IFERROR(IF(K2729="handling and wharfage",SUM(P2729:Q2729),IF(OR(K2729="tank",K2729="car",K2729="boat"),INDEX(Rate!$B$4:$M$25,MATCH('Line&amp;Pheonix'!N2729,Rate!$A$4:$A$25,0),MATCH('Line&amp;Pheonix'!L2729,Rate!$B$3:$M$3,0))*O2729*0.8,INDEX(Rate!$B$4:$M$25,MATCH('Line&amp;Pheonix'!N2729,Rate!$A$4:$A$25,0),MATCH('Line&amp;Pheonix'!L2729,Rate!$B$3:$M$3,0))*O2729)),"")</f>
        <v/>
      </c>
      <c r="T2729" s="42" t="str">
        <f t="shared" si="133"/>
        <v/>
      </c>
    </row>
    <row r="2730" spans="16:20">
      <c r="P2730" s="41" t="str">
        <f t="shared" si="131"/>
        <v/>
      </c>
      <c r="Q2730" s="41" t="str">
        <f t="shared" si="132"/>
        <v/>
      </c>
      <c r="R2730" s="41" t="str">
        <f>IFERROR(IF(K2730="handling and wharfage",SUM(P2730:Q2730),IF(OR(K2730="tank",K2730="car",K2730="boat"),INDEX(Rate!$B$4:$M$25,MATCH('Line&amp;Pheonix'!N2730,Rate!$A$4:$A$25,0),MATCH('Line&amp;Pheonix'!L2730,Rate!$B$3:$M$3,0))*O2730*0.8,INDEX(Rate!$B$4:$M$25,MATCH('Line&amp;Pheonix'!N2730,Rate!$A$4:$A$25,0),MATCH('Line&amp;Pheonix'!L2730,Rate!$B$3:$M$3,0))*O2730)),"")</f>
        <v/>
      </c>
      <c r="T2730" s="42" t="str">
        <f t="shared" si="133"/>
        <v/>
      </c>
    </row>
    <row r="2731" spans="16:20">
      <c r="P2731" s="41" t="str">
        <f t="shared" si="131"/>
        <v/>
      </c>
      <c r="Q2731" s="41" t="str">
        <f t="shared" si="132"/>
        <v/>
      </c>
      <c r="R2731" s="41" t="str">
        <f>IFERROR(IF(K2731="handling and wharfage",SUM(P2731:Q2731),IF(OR(K2731="tank",K2731="car",K2731="boat"),INDEX(Rate!$B$4:$M$25,MATCH('Line&amp;Pheonix'!N2731,Rate!$A$4:$A$25,0),MATCH('Line&amp;Pheonix'!L2731,Rate!$B$3:$M$3,0))*O2731*0.8,INDEX(Rate!$B$4:$M$25,MATCH('Line&amp;Pheonix'!N2731,Rate!$A$4:$A$25,0),MATCH('Line&amp;Pheonix'!L2731,Rate!$B$3:$M$3,0))*O2731)),"")</f>
        <v/>
      </c>
      <c r="T2731" s="42" t="str">
        <f t="shared" si="133"/>
        <v/>
      </c>
    </row>
    <row r="2732" spans="16:20">
      <c r="P2732" s="41" t="str">
        <f t="shared" si="131"/>
        <v/>
      </c>
      <c r="Q2732" s="41" t="str">
        <f t="shared" si="132"/>
        <v/>
      </c>
      <c r="R2732" s="41" t="str">
        <f>IFERROR(IF(K2732="handling and wharfage",SUM(P2732:Q2732),IF(OR(K2732="tank",K2732="car",K2732="boat"),INDEX(Rate!$B$4:$M$25,MATCH('Line&amp;Pheonix'!N2732,Rate!$A$4:$A$25,0),MATCH('Line&amp;Pheonix'!L2732,Rate!$B$3:$M$3,0))*O2732*0.8,INDEX(Rate!$B$4:$M$25,MATCH('Line&amp;Pheonix'!N2732,Rate!$A$4:$A$25,0),MATCH('Line&amp;Pheonix'!L2732,Rate!$B$3:$M$3,0))*O2732)),"")</f>
        <v/>
      </c>
      <c r="T2732" s="42" t="str">
        <f t="shared" si="133"/>
        <v/>
      </c>
    </row>
    <row r="2733" spans="16:20">
      <c r="P2733" s="41" t="str">
        <f t="shared" si="131"/>
        <v/>
      </c>
      <c r="Q2733" s="41" t="str">
        <f t="shared" si="132"/>
        <v/>
      </c>
      <c r="R2733" s="41" t="str">
        <f>IFERROR(IF(K2733="handling and wharfage",SUM(P2733:Q2733),IF(OR(K2733="tank",K2733="car",K2733="boat"),INDEX(Rate!$B$4:$M$25,MATCH('Line&amp;Pheonix'!N2733,Rate!$A$4:$A$25,0),MATCH('Line&amp;Pheonix'!L2733,Rate!$B$3:$M$3,0))*O2733*0.8,INDEX(Rate!$B$4:$M$25,MATCH('Line&amp;Pheonix'!N2733,Rate!$A$4:$A$25,0),MATCH('Line&amp;Pheonix'!L2733,Rate!$B$3:$M$3,0))*O2733)),"")</f>
        <v/>
      </c>
      <c r="T2733" s="42" t="str">
        <f t="shared" si="133"/>
        <v/>
      </c>
    </row>
    <row r="2734" spans="16:20">
      <c r="P2734" s="41" t="str">
        <f t="shared" si="131"/>
        <v/>
      </c>
      <c r="Q2734" s="41" t="str">
        <f t="shared" si="132"/>
        <v/>
      </c>
      <c r="R2734" s="41" t="str">
        <f>IFERROR(IF(K2734="handling and wharfage",SUM(P2734:Q2734),IF(OR(K2734="tank",K2734="car",K2734="boat"),INDEX(Rate!$B$4:$M$25,MATCH('Line&amp;Pheonix'!N2734,Rate!$A$4:$A$25,0),MATCH('Line&amp;Pheonix'!L2734,Rate!$B$3:$M$3,0))*O2734*0.8,INDEX(Rate!$B$4:$M$25,MATCH('Line&amp;Pheonix'!N2734,Rate!$A$4:$A$25,0),MATCH('Line&amp;Pheonix'!L2734,Rate!$B$3:$M$3,0))*O2734)),"")</f>
        <v/>
      </c>
      <c r="T2734" s="42" t="str">
        <f t="shared" si="133"/>
        <v/>
      </c>
    </row>
    <row r="2735" spans="16:20">
      <c r="P2735" s="41" t="str">
        <f t="shared" si="131"/>
        <v/>
      </c>
      <c r="Q2735" s="41" t="str">
        <f t="shared" si="132"/>
        <v/>
      </c>
      <c r="R2735" s="41" t="str">
        <f>IFERROR(IF(K2735="handling and wharfage",SUM(P2735:Q2735),IF(OR(K2735="tank",K2735="car",K2735="boat"),INDEX(Rate!$B$4:$M$25,MATCH('Line&amp;Pheonix'!N2735,Rate!$A$4:$A$25,0),MATCH('Line&amp;Pheonix'!L2735,Rate!$B$3:$M$3,0))*O2735*0.8,INDEX(Rate!$B$4:$M$25,MATCH('Line&amp;Pheonix'!N2735,Rate!$A$4:$A$25,0),MATCH('Line&amp;Pheonix'!L2735,Rate!$B$3:$M$3,0))*O2735)),"")</f>
        <v/>
      </c>
      <c r="T2735" s="42" t="str">
        <f t="shared" si="133"/>
        <v/>
      </c>
    </row>
    <row r="2736" spans="16:20">
      <c r="P2736" s="41" t="str">
        <f t="shared" si="131"/>
        <v/>
      </c>
      <c r="Q2736" s="41" t="str">
        <f t="shared" si="132"/>
        <v/>
      </c>
      <c r="R2736" s="41" t="str">
        <f>IFERROR(IF(K2736="handling and wharfage",SUM(P2736:Q2736),IF(OR(K2736="tank",K2736="car",K2736="boat"),INDEX(Rate!$B$4:$M$25,MATCH('Line&amp;Pheonix'!N2736,Rate!$A$4:$A$25,0),MATCH('Line&amp;Pheonix'!L2736,Rate!$B$3:$M$3,0))*O2736*0.8,INDEX(Rate!$B$4:$M$25,MATCH('Line&amp;Pheonix'!N2736,Rate!$A$4:$A$25,0),MATCH('Line&amp;Pheonix'!L2736,Rate!$B$3:$M$3,0))*O2736)),"")</f>
        <v/>
      </c>
      <c r="T2736" s="42" t="str">
        <f t="shared" si="133"/>
        <v/>
      </c>
    </row>
    <row r="2737" spans="16:20">
      <c r="P2737" s="41" t="str">
        <f t="shared" si="131"/>
        <v/>
      </c>
      <c r="Q2737" s="41" t="str">
        <f t="shared" si="132"/>
        <v/>
      </c>
      <c r="R2737" s="41" t="str">
        <f>IFERROR(IF(K2737="handling and wharfage",SUM(P2737:Q2737),IF(OR(K2737="tank",K2737="car",K2737="boat"),INDEX(Rate!$B$4:$M$25,MATCH('Line&amp;Pheonix'!N2737,Rate!$A$4:$A$25,0),MATCH('Line&amp;Pheonix'!L2737,Rate!$B$3:$M$3,0))*O2737*0.8,INDEX(Rate!$B$4:$M$25,MATCH('Line&amp;Pheonix'!N2737,Rate!$A$4:$A$25,0),MATCH('Line&amp;Pheonix'!L2737,Rate!$B$3:$M$3,0))*O2737)),"")</f>
        <v/>
      </c>
      <c r="T2737" s="42" t="str">
        <f t="shared" si="133"/>
        <v/>
      </c>
    </row>
    <row r="2738" spans="16:20">
      <c r="P2738" s="41" t="str">
        <f t="shared" ref="P2738:P2801" si="134">IF(OR(K2738="handling and wharfage",K2738="rau handling and wharfage"),O2738*42.1,"")</f>
        <v/>
      </c>
      <c r="Q2738" s="41" t="str">
        <f t="shared" ref="Q2738:Q2801" si="135">IF(K2738&lt;&gt;"handling and wharfage","",O2738*3.5)</f>
        <v/>
      </c>
      <c r="R2738" s="41" t="str">
        <f>IFERROR(IF(K2738="handling and wharfage",SUM(P2738:Q2738),IF(OR(K2738="tank",K2738="car",K2738="boat"),INDEX(Rate!$B$4:$M$25,MATCH('Line&amp;Pheonix'!N2738,Rate!$A$4:$A$25,0),MATCH('Line&amp;Pheonix'!L2738,Rate!$B$3:$M$3,0))*O2738*0.8,INDEX(Rate!$B$4:$M$25,MATCH('Line&amp;Pheonix'!N2738,Rate!$A$4:$A$25,0),MATCH('Line&amp;Pheonix'!L2738,Rate!$B$3:$M$3,0))*O2738)),"")</f>
        <v/>
      </c>
      <c r="T2738" s="42" t="str">
        <f t="shared" ref="T2738:T2801" si="136">IF(ISBLANK(K2738),"",IF(K2738&lt;&gt;"handling and wharfage","F0070000061A","E31180000331"))</f>
        <v/>
      </c>
    </row>
    <row r="2739" spans="16:20">
      <c r="P2739" s="41" t="str">
        <f t="shared" si="134"/>
        <v/>
      </c>
      <c r="Q2739" s="41" t="str">
        <f t="shared" si="135"/>
        <v/>
      </c>
      <c r="R2739" s="41" t="str">
        <f>IFERROR(IF(K2739="handling and wharfage",SUM(P2739:Q2739),IF(OR(K2739="tank",K2739="car",K2739="boat"),INDEX(Rate!$B$4:$M$25,MATCH('Line&amp;Pheonix'!N2739,Rate!$A$4:$A$25,0),MATCH('Line&amp;Pheonix'!L2739,Rate!$B$3:$M$3,0))*O2739*0.8,INDEX(Rate!$B$4:$M$25,MATCH('Line&amp;Pheonix'!N2739,Rate!$A$4:$A$25,0),MATCH('Line&amp;Pheonix'!L2739,Rate!$B$3:$M$3,0))*O2739)),"")</f>
        <v/>
      </c>
      <c r="T2739" s="42" t="str">
        <f t="shared" si="136"/>
        <v/>
      </c>
    </row>
    <row r="2740" spans="16:20">
      <c r="P2740" s="41" t="str">
        <f t="shared" si="134"/>
        <v/>
      </c>
      <c r="Q2740" s="41" t="str">
        <f t="shared" si="135"/>
        <v/>
      </c>
      <c r="R2740" s="41" t="str">
        <f>IFERROR(IF(K2740="handling and wharfage",SUM(P2740:Q2740),IF(OR(K2740="tank",K2740="car",K2740="boat"),INDEX(Rate!$B$4:$M$25,MATCH('Line&amp;Pheonix'!N2740,Rate!$A$4:$A$25,0),MATCH('Line&amp;Pheonix'!L2740,Rate!$B$3:$M$3,0))*O2740*0.8,INDEX(Rate!$B$4:$M$25,MATCH('Line&amp;Pheonix'!N2740,Rate!$A$4:$A$25,0),MATCH('Line&amp;Pheonix'!L2740,Rate!$B$3:$M$3,0))*O2740)),"")</f>
        <v/>
      </c>
      <c r="T2740" s="42" t="str">
        <f t="shared" si="136"/>
        <v/>
      </c>
    </row>
    <row r="2741" spans="16:20">
      <c r="P2741" s="41" t="str">
        <f t="shared" si="134"/>
        <v/>
      </c>
      <c r="Q2741" s="41" t="str">
        <f t="shared" si="135"/>
        <v/>
      </c>
      <c r="R2741" s="41" t="str">
        <f>IFERROR(IF(K2741="handling and wharfage",SUM(P2741:Q2741),IF(OR(K2741="tank",K2741="car",K2741="boat"),INDEX(Rate!$B$4:$M$25,MATCH('Line&amp;Pheonix'!N2741,Rate!$A$4:$A$25,0),MATCH('Line&amp;Pheonix'!L2741,Rate!$B$3:$M$3,0))*O2741*0.8,INDEX(Rate!$B$4:$M$25,MATCH('Line&amp;Pheonix'!N2741,Rate!$A$4:$A$25,0),MATCH('Line&amp;Pheonix'!L2741,Rate!$B$3:$M$3,0))*O2741)),"")</f>
        <v/>
      </c>
      <c r="T2741" s="42" t="str">
        <f t="shared" si="136"/>
        <v/>
      </c>
    </row>
    <row r="2742" spans="16:20">
      <c r="P2742" s="41" t="str">
        <f t="shared" si="134"/>
        <v/>
      </c>
      <c r="Q2742" s="41" t="str">
        <f t="shared" si="135"/>
        <v/>
      </c>
      <c r="R2742" s="41" t="str">
        <f>IFERROR(IF(K2742="handling and wharfage",SUM(P2742:Q2742),IF(OR(K2742="tank",K2742="car",K2742="boat"),INDEX(Rate!$B$4:$M$25,MATCH('Line&amp;Pheonix'!N2742,Rate!$A$4:$A$25,0),MATCH('Line&amp;Pheonix'!L2742,Rate!$B$3:$M$3,0))*O2742*0.8,INDEX(Rate!$B$4:$M$25,MATCH('Line&amp;Pheonix'!N2742,Rate!$A$4:$A$25,0),MATCH('Line&amp;Pheonix'!L2742,Rate!$B$3:$M$3,0))*O2742)),"")</f>
        <v/>
      </c>
      <c r="T2742" s="42" t="str">
        <f t="shared" si="136"/>
        <v/>
      </c>
    </row>
    <row r="2743" spans="16:20">
      <c r="P2743" s="41" t="str">
        <f t="shared" si="134"/>
        <v/>
      </c>
      <c r="Q2743" s="41" t="str">
        <f t="shared" si="135"/>
        <v/>
      </c>
      <c r="R2743" s="41" t="str">
        <f>IFERROR(IF(K2743="handling and wharfage",SUM(P2743:Q2743),IF(OR(K2743="tank",K2743="car",K2743="boat"),INDEX(Rate!$B$4:$M$25,MATCH('Line&amp;Pheonix'!N2743,Rate!$A$4:$A$25,0),MATCH('Line&amp;Pheonix'!L2743,Rate!$B$3:$M$3,0))*O2743*0.8,INDEX(Rate!$B$4:$M$25,MATCH('Line&amp;Pheonix'!N2743,Rate!$A$4:$A$25,0),MATCH('Line&amp;Pheonix'!L2743,Rate!$B$3:$M$3,0))*O2743)),"")</f>
        <v/>
      </c>
      <c r="T2743" s="42" t="str">
        <f t="shared" si="136"/>
        <v/>
      </c>
    </row>
    <row r="2744" spans="16:20">
      <c r="P2744" s="41" t="str">
        <f t="shared" si="134"/>
        <v/>
      </c>
      <c r="Q2744" s="41" t="str">
        <f t="shared" si="135"/>
        <v/>
      </c>
      <c r="R2744" s="41" t="str">
        <f>IFERROR(IF(K2744="handling and wharfage",SUM(P2744:Q2744),IF(OR(K2744="tank",K2744="car",K2744="boat"),INDEX(Rate!$B$4:$M$25,MATCH('Line&amp;Pheonix'!N2744,Rate!$A$4:$A$25,0),MATCH('Line&amp;Pheonix'!L2744,Rate!$B$3:$M$3,0))*O2744*0.8,INDEX(Rate!$B$4:$M$25,MATCH('Line&amp;Pheonix'!N2744,Rate!$A$4:$A$25,0),MATCH('Line&amp;Pheonix'!L2744,Rate!$B$3:$M$3,0))*O2744)),"")</f>
        <v/>
      </c>
      <c r="T2744" s="42" t="str">
        <f t="shared" si="136"/>
        <v/>
      </c>
    </row>
    <row r="2745" spans="16:20">
      <c r="P2745" s="41" t="str">
        <f t="shared" si="134"/>
        <v/>
      </c>
      <c r="Q2745" s="41" t="str">
        <f t="shared" si="135"/>
        <v/>
      </c>
      <c r="R2745" s="41" t="str">
        <f>IFERROR(IF(K2745="handling and wharfage",SUM(P2745:Q2745),IF(OR(K2745="tank",K2745="car",K2745="boat"),INDEX(Rate!$B$4:$M$25,MATCH('Line&amp;Pheonix'!N2745,Rate!$A$4:$A$25,0),MATCH('Line&amp;Pheonix'!L2745,Rate!$B$3:$M$3,0))*O2745*0.8,INDEX(Rate!$B$4:$M$25,MATCH('Line&amp;Pheonix'!N2745,Rate!$A$4:$A$25,0),MATCH('Line&amp;Pheonix'!L2745,Rate!$B$3:$M$3,0))*O2745)),"")</f>
        <v/>
      </c>
      <c r="T2745" s="42" t="str">
        <f t="shared" si="136"/>
        <v/>
      </c>
    </row>
    <row r="2746" spans="16:20">
      <c r="P2746" s="41" t="str">
        <f t="shared" si="134"/>
        <v/>
      </c>
      <c r="Q2746" s="41" t="str">
        <f t="shared" si="135"/>
        <v/>
      </c>
      <c r="R2746" s="41" t="str">
        <f>IFERROR(IF(K2746="handling and wharfage",SUM(P2746:Q2746),IF(OR(K2746="tank",K2746="car",K2746="boat"),INDEX(Rate!$B$4:$M$25,MATCH('Line&amp;Pheonix'!N2746,Rate!$A$4:$A$25,0),MATCH('Line&amp;Pheonix'!L2746,Rate!$B$3:$M$3,0))*O2746*0.8,INDEX(Rate!$B$4:$M$25,MATCH('Line&amp;Pheonix'!N2746,Rate!$A$4:$A$25,0),MATCH('Line&amp;Pheonix'!L2746,Rate!$B$3:$M$3,0))*O2746)),"")</f>
        <v/>
      </c>
      <c r="T2746" s="42" t="str">
        <f t="shared" si="136"/>
        <v/>
      </c>
    </row>
    <row r="2747" spans="16:20">
      <c r="P2747" s="41" t="str">
        <f t="shared" si="134"/>
        <v/>
      </c>
      <c r="Q2747" s="41" t="str">
        <f t="shared" si="135"/>
        <v/>
      </c>
      <c r="R2747" s="41" t="str">
        <f>IFERROR(IF(K2747="handling and wharfage",SUM(P2747:Q2747),IF(OR(K2747="tank",K2747="car",K2747="boat"),INDEX(Rate!$B$4:$M$25,MATCH('Line&amp;Pheonix'!N2747,Rate!$A$4:$A$25,0),MATCH('Line&amp;Pheonix'!L2747,Rate!$B$3:$M$3,0))*O2747*0.8,INDEX(Rate!$B$4:$M$25,MATCH('Line&amp;Pheonix'!N2747,Rate!$A$4:$A$25,0),MATCH('Line&amp;Pheonix'!L2747,Rate!$B$3:$M$3,0))*O2747)),"")</f>
        <v/>
      </c>
      <c r="T2747" s="42" t="str">
        <f t="shared" si="136"/>
        <v/>
      </c>
    </row>
    <row r="2748" spans="16:20">
      <c r="P2748" s="41" t="str">
        <f t="shared" si="134"/>
        <v/>
      </c>
      <c r="Q2748" s="41" t="str">
        <f t="shared" si="135"/>
        <v/>
      </c>
      <c r="R2748" s="41" t="str">
        <f>IFERROR(IF(K2748="handling and wharfage",SUM(P2748:Q2748),IF(OR(K2748="tank",K2748="car",K2748="boat"),INDEX(Rate!$B$4:$M$25,MATCH('Line&amp;Pheonix'!N2748,Rate!$A$4:$A$25,0),MATCH('Line&amp;Pheonix'!L2748,Rate!$B$3:$M$3,0))*O2748*0.8,INDEX(Rate!$B$4:$M$25,MATCH('Line&amp;Pheonix'!N2748,Rate!$A$4:$A$25,0),MATCH('Line&amp;Pheonix'!L2748,Rate!$B$3:$M$3,0))*O2748)),"")</f>
        <v/>
      </c>
      <c r="T2748" s="42" t="str">
        <f t="shared" si="136"/>
        <v/>
      </c>
    </row>
    <row r="2749" spans="16:20">
      <c r="P2749" s="41" t="str">
        <f t="shared" si="134"/>
        <v/>
      </c>
      <c r="Q2749" s="41" t="str">
        <f t="shared" si="135"/>
        <v/>
      </c>
      <c r="R2749" s="41" t="str">
        <f>IFERROR(IF(K2749="handling and wharfage",SUM(P2749:Q2749),IF(OR(K2749="tank",K2749="car",K2749="boat"),INDEX(Rate!$B$4:$M$25,MATCH('Line&amp;Pheonix'!N2749,Rate!$A$4:$A$25,0),MATCH('Line&amp;Pheonix'!L2749,Rate!$B$3:$M$3,0))*O2749*0.8,INDEX(Rate!$B$4:$M$25,MATCH('Line&amp;Pheonix'!N2749,Rate!$A$4:$A$25,0),MATCH('Line&amp;Pheonix'!L2749,Rate!$B$3:$M$3,0))*O2749)),"")</f>
        <v/>
      </c>
      <c r="T2749" s="42" t="str">
        <f t="shared" si="136"/>
        <v/>
      </c>
    </row>
    <row r="2750" spans="16:20">
      <c r="P2750" s="41" t="str">
        <f t="shared" si="134"/>
        <v/>
      </c>
      <c r="Q2750" s="41" t="str">
        <f t="shared" si="135"/>
        <v/>
      </c>
      <c r="R2750" s="41" t="str">
        <f>IFERROR(IF(K2750="handling and wharfage",SUM(P2750:Q2750),IF(OR(K2750="tank",K2750="car",K2750="boat"),INDEX(Rate!$B$4:$M$25,MATCH('Line&amp;Pheonix'!N2750,Rate!$A$4:$A$25,0),MATCH('Line&amp;Pheonix'!L2750,Rate!$B$3:$M$3,0))*O2750*0.8,INDEX(Rate!$B$4:$M$25,MATCH('Line&amp;Pheonix'!N2750,Rate!$A$4:$A$25,0),MATCH('Line&amp;Pheonix'!L2750,Rate!$B$3:$M$3,0))*O2750)),"")</f>
        <v/>
      </c>
      <c r="T2750" s="42" t="str">
        <f t="shared" si="136"/>
        <v/>
      </c>
    </row>
    <row r="2751" spans="16:20">
      <c r="P2751" s="41" t="str">
        <f t="shared" si="134"/>
        <v/>
      </c>
      <c r="Q2751" s="41" t="str">
        <f t="shared" si="135"/>
        <v/>
      </c>
      <c r="R2751" s="41" t="str">
        <f>IFERROR(IF(K2751="handling and wharfage",SUM(P2751:Q2751),IF(OR(K2751="tank",K2751="car",K2751="boat"),INDEX(Rate!$B$4:$M$25,MATCH('Line&amp;Pheonix'!N2751,Rate!$A$4:$A$25,0),MATCH('Line&amp;Pheonix'!L2751,Rate!$B$3:$M$3,0))*O2751*0.8,INDEX(Rate!$B$4:$M$25,MATCH('Line&amp;Pheonix'!N2751,Rate!$A$4:$A$25,0),MATCH('Line&amp;Pheonix'!L2751,Rate!$B$3:$M$3,0))*O2751)),"")</f>
        <v/>
      </c>
      <c r="T2751" s="42" t="str">
        <f t="shared" si="136"/>
        <v/>
      </c>
    </row>
    <row r="2752" spans="16:20">
      <c r="P2752" s="41" t="str">
        <f t="shared" si="134"/>
        <v/>
      </c>
      <c r="Q2752" s="41" t="str">
        <f t="shared" si="135"/>
        <v/>
      </c>
      <c r="R2752" s="41" t="str">
        <f>IFERROR(IF(K2752="handling and wharfage",SUM(P2752:Q2752),IF(OR(K2752="tank",K2752="car",K2752="boat"),INDEX(Rate!$B$4:$M$25,MATCH('Line&amp;Pheonix'!N2752,Rate!$A$4:$A$25,0),MATCH('Line&amp;Pheonix'!L2752,Rate!$B$3:$M$3,0))*O2752*0.8,INDEX(Rate!$B$4:$M$25,MATCH('Line&amp;Pheonix'!N2752,Rate!$A$4:$A$25,0),MATCH('Line&amp;Pheonix'!L2752,Rate!$B$3:$M$3,0))*O2752)),"")</f>
        <v/>
      </c>
      <c r="T2752" s="42" t="str">
        <f t="shared" si="136"/>
        <v/>
      </c>
    </row>
    <row r="2753" spans="16:20">
      <c r="P2753" s="41" t="str">
        <f t="shared" si="134"/>
        <v/>
      </c>
      <c r="Q2753" s="41" t="str">
        <f t="shared" si="135"/>
        <v/>
      </c>
      <c r="R2753" s="41" t="str">
        <f>IFERROR(IF(K2753="handling and wharfage",SUM(P2753:Q2753),IF(OR(K2753="tank",K2753="car",K2753="boat"),INDEX(Rate!$B$4:$M$25,MATCH('Line&amp;Pheonix'!N2753,Rate!$A$4:$A$25,0),MATCH('Line&amp;Pheonix'!L2753,Rate!$B$3:$M$3,0))*O2753*0.8,INDEX(Rate!$B$4:$M$25,MATCH('Line&amp;Pheonix'!N2753,Rate!$A$4:$A$25,0),MATCH('Line&amp;Pheonix'!L2753,Rate!$B$3:$M$3,0))*O2753)),"")</f>
        <v/>
      </c>
      <c r="T2753" s="42" t="str">
        <f t="shared" si="136"/>
        <v/>
      </c>
    </row>
    <row r="2754" spans="16:20">
      <c r="P2754" s="41" t="str">
        <f t="shared" si="134"/>
        <v/>
      </c>
      <c r="Q2754" s="41" t="str">
        <f t="shared" si="135"/>
        <v/>
      </c>
      <c r="R2754" s="41" t="str">
        <f>IFERROR(IF(K2754="handling and wharfage",SUM(P2754:Q2754),IF(OR(K2754="tank",K2754="car",K2754="boat"),INDEX(Rate!$B$4:$M$25,MATCH('Line&amp;Pheonix'!N2754,Rate!$A$4:$A$25,0),MATCH('Line&amp;Pheonix'!L2754,Rate!$B$3:$M$3,0))*O2754*0.8,INDEX(Rate!$B$4:$M$25,MATCH('Line&amp;Pheonix'!N2754,Rate!$A$4:$A$25,0),MATCH('Line&amp;Pheonix'!L2754,Rate!$B$3:$M$3,0))*O2754)),"")</f>
        <v/>
      </c>
      <c r="T2754" s="42" t="str">
        <f t="shared" si="136"/>
        <v/>
      </c>
    </row>
    <row r="2755" spans="16:20">
      <c r="P2755" s="41" t="str">
        <f t="shared" si="134"/>
        <v/>
      </c>
      <c r="Q2755" s="41" t="str">
        <f t="shared" si="135"/>
        <v/>
      </c>
      <c r="R2755" s="41" t="str">
        <f>IFERROR(IF(K2755="handling and wharfage",SUM(P2755:Q2755),IF(OR(K2755="tank",K2755="car",K2755="boat"),INDEX(Rate!$B$4:$M$25,MATCH('Line&amp;Pheonix'!N2755,Rate!$A$4:$A$25,0),MATCH('Line&amp;Pheonix'!L2755,Rate!$B$3:$M$3,0))*O2755*0.8,INDEX(Rate!$B$4:$M$25,MATCH('Line&amp;Pheonix'!N2755,Rate!$A$4:$A$25,0),MATCH('Line&amp;Pheonix'!L2755,Rate!$B$3:$M$3,0))*O2755)),"")</f>
        <v/>
      </c>
      <c r="T2755" s="42" t="str">
        <f t="shared" si="136"/>
        <v/>
      </c>
    </row>
    <row r="2756" spans="16:20">
      <c r="P2756" s="41" t="str">
        <f t="shared" si="134"/>
        <v/>
      </c>
      <c r="Q2756" s="41" t="str">
        <f t="shared" si="135"/>
        <v/>
      </c>
      <c r="R2756" s="41" t="str">
        <f>IFERROR(IF(K2756="handling and wharfage",SUM(P2756:Q2756),IF(OR(K2756="tank",K2756="car",K2756="boat"),INDEX(Rate!$B$4:$M$25,MATCH('Line&amp;Pheonix'!N2756,Rate!$A$4:$A$25,0),MATCH('Line&amp;Pheonix'!L2756,Rate!$B$3:$M$3,0))*O2756*0.8,INDEX(Rate!$B$4:$M$25,MATCH('Line&amp;Pheonix'!N2756,Rate!$A$4:$A$25,0),MATCH('Line&amp;Pheonix'!L2756,Rate!$B$3:$M$3,0))*O2756)),"")</f>
        <v/>
      </c>
      <c r="T2756" s="42" t="str">
        <f t="shared" si="136"/>
        <v/>
      </c>
    </row>
    <row r="2757" spans="16:20">
      <c r="P2757" s="41" t="str">
        <f t="shared" si="134"/>
        <v/>
      </c>
      <c r="Q2757" s="41" t="str">
        <f t="shared" si="135"/>
        <v/>
      </c>
      <c r="R2757" s="41" t="str">
        <f>IFERROR(IF(K2757="handling and wharfage",SUM(P2757:Q2757),IF(OR(K2757="tank",K2757="car",K2757="boat"),INDEX(Rate!$B$4:$M$25,MATCH('Line&amp;Pheonix'!N2757,Rate!$A$4:$A$25,0),MATCH('Line&amp;Pheonix'!L2757,Rate!$B$3:$M$3,0))*O2757*0.8,INDEX(Rate!$B$4:$M$25,MATCH('Line&amp;Pheonix'!N2757,Rate!$A$4:$A$25,0),MATCH('Line&amp;Pheonix'!L2757,Rate!$B$3:$M$3,0))*O2757)),"")</f>
        <v/>
      </c>
      <c r="T2757" s="42" t="str">
        <f t="shared" si="136"/>
        <v/>
      </c>
    </row>
    <row r="2758" spans="16:20">
      <c r="P2758" s="41" t="str">
        <f t="shared" si="134"/>
        <v/>
      </c>
      <c r="Q2758" s="41" t="str">
        <f t="shared" si="135"/>
        <v/>
      </c>
      <c r="R2758" s="41" t="str">
        <f>IFERROR(IF(K2758="handling and wharfage",SUM(P2758:Q2758),IF(OR(K2758="tank",K2758="car",K2758="boat"),INDEX(Rate!$B$4:$M$25,MATCH('Line&amp;Pheonix'!N2758,Rate!$A$4:$A$25,0),MATCH('Line&amp;Pheonix'!L2758,Rate!$B$3:$M$3,0))*O2758*0.8,INDEX(Rate!$B$4:$M$25,MATCH('Line&amp;Pheonix'!N2758,Rate!$A$4:$A$25,0),MATCH('Line&amp;Pheonix'!L2758,Rate!$B$3:$M$3,0))*O2758)),"")</f>
        <v/>
      </c>
      <c r="T2758" s="42" t="str">
        <f t="shared" si="136"/>
        <v/>
      </c>
    </row>
    <row r="2759" spans="16:20">
      <c r="P2759" s="41" t="str">
        <f t="shared" si="134"/>
        <v/>
      </c>
      <c r="Q2759" s="41" t="str">
        <f t="shared" si="135"/>
        <v/>
      </c>
      <c r="R2759" s="41" t="str">
        <f>IFERROR(IF(K2759="handling and wharfage",SUM(P2759:Q2759),IF(OR(K2759="tank",K2759="car",K2759="boat"),INDEX(Rate!$B$4:$M$25,MATCH('Line&amp;Pheonix'!N2759,Rate!$A$4:$A$25,0),MATCH('Line&amp;Pheonix'!L2759,Rate!$B$3:$M$3,0))*O2759*0.8,INDEX(Rate!$B$4:$M$25,MATCH('Line&amp;Pheonix'!N2759,Rate!$A$4:$A$25,0),MATCH('Line&amp;Pheonix'!L2759,Rate!$B$3:$M$3,0))*O2759)),"")</f>
        <v/>
      </c>
      <c r="T2759" s="42" t="str">
        <f t="shared" si="136"/>
        <v/>
      </c>
    </row>
    <row r="2760" spans="16:20">
      <c r="P2760" s="41" t="str">
        <f t="shared" si="134"/>
        <v/>
      </c>
      <c r="Q2760" s="41" t="str">
        <f t="shared" si="135"/>
        <v/>
      </c>
      <c r="R2760" s="41" t="str">
        <f>IFERROR(IF(K2760="handling and wharfage",SUM(P2760:Q2760),IF(OR(K2760="tank",K2760="car",K2760="boat"),INDEX(Rate!$B$4:$M$25,MATCH('Line&amp;Pheonix'!N2760,Rate!$A$4:$A$25,0),MATCH('Line&amp;Pheonix'!L2760,Rate!$B$3:$M$3,0))*O2760*0.8,INDEX(Rate!$B$4:$M$25,MATCH('Line&amp;Pheonix'!N2760,Rate!$A$4:$A$25,0),MATCH('Line&amp;Pheonix'!L2760,Rate!$B$3:$M$3,0))*O2760)),"")</f>
        <v/>
      </c>
      <c r="T2760" s="42" t="str">
        <f t="shared" si="136"/>
        <v/>
      </c>
    </row>
    <row r="2761" spans="16:20">
      <c r="P2761" s="41" t="str">
        <f t="shared" si="134"/>
        <v/>
      </c>
      <c r="Q2761" s="41" t="str">
        <f t="shared" si="135"/>
        <v/>
      </c>
      <c r="R2761" s="41" t="str">
        <f>IFERROR(IF(K2761="handling and wharfage",SUM(P2761:Q2761),IF(OR(K2761="tank",K2761="car",K2761="boat"),INDEX(Rate!$B$4:$M$25,MATCH('Line&amp;Pheonix'!N2761,Rate!$A$4:$A$25,0),MATCH('Line&amp;Pheonix'!L2761,Rate!$B$3:$M$3,0))*O2761*0.8,INDEX(Rate!$B$4:$M$25,MATCH('Line&amp;Pheonix'!N2761,Rate!$A$4:$A$25,0),MATCH('Line&amp;Pheonix'!L2761,Rate!$B$3:$M$3,0))*O2761)),"")</f>
        <v/>
      </c>
      <c r="T2761" s="42" t="str">
        <f t="shared" si="136"/>
        <v/>
      </c>
    </row>
    <row r="2762" spans="16:20">
      <c r="P2762" s="41" t="str">
        <f t="shared" si="134"/>
        <v/>
      </c>
      <c r="Q2762" s="41" t="str">
        <f t="shared" si="135"/>
        <v/>
      </c>
      <c r="R2762" s="41" t="str">
        <f>IFERROR(IF(K2762="handling and wharfage",SUM(P2762:Q2762),IF(OR(K2762="tank",K2762="car",K2762="boat"),INDEX(Rate!$B$4:$M$25,MATCH('Line&amp;Pheonix'!N2762,Rate!$A$4:$A$25,0),MATCH('Line&amp;Pheonix'!L2762,Rate!$B$3:$M$3,0))*O2762*0.8,INDEX(Rate!$B$4:$M$25,MATCH('Line&amp;Pheonix'!N2762,Rate!$A$4:$A$25,0),MATCH('Line&amp;Pheonix'!L2762,Rate!$B$3:$M$3,0))*O2762)),"")</f>
        <v/>
      </c>
      <c r="T2762" s="42" t="str">
        <f t="shared" si="136"/>
        <v/>
      </c>
    </row>
    <row r="2763" spans="16:20">
      <c r="P2763" s="41" t="str">
        <f t="shared" si="134"/>
        <v/>
      </c>
      <c r="Q2763" s="41" t="str">
        <f t="shared" si="135"/>
        <v/>
      </c>
      <c r="R2763" s="41" t="str">
        <f>IFERROR(IF(K2763="handling and wharfage",SUM(P2763:Q2763),IF(OR(K2763="tank",K2763="car",K2763="boat"),INDEX(Rate!$B$4:$M$25,MATCH('Line&amp;Pheonix'!N2763,Rate!$A$4:$A$25,0),MATCH('Line&amp;Pheonix'!L2763,Rate!$B$3:$M$3,0))*O2763*0.8,INDEX(Rate!$B$4:$M$25,MATCH('Line&amp;Pheonix'!N2763,Rate!$A$4:$A$25,0),MATCH('Line&amp;Pheonix'!L2763,Rate!$B$3:$M$3,0))*O2763)),"")</f>
        <v/>
      </c>
      <c r="T2763" s="42" t="str">
        <f t="shared" si="136"/>
        <v/>
      </c>
    </row>
    <row r="2764" spans="16:20">
      <c r="P2764" s="41" t="str">
        <f t="shared" si="134"/>
        <v/>
      </c>
      <c r="Q2764" s="41" t="str">
        <f t="shared" si="135"/>
        <v/>
      </c>
      <c r="R2764" s="41" t="str">
        <f>IFERROR(IF(K2764="handling and wharfage",SUM(P2764:Q2764),IF(OR(K2764="tank",K2764="car",K2764="boat"),INDEX(Rate!$B$4:$M$25,MATCH('Line&amp;Pheonix'!N2764,Rate!$A$4:$A$25,0),MATCH('Line&amp;Pheonix'!L2764,Rate!$B$3:$M$3,0))*O2764*0.8,INDEX(Rate!$B$4:$M$25,MATCH('Line&amp;Pheonix'!N2764,Rate!$A$4:$A$25,0),MATCH('Line&amp;Pheonix'!L2764,Rate!$B$3:$M$3,0))*O2764)),"")</f>
        <v/>
      </c>
      <c r="T2764" s="42" t="str">
        <f t="shared" si="136"/>
        <v/>
      </c>
    </row>
    <row r="2765" spans="16:20">
      <c r="P2765" s="41" t="str">
        <f t="shared" si="134"/>
        <v/>
      </c>
      <c r="Q2765" s="41" t="str">
        <f t="shared" si="135"/>
        <v/>
      </c>
      <c r="R2765" s="41" t="str">
        <f>IFERROR(IF(K2765="handling and wharfage",SUM(P2765:Q2765),IF(OR(K2765="tank",K2765="car",K2765="boat"),INDEX(Rate!$B$4:$M$25,MATCH('Line&amp;Pheonix'!N2765,Rate!$A$4:$A$25,0),MATCH('Line&amp;Pheonix'!L2765,Rate!$B$3:$M$3,0))*O2765*0.8,INDEX(Rate!$B$4:$M$25,MATCH('Line&amp;Pheonix'!N2765,Rate!$A$4:$A$25,0),MATCH('Line&amp;Pheonix'!L2765,Rate!$B$3:$M$3,0))*O2765)),"")</f>
        <v/>
      </c>
      <c r="T2765" s="42" t="str">
        <f t="shared" si="136"/>
        <v/>
      </c>
    </row>
    <row r="2766" spans="16:20">
      <c r="P2766" s="41" t="str">
        <f t="shared" si="134"/>
        <v/>
      </c>
      <c r="Q2766" s="41" t="str">
        <f t="shared" si="135"/>
        <v/>
      </c>
      <c r="R2766" s="41" t="str">
        <f>IFERROR(IF(K2766="handling and wharfage",SUM(P2766:Q2766),IF(OR(K2766="tank",K2766="car",K2766="boat"),INDEX(Rate!$B$4:$M$25,MATCH('Line&amp;Pheonix'!N2766,Rate!$A$4:$A$25,0),MATCH('Line&amp;Pheonix'!L2766,Rate!$B$3:$M$3,0))*O2766*0.8,INDEX(Rate!$B$4:$M$25,MATCH('Line&amp;Pheonix'!N2766,Rate!$A$4:$A$25,0),MATCH('Line&amp;Pheonix'!L2766,Rate!$B$3:$M$3,0))*O2766)),"")</f>
        <v/>
      </c>
      <c r="T2766" s="42" t="str">
        <f t="shared" si="136"/>
        <v/>
      </c>
    </row>
    <row r="2767" spans="16:20">
      <c r="P2767" s="41" t="str">
        <f t="shared" si="134"/>
        <v/>
      </c>
      <c r="Q2767" s="41" t="str">
        <f t="shared" si="135"/>
        <v/>
      </c>
      <c r="R2767" s="41" t="str">
        <f>IFERROR(IF(K2767="handling and wharfage",SUM(P2767:Q2767),IF(OR(K2767="tank",K2767="car",K2767="boat"),INDEX(Rate!$B$4:$M$25,MATCH('Line&amp;Pheonix'!N2767,Rate!$A$4:$A$25,0),MATCH('Line&amp;Pheonix'!L2767,Rate!$B$3:$M$3,0))*O2767*0.8,INDEX(Rate!$B$4:$M$25,MATCH('Line&amp;Pheonix'!N2767,Rate!$A$4:$A$25,0),MATCH('Line&amp;Pheonix'!L2767,Rate!$B$3:$M$3,0))*O2767)),"")</f>
        <v/>
      </c>
      <c r="T2767" s="42" t="str">
        <f t="shared" si="136"/>
        <v/>
      </c>
    </row>
    <row r="2768" spans="16:20">
      <c r="P2768" s="41" t="str">
        <f t="shared" si="134"/>
        <v/>
      </c>
      <c r="Q2768" s="41" t="str">
        <f t="shared" si="135"/>
        <v/>
      </c>
      <c r="R2768" s="41" t="str">
        <f>IFERROR(IF(K2768="handling and wharfage",SUM(P2768:Q2768),IF(OR(K2768="tank",K2768="car",K2768="boat"),INDEX(Rate!$B$4:$M$25,MATCH('Line&amp;Pheonix'!N2768,Rate!$A$4:$A$25,0),MATCH('Line&amp;Pheonix'!L2768,Rate!$B$3:$M$3,0))*O2768*0.8,INDEX(Rate!$B$4:$M$25,MATCH('Line&amp;Pheonix'!N2768,Rate!$A$4:$A$25,0),MATCH('Line&amp;Pheonix'!L2768,Rate!$B$3:$M$3,0))*O2768)),"")</f>
        <v/>
      </c>
      <c r="T2768" s="42" t="str">
        <f t="shared" si="136"/>
        <v/>
      </c>
    </row>
    <row r="2769" spans="16:20">
      <c r="P2769" s="41" t="str">
        <f t="shared" si="134"/>
        <v/>
      </c>
      <c r="Q2769" s="41" t="str">
        <f t="shared" si="135"/>
        <v/>
      </c>
      <c r="R2769" s="41" t="str">
        <f>IFERROR(IF(K2769="handling and wharfage",SUM(P2769:Q2769),IF(OR(K2769="tank",K2769="car",K2769="boat"),INDEX(Rate!$B$4:$M$25,MATCH('Line&amp;Pheonix'!N2769,Rate!$A$4:$A$25,0),MATCH('Line&amp;Pheonix'!L2769,Rate!$B$3:$M$3,0))*O2769*0.8,INDEX(Rate!$B$4:$M$25,MATCH('Line&amp;Pheonix'!N2769,Rate!$A$4:$A$25,0),MATCH('Line&amp;Pheonix'!L2769,Rate!$B$3:$M$3,0))*O2769)),"")</f>
        <v/>
      </c>
      <c r="T2769" s="42" t="str">
        <f t="shared" si="136"/>
        <v/>
      </c>
    </row>
    <row r="2770" spans="16:20">
      <c r="P2770" s="41" t="str">
        <f t="shared" si="134"/>
        <v/>
      </c>
      <c r="Q2770" s="41" t="str">
        <f t="shared" si="135"/>
        <v/>
      </c>
      <c r="R2770" s="41" t="str">
        <f>IFERROR(IF(K2770="handling and wharfage",SUM(P2770:Q2770),IF(OR(K2770="tank",K2770="car",K2770="boat"),INDEX(Rate!$B$4:$M$25,MATCH('Line&amp;Pheonix'!N2770,Rate!$A$4:$A$25,0),MATCH('Line&amp;Pheonix'!L2770,Rate!$B$3:$M$3,0))*O2770*0.8,INDEX(Rate!$B$4:$M$25,MATCH('Line&amp;Pheonix'!N2770,Rate!$A$4:$A$25,0),MATCH('Line&amp;Pheonix'!L2770,Rate!$B$3:$M$3,0))*O2770)),"")</f>
        <v/>
      </c>
      <c r="T2770" s="42" t="str">
        <f t="shared" si="136"/>
        <v/>
      </c>
    </row>
    <row r="2771" spans="16:20">
      <c r="P2771" s="41" t="str">
        <f t="shared" si="134"/>
        <v/>
      </c>
      <c r="Q2771" s="41" t="str">
        <f t="shared" si="135"/>
        <v/>
      </c>
      <c r="R2771" s="41" t="str">
        <f>IFERROR(IF(K2771="handling and wharfage",SUM(P2771:Q2771),IF(OR(K2771="tank",K2771="car",K2771="boat"),INDEX(Rate!$B$4:$M$25,MATCH('Line&amp;Pheonix'!N2771,Rate!$A$4:$A$25,0),MATCH('Line&amp;Pheonix'!L2771,Rate!$B$3:$M$3,0))*O2771*0.8,INDEX(Rate!$B$4:$M$25,MATCH('Line&amp;Pheonix'!N2771,Rate!$A$4:$A$25,0),MATCH('Line&amp;Pheonix'!L2771,Rate!$B$3:$M$3,0))*O2771)),"")</f>
        <v/>
      </c>
      <c r="T2771" s="42" t="str">
        <f t="shared" si="136"/>
        <v/>
      </c>
    </row>
    <row r="2772" spans="16:20">
      <c r="P2772" s="41" t="str">
        <f t="shared" si="134"/>
        <v/>
      </c>
      <c r="Q2772" s="41" t="str">
        <f t="shared" si="135"/>
        <v/>
      </c>
      <c r="R2772" s="41" t="str">
        <f>IFERROR(IF(K2772="handling and wharfage",SUM(P2772:Q2772),IF(OR(K2772="tank",K2772="car",K2772="boat"),INDEX(Rate!$B$4:$M$25,MATCH('Line&amp;Pheonix'!N2772,Rate!$A$4:$A$25,0),MATCH('Line&amp;Pheonix'!L2772,Rate!$B$3:$M$3,0))*O2772*0.8,INDEX(Rate!$B$4:$M$25,MATCH('Line&amp;Pheonix'!N2772,Rate!$A$4:$A$25,0),MATCH('Line&amp;Pheonix'!L2772,Rate!$B$3:$M$3,0))*O2772)),"")</f>
        <v/>
      </c>
      <c r="T2772" s="42" t="str">
        <f t="shared" si="136"/>
        <v/>
      </c>
    </row>
    <row r="2773" spans="16:20">
      <c r="P2773" s="41" t="str">
        <f t="shared" si="134"/>
        <v/>
      </c>
      <c r="Q2773" s="41" t="str">
        <f t="shared" si="135"/>
        <v/>
      </c>
      <c r="R2773" s="41" t="str">
        <f>IFERROR(IF(K2773="handling and wharfage",SUM(P2773:Q2773),IF(OR(K2773="tank",K2773="car",K2773="boat"),INDEX(Rate!$B$4:$M$25,MATCH('Line&amp;Pheonix'!N2773,Rate!$A$4:$A$25,0),MATCH('Line&amp;Pheonix'!L2773,Rate!$B$3:$M$3,0))*O2773*0.8,INDEX(Rate!$B$4:$M$25,MATCH('Line&amp;Pheonix'!N2773,Rate!$A$4:$A$25,0),MATCH('Line&amp;Pheonix'!L2773,Rate!$B$3:$M$3,0))*O2773)),"")</f>
        <v/>
      </c>
      <c r="T2773" s="42" t="str">
        <f t="shared" si="136"/>
        <v/>
      </c>
    </row>
    <row r="2774" spans="16:20">
      <c r="P2774" s="41" t="str">
        <f t="shared" si="134"/>
        <v/>
      </c>
      <c r="Q2774" s="41" t="str">
        <f t="shared" si="135"/>
        <v/>
      </c>
      <c r="R2774" s="41" t="str">
        <f>IFERROR(IF(K2774="handling and wharfage",SUM(P2774:Q2774),IF(OR(K2774="tank",K2774="car",K2774="boat"),INDEX(Rate!$B$4:$M$25,MATCH('Line&amp;Pheonix'!N2774,Rate!$A$4:$A$25,0),MATCH('Line&amp;Pheonix'!L2774,Rate!$B$3:$M$3,0))*O2774*0.8,INDEX(Rate!$B$4:$M$25,MATCH('Line&amp;Pheonix'!N2774,Rate!$A$4:$A$25,0),MATCH('Line&amp;Pheonix'!L2774,Rate!$B$3:$M$3,0))*O2774)),"")</f>
        <v/>
      </c>
      <c r="T2774" s="42" t="str">
        <f t="shared" si="136"/>
        <v/>
      </c>
    </row>
    <row r="2775" spans="16:20">
      <c r="P2775" s="41" t="str">
        <f t="shared" si="134"/>
        <v/>
      </c>
      <c r="Q2775" s="41" t="str">
        <f t="shared" si="135"/>
        <v/>
      </c>
      <c r="R2775" s="41" t="str">
        <f>IFERROR(IF(K2775="handling and wharfage",SUM(P2775:Q2775),IF(OR(K2775="tank",K2775="car",K2775="boat"),INDEX(Rate!$B$4:$M$25,MATCH('Line&amp;Pheonix'!N2775,Rate!$A$4:$A$25,0),MATCH('Line&amp;Pheonix'!L2775,Rate!$B$3:$M$3,0))*O2775*0.8,INDEX(Rate!$B$4:$M$25,MATCH('Line&amp;Pheonix'!N2775,Rate!$A$4:$A$25,0),MATCH('Line&amp;Pheonix'!L2775,Rate!$B$3:$M$3,0))*O2775)),"")</f>
        <v/>
      </c>
      <c r="T2775" s="42" t="str">
        <f t="shared" si="136"/>
        <v/>
      </c>
    </row>
    <row r="2776" spans="16:20">
      <c r="P2776" s="41" t="str">
        <f t="shared" si="134"/>
        <v/>
      </c>
      <c r="Q2776" s="41" t="str">
        <f t="shared" si="135"/>
        <v/>
      </c>
      <c r="R2776" s="41" t="str">
        <f>IFERROR(IF(K2776="handling and wharfage",SUM(P2776:Q2776),IF(OR(K2776="tank",K2776="car",K2776="boat"),INDEX(Rate!$B$4:$M$25,MATCH('Line&amp;Pheonix'!N2776,Rate!$A$4:$A$25,0),MATCH('Line&amp;Pheonix'!L2776,Rate!$B$3:$M$3,0))*O2776*0.8,INDEX(Rate!$B$4:$M$25,MATCH('Line&amp;Pheonix'!N2776,Rate!$A$4:$A$25,0),MATCH('Line&amp;Pheonix'!L2776,Rate!$B$3:$M$3,0))*O2776)),"")</f>
        <v/>
      </c>
      <c r="T2776" s="42" t="str">
        <f t="shared" si="136"/>
        <v/>
      </c>
    </row>
    <row r="2777" spans="16:20">
      <c r="P2777" s="41" t="str">
        <f t="shared" si="134"/>
        <v/>
      </c>
      <c r="Q2777" s="41" t="str">
        <f t="shared" si="135"/>
        <v/>
      </c>
      <c r="R2777" s="41" t="str">
        <f>IFERROR(IF(K2777="handling and wharfage",SUM(P2777:Q2777),IF(OR(K2777="tank",K2777="car",K2777="boat"),INDEX(Rate!$B$4:$M$25,MATCH('Line&amp;Pheonix'!N2777,Rate!$A$4:$A$25,0),MATCH('Line&amp;Pheonix'!L2777,Rate!$B$3:$M$3,0))*O2777*0.8,INDEX(Rate!$B$4:$M$25,MATCH('Line&amp;Pheonix'!N2777,Rate!$A$4:$A$25,0),MATCH('Line&amp;Pheonix'!L2777,Rate!$B$3:$M$3,0))*O2777)),"")</f>
        <v/>
      </c>
      <c r="T2777" s="42" t="str">
        <f t="shared" si="136"/>
        <v/>
      </c>
    </row>
    <row r="2778" spans="16:20">
      <c r="P2778" s="41" t="str">
        <f t="shared" si="134"/>
        <v/>
      </c>
      <c r="Q2778" s="41" t="str">
        <f t="shared" si="135"/>
        <v/>
      </c>
      <c r="R2778" s="41" t="str">
        <f>IFERROR(IF(K2778="handling and wharfage",SUM(P2778:Q2778),IF(OR(K2778="tank",K2778="car",K2778="boat"),INDEX(Rate!$B$4:$M$25,MATCH('Line&amp;Pheonix'!N2778,Rate!$A$4:$A$25,0),MATCH('Line&amp;Pheonix'!L2778,Rate!$B$3:$M$3,0))*O2778*0.8,INDEX(Rate!$B$4:$M$25,MATCH('Line&amp;Pheonix'!N2778,Rate!$A$4:$A$25,0),MATCH('Line&amp;Pheonix'!L2778,Rate!$B$3:$M$3,0))*O2778)),"")</f>
        <v/>
      </c>
      <c r="T2778" s="42" t="str">
        <f t="shared" si="136"/>
        <v/>
      </c>
    </row>
    <row r="2779" spans="16:20">
      <c r="P2779" s="41" t="str">
        <f t="shared" si="134"/>
        <v/>
      </c>
      <c r="Q2779" s="41" t="str">
        <f t="shared" si="135"/>
        <v/>
      </c>
      <c r="R2779" s="41" t="str">
        <f>IFERROR(IF(K2779="handling and wharfage",SUM(P2779:Q2779),IF(OR(K2779="tank",K2779="car",K2779="boat"),INDEX(Rate!$B$4:$M$25,MATCH('Line&amp;Pheonix'!N2779,Rate!$A$4:$A$25,0),MATCH('Line&amp;Pheonix'!L2779,Rate!$B$3:$M$3,0))*O2779*0.8,INDEX(Rate!$B$4:$M$25,MATCH('Line&amp;Pheonix'!N2779,Rate!$A$4:$A$25,0),MATCH('Line&amp;Pheonix'!L2779,Rate!$B$3:$M$3,0))*O2779)),"")</f>
        <v/>
      </c>
      <c r="T2779" s="42" t="str">
        <f t="shared" si="136"/>
        <v/>
      </c>
    </row>
    <row r="2780" spans="16:20">
      <c r="P2780" s="41" t="str">
        <f t="shared" si="134"/>
        <v/>
      </c>
      <c r="Q2780" s="41" t="str">
        <f t="shared" si="135"/>
        <v/>
      </c>
      <c r="R2780" s="41" t="str">
        <f>IFERROR(IF(K2780="handling and wharfage",SUM(P2780:Q2780),IF(OR(K2780="tank",K2780="car",K2780="boat"),INDEX(Rate!$B$4:$M$25,MATCH('Line&amp;Pheonix'!N2780,Rate!$A$4:$A$25,0),MATCH('Line&amp;Pheonix'!L2780,Rate!$B$3:$M$3,0))*O2780*0.8,INDEX(Rate!$B$4:$M$25,MATCH('Line&amp;Pheonix'!N2780,Rate!$A$4:$A$25,0),MATCH('Line&amp;Pheonix'!L2780,Rate!$B$3:$M$3,0))*O2780)),"")</f>
        <v/>
      </c>
      <c r="T2780" s="42" t="str">
        <f t="shared" si="136"/>
        <v/>
      </c>
    </row>
    <row r="2781" spans="16:20">
      <c r="P2781" s="41" t="str">
        <f t="shared" si="134"/>
        <v/>
      </c>
      <c r="Q2781" s="41" t="str">
        <f t="shared" si="135"/>
        <v/>
      </c>
      <c r="R2781" s="41" t="str">
        <f>IFERROR(IF(K2781="handling and wharfage",SUM(P2781:Q2781),IF(OR(K2781="tank",K2781="car",K2781="boat"),INDEX(Rate!$B$4:$M$25,MATCH('Line&amp;Pheonix'!N2781,Rate!$A$4:$A$25,0),MATCH('Line&amp;Pheonix'!L2781,Rate!$B$3:$M$3,0))*O2781*0.8,INDEX(Rate!$B$4:$M$25,MATCH('Line&amp;Pheonix'!N2781,Rate!$A$4:$A$25,0),MATCH('Line&amp;Pheonix'!L2781,Rate!$B$3:$M$3,0))*O2781)),"")</f>
        <v/>
      </c>
      <c r="T2781" s="42" t="str">
        <f t="shared" si="136"/>
        <v/>
      </c>
    </row>
    <row r="2782" spans="16:20">
      <c r="P2782" s="41" t="str">
        <f t="shared" si="134"/>
        <v/>
      </c>
      <c r="Q2782" s="41" t="str">
        <f t="shared" si="135"/>
        <v/>
      </c>
      <c r="R2782" s="41" t="str">
        <f>IFERROR(IF(K2782="handling and wharfage",SUM(P2782:Q2782),IF(OR(K2782="tank",K2782="car",K2782="boat"),INDEX(Rate!$B$4:$M$25,MATCH('Line&amp;Pheonix'!N2782,Rate!$A$4:$A$25,0),MATCH('Line&amp;Pheonix'!L2782,Rate!$B$3:$M$3,0))*O2782*0.8,INDEX(Rate!$B$4:$M$25,MATCH('Line&amp;Pheonix'!N2782,Rate!$A$4:$A$25,0),MATCH('Line&amp;Pheonix'!L2782,Rate!$B$3:$M$3,0))*O2782)),"")</f>
        <v/>
      </c>
      <c r="T2782" s="42" t="str">
        <f t="shared" si="136"/>
        <v/>
      </c>
    </row>
    <row r="2783" spans="16:20">
      <c r="P2783" s="41" t="str">
        <f t="shared" si="134"/>
        <v/>
      </c>
      <c r="Q2783" s="41" t="str">
        <f t="shared" si="135"/>
        <v/>
      </c>
      <c r="R2783" s="41" t="str">
        <f>IFERROR(IF(K2783="handling and wharfage",SUM(P2783:Q2783),IF(OR(K2783="tank",K2783="car",K2783="boat"),INDEX(Rate!$B$4:$M$25,MATCH('Line&amp;Pheonix'!N2783,Rate!$A$4:$A$25,0),MATCH('Line&amp;Pheonix'!L2783,Rate!$B$3:$M$3,0))*O2783*0.8,INDEX(Rate!$B$4:$M$25,MATCH('Line&amp;Pheonix'!N2783,Rate!$A$4:$A$25,0),MATCH('Line&amp;Pheonix'!L2783,Rate!$B$3:$M$3,0))*O2783)),"")</f>
        <v/>
      </c>
      <c r="T2783" s="42" t="str">
        <f t="shared" si="136"/>
        <v/>
      </c>
    </row>
    <row r="2784" spans="16:20">
      <c r="P2784" s="41" t="str">
        <f t="shared" si="134"/>
        <v/>
      </c>
      <c r="Q2784" s="41" t="str">
        <f t="shared" si="135"/>
        <v/>
      </c>
      <c r="R2784" s="41" t="str">
        <f>IFERROR(IF(K2784="handling and wharfage",SUM(P2784:Q2784),IF(OR(K2784="tank",K2784="car",K2784="boat"),INDEX(Rate!$B$4:$M$25,MATCH('Line&amp;Pheonix'!N2784,Rate!$A$4:$A$25,0),MATCH('Line&amp;Pheonix'!L2784,Rate!$B$3:$M$3,0))*O2784*0.8,INDEX(Rate!$B$4:$M$25,MATCH('Line&amp;Pheonix'!N2784,Rate!$A$4:$A$25,0),MATCH('Line&amp;Pheonix'!L2784,Rate!$B$3:$M$3,0))*O2784)),"")</f>
        <v/>
      </c>
      <c r="T2784" s="42" t="str">
        <f t="shared" si="136"/>
        <v/>
      </c>
    </row>
    <row r="2785" spans="16:20">
      <c r="P2785" s="41" t="str">
        <f t="shared" si="134"/>
        <v/>
      </c>
      <c r="Q2785" s="41" t="str">
        <f t="shared" si="135"/>
        <v/>
      </c>
      <c r="R2785" s="41" t="str">
        <f>IFERROR(IF(K2785="handling and wharfage",SUM(P2785:Q2785),IF(OR(K2785="tank",K2785="car",K2785="boat"),INDEX(Rate!$B$4:$M$25,MATCH('Line&amp;Pheonix'!N2785,Rate!$A$4:$A$25,0),MATCH('Line&amp;Pheonix'!L2785,Rate!$B$3:$M$3,0))*O2785*0.8,INDEX(Rate!$B$4:$M$25,MATCH('Line&amp;Pheonix'!N2785,Rate!$A$4:$A$25,0),MATCH('Line&amp;Pheonix'!L2785,Rate!$B$3:$M$3,0))*O2785)),"")</f>
        <v/>
      </c>
      <c r="T2785" s="42" t="str">
        <f t="shared" si="136"/>
        <v/>
      </c>
    </row>
    <row r="2786" spans="16:20">
      <c r="P2786" s="41" t="str">
        <f t="shared" si="134"/>
        <v/>
      </c>
      <c r="Q2786" s="41" t="str">
        <f t="shared" si="135"/>
        <v/>
      </c>
      <c r="R2786" s="41" t="str">
        <f>IFERROR(IF(K2786="handling and wharfage",SUM(P2786:Q2786),IF(OR(K2786="tank",K2786="car",K2786="boat"),INDEX(Rate!$B$4:$M$25,MATCH('Line&amp;Pheonix'!N2786,Rate!$A$4:$A$25,0),MATCH('Line&amp;Pheonix'!L2786,Rate!$B$3:$M$3,0))*O2786*0.8,INDEX(Rate!$B$4:$M$25,MATCH('Line&amp;Pheonix'!N2786,Rate!$A$4:$A$25,0),MATCH('Line&amp;Pheonix'!L2786,Rate!$B$3:$M$3,0))*O2786)),"")</f>
        <v/>
      </c>
      <c r="T2786" s="42" t="str">
        <f t="shared" si="136"/>
        <v/>
      </c>
    </row>
    <row r="2787" spans="16:20">
      <c r="P2787" s="41" t="str">
        <f t="shared" si="134"/>
        <v/>
      </c>
      <c r="Q2787" s="41" t="str">
        <f t="shared" si="135"/>
        <v/>
      </c>
      <c r="R2787" s="41" t="str">
        <f>IFERROR(IF(K2787="handling and wharfage",SUM(P2787:Q2787),IF(OR(K2787="tank",K2787="car",K2787="boat"),INDEX(Rate!$B$4:$M$25,MATCH('Line&amp;Pheonix'!N2787,Rate!$A$4:$A$25,0),MATCH('Line&amp;Pheonix'!L2787,Rate!$B$3:$M$3,0))*O2787*0.8,INDEX(Rate!$B$4:$M$25,MATCH('Line&amp;Pheonix'!N2787,Rate!$A$4:$A$25,0),MATCH('Line&amp;Pheonix'!L2787,Rate!$B$3:$M$3,0))*O2787)),"")</f>
        <v/>
      </c>
      <c r="T2787" s="42" t="str">
        <f t="shared" si="136"/>
        <v/>
      </c>
    </row>
    <row r="2788" spans="16:20">
      <c r="P2788" s="41" t="str">
        <f t="shared" si="134"/>
        <v/>
      </c>
      <c r="Q2788" s="41" t="str">
        <f t="shared" si="135"/>
        <v/>
      </c>
      <c r="R2788" s="41" t="str">
        <f>IFERROR(IF(K2788="handling and wharfage",SUM(P2788:Q2788),IF(OR(K2788="tank",K2788="car",K2788="boat"),INDEX(Rate!$B$4:$M$25,MATCH('Line&amp;Pheonix'!N2788,Rate!$A$4:$A$25,0),MATCH('Line&amp;Pheonix'!L2788,Rate!$B$3:$M$3,0))*O2788*0.8,INDEX(Rate!$B$4:$M$25,MATCH('Line&amp;Pheonix'!N2788,Rate!$A$4:$A$25,0),MATCH('Line&amp;Pheonix'!L2788,Rate!$B$3:$M$3,0))*O2788)),"")</f>
        <v/>
      </c>
      <c r="T2788" s="42" t="str">
        <f t="shared" si="136"/>
        <v/>
      </c>
    </row>
    <row r="2789" spans="16:20">
      <c r="P2789" s="41" t="str">
        <f t="shared" si="134"/>
        <v/>
      </c>
      <c r="Q2789" s="41" t="str">
        <f t="shared" si="135"/>
        <v/>
      </c>
      <c r="R2789" s="41" t="str">
        <f>IFERROR(IF(K2789="handling and wharfage",SUM(P2789:Q2789),IF(OR(K2789="tank",K2789="car",K2789="boat"),INDEX(Rate!$B$4:$M$25,MATCH('Line&amp;Pheonix'!N2789,Rate!$A$4:$A$25,0),MATCH('Line&amp;Pheonix'!L2789,Rate!$B$3:$M$3,0))*O2789*0.8,INDEX(Rate!$B$4:$M$25,MATCH('Line&amp;Pheonix'!N2789,Rate!$A$4:$A$25,0),MATCH('Line&amp;Pheonix'!L2789,Rate!$B$3:$M$3,0))*O2789)),"")</f>
        <v/>
      </c>
      <c r="T2789" s="42" t="str">
        <f t="shared" si="136"/>
        <v/>
      </c>
    </row>
    <row r="2790" spans="16:20">
      <c r="P2790" s="41" t="str">
        <f t="shared" si="134"/>
        <v/>
      </c>
      <c r="Q2790" s="41" t="str">
        <f t="shared" si="135"/>
        <v/>
      </c>
      <c r="R2790" s="41" t="str">
        <f>IFERROR(IF(K2790="handling and wharfage",SUM(P2790:Q2790),IF(OR(K2790="tank",K2790="car",K2790="boat"),INDEX(Rate!$B$4:$M$25,MATCH('Line&amp;Pheonix'!N2790,Rate!$A$4:$A$25,0),MATCH('Line&amp;Pheonix'!L2790,Rate!$B$3:$M$3,0))*O2790*0.8,INDEX(Rate!$B$4:$M$25,MATCH('Line&amp;Pheonix'!N2790,Rate!$A$4:$A$25,0),MATCH('Line&amp;Pheonix'!L2790,Rate!$B$3:$M$3,0))*O2790)),"")</f>
        <v/>
      </c>
      <c r="T2790" s="42" t="str">
        <f t="shared" si="136"/>
        <v/>
      </c>
    </row>
    <row r="2791" spans="16:20">
      <c r="P2791" s="41" t="str">
        <f t="shared" si="134"/>
        <v/>
      </c>
      <c r="Q2791" s="41" t="str">
        <f t="shared" si="135"/>
        <v/>
      </c>
      <c r="R2791" s="41" t="str">
        <f>IFERROR(IF(K2791="handling and wharfage",SUM(P2791:Q2791),IF(OR(K2791="tank",K2791="car",K2791="boat"),INDEX(Rate!$B$4:$M$25,MATCH('Line&amp;Pheonix'!N2791,Rate!$A$4:$A$25,0),MATCH('Line&amp;Pheonix'!L2791,Rate!$B$3:$M$3,0))*O2791*0.8,INDEX(Rate!$B$4:$M$25,MATCH('Line&amp;Pheonix'!N2791,Rate!$A$4:$A$25,0),MATCH('Line&amp;Pheonix'!L2791,Rate!$B$3:$M$3,0))*O2791)),"")</f>
        <v/>
      </c>
      <c r="T2791" s="42" t="str">
        <f t="shared" si="136"/>
        <v/>
      </c>
    </row>
    <row r="2792" spans="16:20">
      <c r="P2792" s="41" t="str">
        <f t="shared" si="134"/>
        <v/>
      </c>
      <c r="Q2792" s="41" t="str">
        <f t="shared" si="135"/>
        <v/>
      </c>
      <c r="R2792" s="41" t="str">
        <f>IFERROR(IF(K2792="handling and wharfage",SUM(P2792:Q2792),IF(OR(K2792="tank",K2792="car",K2792="boat"),INDEX(Rate!$B$4:$M$25,MATCH('Line&amp;Pheonix'!N2792,Rate!$A$4:$A$25,0),MATCH('Line&amp;Pheonix'!L2792,Rate!$B$3:$M$3,0))*O2792*0.8,INDEX(Rate!$B$4:$M$25,MATCH('Line&amp;Pheonix'!N2792,Rate!$A$4:$A$25,0),MATCH('Line&amp;Pheonix'!L2792,Rate!$B$3:$M$3,0))*O2792)),"")</f>
        <v/>
      </c>
      <c r="T2792" s="42" t="str">
        <f t="shared" si="136"/>
        <v/>
      </c>
    </row>
    <row r="2793" spans="16:20">
      <c r="P2793" s="41" t="str">
        <f t="shared" si="134"/>
        <v/>
      </c>
      <c r="Q2793" s="41" t="str">
        <f t="shared" si="135"/>
        <v/>
      </c>
      <c r="R2793" s="41" t="str">
        <f>IFERROR(IF(K2793="handling and wharfage",SUM(P2793:Q2793),IF(OR(K2793="tank",K2793="car",K2793="boat"),INDEX(Rate!$B$4:$M$25,MATCH('Line&amp;Pheonix'!N2793,Rate!$A$4:$A$25,0),MATCH('Line&amp;Pheonix'!L2793,Rate!$B$3:$M$3,0))*O2793*0.8,INDEX(Rate!$B$4:$M$25,MATCH('Line&amp;Pheonix'!N2793,Rate!$A$4:$A$25,0),MATCH('Line&amp;Pheonix'!L2793,Rate!$B$3:$M$3,0))*O2793)),"")</f>
        <v/>
      </c>
      <c r="T2793" s="42" t="str">
        <f t="shared" si="136"/>
        <v/>
      </c>
    </row>
    <row r="2794" spans="16:20">
      <c r="P2794" s="41" t="str">
        <f t="shared" si="134"/>
        <v/>
      </c>
      <c r="Q2794" s="41" t="str">
        <f t="shared" si="135"/>
        <v/>
      </c>
      <c r="R2794" s="41" t="str">
        <f>IFERROR(IF(K2794="handling and wharfage",SUM(P2794:Q2794),IF(OR(K2794="tank",K2794="car",K2794="boat"),INDEX(Rate!$B$4:$M$25,MATCH('Line&amp;Pheonix'!N2794,Rate!$A$4:$A$25,0),MATCH('Line&amp;Pheonix'!L2794,Rate!$B$3:$M$3,0))*O2794*0.8,INDEX(Rate!$B$4:$M$25,MATCH('Line&amp;Pheonix'!N2794,Rate!$A$4:$A$25,0),MATCH('Line&amp;Pheonix'!L2794,Rate!$B$3:$M$3,0))*O2794)),"")</f>
        <v/>
      </c>
      <c r="T2794" s="42" t="str">
        <f t="shared" si="136"/>
        <v/>
      </c>
    </row>
    <row r="2795" spans="16:20">
      <c r="P2795" s="41" t="str">
        <f t="shared" si="134"/>
        <v/>
      </c>
      <c r="Q2795" s="41" t="str">
        <f t="shared" si="135"/>
        <v/>
      </c>
      <c r="R2795" s="41" t="str">
        <f>IFERROR(IF(K2795="handling and wharfage",SUM(P2795:Q2795),IF(OR(K2795="tank",K2795="car",K2795="boat"),INDEX(Rate!$B$4:$M$25,MATCH('Line&amp;Pheonix'!N2795,Rate!$A$4:$A$25,0),MATCH('Line&amp;Pheonix'!L2795,Rate!$B$3:$M$3,0))*O2795*0.8,INDEX(Rate!$B$4:$M$25,MATCH('Line&amp;Pheonix'!N2795,Rate!$A$4:$A$25,0),MATCH('Line&amp;Pheonix'!L2795,Rate!$B$3:$M$3,0))*O2795)),"")</f>
        <v/>
      </c>
      <c r="T2795" s="42" t="str">
        <f t="shared" si="136"/>
        <v/>
      </c>
    </row>
    <row r="2796" spans="16:20">
      <c r="P2796" s="41" t="str">
        <f t="shared" si="134"/>
        <v/>
      </c>
      <c r="Q2796" s="41" t="str">
        <f t="shared" si="135"/>
        <v/>
      </c>
      <c r="R2796" s="41" t="str">
        <f>IFERROR(IF(K2796="handling and wharfage",SUM(P2796:Q2796),IF(OR(K2796="tank",K2796="car",K2796="boat"),INDEX(Rate!$B$4:$M$25,MATCH('Line&amp;Pheonix'!N2796,Rate!$A$4:$A$25,0),MATCH('Line&amp;Pheonix'!L2796,Rate!$B$3:$M$3,0))*O2796*0.8,INDEX(Rate!$B$4:$M$25,MATCH('Line&amp;Pheonix'!N2796,Rate!$A$4:$A$25,0),MATCH('Line&amp;Pheonix'!L2796,Rate!$B$3:$M$3,0))*O2796)),"")</f>
        <v/>
      </c>
      <c r="T2796" s="42" t="str">
        <f t="shared" si="136"/>
        <v/>
      </c>
    </row>
    <row r="2797" spans="16:20">
      <c r="P2797" s="41" t="str">
        <f t="shared" si="134"/>
        <v/>
      </c>
      <c r="Q2797" s="41" t="str">
        <f t="shared" si="135"/>
        <v/>
      </c>
      <c r="R2797" s="41" t="str">
        <f>IFERROR(IF(K2797="handling and wharfage",SUM(P2797:Q2797),IF(OR(K2797="tank",K2797="car",K2797="boat"),INDEX(Rate!$B$4:$M$25,MATCH('Line&amp;Pheonix'!N2797,Rate!$A$4:$A$25,0),MATCH('Line&amp;Pheonix'!L2797,Rate!$B$3:$M$3,0))*O2797*0.8,INDEX(Rate!$B$4:$M$25,MATCH('Line&amp;Pheonix'!N2797,Rate!$A$4:$A$25,0),MATCH('Line&amp;Pheonix'!L2797,Rate!$B$3:$M$3,0))*O2797)),"")</f>
        <v/>
      </c>
      <c r="T2797" s="42" t="str">
        <f t="shared" si="136"/>
        <v/>
      </c>
    </row>
    <row r="2798" spans="16:20">
      <c r="P2798" s="41" t="str">
        <f t="shared" si="134"/>
        <v/>
      </c>
      <c r="Q2798" s="41" t="str">
        <f t="shared" si="135"/>
        <v/>
      </c>
      <c r="R2798" s="41" t="str">
        <f>IFERROR(IF(K2798="handling and wharfage",SUM(P2798:Q2798),IF(OR(K2798="tank",K2798="car",K2798="boat"),INDEX(Rate!$B$4:$M$25,MATCH('Line&amp;Pheonix'!N2798,Rate!$A$4:$A$25,0),MATCH('Line&amp;Pheonix'!L2798,Rate!$B$3:$M$3,0))*O2798*0.8,INDEX(Rate!$B$4:$M$25,MATCH('Line&amp;Pheonix'!N2798,Rate!$A$4:$A$25,0),MATCH('Line&amp;Pheonix'!L2798,Rate!$B$3:$M$3,0))*O2798)),"")</f>
        <v/>
      </c>
      <c r="T2798" s="42" t="str">
        <f t="shared" si="136"/>
        <v/>
      </c>
    </row>
    <row r="2799" spans="16:20">
      <c r="P2799" s="41" t="str">
        <f t="shared" si="134"/>
        <v/>
      </c>
      <c r="Q2799" s="41" t="str">
        <f t="shared" si="135"/>
        <v/>
      </c>
      <c r="R2799" s="41" t="str">
        <f>IFERROR(IF(K2799="handling and wharfage",SUM(P2799:Q2799),IF(OR(K2799="tank",K2799="car",K2799="boat"),INDEX(Rate!$B$4:$M$25,MATCH('Line&amp;Pheonix'!N2799,Rate!$A$4:$A$25,0),MATCH('Line&amp;Pheonix'!L2799,Rate!$B$3:$M$3,0))*O2799*0.8,INDEX(Rate!$B$4:$M$25,MATCH('Line&amp;Pheonix'!N2799,Rate!$A$4:$A$25,0),MATCH('Line&amp;Pheonix'!L2799,Rate!$B$3:$M$3,0))*O2799)),"")</f>
        <v/>
      </c>
      <c r="T2799" s="42" t="str">
        <f t="shared" si="136"/>
        <v/>
      </c>
    </row>
    <row r="2800" spans="16:20">
      <c r="P2800" s="41" t="str">
        <f t="shared" si="134"/>
        <v/>
      </c>
      <c r="Q2800" s="41" t="str">
        <f t="shared" si="135"/>
        <v/>
      </c>
      <c r="R2800" s="41" t="str">
        <f>IFERROR(IF(K2800="handling and wharfage",SUM(P2800:Q2800),IF(OR(K2800="tank",K2800="car",K2800="boat"),INDEX(Rate!$B$4:$M$25,MATCH('Line&amp;Pheonix'!N2800,Rate!$A$4:$A$25,0),MATCH('Line&amp;Pheonix'!L2800,Rate!$B$3:$M$3,0))*O2800*0.8,INDEX(Rate!$B$4:$M$25,MATCH('Line&amp;Pheonix'!N2800,Rate!$A$4:$A$25,0),MATCH('Line&amp;Pheonix'!L2800,Rate!$B$3:$M$3,0))*O2800)),"")</f>
        <v/>
      </c>
      <c r="T2800" s="42" t="str">
        <f t="shared" si="136"/>
        <v/>
      </c>
    </row>
    <row r="2801" spans="16:20">
      <c r="P2801" s="41" t="str">
        <f t="shared" si="134"/>
        <v/>
      </c>
      <c r="Q2801" s="41" t="str">
        <f t="shared" si="135"/>
        <v/>
      </c>
      <c r="R2801" s="41" t="str">
        <f>IFERROR(IF(K2801="handling and wharfage",SUM(P2801:Q2801),IF(OR(K2801="tank",K2801="car",K2801="boat"),INDEX(Rate!$B$4:$M$25,MATCH('Line&amp;Pheonix'!N2801,Rate!$A$4:$A$25,0),MATCH('Line&amp;Pheonix'!L2801,Rate!$B$3:$M$3,0))*O2801*0.8,INDEX(Rate!$B$4:$M$25,MATCH('Line&amp;Pheonix'!N2801,Rate!$A$4:$A$25,0),MATCH('Line&amp;Pheonix'!L2801,Rate!$B$3:$M$3,0))*O2801)),"")</f>
        <v/>
      </c>
      <c r="T2801" s="42" t="str">
        <f t="shared" si="136"/>
        <v/>
      </c>
    </row>
    <row r="2802" spans="16:20">
      <c r="P2802" s="41" t="str">
        <f t="shared" ref="P2802:P2865" si="137">IF(OR(K2802="handling and wharfage",K2802="rau handling and wharfage"),O2802*42.1,"")</f>
        <v/>
      </c>
      <c r="Q2802" s="41" t="str">
        <f t="shared" ref="Q2802:Q2865" si="138">IF(K2802&lt;&gt;"handling and wharfage","",O2802*3.5)</f>
        <v/>
      </c>
      <c r="R2802" s="41" t="str">
        <f>IFERROR(IF(K2802="handling and wharfage",SUM(P2802:Q2802),IF(OR(K2802="tank",K2802="car",K2802="boat"),INDEX(Rate!$B$4:$M$25,MATCH('Line&amp;Pheonix'!N2802,Rate!$A$4:$A$25,0),MATCH('Line&amp;Pheonix'!L2802,Rate!$B$3:$M$3,0))*O2802*0.8,INDEX(Rate!$B$4:$M$25,MATCH('Line&amp;Pheonix'!N2802,Rate!$A$4:$A$25,0),MATCH('Line&amp;Pheonix'!L2802,Rate!$B$3:$M$3,0))*O2802)),"")</f>
        <v/>
      </c>
      <c r="T2802" s="42" t="str">
        <f t="shared" ref="T2802:T2865" si="139">IF(ISBLANK(K2802),"",IF(K2802&lt;&gt;"handling and wharfage","F0070000061A","E31180000331"))</f>
        <v/>
      </c>
    </row>
    <row r="2803" spans="16:20">
      <c r="P2803" s="41" t="str">
        <f t="shared" si="137"/>
        <v/>
      </c>
      <c r="Q2803" s="41" t="str">
        <f t="shared" si="138"/>
        <v/>
      </c>
      <c r="R2803" s="41" t="str">
        <f>IFERROR(IF(K2803="handling and wharfage",SUM(P2803:Q2803),IF(OR(K2803="tank",K2803="car",K2803="boat"),INDEX(Rate!$B$4:$M$25,MATCH('Line&amp;Pheonix'!N2803,Rate!$A$4:$A$25,0),MATCH('Line&amp;Pheonix'!L2803,Rate!$B$3:$M$3,0))*O2803*0.8,INDEX(Rate!$B$4:$M$25,MATCH('Line&amp;Pheonix'!N2803,Rate!$A$4:$A$25,0),MATCH('Line&amp;Pheonix'!L2803,Rate!$B$3:$M$3,0))*O2803)),"")</f>
        <v/>
      </c>
      <c r="T2803" s="42" t="str">
        <f t="shared" si="139"/>
        <v/>
      </c>
    </row>
    <row r="2804" spans="16:20">
      <c r="P2804" s="41" t="str">
        <f t="shared" si="137"/>
        <v/>
      </c>
      <c r="Q2804" s="41" t="str">
        <f t="shared" si="138"/>
        <v/>
      </c>
      <c r="R2804" s="41" t="str">
        <f>IFERROR(IF(K2804="handling and wharfage",SUM(P2804:Q2804),IF(OR(K2804="tank",K2804="car",K2804="boat"),INDEX(Rate!$B$4:$M$25,MATCH('Line&amp;Pheonix'!N2804,Rate!$A$4:$A$25,0),MATCH('Line&amp;Pheonix'!L2804,Rate!$B$3:$M$3,0))*O2804*0.8,INDEX(Rate!$B$4:$M$25,MATCH('Line&amp;Pheonix'!N2804,Rate!$A$4:$A$25,0),MATCH('Line&amp;Pheonix'!L2804,Rate!$B$3:$M$3,0))*O2804)),"")</f>
        <v/>
      </c>
      <c r="T2804" s="42" t="str">
        <f t="shared" si="139"/>
        <v/>
      </c>
    </row>
    <row r="2805" spans="16:20">
      <c r="P2805" s="41" t="str">
        <f t="shared" si="137"/>
        <v/>
      </c>
      <c r="Q2805" s="41" t="str">
        <f t="shared" si="138"/>
        <v/>
      </c>
      <c r="R2805" s="41" t="str">
        <f>IFERROR(IF(K2805="handling and wharfage",SUM(P2805:Q2805),IF(OR(K2805="tank",K2805="car",K2805="boat"),INDEX(Rate!$B$4:$M$25,MATCH('Line&amp;Pheonix'!N2805,Rate!$A$4:$A$25,0),MATCH('Line&amp;Pheonix'!L2805,Rate!$B$3:$M$3,0))*O2805*0.8,INDEX(Rate!$B$4:$M$25,MATCH('Line&amp;Pheonix'!N2805,Rate!$A$4:$A$25,0),MATCH('Line&amp;Pheonix'!L2805,Rate!$B$3:$M$3,0))*O2805)),"")</f>
        <v/>
      </c>
      <c r="T2805" s="42" t="str">
        <f t="shared" si="139"/>
        <v/>
      </c>
    </row>
    <row r="2806" spans="16:20">
      <c r="P2806" s="41" t="str">
        <f t="shared" si="137"/>
        <v/>
      </c>
      <c r="Q2806" s="41" t="str">
        <f t="shared" si="138"/>
        <v/>
      </c>
      <c r="R2806" s="41" t="str">
        <f>IFERROR(IF(K2806="handling and wharfage",SUM(P2806:Q2806),IF(OR(K2806="tank",K2806="car",K2806="boat"),INDEX(Rate!$B$4:$M$25,MATCH('Line&amp;Pheonix'!N2806,Rate!$A$4:$A$25,0),MATCH('Line&amp;Pheonix'!L2806,Rate!$B$3:$M$3,0))*O2806*0.8,INDEX(Rate!$B$4:$M$25,MATCH('Line&amp;Pheonix'!N2806,Rate!$A$4:$A$25,0),MATCH('Line&amp;Pheonix'!L2806,Rate!$B$3:$M$3,0))*O2806)),"")</f>
        <v/>
      </c>
      <c r="T2806" s="42" t="str">
        <f t="shared" si="139"/>
        <v/>
      </c>
    </row>
    <row r="2807" spans="16:20">
      <c r="P2807" s="41" t="str">
        <f t="shared" si="137"/>
        <v/>
      </c>
      <c r="Q2807" s="41" t="str">
        <f t="shared" si="138"/>
        <v/>
      </c>
      <c r="R2807" s="41" t="str">
        <f>IFERROR(IF(K2807="handling and wharfage",SUM(P2807:Q2807),IF(OR(K2807="tank",K2807="car",K2807="boat"),INDEX(Rate!$B$4:$M$25,MATCH('Line&amp;Pheonix'!N2807,Rate!$A$4:$A$25,0),MATCH('Line&amp;Pheonix'!L2807,Rate!$B$3:$M$3,0))*O2807*0.8,INDEX(Rate!$B$4:$M$25,MATCH('Line&amp;Pheonix'!N2807,Rate!$A$4:$A$25,0),MATCH('Line&amp;Pheonix'!L2807,Rate!$B$3:$M$3,0))*O2807)),"")</f>
        <v/>
      </c>
      <c r="T2807" s="42" t="str">
        <f t="shared" si="139"/>
        <v/>
      </c>
    </row>
    <row r="2808" spans="16:20">
      <c r="P2808" s="41" t="str">
        <f t="shared" si="137"/>
        <v/>
      </c>
      <c r="Q2808" s="41" t="str">
        <f t="shared" si="138"/>
        <v/>
      </c>
      <c r="R2808" s="41" t="str">
        <f>IFERROR(IF(K2808="handling and wharfage",SUM(P2808:Q2808),IF(OR(K2808="tank",K2808="car",K2808="boat"),INDEX(Rate!$B$4:$M$25,MATCH('Line&amp;Pheonix'!N2808,Rate!$A$4:$A$25,0),MATCH('Line&amp;Pheonix'!L2808,Rate!$B$3:$M$3,0))*O2808*0.8,INDEX(Rate!$B$4:$M$25,MATCH('Line&amp;Pheonix'!N2808,Rate!$A$4:$A$25,0),MATCH('Line&amp;Pheonix'!L2808,Rate!$B$3:$M$3,0))*O2808)),"")</f>
        <v/>
      </c>
      <c r="T2808" s="42" t="str">
        <f t="shared" si="139"/>
        <v/>
      </c>
    </row>
    <row r="2809" spans="16:20">
      <c r="P2809" s="41" t="str">
        <f t="shared" si="137"/>
        <v/>
      </c>
      <c r="Q2809" s="41" t="str">
        <f t="shared" si="138"/>
        <v/>
      </c>
      <c r="R2809" s="41" t="str">
        <f>IFERROR(IF(K2809="handling and wharfage",SUM(P2809:Q2809),IF(OR(K2809="tank",K2809="car",K2809="boat"),INDEX(Rate!$B$4:$M$25,MATCH('Line&amp;Pheonix'!N2809,Rate!$A$4:$A$25,0),MATCH('Line&amp;Pheonix'!L2809,Rate!$B$3:$M$3,0))*O2809*0.8,INDEX(Rate!$B$4:$M$25,MATCH('Line&amp;Pheonix'!N2809,Rate!$A$4:$A$25,0),MATCH('Line&amp;Pheonix'!L2809,Rate!$B$3:$M$3,0))*O2809)),"")</f>
        <v/>
      </c>
      <c r="T2809" s="42" t="str">
        <f t="shared" si="139"/>
        <v/>
      </c>
    </row>
    <row r="2810" spans="16:20">
      <c r="P2810" s="41" t="str">
        <f t="shared" si="137"/>
        <v/>
      </c>
      <c r="Q2810" s="41" t="str">
        <f t="shared" si="138"/>
        <v/>
      </c>
      <c r="R2810" s="41" t="str">
        <f>IFERROR(IF(K2810="handling and wharfage",SUM(P2810:Q2810),IF(OR(K2810="tank",K2810="car",K2810="boat"),INDEX(Rate!$B$4:$M$25,MATCH('Line&amp;Pheonix'!N2810,Rate!$A$4:$A$25,0),MATCH('Line&amp;Pheonix'!L2810,Rate!$B$3:$M$3,0))*O2810*0.8,INDEX(Rate!$B$4:$M$25,MATCH('Line&amp;Pheonix'!N2810,Rate!$A$4:$A$25,0),MATCH('Line&amp;Pheonix'!L2810,Rate!$B$3:$M$3,0))*O2810)),"")</f>
        <v/>
      </c>
      <c r="T2810" s="42" t="str">
        <f t="shared" si="139"/>
        <v/>
      </c>
    </row>
    <row r="2811" spans="16:20">
      <c r="P2811" s="41" t="str">
        <f t="shared" si="137"/>
        <v/>
      </c>
      <c r="Q2811" s="41" t="str">
        <f t="shared" si="138"/>
        <v/>
      </c>
      <c r="R2811" s="41" t="str">
        <f>IFERROR(IF(K2811="handling and wharfage",SUM(P2811:Q2811),IF(OR(K2811="tank",K2811="car",K2811="boat"),INDEX(Rate!$B$4:$M$25,MATCH('Line&amp;Pheonix'!N2811,Rate!$A$4:$A$25,0),MATCH('Line&amp;Pheonix'!L2811,Rate!$B$3:$M$3,0))*O2811*0.8,INDEX(Rate!$B$4:$M$25,MATCH('Line&amp;Pheonix'!N2811,Rate!$A$4:$A$25,0),MATCH('Line&amp;Pheonix'!L2811,Rate!$B$3:$M$3,0))*O2811)),"")</f>
        <v/>
      </c>
      <c r="T2811" s="42" t="str">
        <f t="shared" si="139"/>
        <v/>
      </c>
    </row>
    <row r="2812" spans="16:20">
      <c r="P2812" s="41" t="str">
        <f t="shared" si="137"/>
        <v/>
      </c>
      <c r="Q2812" s="41" t="str">
        <f t="shared" si="138"/>
        <v/>
      </c>
      <c r="R2812" s="41" t="str">
        <f>IFERROR(IF(K2812="handling and wharfage",SUM(P2812:Q2812),IF(OR(K2812="tank",K2812="car",K2812="boat"),INDEX(Rate!$B$4:$M$25,MATCH('Line&amp;Pheonix'!N2812,Rate!$A$4:$A$25,0),MATCH('Line&amp;Pheonix'!L2812,Rate!$B$3:$M$3,0))*O2812*0.8,INDEX(Rate!$B$4:$M$25,MATCH('Line&amp;Pheonix'!N2812,Rate!$A$4:$A$25,0),MATCH('Line&amp;Pheonix'!L2812,Rate!$B$3:$M$3,0))*O2812)),"")</f>
        <v/>
      </c>
      <c r="T2812" s="42" t="str">
        <f t="shared" si="139"/>
        <v/>
      </c>
    </row>
    <row r="2813" spans="16:20">
      <c r="P2813" s="41" t="str">
        <f t="shared" si="137"/>
        <v/>
      </c>
      <c r="Q2813" s="41" t="str">
        <f t="shared" si="138"/>
        <v/>
      </c>
      <c r="R2813" s="41" t="str">
        <f>IFERROR(IF(K2813="handling and wharfage",SUM(P2813:Q2813),IF(OR(K2813="tank",K2813="car",K2813="boat"),INDEX(Rate!$B$4:$M$25,MATCH('Line&amp;Pheonix'!N2813,Rate!$A$4:$A$25,0),MATCH('Line&amp;Pheonix'!L2813,Rate!$B$3:$M$3,0))*O2813*0.8,INDEX(Rate!$B$4:$M$25,MATCH('Line&amp;Pheonix'!N2813,Rate!$A$4:$A$25,0),MATCH('Line&amp;Pheonix'!L2813,Rate!$B$3:$M$3,0))*O2813)),"")</f>
        <v/>
      </c>
      <c r="T2813" s="42" t="str">
        <f t="shared" si="139"/>
        <v/>
      </c>
    </row>
    <row r="2814" spans="16:20">
      <c r="P2814" s="41" t="str">
        <f t="shared" si="137"/>
        <v/>
      </c>
      <c r="Q2814" s="41" t="str">
        <f t="shared" si="138"/>
        <v/>
      </c>
      <c r="R2814" s="41" t="str">
        <f>IFERROR(IF(K2814="handling and wharfage",SUM(P2814:Q2814),IF(OR(K2814="tank",K2814="car",K2814="boat"),INDEX(Rate!$B$4:$M$25,MATCH('Line&amp;Pheonix'!N2814,Rate!$A$4:$A$25,0),MATCH('Line&amp;Pheonix'!L2814,Rate!$B$3:$M$3,0))*O2814*0.8,INDEX(Rate!$B$4:$M$25,MATCH('Line&amp;Pheonix'!N2814,Rate!$A$4:$A$25,0),MATCH('Line&amp;Pheonix'!L2814,Rate!$B$3:$M$3,0))*O2814)),"")</f>
        <v/>
      </c>
      <c r="T2814" s="42" t="str">
        <f t="shared" si="139"/>
        <v/>
      </c>
    </row>
    <row r="2815" spans="16:20">
      <c r="P2815" s="41" t="str">
        <f t="shared" si="137"/>
        <v/>
      </c>
      <c r="Q2815" s="41" t="str">
        <f t="shared" si="138"/>
        <v/>
      </c>
      <c r="R2815" s="41" t="str">
        <f>IFERROR(IF(K2815="handling and wharfage",SUM(P2815:Q2815),IF(OR(K2815="tank",K2815="car",K2815="boat"),INDEX(Rate!$B$4:$M$25,MATCH('Line&amp;Pheonix'!N2815,Rate!$A$4:$A$25,0),MATCH('Line&amp;Pheonix'!L2815,Rate!$B$3:$M$3,0))*O2815*0.8,INDEX(Rate!$B$4:$M$25,MATCH('Line&amp;Pheonix'!N2815,Rate!$A$4:$A$25,0),MATCH('Line&amp;Pheonix'!L2815,Rate!$B$3:$M$3,0))*O2815)),"")</f>
        <v/>
      </c>
      <c r="T2815" s="42" t="str">
        <f t="shared" si="139"/>
        <v/>
      </c>
    </row>
    <row r="2816" spans="16:20">
      <c r="P2816" s="41" t="str">
        <f t="shared" si="137"/>
        <v/>
      </c>
      <c r="Q2816" s="41" t="str">
        <f t="shared" si="138"/>
        <v/>
      </c>
      <c r="R2816" s="41" t="str">
        <f>IFERROR(IF(K2816="handling and wharfage",SUM(P2816:Q2816),IF(OR(K2816="tank",K2816="car",K2816="boat"),INDEX(Rate!$B$4:$M$25,MATCH('Line&amp;Pheonix'!N2816,Rate!$A$4:$A$25,0),MATCH('Line&amp;Pheonix'!L2816,Rate!$B$3:$M$3,0))*O2816*0.8,INDEX(Rate!$B$4:$M$25,MATCH('Line&amp;Pheonix'!N2816,Rate!$A$4:$A$25,0),MATCH('Line&amp;Pheonix'!L2816,Rate!$B$3:$M$3,0))*O2816)),"")</f>
        <v/>
      </c>
      <c r="T2816" s="42" t="str">
        <f t="shared" si="139"/>
        <v/>
      </c>
    </row>
    <row r="2817" spans="16:20">
      <c r="P2817" s="41" t="str">
        <f t="shared" si="137"/>
        <v/>
      </c>
      <c r="Q2817" s="41" t="str">
        <f t="shared" si="138"/>
        <v/>
      </c>
      <c r="R2817" s="41" t="str">
        <f>IFERROR(IF(K2817="handling and wharfage",SUM(P2817:Q2817),IF(OR(K2817="tank",K2817="car",K2817="boat"),INDEX(Rate!$B$4:$M$25,MATCH('Line&amp;Pheonix'!N2817,Rate!$A$4:$A$25,0),MATCH('Line&amp;Pheonix'!L2817,Rate!$B$3:$M$3,0))*O2817*0.8,INDEX(Rate!$B$4:$M$25,MATCH('Line&amp;Pheonix'!N2817,Rate!$A$4:$A$25,0),MATCH('Line&amp;Pheonix'!L2817,Rate!$B$3:$M$3,0))*O2817)),"")</f>
        <v/>
      </c>
      <c r="T2817" s="42" t="str">
        <f t="shared" si="139"/>
        <v/>
      </c>
    </row>
    <row r="2818" spans="16:20">
      <c r="P2818" s="41" t="str">
        <f t="shared" si="137"/>
        <v/>
      </c>
      <c r="Q2818" s="41" t="str">
        <f t="shared" si="138"/>
        <v/>
      </c>
      <c r="R2818" s="41" t="str">
        <f>IFERROR(IF(K2818="handling and wharfage",SUM(P2818:Q2818),IF(OR(K2818="tank",K2818="car",K2818="boat"),INDEX(Rate!$B$4:$M$25,MATCH('Line&amp;Pheonix'!N2818,Rate!$A$4:$A$25,0),MATCH('Line&amp;Pheonix'!L2818,Rate!$B$3:$M$3,0))*O2818*0.8,INDEX(Rate!$B$4:$M$25,MATCH('Line&amp;Pheonix'!N2818,Rate!$A$4:$A$25,0),MATCH('Line&amp;Pheonix'!L2818,Rate!$B$3:$M$3,0))*O2818)),"")</f>
        <v/>
      </c>
      <c r="T2818" s="42" t="str">
        <f t="shared" si="139"/>
        <v/>
      </c>
    </row>
    <row r="2819" spans="16:20">
      <c r="P2819" s="41" t="str">
        <f t="shared" si="137"/>
        <v/>
      </c>
      <c r="Q2819" s="41" t="str">
        <f t="shared" si="138"/>
        <v/>
      </c>
      <c r="R2819" s="41" t="str">
        <f>IFERROR(IF(K2819="handling and wharfage",SUM(P2819:Q2819),IF(OR(K2819="tank",K2819="car",K2819="boat"),INDEX(Rate!$B$4:$M$25,MATCH('Line&amp;Pheonix'!N2819,Rate!$A$4:$A$25,0),MATCH('Line&amp;Pheonix'!L2819,Rate!$B$3:$M$3,0))*O2819*0.8,INDEX(Rate!$B$4:$M$25,MATCH('Line&amp;Pheonix'!N2819,Rate!$A$4:$A$25,0),MATCH('Line&amp;Pheonix'!L2819,Rate!$B$3:$M$3,0))*O2819)),"")</f>
        <v/>
      </c>
      <c r="T2819" s="42" t="str">
        <f t="shared" si="139"/>
        <v/>
      </c>
    </row>
    <row r="2820" spans="16:20">
      <c r="P2820" s="41" t="str">
        <f t="shared" si="137"/>
        <v/>
      </c>
      <c r="Q2820" s="41" t="str">
        <f t="shared" si="138"/>
        <v/>
      </c>
      <c r="R2820" s="41" t="str">
        <f>IFERROR(IF(K2820="handling and wharfage",SUM(P2820:Q2820),IF(OR(K2820="tank",K2820="car",K2820="boat"),INDEX(Rate!$B$4:$M$25,MATCH('Line&amp;Pheonix'!N2820,Rate!$A$4:$A$25,0),MATCH('Line&amp;Pheonix'!L2820,Rate!$B$3:$M$3,0))*O2820*0.8,INDEX(Rate!$B$4:$M$25,MATCH('Line&amp;Pheonix'!N2820,Rate!$A$4:$A$25,0),MATCH('Line&amp;Pheonix'!L2820,Rate!$B$3:$M$3,0))*O2820)),"")</f>
        <v/>
      </c>
      <c r="T2820" s="42" t="str">
        <f t="shared" si="139"/>
        <v/>
      </c>
    </row>
    <row r="2821" spans="16:20">
      <c r="P2821" s="41" t="str">
        <f t="shared" si="137"/>
        <v/>
      </c>
      <c r="Q2821" s="41" t="str">
        <f t="shared" si="138"/>
        <v/>
      </c>
      <c r="R2821" s="41" t="str">
        <f>IFERROR(IF(K2821="handling and wharfage",SUM(P2821:Q2821),IF(OR(K2821="tank",K2821="car",K2821="boat"),INDEX(Rate!$B$4:$M$25,MATCH('Line&amp;Pheonix'!N2821,Rate!$A$4:$A$25,0),MATCH('Line&amp;Pheonix'!L2821,Rate!$B$3:$M$3,0))*O2821*0.8,INDEX(Rate!$B$4:$M$25,MATCH('Line&amp;Pheonix'!N2821,Rate!$A$4:$A$25,0),MATCH('Line&amp;Pheonix'!L2821,Rate!$B$3:$M$3,0))*O2821)),"")</f>
        <v/>
      </c>
      <c r="T2821" s="42" t="str">
        <f t="shared" si="139"/>
        <v/>
      </c>
    </row>
    <row r="2822" spans="16:20">
      <c r="P2822" s="41" t="str">
        <f t="shared" si="137"/>
        <v/>
      </c>
      <c r="Q2822" s="41" t="str">
        <f t="shared" si="138"/>
        <v/>
      </c>
      <c r="R2822" s="41" t="str">
        <f>IFERROR(IF(K2822="handling and wharfage",SUM(P2822:Q2822),IF(OR(K2822="tank",K2822="car",K2822="boat"),INDEX(Rate!$B$4:$M$25,MATCH('Line&amp;Pheonix'!N2822,Rate!$A$4:$A$25,0),MATCH('Line&amp;Pheonix'!L2822,Rate!$B$3:$M$3,0))*O2822*0.8,INDEX(Rate!$B$4:$M$25,MATCH('Line&amp;Pheonix'!N2822,Rate!$A$4:$A$25,0),MATCH('Line&amp;Pheonix'!L2822,Rate!$B$3:$M$3,0))*O2822)),"")</f>
        <v/>
      </c>
      <c r="T2822" s="42" t="str">
        <f t="shared" si="139"/>
        <v/>
      </c>
    </row>
    <row r="2823" spans="16:20">
      <c r="P2823" s="41" t="str">
        <f t="shared" si="137"/>
        <v/>
      </c>
      <c r="Q2823" s="41" t="str">
        <f t="shared" si="138"/>
        <v/>
      </c>
      <c r="R2823" s="41" t="str">
        <f>IFERROR(IF(K2823="handling and wharfage",SUM(P2823:Q2823),IF(OR(K2823="tank",K2823="car",K2823="boat"),INDEX(Rate!$B$4:$M$25,MATCH('Line&amp;Pheonix'!N2823,Rate!$A$4:$A$25,0),MATCH('Line&amp;Pheonix'!L2823,Rate!$B$3:$M$3,0))*O2823*0.8,INDEX(Rate!$B$4:$M$25,MATCH('Line&amp;Pheonix'!N2823,Rate!$A$4:$A$25,0),MATCH('Line&amp;Pheonix'!L2823,Rate!$B$3:$M$3,0))*O2823)),"")</f>
        <v/>
      </c>
      <c r="T2823" s="42" t="str">
        <f t="shared" si="139"/>
        <v/>
      </c>
    </row>
    <row r="2824" spans="16:20">
      <c r="P2824" s="41" t="str">
        <f t="shared" si="137"/>
        <v/>
      </c>
      <c r="Q2824" s="41" t="str">
        <f t="shared" si="138"/>
        <v/>
      </c>
      <c r="R2824" s="41" t="str">
        <f>IFERROR(IF(K2824="handling and wharfage",SUM(P2824:Q2824),IF(OR(K2824="tank",K2824="car",K2824="boat"),INDEX(Rate!$B$4:$M$25,MATCH('Line&amp;Pheonix'!N2824,Rate!$A$4:$A$25,0),MATCH('Line&amp;Pheonix'!L2824,Rate!$B$3:$M$3,0))*O2824*0.8,INDEX(Rate!$B$4:$M$25,MATCH('Line&amp;Pheonix'!N2824,Rate!$A$4:$A$25,0),MATCH('Line&amp;Pheonix'!L2824,Rate!$B$3:$M$3,0))*O2824)),"")</f>
        <v/>
      </c>
      <c r="T2824" s="42" t="str">
        <f t="shared" si="139"/>
        <v/>
      </c>
    </row>
    <row r="2825" spans="16:20">
      <c r="P2825" s="41" t="str">
        <f t="shared" si="137"/>
        <v/>
      </c>
      <c r="Q2825" s="41" t="str">
        <f t="shared" si="138"/>
        <v/>
      </c>
      <c r="R2825" s="41" t="str">
        <f>IFERROR(IF(K2825="handling and wharfage",SUM(P2825:Q2825),IF(OR(K2825="tank",K2825="car",K2825="boat"),INDEX(Rate!$B$4:$M$25,MATCH('Line&amp;Pheonix'!N2825,Rate!$A$4:$A$25,0),MATCH('Line&amp;Pheonix'!L2825,Rate!$B$3:$M$3,0))*O2825*0.8,INDEX(Rate!$B$4:$M$25,MATCH('Line&amp;Pheonix'!N2825,Rate!$A$4:$A$25,0),MATCH('Line&amp;Pheonix'!L2825,Rate!$B$3:$M$3,0))*O2825)),"")</f>
        <v/>
      </c>
      <c r="T2825" s="42" t="str">
        <f t="shared" si="139"/>
        <v/>
      </c>
    </row>
    <row r="2826" spans="16:20">
      <c r="P2826" s="41" t="str">
        <f t="shared" si="137"/>
        <v/>
      </c>
      <c r="Q2826" s="41" t="str">
        <f t="shared" si="138"/>
        <v/>
      </c>
      <c r="R2826" s="41" t="str">
        <f>IFERROR(IF(K2826="handling and wharfage",SUM(P2826:Q2826),IF(OR(K2826="tank",K2826="car",K2826="boat"),INDEX(Rate!$B$4:$M$25,MATCH('Line&amp;Pheonix'!N2826,Rate!$A$4:$A$25,0),MATCH('Line&amp;Pheonix'!L2826,Rate!$B$3:$M$3,0))*O2826*0.8,INDEX(Rate!$B$4:$M$25,MATCH('Line&amp;Pheonix'!N2826,Rate!$A$4:$A$25,0),MATCH('Line&amp;Pheonix'!L2826,Rate!$B$3:$M$3,0))*O2826)),"")</f>
        <v/>
      </c>
      <c r="T2826" s="42" t="str">
        <f t="shared" si="139"/>
        <v/>
      </c>
    </row>
    <row r="2827" spans="16:20">
      <c r="P2827" s="41" t="str">
        <f t="shared" si="137"/>
        <v/>
      </c>
      <c r="Q2827" s="41" t="str">
        <f t="shared" si="138"/>
        <v/>
      </c>
      <c r="R2827" s="41" t="str">
        <f>IFERROR(IF(K2827="handling and wharfage",SUM(P2827:Q2827),IF(OR(K2827="tank",K2827="car",K2827="boat"),INDEX(Rate!$B$4:$M$25,MATCH('Line&amp;Pheonix'!N2827,Rate!$A$4:$A$25,0),MATCH('Line&amp;Pheonix'!L2827,Rate!$B$3:$M$3,0))*O2827*0.8,INDEX(Rate!$B$4:$M$25,MATCH('Line&amp;Pheonix'!N2827,Rate!$A$4:$A$25,0),MATCH('Line&amp;Pheonix'!L2827,Rate!$B$3:$M$3,0))*O2827)),"")</f>
        <v/>
      </c>
      <c r="T2827" s="42" t="str">
        <f t="shared" si="139"/>
        <v/>
      </c>
    </row>
    <row r="2828" spans="16:20">
      <c r="P2828" s="41" t="str">
        <f t="shared" si="137"/>
        <v/>
      </c>
      <c r="Q2828" s="41" t="str">
        <f t="shared" si="138"/>
        <v/>
      </c>
      <c r="R2828" s="41" t="str">
        <f>IFERROR(IF(K2828="handling and wharfage",SUM(P2828:Q2828),IF(OR(K2828="tank",K2828="car",K2828="boat"),INDEX(Rate!$B$4:$M$25,MATCH('Line&amp;Pheonix'!N2828,Rate!$A$4:$A$25,0),MATCH('Line&amp;Pheonix'!L2828,Rate!$B$3:$M$3,0))*O2828*0.8,INDEX(Rate!$B$4:$M$25,MATCH('Line&amp;Pheonix'!N2828,Rate!$A$4:$A$25,0),MATCH('Line&amp;Pheonix'!L2828,Rate!$B$3:$M$3,0))*O2828)),"")</f>
        <v/>
      </c>
      <c r="T2828" s="42" t="str">
        <f t="shared" si="139"/>
        <v/>
      </c>
    </row>
    <row r="2829" spans="16:20">
      <c r="P2829" s="41" t="str">
        <f t="shared" si="137"/>
        <v/>
      </c>
      <c r="Q2829" s="41" t="str">
        <f t="shared" si="138"/>
        <v/>
      </c>
      <c r="R2829" s="41" t="str">
        <f>IFERROR(IF(K2829="handling and wharfage",SUM(P2829:Q2829),IF(OR(K2829="tank",K2829="car",K2829="boat"),INDEX(Rate!$B$4:$M$25,MATCH('Line&amp;Pheonix'!N2829,Rate!$A$4:$A$25,0),MATCH('Line&amp;Pheonix'!L2829,Rate!$B$3:$M$3,0))*O2829*0.8,INDEX(Rate!$B$4:$M$25,MATCH('Line&amp;Pheonix'!N2829,Rate!$A$4:$A$25,0),MATCH('Line&amp;Pheonix'!L2829,Rate!$B$3:$M$3,0))*O2829)),"")</f>
        <v/>
      </c>
      <c r="T2829" s="42" t="str">
        <f t="shared" si="139"/>
        <v/>
      </c>
    </row>
    <row r="2830" spans="16:20">
      <c r="P2830" s="41" t="str">
        <f t="shared" si="137"/>
        <v/>
      </c>
      <c r="Q2830" s="41" t="str">
        <f t="shared" si="138"/>
        <v/>
      </c>
      <c r="R2830" s="41" t="str">
        <f>IFERROR(IF(K2830="handling and wharfage",SUM(P2830:Q2830),IF(OR(K2830="tank",K2830="car",K2830="boat"),INDEX(Rate!$B$4:$M$25,MATCH('Line&amp;Pheonix'!N2830,Rate!$A$4:$A$25,0),MATCH('Line&amp;Pheonix'!L2830,Rate!$B$3:$M$3,0))*O2830*0.8,INDEX(Rate!$B$4:$M$25,MATCH('Line&amp;Pheonix'!N2830,Rate!$A$4:$A$25,0),MATCH('Line&amp;Pheonix'!L2830,Rate!$B$3:$M$3,0))*O2830)),"")</f>
        <v/>
      </c>
      <c r="T2830" s="42" t="str">
        <f t="shared" si="139"/>
        <v/>
      </c>
    </row>
    <row r="2831" spans="16:20">
      <c r="P2831" s="41" t="str">
        <f t="shared" si="137"/>
        <v/>
      </c>
      <c r="Q2831" s="41" t="str">
        <f t="shared" si="138"/>
        <v/>
      </c>
      <c r="R2831" s="41" t="str">
        <f>IFERROR(IF(K2831="handling and wharfage",SUM(P2831:Q2831),IF(OR(K2831="tank",K2831="car",K2831="boat"),INDEX(Rate!$B$4:$M$25,MATCH('Line&amp;Pheonix'!N2831,Rate!$A$4:$A$25,0),MATCH('Line&amp;Pheonix'!L2831,Rate!$B$3:$M$3,0))*O2831*0.8,INDEX(Rate!$B$4:$M$25,MATCH('Line&amp;Pheonix'!N2831,Rate!$A$4:$A$25,0),MATCH('Line&amp;Pheonix'!L2831,Rate!$B$3:$M$3,0))*O2831)),"")</f>
        <v/>
      </c>
      <c r="T2831" s="42" t="str">
        <f t="shared" si="139"/>
        <v/>
      </c>
    </row>
    <row r="2832" spans="16:20">
      <c r="P2832" s="41" t="str">
        <f t="shared" si="137"/>
        <v/>
      </c>
      <c r="Q2832" s="41" t="str">
        <f t="shared" si="138"/>
        <v/>
      </c>
      <c r="R2832" s="41" t="str">
        <f>IFERROR(IF(K2832="handling and wharfage",SUM(P2832:Q2832),IF(OR(K2832="tank",K2832="car",K2832="boat"),INDEX(Rate!$B$4:$M$25,MATCH('Line&amp;Pheonix'!N2832,Rate!$A$4:$A$25,0),MATCH('Line&amp;Pheonix'!L2832,Rate!$B$3:$M$3,0))*O2832*0.8,INDEX(Rate!$B$4:$M$25,MATCH('Line&amp;Pheonix'!N2832,Rate!$A$4:$A$25,0),MATCH('Line&amp;Pheonix'!L2832,Rate!$B$3:$M$3,0))*O2832)),"")</f>
        <v/>
      </c>
      <c r="T2832" s="42" t="str">
        <f t="shared" si="139"/>
        <v/>
      </c>
    </row>
    <row r="2833" spans="16:20">
      <c r="P2833" s="41" t="str">
        <f t="shared" si="137"/>
        <v/>
      </c>
      <c r="Q2833" s="41" t="str">
        <f t="shared" si="138"/>
        <v/>
      </c>
      <c r="R2833" s="41" t="str">
        <f>IFERROR(IF(K2833="handling and wharfage",SUM(P2833:Q2833),IF(OR(K2833="tank",K2833="car",K2833="boat"),INDEX(Rate!$B$4:$M$25,MATCH('Line&amp;Pheonix'!N2833,Rate!$A$4:$A$25,0),MATCH('Line&amp;Pheonix'!L2833,Rate!$B$3:$M$3,0))*O2833*0.8,INDEX(Rate!$B$4:$M$25,MATCH('Line&amp;Pheonix'!N2833,Rate!$A$4:$A$25,0),MATCH('Line&amp;Pheonix'!L2833,Rate!$B$3:$M$3,0))*O2833)),"")</f>
        <v/>
      </c>
      <c r="T2833" s="42" t="str">
        <f t="shared" si="139"/>
        <v/>
      </c>
    </row>
    <row r="2834" spans="16:20">
      <c r="P2834" s="41" t="str">
        <f t="shared" si="137"/>
        <v/>
      </c>
      <c r="Q2834" s="41" t="str">
        <f t="shared" si="138"/>
        <v/>
      </c>
      <c r="R2834" s="41" t="str">
        <f>IFERROR(IF(K2834="handling and wharfage",SUM(P2834:Q2834),IF(OR(K2834="tank",K2834="car",K2834="boat"),INDEX(Rate!$B$4:$M$25,MATCH('Line&amp;Pheonix'!N2834,Rate!$A$4:$A$25,0),MATCH('Line&amp;Pheonix'!L2834,Rate!$B$3:$M$3,0))*O2834*0.8,INDEX(Rate!$B$4:$M$25,MATCH('Line&amp;Pheonix'!N2834,Rate!$A$4:$A$25,0),MATCH('Line&amp;Pheonix'!L2834,Rate!$B$3:$M$3,0))*O2834)),"")</f>
        <v/>
      </c>
      <c r="T2834" s="42" t="str">
        <f t="shared" si="139"/>
        <v/>
      </c>
    </row>
    <row r="2835" spans="16:20">
      <c r="P2835" s="41" t="str">
        <f t="shared" si="137"/>
        <v/>
      </c>
      <c r="Q2835" s="41" t="str">
        <f t="shared" si="138"/>
        <v/>
      </c>
      <c r="R2835" s="41" t="str">
        <f>IFERROR(IF(K2835="handling and wharfage",SUM(P2835:Q2835),IF(OR(K2835="tank",K2835="car",K2835="boat"),INDEX(Rate!$B$4:$M$25,MATCH('Line&amp;Pheonix'!N2835,Rate!$A$4:$A$25,0),MATCH('Line&amp;Pheonix'!L2835,Rate!$B$3:$M$3,0))*O2835*0.8,INDEX(Rate!$B$4:$M$25,MATCH('Line&amp;Pheonix'!N2835,Rate!$A$4:$A$25,0),MATCH('Line&amp;Pheonix'!L2835,Rate!$B$3:$M$3,0))*O2835)),"")</f>
        <v/>
      </c>
      <c r="T2835" s="42" t="str">
        <f t="shared" si="139"/>
        <v/>
      </c>
    </row>
    <row r="2836" spans="16:20">
      <c r="P2836" s="41" t="str">
        <f t="shared" si="137"/>
        <v/>
      </c>
      <c r="Q2836" s="41" t="str">
        <f t="shared" si="138"/>
        <v/>
      </c>
      <c r="R2836" s="41" t="str">
        <f>IFERROR(IF(K2836="handling and wharfage",SUM(P2836:Q2836),IF(OR(K2836="tank",K2836="car",K2836="boat"),INDEX(Rate!$B$4:$M$25,MATCH('Line&amp;Pheonix'!N2836,Rate!$A$4:$A$25,0),MATCH('Line&amp;Pheonix'!L2836,Rate!$B$3:$M$3,0))*O2836*0.8,INDEX(Rate!$B$4:$M$25,MATCH('Line&amp;Pheonix'!N2836,Rate!$A$4:$A$25,0),MATCH('Line&amp;Pheonix'!L2836,Rate!$B$3:$M$3,0))*O2836)),"")</f>
        <v/>
      </c>
      <c r="T2836" s="42" t="str">
        <f t="shared" si="139"/>
        <v/>
      </c>
    </row>
    <row r="2837" spans="16:20">
      <c r="P2837" s="41" t="str">
        <f t="shared" si="137"/>
        <v/>
      </c>
      <c r="Q2837" s="41" t="str">
        <f t="shared" si="138"/>
        <v/>
      </c>
      <c r="R2837" s="41" t="str">
        <f>IFERROR(IF(K2837="handling and wharfage",SUM(P2837:Q2837),IF(OR(K2837="tank",K2837="car",K2837="boat"),INDEX(Rate!$B$4:$M$25,MATCH('Line&amp;Pheonix'!N2837,Rate!$A$4:$A$25,0),MATCH('Line&amp;Pheonix'!L2837,Rate!$B$3:$M$3,0))*O2837*0.8,INDEX(Rate!$B$4:$M$25,MATCH('Line&amp;Pheonix'!N2837,Rate!$A$4:$A$25,0),MATCH('Line&amp;Pheonix'!L2837,Rate!$B$3:$M$3,0))*O2837)),"")</f>
        <v/>
      </c>
      <c r="T2837" s="42" t="str">
        <f t="shared" si="139"/>
        <v/>
      </c>
    </row>
    <row r="2838" spans="16:20">
      <c r="P2838" s="41" t="str">
        <f t="shared" si="137"/>
        <v/>
      </c>
      <c r="Q2838" s="41" t="str">
        <f t="shared" si="138"/>
        <v/>
      </c>
      <c r="R2838" s="41" t="str">
        <f>IFERROR(IF(K2838="handling and wharfage",SUM(P2838:Q2838),IF(OR(K2838="tank",K2838="car",K2838="boat"),INDEX(Rate!$B$4:$M$25,MATCH('Line&amp;Pheonix'!N2838,Rate!$A$4:$A$25,0),MATCH('Line&amp;Pheonix'!L2838,Rate!$B$3:$M$3,0))*O2838*0.8,INDEX(Rate!$B$4:$M$25,MATCH('Line&amp;Pheonix'!N2838,Rate!$A$4:$A$25,0),MATCH('Line&amp;Pheonix'!L2838,Rate!$B$3:$M$3,0))*O2838)),"")</f>
        <v/>
      </c>
      <c r="T2838" s="42" t="str">
        <f t="shared" si="139"/>
        <v/>
      </c>
    </row>
    <row r="2839" spans="16:20">
      <c r="P2839" s="41" t="str">
        <f t="shared" si="137"/>
        <v/>
      </c>
      <c r="Q2839" s="41" t="str">
        <f t="shared" si="138"/>
        <v/>
      </c>
      <c r="R2839" s="41" t="str">
        <f>IFERROR(IF(K2839="handling and wharfage",SUM(P2839:Q2839),IF(OR(K2839="tank",K2839="car",K2839="boat"),INDEX(Rate!$B$4:$M$25,MATCH('Line&amp;Pheonix'!N2839,Rate!$A$4:$A$25,0),MATCH('Line&amp;Pheonix'!L2839,Rate!$B$3:$M$3,0))*O2839*0.8,INDEX(Rate!$B$4:$M$25,MATCH('Line&amp;Pheonix'!N2839,Rate!$A$4:$A$25,0),MATCH('Line&amp;Pheonix'!L2839,Rate!$B$3:$M$3,0))*O2839)),"")</f>
        <v/>
      </c>
      <c r="T2839" s="42" t="str">
        <f t="shared" si="139"/>
        <v/>
      </c>
    </row>
    <row r="2840" spans="16:20">
      <c r="P2840" s="41" t="str">
        <f t="shared" si="137"/>
        <v/>
      </c>
      <c r="Q2840" s="41" t="str">
        <f t="shared" si="138"/>
        <v/>
      </c>
      <c r="R2840" s="41" t="str">
        <f>IFERROR(IF(K2840="handling and wharfage",SUM(P2840:Q2840),IF(OR(K2840="tank",K2840="car",K2840="boat"),INDEX(Rate!$B$4:$M$25,MATCH('Line&amp;Pheonix'!N2840,Rate!$A$4:$A$25,0),MATCH('Line&amp;Pheonix'!L2840,Rate!$B$3:$M$3,0))*O2840*0.8,INDEX(Rate!$B$4:$M$25,MATCH('Line&amp;Pheonix'!N2840,Rate!$A$4:$A$25,0),MATCH('Line&amp;Pheonix'!L2840,Rate!$B$3:$M$3,0))*O2840)),"")</f>
        <v/>
      </c>
      <c r="T2840" s="42" t="str">
        <f t="shared" si="139"/>
        <v/>
      </c>
    </row>
    <row r="2841" spans="16:20">
      <c r="P2841" s="41" t="str">
        <f t="shared" si="137"/>
        <v/>
      </c>
      <c r="Q2841" s="41" t="str">
        <f t="shared" si="138"/>
        <v/>
      </c>
      <c r="R2841" s="41" t="str">
        <f>IFERROR(IF(K2841="handling and wharfage",SUM(P2841:Q2841),IF(OR(K2841="tank",K2841="car",K2841="boat"),INDEX(Rate!$B$4:$M$25,MATCH('Line&amp;Pheonix'!N2841,Rate!$A$4:$A$25,0),MATCH('Line&amp;Pheonix'!L2841,Rate!$B$3:$M$3,0))*O2841*0.8,INDEX(Rate!$B$4:$M$25,MATCH('Line&amp;Pheonix'!N2841,Rate!$A$4:$A$25,0),MATCH('Line&amp;Pheonix'!L2841,Rate!$B$3:$M$3,0))*O2841)),"")</f>
        <v/>
      </c>
      <c r="T2841" s="42" t="str">
        <f t="shared" si="139"/>
        <v/>
      </c>
    </row>
    <row r="2842" spans="16:20">
      <c r="P2842" s="41" t="str">
        <f t="shared" si="137"/>
        <v/>
      </c>
      <c r="Q2842" s="41" t="str">
        <f t="shared" si="138"/>
        <v/>
      </c>
      <c r="R2842" s="41" t="str">
        <f>IFERROR(IF(K2842="handling and wharfage",SUM(P2842:Q2842),IF(OR(K2842="tank",K2842="car",K2842="boat"),INDEX(Rate!$B$4:$M$25,MATCH('Line&amp;Pheonix'!N2842,Rate!$A$4:$A$25,0),MATCH('Line&amp;Pheonix'!L2842,Rate!$B$3:$M$3,0))*O2842*0.8,INDEX(Rate!$B$4:$M$25,MATCH('Line&amp;Pheonix'!N2842,Rate!$A$4:$A$25,0),MATCH('Line&amp;Pheonix'!L2842,Rate!$B$3:$M$3,0))*O2842)),"")</f>
        <v/>
      </c>
      <c r="T2842" s="42" t="str">
        <f t="shared" si="139"/>
        <v/>
      </c>
    </row>
    <row r="2843" spans="16:20">
      <c r="P2843" s="41" t="str">
        <f t="shared" si="137"/>
        <v/>
      </c>
      <c r="Q2843" s="41" t="str">
        <f t="shared" si="138"/>
        <v/>
      </c>
      <c r="R2843" s="41" t="str">
        <f>IFERROR(IF(K2843="handling and wharfage",SUM(P2843:Q2843),IF(OR(K2843="tank",K2843="car",K2843="boat"),INDEX(Rate!$B$4:$M$25,MATCH('Line&amp;Pheonix'!N2843,Rate!$A$4:$A$25,0),MATCH('Line&amp;Pheonix'!L2843,Rate!$B$3:$M$3,0))*O2843*0.8,INDEX(Rate!$B$4:$M$25,MATCH('Line&amp;Pheonix'!N2843,Rate!$A$4:$A$25,0),MATCH('Line&amp;Pheonix'!L2843,Rate!$B$3:$M$3,0))*O2843)),"")</f>
        <v/>
      </c>
      <c r="T2843" s="42" t="str">
        <f t="shared" si="139"/>
        <v/>
      </c>
    </row>
    <row r="2844" spans="16:20">
      <c r="P2844" s="41" t="str">
        <f t="shared" si="137"/>
        <v/>
      </c>
      <c r="Q2844" s="41" t="str">
        <f t="shared" si="138"/>
        <v/>
      </c>
      <c r="R2844" s="41" t="str">
        <f>IFERROR(IF(K2844="handling and wharfage",SUM(P2844:Q2844),IF(OR(K2844="tank",K2844="car",K2844="boat"),INDEX(Rate!$B$4:$M$25,MATCH('Line&amp;Pheonix'!N2844,Rate!$A$4:$A$25,0),MATCH('Line&amp;Pheonix'!L2844,Rate!$B$3:$M$3,0))*O2844*0.8,INDEX(Rate!$B$4:$M$25,MATCH('Line&amp;Pheonix'!N2844,Rate!$A$4:$A$25,0),MATCH('Line&amp;Pheonix'!L2844,Rate!$B$3:$M$3,0))*O2844)),"")</f>
        <v/>
      </c>
      <c r="T2844" s="42" t="str">
        <f t="shared" si="139"/>
        <v/>
      </c>
    </row>
    <row r="2845" spans="16:20">
      <c r="P2845" s="41" t="str">
        <f t="shared" si="137"/>
        <v/>
      </c>
      <c r="Q2845" s="41" t="str">
        <f t="shared" si="138"/>
        <v/>
      </c>
      <c r="R2845" s="41" t="str">
        <f>IFERROR(IF(K2845="handling and wharfage",SUM(P2845:Q2845),IF(OR(K2845="tank",K2845="car",K2845="boat"),INDEX(Rate!$B$4:$M$25,MATCH('Line&amp;Pheonix'!N2845,Rate!$A$4:$A$25,0),MATCH('Line&amp;Pheonix'!L2845,Rate!$B$3:$M$3,0))*O2845*0.8,INDEX(Rate!$B$4:$M$25,MATCH('Line&amp;Pheonix'!N2845,Rate!$A$4:$A$25,0),MATCH('Line&amp;Pheonix'!L2845,Rate!$B$3:$M$3,0))*O2845)),"")</f>
        <v/>
      </c>
      <c r="T2845" s="42" t="str">
        <f t="shared" si="139"/>
        <v/>
      </c>
    </row>
    <row r="2846" spans="16:20">
      <c r="P2846" s="41" t="str">
        <f t="shared" si="137"/>
        <v/>
      </c>
      <c r="Q2846" s="41" t="str">
        <f t="shared" si="138"/>
        <v/>
      </c>
      <c r="R2846" s="41" t="str">
        <f>IFERROR(IF(K2846="handling and wharfage",SUM(P2846:Q2846),IF(OR(K2846="tank",K2846="car",K2846="boat"),INDEX(Rate!$B$4:$M$25,MATCH('Line&amp;Pheonix'!N2846,Rate!$A$4:$A$25,0),MATCH('Line&amp;Pheonix'!L2846,Rate!$B$3:$M$3,0))*O2846*0.8,INDEX(Rate!$B$4:$M$25,MATCH('Line&amp;Pheonix'!N2846,Rate!$A$4:$A$25,0),MATCH('Line&amp;Pheonix'!L2846,Rate!$B$3:$M$3,0))*O2846)),"")</f>
        <v/>
      </c>
      <c r="T2846" s="42" t="str">
        <f t="shared" si="139"/>
        <v/>
      </c>
    </row>
    <row r="2847" spans="16:20">
      <c r="P2847" s="41" t="str">
        <f t="shared" si="137"/>
        <v/>
      </c>
      <c r="Q2847" s="41" t="str">
        <f t="shared" si="138"/>
        <v/>
      </c>
      <c r="R2847" s="41" t="str">
        <f>IFERROR(IF(K2847="handling and wharfage",SUM(P2847:Q2847),IF(OR(K2847="tank",K2847="car",K2847="boat"),INDEX(Rate!$B$4:$M$25,MATCH('Line&amp;Pheonix'!N2847,Rate!$A$4:$A$25,0),MATCH('Line&amp;Pheonix'!L2847,Rate!$B$3:$M$3,0))*O2847*0.8,INDEX(Rate!$B$4:$M$25,MATCH('Line&amp;Pheonix'!N2847,Rate!$A$4:$A$25,0),MATCH('Line&amp;Pheonix'!L2847,Rate!$B$3:$M$3,0))*O2847)),"")</f>
        <v/>
      </c>
      <c r="T2847" s="42" t="str">
        <f t="shared" si="139"/>
        <v/>
      </c>
    </row>
    <row r="2848" spans="16:20">
      <c r="P2848" s="41" t="str">
        <f t="shared" si="137"/>
        <v/>
      </c>
      <c r="Q2848" s="41" t="str">
        <f t="shared" si="138"/>
        <v/>
      </c>
      <c r="R2848" s="41" t="str">
        <f>IFERROR(IF(K2848="handling and wharfage",SUM(P2848:Q2848),IF(OR(K2848="tank",K2848="car",K2848="boat"),INDEX(Rate!$B$4:$M$25,MATCH('Line&amp;Pheonix'!N2848,Rate!$A$4:$A$25,0),MATCH('Line&amp;Pheonix'!L2848,Rate!$B$3:$M$3,0))*O2848*0.8,INDEX(Rate!$B$4:$M$25,MATCH('Line&amp;Pheonix'!N2848,Rate!$A$4:$A$25,0),MATCH('Line&amp;Pheonix'!L2848,Rate!$B$3:$M$3,0))*O2848)),"")</f>
        <v/>
      </c>
      <c r="T2848" s="42" t="str">
        <f t="shared" si="139"/>
        <v/>
      </c>
    </row>
    <row r="2849" spans="16:20">
      <c r="P2849" s="41" t="str">
        <f t="shared" si="137"/>
        <v/>
      </c>
      <c r="Q2849" s="41" t="str">
        <f t="shared" si="138"/>
        <v/>
      </c>
      <c r="R2849" s="41" t="str">
        <f>IFERROR(IF(K2849="handling and wharfage",SUM(P2849:Q2849),IF(OR(K2849="tank",K2849="car",K2849="boat"),INDEX(Rate!$B$4:$M$25,MATCH('Line&amp;Pheonix'!N2849,Rate!$A$4:$A$25,0),MATCH('Line&amp;Pheonix'!L2849,Rate!$B$3:$M$3,0))*O2849*0.8,INDEX(Rate!$B$4:$M$25,MATCH('Line&amp;Pheonix'!N2849,Rate!$A$4:$A$25,0),MATCH('Line&amp;Pheonix'!L2849,Rate!$B$3:$M$3,0))*O2849)),"")</f>
        <v/>
      </c>
      <c r="T2849" s="42" t="str">
        <f t="shared" si="139"/>
        <v/>
      </c>
    </row>
    <row r="2850" spans="16:20">
      <c r="P2850" s="41" t="str">
        <f t="shared" si="137"/>
        <v/>
      </c>
      <c r="Q2850" s="41" t="str">
        <f t="shared" si="138"/>
        <v/>
      </c>
      <c r="R2850" s="41" t="str">
        <f>IFERROR(IF(K2850="handling and wharfage",SUM(P2850:Q2850),IF(OR(K2850="tank",K2850="car",K2850="boat"),INDEX(Rate!$B$4:$M$25,MATCH('Line&amp;Pheonix'!N2850,Rate!$A$4:$A$25,0),MATCH('Line&amp;Pheonix'!L2850,Rate!$B$3:$M$3,0))*O2850*0.8,INDEX(Rate!$B$4:$M$25,MATCH('Line&amp;Pheonix'!N2850,Rate!$A$4:$A$25,0),MATCH('Line&amp;Pheonix'!L2850,Rate!$B$3:$M$3,0))*O2850)),"")</f>
        <v/>
      </c>
      <c r="T2850" s="42" t="str">
        <f t="shared" si="139"/>
        <v/>
      </c>
    </row>
    <row r="2851" spans="16:20">
      <c r="P2851" s="41" t="str">
        <f t="shared" si="137"/>
        <v/>
      </c>
      <c r="Q2851" s="41" t="str">
        <f t="shared" si="138"/>
        <v/>
      </c>
      <c r="R2851" s="41" t="str">
        <f>IFERROR(IF(K2851="handling and wharfage",SUM(P2851:Q2851),IF(OR(K2851="tank",K2851="car",K2851="boat"),INDEX(Rate!$B$4:$M$25,MATCH('Line&amp;Pheonix'!N2851,Rate!$A$4:$A$25,0),MATCH('Line&amp;Pheonix'!L2851,Rate!$B$3:$M$3,0))*O2851*0.8,INDEX(Rate!$B$4:$M$25,MATCH('Line&amp;Pheonix'!N2851,Rate!$A$4:$A$25,0),MATCH('Line&amp;Pheonix'!L2851,Rate!$B$3:$M$3,0))*O2851)),"")</f>
        <v/>
      </c>
      <c r="T2851" s="42" t="str">
        <f t="shared" si="139"/>
        <v/>
      </c>
    </row>
    <row r="2852" spans="16:20">
      <c r="P2852" s="41" t="str">
        <f t="shared" si="137"/>
        <v/>
      </c>
      <c r="Q2852" s="41" t="str">
        <f t="shared" si="138"/>
        <v/>
      </c>
      <c r="R2852" s="41" t="str">
        <f>IFERROR(IF(K2852="handling and wharfage",SUM(P2852:Q2852),IF(OR(K2852="tank",K2852="car",K2852="boat"),INDEX(Rate!$B$4:$M$25,MATCH('Line&amp;Pheonix'!N2852,Rate!$A$4:$A$25,0),MATCH('Line&amp;Pheonix'!L2852,Rate!$B$3:$M$3,0))*O2852*0.8,INDEX(Rate!$B$4:$M$25,MATCH('Line&amp;Pheonix'!N2852,Rate!$A$4:$A$25,0),MATCH('Line&amp;Pheonix'!L2852,Rate!$B$3:$M$3,0))*O2852)),"")</f>
        <v/>
      </c>
      <c r="T2852" s="42" t="str">
        <f t="shared" si="139"/>
        <v/>
      </c>
    </row>
    <row r="2853" spans="16:20">
      <c r="P2853" s="41" t="str">
        <f t="shared" si="137"/>
        <v/>
      </c>
      <c r="Q2853" s="41" t="str">
        <f t="shared" si="138"/>
        <v/>
      </c>
      <c r="R2853" s="41" t="str">
        <f>IFERROR(IF(K2853="handling and wharfage",SUM(P2853:Q2853),IF(OR(K2853="tank",K2853="car",K2853="boat"),INDEX(Rate!$B$4:$M$25,MATCH('Line&amp;Pheonix'!N2853,Rate!$A$4:$A$25,0),MATCH('Line&amp;Pheonix'!L2853,Rate!$B$3:$M$3,0))*O2853*0.8,INDEX(Rate!$B$4:$M$25,MATCH('Line&amp;Pheonix'!N2853,Rate!$A$4:$A$25,0),MATCH('Line&amp;Pheonix'!L2853,Rate!$B$3:$M$3,0))*O2853)),"")</f>
        <v/>
      </c>
      <c r="T2853" s="42" t="str">
        <f t="shared" si="139"/>
        <v/>
      </c>
    </row>
    <row r="2854" spans="16:20">
      <c r="P2854" s="41" t="str">
        <f t="shared" si="137"/>
        <v/>
      </c>
      <c r="Q2854" s="41" t="str">
        <f t="shared" si="138"/>
        <v/>
      </c>
      <c r="R2854" s="41" t="str">
        <f>IFERROR(IF(K2854="handling and wharfage",SUM(P2854:Q2854),IF(OR(K2854="tank",K2854="car",K2854="boat"),INDEX(Rate!$B$4:$M$25,MATCH('Line&amp;Pheonix'!N2854,Rate!$A$4:$A$25,0),MATCH('Line&amp;Pheonix'!L2854,Rate!$B$3:$M$3,0))*O2854*0.8,INDEX(Rate!$B$4:$M$25,MATCH('Line&amp;Pheonix'!N2854,Rate!$A$4:$A$25,0),MATCH('Line&amp;Pheonix'!L2854,Rate!$B$3:$M$3,0))*O2854)),"")</f>
        <v/>
      </c>
      <c r="T2854" s="42" t="str">
        <f t="shared" si="139"/>
        <v/>
      </c>
    </row>
    <row r="2855" spans="16:20">
      <c r="P2855" s="41" t="str">
        <f t="shared" si="137"/>
        <v/>
      </c>
      <c r="Q2855" s="41" t="str">
        <f t="shared" si="138"/>
        <v/>
      </c>
      <c r="R2855" s="41" t="str">
        <f>IFERROR(IF(K2855="handling and wharfage",SUM(P2855:Q2855),IF(OR(K2855="tank",K2855="car",K2855="boat"),INDEX(Rate!$B$4:$M$25,MATCH('Line&amp;Pheonix'!N2855,Rate!$A$4:$A$25,0),MATCH('Line&amp;Pheonix'!L2855,Rate!$B$3:$M$3,0))*O2855*0.8,INDEX(Rate!$B$4:$M$25,MATCH('Line&amp;Pheonix'!N2855,Rate!$A$4:$A$25,0),MATCH('Line&amp;Pheonix'!L2855,Rate!$B$3:$M$3,0))*O2855)),"")</f>
        <v/>
      </c>
      <c r="T2855" s="42" t="str">
        <f t="shared" si="139"/>
        <v/>
      </c>
    </row>
    <row r="2856" spans="16:20">
      <c r="P2856" s="41" t="str">
        <f t="shared" si="137"/>
        <v/>
      </c>
      <c r="Q2856" s="41" t="str">
        <f t="shared" si="138"/>
        <v/>
      </c>
      <c r="R2856" s="41" t="str">
        <f>IFERROR(IF(K2856="handling and wharfage",SUM(P2856:Q2856),IF(OR(K2856="tank",K2856="car",K2856="boat"),INDEX(Rate!$B$4:$M$25,MATCH('Line&amp;Pheonix'!N2856,Rate!$A$4:$A$25,0),MATCH('Line&amp;Pheonix'!L2856,Rate!$B$3:$M$3,0))*O2856*0.8,INDEX(Rate!$B$4:$M$25,MATCH('Line&amp;Pheonix'!N2856,Rate!$A$4:$A$25,0),MATCH('Line&amp;Pheonix'!L2856,Rate!$B$3:$M$3,0))*O2856)),"")</f>
        <v/>
      </c>
      <c r="T2856" s="42" t="str">
        <f t="shared" si="139"/>
        <v/>
      </c>
    </row>
    <row r="2857" spans="16:20">
      <c r="P2857" s="41" t="str">
        <f t="shared" si="137"/>
        <v/>
      </c>
      <c r="Q2857" s="41" t="str">
        <f t="shared" si="138"/>
        <v/>
      </c>
      <c r="R2857" s="41" t="str">
        <f>IFERROR(IF(K2857="handling and wharfage",SUM(P2857:Q2857),IF(OR(K2857="tank",K2857="car",K2857="boat"),INDEX(Rate!$B$4:$M$25,MATCH('Line&amp;Pheonix'!N2857,Rate!$A$4:$A$25,0),MATCH('Line&amp;Pheonix'!L2857,Rate!$B$3:$M$3,0))*O2857*0.8,INDEX(Rate!$B$4:$M$25,MATCH('Line&amp;Pheonix'!N2857,Rate!$A$4:$A$25,0),MATCH('Line&amp;Pheonix'!L2857,Rate!$B$3:$M$3,0))*O2857)),"")</f>
        <v/>
      </c>
      <c r="T2857" s="42" t="str">
        <f t="shared" si="139"/>
        <v/>
      </c>
    </row>
    <row r="2858" spans="16:20">
      <c r="P2858" s="41" t="str">
        <f t="shared" si="137"/>
        <v/>
      </c>
      <c r="Q2858" s="41" t="str">
        <f t="shared" si="138"/>
        <v/>
      </c>
      <c r="R2858" s="41" t="str">
        <f>IFERROR(IF(K2858="handling and wharfage",SUM(P2858:Q2858),IF(OR(K2858="tank",K2858="car",K2858="boat"),INDEX(Rate!$B$4:$M$25,MATCH('Line&amp;Pheonix'!N2858,Rate!$A$4:$A$25,0),MATCH('Line&amp;Pheonix'!L2858,Rate!$B$3:$M$3,0))*O2858*0.8,INDEX(Rate!$B$4:$M$25,MATCH('Line&amp;Pheonix'!N2858,Rate!$A$4:$A$25,0),MATCH('Line&amp;Pheonix'!L2858,Rate!$B$3:$M$3,0))*O2858)),"")</f>
        <v/>
      </c>
      <c r="T2858" s="42" t="str">
        <f t="shared" si="139"/>
        <v/>
      </c>
    </row>
    <row r="2859" spans="16:20">
      <c r="P2859" s="41" t="str">
        <f t="shared" si="137"/>
        <v/>
      </c>
      <c r="Q2859" s="41" t="str">
        <f t="shared" si="138"/>
        <v/>
      </c>
      <c r="R2859" s="41" t="str">
        <f>IFERROR(IF(K2859="handling and wharfage",SUM(P2859:Q2859),IF(OR(K2859="tank",K2859="car",K2859="boat"),INDEX(Rate!$B$4:$M$25,MATCH('Line&amp;Pheonix'!N2859,Rate!$A$4:$A$25,0),MATCH('Line&amp;Pheonix'!L2859,Rate!$B$3:$M$3,0))*O2859*0.8,INDEX(Rate!$B$4:$M$25,MATCH('Line&amp;Pheonix'!N2859,Rate!$A$4:$A$25,0),MATCH('Line&amp;Pheonix'!L2859,Rate!$B$3:$M$3,0))*O2859)),"")</f>
        <v/>
      </c>
      <c r="T2859" s="42" t="str">
        <f t="shared" si="139"/>
        <v/>
      </c>
    </row>
    <row r="2860" spans="16:20">
      <c r="P2860" s="41" t="str">
        <f t="shared" si="137"/>
        <v/>
      </c>
      <c r="Q2860" s="41" t="str">
        <f t="shared" si="138"/>
        <v/>
      </c>
      <c r="R2860" s="41" t="str">
        <f>IFERROR(IF(K2860="handling and wharfage",SUM(P2860:Q2860),IF(OR(K2860="tank",K2860="car",K2860="boat"),INDEX(Rate!$B$4:$M$25,MATCH('Line&amp;Pheonix'!N2860,Rate!$A$4:$A$25,0),MATCH('Line&amp;Pheonix'!L2860,Rate!$B$3:$M$3,0))*O2860*0.8,INDEX(Rate!$B$4:$M$25,MATCH('Line&amp;Pheonix'!N2860,Rate!$A$4:$A$25,0),MATCH('Line&amp;Pheonix'!L2860,Rate!$B$3:$M$3,0))*O2860)),"")</f>
        <v/>
      </c>
      <c r="T2860" s="42" t="str">
        <f t="shared" si="139"/>
        <v/>
      </c>
    </row>
    <row r="2861" spans="16:20">
      <c r="P2861" s="41" t="str">
        <f t="shared" si="137"/>
        <v/>
      </c>
      <c r="Q2861" s="41" t="str">
        <f t="shared" si="138"/>
        <v/>
      </c>
      <c r="R2861" s="41" t="str">
        <f>IFERROR(IF(K2861="handling and wharfage",SUM(P2861:Q2861),IF(OR(K2861="tank",K2861="car",K2861="boat"),INDEX(Rate!$B$4:$M$25,MATCH('Line&amp;Pheonix'!N2861,Rate!$A$4:$A$25,0),MATCH('Line&amp;Pheonix'!L2861,Rate!$B$3:$M$3,0))*O2861*0.8,INDEX(Rate!$B$4:$M$25,MATCH('Line&amp;Pheonix'!N2861,Rate!$A$4:$A$25,0),MATCH('Line&amp;Pheonix'!L2861,Rate!$B$3:$M$3,0))*O2861)),"")</f>
        <v/>
      </c>
      <c r="T2861" s="42" t="str">
        <f t="shared" si="139"/>
        <v/>
      </c>
    </row>
    <row r="2862" spans="16:20">
      <c r="P2862" s="41" t="str">
        <f t="shared" si="137"/>
        <v/>
      </c>
      <c r="Q2862" s="41" t="str">
        <f t="shared" si="138"/>
        <v/>
      </c>
      <c r="R2862" s="41" t="str">
        <f>IFERROR(IF(K2862="handling and wharfage",SUM(P2862:Q2862),IF(OR(K2862="tank",K2862="car",K2862="boat"),INDEX(Rate!$B$4:$M$25,MATCH('Line&amp;Pheonix'!N2862,Rate!$A$4:$A$25,0),MATCH('Line&amp;Pheonix'!L2862,Rate!$B$3:$M$3,0))*O2862*0.8,INDEX(Rate!$B$4:$M$25,MATCH('Line&amp;Pheonix'!N2862,Rate!$A$4:$A$25,0),MATCH('Line&amp;Pheonix'!L2862,Rate!$B$3:$M$3,0))*O2862)),"")</f>
        <v/>
      </c>
      <c r="T2862" s="42" t="str">
        <f t="shared" si="139"/>
        <v/>
      </c>
    </row>
    <row r="2863" spans="16:20">
      <c r="P2863" s="41" t="str">
        <f t="shared" si="137"/>
        <v/>
      </c>
      <c r="Q2863" s="41" t="str">
        <f t="shared" si="138"/>
        <v/>
      </c>
      <c r="R2863" s="41" t="str">
        <f>IFERROR(IF(K2863="handling and wharfage",SUM(P2863:Q2863),IF(OR(K2863="tank",K2863="car",K2863="boat"),INDEX(Rate!$B$4:$M$25,MATCH('Line&amp;Pheonix'!N2863,Rate!$A$4:$A$25,0),MATCH('Line&amp;Pheonix'!L2863,Rate!$B$3:$M$3,0))*O2863*0.8,INDEX(Rate!$B$4:$M$25,MATCH('Line&amp;Pheonix'!N2863,Rate!$A$4:$A$25,0),MATCH('Line&amp;Pheonix'!L2863,Rate!$B$3:$M$3,0))*O2863)),"")</f>
        <v/>
      </c>
      <c r="T2863" s="42" t="str">
        <f t="shared" si="139"/>
        <v/>
      </c>
    </row>
    <row r="2864" spans="16:20">
      <c r="P2864" s="41" t="str">
        <f t="shared" si="137"/>
        <v/>
      </c>
      <c r="Q2864" s="41" t="str">
        <f t="shared" si="138"/>
        <v/>
      </c>
      <c r="R2864" s="41" t="str">
        <f>IFERROR(IF(K2864="handling and wharfage",SUM(P2864:Q2864),IF(OR(K2864="tank",K2864="car",K2864="boat"),INDEX(Rate!$B$4:$M$25,MATCH('Line&amp;Pheonix'!N2864,Rate!$A$4:$A$25,0),MATCH('Line&amp;Pheonix'!L2864,Rate!$B$3:$M$3,0))*O2864*0.8,INDEX(Rate!$B$4:$M$25,MATCH('Line&amp;Pheonix'!N2864,Rate!$A$4:$A$25,0),MATCH('Line&amp;Pheonix'!L2864,Rate!$B$3:$M$3,0))*O2864)),"")</f>
        <v/>
      </c>
      <c r="T2864" s="42" t="str">
        <f t="shared" si="139"/>
        <v/>
      </c>
    </row>
    <row r="2865" spans="16:20">
      <c r="P2865" s="41" t="str">
        <f t="shared" si="137"/>
        <v/>
      </c>
      <c r="Q2865" s="41" t="str">
        <f t="shared" si="138"/>
        <v/>
      </c>
      <c r="R2865" s="41" t="str">
        <f>IFERROR(IF(K2865="handling and wharfage",SUM(P2865:Q2865),IF(OR(K2865="tank",K2865="car",K2865="boat"),INDEX(Rate!$B$4:$M$25,MATCH('Line&amp;Pheonix'!N2865,Rate!$A$4:$A$25,0),MATCH('Line&amp;Pheonix'!L2865,Rate!$B$3:$M$3,0))*O2865*0.8,INDEX(Rate!$B$4:$M$25,MATCH('Line&amp;Pheonix'!N2865,Rate!$A$4:$A$25,0),MATCH('Line&amp;Pheonix'!L2865,Rate!$B$3:$M$3,0))*O2865)),"")</f>
        <v/>
      </c>
      <c r="T2865" s="42" t="str">
        <f t="shared" si="139"/>
        <v/>
      </c>
    </row>
    <row r="2866" spans="16:20">
      <c r="P2866" s="41" t="str">
        <f t="shared" ref="P2866:P2929" si="140">IF(OR(K2866="handling and wharfage",K2866="rau handling and wharfage"),O2866*42.1,"")</f>
        <v/>
      </c>
      <c r="Q2866" s="41" t="str">
        <f t="shared" ref="Q2866:Q2929" si="141">IF(K2866&lt;&gt;"handling and wharfage","",O2866*3.5)</f>
        <v/>
      </c>
      <c r="R2866" s="41" t="str">
        <f>IFERROR(IF(K2866="handling and wharfage",SUM(P2866:Q2866),IF(OR(K2866="tank",K2866="car",K2866="boat"),INDEX(Rate!$B$4:$M$25,MATCH('Line&amp;Pheonix'!N2866,Rate!$A$4:$A$25,0),MATCH('Line&amp;Pheonix'!L2866,Rate!$B$3:$M$3,0))*O2866*0.8,INDEX(Rate!$B$4:$M$25,MATCH('Line&amp;Pheonix'!N2866,Rate!$A$4:$A$25,0),MATCH('Line&amp;Pheonix'!L2866,Rate!$B$3:$M$3,0))*O2866)),"")</f>
        <v/>
      </c>
      <c r="T2866" s="42" t="str">
        <f t="shared" ref="T2866:T2929" si="142">IF(ISBLANK(K2866),"",IF(K2866&lt;&gt;"handling and wharfage","F0070000061A","E31180000331"))</f>
        <v/>
      </c>
    </row>
    <row r="2867" spans="16:20">
      <c r="P2867" s="41" t="str">
        <f t="shared" si="140"/>
        <v/>
      </c>
      <c r="Q2867" s="41" t="str">
        <f t="shared" si="141"/>
        <v/>
      </c>
      <c r="R2867" s="41" t="str">
        <f>IFERROR(IF(K2867="handling and wharfage",SUM(P2867:Q2867),IF(OR(K2867="tank",K2867="car",K2867="boat"),INDEX(Rate!$B$4:$M$25,MATCH('Line&amp;Pheonix'!N2867,Rate!$A$4:$A$25,0),MATCH('Line&amp;Pheonix'!L2867,Rate!$B$3:$M$3,0))*O2867*0.8,INDEX(Rate!$B$4:$M$25,MATCH('Line&amp;Pheonix'!N2867,Rate!$A$4:$A$25,0),MATCH('Line&amp;Pheonix'!L2867,Rate!$B$3:$M$3,0))*O2867)),"")</f>
        <v/>
      </c>
      <c r="T2867" s="42" t="str">
        <f t="shared" si="142"/>
        <v/>
      </c>
    </row>
    <row r="2868" spans="16:20">
      <c r="P2868" s="41" t="str">
        <f t="shared" si="140"/>
        <v/>
      </c>
      <c r="Q2868" s="41" t="str">
        <f t="shared" si="141"/>
        <v/>
      </c>
      <c r="R2868" s="41" t="str">
        <f>IFERROR(IF(K2868="handling and wharfage",SUM(P2868:Q2868),IF(OR(K2868="tank",K2868="car",K2868="boat"),INDEX(Rate!$B$4:$M$25,MATCH('Line&amp;Pheonix'!N2868,Rate!$A$4:$A$25,0),MATCH('Line&amp;Pheonix'!L2868,Rate!$B$3:$M$3,0))*O2868*0.8,INDEX(Rate!$B$4:$M$25,MATCH('Line&amp;Pheonix'!N2868,Rate!$A$4:$A$25,0),MATCH('Line&amp;Pheonix'!L2868,Rate!$B$3:$M$3,0))*O2868)),"")</f>
        <v/>
      </c>
      <c r="T2868" s="42" t="str">
        <f t="shared" si="142"/>
        <v/>
      </c>
    </row>
    <row r="2869" spans="16:20">
      <c r="P2869" s="41" t="str">
        <f t="shared" si="140"/>
        <v/>
      </c>
      <c r="Q2869" s="41" t="str">
        <f t="shared" si="141"/>
        <v/>
      </c>
      <c r="R2869" s="41" t="str">
        <f>IFERROR(IF(K2869="handling and wharfage",SUM(P2869:Q2869),IF(OR(K2869="tank",K2869="car",K2869="boat"),INDEX(Rate!$B$4:$M$25,MATCH('Line&amp;Pheonix'!N2869,Rate!$A$4:$A$25,0),MATCH('Line&amp;Pheonix'!L2869,Rate!$B$3:$M$3,0))*O2869*0.8,INDEX(Rate!$B$4:$M$25,MATCH('Line&amp;Pheonix'!N2869,Rate!$A$4:$A$25,0),MATCH('Line&amp;Pheonix'!L2869,Rate!$B$3:$M$3,0))*O2869)),"")</f>
        <v/>
      </c>
      <c r="T2869" s="42" t="str">
        <f t="shared" si="142"/>
        <v/>
      </c>
    </row>
    <row r="2870" spans="16:20">
      <c r="P2870" s="41" t="str">
        <f t="shared" si="140"/>
        <v/>
      </c>
      <c r="Q2870" s="41" t="str">
        <f t="shared" si="141"/>
        <v/>
      </c>
      <c r="R2870" s="41" t="str">
        <f>IFERROR(IF(K2870="handling and wharfage",SUM(P2870:Q2870),IF(OR(K2870="tank",K2870="car",K2870="boat"),INDEX(Rate!$B$4:$M$25,MATCH('Line&amp;Pheonix'!N2870,Rate!$A$4:$A$25,0),MATCH('Line&amp;Pheonix'!L2870,Rate!$B$3:$M$3,0))*O2870*0.8,INDEX(Rate!$B$4:$M$25,MATCH('Line&amp;Pheonix'!N2870,Rate!$A$4:$A$25,0),MATCH('Line&amp;Pheonix'!L2870,Rate!$B$3:$M$3,0))*O2870)),"")</f>
        <v/>
      </c>
      <c r="T2870" s="42" t="str">
        <f t="shared" si="142"/>
        <v/>
      </c>
    </row>
    <row r="2871" spans="16:20">
      <c r="P2871" s="41" t="str">
        <f t="shared" si="140"/>
        <v/>
      </c>
      <c r="Q2871" s="41" t="str">
        <f t="shared" si="141"/>
        <v/>
      </c>
      <c r="R2871" s="41" t="str">
        <f>IFERROR(IF(K2871="handling and wharfage",SUM(P2871:Q2871),IF(OR(K2871="tank",K2871="car",K2871="boat"),INDEX(Rate!$B$4:$M$25,MATCH('Line&amp;Pheonix'!N2871,Rate!$A$4:$A$25,0),MATCH('Line&amp;Pheonix'!L2871,Rate!$B$3:$M$3,0))*O2871*0.8,INDEX(Rate!$B$4:$M$25,MATCH('Line&amp;Pheonix'!N2871,Rate!$A$4:$A$25,0),MATCH('Line&amp;Pheonix'!L2871,Rate!$B$3:$M$3,0))*O2871)),"")</f>
        <v/>
      </c>
      <c r="T2871" s="42" t="str">
        <f t="shared" si="142"/>
        <v/>
      </c>
    </row>
    <row r="2872" spans="16:20">
      <c r="P2872" s="41" t="str">
        <f t="shared" si="140"/>
        <v/>
      </c>
      <c r="Q2872" s="41" t="str">
        <f t="shared" si="141"/>
        <v/>
      </c>
      <c r="R2872" s="41" t="str">
        <f>IFERROR(IF(K2872="handling and wharfage",SUM(P2872:Q2872),IF(OR(K2872="tank",K2872="car",K2872="boat"),INDEX(Rate!$B$4:$M$25,MATCH('Line&amp;Pheonix'!N2872,Rate!$A$4:$A$25,0),MATCH('Line&amp;Pheonix'!L2872,Rate!$B$3:$M$3,0))*O2872*0.8,INDEX(Rate!$B$4:$M$25,MATCH('Line&amp;Pheonix'!N2872,Rate!$A$4:$A$25,0),MATCH('Line&amp;Pheonix'!L2872,Rate!$B$3:$M$3,0))*O2872)),"")</f>
        <v/>
      </c>
      <c r="T2872" s="42" t="str">
        <f t="shared" si="142"/>
        <v/>
      </c>
    </row>
    <row r="2873" spans="16:20">
      <c r="P2873" s="41" t="str">
        <f t="shared" si="140"/>
        <v/>
      </c>
      <c r="Q2873" s="41" t="str">
        <f t="shared" si="141"/>
        <v/>
      </c>
      <c r="R2873" s="41" t="str">
        <f>IFERROR(IF(K2873="handling and wharfage",SUM(P2873:Q2873),IF(OR(K2873="tank",K2873="car",K2873="boat"),INDEX(Rate!$B$4:$M$25,MATCH('Line&amp;Pheonix'!N2873,Rate!$A$4:$A$25,0),MATCH('Line&amp;Pheonix'!L2873,Rate!$B$3:$M$3,0))*O2873*0.8,INDEX(Rate!$B$4:$M$25,MATCH('Line&amp;Pheonix'!N2873,Rate!$A$4:$A$25,0),MATCH('Line&amp;Pheonix'!L2873,Rate!$B$3:$M$3,0))*O2873)),"")</f>
        <v/>
      </c>
      <c r="T2873" s="42" t="str">
        <f t="shared" si="142"/>
        <v/>
      </c>
    </row>
    <row r="2874" spans="16:20">
      <c r="P2874" s="41" t="str">
        <f t="shared" si="140"/>
        <v/>
      </c>
      <c r="Q2874" s="41" t="str">
        <f t="shared" si="141"/>
        <v/>
      </c>
      <c r="R2874" s="41" t="str">
        <f>IFERROR(IF(K2874="handling and wharfage",SUM(P2874:Q2874),IF(OR(K2874="tank",K2874="car",K2874="boat"),INDEX(Rate!$B$4:$M$25,MATCH('Line&amp;Pheonix'!N2874,Rate!$A$4:$A$25,0),MATCH('Line&amp;Pheonix'!L2874,Rate!$B$3:$M$3,0))*O2874*0.8,INDEX(Rate!$B$4:$M$25,MATCH('Line&amp;Pheonix'!N2874,Rate!$A$4:$A$25,0),MATCH('Line&amp;Pheonix'!L2874,Rate!$B$3:$M$3,0))*O2874)),"")</f>
        <v/>
      </c>
      <c r="T2874" s="42" t="str">
        <f t="shared" si="142"/>
        <v/>
      </c>
    </row>
    <row r="2875" spans="16:20">
      <c r="P2875" s="41" t="str">
        <f t="shared" si="140"/>
        <v/>
      </c>
      <c r="Q2875" s="41" t="str">
        <f t="shared" si="141"/>
        <v/>
      </c>
      <c r="R2875" s="41" t="str">
        <f>IFERROR(IF(K2875="handling and wharfage",SUM(P2875:Q2875),IF(OR(K2875="tank",K2875="car",K2875="boat"),INDEX(Rate!$B$4:$M$25,MATCH('Line&amp;Pheonix'!N2875,Rate!$A$4:$A$25,0),MATCH('Line&amp;Pheonix'!L2875,Rate!$B$3:$M$3,0))*O2875*0.8,INDEX(Rate!$B$4:$M$25,MATCH('Line&amp;Pheonix'!N2875,Rate!$A$4:$A$25,0),MATCH('Line&amp;Pheonix'!L2875,Rate!$B$3:$M$3,0))*O2875)),"")</f>
        <v/>
      </c>
      <c r="T2875" s="42" t="str">
        <f t="shared" si="142"/>
        <v/>
      </c>
    </row>
    <row r="2876" spans="16:20">
      <c r="P2876" s="41" t="str">
        <f t="shared" si="140"/>
        <v/>
      </c>
      <c r="Q2876" s="41" t="str">
        <f t="shared" si="141"/>
        <v/>
      </c>
      <c r="R2876" s="41" t="str">
        <f>IFERROR(IF(K2876="handling and wharfage",SUM(P2876:Q2876),IF(OR(K2876="tank",K2876="car",K2876="boat"),INDEX(Rate!$B$4:$M$25,MATCH('Line&amp;Pheonix'!N2876,Rate!$A$4:$A$25,0),MATCH('Line&amp;Pheonix'!L2876,Rate!$B$3:$M$3,0))*O2876*0.8,INDEX(Rate!$B$4:$M$25,MATCH('Line&amp;Pheonix'!N2876,Rate!$A$4:$A$25,0),MATCH('Line&amp;Pheonix'!L2876,Rate!$B$3:$M$3,0))*O2876)),"")</f>
        <v/>
      </c>
      <c r="T2876" s="42" t="str">
        <f t="shared" si="142"/>
        <v/>
      </c>
    </row>
    <row r="2877" spans="16:20">
      <c r="P2877" s="41" t="str">
        <f t="shared" si="140"/>
        <v/>
      </c>
      <c r="Q2877" s="41" t="str">
        <f t="shared" si="141"/>
        <v/>
      </c>
      <c r="R2877" s="41" t="str">
        <f>IFERROR(IF(K2877="handling and wharfage",SUM(P2877:Q2877),IF(OR(K2877="tank",K2877="car",K2877="boat"),INDEX(Rate!$B$4:$M$25,MATCH('Line&amp;Pheonix'!N2877,Rate!$A$4:$A$25,0),MATCH('Line&amp;Pheonix'!L2877,Rate!$B$3:$M$3,0))*O2877*0.8,INDEX(Rate!$B$4:$M$25,MATCH('Line&amp;Pheonix'!N2877,Rate!$A$4:$A$25,0),MATCH('Line&amp;Pheonix'!L2877,Rate!$B$3:$M$3,0))*O2877)),"")</f>
        <v/>
      </c>
      <c r="T2877" s="42" t="str">
        <f t="shared" si="142"/>
        <v/>
      </c>
    </row>
    <row r="2878" spans="16:20">
      <c r="P2878" s="41" t="str">
        <f t="shared" si="140"/>
        <v/>
      </c>
      <c r="Q2878" s="41" t="str">
        <f t="shared" si="141"/>
        <v/>
      </c>
      <c r="R2878" s="41" t="str">
        <f>IFERROR(IF(K2878="handling and wharfage",SUM(P2878:Q2878),IF(OR(K2878="tank",K2878="car",K2878="boat"),INDEX(Rate!$B$4:$M$25,MATCH('Line&amp;Pheonix'!N2878,Rate!$A$4:$A$25,0),MATCH('Line&amp;Pheonix'!L2878,Rate!$B$3:$M$3,0))*O2878*0.8,INDEX(Rate!$B$4:$M$25,MATCH('Line&amp;Pheonix'!N2878,Rate!$A$4:$A$25,0),MATCH('Line&amp;Pheonix'!L2878,Rate!$B$3:$M$3,0))*O2878)),"")</f>
        <v/>
      </c>
      <c r="T2878" s="42" t="str">
        <f t="shared" si="142"/>
        <v/>
      </c>
    </row>
    <row r="2879" spans="16:20">
      <c r="P2879" s="41" t="str">
        <f t="shared" si="140"/>
        <v/>
      </c>
      <c r="Q2879" s="41" t="str">
        <f t="shared" si="141"/>
        <v/>
      </c>
      <c r="R2879" s="41" t="str">
        <f>IFERROR(IF(K2879="handling and wharfage",SUM(P2879:Q2879),IF(OR(K2879="tank",K2879="car",K2879="boat"),INDEX(Rate!$B$4:$M$25,MATCH('Line&amp;Pheonix'!N2879,Rate!$A$4:$A$25,0),MATCH('Line&amp;Pheonix'!L2879,Rate!$B$3:$M$3,0))*O2879*0.8,INDEX(Rate!$B$4:$M$25,MATCH('Line&amp;Pheonix'!N2879,Rate!$A$4:$A$25,0),MATCH('Line&amp;Pheonix'!L2879,Rate!$B$3:$M$3,0))*O2879)),"")</f>
        <v/>
      </c>
      <c r="T2879" s="42" t="str">
        <f t="shared" si="142"/>
        <v/>
      </c>
    </row>
    <row r="2880" spans="16:20">
      <c r="P2880" s="41" t="str">
        <f t="shared" si="140"/>
        <v/>
      </c>
      <c r="Q2880" s="41" t="str">
        <f t="shared" si="141"/>
        <v/>
      </c>
      <c r="R2880" s="41" t="str">
        <f>IFERROR(IF(K2880="handling and wharfage",SUM(P2880:Q2880),IF(OR(K2880="tank",K2880="car",K2880="boat"),INDEX(Rate!$B$4:$M$25,MATCH('Line&amp;Pheonix'!N2880,Rate!$A$4:$A$25,0),MATCH('Line&amp;Pheonix'!L2880,Rate!$B$3:$M$3,0))*O2880*0.8,INDEX(Rate!$B$4:$M$25,MATCH('Line&amp;Pheonix'!N2880,Rate!$A$4:$A$25,0),MATCH('Line&amp;Pheonix'!L2880,Rate!$B$3:$M$3,0))*O2880)),"")</f>
        <v/>
      </c>
      <c r="T2880" s="42" t="str">
        <f t="shared" si="142"/>
        <v/>
      </c>
    </row>
    <row r="2881" spans="16:20">
      <c r="P2881" s="41" t="str">
        <f t="shared" si="140"/>
        <v/>
      </c>
      <c r="Q2881" s="41" t="str">
        <f t="shared" si="141"/>
        <v/>
      </c>
      <c r="R2881" s="41" t="str">
        <f>IFERROR(IF(K2881="handling and wharfage",SUM(P2881:Q2881),IF(OR(K2881="tank",K2881="car",K2881="boat"),INDEX(Rate!$B$4:$M$25,MATCH('Line&amp;Pheonix'!N2881,Rate!$A$4:$A$25,0),MATCH('Line&amp;Pheonix'!L2881,Rate!$B$3:$M$3,0))*O2881*0.8,INDEX(Rate!$B$4:$M$25,MATCH('Line&amp;Pheonix'!N2881,Rate!$A$4:$A$25,0),MATCH('Line&amp;Pheonix'!L2881,Rate!$B$3:$M$3,0))*O2881)),"")</f>
        <v/>
      </c>
      <c r="T2881" s="42" t="str">
        <f t="shared" si="142"/>
        <v/>
      </c>
    </row>
    <row r="2882" spans="16:20">
      <c r="P2882" s="41" t="str">
        <f t="shared" si="140"/>
        <v/>
      </c>
      <c r="Q2882" s="41" t="str">
        <f t="shared" si="141"/>
        <v/>
      </c>
      <c r="R2882" s="41" t="str">
        <f>IFERROR(IF(K2882="handling and wharfage",SUM(P2882:Q2882),IF(OR(K2882="tank",K2882="car",K2882="boat"),INDEX(Rate!$B$4:$M$25,MATCH('Line&amp;Pheonix'!N2882,Rate!$A$4:$A$25,0),MATCH('Line&amp;Pheonix'!L2882,Rate!$B$3:$M$3,0))*O2882*0.8,INDEX(Rate!$B$4:$M$25,MATCH('Line&amp;Pheonix'!N2882,Rate!$A$4:$A$25,0),MATCH('Line&amp;Pheonix'!L2882,Rate!$B$3:$M$3,0))*O2882)),"")</f>
        <v/>
      </c>
      <c r="T2882" s="42" t="str">
        <f t="shared" si="142"/>
        <v/>
      </c>
    </row>
    <row r="2883" spans="16:20">
      <c r="P2883" s="41" t="str">
        <f t="shared" si="140"/>
        <v/>
      </c>
      <c r="Q2883" s="41" t="str">
        <f t="shared" si="141"/>
        <v/>
      </c>
      <c r="R2883" s="41" t="str">
        <f>IFERROR(IF(K2883="handling and wharfage",SUM(P2883:Q2883),IF(OR(K2883="tank",K2883="car",K2883="boat"),INDEX(Rate!$B$4:$M$25,MATCH('Line&amp;Pheonix'!N2883,Rate!$A$4:$A$25,0),MATCH('Line&amp;Pheonix'!L2883,Rate!$B$3:$M$3,0))*O2883*0.8,INDEX(Rate!$B$4:$M$25,MATCH('Line&amp;Pheonix'!N2883,Rate!$A$4:$A$25,0),MATCH('Line&amp;Pheonix'!L2883,Rate!$B$3:$M$3,0))*O2883)),"")</f>
        <v/>
      </c>
      <c r="T2883" s="42" t="str">
        <f t="shared" si="142"/>
        <v/>
      </c>
    </row>
    <row r="2884" spans="16:20">
      <c r="P2884" s="41" t="str">
        <f t="shared" si="140"/>
        <v/>
      </c>
      <c r="Q2884" s="41" t="str">
        <f t="shared" si="141"/>
        <v/>
      </c>
      <c r="R2884" s="41" t="str">
        <f>IFERROR(IF(K2884="handling and wharfage",SUM(P2884:Q2884),IF(OR(K2884="tank",K2884="car",K2884="boat"),INDEX(Rate!$B$4:$M$25,MATCH('Line&amp;Pheonix'!N2884,Rate!$A$4:$A$25,0),MATCH('Line&amp;Pheonix'!L2884,Rate!$B$3:$M$3,0))*O2884*0.8,INDEX(Rate!$B$4:$M$25,MATCH('Line&amp;Pheonix'!N2884,Rate!$A$4:$A$25,0),MATCH('Line&amp;Pheonix'!L2884,Rate!$B$3:$M$3,0))*O2884)),"")</f>
        <v/>
      </c>
      <c r="T2884" s="42" t="str">
        <f t="shared" si="142"/>
        <v/>
      </c>
    </row>
    <row r="2885" spans="16:20">
      <c r="P2885" s="41" t="str">
        <f t="shared" si="140"/>
        <v/>
      </c>
      <c r="Q2885" s="41" t="str">
        <f t="shared" si="141"/>
        <v/>
      </c>
      <c r="R2885" s="41" t="str">
        <f>IFERROR(IF(K2885="handling and wharfage",SUM(P2885:Q2885),IF(OR(K2885="tank",K2885="car",K2885="boat"),INDEX(Rate!$B$4:$M$25,MATCH('Line&amp;Pheonix'!N2885,Rate!$A$4:$A$25,0),MATCH('Line&amp;Pheonix'!L2885,Rate!$B$3:$M$3,0))*O2885*0.8,INDEX(Rate!$B$4:$M$25,MATCH('Line&amp;Pheonix'!N2885,Rate!$A$4:$A$25,0),MATCH('Line&amp;Pheonix'!L2885,Rate!$B$3:$M$3,0))*O2885)),"")</f>
        <v/>
      </c>
      <c r="T2885" s="42" t="str">
        <f t="shared" si="142"/>
        <v/>
      </c>
    </row>
    <row r="2886" spans="16:20">
      <c r="P2886" s="41" t="str">
        <f t="shared" si="140"/>
        <v/>
      </c>
      <c r="Q2886" s="41" t="str">
        <f t="shared" si="141"/>
        <v/>
      </c>
      <c r="R2886" s="41" t="str">
        <f>IFERROR(IF(K2886="handling and wharfage",SUM(P2886:Q2886),IF(OR(K2886="tank",K2886="car",K2886="boat"),INDEX(Rate!$B$4:$M$25,MATCH('Line&amp;Pheonix'!N2886,Rate!$A$4:$A$25,0),MATCH('Line&amp;Pheonix'!L2886,Rate!$B$3:$M$3,0))*O2886*0.8,INDEX(Rate!$B$4:$M$25,MATCH('Line&amp;Pheonix'!N2886,Rate!$A$4:$A$25,0),MATCH('Line&amp;Pheonix'!L2886,Rate!$B$3:$M$3,0))*O2886)),"")</f>
        <v/>
      </c>
      <c r="T2886" s="42" t="str">
        <f t="shared" si="142"/>
        <v/>
      </c>
    </row>
    <row r="2887" spans="16:20">
      <c r="P2887" s="41" t="str">
        <f t="shared" si="140"/>
        <v/>
      </c>
      <c r="Q2887" s="41" t="str">
        <f t="shared" si="141"/>
        <v/>
      </c>
      <c r="R2887" s="41" t="str">
        <f>IFERROR(IF(K2887="handling and wharfage",SUM(P2887:Q2887),IF(OR(K2887="tank",K2887="car",K2887="boat"),INDEX(Rate!$B$4:$M$25,MATCH('Line&amp;Pheonix'!N2887,Rate!$A$4:$A$25,0),MATCH('Line&amp;Pheonix'!L2887,Rate!$B$3:$M$3,0))*O2887*0.8,INDEX(Rate!$B$4:$M$25,MATCH('Line&amp;Pheonix'!N2887,Rate!$A$4:$A$25,0),MATCH('Line&amp;Pheonix'!L2887,Rate!$B$3:$M$3,0))*O2887)),"")</f>
        <v/>
      </c>
      <c r="T2887" s="42" t="str">
        <f t="shared" si="142"/>
        <v/>
      </c>
    </row>
    <row r="2888" spans="16:20">
      <c r="P2888" s="41" t="str">
        <f t="shared" si="140"/>
        <v/>
      </c>
      <c r="Q2888" s="41" t="str">
        <f t="shared" si="141"/>
        <v/>
      </c>
      <c r="R2888" s="41" t="str">
        <f>IFERROR(IF(K2888="handling and wharfage",SUM(P2888:Q2888),IF(OR(K2888="tank",K2888="car",K2888="boat"),INDEX(Rate!$B$4:$M$25,MATCH('Line&amp;Pheonix'!N2888,Rate!$A$4:$A$25,0),MATCH('Line&amp;Pheonix'!L2888,Rate!$B$3:$M$3,0))*O2888*0.8,INDEX(Rate!$B$4:$M$25,MATCH('Line&amp;Pheonix'!N2888,Rate!$A$4:$A$25,0),MATCH('Line&amp;Pheonix'!L2888,Rate!$B$3:$M$3,0))*O2888)),"")</f>
        <v/>
      </c>
      <c r="T2888" s="42" t="str">
        <f t="shared" si="142"/>
        <v/>
      </c>
    </row>
    <row r="2889" spans="16:20">
      <c r="P2889" s="41" t="str">
        <f t="shared" si="140"/>
        <v/>
      </c>
      <c r="Q2889" s="41" t="str">
        <f t="shared" si="141"/>
        <v/>
      </c>
      <c r="R2889" s="41" t="str">
        <f>IFERROR(IF(K2889="handling and wharfage",SUM(P2889:Q2889),IF(OR(K2889="tank",K2889="car",K2889="boat"),INDEX(Rate!$B$4:$M$25,MATCH('Line&amp;Pheonix'!N2889,Rate!$A$4:$A$25,0),MATCH('Line&amp;Pheonix'!L2889,Rate!$B$3:$M$3,0))*O2889*0.8,INDEX(Rate!$B$4:$M$25,MATCH('Line&amp;Pheonix'!N2889,Rate!$A$4:$A$25,0),MATCH('Line&amp;Pheonix'!L2889,Rate!$B$3:$M$3,0))*O2889)),"")</f>
        <v/>
      </c>
      <c r="T2889" s="42" t="str">
        <f t="shared" si="142"/>
        <v/>
      </c>
    </row>
    <row r="2890" spans="16:20">
      <c r="P2890" s="41" t="str">
        <f t="shared" si="140"/>
        <v/>
      </c>
      <c r="Q2890" s="41" t="str">
        <f t="shared" si="141"/>
        <v/>
      </c>
      <c r="R2890" s="41" t="str">
        <f>IFERROR(IF(K2890="handling and wharfage",SUM(P2890:Q2890),IF(OR(K2890="tank",K2890="car",K2890="boat"),INDEX(Rate!$B$4:$M$25,MATCH('Line&amp;Pheonix'!N2890,Rate!$A$4:$A$25,0),MATCH('Line&amp;Pheonix'!L2890,Rate!$B$3:$M$3,0))*O2890*0.8,INDEX(Rate!$B$4:$M$25,MATCH('Line&amp;Pheonix'!N2890,Rate!$A$4:$A$25,0),MATCH('Line&amp;Pheonix'!L2890,Rate!$B$3:$M$3,0))*O2890)),"")</f>
        <v/>
      </c>
      <c r="T2890" s="42" t="str">
        <f t="shared" si="142"/>
        <v/>
      </c>
    </row>
    <row r="2891" spans="16:20">
      <c r="P2891" s="41" t="str">
        <f t="shared" si="140"/>
        <v/>
      </c>
      <c r="Q2891" s="41" t="str">
        <f t="shared" si="141"/>
        <v/>
      </c>
      <c r="R2891" s="41" t="str">
        <f>IFERROR(IF(K2891="handling and wharfage",SUM(P2891:Q2891),IF(OR(K2891="tank",K2891="car",K2891="boat"),INDEX(Rate!$B$4:$M$25,MATCH('Line&amp;Pheonix'!N2891,Rate!$A$4:$A$25,0),MATCH('Line&amp;Pheonix'!L2891,Rate!$B$3:$M$3,0))*O2891*0.8,INDEX(Rate!$B$4:$M$25,MATCH('Line&amp;Pheonix'!N2891,Rate!$A$4:$A$25,0),MATCH('Line&amp;Pheonix'!L2891,Rate!$B$3:$M$3,0))*O2891)),"")</f>
        <v/>
      </c>
      <c r="T2891" s="42" t="str">
        <f t="shared" si="142"/>
        <v/>
      </c>
    </row>
    <row r="2892" spans="16:20">
      <c r="P2892" s="41" t="str">
        <f t="shared" si="140"/>
        <v/>
      </c>
      <c r="Q2892" s="41" t="str">
        <f t="shared" si="141"/>
        <v/>
      </c>
      <c r="R2892" s="41" t="str">
        <f>IFERROR(IF(K2892="handling and wharfage",SUM(P2892:Q2892),IF(OR(K2892="tank",K2892="car",K2892="boat"),INDEX(Rate!$B$4:$M$25,MATCH('Line&amp;Pheonix'!N2892,Rate!$A$4:$A$25,0),MATCH('Line&amp;Pheonix'!L2892,Rate!$B$3:$M$3,0))*O2892*0.8,INDEX(Rate!$B$4:$M$25,MATCH('Line&amp;Pheonix'!N2892,Rate!$A$4:$A$25,0),MATCH('Line&amp;Pheonix'!L2892,Rate!$B$3:$M$3,0))*O2892)),"")</f>
        <v/>
      </c>
      <c r="T2892" s="42" t="str">
        <f t="shared" si="142"/>
        <v/>
      </c>
    </row>
    <row r="2893" spans="16:20">
      <c r="P2893" s="41" t="str">
        <f t="shared" si="140"/>
        <v/>
      </c>
      <c r="Q2893" s="41" t="str">
        <f t="shared" si="141"/>
        <v/>
      </c>
      <c r="R2893" s="41" t="str">
        <f>IFERROR(IF(K2893="handling and wharfage",SUM(P2893:Q2893),IF(OR(K2893="tank",K2893="car",K2893="boat"),INDEX(Rate!$B$4:$M$25,MATCH('Line&amp;Pheonix'!N2893,Rate!$A$4:$A$25,0),MATCH('Line&amp;Pheonix'!L2893,Rate!$B$3:$M$3,0))*O2893*0.8,INDEX(Rate!$B$4:$M$25,MATCH('Line&amp;Pheonix'!N2893,Rate!$A$4:$A$25,0),MATCH('Line&amp;Pheonix'!L2893,Rate!$B$3:$M$3,0))*O2893)),"")</f>
        <v/>
      </c>
      <c r="T2893" s="42" t="str">
        <f t="shared" si="142"/>
        <v/>
      </c>
    </row>
    <row r="2894" spans="16:20">
      <c r="P2894" s="41" t="str">
        <f t="shared" si="140"/>
        <v/>
      </c>
      <c r="Q2894" s="41" t="str">
        <f t="shared" si="141"/>
        <v/>
      </c>
      <c r="R2894" s="41" t="str">
        <f>IFERROR(IF(K2894="handling and wharfage",SUM(P2894:Q2894),IF(OR(K2894="tank",K2894="car",K2894="boat"),INDEX(Rate!$B$4:$M$25,MATCH('Line&amp;Pheonix'!N2894,Rate!$A$4:$A$25,0),MATCH('Line&amp;Pheonix'!L2894,Rate!$B$3:$M$3,0))*O2894*0.8,INDEX(Rate!$B$4:$M$25,MATCH('Line&amp;Pheonix'!N2894,Rate!$A$4:$A$25,0),MATCH('Line&amp;Pheonix'!L2894,Rate!$B$3:$M$3,0))*O2894)),"")</f>
        <v/>
      </c>
      <c r="T2894" s="42" t="str">
        <f t="shared" si="142"/>
        <v/>
      </c>
    </row>
    <row r="2895" spans="16:20">
      <c r="P2895" s="41" t="str">
        <f t="shared" si="140"/>
        <v/>
      </c>
      <c r="Q2895" s="41" t="str">
        <f t="shared" si="141"/>
        <v/>
      </c>
      <c r="R2895" s="41" t="str">
        <f>IFERROR(IF(K2895="handling and wharfage",SUM(P2895:Q2895),IF(OR(K2895="tank",K2895="car",K2895="boat"),INDEX(Rate!$B$4:$M$25,MATCH('Line&amp;Pheonix'!N2895,Rate!$A$4:$A$25,0),MATCH('Line&amp;Pheonix'!L2895,Rate!$B$3:$M$3,0))*O2895*0.8,INDEX(Rate!$B$4:$M$25,MATCH('Line&amp;Pheonix'!N2895,Rate!$A$4:$A$25,0),MATCH('Line&amp;Pheonix'!L2895,Rate!$B$3:$M$3,0))*O2895)),"")</f>
        <v/>
      </c>
      <c r="T2895" s="42" t="str">
        <f t="shared" si="142"/>
        <v/>
      </c>
    </row>
    <row r="2896" spans="16:20">
      <c r="P2896" s="41" t="str">
        <f t="shared" si="140"/>
        <v/>
      </c>
      <c r="Q2896" s="41" t="str">
        <f t="shared" si="141"/>
        <v/>
      </c>
      <c r="R2896" s="41" t="str">
        <f>IFERROR(IF(K2896="handling and wharfage",SUM(P2896:Q2896),IF(OR(K2896="tank",K2896="car",K2896="boat"),INDEX(Rate!$B$4:$M$25,MATCH('Line&amp;Pheonix'!N2896,Rate!$A$4:$A$25,0),MATCH('Line&amp;Pheonix'!L2896,Rate!$B$3:$M$3,0))*O2896*0.8,INDEX(Rate!$B$4:$M$25,MATCH('Line&amp;Pheonix'!N2896,Rate!$A$4:$A$25,0),MATCH('Line&amp;Pheonix'!L2896,Rate!$B$3:$M$3,0))*O2896)),"")</f>
        <v/>
      </c>
      <c r="T2896" s="42" t="str">
        <f t="shared" si="142"/>
        <v/>
      </c>
    </row>
    <row r="2897" spans="16:20">
      <c r="P2897" s="41" t="str">
        <f t="shared" si="140"/>
        <v/>
      </c>
      <c r="Q2897" s="41" t="str">
        <f t="shared" si="141"/>
        <v/>
      </c>
      <c r="R2897" s="41" t="str">
        <f>IFERROR(IF(K2897="handling and wharfage",SUM(P2897:Q2897),IF(OR(K2897="tank",K2897="car",K2897="boat"),INDEX(Rate!$B$4:$M$25,MATCH('Line&amp;Pheonix'!N2897,Rate!$A$4:$A$25,0),MATCH('Line&amp;Pheonix'!L2897,Rate!$B$3:$M$3,0))*O2897*0.8,INDEX(Rate!$B$4:$M$25,MATCH('Line&amp;Pheonix'!N2897,Rate!$A$4:$A$25,0),MATCH('Line&amp;Pheonix'!L2897,Rate!$B$3:$M$3,0))*O2897)),"")</f>
        <v/>
      </c>
      <c r="T2897" s="42" t="str">
        <f t="shared" si="142"/>
        <v/>
      </c>
    </row>
    <row r="2898" spans="16:20">
      <c r="P2898" s="41" t="str">
        <f t="shared" si="140"/>
        <v/>
      </c>
      <c r="Q2898" s="41" t="str">
        <f t="shared" si="141"/>
        <v/>
      </c>
      <c r="R2898" s="41" t="str">
        <f>IFERROR(IF(K2898="handling and wharfage",SUM(P2898:Q2898),IF(OR(K2898="tank",K2898="car",K2898="boat"),INDEX(Rate!$B$4:$M$25,MATCH('Line&amp;Pheonix'!N2898,Rate!$A$4:$A$25,0),MATCH('Line&amp;Pheonix'!L2898,Rate!$B$3:$M$3,0))*O2898*0.8,INDEX(Rate!$B$4:$M$25,MATCH('Line&amp;Pheonix'!N2898,Rate!$A$4:$A$25,0),MATCH('Line&amp;Pheonix'!L2898,Rate!$B$3:$M$3,0))*O2898)),"")</f>
        <v/>
      </c>
      <c r="T2898" s="42" t="str">
        <f t="shared" si="142"/>
        <v/>
      </c>
    </row>
    <row r="2899" spans="16:20">
      <c r="P2899" s="41" t="str">
        <f t="shared" si="140"/>
        <v/>
      </c>
      <c r="Q2899" s="41" t="str">
        <f t="shared" si="141"/>
        <v/>
      </c>
      <c r="R2899" s="41" t="str">
        <f>IFERROR(IF(K2899="handling and wharfage",SUM(P2899:Q2899),IF(OR(K2899="tank",K2899="car",K2899="boat"),INDEX(Rate!$B$4:$M$25,MATCH('Line&amp;Pheonix'!N2899,Rate!$A$4:$A$25,0),MATCH('Line&amp;Pheonix'!L2899,Rate!$B$3:$M$3,0))*O2899*0.8,INDEX(Rate!$B$4:$M$25,MATCH('Line&amp;Pheonix'!N2899,Rate!$A$4:$A$25,0),MATCH('Line&amp;Pheonix'!L2899,Rate!$B$3:$M$3,0))*O2899)),"")</f>
        <v/>
      </c>
      <c r="T2899" s="42" t="str">
        <f t="shared" si="142"/>
        <v/>
      </c>
    </row>
    <row r="2900" spans="16:20">
      <c r="P2900" s="41" t="str">
        <f t="shared" si="140"/>
        <v/>
      </c>
      <c r="Q2900" s="41" t="str">
        <f t="shared" si="141"/>
        <v/>
      </c>
      <c r="R2900" s="41" t="str">
        <f>IFERROR(IF(K2900="handling and wharfage",SUM(P2900:Q2900),IF(OR(K2900="tank",K2900="car",K2900="boat"),INDEX(Rate!$B$4:$M$25,MATCH('Line&amp;Pheonix'!N2900,Rate!$A$4:$A$25,0),MATCH('Line&amp;Pheonix'!L2900,Rate!$B$3:$M$3,0))*O2900*0.8,INDEX(Rate!$B$4:$M$25,MATCH('Line&amp;Pheonix'!N2900,Rate!$A$4:$A$25,0),MATCH('Line&amp;Pheonix'!L2900,Rate!$B$3:$M$3,0))*O2900)),"")</f>
        <v/>
      </c>
      <c r="T2900" s="42" t="str">
        <f t="shared" si="142"/>
        <v/>
      </c>
    </row>
    <row r="2901" spans="16:20">
      <c r="P2901" s="41" t="str">
        <f t="shared" si="140"/>
        <v/>
      </c>
      <c r="Q2901" s="41" t="str">
        <f t="shared" si="141"/>
        <v/>
      </c>
      <c r="R2901" s="41" t="str">
        <f>IFERROR(IF(K2901="handling and wharfage",SUM(P2901:Q2901),IF(OR(K2901="tank",K2901="car",K2901="boat"),INDEX(Rate!$B$4:$M$25,MATCH('Line&amp;Pheonix'!N2901,Rate!$A$4:$A$25,0),MATCH('Line&amp;Pheonix'!L2901,Rate!$B$3:$M$3,0))*O2901*0.8,INDEX(Rate!$B$4:$M$25,MATCH('Line&amp;Pheonix'!N2901,Rate!$A$4:$A$25,0),MATCH('Line&amp;Pheonix'!L2901,Rate!$B$3:$M$3,0))*O2901)),"")</f>
        <v/>
      </c>
      <c r="T2901" s="42" t="str">
        <f t="shared" si="142"/>
        <v/>
      </c>
    </row>
    <row r="2902" spans="16:20">
      <c r="P2902" s="41" t="str">
        <f t="shared" si="140"/>
        <v/>
      </c>
      <c r="Q2902" s="41" t="str">
        <f t="shared" si="141"/>
        <v/>
      </c>
      <c r="R2902" s="41" t="str">
        <f>IFERROR(IF(K2902="handling and wharfage",SUM(P2902:Q2902),IF(OR(K2902="tank",K2902="car",K2902="boat"),INDEX(Rate!$B$4:$M$25,MATCH('Line&amp;Pheonix'!N2902,Rate!$A$4:$A$25,0),MATCH('Line&amp;Pheonix'!L2902,Rate!$B$3:$M$3,0))*O2902*0.8,INDEX(Rate!$B$4:$M$25,MATCH('Line&amp;Pheonix'!N2902,Rate!$A$4:$A$25,0),MATCH('Line&amp;Pheonix'!L2902,Rate!$B$3:$M$3,0))*O2902)),"")</f>
        <v/>
      </c>
      <c r="T2902" s="42" t="str">
        <f t="shared" si="142"/>
        <v/>
      </c>
    </row>
    <row r="2903" spans="16:20">
      <c r="P2903" s="41" t="str">
        <f t="shared" si="140"/>
        <v/>
      </c>
      <c r="Q2903" s="41" t="str">
        <f t="shared" si="141"/>
        <v/>
      </c>
      <c r="R2903" s="41" t="str">
        <f>IFERROR(IF(K2903="handling and wharfage",SUM(P2903:Q2903),IF(OR(K2903="tank",K2903="car",K2903="boat"),INDEX(Rate!$B$4:$M$25,MATCH('Line&amp;Pheonix'!N2903,Rate!$A$4:$A$25,0),MATCH('Line&amp;Pheonix'!L2903,Rate!$B$3:$M$3,0))*O2903*0.8,INDEX(Rate!$B$4:$M$25,MATCH('Line&amp;Pheonix'!N2903,Rate!$A$4:$A$25,0),MATCH('Line&amp;Pheonix'!L2903,Rate!$B$3:$M$3,0))*O2903)),"")</f>
        <v/>
      </c>
      <c r="T2903" s="42" t="str">
        <f t="shared" si="142"/>
        <v/>
      </c>
    </row>
    <row r="2904" spans="16:20">
      <c r="P2904" s="41" t="str">
        <f t="shared" si="140"/>
        <v/>
      </c>
      <c r="Q2904" s="41" t="str">
        <f t="shared" si="141"/>
        <v/>
      </c>
      <c r="R2904" s="41" t="str">
        <f>IFERROR(IF(K2904="handling and wharfage",SUM(P2904:Q2904),IF(OR(K2904="tank",K2904="car",K2904="boat"),INDEX(Rate!$B$4:$M$25,MATCH('Line&amp;Pheonix'!N2904,Rate!$A$4:$A$25,0),MATCH('Line&amp;Pheonix'!L2904,Rate!$B$3:$M$3,0))*O2904*0.8,INDEX(Rate!$B$4:$M$25,MATCH('Line&amp;Pheonix'!N2904,Rate!$A$4:$A$25,0),MATCH('Line&amp;Pheonix'!L2904,Rate!$B$3:$M$3,0))*O2904)),"")</f>
        <v/>
      </c>
      <c r="T2904" s="42" t="str">
        <f t="shared" si="142"/>
        <v/>
      </c>
    </row>
    <row r="2905" spans="16:20">
      <c r="P2905" s="41" t="str">
        <f t="shared" si="140"/>
        <v/>
      </c>
      <c r="Q2905" s="41" t="str">
        <f t="shared" si="141"/>
        <v/>
      </c>
      <c r="R2905" s="41" t="str">
        <f>IFERROR(IF(K2905="handling and wharfage",SUM(P2905:Q2905),IF(OR(K2905="tank",K2905="car",K2905="boat"),INDEX(Rate!$B$4:$M$25,MATCH('Line&amp;Pheonix'!N2905,Rate!$A$4:$A$25,0),MATCH('Line&amp;Pheonix'!L2905,Rate!$B$3:$M$3,0))*O2905*0.8,INDEX(Rate!$B$4:$M$25,MATCH('Line&amp;Pheonix'!N2905,Rate!$A$4:$A$25,0),MATCH('Line&amp;Pheonix'!L2905,Rate!$B$3:$M$3,0))*O2905)),"")</f>
        <v/>
      </c>
      <c r="T2905" s="42" t="str">
        <f t="shared" si="142"/>
        <v/>
      </c>
    </row>
    <row r="2906" spans="16:20">
      <c r="P2906" s="41" t="str">
        <f t="shared" si="140"/>
        <v/>
      </c>
      <c r="Q2906" s="41" t="str">
        <f t="shared" si="141"/>
        <v/>
      </c>
      <c r="R2906" s="41" t="str">
        <f>IFERROR(IF(K2906="handling and wharfage",SUM(P2906:Q2906),IF(OR(K2906="tank",K2906="car",K2906="boat"),INDEX(Rate!$B$4:$M$25,MATCH('Line&amp;Pheonix'!N2906,Rate!$A$4:$A$25,0),MATCH('Line&amp;Pheonix'!L2906,Rate!$B$3:$M$3,0))*O2906*0.8,INDEX(Rate!$B$4:$M$25,MATCH('Line&amp;Pheonix'!N2906,Rate!$A$4:$A$25,0),MATCH('Line&amp;Pheonix'!L2906,Rate!$B$3:$M$3,0))*O2906)),"")</f>
        <v/>
      </c>
      <c r="T2906" s="42" t="str">
        <f t="shared" si="142"/>
        <v/>
      </c>
    </row>
    <row r="2907" spans="16:20">
      <c r="P2907" s="41" t="str">
        <f t="shared" si="140"/>
        <v/>
      </c>
      <c r="Q2907" s="41" t="str">
        <f t="shared" si="141"/>
        <v/>
      </c>
      <c r="R2907" s="41" t="str">
        <f>IFERROR(IF(K2907="handling and wharfage",SUM(P2907:Q2907),IF(OR(K2907="tank",K2907="car",K2907="boat"),INDEX(Rate!$B$4:$M$25,MATCH('Line&amp;Pheonix'!N2907,Rate!$A$4:$A$25,0),MATCH('Line&amp;Pheonix'!L2907,Rate!$B$3:$M$3,0))*O2907*0.8,INDEX(Rate!$B$4:$M$25,MATCH('Line&amp;Pheonix'!N2907,Rate!$A$4:$A$25,0),MATCH('Line&amp;Pheonix'!L2907,Rate!$B$3:$M$3,0))*O2907)),"")</f>
        <v/>
      </c>
      <c r="T2907" s="42" t="str">
        <f t="shared" si="142"/>
        <v/>
      </c>
    </row>
    <row r="2908" spans="16:20">
      <c r="P2908" s="41" t="str">
        <f t="shared" si="140"/>
        <v/>
      </c>
      <c r="Q2908" s="41" t="str">
        <f t="shared" si="141"/>
        <v/>
      </c>
      <c r="R2908" s="41" t="str">
        <f>IFERROR(IF(K2908="handling and wharfage",SUM(P2908:Q2908),IF(OR(K2908="tank",K2908="car",K2908="boat"),INDEX(Rate!$B$4:$M$25,MATCH('Line&amp;Pheonix'!N2908,Rate!$A$4:$A$25,0),MATCH('Line&amp;Pheonix'!L2908,Rate!$B$3:$M$3,0))*O2908*0.8,INDEX(Rate!$B$4:$M$25,MATCH('Line&amp;Pheonix'!N2908,Rate!$A$4:$A$25,0),MATCH('Line&amp;Pheonix'!L2908,Rate!$B$3:$M$3,0))*O2908)),"")</f>
        <v/>
      </c>
      <c r="T2908" s="42" t="str">
        <f t="shared" si="142"/>
        <v/>
      </c>
    </row>
    <row r="2909" spans="16:20">
      <c r="P2909" s="41" t="str">
        <f t="shared" si="140"/>
        <v/>
      </c>
      <c r="Q2909" s="41" t="str">
        <f t="shared" si="141"/>
        <v/>
      </c>
      <c r="R2909" s="41" t="str">
        <f>IFERROR(IF(K2909="handling and wharfage",SUM(P2909:Q2909),IF(OR(K2909="tank",K2909="car",K2909="boat"),INDEX(Rate!$B$4:$M$25,MATCH('Line&amp;Pheonix'!N2909,Rate!$A$4:$A$25,0),MATCH('Line&amp;Pheonix'!L2909,Rate!$B$3:$M$3,0))*O2909*0.8,INDEX(Rate!$B$4:$M$25,MATCH('Line&amp;Pheonix'!N2909,Rate!$A$4:$A$25,0),MATCH('Line&amp;Pheonix'!L2909,Rate!$B$3:$M$3,0))*O2909)),"")</f>
        <v/>
      </c>
      <c r="T2909" s="42" t="str">
        <f t="shared" si="142"/>
        <v/>
      </c>
    </row>
    <row r="2910" spans="16:20">
      <c r="P2910" s="41" t="str">
        <f t="shared" si="140"/>
        <v/>
      </c>
      <c r="Q2910" s="41" t="str">
        <f t="shared" si="141"/>
        <v/>
      </c>
      <c r="R2910" s="41" t="str">
        <f>IFERROR(IF(K2910="handling and wharfage",SUM(P2910:Q2910),IF(OR(K2910="tank",K2910="car",K2910="boat"),INDEX(Rate!$B$4:$M$25,MATCH('Line&amp;Pheonix'!N2910,Rate!$A$4:$A$25,0),MATCH('Line&amp;Pheonix'!L2910,Rate!$B$3:$M$3,0))*O2910*0.8,INDEX(Rate!$B$4:$M$25,MATCH('Line&amp;Pheonix'!N2910,Rate!$A$4:$A$25,0),MATCH('Line&amp;Pheonix'!L2910,Rate!$B$3:$M$3,0))*O2910)),"")</f>
        <v/>
      </c>
      <c r="T2910" s="42" t="str">
        <f t="shared" si="142"/>
        <v/>
      </c>
    </row>
    <row r="2911" spans="16:20">
      <c r="P2911" s="41" t="str">
        <f t="shared" si="140"/>
        <v/>
      </c>
      <c r="Q2911" s="41" t="str">
        <f t="shared" si="141"/>
        <v/>
      </c>
      <c r="R2911" s="41" t="str">
        <f>IFERROR(IF(K2911="handling and wharfage",SUM(P2911:Q2911),IF(OR(K2911="tank",K2911="car",K2911="boat"),INDEX(Rate!$B$4:$M$25,MATCH('Line&amp;Pheonix'!N2911,Rate!$A$4:$A$25,0),MATCH('Line&amp;Pheonix'!L2911,Rate!$B$3:$M$3,0))*O2911*0.8,INDEX(Rate!$B$4:$M$25,MATCH('Line&amp;Pheonix'!N2911,Rate!$A$4:$A$25,0),MATCH('Line&amp;Pheonix'!L2911,Rate!$B$3:$M$3,0))*O2911)),"")</f>
        <v/>
      </c>
      <c r="T2911" s="42" t="str">
        <f t="shared" si="142"/>
        <v/>
      </c>
    </row>
    <row r="2912" spans="16:20">
      <c r="P2912" s="41" t="str">
        <f t="shared" si="140"/>
        <v/>
      </c>
      <c r="Q2912" s="41" t="str">
        <f t="shared" si="141"/>
        <v/>
      </c>
      <c r="R2912" s="41" t="str">
        <f>IFERROR(IF(K2912="handling and wharfage",SUM(P2912:Q2912),IF(OR(K2912="tank",K2912="car",K2912="boat"),INDEX(Rate!$B$4:$M$25,MATCH('Line&amp;Pheonix'!N2912,Rate!$A$4:$A$25,0),MATCH('Line&amp;Pheonix'!L2912,Rate!$B$3:$M$3,0))*O2912*0.8,INDEX(Rate!$B$4:$M$25,MATCH('Line&amp;Pheonix'!N2912,Rate!$A$4:$A$25,0),MATCH('Line&amp;Pheonix'!L2912,Rate!$B$3:$M$3,0))*O2912)),"")</f>
        <v/>
      </c>
      <c r="T2912" s="42" t="str">
        <f t="shared" si="142"/>
        <v/>
      </c>
    </row>
    <row r="2913" spans="16:20">
      <c r="P2913" s="41" t="str">
        <f t="shared" si="140"/>
        <v/>
      </c>
      <c r="Q2913" s="41" t="str">
        <f t="shared" si="141"/>
        <v/>
      </c>
      <c r="R2913" s="41" t="str">
        <f>IFERROR(IF(K2913="handling and wharfage",SUM(P2913:Q2913),IF(OR(K2913="tank",K2913="car",K2913="boat"),INDEX(Rate!$B$4:$M$25,MATCH('Line&amp;Pheonix'!N2913,Rate!$A$4:$A$25,0),MATCH('Line&amp;Pheonix'!L2913,Rate!$B$3:$M$3,0))*O2913*0.8,INDEX(Rate!$B$4:$M$25,MATCH('Line&amp;Pheonix'!N2913,Rate!$A$4:$A$25,0),MATCH('Line&amp;Pheonix'!L2913,Rate!$B$3:$M$3,0))*O2913)),"")</f>
        <v/>
      </c>
      <c r="T2913" s="42" t="str">
        <f t="shared" si="142"/>
        <v/>
      </c>
    </row>
    <row r="2914" spans="16:20">
      <c r="P2914" s="41" t="str">
        <f t="shared" si="140"/>
        <v/>
      </c>
      <c r="Q2914" s="41" t="str">
        <f t="shared" si="141"/>
        <v/>
      </c>
      <c r="R2914" s="41" t="str">
        <f>IFERROR(IF(K2914="handling and wharfage",SUM(P2914:Q2914),IF(OR(K2914="tank",K2914="car",K2914="boat"),INDEX(Rate!$B$4:$M$25,MATCH('Line&amp;Pheonix'!N2914,Rate!$A$4:$A$25,0),MATCH('Line&amp;Pheonix'!L2914,Rate!$B$3:$M$3,0))*O2914*0.8,INDEX(Rate!$B$4:$M$25,MATCH('Line&amp;Pheonix'!N2914,Rate!$A$4:$A$25,0),MATCH('Line&amp;Pheonix'!L2914,Rate!$B$3:$M$3,0))*O2914)),"")</f>
        <v/>
      </c>
      <c r="T2914" s="42" t="str">
        <f t="shared" si="142"/>
        <v/>
      </c>
    </row>
    <row r="2915" spans="16:20">
      <c r="P2915" s="41" t="str">
        <f t="shared" si="140"/>
        <v/>
      </c>
      <c r="Q2915" s="41" t="str">
        <f t="shared" si="141"/>
        <v/>
      </c>
      <c r="R2915" s="41" t="str">
        <f>IFERROR(IF(K2915="handling and wharfage",SUM(P2915:Q2915),IF(OR(K2915="tank",K2915="car",K2915="boat"),INDEX(Rate!$B$4:$M$25,MATCH('Line&amp;Pheonix'!N2915,Rate!$A$4:$A$25,0),MATCH('Line&amp;Pheonix'!L2915,Rate!$B$3:$M$3,0))*O2915*0.8,INDEX(Rate!$B$4:$M$25,MATCH('Line&amp;Pheonix'!N2915,Rate!$A$4:$A$25,0),MATCH('Line&amp;Pheonix'!L2915,Rate!$B$3:$M$3,0))*O2915)),"")</f>
        <v/>
      </c>
      <c r="T2915" s="42" t="str">
        <f t="shared" si="142"/>
        <v/>
      </c>
    </row>
    <row r="2916" spans="16:20">
      <c r="P2916" s="41" t="str">
        <f t="shared" si="140"/>
        <v/>
      </c>
      <c r="Q2916" s="41" t="str">
        <f t="shared" si="141"/>
        <v/>
      </c>
      <c r="R2916" s="41" t="str">
        <f>IFERROR(IF(K2916="handling and wharfage",SUM(P2916:Q2916),IF(OR(K2916="tank",K2916="car",K2916="boat"),INDEX(Rate!$B$4:$M$25,MATCH('Line&amp;Pheonix'!N2916,Rate!$A$4:$A$25,0),MATCH('Line&amp;Pheonix'!L2916,Rate!$B$3:$M$3,0))*O2916*0.8,INDEX(Rate!$B$4:$M$25,MATCH('Line&amp;Pheonix'!N2916,Rate!$A$4:$A$25,0),MATCH('Line&amp;Pheonix'!L2916,Rate!$B$3:$M$3,0))*O2916)),"")</f>
        <v/>
      </c>
      <c r="T2916" s="42" t="str">
        <f t="shared" si="142"/>
        <v/>
      </c>
    </row>
    <row r="2917" spans="16:20">
      <c r="P2917" s="41" t="str">
        <f t="shared" si="140"/>
        <v/>
      </c>
      <c r="Q2917" s="41" t="str">
        <f t="shared" si="141"/>
        <v/>
      </c>
      <c r="R2917" s="41" t="str">
        <f>IFERROR(IF(K2917="handling and wharfage",SUM(P2917:Q2917),IF(OR(K2917="tank",K2917="car",K2917="boat"),INDEX(Rate!$B$4:$M$25,MATCH('Line&amp;Pheonix'!N2917,Rate!$A$4:$A$25,0),MATCH('Line&amp;Pheonix'!L2917,Rate!$B$3:$M$3,0))*O2917*0.8,INDEX(Rate!$B$4:$M$25,MATCH('Line&amp;Pheonix'!N2917,Rate!$A$4:$A$25,0),MATCH('Line&amp;Pheonix'!L2917,Rate!$B$3:$M$3,0))*O2917)),"")</f>
        <v/>
      </c>
      <c r="T2917" s="42" t="str">
        <f t="shared" si="142"/>
        <v/>
      </c>
    </row>
    <row r="2918" spans="16:20">
      <c r="P2918" s="41" t="str">
        <f t="shared" si="140"/>
        <v/>
      </c>
      <c r="Q2918" s="41" t="str">
        <f t="shared" si="141"/>
        <v/>
      </c>
      <c r="R2918" s="41" t="str">
        <f>IFERROR(IF(K2918="handling and wharfage",SUM(P2918:Q2918),IF(OR(K2918="tank",K2918="car",K2918="boat"),INDEX(Rate!$B$4:$M$25,MATCH('Line&amp;Pheonix'!N2918,Rate!$A$4:$A$25,0),MATCH('Line&amp;Pheonix'!L2918,Rate!$B$3:$M$3,0))*O2918*0.8,INDEX(Rate!$B$4:$M$25,MATCH('Line&amp;Pheonix'!N2918,Rate!$A$4:$A$25,0),MATCH('Line&amp;Pheonix'!L2918,Rate!$B$3:$M$3,0))*O2918)),"")</f>
        <v/>
      </c>
      <c r="T2918" s="42" t="str">
        <f t="shared" si="142"/>
        <v/>
      </c>
    </row>
    <row r="2919" spans="16:20">
      <c r="P2919" s="41" t="str">
        <f t="shared" si="140"/>
        <v/>
      </c>
      <c r="Q2919" s="41" t="str">
        <f t="shared" si="141"/>
        <v/>
      </c>
      <c r="R2919" s="41" t="str">
        <f>IFERROR(IF(K2919="handling and wharfage",SUM(P2919:Q2919),IF(OR(K2919="tank",K2919="car",K2919="boat"),INDEX(Rate!$B$4:$M$25,MATCH('Line&amp;Pheonix'!N2919,Rate!$A$4:$A$25,0),MATCH('Line&amp;Pheonix'!L2919,Rate!$B$3:$M$3,0))*O2919*0.8,INDEX(Rate!$B$4:$M$25,MATCH('Line&amp;Pheonix'!N2919,Rate!$A$4:$A$25,0),MATCH('Line&amp;Pheonix'!L2919,Rate!$B$3:$M$3,0))*O2919)),"")</f>
        <v/>
      </c>
      <c r="T2919" s="42" t="str">
        <f t="shared" si="142"/>
        <v/>
      </c>
    </row>
    <row r="2920" spans="16:20">
      <c r="P2920" s="41" t="str">
        <f t="shared" si="140"/>
        <v/>
      </c>
      <c r="Q2920" s="41" t="str">
        <f t="shared" si="141"/>
        <v/>
      </c>
      <c r="R2920" s="41" t="str">
        <f>IFERROR(IF(K2920="handling and wharfage",SUM(P2920:Q2920),IF(OR(K2920="tank",K2920="car",K2920="boat"),INDEX(Rate!$B$4:$M$25,MATCH('Line&amp;Pheonix'!N2920,Rate!$A$4:$A$25,0),MATCH('Line&amp;Pheonix'!L2920,Rate!$B$3:$M$3,0))*O2920*0.8,INDEX(Rate!$B$4:$M$25,MATCH('Line&amp;Pheonix'!N2920,Rate!$A$4:$A$25,0),MATCH('Line&amp;Pheonix'!L2920,Rate!$B$3:$M$3,0))*O2920)),"")</f>
        <v/>
      </c>
      <c r="T2920" s="42" t="str">
        <f t="shared" si="142"/>
        <v/>
      </c>
    </row>
    <row r="2921" spans="16:20">
      <c r="P2921" s="41" t="str">
        <f t="shared" si="140"/>
        <v/>
      </c>
      <c r="Q2921" s="41" t="str">
        <f t="shared" si="141"/>
        <v/>
      </c>
      <c r="R2921" s="41" t="str">
        <f>IFERROR(IF(K2921="handling and wharfage",SUM(P2921:Q2921),IF(OR(K2921="tank",K2921="car",K2921="boat"),INDEX(Rate!$B$4:$M$25,MATCH('Line&amp;Pheonix'!N2921,Rate!$A$4:$A$25,0),MATCH('Line&amp;Pheonix'!L2921,Rate!$B$3:$M$3,0))*O2921*0.8,INDEX(Rate!$B$4:$M$25,MATCH('Line&amp;Pheonix'!N2921,Rate!$A$4:$A$25,0),MATCH('Line&amp;Pheonix'!L2921,Rate!$B$3:$M$3,0))*O2921)),"")</f>
        <v/>
      </c>
      <c r="T2921" s="42" t="str">
        <f t="shared" si="142"/>
        <v/>
      </c>
    </row>
    <row r="2922" spans="16:20">
      <c r="P2922" s="41" t="str">
        <f t="shared" si="140"/>
        <v/>
      </c>
      <c r="Q2922" s="41" t="str">
        <f t="shared" si="141"/>
        <v/>
      </c>
      <c r="R2922" s="41" t="str">
        <f>IFERROR(IF(K2922="handling and wharfage",SUM(P2922:Q2922),IF(OR(K2922="tank",K2922="car",K2922="boat"),INDEX(Rate!$B$4:$M$25,MATCH('Line&amp;Pheonix'!N2922,Rate!$A$4:$A$25,0),MATCH('Line&amp;Pheonix'!L2922,Rate!$B$3:$M$3,0))*O2922*0.8,INDEX(Rate!$B$4:$M$25,MATCH('Line&amp;Pheonix'!N2922,Rate!$A$4:$A$25,0),MATCH('Line&amp;Pheonix'!L2922,Rate!$B$3:$M$3,0))*O2922)),"")</f>
        <v/>
      </c>
      <c r="T2922" s="42" t="str">
        <f t="shared" si="142"/>
        <v/>
      </c>
    </row>
    <row r="2923" spans="16:20">
      <c r="P2923" s="41" t="str">
        <f t="shared" si="140"/>
        <v/>
      </c>
      <c r="Q2923" s="41" t="str">
        <f t="shared" si="141"/>
        <v/>
      </c>
      <c r="R2923" s="41" t="str">
        <f>IFERROR(IF(K2923="handling and wharfage",SUM(P2923:Q2923),IF(OR(K2923="tank",K2923="car",K2923="boat"),INDEX(Rate!$B$4:$M$25,MATCH('Line&amp;Pheonix'!N2923,Rate!$A$4:$A$25,0),MATCH('Line&amp;Pheonix'!L2923,Rate!$B$3:$M$3,0))*O2923*0.8,INDEX(Rate!$B$4:$M$25,MATCH('Line&amp;Pheonix'!N2923,Rate!$A$4:$A$25,0),MATCH('Line&amp;Pheonix'!L2923,Rate!$B$3:$M$3,0))*O2923)),"")</f>
        <v/>
      </c>
      <c r="T2923" s="42" t="str">
        <f t="shared" si="142"/>
        <v/>
      </c>
    </row>
    <row r="2924" spans="16:20">
      <c r="P2924" s="41" t="str">
        <f t="shared" si="140"/>
        <v/>
      </c>
      <c r="Q2924" s="41" t="str">
        <f t="shared" si="141"/>
        <v/>
      </c>
      <c r="R2924" s="41" t="str">
        <f>IFERROR(IF(K2924="handling and wharfage",SUM(P2924:Q2924),IF(OR(K2924="tank",K2924="car",K2924="boat"),INDEX(Rate!$B$4:$M$25,MATCH('Line&amp;Pheonix'!N2924,Rate!$A$4:$A$25,0),MATCH('Line&amp;Pheonix'!L2924,Rate!$B$3:$M$3,0))*O2924*0.8,INDEX(Rate!$B$4:$M$25,MATCH('Line&amp;Pheonix'!N2924,Rate!$A$4:$A$25,0),MATCH('Line&amp;Pheonix'!L2924,Rate!$B$3:$M$3,0))*O2924)),"")</f>
        <v/>
      </c>
      <c r="T2924" s="42" t="str">
        <f t="shared" si="142"/>
        <v/>
      </c>
    </row>
    <row r="2925" spans="16:20">
      <c r="P2925" s="41" t="str">
        <f t="shared" si="140"/>
        <v/>
      </c>
      <c r="Q2925" s="41" t="str">
        <f t="shared" si="141"/>
        <v/>
      </c>
      <c r="R2925" s="41" t="str">
        <f>IFERROR(IF(K2925="handling and wharfage",SUM(P2925:Q2925),IF(OR(K2925="tank",K2925="car",K2925="boat"),INDEX(Rate!$B$4:$M$25,MATCH('Line&amp;Pheonix'!N2925,Rate!$A$4:$A$25,0),MATCH('Line&amp;Pheonix'!L2925,Rate!$B$3:$M$3,0))*O2925*0.8,INDEX(Rate!$B$4:$M$25,MATCH('Line&amp;Pheonix'!N2925,Rate!$A$4:$A$25,0),MATCH('Line&amp;Pheonix'!L2925,Rate!$B$3:$M$3,0))*O2925)),"")</f>
        <v/>
      </c>
      <c r="T2925" s="42" t="str">
        <f t="shared" si="142"/>
        <v/>
      </c>
    </row>
    <row r="2926" spans="16:20">
      <c r="P2926" s="41" t="str">
        <f t="shared" si="140"/>
        <v/>
      </c>
      <c r="Q2926" s="41" t="str">
        <f t="shared" si="141"/>
        <v/>
      </c>
      <c r="R2926" s="41" t="str">
        <f>IFERROR(IF(K2926="handling and wharfage",SUM(P2926:Q2926),IF(OR(K2926="tank",K2926="car",K2926="boat"),INDEX(Rate!$B$4:$M$25,MATCH('Line&amp;Pheonix'!N2926,Rate!$A$4:$A$25,0),MATCH('Line&amp;Pheonix'!L2926,Rate!$B$3:$M$3,0))*O2926*0.8,INDEX(Rate!$B$4:$M$25,MATCH('Line&amp;Pheonix'!N2926,Rate!$A$4:$A$25,0),MATCH('Line&amp;Pheonix'!L2926,Rate!$B$3:$M$3,0))*O2926)),"")</f>
        <v/>
      </c>
      <c r="T2926" s="42" t="str">
        <f t="shared" si="142"/>
        <v/>
      </c>
    </row>
    <row r="2927" spans="16:20">
      <c r="P2927" s="41" t="str">
        <f t="shared" si="140"/>
        <v/>
      </c>
      <c r="Q2927" s="41" t="str">
        <f t="shared" si="141"/>
        <v/>
      </c>
      <c r="R2927" s="41" t="str">
        <f>IFERROR(IF(K2927="handling and wharfage",SUM(P2927:Q2927),IF(OR(K2927="tank",K2927="car",K2927="boat"),INDEX(Rate!$B$4:$M$25,MATCH('Line&amp;Pheonix'!N2927,Rate!$A$4:$A$25,0),MATCH('Line&amp;Pheonix'!L2927,Rate!$B$3:$M$3,0))*O2927*0.8,INDEX(Rate!$B$4:$M$25,MATCH('Line&amp;Pheonix'!N2927,Rate!$A$4:$A$25,0),MATCH('Line&amp;Pheonix'!L2927,Rate!$B$3:$M$3,0))*O2927)),"")</f>
        <v/>
      </c>
      <c r="T2927" s="42" t="str">
        <f t="shared" si="142"/>
        <v/>
      </c>
    </row>
    <row r="2928" spans="16:20">
      <c r="P2928" s="41" t="str">
        <f t="shared" si="140"/>
        <v/>
      </c>
      <c r="Q2928" s="41" t="str">
        <f t="shared" si="141"/>
        <v/>
      </c>
      <c r="R2928" s="41" t="str">
        <f>IFERROR(IF(K2928="handling and wharfage",SUM(P2928:Q2928),IF(OR(K2928="tank",K2928="car",K2928="boat"),INDEX(Rate!$B$4:$M$25,MATCH('Line&amp;Pheonix'!N2928,Rate!$A$4:$A$25,0),MATCH('Line&amp;Pheonix'!L2928,Rate!$B$3:$M$3,0))*O2928*0.8,INDEX(Rate!$B$4:$M$25,MATCH('Line&amp;Pheonix'!N2928,Rate!$A$4:$A$25,0),MATCH('Line&amp;Pheonix'!L2928,Rate!$B$3:$M$3,0))*O2928)),"")</f>
        <v/>
      </c>
      <c r="T2928" s="42" t="str">
        <f t="shared" si="142"/>
        <v/>
      </c>
    </row>
    <row r="2929" spans="16:20">
      <c r="P2929" s="41" t="str">
        <f t="shared" si="140"/>
        <v/>
      </c>
      <c r="Q2929" s="41" t="str">
        <f t="shared" si="141"/>
        <v/>
      </c>
      <c r="R2929" s="41" t="str">
        <f>IFERROR(IF(K2929="handling and wharfage",SUM(P2929:Q2929),IF(OR(K2929="tank",K2929="car",K2929="boat"),INDEX(Rate!$B$4:$M$25,MATCH('Line&amp;Pheonix'!N2929,Rate!$A$4:$A$25,0),MATCH('Line&amp;Pheonix'!L2929,Rate!$B$3:$M$3,0))*O2929*0.8,INDEX(Rate!$B$4:$M$25,MATCH('Line&amp;Pheonix'!N2929,Rate!$A$4:$A$25,0),MATCH('Line&amp;Pheonix'!L2929,Rate!$B$3:$M$3,0))*O2929)),"")</f>
        <v/>
      </c>
      <c r="T2929" s="42" t="str">
        <f t="shared" si="142"/>
        <v/>
      </c>
    </row>
    <row r="2930" spans="16:20">
      <c r="P2930" s="41" t="str">
        <f t="shared" ref="P2930:P2993" si="143">IF(OR(K2930="handling and wharfage",K2930="rau handling and wharfage"),O2930*42.1,"")</f>
        <v/>
      </c>
      <c r="Q2930" s="41" t="str">
        <f t="shared" ref="Q2930:Q2993" si="144">IF(K2930&lt;&gt;"handling and wharfage","",O2930*3.5)</f>
        <v/>
      </c>
      <c r="R2930" s="41" t="str">
        <f>IFERROR(IF(K2930="handling and wharfage",SUM(P2930:Q2930),IF(OR(K2930="tank",K2930="car",K2930="boat"),INDEX(Rate!$B$4:$M$25,MATCH('Line&amp;Pheonix'!N2930,Rate!$A$4:$A$25,0),MATCH('Line&amp;Pheonix'!L2930,Rate!$B$3:$M$3,0))*O2930*0.8,INDEX(Rate!$B$4:$M$25,MATCH('Line&amp;Pheonix'!N2930,Rate!$A$4:$A$25,0),MATCH('Line&amp;Pheonix'!L2930,Rate!$B$3:$M$3,0))*O2930)),"")</f>
        <v/>
      </c>
      <c r="T2930" s="42" t="str">
        <f t="shared" ref="T2930:T2993" si="145">IF(ISBLANK(K2930),"",IF(K2930&lt;&gt;"handling and wharfage","F0070000061A","E31180000331"))</f>
        <v/>
      </c>
    </row>
    <row r="2931" spans="16:20">
      <c r="P2931" s="41" t="str">
        <f t="shared" si="143"/>
        <v/>
      </c>
      <c r="Q2931" s="41" t="str">
        <f t="shared" si="144"/>
        <v/>
      </c>
      <c r="R2931" s="41" t="str">
        <f>IFERROR(IF(K2931="handling and wharfage",SUM(P2931:Q2931),IF(OR(K2931="tank",K2931="car",K2931="boat"),INDEX(Rate!$B$4:$M$25,MATCH('Line&amp;Pheonix'!N2931,Rate!$A$4:$A$25,0),MATCH('Line&amp;Pheonix'!L2931,Rate!$B$3:$M$3,0))*O2931*0.8,INDEX(Rate!$B$4:$M$25,MATCH('Line&amp;Pheonix'!N2931,Rate!$A$4:$A$25,0),MATCH('Line&amp;Pheonix'!L2931,Rate!$B$3:$M$3,0))*O2931)),"")</f>
        <v/>
      </c>
      <c r="T2931" s="42" t="str">
        <f t="shared" si="145"/>
        <v/>
      </c>
    </row>
    <row r="2932" spans="16:20">
      <c r="P2932" s="41" t="str">
        <f t="shared" si="143"/>
        <v/>
      </c>
      <c r="Q2932" s="41" t="str">
        <f t="shared" si="144"/>
        <v/>
      </c>
      <c r="R2932" s="41" t="str">
        <f>IFERROR(IF(K2932="handling and wharfage",SUM(P2932:Q2932),IF(OR(K2932="tank",K2932="car",K2932="boat"),INDEX(Rate!$B$4:$M$25,MATCH('Line&amp;Pheonix'!N2932,Rate!$A$4:$A$25,0),MATCH('Line&amp;Pheonix'!L2932,Rate!$B$3:$M$3,0))*O2932*0.8,INDEX(Rate!$B$4:$M$25,MATCH('Line&amp;Pheonix'!N2932,Rate!$A$4:$A$25,0),MATCH('Line&amp;Pheonix'!L2932,Rate!$B$3:$M$3,0))*O2932)),"")</f>
        <v/>
      </c>
      <c r="T2932" s="42" t="str">
        <f t="shared" si="145"/>
        <v/>
      </c>
    </row>
    <row r="2933" spans="16:20">
      <c r="P2933" s="41" t="str">
        <f t="shared" si="143"/>
        <v/>
      </c>
      <c r="Q2933" s="41" t="str">
        <f t="shared" si="144"/>
        <v/>
      </c>
      <c r="R2933" s="41" t="str">
        <f>IFERROR(IF(K2933="handling and wharfage",SUM(P2933:Q2933),IF(OR(K2933="tank",K2933="car",K2933="boat"),INDEX(Rate!$B$4:$M$25,MATCH('Line&amp;Pheonix'!N2933,Rate!$A$4:$A$25,0),MATCH('Line&amp;Pheonix'!L2933,Rate!$B$3:$M$3,0))*O2933*0.8,INDEX(Rate!$B$4:$M$25,MATCH('Line&amp;Pheonix'!N2933,Rate!$A$4:$A$25,0),MATCH('Line&amp;Pheonix'!L2933,Rate!$B$3:$M$3,0))*O2933)),"")</f>
        <v/>
      </c>
      <c r="T2933" s="42" t="str">
        <f t="shared" si="145"/>
        <v/>
      </c>
    </row>
    <row r="2934" spans="16:20">
      <c r="P2934" s="41" t="str">
        <f t="shared" si="143"/>
        <v/>
      </c>
      <c r="Q2934" s="41" t="str">
        <f t="shared" si="144"/>
        <v/>
      </c>
      <c r="R2934" s="41" t="str">
        <f>IFERROR(IF(K2934="handling and wharfage",SUM(P2934:Q2934),IF(OR(K2934="tank",K2934="car",K2934="boat"),INDEX(Rate!$B$4:$M$25,MATCH('Line&amp;Pheonix'!N2934,Rate!$A$4:$A$25,0),MATCH('Line&amp;Pheonix'!L2934,Rate!$B$3:$M$3,0))*O2934*0.8,INDEX(Rate!$B$4:$M$25,MATCH('Line&amp;Pheonix'!N2934,Rate!$A$4:$A$25,0),MATCH('Line&amp;Pheonix'!L2934,Rate!$B$3:$M$3,0))*O2934)),"")</f>
        <v/>
      </c>
      <c r="T2934" s="42" t="str">
        <f t="shared" si="145"/>
        <v/>
      </c>
    </row>
    <row r="2935" spans="16:20">
      <c r="P2935" s="41" t="str">
        <f t="shared" si="143"/>
        <v/>
      </c>
      <c r="Q2935" s="41" t="str">
        <f t="shared" si="144"/>
        <v/>
      </c>
      <c r="R2935" s="41" t="str">
        <f>IFERROR(IF(K2935="handling and wharfage",SUM(P2935:Q2935),IF(OR(K2935="tank",K2935="car",K2935="boat"),INDEX(Rate!$B$4:$M$25,MATCH('Line&amp;Pheonix'!N2935,Rate!$A$4:$A$25,0),MATCH('Line&amp;Pheonix'!L2935,Rate!$B$3:$M$3,0))*O2935*0.8,INDEX(Rate!$B$4:$M$25,MATCH('Line&amp;Pheonix'!N2935,Rate!$A$4:$A$25,0),MATCH('Line&amp;Pheonix'!L2935,Rate!$B$3:$M$3,0))*O2935)),"")</f>
        <v/>
      </c>
      <c r="T2935" s="42" t="str">
        <f t="shared" si="145"/>
        <v/>
      </c>
    </row>
    <row r="2936" spans="16:20">
      <c r="P2936" s="41" t="str">
        <f t="shared" si="143"/>
        <v/>
      </c>
      <c r="Q2936" s="41" t="str">
        <f t="shared" si="144"/>
        <v/>
      </c>
      <c r="R2936" s="41" t="str">
        <f>IFERROR(IF(K2936="handling and wharfage",SUM(P2936:Q2936),IF(OR(K2936="tank",K2936="car",K2936="boat"),INDEX(Rate!$B$4:$M$25,MATCH('Line&amp;Pheonix'!N2936,Rate!$A$4:$A$25,0),MATCH('Line&amp;Pheonix'!L2936,Rate!$B$3:$M$3,0))*O2936*0.8,INDEX(Rate!$B$4:$M$25,MATCH('Line&amp;Pheonix'!N2936,Rate!$A$4:$A$25,0),MATCH('Line&amp;Pheonix'!L2936,Rate!$B$3:$M$3,0))*O2936)),"")</f>
        <v/>
      </c>
      <c r="T2936" s="42" t="str">
        <f t="shared" si="145"/>
        <v/>
      </c>
    </row>
    <row r="2937" spans="16:20">
      <c r="P2937" s="41" t="str">
        <f t="shared" si="143"/>
        <v/>
      </c>
      <c r="Q2937" s="41" t="str">
        <f t="shared" si="144"/>
        <v/>
      </c>
      <c r="R2937" s="41" t="str">
        <f>IFERROR(IF(K2937="handling and wharfage",SUM(P2937:Q2937),IF(OR(K2937="tank",K2937="car",K2937="boat"),INDEX(Rate!$B$4:$M$25,MATCH('Line&amp;Pheonix'!N2937,Rate!$A$4:$A$25,0),MATCH('Line&amp;Pheonix'!L2937,Rate!$B$3:$M$3,0))*O2937*0.8,INDEX(Rate!$B$4:$M$25,MATCH('Line&amp;Pheonix'!N2937,Rate!$A$4:$A$25,0),MATCH('Line&amp;Pheonix'!L2937,Rate!$B$3:$M$3,0))*O2937)),"")</f>
        <v/>
      </c>
      <c r="T2937" s="42" t="str">
        <f t="shared" si="145"/>
        <v/>
      </c>
    </row>
    <row r="2938" spans="16:20">
      <c r="P2938" s="41" t="str">
        <f t="shared" si="143"/>
        <v/>
      </c>
      <c r="Q2938" s="41" t="str">
        <f t="shared" si="144"/>
        <v/>
      </c>
      <c r="R2938" s="41" t="str">
        <f>IFERROR(IF(K2938="handling and wharfage",SUM(P2938:Q2938),IF(OR(K2938="tank",K2938="car",K2938="boat"),INDEX(Rate!$B$4:$M$25,MATCH('Line&amp;Pheonix'!N2938,Rate!$A$4:$A$25,0),MATCH('Line&amp;Pheonix'!L2938,Rate!$B$3:$M$3,0))*O2938*0.8,INDEX(Rate!$B$4:$M$25,MATCH('Line&amp;Pheonix'!N2938,Rate!$A$4:$A$25,0),MATCH('Line&amp;Pheonix'!L2938,Rate!$B$3:$M$3,0))*O2938)),"")</f>
        <v/>
      </c>
      <c r="T2938" s="42" t="str">
        <f t="shared" si="145"/>
        <v/>
      </c>
    </row>
    <row r="2939" spans="16:20">
      <c r="P2939" s="41" t="str">
        <f t="shared" si="143"/>
        <v/>
      </c>
      <c r="Q2939" s="41" t="str">
        <f t="shared" si="144"/>
        <v/>
      </c>
      <c r="R2939" s="41" t="str">
        <f>IFERROR(IF(K2939="handling and wharfage",SUM(P2939:Q2939),IF(OR(K2939="tank",K2939="car",K2939="boat"),INDEX(Rate!$B$4:$M$25,MATCH('Line&amp;Pheonix'!N2939,Rate!$A$4:$A$25,0),MATCH('Line&amp;Pheonix'!L2939,Rate!$B$3:$M$3,0))*O2939*0.8,INDEX(Rate!$B$4:$M$25,MATCH('Line&amp;Pheonix'!N2939,Rate!$A$4:$A$25,0),MATCH('Line&amp;Pheonix'!L2939,Rate!$B$3:$M$3,0))*O2939)),"")</f>
        <v/>
      </c>
      <c r="T2939" s="42" t="str">
        <f t="shared" si="145"/>
        <v/>
      </c>
    </row>
    <row r="2940" spans="16:20">
      <c r="P2940" s="41" t="str">
        <f t="shared" si="143"/>
        <v/>
      </c>
      <c r="Q2940" s="41" t="str">
        <f t="shared" si="144"/>
        <v/>
      </c>
      <c r="R2940" s="41" t="str">
        <f>IFERROR(IF(K2940="handling and wharfage",SUM(P2940:Q2940),IF(OR(K2940="tank",K2940="car",K2940="boat"),INDEX(Rate!$B$4:$M$25,MATCH('Line&amp;Pheonix'!N2940,Rate!$A$4:$A$25,0),MATCH('Line&amp;Pheonix'!L2940,Rate!$B$3:$M$3,0))*O2940*0.8,INDEX(Rate!$B$4:$M$25,MATCH('Line&amp;Pheonix'!N2940,Rate!$A$4:$A$25,0),MATCH('Line&amp;Pheonix'!L2940,Rate!$B$3:$M$3,0))*O2940)),"")</f>
        <v/>
      </c>
      <c r="T2940" s="42" t="str">
        <f t="shared" si="145"/>
        <v/>
      </c>
    </row>
    <row r="2941" spans="16:20">
      <c r="P2941" s="41" t="str">
        <f t="shared" si="143"/>
        <v/>
      </c>
      <c r="Q2941" s="41" t="str">
        <f t="shared" si="144"/>
        <v/>
      </c>
      <c r="R2941" s="41" t="str">
        <f>IFERROR(IF(K2941="handling and wharfage",SUM(P2941:Q2941),IF(OR(K2941="tank",K2941="car",K2941="boat"),INDEX(Rate!$B$4:$M$25,MATCH('Line&amp;Pheonix'!N2941,Rate!$A$4:$A$25,0),MATCH('Line&amp;Pheonix'!L2941,Rate!$B$3:$M$3,0))*O2941*0.8,INDEX(Rate!$B$4:$M$25,MATCH('Line&amp;Pheonix'!N2941,Rate!$A$4:$A$25,0),MATCH('Line&amp;Pheonix'!L2941,Rate!$B$3:$M$3,0))*O2941)),"")</f>
        <v/>
      </c>
      <c r="T2941" s="42" t="str">
        <f t="shared" si="145"/>
        <v/>
      </c>
    </row>
    <row r="2942" spans="16:20">
      <c r="P2942" s="41" t="str">
        <f t="shared" si="143"/>
        <v/>
      </c>
      <c r="Q2942" s="41" t="str">
        <f t="shared" si="144"/>
        <v/>
      </c>
      <c r="R2942" s="41" t="str">
        <f>IFERROR(IF(K2942="handling and wharfage",SUM(P2942:Q2942),IF(OR(K2942="tank",K2942="car",K2942="boat"),INDEX(Rate!$B$4:$M$25,MATCH('Line&amp;Pheonix'!N2942,Rate!$A$4:$A$25,0),MATCH('Line&amp;Pheonix'!L2942,Rate!$B$3:$M$3,0))*O2942*0.8,INDEX(Rate!$B$4:$M$25,MATCH('Line&amp;Pheonix'!N2942,Rate!$A$4:$A$25,0),MATCH('Line&amp;Pheonix'!L2942,Rate!$B$3:$M$3,0))*O2942)),"")</f>
        <v/>
      </c>
      <c r="T2942" s="42" t="str">
        <f t="shared" si="145"/>
        <v/>
      </c>
    </row>
    <row r="2943" spans="16:20">
      <c r="P2943" s="41" t="str">
        <f t="shared" si="143"/>
        <v/>
      </c>
      <c r="Q2943" s="41" t="str">
        <f t="shared" si="144"/>
        <v/>
      </c>
      <c r="R2943" s="41" t="str">
        <f>IFERROR(IF(K2943="handling and wharfage",SUM(P2943:Q2943),IF(OR(K2943="tank",K2943="car",K2943="boat"),INDEX(Rate!$B$4:$M$25,MATCH('Line&amp;Pheonix'!N2943,Rate!$A$4:$A$25,0),MATCH('Line&amp;Pheonix'!L2943,Rate!$B$3:$M$3,0))*O2943*0.8,INDEX(Rate!$B$4:$M$25,MATCH('Line&amp;Pheonix'!N2943,Rate!$A$4:$A$25,0),MATCH('Line&amp;Pheonix'!L2943,Rate!$B$3:$M$3,0))*O2943)),"")</f>
        <v/>
      </c>
      <c r="T2943" s="42" t="str">
        <f t="shared" si="145"/>
        <v/>
      </c>
    </row>
    <row r="2944" spans="16:20">
      <c r="P2944" s="41" t="str">
        <f t="shared" si="143"/>
        <v/>
      </c>
      <c r="Q2944" s="41" t="str">
        <f t="shared" si="144"/>
        <v/>
      </c>
      <c r="R2944" s="41" t="str">
        <f>IFERROR(IF(K2944="handling and wharfage",SUM(P2944:Q2944),IF(OR(K2944="tank",K2944="car",K2944="boat"),INDEX(Rate!$B$4:$M$25,MATCH('Line&amp;Pheonix'!N2944,Rate!$A$4:$A$25,0),MATCH('Line&amp;Pheonix'!L2944,Rate!$B$3:$M$3,0))*O2944*0.8,INDEX(Rate!$B$4:$M$25,MATCH('Line&amp;Pheonix'!N2944,Rate!$A$4:$A$25,0),MATCH('Line&amp;Pheonix'!L2944,Rate!$B$3:$M$3,0))*O2944)),"")</f>
        <v/>
      </c>
      <c r="T2944" s="42" t="str">
        <f t="shared" si="145"/>
        <v/>
      </c>
    </row>
    <row r="2945" spans="16:20">
      <c r="P2945" s="41" t="str">
        <f t="shared" si="143"/>
        <v/>
      </c>
      <c r="Q2945" s="41" t="str">
        <f t="shared" si="144"/>
        <v/>
      </c>
      <c r="R2945" s="41" t="str">
        <f>IFERROR(IF(K2945="handling and wharfage",SUM(P2945:Q2945),IF(OR(K2945="tank",K2945="car",K2945="boat"),INDEX(Rate!$B$4:$M$25,MATCH('Line&amp;Pheonix'!N2945,Rate!$A$4:$A$25,0),MATCH('Line&amp;Pheonix'!L2945,Rate!$B$3:$M$3,0))*O2945*0.8,INDEX(Rate!$B$4:$M$25,MATCH('Line&amp;Pheonix'!N2945,Rate!$A$4:$A$25,0),MATCH('Line&amp;Pheonix'!L2945,Rate!$B$3:$M$3,0))*O2945)),"")</f>
        <v/>
      </c>
      <c r="T2945" s="42" t="str">
        <f t="shared" si="145"/>
        <v/>
      </c>
    </row>
    <row r="2946" spans="16:20">
      <c r="P2946" s="41" t="str">
        <f t="shared" si="143"/>
        <v/>
      </c>
      <c r="Q2946" s="41" t="str">
        <f t="shared" si="144"/>
        <v/>
      </c>
      <c r="R2946" s="41" t="str">
        <f>IFERROR(IF(K2946="handling and wharfage",SUM(P2946:Q2946),IF(OR(K2946="tank",K2946="car",K2946="boat"),INDEX(Rate!$B$4:$M$25,MATCH('Line&amp;Pheonix'!N2946,Rate!$A$4:$A$25,0),MATCH('Line&amp;Pheonix'!L2946,Rate!$B$3:$M$3,0))*O2946*0.8,INDEX(Rate!$B$4:$M$25,MATCH('Line&amp;Pheonix'!N2946,Rate!$A$4:$A$25,0),MATCH('Line&amp;Pheonix'!L2946,Rate!$B$3:$M$3,0))*O2946)),"")</f>
        <v/>
      </c>
      <c r="T2946" s="42" t="str">
        <f t="shared" si="145"/>
        <v/>
      </c>
    </row>
    <row r="2947" spans="16:20">
      <c r="P2947" s="41" t="str">
        <f t="shared" si="143"/>
        <v/>
      </c>
      <c r="Q2947" s="41" t="str">
        <f t="shared" si="144"/>
        <v/>
      </c>
      <c r="R2947" s="41" t="str">
        <f>IFERROR(IF(K2947="handling and wharfage",SUM(P2947:Q2947),IF(OR(K2947="tank",K2947="car",K2947="boat"),INDEX(Rate!$B$4:$M$25,MATCH('Line&amp;Pheonix'!N2947,Rate!$A$4:$A$25,0),MATCH('Line&amp;Pheonix'!L2947,Rate!$B$3:$M$3,0))*O2947*0.8,INDEX(Rate!$B$4:$M$25,MATCH('Line&amp;Pheonix'!N2947,Rate!$A$4:$A$25,0),MATCH('Line&amp;Pheonix'!L2947,Rate!$B$3:$M$3,0))*O2947)),"")</f>
        <v/>
      </c>
      <c r="T2947" s="42" t="str">
        <f t="shared" si="145"/>
        <v/>
      </c>
    </row>
    <row r="2948" spans="16:20">
      <c r="P2948" s="41" t="str">
        <f t="shared" si="143"/>
        <v/>
      </c>
      <c r="Q2948" s="41" t="str">
        <f t="shared" si="144"/>
        <v/>
      </c>
      <c r="R2948" s="41" t="str">
        <f>IFERROR(IF(K2948="handling and wharfage",SUM(P2948:Q2948),IF(OR(K2948="tank",K2948="car",K2948="boat"),INDEX(Rate!$B$4:$M$25,MATCH('Line&amp;Pheonix'!N2948,Rate!$A$4:$A$25,0),MATCH('Line&amp;Pheonix'!L2948,Rate!$B$3:$M$3,0))*O2948*0.8,INDEX(Rate!$B$4:$M$25,MATCH('Line&amp;Pheonix'!N2948,Rate!$A$4:$A$25,0),MATCH('Line&amp;Pheonix'!L2948,Rate!$B$3:$M$3,0))*O2948)),"")</f>
        <v/>
      </c>
      <c r="T2948" s="42" t="str">
        <f t="shared" si="145"/>
        <v/>
      </c>
    </row>
    <row r="2949" spans="16:20">
      <c r="P2949" s="41" t="str">
        <f t="shared" si="143"/>
        <v/>
      </c>
      <c r="Q2949" s="41" t="str">
        <f t="shared" si="144"/>
        <v/>
      </c>
      <c r="R2949" s="41" t="str">
        <f>IFERROR(IF(K2949="handling and wharfage",SUM(P2949:Q2949),IF(OR(K2949="tank",K2949="car",K2949="boat"),INDEX(Rate!$B$4:$M$25,MATCH('Line&amp;Pheonix'!N2949,Rate!$A$4:$A$25,0),MATCH('Line&amp;Pheonix'!L2949,Rate!$B$3:$M$3,0))*O2949*0.8,INDEX(Rate!$B$4:$M$25,MATCH('Line&amp;Pheonix'!N2949,Rate!$A$4:$A$25,0),MATCH('Line&amp;Pheonix'!L2949,Rate!$B$3:$M$3,0))*O2949)),"")</f>
        <v/>
      </c>
      <c r="T2949" s="42" t="str">
        <f t="shared" si="145"/>
        <v/>
      </c>
    </row>
    <row r="2950" spans="16:20">
      <c r="P2950" s="41" t="str">
        <f t="shared" si="143"/>
        <v/>
      </c>
      <c r="Q2950" s="41" t="str">
        <f t="shared" si="144"/>
        <v/>
      </c>
      <c r="R2950" s="41" t="str">
        <f>IFERROR(IF(K2950="handling and wharfage",SUM(P2950:Q2950),IF(OR(K2950="tank",K2950="car",K2950="boat"),INDEX(Rate!$B$4:$M$25,MATCH('Line&amp;Pheonix'!N2950,Rate!$A$4:$A$25,0),MATCH('Line&amp;Pheonix'!L2950,Rate!$B$3:$M$3,0))*O2950*0.8,INDEX(Rate!$B$4:$M$25,MATCH('Line&amp;Pheonix'!N2950,Rate!$A$4:$A$25,0),MATCH('Line&amp;Pheonix'!L2950,Rate!$B$3:$M$3,0))*O2950)),"")</f>
        <v/>
      </c>
      <c r="T2950" s="42" t="str">
        <f t="shared" si="145"/>
        <v/>
      </c>
    </row>
    <row r="2951" spans="16:20">
      <c r="P2951" s="41" t="str">
        <f t="shared" si="143"/>
        <v/>
      </c>
      <c r="Q2951" s="41" t="str">
        <f t="shared" si="144"/>
        <v/>
      </c>
      <c r="R2951" s="41" t="str">
        <f>IFERROR(IF(K2951="handling and wharfage",SUM(P2951:Q2951),IF(OR(K2951="tank",K2951="car",K2951="boat"),INDEX(Rate!$B$4:$M$25,MATCH('Line&amp;Pheonix'!N2951,Rate!$A$4:$A$25,0),MATCH('Line&amp;Pheonix'!L2951,Rate!$B$3:$M$3,0))*O2951*0.8,INDEX(Rate!$B$4:$M$25,MATCH('Line&amp;Pheonix'!N2951,Rate!$A$4:$A$25,0),MATCH('Line&amp;Pheonix'!L2951,Rate!$B$3:$M$3,0))*O2951)),"")</f>
        <v/>
      </c>
      <c r="T2951" s="42" t="str">
        <f t="shared" si="145"/>
        <v/>
      </c>
    </row>
    <row r="2952" spans="16:20">
      <c r="P2952" s="41" t="str">
        <f t="shared" si="143"/>
        <v/>
      </c>
      <c r="Q2952" s="41" t="str">
        <f t="shared" si="144"/>
        <v/>
      </c>
      <c r="R2952" s="41" t="str">
        <f>IFERROR(IF(K2952="handling and wharfage",SUM(P2952:Q2952),IF(OR(K2952="tank",K2952="car",K2952="boat"),INDEX(Rate!$B$4:$M$25,MATCH('Line&amp;Pheonix'!N2952,Rate!$A$4:$A$25,0),MATCH('Line&amp;Pheonix'!L2952,Rate!$B$3:$M$3,0))*O2952*0.8,INDEX(Rate!$B$4:$M$25,MATCH('Line&amp;Pheonix'!N2952,Rate!$A$4:$A$25,0),MATCH('Line&amp;Pheonix'!L2952,Rate!$B$3:$M$3,0))*O2952)),"")</f>
        <v/>
      </c>
      <c r="T2952" s="42" t="str">
        <f t="shared" si="145"/>
        <v/>
      </c>
    </row>
    <row r="2953" spans="16:20">
      <c r="P2953" s="41" t="str">
        <f t="shared" si="143"/>
        <v/>
      </c>
      <c r="Q2953" s="41" t="str">
        <f t="shared" si="144"/>
        <v/>
      </c>
      <c r="R2953" s="41" t="str">
        <f>IFERROR(IF(K2953="handling and wharfage",SUM(P2953:Q2953),IF(OR(K2953="tank",K2953="car",K2953="boat"),INDEX(Rate!$B$4:$M$25,MATCH('Line&amp;Pheonix'!N2953,Rate!$A$4:$A$25,0),MATCH('Line&amp;Pheonix'!L2953,Rate!$B$3:$M$3,0))*O2953*0.8,INDEX(Rate!$B$4:$M$25,MATCH('Line&amp;Pheonix'!N2953,Rate!$A$4:$A$25,0),MATCH('Line&amp;Pheonix'!L2953,Rate!$B$3:$M$3,0))*O2953)),"")</f>
        <v/>
      </c>
      <c r="T2953" s="42" t="str">
        <f t="shared" si="145"/>
        <v/>
      </c>
    </row>
    <row r="2954" spans="16:20">
      <c r="P2954" s="41" t="str">
        <f t="shared" si="143"/>
        <v/>
      </c>
      <c r="Q2954" s="41" t="str">
        <f t="shared" si="144"/>
        <v/>
      </c>
      <c r="R2954" s="41" t="str">
        <f>IFERROR(IF(K2954="handling and wharfage",SUM(P2954:Q2954),IF(OR(K2954="tank",K2954="car",K2954="boat"),INDEX(Rate!$B$4:$M$25,MATCH('Line&amp;Pheonix'!N2954,Rate!$A$4:$A$25,0),MATCH('Line&amp;Pheonix'!L2954,Rate!$B$3:$M$3,0))*O2954*0.8,INDEX(Rate!$B$4:$M$25,MATCH('Line&amp;Pheonix'!N2954,Rate!$A$4:$A$25,0),MATCH('Line&amp;Pheonix'!L2954,Rate!$B$3:$M$3,0))*O2954)),"")</f>
        <v/>
      </c>
      <c r="T2954" s="42" t="str">
        <f t="shared" si="145"/>
        <v/>
      </c>
    </row>
    <row r="2955" spans="16:20">
      <c r="P2955" s="41" t="str">
        <f t="shared" si="143"/>
        <v/>
      </c>
      <c r="Q2955" s="41" t="str">
        <f t="shared" si="144"/>
        <v/>
      </c>
      <c r="R2955" s="41" t="str">
        <f>IFERROR(IF(K2955="handling and wharfage",SUM(P2955:Q2955),IF(OR(K2955="tank",K2955="car",K2955="boat"),INDEX(Rate!$B$4:$M$25,MATCH('Line&amp;Pheonix'!N2955,Rate!$A$4:$A$25,0),MATCH('Line&amp;Pheonix'!L2955,Rate!$B$3:$M$3,0))*O2955*0.8,INDEX(Rate!$B$4:$M$25,MATCH('Line&amp;Pheonix'!N2955,Rate!$A$4:$A$25,0),MATCH('Line&amp;Pheonix'!L2955,Rate!$B$3:$M$3,0))*O2955)),"")</f>
        <v/>
      </c>
      <c r="T2955" s="42" t="str">
        <f t="shared" si="145"/>
        <v/>
      </c>
    </row>
    <row r="2956" spans="16:20">
      <c r="P2956" s="41" t="str">
        <f t="shared" si="143"/>
        <v/>
      </c>
      <c r="Q2956" s="41" t="str">
        <f t="shared" si="144"/>
        <v/>
      </c>
      <c r="R2956" s="41" t="str">
        <f>IFERROR(IF(K2956="handling and wharfage",SUM(P2956:Q2956),IF(OR(K2956="tank",K2956="car",K2956="boat"),INDEX(Rate!$B$4:$M$25,MATCH('Line&amp;Pheonix'!N2956,Rate!$A$4:$A$25,0),MATCH('Line&amp;Pheonix'!L2956,Rate!$B$3:$M$3,0))*O2956*0.8,INDEX(Rate!$B$4:$M$25,MATCH('Line&amp;Pheonix'!N2956,Rate!$A$4:$A$25,0),MATCH('Line&amp;Pheonix'!L2956,Rate!$B$3:$M$3,0))*O2956)),"")</f>
        <v/>
      </c>
      <c r="T2956" s="42" t="str">
        <f t="shared" si="145"/>
        <v/>
      </c>
    </row>
    <row r="2957" spans="16:20">
      <c r="P2957" s="41" t="str">
        <f t="shared" si="143"/>
        <v/>
      </c>
      <c r="Q2957" s="41" t="str">
        <f t="shared" si="144"/>
        <v/>
      </c>
      <c r="R2957" s="41" t="str">
        <f>IFERROR(IF(K2957="handling and wharfage",SUM(P2957:Q2957),IF(OR(K2957="tank",K2957="car",K2957="boat"),INDEX(Rate!$B$4:$M$25,MATCH('Line&amp;Pheonix'!N2957,Rate!$A$4:$A$25,0),MATCH('Line&amp;Pheonix'!L2957,Rate!$B$3:$M$3,0))*O2957*0.8,INDEX(Rate!$B$4:$M$25,MATCH('Line&amp;Pheonix'!N2957,Rate!$A$4:$A$25,0),MATCH('Line&amp;Pheonix'!L2957,Rate!$B$3:$M$3,0))*O2957)),"")</f>
        <v/>
      </c>
      <c r="T2957" s="42" t="str">
        <f t="shared" si="145"/>
        <v/>
      </c>
    </row>
    <row r="2958" spans="16:20">
      <c r="P2958" s="41" t="str">
        <f t="shared" si="143"/>
        <v/>
      </c>
      <c r="Q2958" s="41" t="str">
        <f t="shared" si="144"/>
        <v/>
      </c>
      <c r="R2958" s="41" t="str">
        <f>IFERROR(IF(K2958="handling and wharfage",SUM(P2958:Q2958),IF(OR(K2958="tank",K2958="car",K2958="boat"),INDEX(Rate!$B$4:$M$25,MATCH('Line&amp;Pheonix'!N2958,Rate!$A$4:$A$25,0),MATCH('Line&amp;Pheonix'!L2958,Rate!$B$3:$M$3,0))*O2958*0.8,INDEX(Rate!$B$4:$M$25,MATCH('Line&amp;Pheonix'!N2958,Rate!$A$4:$A$25,0),MATCH('Line&amp;Pheonix'!L2958,Rate!$B$3:$M$3,0))*O2958)),"")</f>
        <v/>
      </c>
      <c r="T2958" s="42" t="str">
        <f t="shared" si="145"/>
        <v/>
      </c>
    </row>
    <row r="2959" spans="16:20">
      <c r="P2959" s="41" t="str">
        <f t="shared" si="143"/>
        <v/>
      </c>
      <c r="Q2959" s="41" t="str">
        <f t="shared" si="144"/>
        <v/>
      </c>
      <c r="R2959" s="41" t="str">
        <f>IFERROR(IF(K2959="handling and wharfage",SUM(P2959:Q2959),IF(OR(K2959="tank",K2959="car",K2959="boat"),INDEX(Rate!$B$4:$M$25,MATCH('Line&amp;Pheonix'!N2959,Rate!$A$4:$A$25,0),MATCH('Line&amp;Pheonix'!L2959,Rate!$B$3:$M$3,0))*O2959*0.8,INDEX(Rate!$B$4:$M$25,MATCH('Line&amp;Pheonix'!N2959,Rate!$A$4:$A$25,0),MATCH('Line&amp;Pheonix'!L2959,Rate!$B$3:$M$3,0))*O2959)),"")</f>
        <v/>
      </c>
      <c r="T2959" s="42" t="str">
        <f t="shared" si="145"/>
        <v/>
      </c>
    </row>
    <row r="2960" spans="16:20">
      <c r="P2960" s="41" t="str">
        <f t="shared" si="143"/>
        <v/>
      </c>
      <c r="Q2960" s="41" t="str">
        <f t="shared" si="144"/>
        <v/>
      </c>
      <c r="R2960" s="41" t="str">
        <f>IFERROR(IF(K2960="handling and wharfage",SUM(P2960:Q2960),IF(OR(K2960="tank",K2960="car",K2960="boat"),INDEX(Rate!$B$4:$M$25,MATCH('Line&amp;Pheonix'!N2960,Rate!$A$4:$A$25,0),MATCH('Line&amp;Pheonix'!L2960,Rate!$B$3:$M$3,0))*O2960*0.8,INDEX(Rate!$B$4:$M$25,MATCH('Line&amp;Pheonix'!N2960,Rate!$A$4:$A$25,0),MATCH('Line&amp;Pheonix'!L2960,Rate!$B$3:$M$3,0))*O2960)),"")</f>
        <v/>
      </c>
      <c r="T2960" s="42" t="str">
        <f t="shared" si="145"/>
        <v/>
      </c>
    </row>
    <row r="2961" spans="16:20">
      <c r="P2961" s="41" t="str">
        <f t="shared" si="143"/>
        <v/>
      </c>
      <c r="Q2961" s="41" t="str">
        <f t="shared" si="144"/>
        <v/>
      </c>
      <c r="R2961" s="41" t="str">
        <f>IFERROR(IF(K2961="handling and wharfage",SUM(P2961:Q2961),IF(OR(K2961="tank",K2961="car",K2961="boat"),INDEX(Rate!$B$4:$M$25,MATCH('Line&amp;Pheonix'!N2961,Rate!$A$4:$A$25,0),MATCH('Line&amp;Pheonix'!L2961,Rate!$B$3:$M$3,0))*O2961*0.8,INDEX(Rate!$B$4:$M$25,MATCH('Line&amp;Pheonix'!N2961,Rate!$A$4:$A$25,0),MATCH('Line&amp;Pheonix'!L2961,Rate!$B$3:$M$3,0))*O2961)),"")</f>
        <v/>
      </c>
      <c r="T2961" s="42" t="str">
        <f t="shared" si="145"/>
        <v/>
      </c>
    </row>
    <row r="2962" spans="16:20">
      <c r="P2962" s="41" t="str">
        <f t="shared" si="143"/>
        <v/>
      </c>
      <c r="Q2962" s="41" t="str">
        <f t="shared" si="144"/>
        <v/>
      </c>
      <c r="R2962" s="41" t="str">
        <f>IFERROR(IF(K2962="handling and wharfage",SUM(P2962:Q2962),IF(OR(K2962="tank",K2962="car",K2962="boat"),INDEX(Rate!$B$4:$M$25,MATCH('Line&amp;Pheonix'!N2962,Rate!$A$4:$A$25,0),MATCH('Line&amp;Pheonix'!L2962,Rate!$B$3:$M$3,0))*O2962*0.8,INDEX(Rate!$B$4:$M$25,MATCH('Line&amp;Pheonix'!N2962,Rate!$A$4:$A$25,0),MATCH('Line&amp;Pheonix'!L2962,Rate!$B$3:$M$3,0))*O2962)),"")</f>
        <v/>
      </c>
      <c r="T2962" s="42" t="str">
        <f t="shared" si="145"/>
        <v/>
      </c>
    </row>
    <row r="2963" spans="16:20">
      <c r="P2963" s="41" t="str">
        <f t="shared" si="143"/>
        <v/>
      </c>
      <c r="Q2963" s="41" t="str">
        <f t="shared" si="144"/>
        <v/>
      </c>
      <c r="R2963" s="41" t="str">
        <f>IFERROR(IF(K2963="handling and wharfage",SUM(P2963:Q2963),IF(OR(K2963="tank",K2963="car",K2963="boat"),INDEX(Rate!$B$4:$M$25,MATCH('Line&amp;Pheonix'!N2963,Rate!$A$4:$A$25,0),MATCH('Line&amp;Pheonix'!L2963,Rate!$B$3:$M$3,0))*O2963*0.8,INDEX(Rate!$B$4:$M$25,MATCH('Line&amp;Pheonix'!N2963,Rate!$A$4:$A$25,0),MATCH('Line&amp;Pheonix'!L2963,Rate!$B$3:$M$3,0))*O2963)),"")</f>
        <v/>
      </c>
      <c r="T2963" s="42" t="str">
        <f t="shared" si="145"/>
        <v/>
      </c>
    </row>
    <row r="2964" spans="16:20">
      <c r="P2964" s="41" t="str">
        <f t="shared" si="143"/>
        <v/>
      </c>
      <c r="Q2964" s="41" t="str">
        <f t="shared" si="144"/>
        <v/>
      </c>
      <c r="R2964" s="41" t="str">
        <f>IFERROR(IF(K2964="handling and wharfage",SUM(P2964:Q2964),IF(OR(K2964="tank",K2964="car",K2964="boat"),INDEX(Rate!$B$4:$M$25,MATCH('Line&amp;Pheonix'!N2964,Rate!$A$4:$A$25,0),MATCH('Line&amp;Pheonix'!L2964,Rate!$B$3:$M$3,0))*O2964*0.8,INDEX(Rate!$B$4:$M$25,MATCH('Line&amp;Pheonix'!N2964,Rate!$A$4:$A$25,0),MATCH('Line&amp;Pheonix'!L2964,Rate!$B$3:$M$3,0))*O2964)),"")</f>
        <v/>
      </c>
      <c r="T2964" s="42" t="str">
        <f t="shared" si="145"/>
        <v/>
      </c>
    </row>
    <row r="2965" spans="16:20">
      <c r="P2965" s="41" t="str">
        <f t="shared" si="143"/>
        <v/>
      </c>
      <c r="Q2965" s="41" t="str">
        <f t="shared" si="144"/>
        <v/>
      </c>
      <c r="R2965" s="41" t="str">
        <f>IFERROR(IF(K2965="handling and wharfage",SUM(P2965:Q2965),IF(OR(K2965="tank",K2965="car",K2965="boat"),INDEX(Rate!$B$4:$M$25,MATCH('Line&amp;Pheonix'!N2965,Rate!$A$4:$A$25,0),MATCH('Line&amp;Pheonix'!L2965,Rate!$B$3:$M$3,0))*O2965*0.8,INDEX(Rate!$B$4:$M$25,MATCH('Line&amp;Pheonix'!N2965,Rate!$A$4:$A$25,0),MATCH('Line&amp;Pheonix'!L2965,Rate!$B$3:$M$3,0))*O2965)),"")</f>
        <v/>
      </c>
      <c r="T2965" s="42" t="str">
        <f t="shared" si="145"/>
        <v/>
      </c>
    </row>
    <row r="2966" spans="16:20">
      <c r="P2966" s="41" t="str">
        <f t="shared" si="143"/>
        <v/>
      </c>
      <c r="Q2966" s="41" t="str">
        <f t="shared" si="144"/>
        <v/>
      </c>
      <c r="R2966" s="41" t="str">
        <f>IFERROR(IF(K2966="handling and wharfage",SUM(P2966:Q2966),IF(OR(K2966="tank",K2966="car",K2966="boat"),INDEX(Rate!$B$4:$M$25,MATCH('Line&amp;Pheonix'!N2966,Rate!$A$4:$A$25,0),MATCH('Line&amp;Pheonix'!L2966,Rate!$B$3:$M$3,0))*O2966*0.8,INDEX(Rate!$B$4:$M$25,MATCH('Line&amp;Pheonix'!N2966,Rate!$A$4:$A$25,0),MATCH('Line&amp;Pheonix'!L2966,Rate!$B$3:$M$3,0))*O2966)),"")</f>
        <v/>
      </c>
      <c r="T2966" s="42" t="str">
        <f t="shared" si="145"/>
        <v/>
      </c>
    </row>
    <row r="2967" spans="16:20">
      <c r="P2967" s="41" t="str">
        <f t="shared" si="143"/>
        <v/>
      </c>
      <c r="Q2967" s="41" t="str">
        <f t="shared" si="144"/>
        <v/>
      </c>
      <c r="R2967" s="41" t="str">
        <f>IFERROR(IF(K2967="handling and wharfage",SUM(P2967:Q2967),IF(OR(K2967="tank",K2967="car",K2967="boat"),INDEX(Rate!$B$4:$M$25,MATCH('Line&amp;Pheonix'!N2967,Rate!$A$4:$A$25,0),MATCH('Line&amp;Pheonix'!L2967,Rate!$B$3:$M$3,0))*O2967*0.8,INDEX(Rate!$B$4:$M$25,MATCH('Line&amp;Pheonix'!N2967,Rate!$A$4:$A$25,0),MATCH('Line&amp;Pheonix'!L2967,Rate!$B$3:$M$3,0))*O2967)),"")</f>
        <v/>
      </c>
      <c r="T2967" s="42" t="str">
        <f t="shared" si="145"/>
        <v/>
      </c>
    </row>
    <row r="2968" spans="16:20">
      <c r="P2968" s="41" t="str">
        <f t="shared" si="143"/>
        <v/>
      </c>
      <c r="Q2968" s="41" t="str">
        <f t="shared" si="144"/>
        <v/>
      </c>
      <c r="R2968" s="41" t="str">
        <f>IFERROR(IF(K2968="handling and wharfage",SUM(P2968:Q2968),IF(OR(K2968="tank",K2968="car",K2968="boat"),INDEX(Rate!$B$4:$M$25,MATCH('Line&amp;Pheonix'!N2968,Rate!$A$4:$A$25,0),MATCH('Line&amp;Pheonix'!L2968,Rate!$B$3:$M$3,0))*O2968*0.8,INDEX(Rate!$B$4:$M$25,MATCH('Line&amp;Pheonix'!N2968,Rate!$A$4:$A$25,0),MATCH('Line&amp;Pheonix'!L2968,Rate!$B$3:$M$3,0))*O2968)),"")</f>
        <v/>
      </c>
      <c r="T2968" s="42" t="str">
        <f t="shared" si="145"/>
        <v/>
      </c>
    </row>
    <row r="2969" spans="16:20">
      <c r="P2969" s="41" t="str">
        <f t="shared" si="143"/>
        <v/>
      </c>
      <c r="Q2969" s="41" t="str">
        <f t="shared" si="144"/>
        <v/>
      </c>
      <c r="R2969" s="41" t="str">
        <f>IFERROR(IF(K2969="handling and wharfage",SUM(P2969:Q2969),IF(OR(K2969="tank",K2969="car",K2969="boat"),INDEX(Rate!$B$4:$M$25,MATCH('Line&amp;Pheonix'!N2969,Rate!$A$4:$A$25,0),MATCH('Line&amp;Pheonix'!L2969,Rate!$B$3:$M$3,0))*O2969*0.8,INDEX(Rate!$B$4:$M$25,MATCH('Line&amp;Pheonix'!N2969,Rate!$A$4:$A$25,0),MATCH('Line&amp;Pheonix'!L2969,Rate!$B$3:$M$3,0))*O2969)),"")</f>
        <v/>
      </c>
      <c r="T2969" s="42" t="str">
        <f t="shared" si="145"/>
        <v/>
      </c>
    </row>
    <row r="2970" spans="16:20">
      <c r="P2970" s="41" t="str">
        <f t="shared" si="143"/>
        <v/>
      </c>
      <c r="Q2970" s="41" t="str">
        <f t="shared" si="144"/>
        <v/>
      </c>
      <c r="R2970" s="41" t="str">
        <f>IFERROR(IF(K2970="handling and wharfage",SUM(P2970:Q2970),IF(OR(K2970="tank",K2970="car",K2970="boat"),INDEX(Rate!$B$4:$M$25,MATCH('Line&amp;Pheonix'!N2970,Rate!$A$4:$A$25,0),MATCH('Line&amp;Pheonix'!L2970,Rate!$B$3:$M$3,0))*O2970*0.8,INDEX(Rate!$B$4:$M$25,MATCH('Line&amp;Pheonix'!N2970,Rate!$A$4:$A$25,0),MATCH('Line&amp;Pheonix'!L2970,Rate!$B$3:$M$3,0))*O2970)),"")</f>
        <v/>
      </c>
      <c r="T2970" s="42" t="str">
        <f t="shared" si="145"/>
        <v/>
      </c>
    </row>
    <row r="2971" spans="16:20">
      <c r="P2971" s="41" t="str">
        <f t="shared" si="143"/>
        <v/>
      </c>
      <c r="Q2971" s="41" t="str">
        <f t="shared" si="144"/>
        <v/>
      </c>
      <c r="R2971" s="41" t="str">
        <f>IFERROR(IF(K2971="handling and wharfage",SUM(P2971:Q2971),IF(OR(K2971="tank",K2971="car",K2971="boat"),INDEX(Rate!$B$4:$M$25,MATCH('Line&amp;Pheonix'!N2971,Rate!$A$4:$A$25,0),MATCH('Line&amp;Pheonix'!L2971,Rate!$B$3:$M$3,0))*O2971*0.8,INDEX(Rate!$B$4:$M$25,MATCH('Line&amp;Pheonix'!N2971,Rate!$A$4:$A$25,0),MATCH('Line&amp;Pheonix'!L2971,Rate!$B$3:$M$3,0))*O2971)),"")</f>
        <v/>
      </c>
      <c r="T2971" s="42" t="str">
        <f t="shared" si="145"/>
        <v/>
      </c>
    </row>
    <row r="2972" spans="16:20">
      <c r="P2972" s="41" t="str">
        <f t="shared" si="143"/>
        <v/>
      </c>
      <c r="Q2972" s="41" t="str">
        <f t="shared" si="144"/>
        <v/>
      </c>
      <c r="R2972" s="41" t="str">
        <f>IFERROR(IF(K2972="handling and wharfage",SUM(P2972:Q2972),IF(OR(K2972="tank",K2972="car",K2972="boat"),INDEX(Rate!$B$4:$M$25,MATCH('Line&amp;Pheonix'!N2972,Rate!$A$4:$A$25,0),MATCH('Line&amp;Pheonix'!L2972,Rate!$B$3:$M$3,0))*O2972*0.8,INDEX(Rate!$B$4:$M$25,MATCH('Line&amp;Pheonix'!N2972,Rate!$A$4:$A$25,0),MATCH('Line&amp;Pheonix'!L2972,Rate!$B$3:$M$3,0))*O2972)),"")</f>
        <v/>
      </c>
      <c r="T2972" s="42" t="str">
        <f t="shared" si="145"/>
        <v/>
      </c>
    </row>
    <row r="2973" spans="16:20">
      <c r="P2973" s="41" t="str">
        <f t="shared" si="143"/>
        <v/>
      </c>
      <c r="Q2973" s="41" t="str">
        <f t="shared" si="144"/>
        <v/>
      </c>
      <c r="R2973" s="41" t="str">
        <f>IFERROR(IF(K2973="handling and wharfage",SUM(P2973:Q2973),IF(OR(K2973="tank",K2973="car",K2973="boat"),INDEX(Rate!$B$4:$M$25,MATCH('Line&amp;Pheonix'!N2973,Rate!$A$4:$A$25,0),MATCH('Line&amp;Pheonix'!L2973,Rate!$B$3:$M$3,0))*O2973*0.8,INDEX(Rate!$B$4:$M$25,MATCH('Line&amp;Pheonix'!N2973,Rate!$A$4:$A$25,0),MATCH('Line&amp;Pheonix'!L2973,Rate!$B$3:$M$3,0))*O2973)),"")</f>
        <v/>
      </c>
      <c r="T2973" s="42" t="str">
        <f t="shared" si="145"/>
        <v/>
      </c>
    </row>
    <row r="2974" spans="16:20">
      <c r="P2974" s="41" t="str">
        <f t="shared" si="143"/>
        <v/>
      </c>
      <c r="Q2974" s="41" t="str">
        <f t="shared" si="144"/>
        <v/>
      </c>
      <c r="R2974" s="41" t="str">
        <f>IFERROR(IF(K2974="handling and wharfage",SUM(P2974:Q2974),IF(OR(K2974="tank",K2974="car",K2974="boat"),INDEX(Rate!$B$4:$M$25,MATCH('Line&amp;Pheonix'!N2974,Rate!$A$4:$A$25,0),MATCH('Line&amp;Pheonix'!L2974,Rate!$B$3:$M$3,0))*O2974*0.8,INDEX(Rate!$B$4:$M$25,MATCH('Line&amp;Pheonix'!N2974,Rate!$A$4:$A$25,0),MATCH('Line&amp;Pheonix'!L2974,Rate!$B$3:$M$3,0))*O2974)),"")</f>
        <v/>
      </c>
      <c r="T2974" s="42" t="str">
        <f t="shared" si="145"/>
        <v/>
      </c>
    </row>
    <row r="2975" spans="16:20">
      <c r="P2975" s="41" t="str">
        <f t="shared" si="143"/>
        <v/>
      </c>
      <c r="Q2975" s="41" t="str">
        <f t="shared" si="144"/>
        <v/>
      </c>
      <c r="R2975" s="41" t="str">
        <f>IFERROR(IF(K2975="handling and wharfage",SUM(P2975:Q2975),IF(OR(K2975="tank",K2975="car",K2975="boat"),INDEX(Rate!$B$4:$M$25,MATCH('Line&amp;Pheonix'!N2975,Rate!$A$4:$A$25,0),MATCH('Line&amp;Pheonix'!L2975,Rate!$B$3:$M$3,0))*O2975*0.8,INDEX(Rate!$B$4:$M$25,MATCH('Line&amp;Pheonix'!N2975,Rate!$A$4:$A$25,0),MATCH('Line&amp;Pheonix'!L2975,Rate!$B$3:$M$3,0))*O2975)),"")</f>
        <v/>
      </c>
      <c r="T2975" s="42" t="str">
        <f t="shared" si="145"/>
        <v/>
      </c>
    </row>
    <row r="2976" spans="16:20">
      <c r="P2976" s="41" t="str">
        <f t="shared" si="143"/>
        <v/>
      </c>
      <c r="Q2976" s="41" t="str">
        <f t="shared" si="144"/>
        <v/>
      </c>
      <c r="R2976" s="41" t="str">
        <f>IFERROR(IF(K2976="handling and wharfage",SUM(P2976:Q2976),IF(OR(K2976="tank",K2976="car",K2976="boat"),INDEX(Rate!$B$4:$M$25,MATCH('Line&amp;Pheonix'!N2976,Rate!$A$4:$A$25,0),MATCH('Line&amp;Pheonix'!L2976,Rate!$B$3:$M$3,0))*O2976*0.8,INDEX(Rate!$B$4:$M$25,MATCH('Line&amp;Pheonix'!N2976,Rate!$A$4:$A$25,0),MATCH('Line&amp;Pheonix'!L2976,Rate!$B$3:$M$3,0))*O2976)),"")</f>
        <v/>
      </c>
      <c r="T2976" s="42" t="str">
        <f t="shared" si="145"/>
        <v/>
      </c>
    </row>
    <row r="2977" spans="16:20">
      <c r="P2977" s="41" t="str">
        <f t="shared" si="143"/>
        <v/>
      </c>
      <c r="Q2977" s="41" t="str">
        <f t="shared" si="144"/>
        <v/>
      </c>
      <c r="R2977" s="41" t="str">
        <f>IFERROR(IF(K2977="handling and wharfage",SUM(P2977:Q2977),IF(OR(K2977="tank",K2977="car",K2977="boat"),INDEX(Rate!$B$4:$M$25,MATCH('Line&amp;Pheonix'!N2977,Rate!$A$4:$A$25,0),MATCH('Line&amp;Pheonix'!L2977,Rate!$B$3:$M$3,0))*O2977*0.8,INDEX(Rate!$B$4:$M$25,MATCH('Line&amp;Pheonix'!N2977,Rate!$A$4:$A$25,0),MATCH('Line&amp;Pheonix'!L2977,Rate!$B$3:$M$3,0))*O2977)),"")</f>
        <v/>
      </c>
      <c r="T2977" s="42" t="str">
        <f t="shared" si="145"/>
        <v/>
      </c>
    </row>
    <row r="2978" spans="16:20">
      <c r="P2978" s="41" t="str">
        <f t="shared" si="143"/>
        <v/>
      </c>
      <c r="Q2978" s="41" t="str">
        <f t="shared" si="144"/>
        <v/>
      </c>
      <c r="R2978" s="41" t="str">
        <f>IFERROR(IF(K2978="handling and wharfage",SUM(P2978:Q2978),IF(OR(K2978="tank",K2978="car",K2978="boat"),INDEX(Rate!$B$4:$M$25,MATCH('Line&amp;Pheonix'!N2978,Rate!$A$4:$A$25,0),MATCH('Line&amp;Pheonix'!L2978,Rate!$B$3:$M$3,0))*O2978*0.8,INDEX(Rate!$B$4:$M$25,MATCH('Line&amp;Pheonix'!N2978,Rate!$A$4:$A$25,0),MATCH('Line&amp;Pheonix'!L2978,Rate!$B$3:$M$3,0))*O2978)),"")</f>
        <v/>
      </c>
      <c r="T2978" s="42" t="str">
        <f t="shared" si="145"/>
        <v/>
      </c>
    </row>
    <row r="2979" spans="16:20">
      <c r="P2979" s="41" t="str">
        <f t="shared" si="143"/>
        <v/>
      </c>
      <c r="Q2979" s="41" t="str">
        <f t="shared" si="144"/>
        <v/>
      </c>
      <c r="R2979" s="41" t="str">
        <f>IFERROR(IF(K2979="handling and wharfage",SUM(P2979:Q2979),IF(OR(K2979="tank",K2979="car",K2979="boat"),INDEX(Rate!$B$4:$M$25,MATCH('Line&amp;Pheonix'!N2979,Rate!$A$4:$A$25,0),MATCH('Line&amp;Pheonix'!L2979,Rate!$B$3:$M$3,0))*O2979*0.8,INDEX(Rate!$B$4:$M$25,MATCH('Line&amp;Pheonix'!N2979,Rate!$A$4:$A$25,0),MATCH('Line&amp;Pheonix'!L2979,Rate!$B$3:$M$3,0))*O2979)),"")</f>
        <v/>
      </c>
      <c r="T2979" s="42" t="str">
        <f t="shared" si="145"/>
        <v/>
      </c>
    </row>
    <row r="2980" spans="16:20">
      <c r="P2980" s="41" t="str">
        <f t="shared" si="143"/>
        <v/>
      </c>
      <c r="Q2980" s="41" t="str">
        <f t="shared" si="144"/>
        <v/>
      </c>
      <c r="R2980" s="41" t="str">
        <f>IFERROR(IF(K2980="handling and wharfage",SUM(P2980:Q2980),IF(OR(K2980="tank",K2980="car",K2980="boat"),INDEX(Rate!$B$4:$M$25,MATCH('Line&amp;Pheonix'!N2980,Rate!$A$4:$A$25,0),MATCH('Line&amp;Pheonix'!L2980,Rate!$B$3:$M$3,0))*O2980*0.8,INDEX(Rate!$B$4:$M$25,MATCH('Line&amp;Pheonix'!N2980,Rate!$A$4:$A$25,0),MATCH('Line&amp;Pheonix'!L2980,Rate!$B$3:$M$3,0))*O2980)),"")</f>
        <v/>
      </c>
      <c r="T2980" s="42" t="str">
        <f t="shared" si="145"/>
        <v/>
      </c>
    </row>
    <row r="2981" spans="16:20">
      <c r="P2981" s="41" t="str">
        <f t="shared" si="143"/>
        <v/>
      </c>
      <c r="Q2981" s="41" t="str">
        <f t="shared" si="144"/>
        <v/>
      </c>
      <c r="R2981" s="41" t="str">
        <f>IFERROR(IF(K2981="handling and wharfage",SUM(P2981:Q2981),IF(OR(K2981="tank",K2981="car",K2981="boat"),INDEX(Rate!$B$4:$M$25,MATCH('Line&amp;Pheonix'!N2981,Rate!$A$4:$A$25,0),MATCH('Line&amp;Pheonix'!L2981,Rate!$B$3:$M$3,0))*O2981*0.8,INDEX(Rate!$B$4:$M$25,MATCH('Line&amp;Pheonix'!N2981,Rate!$A$4:$A$25,0),MATCH('Line&amp;Pheonix'!L2981,Rate!$B$3:$M$3,0))*O2981)),"")</f>
        <v/>
      </c>
      <c r="T2981" s="42" t="str">
        <f t="shared" si="145"/>
        <v/>
      </c>
    </row>
    <row r="2982" spans="16:20">
      <c r="P2982" s="41" t="str">
        <f t="shared" si="143"/>
        <v/>
      </c>
      <c r="Q2982" s="41" t="str">
        <f t="shared" si="144"/>
        <v/>
      </c>
      <c r="R2982" s="41" t="str">
        <f>IFERROR(IF(K2982="handling and wharfage",SUM(P2982:Q2982),IF(OR(K2982="tank",K2982="car",K2982="boat"),INDEX(Rate!$B$4:$M$25,MATCH('Line&amp;Pheonix'!N2982,Rate!$A$4:$A$25,0),MATCH('Line&amp;Pheonix'!L2982,Rate!$B$3:$M$3,0))*O2982*0.8,INDEX(Rate!$B$4:$M$25,MATCH('Line&amp;Pheonix'!N2982,Rate!$A$4:$A$25,0),MATCH('Line&amp;Pheonix'!L2982,Rate!$B$3:$M$3,0))*O2982)),"")</f>
        <v/>
      </c>
      <c r="T2982" s="42" t="str">
        <f t="shared" si="145"/>
        <v/>
      </c>
    </row>
    <row r="2983" spans="16:20">
      <c r="P2983" s="41" t="str">
        <f t="shared" si="143"/>
        <v/>
      </c>
      <c r="Q2983" s="41" t="str">
        <f t="shared" si="144"/>
        <v/>
      </c>
      <c r="R2983" s="41" t="str">
        <f>IFERROR(IF(K2983="handling and wharfage",SUM(P2983:Q2983),IF(OR(K2983="tank",K2983="car",K2983="boat"),INDEX(Rate!$B$4:$M$25,MATCH('Line&amp;Pheonix'!N2983,Rate!$A$4:$A$25,0),MATCH('Line&amp;Pheonix'!L2983,Rate!$B$3:$M$3,0))*O2983*0.8,INDEX(Rate!$B$4:$M$25,MATCH('Line&amp;Pheonix'!N2983,Rate!$A$4:$A$25,0),MATCH('Line&amp;Pheonix'!L2983,Rate!$B$3:$M$3,0))*O2983)),"")</f>
        <v/>
      </c>
      <c r="T2983" s="42" t="str">
        <f t="shared" si="145"/>
        <v/>
      </c>
    </row>
    <row r="2984" spans="16:20">
      <c r="P2984" s="41" t="str">
        <f t="shared" si="143"/>
        <v/>
      </c>
      <c r="Q2984" s="41" t="str">
        <f t="shared" si="144"/>
        <v/>
      </c>
      <c r="R2984" s="41" t="str">
        <f>IFERROR(IF(K2984="handling and wharfage",SUM(P2984:Q2984),IF(OR(K2984="tank",K2984="car",K2984="boat"),INDEX(Rate!$B$4:$M$25,MATCH('Line&amp;Pheonix'!N2984,Rate!$A$4:$A$25,0),MATCH('Line&amp;Pheonix'!L2984,Rate!$B$3:$M$3,0))*O2984*0.8,INDEX(Rate!$B$4:$M$25,MATCH('Line&amp;Pheonix'!N2984,Rate!$A$4:$A$25,0),MATCH('Line&amp;Pheonix'!L2984,Rate!$B$3:$M$3,0))*O2984)),"")</f>
        <v/>
      </c>
      <c r="T2984" s="42" t="str">
        <f t="shared" si="145"/>
        <v/>
      </c>
    </row>
    <row r="2985" spans="16:20">
      <c r="P2985" s="41" t="str">
        <f t="shared" si="143"/>
        <v/>
      </c>
      <c r="Q2985" s="41" t="str">
        <f t="shared" si="144"/>
        <v/>
      </c>
      <c r="R2985" s="41" t="str">
        <f>IFERROR(IF(K2985="handling and wharfage",SUM(P2985:Q2985),IF(OR(K2985="tank",K2985="car",K2985="boat"),INDEX(Rate!$B$4:$M$25,MATCH('Line&amp;Pheonix'!N2985,Rate!$A$4:$A$25,0),MATCH('Line&amp;Pheonix'!L2985,Rate!$B$3:$M$3,0))*O2985*0.8,INDEX(Rate!$B$4:$M$25,MATCH('Line&amp;Pheonix'!N2985,Rate!$A$4:$A$25,0),MATCH('Line&amp;Pheonix'!L2985,Rate!$B$3:$M$3,0))*O2985)),"")</f>
        <v/>
      </c>
      <c r="T2985" s="42" t="str">
        <f t="shared" si="145"/>
        <v/>
      </c>
    </row>
    <row r="2986" spans="16:20">
      <c r="P2986" s="41" t="str">
        <f t="shared" si="143"/>
        <v/>
      </c>
      <c r="Q2986" s="41" t="str">
        <f t="shared" si="144"/>
        <v/>
      </c>
      <c r="R2986" s="41" t="str">
        <f>IFERROR(IF(K2986="handling and wharfage",SUM(P2986:Q2986),IF(OR(K2986="tank",K2986="car",K2986="boat"),INDEX(Rate!$B$4:$M$25,MATCH('Line&amp;Pheonix'!N2986,Rate!$A$4:$A$25,0),MATCH('Line&amp;Pheonix'!L2986,Rate!$B$3:$M$3,0))*O2986*0.8,INDEX(Rate!$B$4:$M$25,MATCH('Line&amp;Pheonix'!N2986,Rate!$A$4:$A$25,0),MATCH('Line&amp;Pheonix'!L2986,Rate!$B$3:$M$3,0))*O2986)),"")</f>
        <v/>
      </c>
      <c r="T2986" s="42" t="str">
        <f t="shared" si="145"/>
        <v/>
      </c>
    </row>
    <row r="2987" spans="16:20">
      <c r="P2987" s="41" t="str">
        <f t="shared" si="143"/>
        <v/>
      </c>
      <c r="Q2987" s="41" t="str">
        <f t="shared" si="144"/>
        <v/>
      </c>
      <c r="R2987" s="41" t="str">
        <f>IFERROR(IF(K2987="handling and wharfage",SUM(P2987:Q2987),IF(OR(K2987="tank",K2987="car",K2987="boat"),INDEX(Rate!$B$4:$M$25,MATCH('Line&amp;Pheonix'!N2987,Rate!$A$4:$A$25,0),MATCH('Line&amp;Pheonix'!L2987,Rate!$B$3:$M$3,0))*O2987*0.8,INDEX(Rate!$B$4:$M$25,MATCH('Line&amp;Pheonix'!N2987,Rate!$A$4:$A$25,0),MATCH('Line&amp;Pheonix'!L2987,Rate!$B$3:$M$3,0))*O2987)),"")</f>
        <v/>
      </c>
      <c r="T2987" s="42" t="str">
        <f t="shared" si="145"/>
        <v/>
      </c>
    </row>
    <row r="2988" spans="16:20">
      <c r="P2988" s="41" t="str">
        <f t="shared" si="143"/>
        <v/>
      </c>
      <c r="Q2988" s="41" t="str">
        <f t="shared" si="144"/>
        <v/>
      </c>
      <c r="R2988" s="41" t="str">
        <f>IFERROR(IF(K2988="handling and wharfage",SUM(P2988:Q2988),IF(OR(K2988="tank",K2988="car",K2988="boat"),INDEX(Rate!$B$4:$M$25,MATCH('Line&amp;Pheonix'!N2988,Rate!$A$4:$A$25,0),MATCH('Line&amp;Pheonix'!L2988,Rate!$B$3:$M$3,0))*O2988*0.8,INDEX(Rate!$B$4:$M$25,MATCH('Line&amp;Pheonix'!N2988,Rate!$A$4:$A$25,0),MATCH('Line&amp;Pheonix'!L2988,Rate!$B$3:$M$3,0))*O2988)),"")</f>
        <v/>
      </c>
      <c r="T2988" s="42" t="str">
        <f t="shared" si="145"/>
        <v/>
      </c>
    </row>
    <row r="2989" spans="16:20">
      <c r="P2989" s="41" t="str">
        <f t="shared" si="143"/>
        <v/>
      </c>
      <c r="Q2989" s="41" t="str">
        <f t="shared" si="144"/>
        <v/>
      </c>
      <c r="R2989" s="41" t="str">
        <f>IFERROR(IF(K2989="handling and wharfage",SUM(P2989:Q2989),IF(OR(K2989="tank",K2989="car",K2989="boat"),INDEX(Rate!$B$4:$M$25,MATCH('Line&amp;Pheonix'!N2989,Rate!$A$4:$A$25,0),MATCH('Line&amp;Pheonix'!L2989,Rate!$B$3:$M$3,0))*O2989*0.8,INDEX(Rate!$B$4:$M$25,MATCH('Line&amp;Pheonix'!N2989,Rate!$A$4:$A$25,0),MATCH('Line&amp;Pheonix'!L2989,Rate!$B$3:$M$3,0))*O2989)),"")</f>
        <v/>
      </c>
      <c r="T2989" s="42" t="str">
        <f t="shared" si="145"/>
        <v/>
      </c>
    </row>
    <row r="2990" spans="16:20">
      <c r="P2990" s="41" t="str">
        <f t="shared" si="143"/>
        <v/>
      </c>
      <c r="Q2990" s="41" t="str">
        <f t="shared" si="144"/>
        <v/>
      </c>
      <c r="R2990" s="41" t="str">
        <f>IFERROR(IF(K2990="handling and wharfage",SUM(P2990:Q2990),IF(OR(K2990="tank",K2990="car",K2990="boat"),INDEX(Rate!$B$4:$M$25,MATCH('Line&amp;Pheonix'!N2990,Rate!$A$4:$A$25,0),MATCH('Line&amp;Pheonix'!L2990,Rate!$B$3:$M$3,0))*O2990*0.8,INDEX(Rate!$B$4:$M$25,MATCH('Line&amp;Pheonix'!N2990,Rate!$A$4:$A$25,0),MATCH('Line&amp;Pheonix'!L2990,Rate!$B$3:$M$3,0))*O2990)),"")</f>
        <v/>
      </c>
      <c r="T2990" s="42" t="str">
        <f t="shared" si="145"/>
        <v/>
      </c>
    </row>
    <row r="2991" spans="16:20">
      <c r="P2991" s="41" t="str">
        <f t="shared" si="143"/>
        <v/>
      </c>
      <c r="Q2991" s="41" t="str">
        <f t="shared" si="144"/>
        <v/>
      </c>
      <c r="R2991" s="41" t="str">
        <f>IFERROR(IF(K2991="handling and wharfage",SUM(P2991:Q2991),IF(OR(K2991="tank",K2991="car",K2991="boat"),INDEX(Rate!$B$4:$M$25,MATCH('Line&amp;Pheonix'!N2991,Rate!$A$4:$A$25,0),MATCH('Line&amp;Pheonix'!L2991,Rate!$B$3:$M$3,0))*O2991*0.8,INDEX(Rate!$B$4:$M$25,MATCH('Line&amp;Pheonix'!N2991,Rate!$A$4:$A$25,0),MATCH('Line&amp;Pheonix'!L2991,Rate!$B$3:$M$3,0))*O2991)),"")</f>
        <v/>
      </c>
      <c r="T2991" s="42" t="str">
        <f t="shared" si="145"/>
        <v/>
      </c>
    </row>
    <row r="2992" spans="16:20">
      <c r="P2992" s="41" t="str">
        <f t="shared" si="143"/>
        <v/>
      </c>
      <c r="Q2992" s="41" t="str">
        <f t="shared" si="144"/>
        <v/>
      </c>
      <c r="R2992" s="41" t="str">
        <f>IFERROR(IF(K2992="handling and wharfage",SUM(P2992:Q2992),IF(OR(K2992="tank",K2992="car",K2992="boat"),INDEX(Rate!$B$4:$M$25,MATCH('Line&amp;Pheonix'!N2992,Rate!$A$4:$A$25,0),MATCH('Line&amp;Pheonix'!L2992,Rate!$B$3:$M$3,0))*O2992*0.8,INDEX(Rate!$B$4:$M$25,MATCH('Line&amp;Pheonix'!N2992,Rate!$A$4:$A$25,0),MATCH('Line&amp;Pheonix'!L2992,Rate!$B$3:$M$3,0))*O2992)),"")</f>
        <v/>
      </c>
      <c r="T2992" s="42" t="str">
        <f t="shared" si="145"/>
        <v/>
      </c>
    </row>
    <row r="2993" spans="16:20">
      <c r="P2993" s="41" t="str">
        <f t="shared" si="143"/>
        <v/>
      </c>
      <c r="Q2993" s="41" t="str">
        <f t="shared" si="144"/>
        <v/>
      </c>
      <c r="R2993" s="41" t="str">
        <f>IFERROR(IF(K2993="handling and wharfage",SUM(P2993:Q2993),IF(OR(K2993="tank",K2993="car",K2993="boat"),INDEX(Rate!$B$4:$M$25,MATCH('Line&amp;Pheonix'!N2993,Rate!$A$4:$A$25,0),MATCH('Line&amp;Pheonix'!L2993,Rate!$B$3:$M$3,0))*O2993*0.8,INDEX(Rate!$B$4:$M$25,MATCH('Line&amp;Pheonix'!N2993,Rate!$A$4:$A$25,0),MATCH('Line&amp;Pheonix'!L2993,Rate!$B$3:$M$3,0))*O2993)),"")</f>
        <v/>
      </c>
      <c r="T2993" s="42" t="str">
        <f t="shared" si="145"/>
        <v/>
      </c>
    </row>
    <row r="2994" spans="16:20">
      <c r="P2994" s="41" t="str">
        <f t="shared" ref="P2994:P3057" si="146">IF(OR(K2994="handling and wharfage",K2994="rau handling and wharfage"),O2994*42.1,"")</f>
        <v/>
      </c>
      <c r="Q2994" s="41" t="str">
        <f t="shared" ref="Q2994:Q3057" si="147">IF(K2994&lt;&gt;"handling and wharfage","",O2994*3.5)</f>
        <v/>
      </c>
      <c r="R2994" s="41" t="str">
        <f>IFERROR(IF(K2994="handling and wharfage",SUM(P2994:Q2994),IF(OR(K2994="tank",K2994="car",K2994="boat"),INDEX(Rate!$B$4:$M$25,MATCH('Line&amp;Pheonix'!N2994,Rate!$A$4:$A$25,0),MATCH('Line&amp;Pheonix'!L2994,Rate!$B$3:$M$3,0))*O2994*0.8,INDEX(Rate!$B$4:$M$25,MATCH('Line&amp;Pheonix'!N2994,Rate!$A$4:$A$25,0),MATCH('Line&amp;Pheonix'!L2994,Rate!$B$3:$M$3,0))*O2994)),"")</f>
        <v/>
      </c>
      <c r="T2994" s="42" t="str">
        <f t="shared" ref="T2994:T3057" si="148">IF(ISBLANK(K2994),"",IF(K2994&lt;&gt;"handling and wharfage","F0070000061A","E31180000331"))</f>
        <v/>
      </c>
    </row>
    <row r="2995" spans="16:20">
      <c r="P2995" s="41" t="str">
        <f t="shared" si="146"/>
        <v/>
      </c>
      <c r="Q2995" s="41" t="str">
        <f t="shared" si="147"/>
        <v/>
      </c>
      <c r="R2995" s="41" t="str">
        <f>IFERROR(IF(K2995="handling and wharfage",SUM(P2995:Q2995),IF(OR(K2995="tank",K2995="car",K2995="boat"),INDEX(Rate!$B$4:$M$25,MATCH('Line&amp;Pheonix'!N2995,Rate!$A$4:$A$25,0),MATCH('Line&amp;Pheonix'!L2995,Rate!$B$3:$M$3,0))*O2995*0.8,INDEX(Rate!$B$4:$M$25,MATCH('Line&amp;Pheonix'!N2995,Rate!$A$4:$A$25,0),MATCH('Line&amp;Pheonix'!L2995,Rate!$B$3:$M$3,0))*O2995)),"")</f>
        <v/>
      </c>
      <c r="T2995" s="42" t="str">
        <f t="shared" si="148"/>
        <v/>
      </c>
    </row>
    <row r="2996" spans="16:20">
      <c r="P2996" s="41" t="str">
        <f t="shared" si="146"/>
        <v/>
      </c>
      <c r="Q2996" s="41" t="str">
        <f t="shared" si="147"/>
        <v/>
      </c>
      <c r="R2996" s="41" t="str">
        <f>IFERROR(IF(K2996="handling and wharfage",SUM(P2996:Q2996),IF(OR(K2996="tank",K2996="car",K2996="boat"),INDEX(Rate!$B$4:$M$25,MATCH('Line&amp;Pheonix'!N2996,Rate!$A$4:$A$25,0),MATCH('Line&amp;Pheonix'!L2996,Rate!$B$3:$M$3,0))*O2996*0.8,INDEX(Rate!$B$4:$M$25,MATCH('Line&amp;Pheonix'!N2996,Rate!$A$4:$A$25,0),MATCH('Line&amp;Pheonix'!L2996,Rate!$B$3:$M$3,0))*O2996)),"")</f>
        <v/>
      </c>
      <c r="T2996" s="42" t="str">
        <f t="shared" si="148"/>
        <v/>
      </c>
    </row>
    <row r="2997" spans="16:20">
      <c r="P2997" s="41" t="str">
        <f t="shared" si="146"/>
        <v/>
      </c>
      <c r="Q2997" s="41" t="str">
        <f t="shared" si="147"/>
        <v/>
      </c>
      <c r="R2997" s="41" t="str">
        <f>IFERROR(IF(K2997="handling and wharfage",SUM(P2997:Q2997),IF(OR(K2997="tank",K2997="car",K2997="boat"),INDEX(Rate!$B$4:$M$25,MATCH('Line&amp;Pheonix'!N2997,Rate!$A$4:$A$25,0),MATCH('Line&amp;Pheonix'!L2997,Rate!$B$3:$M$3,0))*O2997*0.8,INDEX(Rate!$B$4:$M$25,MATCH('Line&amp;Pheonix'!N2997,Rate!$A$4:$A$25,0),MATCH('Line&amp;Pheonix'!L2997,Rate!$B$3:$M$3,0))*O2997)),"")</f>
        <v/>
      </c>
      <c r="T2997" s="42" t="str">
        <f t="shared" si="148"/>
        <v/>
      </c>
    </row>
    <row r="2998" spans="16:20">
      <c r="P2998" s="41" t="str">
        <f t="shared" si="146"/>
        <v/>
      </c>
      <c r="Q2998" s="41" t="str">
        <f t="shared" si="147"/>
        <v/>
      </c>
      <c r="R2998" s="41" t="str">
        <f>IFERROR(IF(K2998="handling and wharfage",SUM(P2998:Q2998),IF(OR(K2998="tank",K2998="car",K2998="boat"),INDEX(Rate!$B$4:$M$25,MATCH('Line&amp;Pheonix'!N2998,Rate!$A$4:$A$25,0),MATCH('Line&amp;Pheonix'!L2998,Rate!$B$3:$M$3,0))*O2998*0.8,INDEX(Rate!$B$4:$M$25,MATCH('Line&amp;Pheonix'!N2998,Rate!$A$4:$A$25,0),MATCH('Line&amp;Pheonix'!L2998,Rate!$B$3:$M$3,0))*O2998)),"")</f>
        <v/>
      </c>
      <c r="T2998" s="42" t="str">
        <f t="shared" si="148"/>
        <v/>
      </c>
    </row>
    <row r="2999" spans="16:20">
      <c r="P2999" s="41" t="str">
        <f t="shared" si="146"/>
        <v/>
      </c>
      <c r="Q2999" s="41" t="str">
        <f t="shared" si="147"/>
        <v/>
      </c>
      <c r="R2999" s="41" t="str">
        <f>IFERROR(IF(K2999="handling and wharfage",SUM(P2999:Q2999),IF(OR(K2999="tank",K2999="car",K2999="boat"),INDEX(Rate!$B$4:$M$25,MATCH('Line&amp;Pheonix'!N2999,Rate!$A$4:$A$25,0),MATCH('Line&amp;Pheonix'!L2999,Rate!$B$3:$M$3,0))*O2999*0.8,INDEX(Rate!$B$4:$M$25,MATCH('Line&amp;Pheonix'!N2999,Rate!$A$4:$A$25,0),MATCH('Line&amp;Pheonix'!L2999,Rate!$B$3:$M$3,0))*O2999)),"")</f>
        <v/>
      </c>
      <c r="T2999" s="42" t="str">
        <f t="shared" si="148"/>
        <v/>
      </c>
    </row>
    <row r="3000" spans="16:20">
      <c r="P3000" s="41" t="str">
        <f t="shared" si="146"/>
        <v/>
      </c>
      <c r="Q3000" s="41" t="str">
        <f t="shared" si="147"/>
        <v/>
      </c>
      <c r="R3000" s="41" t="str">
        <f>IFERROR(IF(K3000="handling and wharfage",SUM(P3000:Q3000),IF(OR(K3000="tank",K3000="car",K3000="boat"),INDEX(Rate!$B$4:$M$25,MATCH('Line&amp;Pheonix'!N3000,Rate!$A$4:$A$25,0),MATCH('Line&amp;Pheonix'!L3000,Rate!$B$3:$M$3,0))*O3000*0.8,INDEX(Rate!$B$4:$M$25,MATCH('Line&amp;Pheonix'!N3000,Rate!$A$4:$A$25,0),MATCH('Line&amp;Pheonix'!L3000,Rate!$B$3:$M$3,0))*O3000)),"")</f>
        <v/>
      </c>
      <c r="T3000" s="42" t="str">
        <f t="shared" si="148"/>
        <v/>
      </c>
    </row>
    <row r="3001" spans="16:20">
      <c r="P3001" s="41" t="str">
        <f t="shared" si="146"/>
        <v/>
      </c>
      <c r="Q3001" s="41" t="str">
        <f t="shared" si="147"/>
        <v/>
      </c>
      <c r="R3001" s="41" t="str">
        <f>IFERROR(IF(K3001="handling and wharfage",SUM(P3001:Q3001),IF(OR(K3001="tank",K3001="car",K3001="boat"),INDEX(Rate!$B$4:$M$25,MATCH('Line&amp;Pheonix'!N3001,Rate!$A$4:$A$25,0),MATCH('Line&amp;Pheonix'!L3001,Rate!$B$3:$M$3,0))*O3001*0.8,INDEX(Rate!$B$4:$M$25,MATCH('Line&amp;Pheonix'!N3001,Rate!$A$4:$A$25,0),MATCH('Line&amp;Pheonix'!L3001,Rate!$B$3:$M$3,0))*O3001)),"")</f>
        <v/>
      </c>
      <c r="T3001" s="42" t="str">
        <f t="shared" si="148"/>
        <v/>
      </c>
    </row>
    <row r="3002" spans="16:20">
      <c r="P3002" s="41" t="str">
        <f t="shared" si="146"/>
        <v/>
      </c>
      <c r="Q3002" s="41" t="str">
        <f t="shared" si="147"/>
        <v/>
      </c>
      <c r="R3002" s="41" t="str">
        <f>IFERROR(IF(K3002="handling and wharfage",SUM(P3002:Q3002),IF(OR(K3002="tank",K3002="car",K3002="boat"),INDEX(Rate!$B$4:$M$25,MATCH('Line&amp;Pheonix'!N3002,Rate!$A$4:$A$25,0),MATCH('Line&amp;Pheonix'!L3002,Rate!$B$3:$M$3,0))*O3002*0.8,INDEX(Rate!$B$4:$M$25,MATCH('Line&amp;Pheonix'!N3002,Rate!$A$4:$A$25,0),MATCH('Line&amp;Pheonix'!L3002,Rate!$B$3:$M$3,0))*O3002)),"")</f>
        <v/>
      </c>
      <c r="T3002" s="42" t="str">
        <f t="shared" si="148"/>
        <v/>
      </c>
    </row>
    <row r="3003" spans="16:20">
      <c r="P3003" s="41" t="str">
        <f t="shared" si="146"/>
        <v/>
      </c>
      <c r="Q3003" s="41" t="str">
        <f t="shared" si="147"/>
        <v/>
      </c>
      <c r="R3003" s="41" t="str">
        <f>IFERROR(IF(K3003="handling and wharfage",SUM(P3003:Q3003),IF(OR(K3003="tank",K3003="car",K3003="boat"),INDEX(Rate!$B$4:$M$25,MATCH('Line&amp;Pheonix'!N3003,Rate!$A$4:$A$25,0),MATCH('Line&amp;Pheonix'!L3003,Rate!$B$3:$M$3,0))*O3003*0.8,INDEX(Rate!$B$4:$M$25,MATCH('Line&amp;Pheonix'!N3003,Rate!$A$4:$A$25,0),MATCH('Line&amp;Pheonix'!L3003,Rate!$B$3:$M$3,0))*O3003)),"")</f>
        <v/>
      </c>
      <c r="T3003" s="42" t="str">
        <f t="shared" si="148"/>
        <v/>
      </c>
    </row>
    <row r="3004" spans="16:20">
      <c r="P3004" s="41" t="str">
        <f t="shared" si="146"/>
        <v/>
      </c>
      <c r="Q3004" s="41" t="str">
        <f t="shared" si="147"/>
        <v/>
      </c>
      <c r="R3004" s="41" t="str">
        <f>IFERROR(IF(K3004="handling and wharfage",SUM(P3004:Q3004),IF(OR(K3004="tank",K3004="car",K3004="boat"),INDEX(Rate!$B$4:$M$25,MATCH('Line&amp;Pheonix'!N3004,Rate!$A$4:$A$25,0),MATCH('Line&amp;Pheonix'!L3004,Rate!$B$3:$M$3,0))*O3004*0.8,INDEX(Rate!$B$4:$M$25,MATCH('Line&amp;Pheonix'!N3004,Rate!$A$4:$A$25,0),MATCH('Line&amp;Pheonix'!L3004,Rate!$B$3:$M$3,0))*O3004)),"")</f>
        <v/>
      </c>
      <c r="T3004" s="42" t="str">
        <f t="shared" si="148"/>
        <v/>
      </c>
    </row>
    <row r="3005" spans="16:20">
      <c r="P3005" s="41" t="str">
        <f t="shared" si="146"/>
        <v/>
      </c>
      <c r="Q3005" s="41" t="str">
        <f t="shared" si="147"/>
        <v/>
      </c>
      <c r="R3005" s="41" t="str">
        <f>IFERROR(IF(K3005="handling and wharfage",SUM(P3005:Q3005),IF(OR(K3005="tank",K3005="car",K3005="boat"),INDEX(Rate!$B$4:$M$25,MATCH('Line&amp;Pheonix'!N3005,Rate!$A$4:$A$25,0),MATCH('Line&amp;Pheonix'!L3005,Rate!$B$3:$M$3,0))*O3005*0.8,INDEX(Rate!$B$4:$M$25,MATCH('Line&amp;Pheonix'!N3005,Rate!$A$4:$A$25,0),MATCH('Line&amp;Pheonix'!L3005,Rate!$B$3:$M$3,0))*O3005)),"")</f>
        <v/>
      </c>
      <c r="T3005" s="42" t="str">
        <f t="shared" si="148"/>
        <v/>
      </c>
    </row>
    <row r="3006" spans="16:20">
      <c r="P3006" s="41" t="str">
        <f t="shared" si="146"/>
        <v/>
      </c>
      <c r="Q3006" s="41" t="str">
        <f t="shared" si="147"/>
        <v/>
      </c>
      <c r="R3006" s="41" t="str">
        <f>IFERROR(IF(K3006="handling and wharfage",SUM(P3006:Q3006),IF(OR(K3006="tank",K3006="car",K3006="boat"),INDEX(Rate!$B$4:$M$25,MATCH('Line&amp;Pheonix'!N3006,Rate!$A$4:$A$25,0),MATCH('Line&amp;Pheonix'!L3006,Rate!$B$3:$M$3,0))*O3006*0.8,INDEX(Rate!$B$4:$M$25,MATCH('Line&amp;Pheonix'!N3006,Rate!$A$4:$A$25,0),MATCH('Line&amp;Pheonix'!L3006,Rate!$B$3:$M$3,0))*O3006)),"")</f>
        <v/>
      </c>
      <c r="T3006" s="42" t="str">
        <f t="shared" si="148"/>
        <v/>
      </c>
    </row>
    <row r="3007" spans="16:20">
      <c r="P3007" s="41" t="str">
        <f t="shared" si="146"/>
        <v/>
      </c>
      <c r="Q3007" s="41" t="str">
        <f t="shared" si="147"/>
        <v/>
      </c>
      <c r="R3007" s="41" t="str">
        <f>IFERROR(IF(K3007="handling and wharfage",SUM(P3007:Q3007),IF(OR(K3007="tank",K3007="car",K3007="boat"),INDEX(Rate!$B$4:$M$25,MATCH('Line&amp;Pheonix'!N3007,Rate!$A$4:$A$25,0),MATCH('Line&amp;Pheonix'!L3007,Rate!$B$3:$M$3,0))*O3007*0.8,INDEX(Rate!$B$4:$M$25,MATCH('Line&amp;Pheonix'!N3007,Rate!$A$4:$A$25,0),MATCH('Line&amp;Pheonix'!L3007,Rate!$B$3:$M$3,0))*O3007)),"")</f>
        <v/>
      </c>
      <c r="T3007" s="42" t="str">
        <f t="shared" si="148"/>
        <v/>
      </c>
    </row>
    <row r="3008" spans="16:20">
      <c r="P3008" s="41" t="str">
        <f t="shared" si="146"/>
        <v/>
      </c>
      <c r="Q3008" s="41" t="str">
        <f t="shared" si="147"/>
        <v/>
      </c>
      <c r="R3008" s="41" t="str">
        <f>IFERROR(IF(K3008="handling and wharfage",SUM(P3008:Q3008),IF(OR(K3008="tank",K3008="car",K3008="boat"),INDEX(Rate!$B$4:$M$25,MATCH('Line&amp;Pheonix'!N3008,Rate!$A$4:$A$25,0),MATCH('Line&amp;Pheonix'!L3008,Rate!$B$3:$M$3,0))*O3008*0.8,INDEX(Rate!$B$4:$M$25,MATCH('Line&amp;Pheonix'!N3008,Rate!$A$4:$A$25,0),MATCH('Line&amp;Pheonix'!L3008,Rate!$B$3:$M$3,0))*O3008)),"")</f>
        <v/>
      </c>
      <c r="T3008" s="42" t="str">
        <f t="shared" si="148"/>
        <v/>
      </c>
    </row>
    <row r="3009" spans="16:20">
      <c r="P3009" s="41" t="str">
        <f t="shared" si="146"/>
        <v/>
      </c>
      <c r="Q3009" s="41" t="str">
        <f t="shared" si="147"/>
        <v/>
      </c>
      <c r="R3009" s="41" t="str">
        <f>IFERROR(IF(K3009="handling and wharfage",SUM(P3009:Q3009),IF(OR(K3009="tank",K3009="car",K3009="boat"),INDEX(Rate!$B$4:$M$25,MATCH('Line&amp;Pheonix'!N3009,Rate!$A$4:$A$25,0),MATCH('Line&amp;Pheonix'!L3009,Rate!$B$3:$M$3,0))*O3009*0.8,INDEX(Rate!$B$4:$M$25,MATCH('Line&amp;Pheonix'!N3009,Rate!$A$4:$A$25,0),MATCH('Line&amp;Pheonix'!L3009,Rate!$B$3:$M$3,0))*O3009)),"")</f>
        <v/>
      </c>
      <c r="T3009" s="42" t="str">
        <f t="shared" si="148"/>
        <v/>
      </c>
    </row>
    <row r="3010" spans="16:20">
      <c r="P3010" s="41" t="str">
        <f t="shared" si="146"/>
        <v/>
      </c>
      <c r="Q3010" s="41" t="str">
        <f t="shared" si="147"/>
        <v/>
      </c>
      <c r="R3010" s="41" t="str">
        <f>IFERROR(IF(K3010="handling and wharfage",SUM(P3010:Q3010),IF(OR(K3010="tank",K3010="car",K3010="boat"),INDEX(Rate!$B$4:$M$25,MATCH('Line&amp;Pheonix'!N3010,Rate!$A$4:$A$25,0),MATCH('Line&amp;Pheonix'!L3010,Rate!$B$3:$M$3,0))*O3010*0.8,INDEX(Rate!$B$4:$M$25,MATCH('Line&amp;Pheonix'!N3010,Rate!$A$4:$A$25,0),MATCH('Line&amp;Pheonix'!L3010,Rate!$B$3:$M$3,0))*O3010)),"")</f>
        <v/>
      </c>
      <c r="T3010" s="42" t="str">
        <f t="shared" si="148"/>
        <v/>
      </c>
    </row>
    <row r="3011" spans="16:20">
      <c r="P3011" s="41" t="str">
        <f t="shared" si="146"/>
        <v/>
      </c>
      <c r="Q3011" s="41" t="str">
        <f t="shared" si="147"/>
        <v/>
      </c>
      <c r="R3011" s="41" t="str">
        <f>IFERROR(IF(K3011="handling and wharfage",SUM(P3011:Q3011),IF(OR(K3011="tank",K3011="car",K3011="boat"),INDEX(Rate!$B$4:$M$25,MATCH('Line&amp;Pheonix'!N3011,Rate!$A$4:$A$25,0),MATCH('Line&amp;Pheonix'!L3011,Rate!$B$3:$M$3,0))*O3011*0.8,INDEX(Rate!$B$4:$M$25,MATCH('Line&amp;Pheonix'!N3011,Rate!$A$4:$A$25,0),MATCH('Line&amp;Pheonix'!L3011,Rate!$B$3:$M$3,0))*O3011)),"")</f>
        <v/>
      </c>
      <c r="T3011" s="42" t="str">
        <f t="shared" si="148"/>
        <v/>
      </c>
    </row>
    <row r="3012" spans="16:20">
      <c r="P3012" s="41" t="str">
        <f t="shared" si="146"/>
        <v/>
      </c>
      <c r="Q3012" s="41" t="str">
        <f t="shared" si="147"/>
        <v/>
      </c>
      <c r="R3012" s="41" t="str">
        <f>IFERROR(IF(K3012="handling and wharfage",SUM(P3012:Q3012),IF(OR(K3012="tank",K3012="car",K3012="boat"),INDEX(Rate!$B$4:$M$25,MATCH('Line&amp;Pheonix'!N3012,Rate!$A$4:$A$25,0),MATCH('Line&amp;Pheonix'!L3012,Rate!$B$3:$M$3,0))*O3012*0.8,INDEX(Rate!$B$4:$M$25,MATCH('Line&amp;Pheonix'!N3012,Rate!$A$4:$A$25,0),MATCH('Line&amp;Pheonix'!L3012,Rate!$B$3:$M$3,0))*O3012)),"")</f>
        <v/>
      </c>
      <c r="T3012" s="42" t="str">
        <f t="shared" si="148"/>
        <v/>
      </c>
    </row>
    <row r="3013" spans="16:20">
      <c r="P3013" s="41" t="str">
        <f t="shared" si="146"/>
        <v/>
      </c>
      <c r="Q3013" s="41" t="str">
        <f t="shared" si="147"/>
        <v/>
      </c>
      <c r="R3013" s="41" t="str">
        <f>IFERROR(IF(K3013="handling and wharfage",SUM(P3013:Q3013),IF(OR(K3013="tank",K3013="car",K3013="boat"),INDEX(Rate!$B$4:$M$25,MATCH('Line&amp;Pheonix'!N3013,Rate!$A$4:$A$25,0),MATCH('Line&amp;Pheonix'!L3013,Rate!$B$3:$M$3,0))*O3013*0.8,INDEX(Rate!$B$4:$M$25,MATCH('Line&amp;Pheonix'!N3013,Rate!$A$4:$A$25,0),MATCH('Line&amp;Pheonix'!L3013,Rate!$B$3:$M$3,0))*O3013)),"")</f>
        <v/>
      </c>
      <c r="T3013" s="42" t="str">
        <f t="shared" si="148"/>
        <v/>
      </c>
    </row>
    <row r="3014" spans="16:20">
      <c r="P3014" s="41" t="str">
        <f t="shared" si="146"/>
        <v/>
      </c>
      <c r="Q3014" s="41" t="str">
        <f t="shared" si="147"/>
        <v/>
      </c>
      <c r="R3014" s="41" t="str">
        <f>IFERROR(IF(K3014="handling and wharfage",SUM(P3014:Q3014),IF(OR(K3014="tank",K3014="car",K3014="boat"),INDEX(Rate!$B$4:$M$25,MATCH('Line&amp;Pheonix'!N3014,Rate!$A$4:$A$25,0),MATCH('Line&amp;Pheonix'!L3014,Rate!$B$3:$M$3,0))*O3014*0.8,INDEX(Rate!$B$4:$M$25,MATCH('Line&amp;Pheonix'!N3014,Rate!$A$4:$A$25,0),MATCH('Line&amp;Pheonix'!L3014,Rate!$B$3:$M$3,0))*O3014)),"")</f>
        <v/>
      </c>
      <c r="T3014" s="42" t="str">
        <f t="shared" si="148"/>
        <v/>
      </c>
    </row>
    <row r="3015" spans="16:20">
      <c r="P3015" s="41" t="str">
        <f t="shared" si="146"/>
        <v/>
      </c>
      <c r="Q3015" s="41" t="str">
        <f t="shared" si="147"/>
        <v/>
      </c>
      <c r="R3015" s="41" t="str">
        <f>IFERROR(IF(K3015="handling and wharfage",SUM(P3015:Q3015),IF(OR(K3015="tank",K3015="car",K3015="boat"),INDEX(Rate!$B$4:$M$25,MATCH('Line&amp;Pheonix'!N3015,Rate!$A$4:$A$25,0),MATCH('Line&amp;Pheonix'!L3015,Rate!$B$3:$M$3,0))*O3015*0.8,INDEX(Rate!$B$4:$M$25,MATCH('Line&amp;Pheonix'!N3015,Rate!$A$4:$A$25,0),MATCH('Line&amp;Pheonix'!L3015,Rate!$B$3:$M$3,0))*O3015)),"")</f>
        <v/>
      </c>
      <c r="T3015" s="42" t="str">
        <f t="shared" si="148"/>
        <v/>
      </c>
    </row>
    <row r="3016" spans="16:20">
      <c r="P3016" s="41" t="str">
        <f t="shared" si="146"/>
        <v/>
      </c>
      <c r="Q3016" s="41" t="str">
        <f t="shared" si="147"/>
        <v/>
      </c>
      <c r="R3016" s="41" t="str">
        <f>IFERROR(IF(K3016="handling and wharfage",SUM(P3016:Q3016),IF(OR(K3016="tank",K3016="car",K3016="boat"),INDEX(Rate!$B$4:$M$25,MATCH('Line&amp;Pheonix'!N3016,Rate!$A$4:$A$25,0),MATCH('Line&amp;Pheonix'!L3016,Rate!$B$3:$M$3,0))*O3016*0.8,INDEX(Rate!$B$4:$M$25,MATCH('Line&amp;Pheonix'!N3016,Rate!$A$4:$A$25,0),MATCH('Line&amp;Pheonix'!L3016,Rate!$B$3:$M$3,0))*O3016)),"")</f>
        <v/>
      </c>
      <c r="T3016" s="42" t="str">
        <f t="shared" si="148"/>
        <v/>
      </c>
    </row>
    <row r="3017" spans="16:20">
      <c r="P3017" s="41" t="str">
        <f t="shared" si="146"/>
        <v/>
      </c>
      <c r="Q3017" s="41" t="str">
        <f t="shared" si="147"/>
        <v/>
      </c>
      <c r="R3017" s="41" t="str">
        <f>IFERROR(IF(K3017="handling and wharfage",SUM(P3017:Q3017),IF(OR(K3017="tank",K3017="car",K3017="boat"),INDEX(Rate!$B$4:$M$25,MATCH('Line&amp;Pheonix'!N3017,Rate!$A$4:$A$25,0),MATCH('Line&amp;Pheonix'!L3017,Rate!$B$3:$M$3,0))*O3017*0.8,INDEX(Rate!$B$4:$M$25,MATCH('Line&amp;Pheonix'!N3017,Rate!$A$4:$A$25,0),MATCH('Line&amp;Pheonix'!L3017,Rate!$B$3:$M$3,0))*O3017)),"")</f>
        <v/>
      </c>
      <c r="T3017" s="42" t="str">
        <f t="shared" si="148"/>
        <v/>
      </c>
    </row>
    <row r="3018" spans="16:20">
      <c r="P3018" s="41" t="str">
        <f t="shared" si="146"/>
        <v/>
      </c>
      <c r="Q3018" s="41" t="str">
        <f t="shared" si="147"/>
        <v/>
      </c>
      <c r="R3018" s="41" t="str">
        <f>IFERROR(IF(K3018="handling and wharfage",SUM(P3018:Q3018),IF(OR(K3018="tank",K3018="car",K3018="boat"),INDEX(Rate!$B$4:$M$25,MATCH('Line&amp;Pheonix'!N3018,Rate!$A$4:$A$25,0),MATCH('Line&amp;Pheonix'!L3018,Rate!$B$3:$M$3,0))*O3018*0.8,INDEX(Rate!$B$4:$M$25,MATCH('Line&amp;Pheonix'!N3018,Rate!$A$4:$A$25,0),MATCH('Line&amp;Pheonix'!L3018,Rate!$B$3:$M$3,0))*O3018)),"")</f>
        <v/>
      </c>
      <c r="T3018" s="42" t="str">
        <f t="shared" si="148"/>
        <v/>
      </c>
    </row>
    <row r="3019" spans="16:20">
      <c r="P3019" s="41" t="str">
        <f t="shared" si="146"/>
        <v/>
      </c>
      <c r="Q3019" s="41" t="str">
        <f t="shared" si="147"/>
        <v/>
      </c>
      <c r="R3019" s="41" t="str">
        <f>IFERROR(IF(K3019="handling and wharfage",SUM(P3019:Q3019),IF(OR(K3019="tank",K3019="car",K3019="boat"),INDEX(Rate!$B$4:$M$25,MATCH('Line&amp;Pheonix'!N3019,Rate!$A$4:$A$25,0),MATCH('Line&amp;Pheonix'!L3019,Rate!$B$3:$M$3,0))*O3019*0.8,INDEX(Rate!$B$4:$M$25,MATCH('Line&amp;Pheonix'!N3019,Rate!$A$4:$A$25,0),MATCH('Line&amp;Pheonix'!L3019,Rate!$B$3:$M$3,0))*O3019)),"")</f>
        <v/>
      </c>
      <c r="T3019" s="42" t="str">
        <f t="shared" si="148"/>
        <v/>
      </c>
    </row>
    <row r="3020" spans="16:20">
      <c r="P3020" s="41" t="str">
        <f t="shared" si="146"/>
        <v/>
      </c>
      <c r="Q3020" s="41" t="str">
        <f t="shared" si="147"/>
        <v/>
      </c>
      <c r="R3020" s="41" t="str">
        <f>IFERROR(IF(K3020="handling and wharfage",SUM(P3020:Q3020),IF(OR(K3020="tank",K3020="car",K3020="boat"),INDEX(Rate!$B$4:$M$25,MATCH('Line&amp;Pheonix'!N3020,Rate!$A$4:$A$25,0),MATCH('Line&amp;Pheonix'!L3020,Rate!$B$3:$M$3,0))*O3020*0.8,INDEX(Rate!$B$4:$M$25,MATCH('Line&amp;Pheonix'!N3020,Rate!$A$4:$A$25,0),MATCH('Line&amp;Pheonix'!L3020,Rate!$B$3:$M$3,0))*O3020)),"")</f>
        <v/>
      </c>
      <c r="T3020" s="42" t="str">
        <f t="shared" si="148"/>
        <v/>
      </c>
    </row>
    <row r="3021" spans="16:20">
      <c r="P3021" s="41" t="str">
        <f t="shared" si="146"/>
        <v/>
      </c>
      <c r="Q3021" s="41" t="str">
        <f t="shared" si="147"/>
        <v/>
      </c>
      <c r="R3021" s="41" t="str">
        <f>IFERROR(IF(K3021="handling and wharfage",SUM(P3021:Q3021),IF(OR(K3021="tank",K3021="car",K3021="boat"),INDEX(Rate!$B$4:$M$25,MATCH('Line&amp;Pheonix'!N3021,Rate!$A$4:$A$25,0),MATCH('Line&amp;Pheonix'!L3021,Rate!$B$3:$M$3,0))*O3021*0.8,INDEX(Rate!$B$4:$M$25,MATCH('Line&amp;Pheonix'!N3021,Rate!$A$4:$A$25,0),MATCH('Line&amp;Pheonix'!L3021,Rate!$B$3:$M$3,0))*O3021)),"")</f>
        <v/>
      </c>
      <c r="T3021" s="42" t="str">
        <f t="shared" si="148"/>
        <v/>
      </c>
    </row>
    <row r="3022" spans="16:20">
      <c r="P3022" s="41" t="str">
        <f t="shared" si="146"/>
        <v/>
      </c>
      <c r="Q3022" s="41" t="str">
        <f t="shared" si="147"/>
        <v/>
      </c>
      <c r="R3022" s="41" t="str">
        <f>IFERROR(IF(K3022="handling and wharfage",SUM(P3022:Q3022),IF(OR(K3022="tank",K3022="car",K3022="boat"),INDEX(Rate!$B$4:$M$25,MATCH('Line&amp;Pheonix'!N3022,Rate!$A$4:$A$25,0),MATCH('Line&amp;Pheonix'!L3022,Rate!$B$3:$M$3,0))*O3022*0.8,INDEX(Rate!$B$4:$M$25,MATCH('Line&amp;Pheonix'!N3022,Rate!$A$4:$A$25,0),MATCH('Line&amp;Pheonix'!L3022,Rate!$B$3:$M$3,0))*O3022)),"")</f>
        <v/>
      </c>
      <c r="T3022" s="42" t="str">
        <f t="shared" si="148"/>
        <v/>
      </c>
    </row>
    <row r="3023" spans="16:20">
      <c r="P3023" s="41" t="str">
        <f t="shared" si="146"/>
        <v/>
      </c>
      <c r="Q3023" s="41" t="str">
        <f t="shared" si="147"/>
        <v/>
      </c>
      <c r="R3023" s="41" t="str">
        <f>IFERROR(IF(K3023="handling and wharfage",SUM(P3023:Q3023),IF(OR(K3023="tank",K3023="car",K3023="boat"),INDEX(Rate!$B$4:$M$25,MATCH('Line&amp;Pheonix'!N3023,Rate!$A$4:$A$25,0),MATCH('Line&amp;Pheonix'!L3023,Rate!$B$3:$M$3,0))*O3023*0.8,INDEX(Rate!$B$4:$M$25,MATCH('Line&amp;Pheonix'!N3023,Rate!$A$4:$A$25,0),MATCH('Line&amp;Pheonix'!L3023,Rate!$B$3:$M$3,0))*O3023)),"")</f>
        <v/>
      </c>
      <c r="T3023" s="42" t="str">
        <f t="shared" si="148"/>
        <v/>
      </c>
    </row>
    <row r="3024" spans="16:20">
      <c r="P3024" s="41" t="str">
        <f t="shared" si="146"/>
        <v/>
      </c>
      <c r="Q3024" s="41" t="str">
        <f t="shared" si="147"/>
        <v/>
      </c>
      <c r="R3024" s="41" t="str">
        <f>IFERROR(IF(K3024="handling and wharfage",SUM(P3024:Q3024),IF(OR(K3024="tank",K3024="car",K3024="boat"),INDEX(Rate!$B$4:$M$25,MATCH('Line&amp;Pheonix'!N3024,Rate!$A$4:$A$25,0),MATCH('Line&amp;Pheonix'!L3024,Rate!$B$3:$M$3,0))*O3024*0.8,INDEX(Rate!$B$4:$M$25,MATCH('Line&amp;Pheonix'!N3024,Rate!$A$4:$A$25,0),MATCH('Line&amp;Pheonix'!L3024,Rate!$B$3:$M$3,0))*O3024)),"")</f>
        <v/>
      </c>
      <c r="T3024" s="42" t="str">
        <f t="shared" si="148"/>
        <v/>
      </c>
    </row>
    <row r="3025" spans="16:20">
      <c r="P3025" s="41" t="str">
        <f t="shared" si="146"/>
        <v/>
      </c>
      <c r="Q3025" s="41" t="str">
        <f t="shared" si="147"/>
        <v/>
      </c>
      <c r="R3025" s="41" t="str">
        <f>IFERROR(IF(K3025="handling and wharfage",SUM(P3025:Q3025),IF(OR(K3025="tank",K3025="car",K3025="boat"),INDEX(Rate!$B$4:$M$25,MATCH('Line&amp;Pheonix'!N3025,Rate!$A$4:$A$25,0),MATCH('Line&amp;Pheonix'!L3025,Rate!$B$3:$M$3,0))*O3025*0.8,INDEX(Rate!$B$4:$M$25,MATCH('Line&amp;Pheonix'!N3025,Rate!$A$4:$A$25,0),MATCH('Line&amp;Pheonix'!L3025,Rate!$B$3:$M$3,0))*O3025)),"")</f>
        <v/>
      </c>
      <c r="T3025" s="42" t="str">
        <f t="shared" si="148"/>
        <v/>
      </c>
    </row>
    <row r="3026" spans="16:20">
      <c r="P3026" s="41" t="str">
        <f t="shared" si="146"/>
        <v/>
      </c>
      <c r="Q3026" s="41" t="str">
        <f t="shared" si="147"/>
        <v/>
      </c>
      <c r="R3026" s="41" t="str">
        <f>IFERROR(IF(K3026="handling and wharfage",SUM(P3026:Q3026),IF(OR(K3026="tank",K3026="car",K3026="boat"),INDEX(Rate!$B$4:$M$25,MATCH('Line&amp;Pheonix'!N3026,Rate!$A$4:$A$25,0),MATCH('Line&amp;Pheonix'!L3026,Rate!$B$3:$M$3,0))*O3026*0.8,INDEX(Rate!$B$4:$M$25,MATCH('Line&amp;Pheonix'!N3026,Rate!$A$4:$A$25,0),MATCH('Line&amp;Pheonix'!L3026,Rate!$B$3:$M$3,0))*O3026)),"")</f>
        <v/>
      </c>
      <c r="T3026" s="42" t="str">
        <f t="shared" si="148"/>
        <v/>
      </c>
    </row>
    <row r="3027" spans="16:20">
      <c r="P3027" s="41" t="str">
        <f t="shared" si="146"/>
        <v/>
      </c>
      <c r="Q3027" s="41" t="str">
        <f t="shared" si="147"/>
        <v/>
      </c>
      <c r="R3027" s="41" t="str">
        <f>IFERROR(IF(K3027="handling and wharfage",SUM(P3027:Q3027),IF(OR(K3027="tank",K3027="car",K3027="boat"),INDEX(Rate!$B$4:$M$25,MATCH('Line&amp;Pheonix'!N3027,Rate!$A$4:$A$25,0),MATCH('Line&amp;Pheonix'!L3027,Rate!$B$3:$M$3,0))*O3027*0.8,INDEX(Rate!$B$4:$M$25,MATCH('Line&amp;Pheonix'!N3027,Rate!$A$4:$A$25,0),MATCH('Line&amp;Pheonix'!L3027,Rate!$B$3:$M$3,0))*O3027)),"")</f>
        <v/>
      </c>
      <c r="T3027" s="42" t="str">
        <f t="shared" si="148"/>
        <v/>
      </c>
    </row>
    <row r="3028" spans="16:20">
      <c r="P3028" s="41" t="str">
        <f t="shared" si="146"/>
        <v/>
      </c>
      <c r="Q3028" s="41" t="str">
        <f t="shared" si="147"/>
        <v/>
      </c>
      <c r="R3028" s="41" t="str">
        <f>IFERROR(IF(K3028="handling and wharfage",SUM(P3028:Q3028),IF(OR(K3028="tank",K3028="car",K3028="boat"),INDEX(Rate!$B$4:$M$25,MATCH('Line&amp;Pheonix'!N3028,Rate!$A$4:$A$25,0),MATCH('Line&amp;Pheonix'!L3028,Rate!$B$3:$M$3,0))*O3028*0.8,INDEX(Rate!$B$4:$M$25,MATCH('Line&amp;Pheonix'!N3028,Rate!$A$4:$A$25,0),MATCH('Line&amp;Pheonix'!L3028,Rate!$B$3:$M$3,0))*O3028)),"")</f>
        <v/>
      </c>
      <c r="T3028" s="42" t="str">
        <f t="shared" si="148"/>
        <v/>
      </c>
    </row>
    <row r="3029" spans="16:20">
      <c r="P3029" s="41" t="str">
        <f t="shared" si="146"/>
        <v/>
      </c>
      <c r="Q3029" s="41" t="str">
        <f t="shared" si="147"/>
        <v/>
      </c>
      <c r="R3029" s="41" t="str">
        <f>IFERROR(IF(K3029="handling and wharfage",SUM(P3029:Q3029),IF(OR(K3029="tank",K3029="car",K3029="boat"),INDEX(Rate!$B$4:$M$25,MATCH('Line&amp;Pheonix'!N3029,Rate!$A$4:$A$25,0),MATCH('Line&amp;Pheonix'!L3029,Rate!$B$3:$M$3,0))*O3029*0.8,INDEX(Rate!$B$4:$M$25,MATCH('Line&amp;Pheonix'!N3029,Rate!$A$4:$A$25,0),MATCH('Line&amp;Pheonix'!L3029,Rate!$B$3:$M$3,0))*O3029)),"")</f>
        <v/>
      </c>
      <c r="T3029" s="42" t="str">
        <f t="shared" si="148"/>
        <v/>
      </c>
    </row>
    <row r="3030" spans="16:20">
      <c r="P3030" s="41" t="str">
        <f t="shared" si="146"/>
        <v/>
      </c>
      <c r="Q3030" s="41" t="str">
        <f t="shared" si="147"/>
        <v/>
      </c>
      <c r="R3030" s="41" t="str">
        <f>IFERROR(IF(K3030="handling and wharfage",SUM(P3030:Q3030),IF(OR(K3030="tank",K3030="car",K3030="boat"),INDEX(Rate!$B$4:$M$25,MATCH('Line&amp;Pheonix'!N3030,Rate!$A$4:$A$25,0),MATCH('Line&amp;Pheonix'!L3030,Rate!$B$3:$M$3,0))*O3030*0.8,INDEX(Rate!$B$4:$M$25,MATCH('Line&amp;Pheonix'!N3030,Rate!$A$4:$A$25,0),MATCH('Line&amp;Pheonix'!L3030,Rate!$B$3:$M$3,0))*O3030)),"")</f>
        <v/>
      </c>
      <c r="T3030" s="42" t="str">
        <f t="shared" si="148"/>
        <v/>
      </c>
    </row>
    <row r="3031" spans="16:20">
      <c r="P3031" s="41" t="str">
        <f t="shared" si="146"/>
        <v/>
      </c>
      <c r="Q3031" s="41" t="str">
        <f t="shared" si="147"/>
        <v/>
      </c>
      <c r="R3031" s="41" t="str">
        <f>IFERROR(IF(K3031="handling and wharfage",SUM(P3031:Q3031),IF(OR(K3031="tank",K3031="car",K3031="boat"),INDEX(Rate!$B$4:$M$25,MATCH('Line&amp;Pheonix'!N3031,Rate!$A$4:$A$25,0),MATCH('Line&amp;Pheonix'!L3031,Rate!$B$3:$M$3,0))*O3031*0.8,INDEX(Rate!$B$4:$M$25,MATCH('Line&amp;Pheonix'!N3031,Rate!$A$4:$A$25,0),MATCH('Line&amp;Pheonix'!L3031,Rate!$B$3:$M$3,0))*O3031)),"")</f>
        <v/>
      </c>
      <c r="T3031" s="42" t="str">
        <f t="shared" si="148"/>
        <v/>
      </c>
    </row>
    <row r="3032" spans="16:20">
      <c r="P3032" s="41" t="str">
        <f t="shared" si="146"/>
        <v/>
      </c>
      <c r="Q3032" s="41" t="str">
        <f t="shared" si="147"/>
        <v/>
      </c>
      <c r="R3032" s="41" t="str">
        <f>IFERROR(IF(K3032="handling and wharfage",SUM(P3032:Q3032),IF(OR(K3032="tank",K3032="car",K3032="boat"),INDEX(Rate!$B$4:$M$25,MATCH('Line&amp;Pheonix'!N3032,Rate!$A$4:$A$25,0),MATCH('Line&amp;Pheonix'!L3032,Rate!$B$3:$M$3,0))*O3032*0.8,INDEX(Rate!$B$4:$M$25,MATCH('Line&amp;Pheonix'!N3032,Rate!$A$4:$A$25,0),MATCH('Line&amp;Pheonix'!L3032,Rate!$B$3:$M$3,0))*O3032)),"")</f>
        <v/>
      </c>
      <c r="T3032" s="42" t="str">
        <f t="shared" si="148"/>
        <v/>
      </c>
    </row>
    <row r="3033" spans="16:20">
      <c r="P3033" s="41" t="str">
        <f t="shared" si="146"/>
        <v/>
      </c>
      <c r="Q3033" s="41" t="str">
        <f t="shared" si="147"/>
        <v/>
      </c>
      <c r="R3033" s="41" t="str">
        <f>IFERROR(IF(K3033="handling and wharfage",SUM(P3033:Q3033),IF(OR(K3033="tank",K3033="car",K3033="boat"),INDEX(Rate!$B$4:$M$25,MATCH('Line&amp;Pheonix'!N3033,Rate!$A$4:$A$25,0),MATCH('Line&amp;Pheonix'!L3033,Rate!$B$3:$M$3,0))*O3033*0.8,INDEX(Rate!$B$4:$M$25,MATCH('Line&amp;Pheonix'!N3033,Rate!$A$4:$A$25,0),MATCH('Line&amp;Pheonix'!L3033,Rate!$B$3:$M$3,0))*O3033)),"")</f>
        <v/>
      </c>
      <c r="T3033" s="42" t="str">
        <f t="shared" si="148"/>
        <v/>
      </c>
    </row>
    <row r="3034" spans="16:20">
      <c r="P3034" s="41" t="str">
        <f t="shared" si="146"/>
        <v/>
      </c>
      <c r="Q3034" s="41" t="str">
        <f t="shared" si="147"/>
        <v/>
      </c>
      <c r="R3034" s="41" t="str">
        <f>IFERROR(IF(K3034="handling and wharfage",SUM(P3034:Q3034),IF(OR(K3034="tank",K3034="car",K3034="boat"),INDEX(Rate!$B$4:$M$25,MATCH('Line&amp;Pheonix'!N3034,Rate!$A$4:$A$25,0),MATCH('Line&amp;Pheonix'!L3034,Rate!$B$3:$M$3,0))*O3034*0.8,INDEX(Rate!$B$4:$M$25,MATCH('Line&amp;Pheonix'!N3034,Rate!$A$4:$A$25,0),MATCH('Line&amp;Pheonix'!L3034,Rate!$B$3:$M$3,0))*O3034)),"")</f>
        <v/>
      </c>
      <c r="T3034" s="42" t="str">
        <f t="shared" si="148"/>
        <v/>
      </c>
    </row>
    <row r="3035" spans="16:20">
      <c r="P3035" s="41" t="str">
        <f t="shared" si="146"/>
        <v/>
      </c>
      <c r="Q3035" s="41" t="str">
        <f t="shared" si="147"/>
        <v/>
      </c>
      <c r="R3035" s="41" t="str">
        <f>IFERROR(IF(K3035="handling and wharfage",SUM(P3035:Q3035),IF(OR(K3035="tank",K3035="car",K3035="boat"),INDEX(Rate!$B$4:$M$25,MATCH('Line&amp;Pheonix'!N3035,Rate!$A$4:$A$25,0),MATCH('Line&amp;Pheonix'!L3035,Rate!$B$3:$M$3,0))*O3035*0.8,INDEX(Rate!$B$4:$M$25,MATCH('Line&amp;Pheonix'!N3035,Rate!$A$4:$A$25,0),MATCH('Line&amp;Pheonix'!L3035,Rate!$B$3:$M$3,0))*O3035)),"")</f>
        <v/>
      </c>
      <c r="T3035" s="42" t="str">
        <f t="shared" si="148"/>
        <v/>
      </c>
    </row>
    <row r="3036" spans="16:20">
      <c r="P3036" s="41" t="str">
        <f t="shared" si="146"/>
        <v/>
      </c>
      <c r="Q3036" s="41" t="str">
        <f t="shared" si="147"/>
        <v/>
      </c>
      <c r="R3036" s="41" t="str">
        <f>IFERROR(IF(K3036="handling and wharfage",SUM(P3036:Q3036),IF(OR(K3036="tank",K3036="car",K3036="boat"),INDEX(Rate!$B$4:$M$25,MATCH('Line&amp;Pheonix'!N3036,Rate!$A$4:$A$25,0),MATCH('Line&amp;Pheonix'!L3036,Rate!$B$3:$M$3,0))*O3036*0.8,INDEX(Rate!$B$4:$M$25,MATCH('Line&amp;Pheonix'!N3036,Rate!$A$4:$A$25,0),MATCH('Line&amp;Pheonix'!L3036,Rate!$B$3:$M$3,0))*O3036)),"")</f>
        <v/>
      </c>
      <c r="T3036" s="42" t="str">
        <f t="shared" si="148"/>
        <v/>
      </c>
    </row>
    <row r="3037" spans="16:20">
      <c r="P3037" s="41" t="str">
        <f t="shared" si="146"/>
        <v/>
      </c>
      <c r="Q3037" s="41" t="str">
        <f t="shared" si="147"/>
        <v/>
      </c>
      <c r="R3037" s="41" t="str">
        <f>IFERROR(IF(K3037="handling and wharfage",SUM(P3037:Q3037),IF(OR(K3037="tank",K3037="car",K3037="boat"),INDEX(Rate!$B$4:$M$25,MATCH('Line&amp;Pheonix'!N3037,Rate!$A$4:$A$25,0),MATCH('Line&amp;Pheonix'!L3037,Rate!$B$3:$M$3,0))*O3037*0.8,INDEX(Rate!$B$4:$M$25,MATCH('Line&amp;Pheonix'!N3037,Rate!$A$4:$A$25,0),MATCH('Line&amp;Pheonix'!L3037,Rate!$B$3:$M$3,0))*O3037)),"")</f>
        <v/>
      </c>
      <c r="T3037" s="42" t="str">
        <f t="shared" si="148"/>
        <v/>
      </c>
    </row>
    <row r="3038" spans="16:20">
      <c r="P3038" s="41" t="str">
        <f t="shared" si="146"/>
        <v/>
      </c>
      <c r="Q3038" s="41" t="str">
        <f t="shared" si="147"/>
        <v/>
      </c>
      <c r="R3038" s="41" t="str">
        <f>IFERROR(IF(K3038="handling and wharfage",SUM(P3038:Q3038),IF(OR(K3038="tank",K3038="car",K3038="boat"),INDEX(Rate!$B$4:$M$25,MATCH('Line&amp;Pheonix'!N3038,Rate!$A$4:$A$25,0),MATCH('Line&amp;Pheonix'!L3038,Rate!$B$3:$M$3,0))*O3038*0.8,INDEX(Rate!$B$4:$M$25,MATCH('Line&amp;Pheonix'!N3038,Rate!$A$4:$A$25,0),MATCH('Line&amp;Pheonix'!L3038,Rate!$B$3:$M$3,0))*O3038)),"")</f>
        <v/>
      </c>
      <c r="T3038" s="42" t="str">
        <f t="shared" si="148"/>
        <v/>
      </c>
    </row>
    <row r="3039" spans="16:20">
      <c r="P3039" s="41" t="str">
        <f t="shared" si="146"/>
        <v/>
      </c>
      <c r="Q3039" s="41" t="str">
        <f t="shared" si="147"/>
        <v/>
      </c>
      <c r="R3039" s="41" t="str">
        <f>IFERROR(IF(K3039="handling and wharfage",SUM(P3039:Q3039),IF(OR(K3039="tank",K3039="car",K3039="boat"),INDEX(Rate!$B$4:$M$25,MATCH('Line&amp;Pheonix'!N3039,Rate!$A$4:$A$25,0),MATCH('Line&amp;Pheonix'!L3039,Rate!$B$3:$M$3,0))*O3039*0.8,INDEX(Rate!$B$4:$M$25,MATCH('Line&amp;Pheonix'!N3039,Rate!$A$4:$A$25,0),MATCH('Line&amp;Pheonix'!L3039,Rate!$B$3:$M$3,0))*O3039)),"")</f>
        <v/>
      </c>
      <c r="T3039" s="42" t="str">
        <f t="shared" si="148"/>
        <v/>
      </c>
    </row>
    <row r="3040" spans="16:20">
      <c r="P3040" s="41" t="str">
        <f t="shared" si="146"/>
        <v/>
      </c>
      <c r="Q3040" s="41" t="str">
        <f t="shared" si="147"/>
        <v/>
      </c>
      <c r="R3040" s="41" t="str">
        <f>IFERROR(IF(K3040="handling and wharfage",SUM(P3040:Q3040),IF(OR(K3040="tank",K3040="car",K3040="boat"),INDEX(Rate!$B$4:$M$25,MATCH('Line&amp;Pheonix'!N3040,Rate!$A$4:$A$25,0),MATCH('Line&amp;Pheonix'!L3040,Rate!$B$3:$M$3,0))*O3040*0.8,INDEX(Rate!$B$4:$M$25,MATCH('Line&amp;Pheonix'!N3040,Rate!$A$4:$A$25,0),MATCH('Line&amp;Pheonix'!L3040,Rate!$B$3:$M$3,0))*O3040)),"")</f>
        <v/>
      </c>
      <c r="T3040" s="42" t="str">
        <f t="shared" si="148"/>
        <v/>
      </c>
    </row>
    <row r="3041" spans="16:20">
      <c r="P3041" s="41" t="str">
        <f t="shared" si="146"/>
        <v/>
      </c>
      <c r="Q3041" s="41" t="str">
        <f t="shared" si="147"/>
        <v/>
      </c>
      <c r="R3041" s="41" t="str">
        <f>IFERROR(IF(K3041="handling and wharfage",SUM(P3041:Q3041),IF(OR(K3041="tank",K3041="car",K3041="boat"),INDEX(Rate!$B$4:$M$25,MATCH('Line&amp;Pheonix'!N3041,Rate!$A$4:$A$25,0),MATCH('Line&amp;Pheonix'!L3041,Rate!$B$3:$M$3,0))*O3041*0.8,INDEX(Rate!$B$4:$M$25,MATCH('Line&amp;Pheonix'!N3041,Rate!$A$4:$A$25,0),MATCH('Line&amp;Pheonix'!L3041,Rate!$B$3:$M$3,0))*O3041)),"")</f>
        <v/>
      </c>
      <c r="T3041" s="42" t="str">
        <f t="shared" si="148"/>
        <v/>
      </c>
    </row>
    <row r="3042" spans="16:20">
      <c r="P3042" s="41" t="str">
        <f t="shared" si="146"/>
        <v/>
      </c>
      <c r="Q3042" s="41" t="str">
        <f t="shared" si="147"/>
        <v/>
      </c>
      <c r="R3042" s="41" t="str">
        <f>IFERROR(IF(K3042="handling and wharfage",SUM(P3042:Q3042),IF(OR(K3042="tank",K3042="car",K3042="boat"),INDEX(Rate!$B$4:$M$25,MATCH('Line&amp;Pheonix'!N3042,Rate!$A$4:$A$25,0),MATCH('Line&amp;Pheonix'!L3042,Rate!$B$3:$M$3,0))*O3042*0.8,INDEX(Rate!$B$4:$M$25,MATCH('Line&amp;Pheonix'!N3042,Rate!$A$4:$A$25,0),MATCH('Line&amp;Pheonix'!L3042,Rate!$B$3:$M$3,0))*O3042)),"")</f>
        <v/>
      </c>
      <c r="T3042" s="42" t="str">
        <f t="shared" si="148"/>
        <v/>
      </c>
    </row>
    <row r="3043" spans="16:20">
      <c r="P3043" s="41" t="str">
        <f t="shared" si="146"/>
        <v/>
      </c>
      <c r="Q3043" s="41" t="str">
        <f t="shared" si="147"/>
        <v/>
      </c>
      <c r="R3043" s="41" t="str">
        <f>IFERROR(IF(K3043="handling and wharfage",SUM(P3043:Q3043),IF(OR(K3043="tank",K3043="car",K3043="boat"),INDEX(Rate!$B$4:$M$25,MATCH('Line&amp;Pheonix'!N3043,Rate!$A$4:$A$25,0),MATCH('Line&amp;Pheonix'!L3043,Rate!$B$3:$M$3,0))*O3043*0.8,INDEX(Rate!$B$4:$M$25,MATCH('Line&amp;Pheonix'!N3043,Rate!$A$4:$A$25,0),MATCH('Line&amp;Pheonix'!L3043,Rate!$B$3:$M$3,0))*O3043)),"")</f>
        <v/>
      </c>
      <c r="T3043" s="42" t="str">
        <f t="shared" si="148"/>
        <v/>
      </c>
    </row>
    <row r="3044" spans="16:20">
      <c r="P3044" s="41" t="str">
        <f t="shared" si="146"/>
        <v/>
      </c>
      <c r="Q3044" s="41" t="str">
        <f t="shared" si="147"/>
        <v/>
      </c>
      <c r="R3044" s="41" t="str">
        <f>IFERROR(IF(K3044="handling and wharfage",SUM(P3044:Q3044),IF(OR(K3044="tank",K3044="car",K3044="boat"),INDEX(Rate!$B$4:$M$25,MATCH('Line&amp;Pheonix'!N3044,Rate!$A$4:$A$25,0),MATCH('Line&amp;Pheonix'!L3044,Rate!$B$3:$M$3,0))*O3044*0.8,INDEX(Rate!$B$4:$M$25,MATCH('Line&amp;Pheonix'!N3044,Rate!$A$4:$A$25,0),MATCH('Line&amp;Pheonix'!L3044,Rate!$B$3:$M$3,0))*O3044)),"")</f>
        <v/>
      </c>
      <c r="T3044" s="42" t="str">
        <f t="shared" si="148"/>
        <v/>
      </c>
    </row>
    <row r="3045" spans="16:20">
      <c r="P3045" s="41" t="str">
        <f t="shared" si="146"/>
        <v/>
      </c>
      <c r="Q3045" s="41" t="str">
        <f t="shared" si="147"/>
        <v/>
      </c>
      <c r="R3045" s="41" t="str">
        <f>IFERROR(IF(K3045="handling and wharfage",SUM(P3045:Q3045),IF(OR(K3045="tank",K3045="car",K3045="boat"),INDEX(Rate!$B$4:$M$25,MATCH('Line&amp;Pheonix'!N3045,Rate!$A$4:$A$25,0),MATCH('Line&amp;Pheonix'!L3045,Rate!$B$3:$M$3,0))*O3045*0.8,INDEX(Rate!$B$4:$M$25,MATCH('Line&amp;Pheonix'!N3045,Rate!$A$4:$A$25,0),MATCH('Line&amp;Pheonix'!L3045,Rate!$B$3:$M$3,0))*O3045)),"")</f>
        <v/>
      </c>
      <c r="T3045" s="42" t="str">
        <f t="shared" si="148"/>
        <v/>
      </c>
    </row>
    <row r="3046" spans="16:20">
      <c r="P3046" s="41" t="str">
        <f t="shared" si="146"/>
        <v/>
      </c>
      <c r="Q3046" s="41" t="str">
        <f t="shared" si="147"/>
        <v/>
      </c>
      <c r="R3046" s="41" t="str">
        <f>IFERROR(IF(K3046="handling and wharfage",SUM(P3046:Q3046),IF(OR(K3046="tank",K3046="car",K3046="boat"),INDEX(Rate!$B$4:$M$25,MATCH('Line&amp;Pheonix'!N3046,Rate!$A$4:$A$25,0),MATCH('Line&amp;Pheonix'!L3046,Rate!$B$3:$M$3,0))*O3046*0.8,INDEX(Rate!$B$4:$M$25,MATCH('Line&amp;Pheonix'!N3046,Rate!$A$4:$A$25,0),MATCH('Line&amp;Pheonix'!L3046,Rate!$B$3:$M$3,0))*O3046)),"")</f>
        <v/>
      </c>
      <c r="T3046" s="42" t="str">
        <f t="shared" si="148"/>
        <v/>
      </c>
    </row>
    <row r="3047" spans="16:20">
      <c r="P3047" s="41" t="str">
        <f t="shared" si="146"/>
        <v/>
      </c>
      <c r="Q3047" s="41" t="str">
        <f t="shared" si="147"/>
        <v/>
      </c>
      <c r="R3047" s="41" t="str">
        <f>IFERROR(IF(K3047="handling and wharfage",SUM(P3047:Q3047),IF(OR(K3047="tank",K3047="car",K3047="boat"),INDEX(Rate!$B$4:$M$25,MATCH('Line&amp;Pheonix'!N3047,Rate!$A$4:$A$25,0),MATCH('Line&amp;Pheonix'!L3047,Rate!$B$3:$M$3,0))*O3047*0.8,INDEX(Rate!$B$4:$M$25,MATCH('Line&amp;Pheonix'!N3047,Rate!$A$4:$A$25,0),MATCH('Line&amp;Pheonix'!L3047,Rate!$B$3:$M$3,0))*O3047)),"")</f>
        <v/>
      </c>
      <c r="T3047" s="42" t="str">
        <f t="shared" si="148"/>
        <v/>
      </c>
    </row>
    <row r="3048" spans="16:20">
      <c r="P3048" s="41" t="str">
        <f t="shared" si="146"/>
        <v/>
      </c>
      <c r="Q3048" s="41" t="str">
        <f t="shared" si="147"/>
        <v/>
      </c>
      <c r="R3048" s="41" t="str">
        <f>IFERROR(IF(K3048="handling and wharfage",SUM(P3048:Q3048),IF(OR(K3048="tank",K3048="car",K3048="boat"),INDEX(Rate!$B$4:$M$25,MATCH('Line&amp;Pheonix'!N3048,Rate!$A$4:$A$25,0),MATCH('Line&amp;Pheonix'!L3048,Rate!$B$3:$M$3,0))*O3048*0.8,INDEX(Rate!$B$4:$M$25,MATCH('Line&amp;Pheonix'!N3048,Rate!$A$4:$A$25,0),MATCH('Line&amp;Pheonix'!L3048,Rate!$B$3:$M$3,0))*O3048)),"")</f>
        <v/>
      </c>
      <c r="T3048" s="42" t="str">
        <f t="shared" si="148"/>
        <v/>
      </c>
    </row>
    <row r="3049" spans="16:20">
      <c r="P3049" s="41" t="str">
        <f t="shared" si="146"/>
        <v/>
      </c>
      <c r="Q3049" s="41" t="str">
        <f t="shared" si="147"/>
        <v/>
      </c>
      <c r="R3049" s="41" t="str">
        <f>IFERROR(IF(K3049="handling and wharfage",SUM(P3049:Q3049),IF(OR(K3049="tank",K3049="car",K3049="boat"),INDEX(Rate!$B$4:$M$25,MATCH('Line&amp;Pheonix'!N3049,Rate!$A$4:$A$25,0),MATCH('Line&amp;Pheonix'!L3049,Rate!$B$3:$M$3,0))*O3049*0.8,INDEX(Rate!$B$4:$M$25,MATCH('Line&amp;Pheonix'!N3049,Rate!$A$4:$A$25,0),MATCH('Line&amp;Pheonix'!L3049,Rate!$B$3:$M$3,0))*O3049)),"")</f>
        <v/>
      </c>
      <c r="T3049" s="42" t="str">
        <f t="shared" si="148"/>
        <v/>
      </c>
    </row>
    <row r="3050" spans="16:20">
      <c r="P3050" s="41" t="str">
        <f t="shared" si="146"/>
        <v/>
      </c>
      <c r="Q3050" s="41" t="str">
        <f t="shared" si="147"/>
        <v/>
      </c>
      <c r="R3050" s="41" t="str">
        <f>IFERROR(IF(K3050="handling and wharfage",SUM(P3050:Q3050),IF(OR(K3050="tank",K3050="car",K3050="boat"),INDEX(Rate!$B$4:$M$25,MATCH('Line&amp;Pheonix'!N3050,Rate!$A$4:$A$25,0),MATCH('Line&amp;Pheonix'!L3050,Rate!$B$3:$M$3,0))*O3050*0.8,INDEX(Rate!$B$4:$M$25,MATCH('Line&amp;Pheonix'!N3050,Rate!$A$4:$A$25,0),MATCH('Line&amp;Pheonix'!L3050,Rate!$B$3:$M$3,0))*O3050)),"")</f>
        <v/>
      </c>
      <c r="T3050" s="42" t="str">
        <f t="shared" si="148"/>
        <v/>
      </c>
    </row>
    <row r="3051" spans="16:20">
      <c r="P3051" s="41" t="str">
        <f t="shared" si="146"/>
        <v/>
      </c>
      <c r="Q3051" s="41" t="str">
        <f t="shared" si="147"/>
        <v/>
      </c>
      <c r="R3051" s="41" t="str">
        <f>IFERROR(IF(K3051="handling and wharfage",SUM(P3051:Q3051),IF(OR(K3051="tank",K3051="car",K3051="boat"),INDEX(Rate!$B$4:$M$25,MATCH('Line&amp;Pheonix'!N3051,Rate!$A$4:$A$25,0),MATCH('Line&amp;Pheonix'!L3051,Rate!$B$3:$M$3,0))*O3051*0.8,INDEX(Rate!$B$4:$M$25,MATCH('Line&amp;Pheonix'!N3051,Rate!$A$4:$A$25,0),MATCH('Line&amp;Pheonix'!L3051,Rate!$B$3:$M$3,0))*O3051)),"")</f>
        <v/>
      </c>
      <c r="T3051" s="42" t="str">
        <f t="shared" si="148"/>
        <v/>
      </c>
    </row>
    <row r="3052" spans="16:20">
      <c r="P3052" s="41" t="str">
        <f t="shared" si="146"/>
        <v/>
      </c>
      <c r="Q3052" s="41" t="str">
        <f t="shared" si="147"/>
        <v/>
      </c>
      <c r="R3052" s="41" t="str">
        <f>IFERROR(IF(K3052="handling and wharfage",SUM(P3052:Q3052),IF(OR(K3052="tank",K3052="car",K3052="boat"),INDEX(Rate!$B$4:$M$25,MATCH('Line&amp;Pheonix'!N3052,Rate!$A$4:$A$25,0),MATCH('Line&amp;Pheonix'!L3052,Rate!$B$3:$M$3,0))*O3052*0.8,INDEX(Rate!$B$4:$M$25,MATCH('Line&amp;Pheonix'!N3052,Rate!$A$4:$A$25,0),MATCH('Line&amp;Pheonix'!L3052,Rate!$B$3:$M$3,0))*O3052)),"")</f>
        <v/>
      </c>
      <c r="T3052" s="42" t="str">
        <f t="shared" si="148"/>
        <v/>
      </c>
    </row>
    <row r="3053" spans="16:20">
      <c r="P3053" s="41" t="str">
        <f t="shared" si="146"/>
        <v/>
      </c>
      <c r="Q3053" s="41" t="str">
        <f t="shared" si="147"/>
        <v/>
      </c>
      <c r="R3053" s="41" t="str">
        <f>IFERROR(IF(K3053="handling and wharfage",SUM(P3053:Q3053),IF(OR(K3053="tank",K3053="car",K3053="boat"),INDEX(Rate!$B$4:$M$25,MATCH('Line&amp;Pheonix'!N3053,Rate!$A$4:$A$25,0),MATCH('Line&amp;Pheonix'!L3053,Rate!$B$3:$M$3,0))*O3053*0.8,INDEX(Rate!$B$4:$M$25,MATCH('Line&amp;Pheonix'!N3053,Rate!$A$4:$A$25,0),MATCH('Line&amp;Pheonix'!L3053,Rate!$B$3:$M$3,0))*O3053)),"")</f>
        <v/>
      </c>
      <c r="T3053" s="42" t="str">
        <f t="shared" si="148"/>
        <v/>
      </c>
    </row>
    <row r="3054" spans="16:20">
      <c r="P3054" s="41" t="str">
        <f t="shared" si="146"/>
        <v/>
      </c>
      <c r="Q3054" s="41" t="str">
        <f t="shared" si="147"/>
        <v/>
      </c>
      <c r="R3054" s="41" t="str">
        <f>IFERROR(IF(K3054="handling and wharfage",SUM(P3054:Q3054),IF(OR(K3054="tank",K3054="car",K3054="boat"),INDEX(Rate!$B$4:$M$25,MATCH('Line&amp;Pheonix'!N3054,Rate!$A$4:$A$25,0),MATCH('Line&amp;Pheonix'!L3054,Rate!$B$3:$M$3,0))*O3054*0.8,INDEX(Rate!$B$4:$M$25,MATCH('Line&amp;Pheonix'!N3054,Rate!$A$4:$A$25,0),MATCH('Line&amp;Pheonix'!L3054,Rate!$B$3:$M$3,0))*O3054)),"")</f>
        <v/>
      </c>
      <c r="T3054" s="42" t="str">
        <f t="shared" si="148"/>
        <v/>
      </c>
    </row>
    <row r="3055" spans="16:20">
      <c r="P3055" s="41" t="str">
        <f t="shared" si="146"/>
        <v/>
      </c>
      <c r="Q3055" s="41" t="str">
        <f t="shared" si="147"/>
        <v/>
      </c>
      <c r="R3055" s="41" t="str">
        <f>IFERROR(IF(K3055="handling and wharfage",SUM(P3055:Q3055),IF(OR(K3055="tank",K3055="car",K3055="boat"),INDEX(Rate!$B$4:$M$25,MATCH('Line&amp;Pheonix'!N3055,Rate!$A$4:$A$25,0),MATCH('Line&amp;Pheonix'!L3055,Rate!$B$3:$M$3,0))*O3055*0.8,INDEX(Rate!$B$4:$M$25,MATCH('Line&amp;Pheonix'!N3055,Rate!$A$4:$A$25,0),MATCH('Line&amp;Pheonix'!L3055,Rate!$B$3:$M$3,0))*O3055)),"")</f>
        <v/>
      </c>
      <c r="T3055" s="42" t="str">
        <f t="shared" si="148"/>
        <v/>
      </c>
    </row>
    <row r="3056" spans="16:20">
      <c r="P3056" s="41" t="str">
        <f t="shared" si="146"/>
        <v/>
      </c>
      <c r="Q3056" s="41" t="str">
        <f t="shared" si="147"/>
        <v/>
      </c>
      <c r="R3056" s="41" t="str">
        <f>IFERROR(IF(K3056="handling and wharfage",SUM(P3056:Q3056),IF(OR(K3056="tank",K3056="car",K3056="boat"),INDEX(Rate!$B$4:$M$25,MATCH('Line&amp;Pheonix'!N3056,Rate!$A$4:$A$25,0),MATCH('Line&amp;Pheonix'!L3056,Rate!$B$3:$M$3,0))*O3056*0.8,INDEX(Rate!$B$4:$M$25,MATCH('Line&amp;Pheonix'!N3056,Rate!$A$4:$A$25,0),MATCH('Line&amp;Pheonix'!L3056,Rate!$B$3:$M$3,0))*O3056)),"")</f>
        <v/>
      </c>
      <c r="T3056" s="42" t="str">
        <f t="shared" si="148"/>
        <v/>
      </c>
    </row>
    <row r="3057" spans="16:20">
      <c r="P3057" s="41" t="str">
        <f t="shared" si="146"/>
        <v/>
      </c>
      <c r="Q3057" s="41" t="str">
        <f t="shared" si="147"/>
        <v/>
      </c>
      <c r="R3057" s="41" t="str">
        <f>IFERROR(IF(K3057="handling and wharfage",SUM(P3057:Q3057),IF(OR(K3057="tank",K3057="car",K3057="boat"),INDEX(Rate!$B$4:$M$25,MATCH('Line&amp;Pheonix'!N3057,Rate!$A$4:$A$25,0),MATCH('Line&amp;Pheonix'!L3057,Rate!$B$3:$M$3,0))*O3057*0.8,INDEX(Rate!$B$4:$M$25,MATCH('Line&amp;Pheonix'!N3057,Rate!$A$4:$A$25,0),MATCH('Line&amp;Pheonix'!L3057,Rate!$B$3:$M$3,0))*O3057)),"")</f>
        <v/>
      </c>
      <c r="T3057" s="42" t="str">
        <f t="shared" si="148"/>
        <v/>
      </c>
    </row>
    <row r="3058" spans="16:20">
      <c r="P3058" s="41" t="str">
        <f t="shared" ref="P3058:P3121" si="149">IF(OR(K3058="handling and wharfage",K3058="rau handling and wharfage"),O3058*42.1,"")</f>
        <v/>
      </c>
      <c r="Q3058" s="41" t="str">
        <f t="shared" ref="Q3058:Q3121" si="150">IF(K3058&lt;&gt;"handling and wharfage","",O3058*3.5)</f>
        <v/>
      </c>
      <c r="R3058" s="41" t="str">
        <f>IFERROR(IF(K3058="handling and wharfage",SUM(P3058:Q3058),IF(OR(K3058="tank",K3058="car",K3058="boat"),INDEX(Rate!$B$4:$M$25,MATCH('Line&amp;Pheonix'!N3058,Rate!$A$4:$A$25,0),MATCH('Line&amp;Pheonix'!L3058,Rate!$B$3:$M$3,0))*O3058*0.8,INDEX(Rate!$B$4:$M$25,MATCH('Line&amp;Pheonix'!N3058,Rate!$A$4:$A$25,0),MATCH('Line&amp;Pheonix'!L3058,Rate!$B$3:$M$3,0))*O3058)),"")</f>
        <v/>
      </c>
      <c r="T3058" s="42" t="str">
        <f t="shared" ref="T3058:T3121" si="151">IF(ISBLANK(K3058),"",IF(K3058&lt;&gt;"handling and wharfage","F0070000061A","E31180000331"))</f>
        <v/>
      </c>
    </row>
    <row r="3059" spans="16:20">
      <c r="P3059" s="41" t="str">
        <f t="shared" si="149"/>
        <v/>
      </c>
      <c r="Q3059" s="41" t="str">
        <f t="shared" si="150"/>
        <v/>
      </c>
      <c r="R3059" s="41" t="str">
        <f>IFERROR(IF(K3059="handling and wharfage",SUM(P3059:Q3059),IF(OR(K3059="tank",K3059="car",K3059="boat"),INDEX(Rate!$B$4:$M$25,MATCH('Line&amp;Pheonix'!N3059,Rate!$A$4:$A$25,0),MATCH('Line&amp;Pheonix'!L3059,Rate!$B$3:$M$3,0))*O3059*0.8,INDEX(Rate!$B$4:$M$25,MATCH('Line&amp;Pheonix'!N3059,Rate!$A$4:$A$25,0),MATCH('Line&amp;Pheonix'!L3059,Rate!$B$3:$M$3,0))*O3059)),"")</f>
        <v/>
      </c>
      <c r="T3059" s="42" t="str">
        <f t="shared" si="151"/>
        <v/>
      </c>
    </row>
    <row r="3060" spans="16:20">
      <c r="P3060" s="41" t="str">
        <f t="shared" si="149"/>
        <v/>
      </c>
      <c r="Q3060" s="41" t="str">
        <f t="shared" si="150"/>
        <v/>
      </c>
      <c r="R3060" s="41" t="str">
        <f>IFERROR(IF(K3060="handling and wharfage",SUM(P3060:Q3060),IF(OR(K3060="tank",K3060="car",K3060="boat"),INDEX(Rate!$B$4:$M$25,MATCH('Line&amp;Pheonix'!N3060,Rate!$A$4:$A$25,0),MATCH('Line&amp;Pheonix'!L3060,Rate!$B$3:$M$3,0))*O3060*0.8,INDEX(Rate!$B$4:$M$25,MATCH('Line&amp;Pheonix'!N3060,Rate!$A$4:$A$25,0),MATCH('Line&amp;Pheonix'!L3060,Rate!$B$3:$M$3,0))*O3060)),"")</f>
        <v/>
      </c>
      <c r="T3060" s="42" t="str">
        <f t="shared" si="151"/>
        <v/>
      </c>
    </row>
    <row r="3061" spans="16:20">
      <c r="P3061" s="41" t="str">
        <f t="shared" si="149"/>
        <v/>
      </c>
      <c r="Q3061" s="41" t="str">
        <f t="shared" si="150"/>
        <v/>
      </c>
      <c r="R3061" s="41" t="str">
        <f>IFERROR(IF(K3061="handling and wharfage",SUM(P3061:Q3061),IF(OR(K3061="tank",K3061="car",K3061="boat"),INDEX(Rate!$B$4:$M$25,MATCH('Line&amp;Pheonix'!N3061,Rate!$A$4:$A$25,0),MATCH('Line&amp;Pheonix'!L3061,Rate!$B$3:$M$3,0))*O3061*0.8,INDEX(Rate!$B$4:$M$25,MATCH('Line&amp;Pheonix'!N3061,Rate!$A$4:$A$25,0),MATCH('Line&amp;Pheonix'!L3061,Rate!$B$3:$M$3,0))*O3061)),"")</f>
        <v/>
      </c>
      <c r="T3061" s="42" t="str">
        <f t="shared" si="151"/>
        <v/>
      </c>
    </row>
    <row r="3062" spans="16:20">
      <c r="P3062" s="41" t="str">
        <f t="shared" si="149"/>
        <v/>
      </c>
      <c r="Q3062" s="41" t="str">
        <f t="shared" si="150"/>
        <v/>
      </c>
      <c r="R3062" s="41" t="str">
        <f>IFERROR(IF(K3062="handling and wharfage",SUM(P3062:Q3062),IF(OR(K3062="tank",K3062="car",K3062="boat"),INDEX(Rate!$B$4:$M$25,MATCH('Line&amp;Pheonix'!N3062,Rate!$A$4:$A$25,0),MATCH('Line&amp;Pheonix'!L3062,Rate!$B$3:$M$3,0))*O3062*0.8,INDEX(Rate!$B$4:$M$25,MATCH('Line&amp;Pheonix'!N3062,Rate!$A$4:$A$25,0),MATCH('Line&amp;Pheonix'!L3062,Rate!$B$3:$M$3,0))*O3062)),"")</f>
        <v/>
      </c>
      <c r="T3062" s="42" t="str">
        <f t="shared" si="151"/>
        <v/>
      </c>
    </row>
    <row r="3063" spans="16:20">
      <c r="P3063" s="41" t="str">
        <f t="shared" si="149"/>
        <v/>
      </c>
      <c r="Q3063" s="41" t="str">
        <f t="shared" si="150"/>
        <v/>
      </c>
      <c r="R3063" s="41" t="str">
        <f>IFERROR(IF(K3063="handling and wharfage",SUM(P3063:Q3063),IF(OR(K3063="tank",K3063="car",K3063="boat"),INDEX(Rate!$B$4:$M$25,MATCH('Line&amp;Pheonix'!N3063,Rate!$A$4:$A$25,0),MATCH('Line&amp;Pheonix'!L3063,Rate!$B$3:$M$3,0))*O3063*0.8,INDEX(Rate!$B$4:$M$25,MATCH('Line&amp;Pheonix'!N3063,Rate!$A$4:$A$25,0),MATCH('Line&amp;Pheonix'!L3063,Rate!$B$3:$M$3,0))*O3063)),"")</f>
        <v/>
      </c>
      <c r="T3063" s="42" t="str">
        <f t="shared" si="151"/>
        <v/>
      </c>
    </row>
    <row r="3064" spans="16:20">
      <c r="P3064" s="41" t="str">
        <f t="shared" si="149"/>
        <v/>
      </c>
      <c r="Q3064" s="41" t="str">
        <f t="shared" si="150"/>
        <v/>
      </c>
      <c r="R3064" s="41" t="str">
        <f>IFERROR(IF(K3064="handling and wharfage",SUM(P3064:Q3064),IF(OR(K3064="tank",K3064="car",K3064="boat"),INDEX(Rate!$B$4:$M$25,MATCH('Line&amp;Pheonix'!N3064,Rate!$A$4:$A$25,0),MATCH('Line&amp;Pheonix'!L3064,Rate!$B$3:$M$3,0))*O3064*0.8,INDEX(Rate!$B$4:$M$25,MATCH('Line&amp;Pheonix'!N3064,Rate!$A$4:$A$25,0),MATCH('Line&amp;Pheonix'!L3064,Rate!$B$3:$M$3,0))*O3064)),"")</f>
        <v/>
      </c>
      <c r="T3064" s="42" t="str">
        <f t="shared" si="151"/>
        <v/>
      </c>
    </row>
    <row r="3065" spans="16:20">
      <c r="P3065" s="41" t="str">
        <f t="shared" si="149"/>
        <v/>
      </c>
      <c r="Q3065" s="41" t="str">
        <f t="shared" si="150"/>
        <v/>
      </c>
      <c r="R3065" s="41" t="str">
        <f>IFERROR(IF(K3065="handling and wharfage",SUM(P3065:Q3065),IF(OR(K3065="tank",K3065="car",K3065="boat"),INDEX(Rate!$B$4:$M$25,MATCH('Line&amp;Pheonix'!N3065,Rate!$A$4:$A$25,0),MATCH('Line&amp;Pheonix'!L3065,Rate!$B$3:$M$3,0))*O3065*0.8,INDEX(Rate!$B$4:$M$25,MATCH('Line&amp;Pheonix'!N3065,Rate!$A$4:$A$25,0),MATCH('Line&amp;Pheonix'!L3065,Rate!$B$3:$M$3,0))*O3065)),"")</f>
        <v/>
      </c>
      <c r="T3065" s="42" t="str">
        <f t="shared" si="151"/>
        <v/>
      </c>
    </row>
    <row r="3066" spans="16:20">
      <c r="P3066" s="41" t="str">
        <f t="shared" si="149"/>
        <v/>
      </c>
      <c r="Q3066" s="41" t="str">
        <f t="shared" si="150"/>
        <v/>
      </c>
      <c r="R3066" s="41" t="str">
        <f>IFERROR(IF(K3066="handling and wharfage",SUM(P3066:Q3066),IF(OR(K3066="tank",K3066="car",K3066="boat"),INDEX(Rate!$B$4:$M$25,MATCH('Line&amp;Pheonix'!N3066,Rate!$A$4:$A$25,0),MATCH('Line&amp;Pheonix'!L3066,Rate!$B$3:$M$3,0))*O3066*0.8,INDEX(Rate!$B$4:$M$25,MATCH('Line&amp;Pheonix'!N3066,Rate!$A$4:$A$25,0),MATCH('Line&amp;Pheonix'!L3066,Rate!$B$3:$M$3,0))*O3066)),"")</f>
        <v/>
      </c>
      <c r="T3066" s="42" t="str">
        <f t="shared" si="151"/>
        <v/>
      </c>
    </row>
    <row r="3067" spans="16:20">
      <c r="P3067" s="41" t="str">
        <f t="shared" si="149"/>
        <v/>
      </c>
      <c r="Q3067" s="41" t="str">
        <f t="shared" si="150"/>
        <v/>
      </c>
      <c r="R3067" s="41" t="str">
        <f>IFERROR(IF(K3067="handling and wharfage",SUM(P3067:Q3067),IF(OR(K3067="tank",K3067="car",K3067="boat"),INDEX(Rate!$B$4:$M$25,MATCH('Line&amp;Pheonix'!N3067,Rate!$A$4:$A$25,0),MATCH('Line&amp;Pheonix'!L3067,Rate!$B$3:$M$3,0))*O3067*0.8,INDEX(Rate!$B$4:$M$25,MATCH('Line&amp;Pheonix'!N3067,Rate!$A$4:$A$25,0),MATCH('Line&amp;Pheonix'!L3067,Rate!$B$3:$M$3,0))*O3067)),"")</f>
        <v/>
      </c>
      <c r="T3067" s="42" t="str">
        <f t="shared" si="151"/>
        <v/>
      </c>
    </row>
    <row r="3068" spans="16:20">
      <c r="P3068" s="41" t="str">
        <f t="shared" si="149"/>
        <v/>
      </c>
      <c r="Q3068" s="41" t="str">
        <f t="shared" si="150"/>
        <v/>
      </c>
      <c r="R3068" s="41" t="str">
        <f>IFERROR(IF(K3068="handling and wharfage",SUM(P3068:Q3068),IF(OR(K3068="tank",K3068="car",K3068="boat"),INDEX(Rate!$B$4:$M$25,MATCH('Line&amp;Pheonix'!N3068,Rate!$A$4:$A$25,0),MATCH('Line&amp;Pheonix'!L3068,Rate!$B$3:$M$3,0))*O3068*0.8,INDEX(Rate!$B$4:$M$25,MATCH('Line&amp;Pheonix'!N3068,Rate!$A$4:$A$25,0),MATCH('Line&amp;Pheonix'!L3068,Rate!$B$3:$M$3,0))*O3068)),"")</f>
        <v/>
      </c>
      <c r="T3068" s="42" t="str">
        <f t="shared" si="151"/>
        <v/>
      </c>
    </row>
    <row r="3069" spans="16:20">
      <c r="P3069" s="41" t="str">
        <f t="shared" si="149"/>
        <v/>
      </c>
      <c r="Q3069" s="41" t="str">
        <f t="shared" si="150"/>
        <v/>
      </c>
      <c r="R3069" s="41" t="str">
        <f>IFERROR(IF(K3069="handling and wharfage",SUM(P3069:Q3069),IF(OR(K3069="tank",K3069="car",K3069="boat"),INDEX(Rate!$B$4:$M$25,MATCH('Line&amp;Pheonix'!N3069,Rate!$A$4:$A$25,0),MATCH('Line&amp;Pheonix'!L3069,Rate!$B$3:$M$3,0))*O3069*0.8,INDEX(Rate!$B$4:$M$25,MATCH('Line&amp;Pheonix'!N3069,Rate!$A$4:$A$25,0),MATCH('Line&amp;Pheonix'!L3069,Rate!$B$3:$M$3,0))*O3069)),"")</f>
        <v/>
      </c>
      <c r="T3069" s="42" t="str">
        <f t="shared" si="151"/>
        <v/>
      </c>
    </row>
    <row r="3070" spans="16:20">
      <c r="P3070" s="41" t="str">
        <f t="shared" si="149"/>
        <v/>
      </c>
      <c r="Q3070" s="41" t="str">
        <f t="shared" si="150"/>
        <v/>
      </c>
      <c r="R3070" s="41" t="str">
        <f>IFERROR(IF(K3070="handling and wharfage",SUM(P3070:Q3070),IF(OR(K3070="tank",K3070="car",K3070="boat"),INDEX(Rate!$B$4:$M$25,MATCH('Line&amp;Pheonix'!N3070,Rate!$A$4:$A$25,0),MATCH('Line&amp;Pheonix'!L3070,Rate!$B$3:$M$3,0))*O3070*0.8,INDEX(Rate!$B$4:$M$25,MATCH('Line&amp;Pheonix'!N3070,Rate!$A$4:$A$25,0),MATCH('Line&amp;Pheonix'!L3070,Rate!$B$3:$M$3,0))*O3070)),"")</f>
        <v/>
      </c>
      <c r="T3070" s="42" t="str">
        <f t="shared" si="151"/>
        <v/>
      </c>
    </row>
    <row r="3071" spans="16:20">
      <c r="P3071" s="41" t="str">
        <f t="shared" si="149"/>
        <v/>
      </c>
      <c r="Q3071" s="41" t="str">
        <f t="shared" si="150"/>
        <v/>
      </c>
      <c r="R3071" s="41" t="str">
        <f>IFERROR(IF(K3071="handling and wharfage",SUM(P3071:Q3071),IF(OR(K3071="tank",K3071="car",K3071="boat"),INDEX(Rate!$B$4:$M$25,MATCH('Line&amp;Pheonix'!N3071,Rate!$A$4:$A$25,0),MATCH('Line&amp;Pheonix'!L3071,Rate!$B$3:$M$3,0))*O3071*0.8,INDEX(Rate!$B$4:$M$25,MATCH('Line&amp;Pheonix'!N3071,Rate!$A$4:$A$25,0),MATCH('Line&amp;Pheonix'!L3071,Rate!$B$3:$M$3,0))*O3071)),"")</f>
        <v/>
      </c>
      <c r="T3071" s="42" t="str">
        <f t="shared" si="151"/>
        <v/>
      </c>
    </row>
    <row r="3072" spans="16:20">
      <c r="P3072" s="41" t="str">
        <f t="shared" si="149"/>
        <v/>
      </c>
      <c r="Q3072" s="41" t="str">
        <f t="shared" si="150"/>
        <v/>
      </c>
      <c r="R3072" s="41" t="str">
        <f>IFERROR(IF(K3072="handling and wharfage",SUM(P3072:Q3072),IF(OR(K3072="tank",K3072="car",K3072="boat"),INDEX(Rate!$B$4:$M$25,MATCH('Line&amp;Pheonix'!N3072,Rate!$A$4:$A$25,0),MATCH('Line&amp;Pheonix'!L3072,Rate!$B$3:$M$3,0))*O3072*0.8,INDEX(Rate!$B$4:$M$25,MATCH('Line&amp;Pheonix'!N3072,Rate!$A$4:$A$25,0),MATCH('Line&amp;Pheonix'!L3072,Rate!$B$3:$M$3,0))*O3072)),"")</f>
        <v/>
      </c>
      <c r="T3072" s="42" t="str">
        <f t="shared" si="151"/>
        <v/>
      </c>
    </row>
    <row r="3073" spans="16:20">
      <c r="P3073" s="41" t="str">
        <f t="shared" si="149"/>
        <v/>
      </c>
      <c r="Q3073" s="41" t="str">
        <f t="shared" si="150"/>
        <v/>
      </c>
      <c r="R3073" s="41" t="str">
        <f>IFERROR(IF(K3073="handling and wharfage",SUM(P3073:Q3073),IF(OR(K3073="tank",K3073="car",K3073="boat"),INDEX(Rate!$B$4:$M$25,MATCH('Line&amp;Pheonix'!N3073,Rate!$A$4:$A$25,0),MATCH('Line&amp;Pheonix'!L3073,Rate!$B$3:$M$3,0))*O3073*0.8,INDEX(Rate!$B$4:$M$25,MATCH('Line&amp;Pheonix'!N3073,Rate!$A$4:$A$25,0),MATCH('Line&amp;Pheonix'!L3073,Rate!$B$3:$M$3,0))*O3073)),"")</f>
        <v/>
      </c>
      <c r="T3073" s="42" t="str">
        <f t="shared" si="151"/>
        <v/>
      </c>
    </row>
    <row r="3074" spans="16:20">
      <c r="P3074" s="41" t="str">
        <f t="shared" si="149"/>
        <v/>
      </c>
      <c r="Q3074" s="41" t="str">
        <f t="shared" si="150"/>
        <v/>
      </c>
      <c r="R3074" s="41" t="str">
        <f>IFERROR(IF(K3074="handling and wharfage",SUM(P3074:Q3074),IF(OR(K3074="tank",K3074="car",K3074="boat"),INDEX(Rate!$B$4:$M$25,MATCH('Line&amp;Pheonix'!N3074,Rate!$A$4:$A$25,0),MATCH('Line&amp;Pheonix'!L3074,Rate!$B$3:$M$3,0))*O3074*0.8,INDEX(Rate!$B$4:$M$25,MATCH('Line&amp;Pheonix'!N3074,Rate!$A$4:$A$25,0),MATCH('Line&amp;Pheonix'!L3074,Rate!$B$3:$M$3,0))*O3074)),"")</f>
        <v/>
      </c>
      <c r="T3074" s="42" t="str">
        <f t="shared" si="151"/>
        <v/>
      </c>
    </row>
    <row r="3075" spans="16:20">
      <c r="P3075" s="41" t="str">
        <f t="shared" si="149"/>
        <v/>
      </c>
      <c r="Q3075" s="41" t="str">
        <f t="shared" si="150"/>
        <v/>
      </c>
      <c r="R3075" s="41" t="str">
        <f>IFERROR(IF(K3075="handling and wharfage",SUM(P3075:Q3075),IF(OR(K3075="tank",K3075="car",K3075="boat"),INDEX(Rate!$B$4:$M$25,MATCH('Line&amp;Pheonix'!N3075,Rate!$A$4:$A$25,0),MATCH('Line&amp;Pheonix'!L3075,Rate!$B$3:$M$3,0))*O3075*0.8,INDEX(Rate!$B$4:$M$25,MATCH('Line&amp;Pheonix'!N3075,Rate!$A$4:$A$25,0),MATCH('Line&amp;Pheonix'!L3075,Rate!$B$3:$M$3,0))*O3075)),"")</f>
        <v/>
      </c>
      <c r="T3075" s="42" t="str">
        <f t="shared" si="151"/>
        <v/>
      </c>
    </row>
    <row r="3076" spans="16:20">
      <c r="P3076" s="41" t="str">
        <f t="shared" si="149"/>
        <v/>
      </c>
      <c r="Q3076" s="41" t="str">
        <f t="shared" si="150"/>
        <v/>
      </c>
      <c r="R3076" s="41" t="str">
        <f>IFERROR(IF(K3076="handling and wharfage",SUM(P3076:Q3076),IF(OR(K3076="tank",K3076="car",K3076="boat"),INDEX(Rate!$B$4:$M$25,MATCH('Line&amp;Pheonix'!N3076,Rate!$A$4:$A$25,0),MATCH('Line&amp;Pheonix'!L3076,Rate!$B$3:$M$3,0))*O3076*0.8,INDEX(Rate!$B$4:$M$25,MATCH('Line&amp;Pheonix'!N3076,Rate!$A$4:$A$25,0),MATCH('Line&amp;Pheonix'!L3076,Rate!$B$3:$M$3,0))*O3076)),"")</f>
        <v/>
      </c>
      <c r="T3076" s="42" t="str">
        <f t="shared" si="151"/>
        <v/>
      </c>
    </row>
    <row r="3077" spans="16:20">
      <c r="P3077" s="41" t="str">
        <f t="shared" si="149"/>
        <v/>
      </c>
      <c r="Q3077" s="41" t="str">
        <f t="shared" si="150"/>
        <v/>
      </c>
      <c r="R3077" s="41" t="str">
        <f>IFERROR(IF(K3077="handling and wharfage",SUM(P3077:Q3077),IF(OR(K3077="tank",K3077="car",K3077="boat"),INDEX(Rate!$B$4:$M$25,MATCH('Line&amp;Pheonix'!N3077,Rate!$A$4:$A$25,0),MATCH('Line&amp;Pheonix'!L3077,Rate!$B$3:$M$3,0))*O3077*0.8,INDEX(Rate!$B$4:$M$25,MATCH('Line&amp;Pheonix'!N3077,Rate!$A$4:$A$25,0),MATCH('Line&amp;Pheonix'!L3077,Rate!$B$3:$M$3,0))*O3077)),"")</f>
        <v/>
      </c>
      <c r="T3077" s="42" t="str">
        <f t="shared" si="151"/>
        <v/>
      </c>
    </row>
    <row r="3078" spans="16:20">
      <c r="P3078" s="41" t="str">
        <f t="shared" si="149"/>
        <v/>
      </c>
      <c r="Q3078" s="41" t="str">
        <f t="shared" si="150"/>
        <v/>
      </c>
      <c r="R3078" s="41" t="str">
        <f>IFERROR(IF(K3078="handling and wharfage",SUM(P3078:Q3078),IF(OR(K3078="tank",K3078="car",K3078="boat"),INDEX(Rate!$B$4:$M$25,MATCH('Line&amp;Pheonix'!N3078,Rate!$A$4:$A$25,0),MATCH('Line&amp;Pheonix'!L3078,Rate!$B$3:$M$3,0))*O3078*0.8,INDEX(Rate!$B$4:$M$25,MATCH('Line&amp;Pheonix'!N3078,Rate!$A$4:$A$25,0),MATCH('Line&amp;Pheonix'!L3078,Rate!$B$3:$M$3,0))*O3078)),"")</f>
        <v/>
      </c>
      <c r="T3078" s="42" t="str">
        <f t="shared" si="151"/>
        <v/>
      </c>
    </row>
    <row r="3079" spans="16:20">
      <c r="P3079" s="41" t="str">
        <f t="shared" si="149"/>
        <v/>
      </c>
      <c r="Q3079" s="41" t="str">
        <f t="shared" si="150"/>
        <v/>
      </c>
      <c r="R3079" s="41" t="str">
        <f>IFERROR(IF(K3079="handling and wharfage",SUM(P3079:Q3079),IF(OR(K3079="tank",K3079="car",K3079="boat"),INDEX(Rate!$B$4:$M$25,MATCH('Line&amp;Pheonix'!N3079,Rate!$A$4:$A$25,0),MATCH('Line&amp;Pheonix'!L3079,Rate!$B$3:$M$3,0))*O3079*0.8,INDEX(Rate!$B$4:$M$25,MATCH('Line&amp;Pheonix'!N3079,Rate!$A$4:$A$25,0),MATCH('Line&amp;Pheonix'!L3079,Rate!$B$3:$M$3,0))*O3079)),"")</f>
        <v/>
      </c>
      <c r="T3079" s="42" t="str">
        <f t="shared" si="151"/>
        <v/>
      </c>
    </row>
    <row r="3080" spans="16:20">
      <c r="P3080" s="41" t="str">
        <f t="shared" si="149"/>
        <v/>
      </c>
      <c r="Q3080" s="41" t="str">
        <f t="shared" si="150"/>
        <v/>
      </c>
      <c r="R3080" s="41" t="str">
        <f>IFERROR(IF(K3080="handling and wharfage",SUM(P3080:Q3080),IF(OR(K3080="tank",K3080="car",K3080="boat"),INDEX(Rate!$B$4:$M$25,MATCH('Line&amp;Pheonix'!N3080,Rate!$A$4:$A$25,0),MATCH('Line&amp;Pheonix'!L3080,Rate!$B$3:$M$3,0))*O3080*0.8,INDEX(Rate!$B$4:$M$25,MATCH('Line&amp;Pheonix'!N3080,Rate!$A$4:$A$25,0),MATCH('Line&amp;Pheonix'!L3080,Rate!$B$3:$M$3,0))*O3080)),"")</f>
        <v/>
      </c>
      <c r="T3080" s="42" t="str">
        <f t="shared" si="151"/>
        <v/>
      </c>
    </row>
    <row r="3081" spans="16:20">
      <c r="P3081" s="41" t="str">
        <f t="shared" si="149"/>
        <v/>
      </c>
      <c r="Q3081" s="41" t="str">
        <f t="shared" si="150"/>
        <v/>
      </c>
      <c r="R3081" s="41" t="str">
        <f>IFERROR(IF(K3081="handling and wharfage",SUM(P3081:Q3081),IF(OR(K3081="tank",K3081="car",K3081="boat"),INDEX(Rate!$B$4:$M$25,MATCH('Line&amp;Pheonix'!N3081,Rate!$A$4:$A$25,0),MATCH('Line&amp;Pheonix'!L3081,Rate!$B$3:$M$3,0))*O3081*0.8,INDEX(Rate!$B$4:$M$25,MATCH('Line&amp;Pheonix'!N3081,Rate!$A$4:$A$25,0),MATCH('Line&amp;Pheonix'!L3081,Rate!$B$3:$M$3,0))*O3081)),"")</f>
        <v/>
      </c>
      <c r="T3081" s="42" t="str">
        <f t="shared" si="151"/>
        <v/>
      </c>
    </row>
    <row r="3082" spans="16:20">
      <c r="P3082" s="41" t="str">
        <f t="shared" si="149"/>
        <v/>
      </c>
      <c r="Q3082" s="41" t="str">
        <f t="shared" si="150"/>
        <v/>
      </c>
      <c r="R3082" s="41" t="str">
        <f>IFERROR(IF(K3082="handling and wharfage",SUM(P3082:Q3082),IF(OR(K3082="tank",K3082="car",K3082="boat"),INDEX(Rate!$B$4:$M$25,MATCH('Line&amp;Pheonix'!N3082,Rate!$A$4:$A$25,0),MATCH('Line&amp;Pheonix'!L3082,Rate!$B$3:$M$3,0))*O3082*0.8,INDEX(Rate!$B$4:$M$25,MATCH('Line&amp;Pheonix'!N3082,Rate!$A$4:$A$25,0),MATCH('Line&amp;Pheonix'!L3082,Rate!$B$3:$M$3,0))*O3082)),"")</f>
        <v/>
      </c>
      <c r="T3082" s="42" t="str">
        <f t="shared" si="151"/>
        <v/>
      </c>
    </row>
    <row r="3083" spans="16:20">
      <c r="P3083" s="41" t="str">
        <f t="shared" si="149"/>
        <v/>
      </c>
      <c r="Q3083" s="41" t="str">
        <f t="shared" si="150"/>
        <v/>
      </c>
      <c r="R3083" s="41" t="str">
        <f>IFERROR(IF(K3083="handling and wharfage",SUM(P3083:Q3083),IF(OR(K3083="tank",K3083="car",K3083="boat"),INDEX(Rate!$B$4:$M$25,MATCH('Line&amp;Pheonix'!N3083,Rate!$A$4:$A$25,0),MATCH('Line&amp;Pheonix'!L3083,Rate!$B$3:$M$3,0))*O3083*0.8,INDEX(Rate!$B$4:$M$25,MATCH('Line&amp;Pheonix'!N3083,Rate!$A$4:$A$25,0),MATCH('Line&amp;Pheonix'!L3083,Rate!$B$3:$M$3,0))*O3083)),"")</f>
        <v/>
      </c>
      <c r="T3083" s="42" t="str">
        <f t="shared" si="151"/>
        <v/>
      </c>
    </row>
    <row r="3084" spans="16:20">
      <c r="P3084" s="41" t="str">
        <f t="shared" si="149"/>
        <v/>
      </c>
      <c r="Q3084" s="41" t="str">
        <f t="shared" si="150"/>
        <v/>
      </c>
      <c r="R3084" s="41" t="str">
        <f>IFERROR(IF(K3084="handling and wharfage",SUM(P3084:Q3084),IF(OR(K3084="tank",K3084="car",K3084="boat"),INDEX(Rate!$B$4:$M$25,MATCH('Line&amp;Pheonix'!N3084,Rate!$A$4:$A$25,0),MATCH('Line&amp;Pheonix'!L3084,Rate!$B$3:$M$3,0))*O3084*0.8,INDEX(Rate!$B$4:$M$25,MATCH('Line&amp;Pheonix'!N3084,Rate!$A$4:$A$25,0),MATCH('Line&amp;Pheonix'!L3084,Rate!$B$3:$M$3,0))*O3084)),"")</f>
        <v/>
      </c>
      <c r="T3084" s="42" t="str">
        <f t="shared" si="151"/>
        <v/>
      </c>
    </row>
    <row r="3085" spans="16:20">
      <c r="P3085" s="41" t="str">
        <f t="shared" si="149"/>
        <v/>
      </c>
      <c r="Q3085" s="41" t="str">
        <f t="shared" si="150"/>
        <v/>
      </c>
      <c r="R3085" s="41" t="str">
        <f>IFERROR(IF(K3085="handling and wharfage",SUM(P3085:Q3085),IF(OR(K3085="tank",K3085="car",K3085="boat"),INDEX(Rate!$B$4:$M$25,MATCH('Line&amp;Pheonix'!N3085,Rate!$A$4:$A$25,0),MATCH('Line&amp;Pheonix'!L3085,Rate!$B$3:$M$3,0))*O3085*0.8,INDEX(Rate!$B$4:$M$25,MATCH('Line&amp;Pheonix'!N3085,Rate!$A$4:$A$25,0),MATCH('Line&amp;Pheonix'!L3085,Rate!$B$3:$M$3,0))*O3085)),"")</f>
        <v/>
      </c>
      <c r="T3085" s="42" t="str">
        <f t="shared" si="151"/>
        <v/>
      </c>
    </row>
    <row r="3086" spans="16:20">
      <c r="P3086" s="41" t="str">
        <f t="shared" si="149"/>
        <v/>
      </c>
      <c r="Q3086" s="41" t="str">
        <f t="shared" si="150"/>
        <v/>
      </c>
      <c r="R3086" s="41" t="str">
        <f>IFERROR(IF(K3086="handling and wharfage",SUM(P3086:Q3086),IF(OR(K3086="tank",K3086="car",K3086="boat"),INDEX(Rate!$B$4:$M$25,MATCH('Line&amp;Pheonix'!N3086,Rate!$A$4:$A$25,0),MATCH('Line&amp;Pheonix'!L3086,Rate!$B$3:$M$3,0))*O3086*0.8,INDEX(Rate!$B$4:$M$25,MATCH('Line&amp;Pheonix'!N3086,Rate!$A$4:$A$25,0),MATCH('Line&amp;Pheonix'!L3086,Rate!$B$3:$M$3,0))*O3086)),"")</f>
        <v/>
      </c>
      <c r="T3086" s="42" t="str">
        <f t="shared" si="151"/>
        <v/>
      </c>
    </row>
    <row r="3087" spans="16:20">
      <c r="P3087" s="41" t="str">
        <f t="shared" si="149"/>
        <v/>
      </c>
      <c r="Q3087" s="41" t="str">
        <f t="shared" si="150"/>
        <v/>
      </c>
      <c r="R3087" s="41" t="str">
        <f>IFERROR(IF(K3087="handling and wharfage",SUM(P3087:Q3087),IF(OR(K3087="tank",K3087="car",K3087="boat"),INDEX(Rate!$B$4:$M$25,MATCH('Line&amp;Pheonix'!N3087,Rate!$A$4:$A$25,0),MATCH('Line&amp;Pheonix'!L3087,Rate!$B$3:$M$3,0))*O3087*0.8,INDEX(Rate!$B$4:$M$25,MATCH('Line&amp;Pheonix'!N3087,Rate!$A$4:$A$25,0),MATCH('Line&amp;Pheonix'!L3087,Rate!$B$3:$M$3,0))*O3087)),"")</f>
        <v/>
      </c>
      <c r="T3087" s="42" t="str">
        <f t="shared" si="151"/>
        <v/>
      </c>
    </row>
    <row r="3088" spans="16:20">
      <c r="P3088" s="41" t="str">
        <f t="shared" si="149"/>
        <v/>
      </c>
      <c r="Q3088" s="41" t="str">
        <f t="shared" si="150"/>
        <v/>
      </c>
      <c r="R3088" s="41" t="str">
        <f>IFERROR(IF(K3088="handling and wharfage",SUM(P3088:Q3088),IF(OR(K3088="tank",K3088="car",K3088="boat"),INDEX(Rate!$B$4:$M$25,MATCH('Line&amp;Pheonix'!N3088,Rate!$A$4:$A$25,0),MATCH('Line&amp;Pheonix'!L3088,Rate!$B$3:$M$3,0))*O3088*0.8,INDEX(Rate!$B$4:$M$25,MATCH('Line&amp;Pheonix'!N3088,Rate!$A$4:$A$25,0),MATCH('Line&amp;Pheonix'!L3088,Rate!$B$3:$M$3,0))*O3088)),"")</f>
        <v/>
      </c>
      <c r="T3088" s="42" t="str">
        <f t="shared" si="151"/>
        <v/>
      </c>
    </row>
    <row r="3089" spans="16:20">
      <c r="P3089" s="41" t="str">
        <f t="shared" si="149"/>
        <v/>
      </c>
      <c r="Q3089" s="41" t="str">
        <f t="shared" si="150"/>
        <v/>
      </c>
      <c r="R3089" s="41" t="str">
        <f>IFERROR(IF(K3089="handling and wharfage",SUM(P3089:Q3089),IF(OR(K3089="tank",K3089="car",K3089="boat"),INDEX(Rate!$B$4:$M$25,MATCH('Line&amp;Pheonix'!N3089,Rate!$A$4:$A$25,0),MATCH('Line&amp;Pheonix'!L3089,Rate!$B$3:$M$3,0))*O3089*0.8,INDEX(Rate!$B$4:$M$25,MATCH('Line&amp;Pheonix'!N3089,Rate!$A$4:$A$25,0),MATCH('Line&amp;Pheonix'!L3089,Rate!$B$3:$M$3,0))*O3089)),"")</f>
        <v/>
      </c>
      <c r="T3089" s="42" t="str">
        <f t="shared" si="151"/>
        <v/>
      </c>
    </row>
    <row r="3090" spans="16:20">
      <c r="P3090" s="41" t="str">
        <f t="shared" si="149"/>
        <v/>
      </c>
      <c r="Q3090" s="41" t="str">
        <f t="shared" si="150"/>
        <v/>
      </c>
      <c r="R3090" s="41" t="str">
        <f>IFERROR(IF(K3090="handling and wharfage",SUM(P3090:Q3090),IF(OR(K3090="tank",K3090="car",K3090="boat"),INDEX(Rate!$B$4:$M$25,MATCH('Line&amp;Pheonix'!N3090,Rate!$A$4:$A$25,0),MATCH('Line&amp;Pheonix'!L3090,Rate!$B$3:$M$3,0))*O3090*0.8,INDEX(Rate!$B$4:$M$25,MATCH('Line&amp;Pheonix'!N3090,Rate!$A$4:$A$25,0),MATCH('Line&amp;Pheonix'!L3090,Rate!$B$3:$M$3,0))*O3090)),"")</f>
        <v/>
      </c>
      <c r="T3090" s="42" t="str">
        <f t="shared" si="151"/>
        <v/>
      </c>
    </row>
    <row r="3091" spans="16:20">
      <c r="P3091" s="41" t="str">
        <f t="shared" si="149"/>
        <v/>
      </c>
      <c r="Q3091" s="41" t="str">
        <f t="shared" si="150"/>
        <v/>
      </c>
      <c r="R3091" s="41" t="str">
        <f>IFERROR(IF(K3091="handling and wharfage",SUM(P3091:Q3091),IF(OR(K3091="tank",K3091="car",K3091="boat"),INDEX(Rate!$B$4:$M$25,MATCH('Line&amp;Pheonix'!N3091,Rate!$A$4:$A$25,0),MATCH('Line&amp;Pheonix'!L3091,Rate!$B$3:$M$3,0))*O3091*0.8,INDEX(Rate!$B$4:$M$25,MATCH('Line&amp;Pheonix'!N3091,Rate!$A$4:$A$25,0),MATCH('Line&amp;Pheonix'!L3091,Rate!$B$3:$M$3,0))*O3091)),"")</f>
        <v/>
      </c>
      <c r="T3091" s="42" t="str">
        <f t="shared" si="151"/>
        <v/>
      </c>
    </row>
    <row r="3092" spans="16:20">
      <c r="P3092" s="41" t="str">
        <f t="shared" si="149"/>
        <v/>
      </c>
      <c r="Q3092" s="41" t="str">
        <f t="shared" si="150"/>
        <v/>
      </c>
      <c r="R3092" s="41" t="str">
        <f>IFERROR(IF(K3092="handling and wharfage",SUM(P3092:Q3092),IF(OR(K3092="tank",K3092="car",K3092="boat"),INDEX(Rate!$B$4:$M$25,MATCH('Line&amp;Pheonix'!N3092,Rate!$A$4:$A$25,0),MATCH('Line&amp;Pheonix'!L3092,Rate!$B$3:$M$3,0))*O3092*0.8,INDEX(Rate!$B$4:$M$25,MATCH('Line&amp;Pheonix'!N3092,Rate!$A$4:$A$25,0),MATCH('Line&amp;Pheonix'!L3092,Rate!$B$3:$M$3,0))*O3092)),"")</f>
        <v/>
      </c>
      <c r="T3092" s="42" t="str">
        <f t="shared" si="151"/>
        <v/>
      </c>
    </row>
    <row r="3093" spans="16:20">
      <c r="P3093" s="41" t="str">
        <f t="shared" si="149"/>
        <v/>
      </c>
      <c r="Q3093" s="41" t="str">
        <f t="shared" si="150"/>
        <v/>
      </c>
      <c r="R3093" s="41" t="str">
        <f>IFERROR(IF(K3093="handling and wharfage",SUM(P3093:Q3093),IF(OR(K3093="tank",K3093="car",K3093="boat"),INDEX(Rate!$B$4:$M$25,MATCH('Line&amp;Pheonix'!N3093,Rate!$A$4:$A$25,0),MATCH('Line&amp;Pheonix'!L3093,Rate!$B$3:$M$3,0))*O3093*0.8,INDEX(Rate!$B$4:$M$25,MATCH('Line&amp;Pheonix'!N3093,Rate!$A$4:$A$25,0),MATCH('Line&amp;Pheonix'!L3093,Rate!$B$3:$M$3,0))*O3093)),"")</f>
        <v/>
      </c>
      <c r="T3093" s="42" t="str">
        <f t="shared" si="151"/>
        <v/>
      </c>
    </row>
    <row r="3094" spans="16:20">
      <c r="P3094" s="41" t="str">
        <f t="shared" si="149"/>
        <v/>
      </c>
      <c r="Q3094" s="41" t="str">
        <f t="shared" si="150"/>
        <v/>
      </c>
      <c r="R3094" s="41" t="str">
        <f>IFERROR(IF(K3094="handling and wharfage",SUM(P3094:Q3094),IF(OR(K3094="tank",K3094="car",K3094="boat"),INDEX(Rate!$B$4:$M$25,MATCH('Line&amp;Pheonix'!N3094,Rate!$A$4:$A$25,0),MATCH('Line&amp;Pheonix'!L3094,Rate!$B$3:$M$3,0))*O3094*0.8,INDEX(Rate!$B$4:$M$25,MATCH('Line&amp;Pheonix'!N3094,Rate!$A$4:$A$25,0),MATCH('Line&amp;Pheonix'!L3094,Rate!$B$3:$M$3,0))*O3094)),"")</f>
        <v/>
      </c>
      <c r="T3094" s="42" t="str">
        <f t="shared" si="151"/>
        <v/>
      </c>
    </row>
    <row r="3095" spans="16:20">
      <c r="P3095" s="41" t="str">
        <f t="shared" si="149"/>
        <v/>
      </c>
      <c r="Q3095" s="41" t="str">
        <f t="shared" si="150"/>
        <v/>
      </c>
      <c r="R3095" s="41" t="str">
        <f>IFERROR(IF(K3095="handling and wharfage",SUM(P3095:Q3095),IF(OR(K3095="tank",K3095="car",K3095="boat"),INDEX(Rate!$B$4:$M$25,MATCH('Line&amp;Pheonix'!N3095,Rate!$A$4:$A$25,0),MATCH('Line&amp;Pheonix'!L3095,Rate!$B$3:$M$3,0))*O3095*0.8,INDEX(Rate!$B$4:$M$25,MATCH('Line&amp;Pheonix'!N3095,Rate!$A$4:$A$25,0),MATCH('Line&amp;Pheonix'!L3095,Rate!$B$3:$M$3,0))*O3095)),"")</f>
        <v/>
      </c>
      <c r="T3095" s="42" t="str">
        <f t="shared" si="151"/>
        <v/>
      </c>
    </row>
    <row r="3096" spans="16:20">
      <c r="P3096" s="41" t="str">
        <f t="shared" si="149"/>
        <v/>
      </c>
      <c r="Q3096" s="41" t="str">
        <f t="shared" si="150"/>
        <v/>
      </c>
      <c r="R3096" s="41" t="str">
        <f>IFERROR(IF(K3096="handling and wharfage",SUM(P3096:Q3096),IF(OR(K3096="tank",K3096="car",K3096="boat"),INDEX(Rate!$B$4:$M$25,MATCH('Line&amp;Pheonix'!N3096,Rate!$A$4:$A$25,0),MATCH('Line&amp;Pheonix'!L3096,Rate!$B$3:$M$3,0))*O3096*0.8,INDEX(Rate!$B$4:$M$25,MATCH('Line&amp;Pheonix'!N3096,Rate!$A$4:$A$25,0),MATCH('Line&amp;Pheonix'!L3096,Rate!$B$3:$M$3,0))*O3096)),"")</f>
        <v/>
      </c>
      <c r="T3096" s="42" t="str">
        <f t="shared" si="151"/>
        <v/>
      </c>
    </row>
    <row r="3097" spans="16:20">
      <c r="P3097" s="41" t="str">
        <f t="shared" si="149"/>
        <v/>
      </c>
      <c r="Q3097" s="41" t="str">
        <f t="shared" si="150"/>
        <v/>
      </c>
      <c r="R3097" s="41" t="str">
        <f>IFERROR(IF(K3097="handling and wharfage",SUM(P3097:Q3097),IF(OR(K3097="tank",K3097="car",K3097="boat"),INDEX(Rate!$B$4:$M$25,MATCH('Line&amp;Pheonix'!N3097,Rate!$A$4:$A$25,0),MATCH('Line&amp;Pheonix'!L3097,Rate!$B$3:$M$3,0))*O3097*0.8,INDEX(Rate!$B$4:$M$25,MATCH('Line&amp;Pheonix'!N3097,Rate!$A$4:$A$25,0),MATCH('Line&amp;Pheonix'!L3097,Rate!$B$3:$M$3,0))*O3097)),"")</f>
        <v/>
      </c>
      <c r="T3097" s="42" t="str">
        <f t="shared" si="151"/>
        <v/>
      </c>
    </row>
    <row r="3098" spans="16:20">
      <c r="P3098" s="41" t="str">
        <f t="shared" si="149"/>
        <v/>
      </c>
      <c r="Q3098" s="41" t="str">
        <f t="shared" si="150"/>
        <v/>
      </c>
      <c r="R3098" s="41" t="str">
        <f>IFERROR(IF(K3098="handling and wharfage",SUM(P3098:Q3098),IF(OR(K3098="tank",K3098="car",K3098="boat"),INDEX(Rate!$B$4:$M$25,MATCH('Line&amp;Pheonix'!N3098,Rate!$A$4:$A$25,0),MATCH('Line&amp;Pheonix'!L3098,Rate!$B$3:$M$3,0))*O3098*0.8,INDEX(Rate!$B$4:$M$25,MATCH('Line&amp;Pheonix'!N3098,Rate!$A$4:$A$25,0),MATCH('Line&amp;Pheonix'!L3098,Rate!$B$3:$M$3,0))*O3098)),"")</f>
        <v/>
      </c>
      <c r="T3098" s="42" t="str">
        <f t="shared" si="151"/>
        <v/>
      </c>
    </row>
    <row r="3099" spans="16:20">
      <c r="P3099" s="41" t="str">
        <f t="shared" si="149"/>
        <v/>
      </c>
      <c r="Q3099" s="41" t="str">
        <f t="shared" si="150"/>
        <v/>
      </c>
      <c r="R3099" s="41" t="str">
        <f>IFERROR(IF(K3099="handling and wharfage",SUM(P3099:Q3099),IF(OR(K3099="tank",K3099="car",K3099="boat"),INDEX(Rate!$B$4:$M$25,MATCH('Line&amp;Pheonix'!N3099,Rate!$A$4:$A$25,0),MATCH('Line&amp;Pheonix'!L3099,Rate!$B$3:$M$3,0))*O3099*0.8,INDEX(Rate!$B$4:$M$25,MATCH('Line&amp;Pheonix'!N3099,Rate!$A$4:$A$25,0),MATCH('Line&amp;Pheonix'!L3099,Rate!$B$3:$M$3,0))*O3099)),"")</f>
        <v/>
      </c>
      <c r="T3099" s="42" t="str">
        <f t="shared" si="151"/>
        <v/>
      </c>
    </row>
    <row r="3100" spans="16:20">
      <c r="P3100" s="41" t="str">
        <f t="shared" si="149"/>
        <v/>
      </c>
      <c r="Q3100" s="41" t="str">
        <f t="shared" si="150"/>
        <v/>
      </c>
      <c r="R3100" s="41" t="str">
        <f>IFERROR(IF(K3100="handling and wharfage",SUM(P3100:Q3100),IF(OR(K3100="tank",K3100="car",K3100="boat"),INDEX(Rate!$B$4:$M$25,MATCH('Line&amp;Pheonix'!N3100,Rate!$A$4:$A$25,0),MATCH('Line&amp;Pheonix'!L3100,Rate!$B$3:$M$3,0))*O3100*0.8,INDEX(Rate!$B$4:$M$25,MATCH('Line&amp;Pheonix'!N3100,Rate!$A$4:$A$25,0),MATCH('Line&amp;Pheonix'!L3100,Rate!$B$3:$M$3,0))*O3100)),"")</f>
        <v/>
      </c>
      <c r="T3100" s="42" t="str">
        <f t="shared" si="151"/>
        <v/>
      </c>
    </row>
    <row r="3101" spans="16:20">
      <c r="P3101" s="41" t="str">
        <f t="shared" si="149"/>
        <v/>
      </c>
      <c r="Q3101" s="41" t="str">
        <f t="shared" si="150"/>
        <v/>
      </c>
      <c r="R3101" s="41" t="str">
        <f>IFERROR(IF(K3101="handling and wharfage",SUM(P3101:Q3101),IF(OR(K3101="tank",K3101="car",K3101="boat"),INDEX(Rate!$B$4:$M$25,MATCH('Line&amp;Pheonix'!N3101,Rate!$A$4:$A$25,0),MATCH('Line&amp;Pheonix'!L3101,Rate!$B$3:$M$3,0))*O3101*0.8,INDEX(Rate!$B$4:$M$25,MATCH('Line&amp;Pheonix'!N3101,Rate!$A$4:$A$25,0),MATCH('Line&amp;Pheonix'!L3101,Rate!$B$3:$M$3,0))*O3101)),"")</f>
        <v/>
      </c>
      <c r="T3101" s="42" t="str">
        <f t="shared" si="151"/>
        <v/>
      </c>
    </row>
    <row r="3102" spans="16:20">
      <c r="P3102" s="41" t="str">
        <f t="shared" si="149"/>
        <v/>
      </c>
      <c r="Q3102" s="41" t="str">
        <f t="shared" si="150"/>
        <v/>
      </c>
      <c r="R3102" s="41" t="str">
        <f>IFERROR(IF(K3102="handling and wharfage",SUM(P3102:Q3102),IF(OR(K3102="tank",K3102="car",K3102="boat"),INDEX(Rate!$B$4:$M$25,MATCH('Line&amp;Pheonix'!N3102,Rate!$A$4:$A$25,0),MATCH('Line&amp;Pheonix'!L3102,Rate!$B$3:$M$3,0))*O3102*0.8,INDEX(Rate!$B$4:$M$25,MATCH('Line&amp;Pheonix'!N3102,Rate!$A$4:$A$25,0),MATCH('Line&amp;Pheonix'!L3102,Rate!$B$3:$M$3,0))*O3102)),"")</f>
        <v/>
      </c>
      <c r="T3102" s="42" t="str">
        <f t="shared" si="151"/>
        <v/>
      </c>
    </row>
    <row r="3103" spans="16:20">
      <c r="P3103" s="41" t="str">
        <f t="shared" si="149"/>
        <v/>
      </c>
      <c r="Q3103" s="41" t="str">
        <f t="shared" si="150"/>
        <v/>
      </c>
      <c r="R3103" s="41" t="str">
        <f>IFERROR(IF(K3103="handling and wharfage",SUM(P3103:Q3103),IF(OR(K3103="tank",K3103="car",K3103="boat"),INDEX(Rate!$B$4:$M$25,MATCH('Line&amp;Pheonix'!N3103,Rate!$A$4:$A$25,0),MATCH('Line&amp;Pheonix'!L3103,Rate!$B$3:$M$3,0))*O3103*0.8,INDEX(Rate!$B$4:$M$25,MATCH('Line&amp;Pheonix'!N3103,Rate!$A$4:$A$25,0),MATCH('Line&amp;Pheonix'!L3103,Rate!$B$3:$M$3,0))*O3103)),"")</f>
        <v/>
      </c>
      <c r="T3103" s="42" t="str">
        <f t="shared" si="151"/>
        <v/>
      </c>
    </row>
    <row r="3104" spans="16:20">
      <c r="P3104" s="41" t="str">
        <f t="shared" si="149"/>
        <v/>
      </c>
      <c r="Q3104" s="41" t="str">
        <f t="shared" si="150"/>
        <v/>
      </c>
      <c r="R3104" s="41" t="str">
        <f>IFERROR(IF(K3104="handling and wharfage",SUM(P3104:Q3104),IF(OR(K3104="tank",K3104="car",K3104="boat"),INDEX(Rate!$B$4:$M$25,MATCH('Line&amp;Pheonix'!N3104,Rate!$A$4:$A$25,0),MATCH('Line&amp;Pheonix'!L3104,Rate!$B$3:$M$3,0))*O3104*0.8,INDEX(Rate!$B$4:$M$25,MATCH('Line&amp;Pheonix'!N3104,Rate!$A$4:$A$25,0),MATCH('Line&amp;Pheonix'!L3104,Rate!$B$3:$M$3,0))*O3104)),"")</f>
        <v/>
      </c>
      <c r="T3104" s="42" t="str">
        <f t="shared" si="151"/>
        <v/>
      </c>
    </row>
    <row r="3105" spans="16:20">
      <c r="P3105" s="41" t="str">
        <f t="shared" si="149"/>
        <v/>
      </c>
      <c r="Q3105" s="41" t="str">
        <f t="shared" si="150"/>
        <v/>
      </c>
      <c r="R3105" s="41" t="str">
        <f>IFERROR(IF(K3105="handling and wharfage",SUM(P3105:Q3105),IF(OR(K3105="tank",K3105="car",K3105="boat"),INDEX(Rate!$B$4:$M$25,MATCH('Line&amp;Pheonix'!N3105,Rate!$A$4:$A$25,0),MATCH('Line&amp;Pheonix'!L3105,Rate!$B$3:$M$3,0))*O3105*0.8,INDEX(Rate!$B$4:$M$25,MATCH('Line&amp;Pheonix'!N3105,Rate!$A$4:$A$25,0),MATCH('Line&amp;Pheonix'!L3105,Rate!$B$3:$M$3,0))*O3105)),"")</f>
        <v/>
      </c>
      <c r="T3105" s="42" t="str">
        <f t="shared" si="151"/>
        <v/>
      </c>
    </row>
    <row r="3106" spans="16:20">
      <c r="P3106" s="41" t="str">
        <f t="shared" si="149"/>
        <v/>
      </c>
      <c r="Q3106" s="41" t="str">
        <f t="shared" si="150"/>
        <v/>
      </c>
      <c r="R3106" s="41" t="str">
        <f>IFERROR(IF(K3106="handling and wharfage",SUM(P3106:Q3106),IF(OR(K3106="tank",K3106="car",K3106="boat"),INDEX(Rate!$B$4:$M$25,MATCH('Line&amp;Pheonix'!N3106,Rate!$A$4:$A$25,0),MATCH('Line&amp;Pheonix'!L3106,Rate!$B$3:$M$3,0))*O3106*0.8,INDEX(Rate!$B$4:$M$25,MATCH('Line&amp;Pheonix'!N3106,Rate!$A$4:$A$25,0),MATCH('Line&amp;Pheonix'!L3106,Rate!$B$3:$M$3,0))*O3106)),"")</f>
        <v/>
      </c>
      <c r="T3106" s="42" t="str">
        <f t="shared" si="151"/>
        <v/>
      </c>
    </row>
    <row r="3107" spans="16:20">
      <c r="P3107" s="41" t="str">
        <f t="shared" si="149"/>
        <v/>
      </c>
      <c r="Q3107" s="41" t="str">
        <f t="shared" si="150"/>
        <v/>
      </c>
      <c r="R3107" s="41" t="str">
        <f>IFERROR(IF(K3107="handling and wharfage",SUM(P3107:Q3107),IF(OR(K3107="tank",K3107="car",K3107="boat"),INDEX(Rate!$B$4:$M$25,MATCH('Line&amp;Pheonix'!N3107,Rate!$A$4:$A$25,0),MATCH('Line&amp;Pheonix'!L3107,Rate!$B$3:$M$3,0))*O3107*0.8,INDEX(Rate!$B$4:$M$25,MATCH('Line&amp;Pheonix'!N3107,Rate!$A$4:$A$25,0),MATCH('Line&amp;Pheonix'!L3107,Rate!$B$3:$M$3,0))*O3107)),"")</f>
        <v/>
      </c>
      <c r="T3107" s="42" t="str">
        <f t="shared" si="151"/>
        <v/>
      </c>
    </row>
    <row r="3108" spans="16:20">
      <c r="P3108" s="41" t="str">
        <f t="shared" si="149"/>
        <v/>
      </c>
      <c r="Q3108" s="41" t="str">
        <f t="shared" si="150"/>
        <v/>
      </c>
      <c r="R3108" s="41" t="str">
        <f>IFERROR(IF(K3108="handling and wharfage",SUM(P3108:Q3108),IF(OR(K3108="tank",K3108="car",K3108="boat"),INDEX(Rate!$B$4:$M$25,MATCH('Line&amp;Pheonix'!N3108,Rate!$A$4:$A$25,0),MATCH('Line&amp;Pheonix'!L3108,Rate!$B$3:$M$3,0))*O3108*0.8,INDEX(Rate!$B$4:$M$25,MATCH('Line&amp;Pheonix'!N3108,Rate!$A$4:$A$25,0),MATCH('Line&amp;Pheonix'!L3108,Rate!$B$3:$M$3,0))*O3108)),"")</f>
        <v/>
      </c>
      <c r="T3108" s="42" t="str">
        <f t="shared" si="151"/>
        <v/>
      </c>
    </row>
    <row r="3109" spans="16:20">
      <c r="P3109" s="41" t="str">
        <f t="shared" si="149"/>
        <v/>
      </c>
      <c r="Q3109" s="41" t="str">
        <f t="shared" si="150"/>
        <v/>
      </c>
      <c r="R3109" s="41" t="str">
        <f>IFERROR(IF(K3109="handling and wharfage",SUM(P3109:Q3109),IF(OR(K3109="tank",K3109="car",K3109="boat"),INDEX(Rate!$B$4:$M$25,MATCH('Line&amp;Pheonix'!N3109,Rate!$A$4:$A$25,0),MATCH('Line&amp;Pheonix'!L3109,Rate!$B$3:$M$3,0))*O3109*0.8,INDEX(Rate!$B$4:$M$25,MATCH('Line&amp;Pheonix'!N3109,Rate!$A$4:$A$25,0),MATCH('Line&amp;Pheonix'!L3109,Rate!$B$3:$M$3,0))*O3109)),"")</f>
        <v/>
      </c>
      <c r="T3109" s="42" t="str">
        <f t="shared" si="151"/>
        <v/>
      </c>
    </row>
    <row r="3110" spans="16:20">
      <c r="P3110" s="41" t="str">
        <f t="shared" si="149"/>
        <v/>
      </c>
      <c r="Q3110" s="41" t="str">
        <f t="shared" si="150"/>
        <v/>
      </c>
      <c r="R3110" s="41" t="str">
        <f>IFERROR(IF(K3110="handling and wharfage",SUM(P3110:Q3110),IF(OR(K3110="tank",K3110="car",K3110="boat"),INDEX(Rate!$B$4:$M$25,MATCH('Line&amp;Pheonix'!N3110,Rate!$A$4:$A$25,0),MATCH('Line&amp;Pheonix'!L3110,Rate!$B$3:$M$3,0))*O3110*0.8,INDEX(Rate!$B$4:$M$25,MATCH('Line&amp;Pheonix'!N3110,Rate!$A$4:$A$25,0),MATCH('Line&amp;Pheonix'!L3110,Rate!$B$3:$M$3,0))*O3110)),"")</f>
        <v/>
      </c>
      <c r="T3110" s="42" t="str">
        <f t="shared" si="151"/>
        <v/>
      </c>
    </row>
    <row r="3111" spans="16:20">
      <c r="P3111" s="41" t="str">
        <f t="shared" si="149"/>
        <v/>
      </c>
      <c r="Q3111" s="41" t="str">
        <f t="shared" si="150"/>
        <v/>
      </c>
      <c r="R3111" s="41" t="str">
        <f>IFERROR(IF(K3111="handling and wharfage",SUM(P3111:Q3111),IF(OR(K3111="tank",K3111="car",K3111="boat"),INDEX(Rate!$B$4:$M$25,MATCH('Line&amp;Pheonix'!N3111,Rate!$A$4:$A$25,0),MATCH('Line&amp;Pheonix'!L3111,Rate!$B$3:$M$3,0))*O3111*0.8,INDEX(Rate!$B$4:$M$25,MATCH('Line&amp;Pheonix'!N3111,Rate!$A$4:$A$25,0),MATCH('Line&amp;Pheonix'!L3111,Rate!$B$3:$M$3,0))*O3111)),"")</f>
        <v/>
      </c>
      <c r="T3111" s="42" t="str">
        <f t="shared" si="151"/>
        <v/>
      </c>
    </row>
    <row r="3112" spans="16:20">
      <c r="P3112" s="41" t="str">
        <f t="shared" si="149"/>
        <v/>
      </c>
      <c r="Q3112" s="41" t="str">
        <f t="shared" si="150"/>
        <v/>
      </c>
      <c r="R3112" s="41" t="str">
        <f>IFERROR(IF(K3112="handling and wharfage",SUM(P3112:Q3112),IF(OR(K3112="tank",K3112="car",K3112="boat"),INDEX(Rate!$B$4:$M$25,MATCH('Line&amp;Pheonix'!N3112,Rate!$A$4:$A$25,0),MATCH('Line&amp;Pheonix'!L3112,Rate!$B$3:$M$3,0))*O3112*0.8,INDEX(Rate!$B$4:$M$25,MATCH('Line&amp;Pheonix'!N3112,Rate!$A$4:$A$25,0),MATCH('Line&amp;Pheonix'!L3112,Rate!$B$3:$M$3,0))*O3112)),"")</f>
        <v/>
      </c>
      <c r="T3112" s="42" t="str">
        <f t="shared" si="151"/>
        <v/>
      </c>
    </row>
    <row r="3113" spans="16:20">
      <c r="P3113" s="41" t="str">
        <f t="shared" si="149"/>
        <v/>
      </c>
      <c r="Q3113" s="41" t="str">
        <f t="shared" si="150"/>
        <v/>
      </c>
      <c r="R3113" s="41" t="str">
        <f>IFERROR(IF(K3113="handling and wharfage",SUM(P3113:Q3113),IF(OR(K3113="tank",K3113="car",K3113="boat"),INDEX(Rate!$B$4:$M$25,MATCH('Line&amp;Pheonix'!N3113,Rate!$A$4:$A$25,0),MATCH('Line&amp;Pheonix'!L3113,Rate!$B$3:$M$3,0))*O3113*0.8,INDEX(Rate!$B$4:$M$25,MATCH('Line&amp;Pheonix'!N3113,Rate!$A$4:$A$25,0),MATCH('Line&amp;Pheonix'!L3113,Rate!$B$3:$M$3,0))*O3113)),"")</f>
        <v/>
      </c>
      <c r="T3113" s="42" t="str">
        <f t="shared" si="151"/>
        <v/>
      </c>
    </row>
    <row r="3114" spans="16:20">
      <c r="P3114" s="41" t="str">
        <f t="shared" si="149"/>
        <v/>
      </c>
      <c r="Q3114" s="41" t="str">
        <f t="shared" si="150"/>
        <v/>
      </c>
      <c r="R3114" s="41" t="str">
        <f>IFERROR(IF(K3114="handling and wharfage",SUM(P3114:Q3114),IF(OR(K3114="tank",K3114="car",K3114="boat"),INDEX(Rate!$B$4:$M$25,MATCH('Line&amp;Pheonix'!N3114,Rate!$A$4:$A$25,0),MATCH('Line&amp;Pheonix'!L3114,Rate!$B$3:$M$3,0))*O3114*0.8,INDEX(Rate!$B$4:$M$25,MATCH('Line&amp;Pheonix'!N3114,Rate!$A$4:$A$25,0),MATCH('Line&amp;Pheonix'!L3114,Rate!$B$3:$M$3,0))*O3114)),"")</f>
        <v/>
      </c>
      <c r="T3114" s="42" t="str">
        <f t="shared" si="151"/>
        <v/>
      </c>
    </row>
    <row r="3115" spans="16:20">
      <c r="P3115" s="41" t="str">
        <f t="shared" si="149"/>
        <v/>
      </c>
      <c r="Q3115" s="41" t="str">
        <f t="shared" si="150"/>
        <v/>
      </c>
      <c r="R3115" s="41" t="str">
        <f>IFERROR(IF(K3115="handling and wharfage",SUM(P3115:Q3115),IF(OR(K3115="tank",K3115="car",K3115="boat"),INDEX(Rate!$B$4:$M$25,MATCH('Line&amp;Pheonix'!N3115,Rate!$A$4:$A$25,0),MATCH('Line&amp;Pheonix'!L3115,Rate!$B$3:$M$3,0))*O3115*0.8,INDEX(Rate!$B$4:$M$25,MATCH('Line&amp;Pheonix'!N3115,Rate!$A$4:$A$25,0),MATCH('Line&amp;Pheonix'!L3115,Rate!$B$3:$M$3,0))*O3115)),"")</f>
        <v/>
      </c>
      <c r="T3115" s="42" t="str">
        <f t="shared" si="151"/>
        <v/>
      </c>
    </row>
    <row r="3116" spans="16:20">
      <c r="P3116" s="41" t="str">
        <f t="shared" si="149"/>
        <v/>
      </c>
      <c r="Q3116" s="41" t="str">
        <f t="shared" si="150"/>
        <v/>
      </c>
      <c r="R3116" s="41" t="str">
        <f>IFERROR(IF(K3116="handling and wharfage",SUM(P3116:Q3116),IF(OR(K3116="tank",K3116="car",K3116="boat"),INDEX(Rate!$B$4:$M$25,MATCH('Line&amp;Pheonix'!N3116,Rate!$A$4:$A$25,0),MATCH('Line&amp;Pheonix'!L3116,Rate!$B$3:$M$3,0))*O3116*0.8,INDEX(Rate!$B$4:$M$25,MATCH('Line&amp;Pheonix'!N3116,Rate!$A$4:$A$25,0),MATCH('Line&amp;Pheonix'!L3116,Rate!$B$3:$M$3,0))*O3116)),"")</f>
        <v/>
      </c>
      <c r="T3116" s="42" t="str">
        <f t="shared" si="151"/>
        <v/>
      </c>
    </row>
    <row r="3117" spans="16:20">
      <c r="P3117" s="41" t="str">
        <f t="shared" si="149"/>
        <v/>
      </c>
      <c r="Q3117" s="41" t="str">
        <f t="shared" si="150"/>
        <v/>
      </c>
      <c r="R3117" s="41" t="str">
        <f>IFERROR(IF(K3117="handling and wharfage",SUM(P3117:Q3117),IF(OR(K3117="tank",K3117="car",K3117="boat"),INDEX(Rate!$B$4:$M$25,MATCH('Line&amp;Pheonix'!N3117,Rate!$A$4:$A$25,0),MATCH('Line&amp;Pheonix'!L3117,Rate!$B$3:$M$3,0))*O3117*0.8,INDEX(Rate!$B$4:$M$25,MATCH('Line&amp;Pheonix'!N3117,Rate!$A$4:$A$25,0),MATCH('Line&amp;Pheonix'!L3117,Rate!$B$3:$M$3,0))*O3117)),"")</f>
        <v/>
      </c>
      <c r="T3117" s="42" t="str">
        <f t="shared" si="151"/>
        <v/>
      </c>
    </row>
    <row r="3118" spans="16:20">
      <c r="P3118" s="41" t="str">
        <f t="shared" si="149"/>
        <v/>
      </c>
      <c r="Q3118" s="41" t="str">
        <f t="shared" si="150"/>
        <v/>
      </c>
      <c r="R3118" s="41" t="str">
        <f>IFERROR(IF(K3118="handling and wharfage",SUM(P3118:Q3118),IF(OR(K3118="tank",K3118="car",K3118="boat"),INDEX(Rate!$B$4:$M$25,MATCH('Line&amp;Pheonix'!N3118,Rate!$A$4:$A$25,0),MATCH('Line&amp;Pheonix'!L3118,Rate!$B$3:$M$3,0))*O3118*0.8,INDEX(Rate!$B$4:$M$25,MATCH('Line&amp;Pheonix'!N3118,Rate!$A$4:$A$25,0),MATCH('Line&amp;Pheonix'!L3118,Rate!$B$3:$M$3,0))*O3118)),"")</f>
        <v/>
      </c>
      <c r="T3118" s="42" t="str">
        <f t="shared" si="151"/>
        <v/>
      </c>
    </row>
    <row r="3119" spans="16:20">
      <c r="P3119" s="41" t="str">
        <f t="shared" si="149"/>
        <v/>
      </c>
      <c r="Q3119" s="41" t="str">
        <f t="shared" si="150"/>
        <v/>
      </c>
      <c r="R3119" s="41" t="str">
        <f>IFERROR(IF(K3119="handling and wharfage",SUM(P3119:Q3119),IF(OR(K3119="tank",K3119="car",K3119="boat"),INDEX(Rate!$B$4:$M$25,MATCH('Line&amp;Pheonix'!N3119,Rate!$A$4:$A$25,0),MATCH('Line&amp;Pheonix'!L3119,Rate!$B$3:$M$3,0))*O3119*0.8,INDEX(Rate!$B$4:$M$25,MATCH('Line&amp;Pheonix'!N3119,Rate!$A$4:$A$25,0),MATCH('Line&amp;Pheonix'!L3119,Rate!$B$3:$M$3,0))*O3119)),"")</f>
        <v/>
      </c>
      <c r="T3119" s="42" t="str">
        <f t="shared" si="151"/>
        <v/>
      </c>
    </row>
    <row r="3120" spans="16:20">
      <c r="P3120" s="41" t="str">
        <f t="shared" si="149"/>
        <v/>
      </c>
      <c r="Q3120" s="41" t="str">
        <f t="shared" si="150"/>
        <v/>
      </c>
      <c r="R3120" s="41" t="str">
        <f>IFERROR(IF(K3120="handling and wharfage",SUM(P3120:Q3120),IF(OR(K3120="tank",K3120="car",K3120="boat"),INDEX(Rate!$B$4:$M$25,MATCH('Line&amp;Pheonix'!N3120,Rate!$A$4:$A$25,0),MATCH('Line&amp;Pheonix'!L3120,Rate!$B$3:$M$3,0))*O3120*0.8,INDEX(Rate!$B$4:$M$25,MATCH('Line&amp;Pheonix'!N3120,Rate!$A$4:$A$25,0),MATCH('Line&amp;Pheonix'!L3120,Rate!$B$3:$M$3,0))*O3120)),"")</f>
        <v/>
      </c>
      <c r="T3120" s="42" t="str">
        <f t="shared" si="151"/>
        <v/>
      </c>
    </row>
    <row r="3121" spans="16:20">
      <c r="P3121" s="41" t="str">
        <f t="shared" si="149"/>
        <v/>
      </c>
      <c r="Q3121" s="41" t="str">
        <f t="shared" si="150"/>
        <v/>
      </c>
      <c r="R3121" s="41" t="str">
        <f>IFERROR(IF(K3121="handling and wharfage",SUM(P3121:Q3121),IF(OR(K3121="tank",K3121="car",K3121="boat"),INDEX(Rate!$B$4:$M$25,MATCH('Line&amp;Pheonix'!N3121,Rate!$A$4:$A$25,0),MATCH('Line&amp;Pheonix'!L3121,Rate!$B$3:$M$3,0))*O3121*0.8,INDEX(Rate!$B$4:$M$25,MATCH('Line&amp;Pheonix'!N3121,Rate!$A$4:$A$25,0),MATCH('Line&amp;Pheonix'!L3121,Rate!$B$3:$M$3,0))*O3121)),"")</f>
        <v/>
      </c>
      <c r="T3121" s="42" t="str">
        <f t="shared" si="151"/>
        <v/>
      </c>
    </row>
    <row r="3122" spans="16:20">
      <c r="P3122" s="41" t="str">
        <f t="shared" ref="P3122:P3185" si="152">IF(OR(K3122="handling and wharfage",K3122="rau handling and wharfage"),O3122*42.1,"")</f>
        <v/>
      </c>
      <c r="Q3122" s="41" t="str">
        <f t="shared" ref="Q3122:Q3185" si="153">IF(K3122&lt;&gt;"handling and wharfage","",O3122*3.5)</f>
        <v/>
      </c>
      <c r="R3122" s="41" t="str">
        <f>IFERROR(IF(K3122="handling and wharfage",SUM(P3122:Q3122),IF(OR(K3122="tank",K3122="car",K3122="boat"),INDEX(Rate!$B$4:$M$25,MATCH('Line&amp;Pheonix'!N3122,Rate!$A$4:$A$25,0),MATCH('Line&amp;Pheonix'!L3122,Rate!$B$3:$M$3,0))*O3122*0.8,INDEX(Rate!$B$4:$M$25,MATCH('Line&amp;Pheonix'!N3122,Rate!$A$4:$A$25,0),MATCH('Line&amp;Pheonix'!L3122,Rate!$B$3:$M$3,0))*O3122)),"")</f>
        <v/>
      </c>
      <c r="T3122" s="42" t="str">
        <f t="shared" ref="T3122:T3185" si="154">IF(ISBLANK(K3122),"",IF(K3122&lt;&gt;"handling and wharfage","F0070000061A","E31180000331"))</f>
        <v/>
      </c>
    </row>
    <row r="3123" spans="16:20">
      <c r="P3123" s="41" t="str">
        <f t="shared" si="152"/>
        <v/>
      </c>
      <c r="Q3123" s="41" t="str">
        <f t="shared" si="153"/>
        <v/>
      </c>
      <c r="R3123" s="41" t="str">
        <f>IFERROR(IF(K3123="handling and wharfage",SUM(P3123:Q3123),IF(OR(K3123="tank",K3123="car",K3123="boat"),INDEX(Rate!$B$4:$M$25,MATCH('Line&amp;Pheonix'!N3123,Rate!$A$4:$A$25,0),MATCH('Line&amp;Pheonix'!L3123,Rate!$B$3:$M$3,0))*O3123*0.8,INDEX(Rate!$B$4:$M$25,MATCH('Line&amp;Pheonix'!N3123,Rate!$A$4:$A$25,0),MATCH('Line&amp;Pheonix'!L3123,Rate!$B$3:$M$3,0))*O3123)),"")</f>
        <v/>
      </c>
      <c r="T3123" s="42" t="str">
        <f t="shared" si="154"/>
        <v/>
      </c>
    </row>
    <row r="3124" spans="16:20">
      <c r="P3124" s="41" t="str">
        <f t="shared" si="152"/>
        <v/>
      </c>
      <c r="Q3124" s="41" t="str">
        <f t="shared" si="153"/>
        <v/>
      </c>
      <c r="R3124" s="41" t="str">
        <f>IFERROR(IF(K3124="handling and wharfage",SUM(P3124:Q3124),IF(OR(K3124="tank",K3124="car",K3124="boat"),INDEX(Rate!$B$4:$M$25,MATCH('Line&amp;Pheonix'!N3124,Rate!$A$4:$A$25,0),MATCH('Line&amp;Pheonix'!L3124,Rate!$B$3:$M$3,0))*O3124*0.8,INDEX(Rate!$B$4:$M$25,MATCH('Line&amp;Pheonix'!N3124,Rate!$A$4:$A$25,0),MATCH('Line&amp;Pheonix'!L3124,Rate!$B$3:$M$3,0))*O3124)),"")</f>
        <v/>
      </c>
      <c r="T3124" s="42" t="str">
        <f t="shared" si="154"/>
        <v/>
      </c>
    </row>
    <row r="3125" spans="16:20">
      <c r="P3125" s="41" t="str">
        <f t="shared" si="152"/>
        <v/>
      </c>
      <c r="Q3125" s="41" t="str">
        <f t="shared" si="153"/>
        <v/>
      </c>
      <c r="R3125" s="41" t="str">
        <f>IFERROR(IF(K3125="handling and wharfage",SUM(P3125:Q3125),IF(OR(K3125="tank",K3125="car",K3125="boat"),INDEX(Rate!$B$4:$M$25,MATCH('Line&amp;Pheonix'!N3125,Rate!$A$4:$A$25,0),MATCH('Line&amp;Pheonix'!L3125,Rate!$B$3:$M$3,0))*O3125*0.8,INDEX(Rate!$B$4:$M$25,MATCH('Line&amp;Pheonix'!N3125,Rate!$A$4:$A$25,0),MATCH('Line&amp;Pheonix'!L3125,Rate!$B$3:$M$3,0))*O3125)),"")</f>
        <v/>
      </c>
      <c r="T3125" s="42" t="str">
        <f t="shared" si="154"/>
        <v/>
      </c>
    </row>
    <row r="3126" spans="16:20">
      <c r="P3126" s="41" t="str">
        <f t="shared" si="152"/>
        <v/>
      </c>
      <c r="Q3126" s="41" t="str">
        <f t="shared" si="153"/>
        <v/>
      </c>
      <c r="R3126" s="41" t="str">
        <f>IFERROR(IF(K3126="handling and wharfage",SUM(P3126:Q3126),IF(OR(K3126="tank",K3126="car",K3126="boat"),INDEX(Rate!$B$4:$M$25,MATCH('Line&amp;Pheonix'!N3126,Rate!$A$4:$A$25,0),MATCH('Line&amp;Pheonix'!L3126,Rate!$B$3:$M$3,0))*O3126*0.8,INDEX(Rate!$B$4:$M$25,MATCH('Line&amp;Pheonix'!N3126,Rate!$A$4:$A$25,0),MATCH('Line&amp;Pheonix'!L3126,Rate!$B$3:$M$3,0))*O3126)),"")</f>
        <v/>
      </c>
      <c r="T3126" s="42" t="str">
        <f t="shared" si="154"/>
        <v/>
      </c>
    </row>
    <row r="3127" spans="16:20">
      <c r="P3127" s="41" t="str">
        <f t="shared" si="152"/>
        <v/>
      </c>
      <c r="Q3127" s="41" t="str">
        <f t="shared" si="153"/>
        <v/>
      </c>
      <c r="R3127" s="41" t="str">
        <f>IFERROR(IF(K3127="handling and wharfage",SUM(P3127:Q3127),IF(OR(K3127="tank",K3127="car",K3127="boat"),INDEX(Rate!$B$4:$M$25,MATCH('Line&amp;Pheonix'!N3127,Rate!$A$4:$A$25,0),MATCH('Line&amp;Pheonix'!L3127,Rate!$B$3:$M$3,0))*O3127*0.8,INDEX(Rate!$B$4:$M$25,MATCH('Line&amp;Pheonix'!N3127,Rate!$A$4:$A$25,0),MATCH('Line&amp;Pheonix'!L3127,Rate!$B$3:$M$3,0))*O3127)),"")</f>
        <v/>
      </c>
      <c r="T3127" s="42" t="str">
        <f t="shared" si="154"/>
        <v/>
      </c>
    </row>
    <row r="3128" spans="16:20">
      <c r="P3128" s="41" t="str">
        <f t="shared" si="152"/>
        <v/>
      </c>
      <c r="Q3128" s="41" t="str">
        <f t="shared" si="153"/>
        <v/>
      </c>
      <c r="R3128" s="41" t="str">
        <f>IFERROR(IF(K3128="handling and wharfage",SUM(P3128:Q3128),IF(OR(K3128="tank",K3128="car",K3128="boat"),INDEX(Rate!$B$4:$M$25,MATCH('Line&amp;Pheonix'!N3128,Rate!$A$4:$A$25,0),MATCH('Line&amp;Pheonix'!L3128,Rate!$B$3:$M$3,0))*O3128*0.8,INDEX(Rate!$B$4:$M$25,MATCH('Line&amp;Pheonix'!N3128,Rate!$A$4:$A$25,0),MATCH('Line&amp;Pheonix'!L3128,Rate!$B$3:$M$3,0))*O3128)),"")</f>
        <v/>
      </c>
      <c r="T3128" s="42" t="str">
        <f t="shared" si="154"/>
        <v/>
      </c>
    </row>
    <row r="3129" spans="16:20">
      <c r="P3129" s="41" t="str">
        <f t="shared" si="152"/>
        <v/>
      </c>
      <c r="Q3129" s="41" t="str">
        <f t="shared" si="153"/>
        <v/>
      </c>
      <c r="R3129" s="41" t="str">
        <f>IFERROR(IF(K3129="handling and wharfage",SUM(P3129:Q3129),IF(OR(K3129="tank",K3129="car",K3129="boat"),INDEX(Rate!$B$4:$M$25,MATCH('Line&amp;Pheonix'!N3129,Rate!$A$4:$A$25,0),MATCH('Line&amp;Pheonix'!L3129,Rate!$B$3:$M$3,0))*O3129*0.8,INDEX(Rate!$B$4:$M$25,MATCH('Line&amp;Pheonix'!N3129,Rate!$A$4:$A$25,0),MATCH('Line&amp;Pheonix'!L3129,Rate!$B$3:$M$3,0))*O3129)),"")</f>
        <v/>
      </c>
      <c r="T3129" s="42" t="str">
        <f t="shared" si="154"/>
        <v/>
      </c>
    </row>
    <row r="3130" spans="16:20">
      <c r="P3130" s="41" t="str">
        <f t="shared" si="152"/>
        <v/>
      </c>
      <c r="Q3130" s="41" t="str">
        <f t="shared" si="153"/>
        <v/>
      </c>
      <c r="R3130" s="41" t="str">
        <f>IFERROR(IF(K3130="handling and wharfage",SUM(P3130:Q3130),IF(OR(K3130="tank",K3130="car",K3130="boat"),INDEX(Rate!$B$4:$M$25,MATCH('Line&amp;Pheonix'!N3130,Rate!$A$4:$A$25,0),MATCH('Line&amp;Pheonix'!L3130,Rate!$B$3:$M$3,0))*O3130*0.8,INDEX(Rate!$B$4:$M$25,MATCH('Line&amp;Pheonix'!N3130,Rate!$A$4:$A$25,0),MATCH('Line&amp;Pheonix'!L3130,Rate!$B$3:$M$3,0))*O3130)),"")</f>
        <v/>
      </c>
      <c r="T3130" s="42" t="str">
        <f t="shared" si="154"/>
        <v/>
      </c>
    </row>
    <row r="3131" spans="16:20">
      <c r="P3131" s="41" t="str">
        <f t="shared" si="152"/>
        <v/>
      </c>
      <c r="Q3131" s="41" t="str">
        <f t="shared" si="153"/>
        <v/>
      </c>
      <c r="R3131" s="41" t="str">
        <f>IFERROR(IF(K3131="handling and wharfage",SUM(P3131:Q3131),IF(OR(K3131="tank",K3131="car",K3131="boat"),INDEX(Rate!$B$4:$M$25,MATCH('Line&amp;Pheonix'!N3131,Rate!$A$4:$A$25,0),MATCH('Line&amp;Pheonix'!L3131,Rate!$B$3:$M$3,0))*O3131*0.8,INDEX(Rate!$B$4:$M$25,MATCH('Line&amp;Pheonix'!N3131,Rate!$A$4:$A$25,0),MATCH('Line&amp;Pheonix'!L3131,Rate!$B$3:$M$3,0))*O3131)),"")</f>
        <v/>
      </c>
      <c r="T3131" s="42" t="str">
        <f t="shared" si="154"/>
        <v/>
      </c>
    </row>
    <row r="3132" spans="16:20">
      <c r="P3132" s="41" t="str">
        <f t="shared" si="152"/>
        <v/>
      </c>
      <c r="Q3132" s="41" t="str">
        <f t="shared" si="153"/>
        <v/>
      </c>
      <c r="R3132" s="41" t="str">
        <f>IFERROR(IF(K3132="handling and wharfage",SUM(P3132:Q3132),IF(OR(K3132="tank",K3132="car",K3132="boat"),INDEX(Rate!$B$4:$M$25,MATCH('Line&amp;Pheonix'!N3132,Rate!$A$4:$A$25,0),MATCH('Line&amp;Pheonix'!L3132,Rate!$B$3:$M$3,0))*O3132*0.8,INDEX(Rate!$B$4:$M$25,MATCH('Line&amp;Pheonix'!N3132,Rate!$A$4:$A$25,0),MATCH('Line&amp;Pheonix'!L3132,Rate!$B$3:$M$3,0))*O3132)),"")</f>
        <v/>
      </c>
      <c r="T3132" s="42" t="str">
        <f t="shared" si="154"/>
        <v/>
      </c>
    </row>
    <row r="3133" spans="16:20">
      <c r="P3133" s="41" t="str">
        <f t="shared" si="152"/>
        <v/>
      </c>
      <c r="Q3133" s="41" t="str">
        <f t="shared" si="153"/>
        <v/>
      </c>
      <c r="R3133" s="41" t="str">
        <f>IFERROR(IF(K3133="handling and wharfage",SUM(P3133:Q3133),IF(OR(K3133="tank",K3133="car",K3133="boat"),INDEX(Rate!$B$4:$M$25,MATCH('Line&amp;Pheonix'!N3133,Rate!$A$4:$A$25,0),MATCH('Line&amp;Pheonix'!L3133,Rate!$B$3:$M$3,0))*O3133*0.8,INDEX(Rate!$B$4:$M$25,MATCH('Line&amp;Pheonix'!N3133,Rate!$A$4:$A$25,0),MATCH('Line&amp;Pheonix'!L3133,Rate!$B$3:$M$3,0))*O3133)),"")</f>
        <v/>
      </c>
      <c r="T3133" s="42" t="str">
        <f t="shared" si="154"/>
        <v/>
      </c>
    </row>
    <row r="3134" spans="16:20">
      <c r="P3134" s="41" t="str">
        <f t="shared" si="152"/>
        <v/>
      </c>
      <c r="Q3134" s="41" t="str">
        <f t="shared" si="153"/>
        <v/>
      </c>
      <c r="R3134" s="41" t="str">
        <f>IFERROR(IF(K3134="handling and wharfage",SUM(P3134:Q3134),IF(OR(K3134="tank",K3134="car",K3134="boat"),INDEX(Rate!$B$4:$M$25,MATCH('Line&amp;Pheonix'!N3134,Rate!$A$4:$A$25,0),MATCH('Line&amp;Pheonix'!L3134,Rate!$B$3:$M$3,0))*O3134*0.8,INDEX(Rate!$B$4:$M$25,MATCH('Line&amp;Pheonix'!N3134,Rate!$A$4:$A$25,0),MATCH('Line&amp;Pheonix'!L3134,Rate!$B$3:$M$3,0))*O3134)),"")</f>
        <v/>
      </c>
      <c r="T3134" s="42" t="str">
        <f t="shared" si="154"/>
        <v/>
      </c>
    </row>
    <row r="3135" spans="16:20">
      <c r="P3135" s="41" t="str">
        <f t="shared" si="152"/>
        <v/>
      </c>
      <c r="Q3135" s="41" t="str">
        <f t="shared" si="153"/>
        <v/>
      </c>
      <c r="R3135" s="41" t="str">
        <f>IFERROR(IF(K3135="handling and wharfage",SUM(P3135:Q3135),IF(OR(K3135="tank",K3135="car",K3135="boat"),INDEX(Rate!$B$4:$M$25,MATCH('Line&amp;Pheonix'!N3135,Rate!$A$4:$A$25,0),MATCH('Line&amp;Pheonix'!L3135,Rate!$B$3:$M$3,0))*O3135*0.8,INDEX(Rate!$B$4:$M$25,MATCH('Line&amp;Pheonix'!N3135,Rate!$A$4:$A$25,0),MATCH('Line&amp;Pheonix'!L3135,Rate!$B$3:$M$3,0))*O3135)),"")</f>
        <v/>
      </c>
      <c r="T3135" s="42" t="str">
        <f t="shared" si="154"/>
        <v/>
      </c>
    </row>
    <row r="3136" spans="16:20">
      <c r="P3136" s="41" t="str">
        <f t="shared" si="152"/>
        <v/>
      </c>
      <c r="Q3136" s="41" t="str">
        <f t="shared" si="153"/>
        <v/>
      </c>
      <c r="R3136" s="41" t="str">
        <f>IFERROR(IF(K3136="handling and wharfage",SUM(P3136:Q3136),IF(OR(K3136="tank",K3136="car",K3136="boat"),INDEX(Rate!$B$4:$M$25,MATCH('Line&amp;Pheonix'!N3136,Rate!$A$4:$A$25,0),MATCH('Line&amp;Pheonix'!L3136,Rate!$B$3:$M$3,0))*O3136*0.8,INDEX(Rate!$B$4:$M$25,MATCH('Line&amp;Pheonix'!N3136,Rate!$A$4:$A$25,0),MATCH('Line&amp;Pheonix'!L3136,Rate!$B$3:$M$3,0))*O3136)),"")</f>
        <v/>
      </c>
      <c r="T3136" s="42" t="str">
        <f t="shared" si="154"/>
        <v/>
      </c>
    </row>
    <row r="3137" spans="16:20">
      <c r="P3137" s="41" t="str">
        <f t="shared" si="152"/>
        <v/>
      </c>
      <c r="Q3137" s="41" t="str">
        <f t="shared" si="153"/>
        <v/>
      </c>
      <c r="R3137" s="41" t="str">
        <f>IFERROR(IF(K3137="handling and wharfage",SUM(P3137:Q3137),IF(OR(K3137="tank",K3137="car",K3137="boat"),INDEX(Rate!$B$4:$M$25,MATCH('Line&amp;Pheonix'!N3137,Rate!$A$4:$A$25,0),MATCH('Line&amp;Pheonix'!L3137,Rate!$B$3:$M$3,0))*O3137*0.8,INDEX(Rate!$B$4:$M$25,MATCH('Line&amp;Pheonix'!N3137,Rate!$A$4:$A$25,0),MATCH('Line&amp;Pheonix'!L3137,Rate!$B$3:$M$3,0))*O3137)),"")</f>
        <v/>
      </c>
      <c r="T3137" s="42" t="str">
        <f t="shared" si="154"/>
        <v/>
      </c>
    </row>
    <row r="3138" spans="16:20">
      <c r="P3138" s="41" t="str">
        <f t="shared" si="152"/>
        <v/>
      </c>
      <c r="Q3138" s="41" t="str">
        <f t="shared" si="153"/>
        <v/>
      </c>
      <c r="R3138" s="41" t="str">
        <f>IFERROR(IF(K3138="handling and wharfage",SUM(P3138:Q3138),IF(OR(K3138="tank",K3138="car",K3138="boat"),INDEX(Rate!$B$4:$M$25,MATCH('Line&amp;Pheonix'!N3138,Rate!$A$4:$A$25,0),MATCH('Line&amp;Pheonix'!L3138,Rate!$B$3:$M$3,0))*O3138*0.8,INDEX(Rate!$B$4:$M$25,MATCH('Line&amp;Pheonix'!N3138,Rate!$A$4:$A$25,0),MATCH('Line&amp;Pheonix'!L3138,Rate!$B$3:$M$3,0))*O3138)),"")</f>
        <v/>
      </c>
      <c r="T3138" s="42" t="str">
        <f t="shared" si="154"/>
        <v/>
      </c>
    </row>
    <row r="3139" spans="16:20">
      <c r="P3139" s="41" t="str">
        <f t="shared" si="152"/>
        <v/>
      </c>
      <c r="Q3139" s="41" t="str">
        <f t="shared" si="153"/>
        <v/>
      </c>
      <c r="R3139" s="41" t="str">
        <f>IFERROR(IF(K3139="handling and wharfage",SUM(P3139:Q3139),IF(OR(K3139="tank",K3139="car",K3139="boat"),INDEX(Rate!$B$4:$M$25,MATCH('Line&amp;Pheonix'!N3139,Rate!$A$4:$A$25,0),MATCH('Line&amp;Pheonix'!L3139,Rate!$B$3:$M$3,0))*O3139*0.8,INDEX(Rate!$B$4:$M$25,MATCH('Line&amp;Pheonix'!N3139,Rate!$A$4:$A$25,0),MATCH('Line&amp;Pheonix'!L3139,Rate!$B$3:$M$3,0))*O3139)),"")</f>
        <v/>
      </c>
      <c r="T3139" s="42" t="str">
        <f t="shared" si="154"/>
        <v/>
      </c>
    </row>
    <row r="3140" spans="16:20">
      <c r="P3140" s="41" t="str">
        <f t="shared" si="152"/>
        <v/>
      </c>
      <c r="Q3140" s="41" t="str">
        <f t="shared" si="153"/>
        <v/>
      </c>
      <c r="R3140" s="41" t="str">
        <f>IFERROR(IF(K3140="handling and wharfage",SUM(P3140:Q3140),IF(OR(K3140="tank",K3140="car",K3140="boat"),INDEX(Rate!$B$4:$M$25,MATCH('Line&amp;Pheonix'!N3140,Rate!$A$4:$A$25,0),MATCH('Line&amp;Pheonix'!L3140,Rate!$B$3:$M$3,0))*O3140*0.8,INDEX(Rate!$B$4:$M$25,MATCH('Line&amp;Pheonix'!N3140,Rate!$A$4:$A$25,0),MATCH('Line&amp;Pheonix'!L3140,Rate!$B$3:$M$3,0))*O3140)),"")</f>
        <v/>
      </c>
      <c r="T3140" s="42" t="str">
        <f t="shared" si="154"/>
        <v/>
      </c>
    </row>
    <row r="3141" spans="16:20">
      <c r="P3141" s="41" t="str">
        <f t="shared" si="152"/>
        <v/>
      </c>
      <c r="Q3141" s="41" t="str">
        <f t="shared" si="153"/>
        <v/>
      </c>
      <c r="R3141" s="41" t="str">
        <f>IFERROR(IF(K3141="handling and wharfage",SUM(P3141:Q3141),IF(OR(K3141="tank",K3141="car",K3141="boat"),INDEX(Rate!$B$4:$M$25,MATCH('Line&amp;Pheonix'!N3141,Rate!$A$4:$A$25,0),MATCH('Line&amp;Pheonix'!L3141,Rate!$B$3:$M$3,0))*O3141*0.8,INDEX(Rate!$B$4:$M$25,MATCH('Line&amp;Pheonix'!N3141,Rate!$A$4:$A$25,0),MATCH('Line&amp;Pheonix'!L3141,Rate!$B$3:$M$3,0))*O3141)),"")</f>
        <v/>
      </c>
      <c r="T3141" s="42" t="str">
        <f t="shared" si="154"/>
        <v/>
      </c>
    </row>
    <row r="3142" spans="16:20">
      <c r="P3142" s="41" t="str">
        <f t="shared" si="152"/>
        <v/>
      </c>
      <c r="Q3142" s="41" t="str">
        <f t="shared" si="153"/>
        <v/>
      </c>
      <c r="R3142" s="41" t="str">
        <f>IFERROR(IF(K3142="handling and wharfage",SUM(P3142:Q3142),IF(OR(K3142="tank",K3142="car",K3142="boat"),INDEX(Rate!$B$4:$M$25,MATCH('Line&amp;Pheonix'!N3142,Rate!$A$4:$A$25,0),MATCH('Line&amp;Pheonix'!L3142,Rate!$B$3:$M$3,0))*O3142*0.8,INDEX(Rate!$B$4:$M$25,MATCH('Line&amp;Pheonix'!N3142,Rate!$A$4:$A$25,0),MATCH('Line&amp;Pheonix'!L3142,Rate!$B$3:$M$3,0))*O3142)),"")</f>
        <v/>
      </c>
      <c r="T3142" s="42" t="str">
        <f t="shared" si="154"/>
        <v/>
      </c>
    </row>
    <row r="3143" spans="16:20">
      <c r="P3143" s="41" t="str">
        <f t="shared" si="152"/>
        <v/>
      </c>
      <c r="Q3143" s="41" t="str">
        <f t="shared" si="153"/>
        <v/>
      </c>
      <c r="R3143" s="41" t="str">
        <f>IFERROR(IF(K3143="handling and wharfage",SUM(P3143:Q3143),IF(OR(K3143="tank",K3143="car",K3143="boat"),INDEX(Rate!$B$4:$M$25,MATCH('Line&amp;Pheonix'!N3143,Rate!$A$4:$A$25,0),MATCH('Line&amp;Pheonix'!L3143,Rate!$B$3:$M$3,0))*O3143*0.8,INDEX(Rate!$B$4:$M$25,MATCH('Line&amp;Pheonix'!N3143,Rate!$A$4:$A$25,0),MATCH('Line&amp;Pheonix'!L3143,Rate!$B$3:$M$3,0))*O3143)),"")</f>
        <v/>
      </c>
      <c r="T3143" s="42" t="str">
        <f t="shared" si="154"/>
        <v/>
      </c>
    </row>
    <row r="3144" spans="16:20">
      <c r="P3144" s="41" t="str">
        <f t="shared" si="152"/>
        <v/>
      </c>
      <c r="Q3144" s="41" t="str">
        <f t="shared" si="153"/>
        <v/>
      </c>
      <c r="R3144" s="41" t="str">
        <f>IFERROR(IF(K3144="handling and wharfage",SUM(P3144:Q3144),IF(OR(K3144="tank",K3144="car",K3144="boat"),INDEX(Rate!$B$4:$M$25,MATCH('Line&amp;Pheonix'!N3144,Rate!$A$4:$A$25,0),MATCH('Line&amp;Pheonix'!L3144,Rate!$B$3:$M$3,0))*O3144*0.8,INDEX(Rate!$B$4:$M$25,MATCH('Line&amp;Pheonix'!N3144,Rate!$A$4:$A$25,0),MATCH('Line&amp;Pheonix'!L3144,Rate!$B$3:$M$3,0))*O3144)),"")</f>
        <v/>
      </c>
      <c r="T3144" s="42" t="str">
        <f t="shared" si="154"/>
        <v/>
      </c>
    </row>
    <row r="3145" spans="16:20">
      <c r="P3145" s="41" t="str">
        <f t="shared" si="152"/>
        <v/>
      </c>
      <c r="Q3145" s="41" t="str">
        <f t="shared" si="153"/>
        <v/>
      </c>
      <c r="R3145" s="41" t="str">
        <f>IFERROR(IF(K3145="handling and wharfage",SUM(P3145:Q3145),IF(OR(K3145="tank",K3145="car",K3145="boat"),INDEX(Rate!$B$4:$M$25,MATCH('Line&amp;Pheonix'!N3145,Rate!$A$4:$A$25,0),MATCH('Line&amp;Pheonix'!L3145,Rate!$B$3:$M$3,0))*O3145*0.8,INDEX(Rate!$B$4:$M$25,MATCH('Line&amp;Pheonix'!N3145,Rate!$A$4:$A$25,0),MATCH('Line&amp;Pheonix'!L3145,Rate!$B$3:$M$3,0))*O3145)),"")</f>
        <v/>
      </c>
      <c r="T3145" s="42" t="str">
        <f t="shared" si="154"/>
        <v/>
      </c>
    </row>
    <row r="3146" spans="16:20">
      <c r="P3146" s="41" t="str">
        <f t="shared" si="152"/>
        <v/>
      </c>
      <c r="Q3146" s="41" t="str">
        <f t="shared" si="153"/>
        <v/>
      </c>
      <c r="R3146" s="41" t="str">
        <f>IFERROR(IF(K3146="handling and wharfage",SUM(P3146:Q3146),IF(OR(K3146="tank",K3146="car",K3146="boat"),INDEX(Rate!$B$4:$M$25,MATCH('Line&amp;Pheonix'!N3146,Rate!$A$4:$A$25,0),MATCH('Line&amp;Pheonix'!L3146,Rate!$B$3:$M$3,0))*O3146*0.8,INDEX(Rate!$B$4:$M$25,MATCH('Line&amp;Pheonix'!N3146,Rate!$A$4:$A$25,0),MATCH('Line&amp;Pheonix'!L3146,Rate!$B$3:$M$3,0))*O3146)),"")</f>
        <v/>
      </c>
      <c r="T3146" s="42" t="str">
        <f t="shared" si="154"/>
        <v/>
      </c>
    </row>
    <row r="3147" spans="16:20">
      <c r="P3147" s="41" t="str">
        <f t="shared" si="152"/>
        <v/>
      </c>
      <c r="Q3147" s="41" t="str">
        <f t="shared" si="153"/>
        <v/>
      </c>
      <c r="R3147" s="41" t="str">
        <f>IFERROR(IF(K3147="handling and wharfage",SUM(P3147:Q3147),IF(OR(K3147="tank",K3147="car",K3147="boat"),INDEX(Rate!$B$4:$M$25,MATCH('Line&amp;Pheonix'!N3147,Rate!$A$4:$A$25,0),MATCH('Line&amp;Pheonix'!L3147,Rate!$B$3:$M$3,0))*O3147*0.8,INDEX(Rate!$B$4:$M$25,MATCH('Line&amp;Pheonix'!N3147,Rate!$A$4:$A$25,0),MATCH('Line&amp;Pheonix'!L3147,Rate!$B$3:$M$3,0))*O3147)),"")</f>
        <v/>
      </c>
      <c r="T3147" s="42" t="str">
        <f t="shared" si="154"/>
        <v/>
      </c>
    </row>
    <row r="3148" spans="16:20">
      <c r="P3148" s="41" t="str">
        <f t="shared" si="152"/>
        <v/>
      </c>
      <c r="Q3148" s="41" t="str">
        <f t="shared" si="153"/>
        <v/>
      </c>
      <c r="R3148" s="41" t="str">
        <f>IFERROR(IF(K3148="handling and wharfage",SUM(P3148:Q3148),IF(OR(K3148="tank",K3148="car",K3148="boat"),INDEX(Rate!$B$4:$M$25,MATCH('Line&amp;Pheonix'!N3148,Rate!$A$4:$A$25,0),MATCH('Line&amp;Pheonix'!L3148,Rate!$B$3:$M$3,0))*O3148*0.8,INDEX(Rate!$B$4:$M$25,MATCH('Line&amp;Pheonix'!N3148,Rate!$A$4:$A$25,0),MATCH('Line&amp;Pheonix'!L3148,Rate!$B$3:$M$3,0))*O3148)),"")</f>
        <v/>
      </c>
      <c r="T3148" s="42" t="str">
        <f t="shared" si="154"/>
        <v/>
      </c>
    </row>
    <row r="3149" spans="16:20">
      <c r="P3149" s="41" t="str">
        <f t="shared" si="152"/>
        <v/>
      </c>
      <c r="Q3149" s="41" t="str">
        <f t="shared" si="153"/>
        <v/>
      </c>
      <c r="R3149" s="41" t="str">
        <f>IFERROR(IF(K3149="handling and wharfage",SUM(P3149:Q3149),IF(OR(K3149="tank",K3149="car",K3149="boat"),INDEX(Rate!$B$4:$M$25,MATCH('Line&amp;Pheonix'!N3149,Rate!$A$4:$A$25,0),MATCH('Line&amp;Pheonix'!L3149,Rate!$B$3:$M$3,0))*O3149*0.8,INDEX(Rate!$B$4:$M$25,MATCH('Line&amp;Pheonix'!N3149,Rate!$A$4:$A$25,0),MATCH('Line&amp;Pheonix'!L3149,Rate!$B$3:$M$3,0))*O3149)),"")</f>
        <v/>
      </c>
      <c r="T3149" s="42" t="str">
        <f t="shared" si="154"/>
        <v/>
      </c>
    </row>
    <row r="3150" spans="16:20">
      <c r="P3150" s="41" t="str">
        <f t="shared" si="152"/>
        <v/>
      </c>
      <c r="Q3150" s="41" t="str">
        <f t="shared" si="153"/>
        <v/>
      </c>
      <c r="R3150" s="41" t="str">
        <f>IFERROR(IF(K3150="handling and wharfage",SUM(P3150:Q3150),IF(OR(K3150="tank",K3150="car",K3150="boat"),INDEX(Rate!$B$4:$M$25,MATCH('Line&amp;Pheonix'!N3150,Rate!$A$4:$A$25,0),MATCH('Line&amp;Pheonix'!L3150,Rate!$B$3:$M$3,0))*O3150*0.8,INDEX(Rate!$B$4:$M$25,MATCH('Line&amp;Pheonix'!N3150,Rate!$A$4:$A$25,0),MATCH('Line&amp;Pheonix'!L3150,Rate!$B$3:$M$3,0))*O3150)),"")</f>
        <v/>
      </c>
      <c r="T3150" s="42" t="str">
        <f t="shared" si="154"/>
        <v/>
      </c>
    </row>
    <row r="3151" spans="16:20">
      <c r="P3151" s="41" t="str">
        <f t="shared" si="152"/>
        <v/>
      </c>
      <c r="Q3151" s="41" t="str">
        <f t="shared" si="153"/>
        <v/>
      </c>
      <c r="R3151" s="41" t="str">
        <f>IFERROR(IF(K3151="handling and wharfage",SUM(P3151:Q3151),IF(OR(K3151="tank",K3151="car",K3151="boat"),INDEX(Rate!$B$4:$M$25,MATCH('Line&amp;Pheonix'!N3151,Rate!$A$4:$A$25,0),MATCH('Line&amp;Pheonix'!L3151,Rate!$B$3:$M$3,0))*O3151*0.8,INDEX(Rate!$B$4:$M$25,MATCH('Line&amp;Pheonix'!N3151,Rate!$A$4:$A$25,0),MATCH('Line&amp;Pheonix'!L3151,Rate!$B$3:$M$3,0))*O3151)),"")</f>
        <v/>
      </c>
      <c r="T3151" s="42" t="str">
        <f t="shared" si="154"/>
        <v/>
      </c>
    </row>
    <row r="3152" spans="16:20">
      <c r="P3152" s="41" t="str">
        <f t="shared" si="152"/>
        <v/>
      </c>
      <c r="Q3152" s="41" t="str">
        <f t="shared" si="153"/>
        <v/>
      </c>
      <c r="R3152" s="41" t="str">
        <f>IFERROR(IF(K3152="handling and wharfage",SUM(P3152:Q3152),IF(OR(K3152="tank",K3152="car",K3152="boat"),INDEX(Rate!$B$4:$M$25,MATCH('Line&amp;Pheonix'!N3152,Rate!$A$4:$A$25,0),MATCH('Line&amp;Pheonix'!L3152,Rate!$B$3:$M$3,0))*O3152*0.8,INDEX(Rate!$B$4:$M$25,MATCH('Line&amp;Pheonix'!N3152,Rate!$A$4:$A$25,0),MATCH('Line&amp;Pheonix'!L3152,Rate!$B$3:$M$3,0))*O3152)),"")</f>
        <v/>
      </c>
      <c r="T3152" s="42" t="str">
        <f t="shared" si="154"/>
        <v/>
      </c>
    </row>
    <row r="3153" spans="16:20">
      <c r="P3153" s="41" t="str">
        <f t="shared" si="152"/>
        <v/>
      </c>
      <c r="Q3153" s="41" t="str">
        <f t="shared" si="153"/>
        <v/>
      </c>
      <c r="R3153" s="41" t="str">
        <f>IFERROR(IF(K3153="handling and wharfage",SUM(P3153:Q3153),IF(OR(K3153="tank",K3153="car",K3153="boat"),INDEX(Rate!$B$4:$M$25,MATCH('Line&amp;Pheonix'!N3153,Rate!$A$4:$A$25,0),MATCH('Line&amp;Pheonix'!L3153,Rate!$B$3:$M$3,0))*O3153*0.8,INDEX(Rate!$B$4:$M$25,MATCH('Line&amp;Pheonix'!N3153,Rate!$A$4:$A$25,0),MATCH('Line&amp;Pheonix'!L3153,Rate!$B$3:$M$3,0))*O3153)),"")</f>
        <v/>
      </c>
      <c r="T3153" s="42" t="str">
        <f t="shared" si="154"/>
        <v/>
      </c>
    </row>
    <row r="3154" spans="16:20">
      <c r="P3154" s="41" t="str">
        <f t="shared" si="152"/>
        <v/>
      </c>
      <c r="Q3154" s="41" t="str">
        <f t="shared" si="153"/>
        <v/>
      </c>
      <c r="R3154" s="41" t="str">
        <f>IFERROR(IF(K3154="handling and wharfage",SUM(P3154:Q3154),IF(OR(K3154="tank",K3154="car",K3154="boat"),INDEX(Rate!$B$4:$M$25,MATCH('Line&amp;Pheonix'!N3154,Rate!$A$4:$A$25,0),MATCH('Line&amp;Pheonix'!L3154,Rate!$B$3:$M$3,0))*O3154*0.8,INDEX(Rate!$B$4:$M$25,MATCH('Line&amp;Pheonix'!N3154,Rate!$A$4:$A$25,0),MATCH('Line&amp;Pheonix'!L3154,Rate!$B$3:$M$3,0))*O3154)),"")</f>
        <v/>
      </c>
      <c r="T3154" s="42" t="str">
        <f t="shared" si="154"/>
        <v/>
      </c>
    </row>
    <row r="3155" spans="16:20">
      <c r="P3155" s="41" t="str">
        <f t="shared" si="152"/>
        <v/>
      </c>
      <c r="Q3155" s="41" t="str">
        <f t="shared" si="153"/>
        <v/>
      </c>
      <c r="R3155" s="41" t="str">
        <f>IFERROR(IF(K3155="handling and wharfage",SUM(P3155:Q3155),IF(OR(K3155="tank",K3155="car",K3155="boat"),INDEX(Rate!$B$4:$M$25,MATCH('Line&amp;Pheonix'!N3155,Rate!$A$4:$A$25,0),MATCH('Line&amp;Pheonix'!L3155,Rate!$B$3:$M$3,0))*O3155*0.8,INDEX(Rate!$B$4:$M$25,MATCH('Line&amp;Pheonix'!N3155,Rate!$A$4:$A$25,0),MATCH('Line&amp;Pheonix'!L3155,Rate!$B$3:$M$3,0))*O3155)),"")</f>
        <v/>
      </c>
      <c r="T3155" s="42" t="str">
        <f t="shared" si="154"/>
        <v/>
      </c>
    </row>
    <row r="3156" spans="16:20">
      <c r="P3156" s="41" t="str">
        <f t="shared" si="152"/>
        <v/>
      </c>
      <c r="Q3156" s="41" t="str">
        <f t="shared" si="153"/>
        <v/>
      </c>
      <c r="R3156" s="41" t="str">
        <f>IFERROR(IF(K3156="handling and wharfage",SUM(P3156:Q3156),IF(OR(K3156="tank",K3156="car",K3156="boat"),INDEX(Rate!$B$4:$M$25,MATCH('Line&amp;Pheonix'!N3156,Rate!$A$4:$A$25,0),MATCH('Line&amp;Pheonix'!L3156,Rate!$B$3:$M$3,0))*O3156*0.8,INDEX(Rate!$B$4:$M$25,MATCH('Line&amp;Pheonix'!N3156,Rate!$A$4:$A$25,0),MATCH('Line&amp;Pheonix'!L3156,Rate!$B$3:$M$3,0))*O3156)),"")</f>
        <v/>
      </c>
      <c r="T3156" s="42" t="str">
        <f t="shared" si="154"/>
        <v/>
      </c>
    </row>
    <row r="3157" spans="16:20">
      <c r="P3157" s="41" t="str">
        <f t="shared" si="152"/>
        <v/>
      </c>
      <c r="Q3157" s="41" t="str">
        <f t="shared" si="153"/>
        <v/>
      </c>
      <c r="R3157" s="41" t="str">
        <f>IFERROR(IF(K3157="handling and wharfage",SUM(P3157:Q3157),IF(OR(K3157="tank",K3157="car",K3157="boat"),INDEX(Rate!$B$4:$M$25,MATCH('Line&amp;Pheonix'!N3157,Rate!$A$4:$A$25,0),MATCH('Line&amp;Pheonix'!L3157,Rate!$B$3:$M$3,0))*O3157*0.8,INDEX(Rate!$B$4:$M$25,MATCH('Line&amp;Pheonix'!N3157,Rate!$A$4:$A$25,0),MATCH('Line&amp;Pheonix'!L3157,Rate!$B$3:$M$3,0))*O3157)),"")</f>
        <v/>
      </c>
      <c r="T3157" s="42" t="str">
        <f t="shared" si="154"/>
        <v/>
      </c>
    </row>
    <row r="3158" spans="16:20">
      <c r="P3158" s="41" t="str">
        <f t="shared" si="152"/>
        <v/>
      </c>
      <c r="Q3158" s="41" t="str">
        <f t="shared" si="153"/>
        <v/>
      </c>
      <c r="R3158" s="41" t="str">
        <f>IFERROR(IF(K3158="handling and wharfage",SUM(P3158:Q3158),IF(OR(K3158="tank",K3158="car",K3158="boat"),INDEX(Rate!$B$4:$M$25,MATCH('Line&amp;Pheonix'!N3158,Rate!$A$4:$A$25,0),MATCH('Line&amp;Pheonix'!L3158,Rate!$B$3:$M$3,0))*O3158*0.8,INDEX(Rate!$B$4:$M$25,MATCH('Line&amp;Pheonix'!N3158,Rate!$A$4:$A$25,0),MATCH('Line&amp;Pheonix'!L3158,Rate!$B$3:$M$3,0))*O3158)),"")</f>
        <v/>
      </c>
      <c r="T3158" s="42" t="str">
        <f t="shared" si="154"/>
        <v/>
      </c>
    </row>
    <row r="3159" spans="16:20">
      <c r="P3159" s="41" t="str">
        <f t="shared" si="152"/>
        <v/>
      </c>
      <c r="Q3159" s="41" t="str">
        <f t="shared" si="153"/>
        <v/>
      </c>
      <c r="R3159" s="41" t="str">
        <f>IFERROR(IF(K3159="handling and wharfage",SUM(P3159:Q3159),IF(OR(K3159="tank",K3159="car",K3159="boat"),INDEX(Rate!$B$4:$M$25,MATCH('Line&amp;Pheonix'!N3159,Rate!$A$4:$A$25,0),MATCH('Line&amp;Pheonix'!L3159,Rate!$B$3:$M$3,0))*O3159*0.8,INDEX(Rate!$B$4:$M$25,MATCH('Line&amp;Pheonix'!N3159,Rate!$A$4:$A$25,0),MATCH('Line&amp;Pheonix'!L3159,Rate!$B$3:$M$3,0))*O3159)),"")</f>
        <v/>
      </c>
      <c r="T3159" s="42" t="str">
        <f t="shared" si="154"/>
        <v/>
      </c>
    </row>
    <row r="3160" spans="16:20">
      <c r="P3160" s="41" t="str">
        <f t="shared" si="152"/>
        <v/>
      </c>
      <c r="Q3160" s="41" t="str">
        <f t="shared" si="153"/>
        <v/>
      </c>
      <c r="R3160" s="41" t="str">
        <f>IFERROR(IF(K3160="handling and wharfage",SUM(P3160:Q3160),IF(OR(K3160="tank",K3160="car",K3160="boat"),INDEX(Rate!$B$4:$M$25,MATCH('Line&amp;Pheonix'!N3160,Rate!$A$4:$A$25,0),MATCH('Line&amp;Pheonix'!L3160,Rate!$B$3:$M$3,0))*O3160*0.8,INDEX(Rate!$B$4:$M$25,MATCH('Line&amp;Pheonix'!N3160,Rate!$A$4:$A$25,0),MATCH('Line&amp;Pheonix'!L3160,Rate!$B$3:$M$3,0))*O3160)),"")</f>
        <v/>
      </c>
      <c r="T3160" s="42" t="str">
        <f t="shared" si="154"/>
        <v/>
      </c>
    </row>
    <row r="3161" spans="16:20">
      <c r="P3161" s="41" t="str">
        <f t="shared" si="152"/>
        <v/>
      </c>
      <c r="Q3161" s="41" t="str">
        <f t="shared" si="153"/>
        <v/>
      </c>
      <c r="R3161" s="41" t="str">
        <f>IFERROR(IF(K3161="handling and wharfage",SUM(P3161:Q3161),IF(OR(K3161="tank",K3161="car",K3161="boat"),INDEX(Rate!$B$4:$M$25,MATCH('Line&amp;Pheonix'!N3161,Rate!$A$4:$A$25,0),MATCH('Line&amp;Pheonix'!L3161,Rate!$B$3:$M$3,0))*O3161*0.8,INDEX(Rate!$B$4:$M$25,MATCH('Line&amp;Pheonix'!N3161,Rate!$A$4:$A$25,0),MATCH('Line&amp;Pheonix'!L3161,Rate!$B$3:$M$3,0))*O3161)),"")</f>
        <v/>
      </c>
      <c r="T3161" s="42" t="str">
        <f t="shared" si="154"/>
        <v/>
      </c>
    </row>
    <row r="3162" spans="16:20">
      <c r="P3162" s="41" t="str">
        <f t="shared" si="152"/>
        <v/>
      </c>
      <c r="Q3162" s="41" t="str">
        <f t="shared" si="153"/>
        <v/>
      </c>
      <c r="R3162" s="41" t="str">
        <f>IFERROR(IF(K3162="handling and wharfage",SUM(P3162:Q3162),IF(OR(K3162="tank",K3162="car",K3162="boat"),INDEX(Rate!$B$4:$M$25,MATCH('Line&amp;Pheonix'!N3162,Rate!$A$4:$A$25,0),MATCH('Line&amp;Pheonix'!L3162,Rate!$B$3:$M$3,0))*O3162*0.8,INDEX(Rate!$B$4:$M$25,MATCH('Line&amp;Pheonix'!N3162,Rate!$A$4:$A$25,0),MATCH('Line&amp;Pheonix'!L3162,Rate!$B$3:$M$3,0))*O3162)),"")</f>
        <v/>
      </c>
      <c r="T3162" s="42" t="str">
        <f t="shared" si="154"/>
        <v/>
      </c>
    </row>
    <row r="3163" spans="16:20">
      <c r="P3163" s="41" t="str">
        <f t="shared" si="152"/>
        <v/>
      </c>
      <c r="Q3163" s="41" t="str">
        <f t="shared" si="153"/>
        <v/>
      </c>
      <c r="R3163" s="41" t="str">
        <f>IFERROR(IF(K3163="handling and wharfage",SUM(P3163:Q3163),IF(OR(K3163="tank",K3163="car",K3163="boat"),INDEX(Rate!$B$4:$M$25,MATCH('Line&amp;Pheonix'!N3163,Rate!$A$4:$A$25,0),MATCH('Line&amp;Pheonix'!L3163,Rate!$B$3:$M$3,0))*O3163*0.8,INDEX(Rate!$B$4:$M$25,MATCH('Line&amp;Pheonix'!N3163,Rate!$A$4:$A$25,0),MATCH('Line&amp;Pheonix'!L3163,Rate!$B$3:$M$3,0))*O3163)),"")</f>
        <v/>
      </c>
      <c r="T3163" s="42" t="str">
        <f t="shared" si="154"/>
        <v/>
      </c>
    </row>
    <row r="3164" spans="16:20">
      <c r="P3164" s="41" t="str">
        <f t="shared" si="152"/>
        <v/>
      </c>
      <c r="Q3164" s="41" t="str">
        <f t="shared" si="153"/>
        <v/>
      </c>
      <c r="R3164" s="41" t="str">
        <f>IFERROR(IF(K3164="handling and wharfage",SUM(P3164:Q3164),IF(OR(K3164="tank",K3164="car",K3164="boat"),INDEX(Rate!$B$4:$M$25,MATCH('Line&amp;Pheonix'!N3164,Rate!$A$4:$A$25,0),MATCH('Line&amp;Pheonix'!L3164,Rate!$B$3:$M$3,0))*O3164*0.8,INDEX(Rate!$B$4:$M$25,MATCH('Line&amp;Pheonix'!N3164,Rate!$A$4:$A$25,0),MATCH('Line&amp;Pheonix'!L3164,Rate!$B$3:$M$3,0))*O3164)),"")</f>
        <v/>
      </c>
      <c r="T3164" s="42" t="str">
        <f t="shared" si="154"/>
        <v/>
      </c>
    </row>
    <row r="3165" spans="16:20">
      <c r="P3165" s="41" t="str">
        <f t="shared" si="152"/>
        <v/>
      </c>
      <c r="Q3165" s="41" t="str">
        <f t="shared" si="153"/>
        <v/>
      </c>
      <c r="R3165" s="41" t="str">
        <f>IFERROR(IF(K3165="handling and wharfage",SUM(P3165:Q3165),IF(OR(K3165="tank",K3165="car",K3165="boat"),INDEX(Rate!$B$4:$M$25,MATCH('Line&amp;Pheonix'!N3165,Rate!$A$4:$A$25,0),MATCH('Line&amp;Pheonix'!L3165,Rate!$B$3:$M$3,0))*O3165*0.8,INDEX(Rate!$B$4:$M$25,MATCH('Line&amp;Pheonix'!N3165,Rate!$A$4:$A$25,0),MATCH('Line&amp;Pheonix'!L3165,Rate!$B$3:$M$3,0))*O3165)),"")</f>
        <v/>
      </c>
      <c r="T3165" s="42" t="str">
        <f t="shared" si="154"/>
        <v/>
      </c>
    </row>
    <row r="3166" spans="16:20">
      <c r="P3166" s="41" t="str">
        <f t="shared" si="152"/>
        <v/>
      </c>
      <c r="Q3166" s="41" t="str">
        <f t="shared" si="153"/>
        <v/>
      </c>
      <c r="R3166" s="41" t="str">
        <f>IFERROR(IF(K3166="handling and wharfage",SUM(P3166:Q3166),IF(OR(K3166="tank",K3166="car",K3166="boat"),INDEX(Rate!$B$4:$M$25,MATCH('Line&amp;Pheonix'!N3166,Rate!$A$4:$A$25,0),MATCH('Line&amp;Pheonix'!L3166,Rate!$B$3:$M$3,0))*O3166*0.8,INDEX(Rate!$B$4:$M$25,MATCH('Line&amp;Pheonix'!N3166,Rate!$A$4:$A$25,0),MATCH('Line&amp;Pheonix'!L3166,Rate!$B$3:$M$3,0))*O3166)),"")</f>
        <v/>
      </c>
      <c r="T3166" s="42" t="str">
        <f t="shared" si="154"/>
        <v/>
      </c>
    </row>
    <row r="3167" spans="16:20">
      <c r="P3167" s="41" t="str">
        <f t="shared" si="152"/>
        <v/>
      </c>
      <c r="Q3167" s="41" t="str">
        <f t="shared" si="153"/>
        <v/>
      </c>
      <c r="R3167" s="41" t="str">
        <f>IFERROR(IF(K3167="handling and wharfage",SUM(P3167:Q3167),IF(OR(K3167="tank",K3167="car",K3167="boat"),INDEX(Rate!$B$4:$M$25,MATCH('Line&amp;Pheonix'!N3167,Rate!$A$4:$A$25,0),MATCH('Line&amp;Pheonix'!L3167,Rate!$B$3:$M$3,0))*O3167*0.8,INDEX(Rate!$B$4:$M$25,MATCH('Line&amp;Pheonix'!N3167,Rate!$A$4:$A$25,0),MATCH('Line&amp;Pheonix'!L3167,Rate!$B$3:$M$3,0))*O3167)),"")</f>
        <v/>
      </c>
      <c r="T3167" s="42" t="str">
        <f t="shared" si="154"/>
        <v/>
      </c>
    </row>
    <row r="3168" spans="16:20">
      <c r="P3168" s="41" t="str">
        <f t="shared" si="152"/>
        <v/>
      </c>
      <c r="Q3168" s="41" t="str">
        <f t="shared" si="153"/>
        <v/>
      </c>
      <c r="R3168" s="41" t="str">
        <f>IFERROR(IF(K3168="handling and wharfage",SUM(P3168:Q3168),IF(OR(K3168="tank",K3168="car",K3168="boat"),INDEX(Rate!$B$4:$M$25,MATCH('Line&amp;Pheonix'!N3168,Rate!$A$4:$A$25,0),MATCH('Line&amp;Pheonix'!L3168,Rate!$B$3:$M$3,0))*O3168*0.8,INDEX(Rate!$B$4:$M$25,MATCH('Line&amp;Pheonix'!N3168,Rate!$A$4:$A$25,0),MATCH('Line&amp;Pheonix'!L3168,Rate!$B$3:$M$3,0))*O3168)),"")</f>
        <v/>
      </c>
      <c r="T3168" s="42" t="str">
        <f t="shared" si="154"/>
        <v/>
      </c>
    </row>
    <row r="3169" spans="16:20">
      <c r="P3169" s="41" t="str">
        <f t="shared" si="152"/>
        <v/>
      </c>
      <c r="Q3169" s="41" t="str">
        <f t="shared" si="153"/>
        <v/>
      </c>
      <c r="R3169" s="41" t="str">
        <f>IFERROR(IF(K3169="handling and wharfage",SUM(P3169:Q3169),IF(OR(K3169="tank",K3169="car",K3169="boat"),INDEX(Rate!$B$4:$M$25,MATCH('Line&amp;Pheonix'!N3169,Rate!$A$4:$A$25,0),MATCH('Line&amp;Pheonix'!L3169,Rate!$B$3:$M$3,0))*O3169*0.8,INDEX(Rate!$B$4:$M$25,MATCH('Line&amp;Pheonix'!N3169,Rate!$A$4:$A$25,0),MATCH('Line&amp;Pheonix'!L3169,Rate!$B$3:$M$3,0))*O3169)),"")</f>
        <v/>
      </c>
      <c r="T3169" s="42" t="str">
        <f t="shared" si="154"/>
        <v/>
      </c>
    </row>
    <row r="3170" spans="16:20">
      <c r="P3170" s="41" t="str">
        <f t="shared" si="152"/>
        <v/>
      </c>
      <c r="Q3170" s="41" t="str">
        <f t="shared" si="153"/>
        <v/>
      </c>
      <c r="R3170" s="41" t="str">
        <f>IFERROR(IF(K3170="handling and wharfage",SUM(P3170:Q3170),IF(OR(K3170="tank",K3170="car",K3170="boat"),INDEX(Rate!$B$4:$M$25,MATCH('Line&amp;Pheonix'!N3170,Rate!$A$4:$A$25,0),MATCH('Line&amp;Pheonix'!L3170,Rate!$B$3:$M$3,0))*O3170*0.8,INDEX(Rate!$B$4:$M$25,MATCH('Line&amp;Pheonix'!N3170,Rate!$A$4:$A$25,0),MATCH('Line&amp;Pheonix'!L3170,Rate!$B$3:$M$3,0))*O3170)),"")</f>
        <v/>
      </c>
      <c r="T3170" s="42" t="str">
        <f t="shared" si="154"/>
        <v/>
      </c>
    </row>
    <row r="3171" spans="16:20">
      <c r="P3171" s="41" t="str">
        <f t="shared" si="152"/>
        <v/>
      </c>
      <c r="Q3171" s="41" t="str">
        <f t="shared" si="153"/>
        <v/>
      </c>
      <c r="R3171" s="41" t="str">
        <f>IFERROR(IF(K3171="handling and wharfage",SUM(P3171:Q3171),IF(OR(K3171="tank",K3171="car",K3171="boat"),INDEX(Rate!$B$4:$M$25,MATCH('Line&amp;Pheonix'!N3171,Rate!$A$4:$A$25,0),MATCH('Line&amp;Pheonix'!L3171,Rate!$B$3:$M$3,0))*O3171*0.8,INDEX(Rate!$B$4:$M$25,MATCH('Line&amp;Pheonix'!N3171,Rate!$A$4:$A$25,0),MATCH('Line&amp;Pheonix'!L3171,Rate!$B$3:$M$3,0))*O3171)),"")</f>
        <v/>
      </c>
      <c r="T3171" s="42" t="str">
        <f t="shared" si="154"/>
        <v/>
      </c>
    </row>
    <row r="3172" spans="16:20">
      <c r="P3172" s="41" t="str">
        <f t="shared" si="152"/>
        <v/>
      </c>
      <c r="Q3172" s="41" t="str">
        <f t="shared" si="153"/>
        <v/>
      </c>
      <c r="R3172" s="41" t="str">
        <f>IFERROR(IF(K3172="handling and wharfage",SUM(P3172:Q3172),IF(OR(K3172="tank",K3172="car",K3172="boat"),INDEX(Rate!$B$4:$M$25,MATCH('Line&amp;Pheonix'!N3172,Rate!$A$4:$A$25,0),MATCH('Line&amp;Pheonix'!L3172,Rate!$B$3:$M$3,0))*O3172*0.8,INDEX(Rate!$B$4:$M$25,MATCH('Line&amp;Pheonix'!N3172,Rate!$A$4:$A$25,0),MATCH('Line&amp;Pheonix'!L3172,Rate!$B$3:$M$3,0))*O3172)),"")</f>
        <v/>
      </c>
      <c r="T3172" s="42" t="str">
        <f t="shared" si="154"/>
        <v/>
      </c>
    </row>
    <row r="3173" spans="16:20">
      <c r="P3173" s="41" t="str">
        <f t="shared" si="152"/>
        <v/>
      </c>
      <c r="Q3173" s="41" t="str">
        <f t="shared" si="153"/>
        <v/>
      </c>
      <c r="R3173" s="41" t="str">
        <f>IFERROR(IF(K3173="handling and wharfage",SUM(P3173:Q3173),IF(OR(K3173="tank",K3173="car",K3173="boat"),INDEX(Rate!$B$4:$M$25,MATCH('Line&amp;Pheonix'!N3173,Rate!$A$4:$A$25,0),MATCH('Line&amp;Pheonix'!L3173,Rate!$B$3:$M$3,0))*O3173*0.8,INDEX(Rate!$B$4:$M$25,MATCH('Line&amp;Pheonix'!N3173,Rate!$A$4:$A$25,0),MATCH('Line&amp;Pheonix'!L3173,Rate!$B$3:$M$3,0))*O3173)),"")</f>
        <v/>
      </c>
      <c r="T3173" s="42" t="str">
        <f t="shared" si="154"/>
        <v/>
      </c>
    </row>
    <row r="3174" spans="16:20">
      <c r="P3174" s="41" t="str">
        <f t="shared" si="152"/>
        <v/>
      </c>
      <c r="Q3174" s="41" t="str">
        <f t="shared" si="153"/>
        <v/>
      </c>
      <c r="R3174" s="41" t="str">
        <f>IFERROR(IF(K3174="handling and wharfage",SUM(P3174:Q3174),IF(OR(K3174="tank",K3174="car",K3174="boat"),INDEX(Rate!$B$4:$M$25,MATCH('Line&amp;Pheonix'!N3174,Rate!$A$4:$A$25,0),MATCH('Line&amp;Pheonix'!L3174,Rate!$B$3:$M$3,0))*O3174*0.8,INDEX(Rate!$B$4:$M$25,MATCH('Line&amp;Pheonix'!N3174,Rate!$A$4:$A$25,0),MATCH('Line&amp;Pheonix'!L3174,Rate!$B$3:$M$3,0))*O3174)),"")</f>
        <v/>
      </c>
      <c r="T3174" s="42" t="str">
        <f t="shared" si="154"/>
        <v/>
      </c>
    </row>
    <row r="3175" spans="16:20">
      <c r="P3175" s="41" t="str">
        <f t="shared" si="152"/>
        <v/>
      </c>
      <c r="Q3175" s="41" t="str">
        <f t="shared" si="153"/>
        <v/>
      </c>
      <c r="R3175" s="41" t="str">
        <f>IFERROR(IF(K3175="handling and wharfage",SUM(P3175:Q3175),IF(OR(K3175="tank",K3175="car",K3175="boat"),INDEX(Rate!$B$4:$M$25,MATCH('Line&amp;Pheonix'!N3175,Rate!$A$4:$A$25,0),MATCH('Line&amp;Pheonix'!L3175,Rate!$B$3:$M$3,0))*O3175*0.8,INDEX(Rate!$B$4:$M$25,MATCH('Line&amp;Pheonix'!N3175,Rate!$A$4:$A$25,0),MATCH('Line&amp;Pheonix'!L3175,Rate!$B$3:$M$3,0))*O3175)),"")</f>
        <v/>
      </c>
      <c r="T3175" s="42" t="str">
        <f t="shared" si="154"/>
        <v/>
      </c>
    </row>
    <row r="3176" spans="16:20">
      <c r="P3176" s="41" t="str">
        <f t="shared" si="152"/>
        <v/>
      </c>
      <c r="Q3176" s="41" t="str">
        <f t="shared" si="153"/>
        <v/>
      </c>
      <c r="R3176" s="41" t="str">
        <f>IFERROR(IF(K3176="handling and wharfage",SUM(P3176:Q3176),IF(OR(K3176="tank",K3176="car",K3176="boat"),INDEX(Rate!$B$4:$M$25,MATCH('Line&amp;Pheonix'!N3176,Rate!$A$4:$A$25,0),MATCH('Line&amp;Pheonix'!L3176,Rate!$B$3:$M$3,0))*O3176*0.8,INDEX(Rate!$B$4:$M$25,MATCH('Line&amp;Pheonix'!N3176,Rate!$A$4:$A$25,0),MATCH('Line&amp;Pheonix'!L3176,Rate!$B$3:$M$3,0))*O3176)),"")</f>
        <v/>
      </c>
      <c r="T3176" s="42" t="str">
        <f t="shared" si="154"/>
        <v/>
      </c>
    </row>
    <row r="3177" spans="16:20">
      <c r="P3177" s="41" t="str">
        <f t="shared" si="152"/>
        <v/>
      </c>
      <c r="Q3177" s="41" t="str">
        <f t="shared" si="153"/>
        <v/>
      </c>
      <c r="R3177" s="41" t="str">
        <f>IFERROR(IF(K3177="handling and wharfage",SUM(P3177:Q3177),IF(OR(K3177="tank",K3177="car",K3177="boat"),INDEX(Rate!$B$4:$M$25,MATCH('Line&amp;Pheonix'!N3177,Rate!$A$4:$A$25,0),MATCH('Line&amp;Pheonix'!L3177,Rate!$B$3:$M$3,0))*O3177*0.8,INDEX(Rate!$B$4:$M$25,MATCH('Line&amp;Pheonix'!N3177,Rate!$A$4:$A$25,0),MATCH('Line&amp;Pheonix'!L3177,Rate!$B$3:$M$3,0))*O3177)),"")</f>
        <v/>
      </c>
      <c r="T3177" s="42" t="str">
        <f t="shared" si="154"/>
        <v/>
      </c>
    </row>
    <row r="3178" spans="16:20">
      <c r="P3178" s="41" t="str">
        <f t="shared" si="152"/>
        <v/>
      </c>
      <c r="Q3178" s="41" t="str">
        <f t="shared" si="153"/>
        <v/>
      </c>
      <c r="R3178" s="41" t="str">
        <f>IFERROR(IF(K3178="handling and wharfage",SUM(P3178:Q3178),IF(OR(K3178="tank",K3178="car",K3178="boat"),INDEX(Rate!$B$4:$M$25,MATCH('Line&amp;Pheonix'!N3178,Rate!$A$4:$A$25,0),MATCH('Line&amp;Pheonix'!L3178,Rate!$B$3:$M$3,0))*O3178*0.8,INDEX(Rate!$B$4:$M$25,MATCH('Line&amp;Pheonix'!N3178,Rate!$A$4:$A$25,0),MATCH('Line&amp;Pheonix'!L3178,Rate!$B$3:$M$3,0))*O3178)),"")</f>
        <v/>
      </c>
      <c r="T3178" s="42" t="str">
        <f t="shared" si="154"/>
        <v/>
      </c>
    </row>
    <row r="3179" spans="16:20">
      <c r="P3179" s="41" t="str">
        <f t="shared" si="152"/>
        <v/>
      </c>
      <c r="Q3179" s="41" t="str">
        <f t="shared" si="153"/>
        <v/>
      </c>
      <c r="R3179" s="41" t="str">
        <f>IFERROR(IF(K3179="handling and wharfage",SUM(P3179:Q3179),IF(OR(K3179="tank",K3179="car",K3179="boat"),INDEX(Rate!$B$4:$M$25,MATCH('Line&amp;Pheonix'!N3179,Rate!$A$4:$A$25,0),MATCH('Line&amp;Pheonix'!L3179,Rate!$B$3:$M$3,0))*O3179*0.8,INDEX(Rate!$B$4:$M$25,MATCH('Line&amp;Pheonix'!N3179,Rate!$A$4:$A$25,0),MATCH('Line&amp;Pheonix'!L3179,Rate!$B$3:$M$3,0))*O3179)),"")</f>
        <v/>
      </c>
      <c r="T3179" s="42" t="str">
        <f t="shared" si="154"/>
        <v/>
      </c>
    </row>
    <row r="3180" spans="16:20">
      <c r="P3180" s="41" t="str">
        <f t="shared" si="152"/>
        <v/>
      </c>
      <c r="Q3180" s="41" t="str">
        <f t="shared" si="153"/>
        <v/>
      </c>
      <c r="R3180" s="41" t="str">
        <f>IFERROR(IF(K3180="handling and wharfage",SUM(P3180:Q3180),IF(OR(K3180="tank",K3180="car",K3180="boat"),INDEX(Rate!$B$4:$M$25,MATCH('Line&amp;Pheonix'!N3180,Rate!$A$4:$A$25,0),MATCH('Line&amp;Pheonix'!L3180,Rate!$B$3:$M$3,0))*O3180*0.8,INDEX(Rate!$B$4:$M$25,MATCH('Line&amp;Pheonix'!N3180,Rate!$A$4:$A$25,0),MATCH('Line&amp;Pheonix'!L3180,Rate!$B$3:$M$3,0))*O3180)),"")</f>
        <v/>
      </c>
      <c r="T3180" s="42" t="str">
        <f t="shared" si="154"/>
        <v/>
      </c>
    </row>
    <row r="3181" spans="16:20">
      <c r="P3181" s="41" t="str">
        <f t="shared" si="152"/>
        <v/>
      </c>
      <c r="Q3181" s="41" t="str">
        <f t="shared" si="153"/>
        <v/>
      </c>
      <c r="R3181" s="41" t="str">
        <f>IFERROR(IF(K3181="handling and wharfage",SUM(P3181:Q3181),IF(OR(K3181="tank",K3181="car",K3181="boat"),INDEX(Rate!$B$4:$M$25,MATCH('Line&amp;Pheonix'!N3181,Rate!$A$4:$A$25,0),MATCH('Line&amp;Pheonix'!L3181,Rate!$B$3:$M$3,0))*O3181*0.8,INDEX(Rate!$B$4:$M$25,MATCH('Line&amp;Pheonix'!N3181,Rate!$A$4:$A$25,0),MATCH('Line&amp;Pheonix'!L3181,Rate!$B$3:$M$3,0))*O3181)),"")</f>
        <v/>
      </c>
      <c r="T3181" s="42" t="str">
        <f t="shared" si="154"/>
        <v/>
      </c>
    </row>
    <row r="3182" spans="16:20">
      <c r="P3182" s="41" t="str">
        <f t="shared" si="152"/>
        <v/>
      </c>
      <c r="Q3182" s="41" t="str">
        <f t="shared" si="153"/>
        <v/>
      </c>
      <c r="R3182" s="41" t="str">
        <f>IFERROR(IF(K3182="handling and wharfage",SUM(P3182:Q3182),IF(OR(K3182="tank",K3182="car",K3182="boat"),INDEX(Rate!$B$4:$M$25,MATCH('Line&amp;Pheonix'!N3182,Rate!$A$4:$A$25,0),MATCH('Line&amp;Pheonix'!L3182,Rate!$B$3:$M$3,0))*O3182*0.8,INDEX(Rate!$B$4:$M$25,MATCH('Line&amp;Pheonix'!N3182,Rate!$A$4:$A$25,0),MATCH('Line&amp;Pheonix'!L3182,Rate!$B$3:$M$3,0))*O3182)),"")</f>
        <v/>
      </c>
      <c r="T3182" s="42" t="str">
        <f t="shared" si="154"/>
        <v/>
      </c>
    </row>
    <row r="3183" spans="16:20">
      <c r="P3183" s="41" t="str">
        <f t="shared" si="152"/>
        <v/>
      </c>
      <c r="Q3183" s="41" t="str">
        <f t="shared" si="153"/>
        <v/>
      </c>
      <c r="R3183" s="41" t="str">
        <f>IFERROR(IF(K3183="handling and wharfage",SUM(P3183:Q3183),IF(OR(K3183="tank",K3183="car",K3183="boat"),INDEX(Rate!$B$4:$M$25,MATCH('Line&amp;Pheonix'!N3183,Rate!$A$4:$A$25,0),MATCH('Line&amp;Pheonix'!L3183,Rate!$B$3:$M$3,0))*O3183*0.8,INDEX(Rate!$B$4:$M$25,MATCH('Line&amp;Pheonix'!N3183,Rate!$A$4:$A$25,0),MATCH('Line&amp;Pheonix'!L3183,Rate!$B$3:$M$3,0))*O3183)),"")</f>
        <v/>
      </c>
      <c r="T3183" s="42" t="str">
        <f t="shared" si="154"/>
        <v/>
      </c>
    </row>
    <row r="3184" spans="16:20">
      <c r="P3184" s="41" t="str">
        <f t="shared" si="152"/>
        <v/>
      </c>
      <c r="Q3184" s="41" t="str">
        <f t="shared" si="153"/>
        <v/>
      </c>
      <c r="R3184" s="41" t="str">
        <f>IFERROR(IF(K3184="handling and wharfage",SUM(P3184:Q3184),IF(OR(K3184="tank",K3184="car",K3184="boat"),INDEX(Rate!$B$4:$M$25,MATCH('Line&amp;Pheonix'!N3184,Rate!$A$4:$A$25,0),MATCH('Line&amp;Pheonix'!L3184,Rate!$B$3:$M$3,0))*O3184*0.8,INDEX(Rate!$B$4:$M$25,MATCH('Line&amp;Pheonix'!N3184,Rate!$A$4:$A$25,0),MATCH('Line&amp;Pheonix'!L3184,Rate!$B$3:$M$3,0))*O3184)),"")</f>
        <v/>
      </c>
      <c r="T3184" s="42" t="str">
        <f t="shared" si="154"/>
        <v/>
      </c>
    </row>
    <row r="3185" spans="16:20">
      <c r="P3185" s="41" t="str">
        <f t="shared" si="152"/>
        <v/>
      </c>
      <c r="Q3185" s="41" t="str">
        <f t="shared" si="153"/>
        <v/>
      </c>
      <c r="R3185" s="41" t="str">
        <f>IFERROR(IF(K3185="handling and wharfage",SUM(P3185:Q3185),IF(OR(K3185="tank",K3185="car",K3185="boat"),INDEX(Rate!$B$4:$M$25,MATCH('Line&amp;Pheonix'!N3185,Rate!$A$4:$A$25,0),MATCH('Line&amp;Pheonix'!L3185,Rate!$B$3:$M$3,0))*O3185*0.8,INDEX(Rate!$B$4:$M$25,MATCH('Line&amp;Pheonix'!N3185,Rate!$A$4:$A$25,0),MATCH('Line&amp;Pheonix'!L3185,Rate!$B$3:$M$3,0))*O3185)),"")</f>
        <v/>
      </c>
      <c r="T3185" s="42" t="str">
        <f t="shared" si="154"/>
        <v/>
      </c>
    </row>
    <row r="3186" spans="16:20">
      <c r="P3186" s="41" t="str">
        <f t="shared" ref="P3186:P3249" si="155">IF(OR(K3186="handling and wharfage",K3186="rau handling and wharfage"),O3186*42.1,"")</f>
        <v/>
      </c>
      <c r="Q3186" s="41" t="str">
        <f t="shared" ref="Q3186:Q3249" si="156">IF(K3186&lt;&gt;"handling and wharfage","",O3186*3.5)</f>
        <v/>
      </c>
      <c r="R3186" s="41" t="str">
        <f>IFERROR(IF(K3186="handling and wharfage",SUM(P3186:Q3186),IF(OR(K3186="tank",K3186="car",K3186="boat"),INDEX(Rate!$B$4:$M$25,MATCH('Line&amp;Pheonix'!N3186,Rate!$A$4:$A$25,0),MATCH('Line&amp;Pheonix'!L3186,Rate!$B$3:$M$3,0))*O3186*0.8,INDEX(Rate!$B$4:$M$25,MATCH('Line&amp;Pheonix'!N3186,Rate!$A$4:$A$25,0),MATCH('Line&amp;Pheonix'!L3186,Rate!$B$3:$M$3,0))*O3186)),"")</f>
        <v/>
      </c>
      <c r="T3186" s="42" t="str">
        <f t="shared" ref="T3186:T3249" si="157">IF(ISBLANK(K3186),"",IF(K3186&lt;&gt;"handling and wharfage","F0070000061A","E31180000331"))</f>
        <v/>
      </c>
    </row>
    <row r="3187" spans="16:20">
      <c r="P3187" s="41" t="str">
        <f t="shared" si="155"/>
        <v/>
      </c>
      <c r="Q3187" s="41" t="str">
        <f t="shared" si="156"/>
        <v/>
      </c>
      <c r="R3187" s="41" t="str">
        <f>IFERROR(IF(K3187="handling and wharfage",SUM(P3187:Q3187),IF(OR(K3187="tank",K3187="car",K3187="boat"),INDEX(Rate!$B$4:$M$25,MATCH('Line&amp;Pheonix'!N3187,Rate!$A$4:$A$25,0),MATCH('Line&amp;Pheonix'!L3187,Rate!$B$3:$M$3,0))*O3187*0.8,INDEX(Rate!$B$4:$M$25,MATCH('Line&amp;Pheonix'!N3187,Rate!$A$4:$A$25,0),MATCH('Line&amp;Pheonix'!L3187,Rate!$B$3:$M$3,0))*O3187)),"")</f>
        <v/>
      </c>
      <c r="T3187" s="42" t="str">
        <f t="shared" si="157"/>
        <v/>
      </c>
    </row>
    <row r="3188" spans="16:20">
      <c r="P3188" s="41" t="str">
        <f t="shared" si="155"/>
        <v/>
      </c>
      <c r="Q3188" s="41" t="str">
        <f t="shared" si="156"/>
        <v/>
      </c>
      <c r="R3188" s="41" t="str">
        <f>IFERROR(IF(K3188="handling and wharfage",SUM(P3188:Q3188),IF(OR(K3188="tank",K3188="car",K3188="boat"),INDEX(Rate!$B$4:$M$25,MATCH('Line&amp;Pheonix'!N3188,Rate!$A$4:$A$25,0),MATCH('Line&amp;Pheonix'!L3188,Rate!$B$3:$M$3,0))*O3188*0.8,INDEX(Rate!$B$4:$M$25,MATCH('Line&amp;Pheonix'!N3188,Rate!$A$4:$A$25,0),MATCH('Line&amp;Pheonix'!L3188,Rate!$B$3:$M$3,0))*O3188)),"")</f>
        <v/>
      </c>
      <c r="T3188" s="42" t="str">
        <f t="shared" si="157"/>
        <v/>
      </c>
    </row>
    <row r="3189" spans="16:20">
      <c r="P3189" s="41" t="str">
        <f t="shared" si="155"/>
        <v/>
      </c>
      <c r="Q3189" s="41" t="str">
        <f t="shared" si="156"/>
        <v/>
      </c>
      <c r="R3189" s="41" t="str">
        <f>IFERROR(IF(K3189="handling and wharfage",SUM(P3189:Q3189),IF(OR(K3189="tank",K3189="car",K3189="boat"),INDEX(Rate!$B$4:$M$25,MATCH('Line&amp;Pheonix'!N3189,Rate!$A$4:$A$25,0),MATCH('Line&amp;Pheonix'!L3189,Rate!$B$3:$M$3,0))*O3189*0.8,INDEX(Rate!$B$4:$M$25,MATCH('Line&amp;Pheonix'!N3189,Rate!$A$4:$A$25,0),MATCH('Line&amp;Pheonix'!L3189,Rate!$B$3:$M$3,0))*O3189)),"")</f>
        <v/>
      </c>
      <c r="T3189" s="42" t="str">
        <f t="shared" si="157"/>
        <v/>
      </c>
    </row>
    <row r="3190" spans="16:20">
      <c r="P3190" s="41" t="str">
        <f t="shared" si="155"/>
        <v/>
      </c>
      <c r="Q3190" s="41" t="str">
        <f t="shared" si="156"/>
        <v/>
      </c>
      <c r="R3190" s="41" t="str">
        <f>IFERROR(IF(K3190="handling and wharfage",SUM(P3190:Q3190),IF(OR(K3190="tank",K3190="car",K3190="boat"),INDEX(Rate!$B$4:$M$25,MATCH('Line&amp;Pheonix'!N3190,Rate!$A$4:$A$25,0),MATCH('Line&amp;Pheonix'!L3190,Rate!$B$3:$M$3,0))*O3190*0.8,INDEX(Rate!$B$4:$M$25,MATCH('Line&amp;Pheonix'!N3190,Rate!$A$4:$A$25,0),MATCH('Line&amp;Pheonix'!L3190,Rate!$B$3:$M$3,0))*O3190)),"")</f>
        <v/>
      </c>
      <c r="T3190" s="42" t="str">
        <f t="shared" si="157"/>
        <v/>
      </c>
    </row>
    <row r="3191" spans="16:20">
      <c r="P3191" s="41" t="str">
        <f t="shared" si="155"/>
        <v/>
      </c>
      <c r="Q3191" s="41" t="str">
        <f t="shared" si="156"/>
        <v/>
      </c>
      <c r="R3191" s="41" t="str">
        <f>IFERROR(IF(K3191="handling and wharfage",SUM(P3191:Q3191),IF(OR(K3191="tank",K3191="car",K3191="boat"),INDEX(Rate!$B$4:$M$25,MATCH('Line&amp;Pheonix'!N3191,Rate!$A$4:$A$25,0),MATCH('Line&amp;Pheonix'!L3191,Rate!$B$3:$M$3,0))*O3191*0.8,INDEX(Rate!$B$4:$M$25,MATCH('Line&amp;Pheonix'!N3191,Rate!$A$4:$A$25,0),MATCH('Line&amp;Pheonix'!L3191,Rate!$B$3:$M$3,0))*O3191)),"")</f>
        <v/>
      </c>
      <c r="T3191" s="42" t="str">
        <f t="shared" si="157"/>
        <v/>
      </c>
    </row>
    <row r="3192" spans="16:20">
      <c r="P3192" s="41" t="str">
        <f t="shared" si="155"/>
        <v/>
      </c>
      <c r="Q3192" s="41" t="str">
        <f t="shared" si="156"/>
        <v/>
      </c>
      <c r="R3192" s="41" t="str">
        <f>IFERROR(IF(K3192="handling and wharfage",SUM(P3192:Q3192),IF(OR(K3192="tank",K3192="car",K3192="boat"),INDEX(Rate!$B$4:$M$25,MATCH('Line&amp;Pheonix'!N3192,Rate!$A$4:$A$25,0),MATCH('Line&amp;Pheonix'!L3192,Rate!$B$3:$M$3,0))*O3192*0.8,INDEX(Rate!$B$4:$M$25,MATCH('Line&amp;Pheonix'!N3192,Rate!$A$4:$A$25,0),MATCH('Line&amp;Pheonix'!L3192,Rate!$B$3:$M$3,0))*O3192)),"")</f>
        <v/>
      </c>
      <c r="T3192" s="42" t="str">
        <f t="shared" si="157"/>
        <v/>
      </c>
    </row>
    <row r="3193" spans="16:20">
      <c r="P3193" s="41" t="str">
        <f t="shared" si="155"/>
        <v/>
      </c>
      <c r="Q3193" s="41" t="str">
        <f t="shared" si="156"/>
        <v/>
      </c>
      <c r="R3193" s="41" t="str">
        <f>IFERROR(IF(K3193="handling and wharfage",SUM(P3193:Q3193),IF(OR(K3193="tank",K3193="car",K3193="boat"),INDEX(Rate!$B$4:$M$25,MATCH('Line&amp;Pheonix'!N3193,Rate!$A$4:$A$25,0),MATCH('Line&amp;Pheonix'!L3193,Rate!$B$3:$M$3,0))*O3193*0.8,INDEX(Rate!$B$4:$M$25,MATCH('Line&amp;Pheonix'!N3193,Rate!$A$4:$A$25,0),MATCH('Line&amp;Pheonix'!L3193,Rate!$B$3:$M$3,0))*O3193)),"")</f>
        <v/>
      </c>
      <c r="T3193" s="42" t="str">
        <f t="shared" si="157"/>
        <v/>
      </c>
    </row>
    <row r="3194" spans="16:20">
      <c r="P3194" s="41" t="str">
        <f t="shared" si="155"/>
        <v/>
      </c>
      <c r="Q3194" s="41" t="str">
        <f t="shared" si="156"/>
        <v/>
      </c>
      <c r="R3194" s="41" t="str">
        <f>IFERROR(IF(K3194="handling and wharfage",SUM(P3194:Q3194),IF(OR(K3194="tank",K3194="car",K3194="boat"),INDEX(Rate!$B$4:$M$25,MATCH('Line&amp;Pheonix'!N3194,Rate!$A$4:$A$25,0),MATCH('Line&amp;Pheonix'!L3194,Rate!$B$3:$M$3,0))*O3194*0.8,INDEX(Rate!$B$4:$M$25,MATCH('Line&amp;Pheonix'!N3194,Rate!$A$4:$A$25,0),MATCH('Line&amp;Pheonix'!L3194,Rate!$B$3:$M$3,0))*O3194)),"")</f>
        <v/>
      </c>
      <c r="T3194" s="42" t="str">
        <f t="shared" si="157"/>
        <v/>
      </c>
    </row>
    <row r="3195" spans="16:20">
      <c r="P3195" s="41" t="str">
        <f t="shared" si="155"/>
        <v/>
      </c>
      <c r="Q3195" s="41" t="str">
        <f t="shared" si="156"/>
        <v/>
      </c>
      <c r="R3195" s="41" t="str">
        <f>IFERROR(IF(K3195="handling and wharfage",SUM(P3195:Q3195),IF(OR(K3195="tank",K3195="car",K3195="boat"),INDEX(Rate!$B$4:$M$25,MATCH('Line&amp;Pheonix'!N3195,Rate!$A$4:$A$25,0),MATCH('Line&amp;Pheonix'!L3195,Rate!$B$3:$M$3,0))*O3195*0.8,INDEX(Rate!$B$4:$M$25,MATCH('Line&amp;Pheonix'!N3195,Rate!$A$4:$A$25,0),MATCH('Line&amp;Pheonix'!L3195,Rate!$B$3:$M$3,0))*O3195)),"")</f>
        <v/>
      </c>
      <c r="T3195" s="42" t="str">
        <f t="shared" si="157"/>
        <v/>
      </c>
    </row>
    <row r="3196" spans="16:20">
      <c r="P3196" s="41" t="str">
        <f t="shared" si="155"/>
        <v/>
      </c>
      <c r="Q3196" s="41" t="str">
        <f t="shared" si="156"/>
        <v/>
      </c>
      <c r="R3196" s="41" t="str">
        <f>IFERROR(IF(K3196="handling and wharfage",SUM(P3196:Q3196),IF(OR(K3196="tank",K3196="car",K3196="boat"),INDEX(Rate!$B$4:$M$25,MATCH('Line&amp;Pheonix'!N3196,Rate!$A$4:$A$25,0),MATCH('Line&amp;Pheonix'!L3196,Rate!$B$3:$M$3,0))*O3196*0.8,INDEX(Rate!$B$4:$M$25,MATCH('Line&amp;Pheonix'!N3196,Rate!$A$4:$A$25,0),MATCH('Line&amp;Pheonix'!L3196,Rate!$B$3:$M$3,0))*O3196)),"")</f>
        <v/>
      </c>
      <c r="T3196" s="42" t="str">
        <f t="shared" si="157"/>
        <v/>
      </c>
    </row>
    <row r="3197" spans="16:20">
      <c r="P3197" s="41" t="str">
        <f t="shared" si="155"/>
        <v/>
      </c>
      <c r="Q3197" s="41" t="str">
        <f t="shared" si="156"/>
        <v/>
      </c>
      <c r="R3197" s="41" t="str">
        <f>IFERROR(IF(K3197="handling and wharfage",SUM(P3197:Q3197),IF(OR(K3197="tank",K3197="car",K3197="boat"),INDEX(Rate!$B$4:$M$25,MATCH('Line&amp;Pheonix'!N3197,Rate!$A$4:$A$25,0),MATCH('Line&amp;Pheonix'!L3197,Rate!$B$3:$M$3,0))*O3197*0.8,INDEX(Rate!$B$4:$M$25,MATCH('Line&amp;Pheonix'!N3197,Rate!$A$4:$A$25,0),MATCH('Line&amp;Pheonix'!L3197,Rate!$B$3:$M$3,0))*O3197)),"")</f>
        <v/>
      </c>
      <c r="T3197" s="42" t="str">
        <f t="shared" si="157"/>
        <v/>
      </c>
    </row>
    <row r="3198" spans="16:20">
      <c r="P3198" s="41" t="str">
        <f t="shared" si="155"/>
        <v/>
      </c>
      <c r="Q3198" s="41" t="str">
        <f t="shared" si="156"/>
        <v/>
      </c>
      <c r="R3198" s="41" t="str">
        <f>IFERROR(IF(K3198="handling and wharfage",SUM(P3198:Q3198),IF(OR(K3198="tank",K3198="car",K3198="boat"),INDEX(Rate!$B$4:$M$25,MATCH('Line&amp;Pheonix'!N3198,Rate!$A$4:$A$25,0),MATCH('Line&amp;Pheonix'!L3198,Rate!$B$3:$M$3,0))*O3198*0.8,INDEX(Rate!$B$4:$M$25,MATCH('Line&amp;Pheonix'!N3198,Rate!$A$4:$A$25,0),MATCH('Line&amp;Pheonix'!L3198,Rate!$B$3:$M$3,0))*O3198)),"")</f>
        <v/>
      </c>
      <c r="T3198" s="42" t="str">
        <f t="shared" si="157"/>
        <v/>
      </c>
    </row>
    <row r="3199" spans="16:20">
      <c r="P3199" s="41" t="str">
        <f t="shared" si="155"/>
        <v/>
      </c>
      <c r="Q3199" s="41" t="str">
        <f t="shared" si="156"/>
        <v/>
      </c>
      <c r="R3199" s="41" t="str">
        <f>IFERROR(IF(K3199="handling and wharfage",SUM(P3199:Q3199),IF(OR(K3199="tank",K3199="car",K3199="boat"),INDEX(Rate!$B$4:$M$25,MATCH('Line&amp;Pheonix'!N3199,Rate!$A$4:$A$25,0),MATCH('Line&amp;Pheonix'!L3199,Rate!$B$3:$M$3,0))*O3199*0.8,INDEX(Rate!$B$4:$M$25,MATCH('Line&amp;Pheonix'!N3199,Rate!$A$4:$A$25,0),MATCH('Line&amp;Pheonix'!L3199,Rate!$B$3:$M$3,0))*O3199)),"")</f>
        <v/>
      </c>
      <c r="T3199" s="42" t="str">
        <f t="shared" si="157"/>
        <v/>
      </c>
    </row>
    <row r="3200" spans="16:20">
      <c r="P3200" s="41" t="str">
        <f t="shared" si="155"/>
        <v/>
      </c>
      <c r="Q3200" s="41" t="str">
        <f t="shared" si="156"/>
        <v/>
      </c>
      <c r="R3200" s="41" t="str">
        <f>IFERROR(IF(K3200="handling and wharfage",SUM(P3200:Q3200),IF(OR(K3200="tank",K3200="car",K3200="boat"),INDEX(Rate!$B$4:$M$25,MATCH('Line&amp;Pheonix'!N3200,Rate!$A$4:$A$25,0),MATCH('Line&amp;Pheonix'!L3200,Rate!$B$3:$M$3,0))*O3200*0.8,INDEX(Rate!$B$4:$M$25,MATCH('Line&amp;Pheonix'!N3200,Rate!$A$4:$A$25,0),MATCH('Line&amp;Pheonix'!L3200,Rate!$B$3:$M$3,0))*O3200)),"")</f>
        <v/>
      </c>
      <c r="T3200" s="42" t="str">
        <f t="shared" si="157"/>
        <v/>
      </c>
    </row>
    <row r="3201" spans="16:20">
      <c r="P3201" s="41" t="str">
        <f t="shared" si="155"/>
        <v/>
      </c>
      <c r="Q3201" s="41" t="str">
        <f t="shared" si="156"/>
        <v/>
      </c>
      <c r="R3201" s="41" t="str">
        <f>IFERROR(IF(K3201="handling and wharfage",SUM(P3201:Q3201),IF(OR(K3201="tank",K3201="car",K3201="boat"),INDEX(Rate!$B$4:$M$25,MATCH('Line&amp;Pheonix'!N3201,Rate!$A$4:$A$25,0),MATCH('Line&amp;Pheonix'!L3201,Rate!$B$3:$M$3,0))*O3201*0.8,INDEX(Rate!$B$4:$M$25,MATCH('Line&amp;Pheonix'!N3201,Rate!$A$4:$A$25,0),MATCH('Line&amp;Pheonix'!L3201,Rate!$B$3:$M$3,0))*O3201)),"")</f>
        <v/>
      </c>
      <c r="T3201" s="42" t="str">
        <f t="shared" si="157"/>
        <v/>
      </c>
    </row>
    <row r="3202" spans="16:20">
      <c r="P3202" s="41" t="str">
        <f t="shared" si="155"/>
        <v/>
      </c>
      <c r="Q3202" s="41" t="str">
        <f t="shared" si="156"/>
        <v/>
      </c>
      <c r="R3202" s="41" t="str">
        <f>IFERROR(IF(K3202="handling and wharfage",SUM(P3202:Q3202),IF(OR(K3202="tank",K3202="car",K3202="boat"),INDEX(Rate!$B$4:$M$25,MATCH('Line&amp;Pheonix'!N3202,Rate!$A$4:$A$25,0),MATCH('Line&amp;Pheonix'!L3202,Rate!$B$3:$M$3,0))*O3202*0.8,INDEX(Rate!$B$4:$M$25,MATCH('Line&amp;Pheonix'!N3202,Rate!$A$4:$A$25,0),MATCH('Line&amp;Pheonix'!L3202,Rate!$B$3:$M$3,0))*O3202)),"")</f>
        <v/>
      </c>
      <c r="T3202" s="42" t="str">
        <f t="shared" si="157"/>
        <v/>
      </c>
    </row>
    <row r="3203" spans="16:20">
      <c r="P3203" s="41" t="str">
        <f t="shared" si="155"/>
        <v/>
      </c>
      <c r="Q3203" s="41" t="str">
        <f t="shared" si="156"/>
        <v/>
      </c>
      <c r="R3203" s="41" t="str">
        <f>IFERROR(IF(K3203="handling and wharfage",SUM(P3203:Q3203),IF(OR(K3203="tank",K3203="car",K3203="boat"),INDEX(Rate!$B$4:$M$25,MATCH('Line&amp;Pheonix'!N3203,Rate!$A$4:$A$25,0),MATCH('Line&amp;Pheonix'!L3203,Rate!$B$3:$M$3,0))*O3203*0.8,INDEX(Rate!$B$4:$M$25,MATCH('Line&amp;Pheonix'!N3203,Rate!$A$4:$A$25,0),MATCH('Line&amp;Pheonix'!L3203,Rate!$B$3:$M$3,0))*O3203)),"")</f>
        <v/>
      </c>
      <c r="T3203" s="42" t="str">
        <f t="shared" si="157"/>
        <v/>
      </c>
    </row>
    <row r="3204" spans="16:20">
      <c r="P3204" s="41" t="str">
        <f t="shared" si="155"/>
        <v/>
      </c>
      <c r="Q3204" s="41" t="str">
        <f t="shared" si="156"/>
        <v/>
      </c>
      <c r="R3204" s="41" t="str">
        <f>IFERROR(IF(K3204="handling and wharfage",SUM(P3204:Q3204),IF(OR(K3204="tank",K3204="car",K3204="boat"),INDEX(Rate!$B$4:$M$25,MATCH('Line&amp;Pheonix'!N3204,Rate!$A$4:$A$25,0),MATCH('Line&amp;Pheonix'!L3204,Rate!$B$3:$M$3,0))*O3204*0.8,INDEX(Rate!$B$4:$M$25,MATCH('Line&amp;Pheonix'!N3204,Rate!$A$4:$A$25,0),MATCH('Line&amp;Pheonix'!L3204,Rate!$B$3:$M$3,0))*O3204)),"")</f>
        <v/>
      </c>
      <c r="T3204" s="42" t="str">
        <f t="shared" si="157"/>
        <v/>
      </c>
    </row>
    <row r="3205" spans="16:20">
      <c r="P3205" s="41" t="str">
        <f t="shared" si="155"/>
        <v/>
      </c>
      <c r="Q3205" s="41" t="str">
        <f t="shared" si="156"/>
        <v/>
      </c>
      <c r="R3205" s="41" t="str">
        <f>IFERROR(IF(K3205="handling and wharfage",SUM(P3205:Q3205),IF(OR(K3205="tank",K3205="car",K3205="boat"),INDEX(Rate!$B$4:$M$25,MATCH('Line&amp;Pheonix'!N3205,Rate!$A$4:$A$25,0),MATCH('Line&amp;Pheonix'!L3205,Rate!$B$3:$M$3,0))*O3205*0.8,INDEX(Rate!$B$4:$M$25,MATCH('Line&amp;Pheonix'!N3205,Rate!$A$4:$A$25,0),MATCH('Line&amp;Pheonix'!L3205,Rate!$B$3:$M$3,0))*O3205)),"")</f>
        <v/>
      </c>
      <c r="T3205" s="42" t="str">
        <f t="shared" si="157"/>
        <v/>
      </c>
    </row>
    <row r="3206" spans="16:20">
      <c r="P3206" s="41" t="str">
        <f t="shared" si="155"/>
        <v/>
      </c>
      <c r="Q3206" s="41" t="str">
        <f t="shared" si="156"/>
        <v/>
      </c>
      <c r="R3206" s="41" t="str">
        <f>IFERROR(IF(K3206="handling and wharfage",SUM(P3206:Q3206),IF(OR(K3206="tank",K3206="car",K3206="boat"),INDEX(Rate!$B$4:$M$25,MATCH('Line&amp;Pheonix'!N3206,Rate!$A$4:$A$25,0),MATCH('Line&amp;Pheonix'!L3206,Rate!$B$3:$M$3,0))*O3206*0.8,INDEX(Rate!$B$4:$M$25,MATCH('Line&amp;Pheonix'!N3206,Rate!$A$4:$A$25,0),MATCH('Line&amp;Pheonix'!L3206,Rate!$B$3:$M$3,0))*O3206)),"")</f>
        <v/>
      </c>
      <c r="T3206" s="42" t="str">
        <f t="shared" si="157"/>
        <v/>
      </c>
    </row>
    <row r="3207" spans="16:20">
      <c r="P3207" s="41" t="str">
        <f t="shared" si="155"/>
        <v/>
      </c>
      <c r="Q3207" s="41" t="str">
        <f t="shared" si="156"/>
        <v/>
      </c>
      <c r="R3207" s="41" t="str">
        <f>IFERROR(IF(K3207="handling and wharfage",SUM(P3207:Q3207),IF(OR(K3207="tank",K3207="car",K3207="boat"),INDEX(Rate!$B$4:$M$25,MATCH('Line&amp;Pheonix'!N3207,Rate!$A$4:$A$25,0),MATCH('Line&amp;Pheonix'!L3207,Rate!$B$3:$M$3,0))*O3207*0.8,INDEX(Rate!$B$4:$M$25,MATCH('Line&amp;Pheonix'!N3207,Rate!$A$4:$A$25,0),MATCH('Line&amp;Pheonix'!L3207,Rate!$B$3:$M$3,0))*O3207)),"")</f>
        <v/>
      </c>
      <c r="T3207" s="42" t="str">
        <f t="shared" si="157"/>
        <v/>
      </c>
    </row>
    <row r="3208" spans="16:20">
      <c r="P3208" s="41" t="str">
        <f t="shared" si="155"/>
        <v/>
      </c>
      <c r="Q3208" s="41" t="str">
        <f t="shared" si="156"/>
        <v/>
      </c>
      <c r="R3208" s="41" t="str">
        <f>IFERROR(IF(K3208="handling and wharfage",SUM(P3208:Q3208),IF(OR(K3208="tank",K3208="car",K3208="boat"),INDEX(Rate!$B$4:$M$25,MATCH('Line&amp;Pheonix'!N3208,Rate!$A$4:$A$25,0),MATCH('Line&amp;Pheonix'!L3208,Rate!$B$3:$M$3,0))*O3208*0.8,INDEX(Rate!$B$4:$M$25,MATCH('Line&amp;Pheonix'!N3208,Rate!$A$4:$A$25,0),MATCH('Line&amp;Pheonix'!L3208,Rate!$B$3:$M$3,0))*O3208)),"")</f>
        <v/>
      </c>
      <c r="T3208" s="42" t="str">
        <f t="shared" si="157"/>
        <v/>
      </c>
    </row>
    <row r="3209" spans="16:20">
      <c r="P3209" s="41" t="str">
        <f t="shared" si="155"/>
        <v/>
      </c>
      <c r="Q3209" s="41" t="str">
        <f t="shared" si="156"/>
        <v/>
      </c>
      <c r="R3209" s="41" t="str">
        <f>IFERROR(IF(K3209="handling and wharfage",SUM(P3209:Q3209),IF(OR(K3209="tank",K3209="car",K3209="boat"),INDEX(Rate!$B$4:$M$25,MATCH('Line&amp;Pheonix'!N3209,Rate!$A$4:$A$25,0),MATCH('Line&amp;Pheonix'!L3209,Rate!$B$3:$M$3,0))*O3209*0.8,INDEX(Rate!$B$4:$M$25,MATCH('Line&amp;Pheonix'!N3209,Rate!$A$4:$A$25,0),MATCH('Line&amp;Pheonix'!L3209,Rate!$B$3:$M$3,0))*O3209)),"")</f>
        <v/>
      </c>
      <c r="T3209" s="42" t="str">
        <f t="shared" si="157"/>
        <v/>
      </c>
    </row>
    <row r="3210" spans="16:20">
      <c r="P3210" s="41" t="str">
        <f t="shared" si="155"/>
        <v/>
      </c>
      <c r="Q3210" s="41" t="str">
        <f t="shared" si="156"/>
        <v/>
      </c>
      <c r="R3210" s="41" t="str">
        <f>IFERROR(IF(K3210="handling and wharfage",SUM(P3210:Q3210),IF(OR(K3210="tank",K3210="car",K3210="boat"),INDEX(Rate!$B$4:$M$25,MATCH('Line&amp;Pheonix'!N3210,Rate!$A$4:$A$25,0),MATCH('Line&amp;Pheonix'!L3210,Rate!$B$3:$M$3,0))*O3210*0.8,INDEX(Rate!$B$4:$M$25,MATCH('Line&amp;Pheonix'!N3210,Rate!$A$4:$A$25,0),MATCH('Line&amp;Pheonix'!L3210,Rate!$B$3:$M$3,0))*O3210)),"")</f>
        <v/>
      </c>
      <c r="T3210" s="42" t="str">
        <f t="shared" si="157"/>
        <v/>
      </c>
    </row>
    <row r="3211" spans="16:20">
      <c r="P3211" s="41" t="str">
        <f t="shared" si="155"/>
        <v/>
      </c>
      <c r="Q3211" s="41" t="str">
        <f t="shared" si="156"/>
        <v/>
      </c>
      <c r="R3211" s="41" t="str">
        <f>IFERROR(IF(K3211="handling and wharfage",SUM(P3211:Q3211),IF(OR(K3211="tank",K3211="car",K3211="boat"),INDEX(Rate!$B$4:$M$25,MATCH('Line&amp;Pheonix'!N3211,Rate!$A$4:$A$25,0),MATCH('Line&amp;Pheonix'!L3211,Rate!$B$3:$M$3,0))*O3211*0.8,INDEX(Rate!$B$4:$M$25,MATCH('Line&amp;Pheonix'!N3211,Rate!$A$4:$A$25,0),MATCH('Line&amp;Pheonix'!L3211,Rate!$B$3:$M$3,0))*O3211)),"")</f>
        <v/>
      </c>
      <c r="T3211" s="42" t="str">
        <f t="shared" si="157"/>
        <v/>
      </c>
    </row>
    <row r="3212" spans="16:20">
      <c r="P3212" s="41" t="str">
        <f t="shared" si="155"/>
        <v/>
      </c>
      <c r="Q3212" s="41" t="str">
        <f t="shared" si="156"/>
        <v/>
      </c>
      <c r="R3212" s="41" t="str">
        <f>IFERROR(IF(K3212="handling and wharfage",SUM(P3212:Q3212),IF(OR(K3212="tank",K3212="car",K3212="boat"),INDEX(Rate!$B$4:$M$25,MATCH('Line&amp;Pheonix'!N3212,Rate!$A$4:$A$25,0),MATCH('Line&amp;Pheonix'!L3212,Rate!$B$3:$M$3,0))*O3212*0.8,INDEX(Rate!$B$4:$M$25,MATCH('Line&amp;Pheonix'!N3212,Rate!$A$4:$A$25,0),MATCH('Line&amp;Pheonix'!L3212,Rate!$B$3:$M$3,0))*O3212)),"")</f>
        <v/>
      </c>
      <c r="T3212" s="42" t="str">
        <f t="shared" si="157"/>
        <v/>
      </c>
    </row>
    <row r="3213" spans="16:20">
      <c r="P3213" s="41" t="str">
        <f t="shared" si="155"/>
        <v/>
      </c>
      <c r="Q3213" s="41" t="str">
        <f t="shared" si="156"/>
        <v/>
      </c>
      <c r="R3213" s="41" t="str">
        <f>IFERROR(IF(K3213="handling and wharfage",SUM(P3213:Q3213),IF(OR(K3213="tank",K3213="car",K3213="boat"),INDEX(Rate!$B$4:$M$25,MATCH('Line&amp;Pheonix'!N3213,Rate!$A$4:$A$25,0),MATCH('Line&amp;Pheonix'!L3213,Rate!$B$3:$M$3,0))*O3213*0.8,INDEX(Rate!$B$4:$M$25,MATCH('Line&amp;Pheonix'!N3213,Rate!$A$4:$A$25,0),MATCH('Line&amp;Pheonix'!L3213,Rate!$B$3:$M$3,0))*O3213)),"")</f>
        <v/>
      </c>
      <c r="T3213" s="42" t="str">
        <f t="shared" si="157"/>
        <v/>
      </c>
    </row>
    <row r="3214" spans="16:20">
      <c r="P3214" s="41" t="str">
        <f t="shared" si="155"/>
        <v/>
      </c>
      <c r="Q3214" s="41" t="str">
        <f t="shared" si="156"/>
        <v/>
      </c>
      <c r="R3214" s="41" t="str">
        <f>IFERROR(IF(K3214="handling and wharfage",SUM(P3214:Q3214),IF(OR(K3214="tank",K3214="car",K3214="boat"),INDEX(Rate!$B$4:$M$25,MATCH('Line&amp;Pheonix'!N3214,Rate!$A$4:$A$25,0),MATCH('Line&amp;Pheonix'!L3214,Rate!$B$3:$M$3,0))*O3214*0.8,INDEX(Rate!$B$4:$M$25,MATCH('Line&amp;Pheonix'!N3214,Rate!$A$4:$A$25,0),MATCH('Line&amp;Pheonix'!L3214,Rate!$B$3:$M$3,0))*O3214)),"")</f>
        <v/>
      </c>
      <c r="T3214" s="42" t="str">
        <f t="shared" si="157"/>
        <v/>
      </c>
    </row>
    <row r="3215" spans="16:20">
      <c r="P3215" s="41" t="str">
        <f t="shared" si="155"/>
        <v/>
      </c>
      <c r="Q3215" s="41" t="str">
        <f t="shared" si="156"/>
        <v/>
      </c>
      <c r="R3215" s="41" t="str">
        <f>IFERROR(IF(K3215="handling and wharfage",SUM(P3215:Q3215),IF(OR(K3215="tank",K3215="car",K3215="boat"),INDEX(Rate!$B$4:$M$25,MATCH('Line&amp;Pheonix'!N3215,Rate!$A$4:$A$25,0),MATCH('Line&amp;Pheonix'!L3215,Rate!$B$3:$M$3,0))*O3215*0.8,INDEX(Rate!$B$4:$M$25,MATCH('Line&amp;Pheonix'!N3215,Rate!$A$4:$A$25,0),MATCH('Line&amp;Pheonix'!L3215,Rate!$B$3:$M$3,0))*O3215)),"")</f>
        <v/>
      </c>
      <c r="T3215" s="42" t="str">
        <f t="shared" si="157"/>
        <v/>
      </c>
    </row>
    <row r="3216" spans="16:20">
      <c r="P3216" s="41" t="str">
        <f t="shared" si="155"/>
        <v/>
      </c>
      <c r="Q3216" s="41" t="str">
        <f t="shared" si="156"/>
        <v/>
      </c>
      <c r="R3216" s="41" t="str">
        <f>IFERROR(IF(K3216="handling and wharfage",SUM(P3216:Q3216),IF(OR(K3216="tank",K3216="car",K3216="boat"),INDEX(Rate!$B$4:$M$25,MATCH('Line&amp;Pheonix'!N3216,Rate!$A$4:$A$25,0),MATCH('Line&amp;Pheonix'!L3216,Rate!$B$3:$M$3,0))*O3216*0.8,INDEX(Rate!$B$4:$M$25,MATCH('Line&amp;Pheonix'!N3216,Rate!$A$4:$A$25,0),MATCH('Line&amp;Pheonix'!L3216,Rate!$B$3:$M$3,0))*O3216)),"")</f>
        <v/>
      </c>
      <c r="T3216" s="42" t="str">
        <f t="shared" si="157"/>
        <v/>
      </c>
    </row>
    <row r="3217" spans="16:20">
      <c r="P3217" s="41" t="str">
        <f t="shared" si="155"/>
        <v/>
      </c>
      <c r="Q3217" s="41" t="str">
        <f t="shared" si="156"/>
        <v/>
      </c>
      <c r="R3217" s="41" t="str">
        <f>IFERROR(IF(K3217="handling and wharfage",SUM(P3217:Q3217),IF(OR(K3217="tank",K3217="car",K3217="boat"),INDEX(Rate!$B$4:$M$25,MATCH('Line&amp;Pheonix'!N3217,Rate!$A$4:$A$25,0),MATCH('Line&amp;Pheonix'!L3217,Rate!$B$3:$M$3,0))*O3217*0.8,INDEX(Rate!$B$4:$M$25,MATCH('Line&amp;Pheonix'!N3217,Rate!$A$4:$A$25,0),MATCH('Line&amp;Pheonix'!L3217,Rate!$B$3:$M$3,0))*O3217)),"")</f>
        <v/>
      </c>
      <c r="T3217" s="42" t="str">
        <f t="shared" si="157"/>
        <v/>
      </c>
    </row>
    <row r="3218" spans="16:20">
      <c r="P3218" s="41" t="str">
        <f t="shared" si="155"/>
        <v/>
      </c>
      <c r="Q3218" s="41" t="str">
        <f t="shared" si="156"/>
        <v/>
      </c>
      <c r="R3218" s="41" t="str">
        <f>IFERROR(IF(K3218="handling and wharfage",SUM(P3218:Q3218),IF(OR(K3218="tank",K3218="car",K3218="boat"),INDEX(Rate!$B$4:$M$25,MATCH('Line&amp;Pheonix'!N3218,Rate!$A$4:$A$25,0),MATCH('Line&amp;Pheonix'!L3218,Rate!$B$3:$M$3,0))*O3218*0.8,INDEX(Rate!$B$4:$M$25,MATCH('Line&amp;Pheonix'!N3218,Rate!$A$4:$A$25,0),MATCH('Line&amp;Pheonix'!L3218,Rate!$B$3:$M$3,0))*O3218)),"")</f>
        <v/>
      </c>
      <c r="T3218" s="42" t="str">
        <f t="shared" si="157"/>
        <v/>
      </c>
    </row>
    <row r="3219" spans="16:20">
      <c r="P3219" s="41" t="str">
        <f t="shared" si="155"/>
        <v/>
      </c>
      <c r="Q3219" s="41" t="str">
        <f t="shared" si="156"/>
        <v/>
      </c>
      <c r="R3219" s="41" t="str">
        <f>IFERROR(IF(K3219="handling and wharfage",SUM(P3219:Q3219),IF(OR(K3219="tank",K3219="car",K3219="boat"),INDEX(Rate!$B$4:$M$25,MATCH('Line&amp;Pheonix'!N3219,Rate!$A$4:$A$25,0),MATCH('Line&amp;Pheonix'!L3219,Rate!$B$3:$M$3,0))*O3219*0.8,INDEX(Rate!$B$4:$M$25,MATCH('Line&amp;Pheonix'!N3219,Rate!$A$4:$A$25,0),MATCH('Line&amp;Pheonix'!L3219,Rate!$B$3:$M$3,0))*O3219)),"")</f>
        <v/>
      </c>
      <c r="T3219" s="42" t="str">
        <f t="shared" si="157"/>
        <v/>
      </c>
    </row>
    <row r="3220" spans="16:20">
      <c r="P3220" s="41" t="str">
        <f t="shared" si="155"/>
        <v/>
      </c>
      <c r="Q3220" s="41" t="str">
        <f t="shared" si="156"/>
        <v/>
      </c>
      <c r="R3220" s="41" t="str">
        <f>IFERROR(IF(K3220="handling and wharfage",SUM(P3220:Q3220),IF(OR(K3220="tank",K3220="car",K3220="boat"),INDEX(Rate!$B$4:$M$25,MATCH('Line&amp;Pheonix'!N3220,Rate!$A$4:$A$25,0),MATCH('Line&amp;Pheonix'!L3220,Rate!$B$3:$M$3,0))*O3220*0.8,INDEX(Rate!$B$4:$M$25,MATCH('Line&amp;Pheonix'!N3220,Rate!$A$4:$A$25,0),MATCH('Line&amp;Pheonix'!L3220,Rate!$B$3:$M$3,0))*O3220)),"")</f>
        <v/>
      </c>
      <c r="T3220" s="42" t="str">
        <f t="shared" si="157"/>
        <v/>
      </c>
    </row>
    <row r="3221" spans="16:20">
      <c r="P3221" s="41" t="str">
        <f t="shared" si="155"/>
        <v/>
      </c>
      <c r="Q3221" s="41" t="str">
        <f t="shared" si="156"/>
        <v/>
      </c>
      <c r="R3221" s="41" t="str">
        <f>IFERROR(IF(K3221="handling and wharfage",SUM(P3221:Q3221),IF(OR(K3221="tank",K3221="car",K3221="boat"),INDEX(Rate!$B$4:$M$25,MATCH('Line&amp;Pheonix'!N3221,Rate!$A$4:$A$25,0),MATCH('Line&amp;Pheonix'!L3221,Rate!$B$3:$M$3,0))*O3221*0.8,INDEX(Rate!$B$4:$M$25,MATCH('Line&amp;Pheonix'!N3221,Rate!$A$4:$A$25,0),MATCH('Line&amp;Pheonix'!L3221,Rate!$B$3:$M$3,0))*O3221)),"")</f>
        <v/>
      </c>
      <c r="T3221" s="42" t="str">
        <f t="shared" si="157"/>
        <v/>
      </c>
    </row>
    <row r="3222" spans="16:20">
      <c r="P3222" s="41" t="str">
        <f t="shared" si="155"/>
        <v/>
      </c>
      <c r="Q3222" s="41" t="str">
        <f t="shared" si="156"/>
        <v/>
      </c>
      <c r="R3222" s="41" t="str">
        <f>IFERROR(IF(K3222="handling and wharfage",SUM(P3222:Q3222),IF(OR(K3222="tank",K3222="car",K3222="boat"),INDEX(Rate!$B$4:$M$25,MATCH('Line&amp;Pheonix'!N3222,Rate!$A$4:$A$25,0),MATCH('Line&amp;Pheonix'!L3222,Rate!$B$3:$M$3,0))*O3222*0.8,INDEX(Rate!$B$4:$M$25,MATCH('Line&amp;Pheonix'!N3222,Rate!$A$4:$A$25,0),MATCH('Line&amp;Pheonix'!L3222,Rate!$B$3:$M$3,0))*O3222)),"")</f>
        <v/>
      </c>
      <c r="T3222" s="42" t="str">
        <f t="shared" si="157"/>
        <v/>
      </c>
    </row>
    <row r="3223" spans="16:20">
      <c r="P3223" s="41" t="str">
        <f t="shared" si="155"/>
        <v/>
      </c>
      <c r="Q3223" s="41" t="str">
        <f t="shared" si="156"/>
        <v/>
      </c>
      <c r="R3223" s="41" t="str">
        <f>IFERROR(IF(K3223="handling and wharfage",SUM(P3223:Q3223),IF(OR(K3223="tank",K3223="car",K3223="boat"),INDEX(Rate!$B$4:$M$25,MATCH('Line&amp;Pheonix'!N3223,Rate!$A$4:$A$25,0),MATCH('Line&amp;Pheonix'!L3223,Rate!$B$3:$M$3,0))*O3223*0.8,INDEX(Rate!$B$4:$M$25,MATCH('Line&amp;Pheonix'!N3223,Rate!$A$4:$A$25,0),MATCH('Line&amp;Pheonix'!L3223,Rate!$B$3:$M$3,0))*O3223)),"")</f>
        <v/>
      </c>
      <c r="T3223" s="42" t="str">
        <f t="shared" si="157"/>
        <v/>
      </c>
    </row>
    <row r="3224" spans="16:20">
      <c r="P3224" s="41" t="str">
        <f t="shared" si="155"/>
        <v/>
      </c>
      <c r="Q3224" s="41" t="str">
        <f t="shared" si="156"/>
        <v/>
      </c>
      <c r="R3224" s="41" t="str">
        <f>IFERROR(IF(K3224="handling and wharfage",SUM(P3224:Q3224),IF(OR(K3224="tank",K3224="car",K3224="boat"),INDEX(Rate!$B$4:$M$25,MATCH('Line&amp;Pheonix'!N3224,Rate!$A$4:$A$25,0),MATCH('Line&amp;Pheonix'!L3224,Rate!$B$3:$M$3,0))*O3224*0.8,INDEX(Rate!$B$4:$M$25,MATCH('Line&amp;Pheonix'!N3224,Rate!$A$4:$A$25,0),MATCH('Line&amp;Pheonix'!L3224,Rate!$B$3:$M$3,0))*O3224)),"")</f>
        <v/>
      </c>
      <c r="T3224" s="42" t="str">
        <f t="shared" si="157"/>
        <v/>
      </c>
    </row>
    <row r="3225" spans="16:20">
      <c r="P3225" s="41" t="str">
        <f t="shared" si="155"/>
        <v/>
      </c>
      <c r="Q3225" s="41" t="str">
        <f t="shared" si="156"/>
        <v/>
      </c>
      <c r="R3225" s="41" t="str">
        <f>IFERROR(IF(K3225="handling and wharfage",SUM(P3225:Q3225),IF(OR(K3225="tank",K3225="car",K3225="boat"),INDEX(Rate!$B$4:$M$25,MATCH('Line&amp;Pheonix'!N3225,Rate!$A$4:$A$25,0),MATCH('Line&amp;Pheonix'!L3225,Rate!$B$3:$M$3,0))*O3225*0.8,INDEX(Rate!$B$4:$M$25,MATCH('Line&amp;Pheonix'!N3225,Rate!$A$4:$A$25,0),MATCH('Line&amp;Pheonix'!L3225,Rate!$B$3:$M$3,0))*O3225)),"")</f>
        <v/>
      </c>
      <c r="T3225" s="42" t="str">
        <f t="shared" si="157"/>
        <v/>
      </c>
    </row>
    <row r="3226" spans="16:20">
      <c r="P3226" s="41" t="str">
        <f t="shared" si="155"/>
        <v/>
      </c>
      <c r="Q3226" s="41" t="str">
        <f t="shared" si="156"/>
        <v/>
      </c>
      <c r="R3226" s="41" t="str">
        <f>IFERROR(IF(K3226="handling and wharfage",SUM(P3226:Q3226),IF(OR(K3226="tank",K3226="car",K3226="boat"),INDEX(Rate!$B$4:$M$25,MATCH('Line&amp;Pheonix'!N3226,Rate!$A$4:$A$25,0),MATCH('Line&amp;Pheonix'!L3226,Rate!$B$3:$M$3,0))*O3226*0.8,INDEX(Rate!$B$4:$M$25,MATCH('Line&amp;Pheonix'!N3226,Rate!$A$4:$A$25,0),MATCH('Line&amp;Pheonix'!L3226,Rate!$B$3:$M$3,0))*O3226)),"")</f>
        <v/>
      </c>
      <c r="T3226" s="42" t="str">
        <f t="shared" si="157"/>
        <v/>
      </c>
    </row>
    <row r="3227" spans="16:20">
      <c r="P3227" s="41" t="str">
        <f t="shared" si="155"/>
        <v/>
      </c>
      <c r="Q3227" s="41" t="str">
        <f t="shared" si="156"/>
        <v/>
      </c>
      <c r="R3227" s="41" t="str">
        <f>IFERROR(IF(K3227="handling and wharfage",SUM(P3227:Q3227),IF(OR(K3227="tank",K3227="car",K3227="boat"),INDEX(Rate!$B$4:$M$25,MATCH('Line&amp;Pheonix'!N3227,Rate!$A$4:$A$25,0),MATCH('Line&amp;Pheonix'!L3227,Rate!$B$3:$M$3,0))*O3227*0.8,INDEX(Rate!$B$4:$M$25,MATCH('Line&amp;Pheonix'!N3227,Rate!$A$4:$A$25,0),MATCH('Line&amp;Pheonix'!L3227,Rate!$B$3:$M$3,0))*O3227)),"")</f>
        <v/>
      </c>
      <c r="T3227" s="42" t="str">
        <f t="shared" si="157"/>
        <v/>
      </c>
    </row>
    <row r="3228" spans="16:20">
      <c r="P3228" s="41" t="str">
        <f t="shared" si="155"/>
        <v/>
      </c>
      <c r="Q3228" s="41" t="str">
        <f t="shared" si="156"/>
        <v/>
      </c>
      <c r="R3228" s="41" t="str">
        <f>IFERROR(IF(K3228="handling and wharfage",SUM(P3228:Q3228),IF(OR(K3228="tank",K3228="car",K3228="boat"),INDEX(Rate!$B$4:$M$25,MATCH('Line&amp;Pheonix'!N3228,Rate!$A$4:$A$25,0),MATCH('Line&amp;Pheonix'!L3228,Rate!$B$3:$M$3,0))*O3228*0.8,INDEX(Rate!$B$4:$M$25,MATCH('Line&amp;Pheonix'!N3228,Rate!$A$4:$A$25,0),MATCH('Line&amp;Pheonix'!L3228,Rate!$B$3:$M$3,0))*O3228)),"")</f>
        <v/>
      </c>
      <c r="T3228" s="42" t="str">
        <f t="shared" si="157"/>
        <v/>
      </c>
    </row>
    <row r="3229" spans="16:20">
      <c r="P3229" s="41" t="str">
        <f t="shared" si="155"/>
        <v/>
      </c>
      <c r="Q3229" s="41" t="str">
        <f t="shared" si="156"/>
        <v/>
      </c>
      <c r="R3229" s="41" t="str">
        <f>IFERROR(IF(K3229="handling and wharfage",SUM(P3229:Q3229),IF(OR(K3229="tank",K3229="car",K3229="boat"),INDEX(Rate!$B$4:$M$25,MATCH('Line&amp;Pheonix'!N3229,Rate!$A$4:$A$25,0),MATCH('Line&amp;Pheonix'!L3229,Rate!$B$3:$M$3,0))*O3229*0.8,INDEX(Rate!$B$4:$M$25,MATCH('Line&amp;Pheonix'!N3229,Rate!$A$4:$A$25,0),MATCH('Line&amp;Pheonix'!L3229,Rate!$B$3:$M$3,0))*O3229)),"")</f>
        <v/>
      </c>
      <c r="T3229" s="42" t="str">
        <f t="shared" si="157"/>
        <v/>
      </c>
    </row>
    <row r="3230" spans="16:20">
      <c r="P3230" s="41" t="str">
        <f t="shared" si="155"/>
        <v/>
      </c>
      <c r="Q3230" s="41" t="str">
        <f t="shared" si="156"/>
        <v/>
      </c>
      <c r="R3230" s="41" t="str">
        <f>IFERROR(IF(K3230="handling and wharfage",SUM(P3230:Q3230),IF(OR(K3230="tank",K3230="car",K3230="boat"),INDEX(Rate!$B$4:$M$25,MATCH('Line&amp;Pheonix'!N3230,Rate!$A$4:$A$25,0),MATCH('Line&amp;Pheonix'!L3230,Rate!$B$3:$M$3,0))*O3230*0.8,INDEX(Rate!$B$4:$M$25,MATCH('Line&amp;Pheonix'!N3230,Rate!$A$4:$A$25,0),MATCH('Line&amp;Pheonix'!L3230,Rate!$B$3:$M$3,0))*O3230)),"")</f>
        <v/>
      </c>
      <c r="T3230" s="42" t="str">
        <f t="shared" si="157"/>
        <v/>
      </c>
    </row>
    <row r="3231" spans="16:20">
      <c r="P3231" s="41" t="str">
        <f t="shared" si="155"/>
        <v/>
      </c>
      <c r="Q3231" s="41" t="str">
        <f t="shared" si="156"/>
        <v/>
      </c>
      <c r="R3231" s="41" t="str">
        <f>IFERROR(IF(K3231="handling and wharfage",SUM(P3231:Q3231),IF(OR(K3231="tank",K3231="car",K3231="boat"),INDEX(Rate!$B$4:$M$25,MATCH('Line&amp;Pheonix'!N3231,Rate!$A$4:$A$25,0),MATCH('Line&amp;Pheonix'!L3231,Rate!$B$3:$M$3,0))*O3231*0.8,INDEX(Rate!$B$4:$M$25,MATCH('Line&amp;Pheonix'!N3231,Rate!$A$4:$A$25,0),MATCH('Line&amp;Pheonix'!L3231,Rate!$B$3:$M$3,0))*O3231)),"")</f>
        <v/>
      </c>
      <c r="T3231" s="42" t="str">
        <f t="shared" si="157"/>
        <v/>
      </c>
    </row>
    <row r="3232" spans="16:20">
      <c r="P3232" s="41" t="str">
        <f t="shared" si="155"/>
        <v/>
      </c>
      <c r="Q3232" s="41" t="str">
        <f t="shared" si="156"/>
        <v/>
      </c>
      <c r="R3232" s="41" t="str">
        <f>IFERROR(IF(K3232="handling and wharfage",SUM(P3232:Q3232),IF(OR(K3232="tank",K3232="car",K3232="boat"),INDEX(Rate!$B$4:$M$25,MATCH('Line&amp;Pheonix'!N3232,Rate!$A$4:$A$25,0),MATCH('Line&amp;Pheonix'!L3232,Rate!$B$3:$M$3,0))*O3232*0.8,INDEX(Rate!$B$4:$M$25,MATCH('Line&amp;Pheonix'!N3232,Rate!$A$4:$A$25,0),MATCH('Line&amp;Pheonix'!L3232,Rate!$B$3:$M$3,0))*O3232)),"")</f>
        <v/>
      </c>
      <c r="T3232" s="42" t="str">
        <f t="shared" si="157"/>
        <v/>
      </c>
    </row>
    <row r="3233" spans="16:20">
      <c r="P3233" s="41" t="str">
        <f t="shared" si="155"/>
        <v/>
      </c>
      <c r="Q3233" s="41" t="str">
        <f t="shared" si="156"/>
        <v/>
      </c>
      <c r="R3233" s="41" t="str">
        <f>IFERROR(IF(K3233="handling and wharfage",SUM(P3233:Q3233),IF(OR(K3233="tank",K3233="car",K3233="boat"),INDEX(Rate!$B$4:$M$25,MATCH('Line&amp;Pheonix'!N3233,Rate!$A$4:$A$25,0),MATCH('Line&amp;Pheonix'!L3233,Rate!$B$3:$M$3,0))*O3233*0.8,INDEX(Rate!$B$4:$M$25,MATCH('Line&amp;Pheonix'!N3233,Rate!$A$4:$A$25,0),MATCH('Line&amp;Pheonix'!L3233,Rate!$B$3:$M$3,0))*O3233)),"")</f>
        <v/>
      </c>
      <c r="T3233" s="42" t="str">
        <f t="shared" si="157"/>
        <v/>
      </c>
    </row>
    <row r="3234" spans="16:20">
      <c r="P3234" s="41" t="str">
        <f t="shared" si="155"/>
        <v/>
      </c>
      <c r="Q3234" s="41" t="str">
        <f t="shared" si="156"/>
        <v/>
      </c>
      <c r="R3234" s="41" t="str">
        <f>IFERROR(IF(K3234="handling and wharfage",SUM(P3234:Q3234),IF(OR(K3234="tank",K3234="car",K3234="boat"),INDEX(Rate!$B$4:$M$25,MATCH('Line&amp;Pheonix'!N3234,Rate!$A$4:$A$25,0),MATCH('Line&amp;Pheonix'!L3234,Rate!$B$3:$M$3,0))*O3234*0.8,INDEX(Rate!$B$4:$M$25,MATCH('Line&amp;Pheonix'!N3234,Rate!$A$4:$A$25,0),MATCH('Line&amp;Pheonix'!L3234,Rate!$B$3:$M$3,0))*O3234)),"")</f>
        <v/>
      </c>
      <c r="T3234" s="42" t="str">
        <f t="shared" si="157"/>
        <v/>
      </c>
    </row>
    <row r="3235" spans="16:20">
      <c r="P3235" s="41" t="str">
        <f t="shared" si="155"/>
        <v/>
      </c>
      <c r="Q3235" s="41" t="str">
        <f t="shared" si="156"/>
        <v/>
      </c>
      <c r="R3235" s="41" t="str">
        <f>IFERROR(IF(K3235="handling and wharfage",SUM(P3235:Q3235),IF(OR(K3235="tank",K3235="car",K3235="boat"),INDEX(Rate!$B$4:$M$25,MATCH('Line&amp;Pheonix'!N3235,Rate!$A$4:$A$25,0),MATCH('Line&amp;Pheonix'!L3235,Rate!$B$3:$M$3,0))*O3235*0.8,INDEX(Rate!$B$4:$M$25,MATCH('Line&amp;Pheonix'!N3235,Rate!$A$4:$A$25,0),MATCH('Line&amp;Pheonix'!L3235,Rate!$B$3:$M$3,0))*O3235)),"")</f>
        <v/>
      </c>
      <c r="T3235" s="42" t="str">
        <f t="shared" si="157"/>
        <v/>
      </c>
    </row>
    <row r="3236" spans="16:20">
      <c r="P3236" s="41" t="str">
        <f t="shared" si="155"/>
        <v/>
      </c>
      <c r="Q3236" s="41" t="str">
        <f t="shared" si="156"/>
        <v/>
      </c>
      <c r="R3236" s="41" t="str">
        <f>IFERROR(IF(K3236="handling and wharfage",SUM(P3236:Q3236),IF(OR(K3236="tank",K3236="car",K3236="boat"),INDEX(Rate!$B$4:$M$25,MATCH('Line&amp;Pheonix'!N3236,Rate!$A$4:$A$25,0),MATCH('Line&amp;Pheonix'!L3236,Rate!$B$3:$M$3,0))*O3236*0.8,INDEX(Rate!$B$4:$M$25,MATCH('Line&amp;Pheonix'!N3236,Rate!$A$4:$A$25,0),MATCH('Line&amp;Pheonix'!L3236,Rate!$B$3:$M$3,0))*O3236)),"")</f>
        <v/>
      </c>
      <c r="T3236" s="42" t="str">
        <f t="shared" si="157"/>
        <v/>
      </c>
    </row>
    <row r="3237" spans="16:20">
      <c r="P3237" s="41" t="str">
        <f t="shared" si="155"/>
        <v/>
      </c>
      <c r="Q3237" s="41" t="str">
        <f t="shared" si="156"/>
        <v/>
      </c>
      <c r="R3237" s="41" t="str">
        <f>IFERROR(IF(K3237="handling and wharfage",SUM(P3237:Q3237),IF(OR(K3237="tank",K3237="car",K3237="boat"),INDEX(Rate!$B$4:$M$25,MATCH('Line&amp;Pheonix'!N3237,Rate!$A$4:$A$25,0),MATCH('Line&amp;Pheonix'!L3237,Rate!$B$3:$M$3,0))*O3237*0.8,INDEX(Rate!$B$4:$M$25,MATCH('Line&amp;Pheonix'!N3237,Rate!$A$4:$A$25,0),MATCH('Line&amp;Pheonix'!L3237,Rate!$B$3:$M$3,0))*O3237)),"")</f>
        <v/>
      </c>
      <c r="T3237" s="42" t="str">
        <f t="shared" si="157"/>
        <v/>
      </c>
    </row>
    <row r="3238" spans="16:20">
      <c r="P3238" s="41" t="str">
        <f t="shared" si="155"/>
        <v/>
      </c>
      <c r="Q3238" s="41" t="str">
        <f t="shared" si="156"/>
        <v/>
      </c>
      <c r="R3238" s="41" t="str">
        <f>IFERROR(IF(K3238="handling and wharfage",SUM(P3238:Q3238),IF(OR(K3238="tank",K3238="car",K3238="boat"),INDEX(Rate!$B$4:$M$25,MATCH('Line&amp;Pheonix'!N3238,Rate!$A$4:$A$25,0),MATCH('Line&amp;Pheonix'!L3238,Rate!$B$3:$M$3,0))*O3238*0.8,INDEX(Rate!$B$4:$M$25,MATCH('Line&amp;Pheonix'!N3238,Rate!$A$4:$A$25,0),MATCH('Line&amp;Pheonix'!L3238,Rate!$B$3:$M$3,0))*O3238)),"")</f>
        <v/>
      </c>
      <c r="T3238" s="42" t="str">
        <f t="shared" si="157"/>
        <v/>
      </c>
    </row>
    <row r="3239" spans="16:20">
      <c r="P3239" s="41" t="str">
        <f t="shared" si="155"/>
        <v/>
      </c>
      <c r="Q3239" s="41" t="str">
        <f t="shared" si="156"/>
        <v/>
      </c>
      <c r="R3239" s="41" t="str">
        <f>IFERROR(IF(K3239="handling and wharfage",SUM(P3239:Q3239),IF(OR(K3239="tank",K3239="car",K3239="boat"),INDEX(Rate!$B$4:$M$25,MATCH('Line&amp;Pheonix'!N3239,Rate!$A$4:$A$25,0),MATCH('Line&amp;Pheonix'!L3239,Rate!$B$3:$M$3,0))*O3239*0.8,INDEX(Rate!$B$4:$M$25,MATCH('Line&amp;Pheonix'!N3239,Rate!$A$4:$A$25,0),MATCH('Line&amp;Pheonix'!L3239,Rate!$B$3:$M$3,0))*O3239)),"")</f>
        <v/>
      </c>
      <c r="T3239" s="42" t="str">
        <f t="shared" si="157"/>
        <v/>
      </c>
    </row>
    <row r="3240" spans="16:20">
      <c r="P3240" s="41" t="str">
        <f t="shared" si="155"/>
        <v/>
      </c>
      <c r="Q3240" s="41" t="str">
        <f t="shared" si="156"/>
        <v/>
      </c>
      <c r="R3240" s="41" t="str">
        <f>IFERROR(IF(K3240="handling and wharfage",SUM(P3240:Q3240),IF(OR(K3240="tank",K3240="car",K3240="boat"),INDEX(Rate!$B$4:$M$25,MATCH('Line&amp;Pheonix'!N3240,Rate!$A$4:$A$25,0),MATCH('Line&amp;Pheonix'!L3240,Rate!$B$3:$M$3,0))*O3240*0.8,INDEX(Rate!$B$4:$M$25,MATCH('Line&amp;Pheonix'!N3240,Rate!$A$4:$A$25,0),MATCH('Line&amp;Pheonix'!L3240,Rate!$B$3:$M$3,0))*O3240)),"")</f>
        <v/>
      </c>
      <c r="T3240" s="42" t="str">
        <f t="shared" si="157"/>
        <v/>
      </c>
    </row>
    <row r="3241" spans="16:20">
      <c r="P3241" s="41" t="str">
        <f t="shared" si="155"/>
        <v/>
      </c>
      <c r="Q3241" s="41" t="str">
        <f t="shared" si="156"/>
        <v/>
      </c>
      <c r="R3241" s="41" t="str">
        <f>IFERROR(IF(K3241="handling and wharfage",SUM(P3241:Q3241),IF(OR(K3241="tank",K3241="car",K3241="boat"),INDEX(Rate!$B$4:$M$25,MATCH('Line&amp;Pheonix'!N3241,Rate!$A$4:$A$25,0),MATCH('Line&amp;Pheonix'!L3241,Rate!$B$3:$M$3,0))*O3241*0.8,INDEX(Rate!$B$4:$M$25,MATCH('Line&amp;Pheonix'!N3241,Rate!$A$4:$A$25,0),MATCH('Line&amp;Pheonix'!L3241,Rate!$B$3:$M$3,0))*O3241)),"")</f>
        <v/>
      </c>
      <c r="T3241" s="42" t="str">
        <f t="shared" si="157"/>
        <v/>
      </c>
    </row>
    <row r="3242" spans="16:20">
      <c r="P3242" s="41" t="str">
        <f t="shared" si="155"/>
        <v/>
      </c>
      <c r="Q3242" s="41" t="str">
        <f t="shared" si="156"/>
        <v/>
      </c>
      <c r="R3242" s="41" t="str">
        <f>IFERROR(IF(K3242="handling and wharfage",SUM(P3242:Q3242),IF(OR(K3242="tank",K3242="car",K3242="boat"),INDEX(Rate!$B$4:$M$25,MATCH('Line&amp;Pheonix'!N3242,Rate!$A$4:$A$25,0),MATCH('Line&amp;Pheonix'!L3242,Rate!$B$3:$M$3,0))*O3242*0.8,INDEX(Rate!$B$4:$M$25,MATCH('Line&amp;Pheonix'!N3242,Rate!$A$4:$A$25,0),MATCH('Line&amp;Pheonix'!L3242,Rate!$B$3:$M$3,0))*O3242)),"")</f>
        <v/>
      </c>
      <c r="T3242" s="42" t="str">
        <f t="shared" si="157"/>
        <v/>
      </c>
    </row>
    <row r="3243" spans="16:20">
      <c r="P3243" s="41" t="str">
        <f t="shared" si="155"/>
        <v/>
      </c>
      <c r="Q3243" s="41" t="str">
        <f t="shared" si="156"/>
        <v/>
      </c>
      <c r="R3243" s="41" t="str">
        <f>IFERROR(IF(K3243="handling and wharfage",SUM(P3243:Q3243),IF(OR(K3243="tank",K3243="car",K3243="boat"),INDEX(Rate!$B$4:$M$25,MATCH('Line&amp;Pheonix'!N3243,Rate!$A$4:$A$25,0),MATCH('Line&amp;Pheonix'!L3243,Rate!$B$3:$M$3,0))*O3243*0.8,INDEX(Rate!$B$4:$M$25,MATCH('Line&amp;Pheonix'!N3243,Rate!$A$4:$A$25,0),MATCH('Line&amp;Pheonix'!L3243,Rate!$B$3:$M$3,0))*O3243)),"")</f>
        <v/>
      </c>
      <c r="T3243" s="42" t="str">
        <f t="shared" si="157"/>
        <v/>
      </c>
    </row>
    <row r="3244" spans="16:20">
      <c r="P3244" s="41" t="str">
        <f t="shared" si="155"/>
        <v/>
      </c>
      <c r="Q3244" s="41" t="str">
        <f t="shared" si="156"/>
        <v/>
      </c>
      <c r="R3244" s="41" t="str">
        <f>IFERROR(IF(K3244="handling and wharfage",SUM(P3244:Q3244),IF(OR(K3244="tank",K3244="car",K3244="boat"),INDEX(Rate!$B$4:$M$25,MATCH('Line&amp;Pheonix'!N3244,Rate!$A$4:$A$25,0),MATCH('Line&amp;Pheonix'!L3244,Rate!$B$3:$M$3,0))*O3244*0.8,INDEX(Rate!$B$4:$M$25,MATCH('Line&amp;Pheonix'!N3244,Rate!$A$4:$A$25,0),MATCH('Line&amp;Pheonix'!L3244,Rate!$B$3:$M$3,0))*O3244)),"")</f>
        <v/>
      </c>
      <c r="T3244" s="42" t="str">
        <f t="shared" si="157"/>
        <v/>
      </c>
    </row>
    <row r="3245" spans="16:20">
      <c r="P3245" s="41" t="str">
        <f t="shared" si="155"/>
        <v/>
      </c>
      <c r="Q3245" s="41" t="str">
        <f t="shared" si="156"/>
        <v/>
      </c>
      <c r="R3245" s="41" t="str">
        <f>IFERROR(IF(K3245="handling and wharfage",SUM(P3245:Q3245),IF(OR(K3245="tank",K3245="car",K3245="boat"),INDEX(Rate!$B$4:$M$25,MATCH('Line&amp;Pheonix'!N3245,Rate!$A$4:$A$25,0),MATCH('Line&amp;Pheonix'!L3245,Rate!$B$3:$M$3,0))*O3245*0.8,INDEX(Rate!$B$4:$M$25,MATCH('Line&amp;Pheonix'!N3245,Rate!$A$4:$A$25,0),MATCH('Line&amp;Pheonix'!L3245,Rate!$B$3:$M$3,0))*O3245)),"")</f>
        <v/>
      </c>
      <c r="T3245" s="42" t="str">
        <f t="shared" si="157"/>
        <v/>
      </c>
    </row>
    <row r="3246" spans="16:20">
      <c r="P3246" s="41" t="str">
        <f t="shared" si="155"/>
        <v/>
      </c>
      <c r="Q3246" s="41" t="str">
        <f t="shared" si="156"/>
        <v/>
      </c>
      <c r="R3246" s="41" t="str">
        <f>IFERROR(IF(K3246="handling and wharfage",SUM(P3246:Q3246),IF(OR(K3246="tank",K3246="car",K3246="boat"),INDEX(Rate!$B$4:$M$25,MATCH('Line&amp;Pheonix'!N3246,Rate!$A$4:$A$25,0),MATCH('Line&amp;Pheonix'!L3246,Rate!$B$3:$M$3,0))*O3246*0.8,INDEX(Rate!$B$4:$M$25,MATCH('Line&amp;Pheonix'!N3246,Rate!$A$4:$A$25,0),MATCH('Line&amp;Pheonix'!L3246,Rate!$B$3:$M$3,0))*O3246)),"")</f>
        <v/>
      </c>
      <c r="T3246" s="42" t="str">
        <f t="shared" si="157"/>
        <v/>
      </c>
    </row>
    <row r="3247" spans="16:20">
      <c r="P3247" s="41" t="str">
        <f t="shared" si="155"/>
        <v/>
      </c>
      <c r="Q3247" s="41" t="str">
        <f t="shared" si="156"/>
        <v/>
      </c>
      <c r="R3247" s="41" t="str">
        <f>IFERROR(IF(K3247="handling and wharfage",SUM(P3247:Q3247),IF(OR(K3247="tank",K3247="car",K3247="boat"),INDEX(Rate!$B$4:$M$25,MATCH('Line&amp;Pheonix'!N3247,Rate!$A$4:$A$25,0),MATCH('Line&amp;Pheonix'!L3247,Rate!$B$3:$M$3,0))*O3247*0.8,INDEX(Rate!$B$4:$M$25,MATCH('Line&amp;Pheonix'!N3247,Rate!$A$4:$A$25,0),MATCH('Line&amp;Pheonix'!L3247,Rate!$B$3:$M$3,0))*O3247)),"")</f>
        <v/>
      </c>
      <c r="T3247" s="42" t="str">
        <f t="shared" si="157"/>
        <v/>
      </c>
    </row>
    <row r="3248" spans="16:20">
      <c r="P3248" s="41" t="str">
        <f t="shared" si="155"/>
        <v/>
      </c>
      <c r="Q3248" s="41" t="str">
        <f t="shared" si="156"/>
        <v/>
      </c>
      <c r="R3248" s="41" t="str">
        <f>IFERROR(IF(K3248="handling and wharfage",SUM(P3248:Q3248),IF(OR(K3248="tank",K3248="car",K3248="boat"),INDEX(Rate!$B$4:$M$25,MATCH('Line&amp;Pheonix'!N3248,Rate!$A$4:$A$25,0),MATCH('Line&amp;Pheonix'!L3248,Rate!$B$3:$M$3,0))*O3248*0.8,INDEX(Rate!$B$4:$M$25,MATCH('Line&amp;Pheonix'!N3248,Rate!$A$4:$A$25,0),MATCH('Line&amp;Pheonix'!L3248,Rate!$B$3:$M$3,0))*O3248)),"")</f>
        <v/>
      </c>
      <c r="T3248" s="42" t="str">
        <f t="shared" si="157"/>
        <v/>
      </c>
    </row>
    <row r="3249" spans="16:20">
      <c r="P3249" s="41" t="str">
        <f t="shared" si="155"/>
        <v/>
      </c>
      <c r="Q3249" s="41" t="str">
        <f t="shared" si="156"/>
        <v/>
      </c>
      <c r="R3249" s="41" t="str">
        <f>IFERROR(IF(K3249="handling and wharfage",SUM(P3249:Q3249),IF(OR(K3249="tank",K3249="car",K3249="boat"),INDEX(Rate!$B$4:$M$25,MATCH('Line&amp;Pheonix'!N3249,Rate!$A$4:$A$25,0),MATCH('Line&amp;Pheonix'!L3249,Rate!$B$3:$M$3,0))*O3249*0.8,INDEX(Rate!$B$4:$M$25,MATCH('Line&amp;Pheonix'!N3249,Rate!$A$4:$A$25,0),MATCH('Line&amp;Pheonix'!L3249,Rate!$B$3:$M$3,0))*O3249)),"")</f>
        <v/>
      </c>
      <c r="T3249" s="42" t="str">
        <f t="shared" si="157"/>
        <v/>
      </c>
    </row>
    <row r="3250" spans="16:20">
      <c r="P3250" s="41" t="str">
        <f t="shared" ref="P3250:P3313" si="158">IF(OR(K3250="handling and wharfage",K3250="rau handling and wharfage"),O3250*42.1,"")</f>
        <v/>
      </c>
      <c r="Q3250" s="41" t="str">
        <f t="shared" ref="Q3250:Q3313" si="159">IF(K3250&lt;&gt;"handling and wharfage","",O3250*3.5)</f>
        <v/>
      </c>
      <c r="R3250" s="41" t="str">
        <f>IFERROR(IF(K3250="handling and wharfage",SUM(P3250:Q3250),IF(OR(K3250="tank",K3250="car",K3250="boat"),INDEX(Rate!$B$4:$M$25,MATCH('Line&amp;Pheonix'!N3250,Rate!$A$4:$A$25,0),MATCH('Line&amp;Pheonix'!L3250,Rate!$B$3:$M$3,0))*O3250*0.8,INDEX(Rate!$B$4:$M$25,MATCH('Line&amp;Pheonix'!N3250,Rate!$A$4:$A$25,0),MATCH('Line&amp;Pheonix'!L3250,Rate!$B$3:$M$3,0))*O3250)),"")</f>
        <v/>
      </c>
      <c r="T3250" s="42" t="str">
        <f t="shared" ref="T3250:T3313" si="160">IF(ISBLANK(K3250),"",IF(K3250&lt;&gt;"handling and wharfage","F0070000061A","E31180000331"))</f>
        <v/>
      </c>
    </row>
    <row r="3251" spans="16:20">
      <c r="P3251" s="41" t="str">
        <f t="shared" si="158"/>
        <v/>
      </c>
      <c r="Q3251" s="41" t="str">
        <f t="shared" si="159"/>
        <v/>
      </c>
      <c r="R3251" s="41" t="str">
        <f>IFERROR(IF(K3251="handling and wharfage",SUM(P3251:Q3251),IF(OR(K3251="tank",K3251="car",K3251="boat"),INDEX(Rate!$B$4:$M$25,MATCH('Line&amp;Pheonix'!N3251,Rate!$A$4:$A$25,0),MATCH('Line&amp;Pheonix'!L3251,Rate!$B$3:$M$3,0))*O3251*0.8,INDEX(Rate!$B$4:$M$25,MATCH('Line&amp;Pheonix'!N3251,Rate!$A$4:$A$25,0),MATCH('Line&amp;Pheonix'!L3251,Rate!$B$3:$M$3,0))*O3251)),"")</f>
        <v/>
      </c>
      <c r="T3251" s="42" t="str">
        <f t="shared" si="160"/>
        <v/>
      </c>
    </row>
    <row r="3252" spans="16:20">
      <c r="P3252" s="41" t="str">
        <f t="shared" si="158"/>
        <v/>
      </c>
      <c r="Q3252" s="41" t="str">
        <f t="shared" si="159"/>
        <v/>
      </c>
      <c r="R3252" s="41" t="str">
        <f>IFERROR(IF(K3252="handling and wharfage",SUM(P3252:Q3252),IF(OR(K3252="tank",K3252="car",K3252="boat"),INDEX(Rate!$B$4:$M$25,MATCH('Line&amp;Pheonix'!N3252,Rate!$A$4:$A$25,0),MATCH('Line&amp;Pheonix'!L3252,Rate!$B$3:$M$3,0))*O3252*0.8,INDEX(Rate!$B$4:$M$25,MATCH('Line&amp;Pheonix'!N3252,Rate!$A$4:$A$25,0),MATCH('Line&amp;Pheonix'!L3252,Rate!$B$3:$M$3,0))*O3252)),"")</f>
        <v/>
      </c>
      <c r="T3252" s="42" t="str">
        <f t="shared" si="160"/>
        <v/>
      </c>
    </row>
    <row r="3253" spans="16:20">
      <c r="P3253" s="41" t="str">
        <f t="shared" si="158"/>
        <v/>
      </c>
      <c r="Q3253" s="41" t="str">
        <f t="shared" si="159"/>
        <v/>
      </c>
      <c r="R3253" s="41" t="str">
        <f>IFERROR(IF(K3253="handling and wharfage",SUM(P3253:Q3253),IF(OR(K3253="tank",K3253="car",K3253="boat"),INDEX(Rate!$B$4:$M$25,MATCH('Line&amp;Pheonix'!N3253,Rate!$A$4:$A$25,0),MATCH('Line&amp;Pheonix'!L3253,Rate!$B$3:$M$3,0))*O3253*0.8,INDEX(Rate!$B$4:$M$25,MATCH('Line&amp;Pheonix'!N3253,Rate!$A$4:$A$25,0),MATCH('Line&amp;Pheonix'!L3253,Rate!$B$3:$M$3,0))*O3253)),"")</f>
        <v/>
      </c>
      <c r="T3253" s="42" t="str">
        <f t="shared" si="160"/>
        <v/>
      </c>
    </row>
    <row r="3254" spans="16:20">
      <c r="P3254" s="41" t="str">
        <f t="shared" si="158"/>
        <v/>
      </c>
      <c r="Q3254" s="41" t="str">
        <f t="shared" si="159"/>
        <v/>
      </c>
      <c r="R3254" s="41" t="str">
        <f>IFERROR(IF(K3254="handling and wharfage",SUM(P3254:Q3254),IF(OR(K3254="tank",K3254="car",K3254="boat"),INDEX(Rate!$B$4:$M$25,MATCH('Line&amp;Pheonix'!N3254,Rate!$A$4:$A$25,0),MATCH('Line&amp;Pheonix'!L3254,Rate!$B$3:$M$3,0))*O3254*0.8,INDEX(Rate!$B$4:$M$25,MATCH('Line&amp;Pheonix'!N3254,Rate!$A$4:$A$25,0),MATCH('Line&amp;Pheonix'!L3254,Rate!$B$3:$M$3,0))*O3254)),"")</f>
        <v/>
      </c>
      <c r="T3254" s="42" t="str">
        <f t="shared" si="160"/>
        <v/>
      </c>
    </row>
    <row r="3255" spans="16:20">
      <c r="P3255" s="41" t="str">
        <f t="shared" si="158"/>
        <v/>
      </c>
      <c r="Q3255" s="41" t="str">
        <f t="shared" si="159"/>
        <v/>
      </c>
      <c r="R3255" s="41" t="str">
        <f>IFERROR(IF(K3255="handling and wharfage",SUM(P3255:Q3255),IF(OR(K3255="tank",K3255="car",K3255="boat"),INDEX(Rate!$B$4:$M$25,MATCH('Line&amp;Pheonix'!N3255,Rate!$A$4:$A$25,0),MATCH('Line&amp;Pheonix'!L3255,Rate!$B$3:$M$3,0))*O3255*0.8,INDEX(Rate!$B$4:$M$25,MATCH('Line&amp;Pheonix'!N3255,Rate!$A$4:$A$25,0),MATCH('Line&amp;Pheonix'!L3255,Rate!$B$3:$M$3,0))*O3255)),"")</f>
        <v/>
      </c>
      <c r="T3255" s="42" t="str">
        <f t="shared" si="160"/>
        <v/>
      </c>
    </row>
    <row r="3256" spans="16:20">
      <c r="P3256" s="41" t="str">
        <f t="shared" si="158"/>
        <v/>
      </c>
      <c r="Q3256" s="41" t="str">
        <f t="shared" si="159"/>
        <v/>
      </c>
      <c r="R3256" s="41" t="str">
        <f>IFERROR(IF(K3256="handling and wharfage",SUM(P3256:Q3256),IF(OR(K3256="tank",K3256="car",K3256="boat"),INDEX(Rate!$B$4:$M$25,MATCH('Line&amp;Pheonix'!N3256,Rate!$A$4:$A$25,0),MATCH('Line&amp;Pheonix'!L3256,Rate!$B$3:$M$3,0))*O3256*0.8,INDEX(Rate!$B$4:$M$25,MATCH('Line&amp;Pheonix'!N3256,Rate!$A$4:$A$25,0),MATCH('Line&amp;Pheonix'!L3256,Rate!$B$3:$M$3,0))*O3256)),"")</f>
        <v/>
      </c>
      <c r="T3256" s="42" t="str">
        <f t="shared" si="160"/>
        <v/>
      </c>
    </row>
    <row r="3257" spans="16:20">
      <c r="P3257" s="41" t="str">
        <f t="shared" si="158"/>
        <v/>
      </c>
      <c r="Q3257" s="41" t="str">
        <f t="shared" si="159"/>
        <v/>
      </c>
      <c r="R3257" s="41" t="str">
        <f>IFERROR(IF(K3257="handling and wharfage",SUM(P3257:Q3257),IF(OR(K3257="tank",K3257="car",K3257="boat"),INDEX(Rate!$B$4:$M$25,MATCH('Line&amp;Pheonix'!N3257,Rate!$A$4:$A$25,0),MATCH('Line&amp;Pheonix'!L3257,Rate!$B$3:$M$3,0))*O3257*0.8,INDEX(Rate!$B$4:$M$25,MATCH('Line&amp;Pheonix'!N3257,Rate!$A$4:$A$25,0),MATCH('Line&amp;Pheonix'!L3257,Rate!$B$3:$M$3,0))*O3257)),"")</f>
        <v/>
      </c>
      <c r="T3257" s="42" t="str">
        <f t="shared" si="160"/>
        <v/>
      </c>
    </row>
    <row r="3258" spans="16:20">
      <c r="P3258" s="41" t="str">
        <f t="shared" si="158"/>
        <v/>
      </c>
      <c r="Q3258" s="41" t="str">
        <f t="shared" si="159"/>
        <v/>
      </c>
      <c r="R3258" s="41" t="str">
        <f>IFERROR(IF(K3258="handling and wharfage",SUM(P3258:Q3258),IF(OR(K3258="tank",K3258="car",K3258="boat"),INDEX(Rate!$B$4:$M$25,MATCH('Line&amp;Pheonix'!N3258,Rate!$A$4:$A$25,0),MATCH('Line&amp;Pheonix'!L3258,Rate!$B$3:$M$3,0))*O3258*0.8,INDEX(Rate!$B$4:$M$25,MATCH('Line&amp;Pheonix'!N3258,Rate!$A$4:$A$25,0),MATCH('Line&amp;Pheonix'!L3258,Rate!$B$3:$M$3,0))*O3258)),"")</f>
        <v/>
      </c>
      <c r="T3258" s="42" t="str">
        <f t="shared" si="160"/>
        <v/>
      </c>
    </row>
    <row r="3259" spans="16:20">
      <c r="P3259" s="41" t="str">
        <f t="shared" si="158"/>
        <v/>
      </c>
      <c r="Q3259" s="41" t="str">
        <f t="shared" si="159"/>
        <v/>
      </c>
      <c r="R3259" s="41" t="str">
        <f>IFERROR(IF(K3259="handling and wharfage",SUM(P3259:Q3259),IF(OR(K3259="tank",K3259="car",K3259="boat"),INDEX(Rate!$B$4:$M$25,MATCH('Line&amp;Pheonix'!N3259,Rate!$A$4:$A$25,0),MATCH('Line&amp;Pheonix'!L3259,Rate!$B$3:$M$3,0))*O3259*0.8,INDEX(Rate!$B$4:$M$25,MATCH('Line&amp;Pheonix'!N3259,Rate!$A$4:$A$25,0),MATCH('Line&amp;Pheonix'!L3259,Rate!$B$3:$M$3,0))*O3259)),"")</f>
        <v/>
      </c>
      <c r="T3259" s="42" t="str">
        <f t="shared" si="160"/>
        <v/>
      </c>
    </row>
    <row r="3260" spans="16:20">
      <c r="P3260" s="41" t="str">
        <f t="shared" si="158"/>
        <v/>
      </c>
      <c r="Q3260" s="41" t="str">
        <f t="shared" si="159"/>
        <v/>
      </c>
      <c r="R3260" s="41" t="str">
        <f>IFERROR(IF(K3260="handling and wharfage",SUM(P3260:Q3260),IF(OR(K3260="tank",K3260="car",K3260="boat"),INDEX(Rate!$B$4:$M$25,MATCH('Line&amp;Pheonix'!N3260,Rate!$A$4:$A$25,0),MATCH('Line&amp;Pheonix'!L3260,Rate!$B$3:$M$3,0))*O3260*0.8,INDEX(Rate!$B$4:$M$25,MATCH('Line&amp;Pheonix'!N3260,Rate!$A$4:$A$25,0),MATCH('Line&amp;Pheonix'!L3260,Rate!$B$3:$M$3,0))*O3260)),"")</f>
        <v/>
      </c>
      <c r="T3260" s="42" t="str">
        <f t="shared" si="160"/>
        <v/>
      </c>
    </row>
    <row r="3261" spans="16:20">
      <c r="P3261" s="41" t="str">
        <f t="shared" si="158"/>
        <v/>
      </c>
      <c r="Q3261" s="41" t="str">
        <f t="shared" si="159"/>
        <v/>
      </c>
      <c r="R3261" s="41" t="str">
        <f>IFERROR(IF(K3261="handling and wharfage",SUM(P3261:Q3261),IF(OR(K3261="tank",K3261="car",K3261="boat"),INDEX(Rate!$B$4:$M$25,MATCH('Line&amp;Pheonix'!N3261,Rate!$A$4:$A$25,0),MATCH('Line&amp;Pheonix'!L3261,Rate!$B$3:$M$3,0))*O3261*0.8,INDEX(Rate!$B$4:$M$25,MATCH('Line&amp;Pheonix'!N3261,Rate!$A$4:$A$25,0),MATCH('Line&amp;Pheonix'!L3261,Rate!$B$3:$M$3,0))*O3261)),"")</f>
        <v/>
      </c>
      <c r="T3261" s="42" t="str">
        <f t="shared" si="160"/>
        <v/>
      </c>
    </row>
    <row r="3262" spans="16:20">
      <c r="P3262" s="41" t="str">
        <f t="shared" si="158"/>
        <v/>
      </c>
      <c r="Q3262" s="41" t="str">
        <f t="shared" si="159"/>
        <v/>
      </c>
      <c r="R3262" s="41" t="str">
        <f>IFERROR(IF(K3262="handling and wharfage",SUM(P3262:Q3262),IF(OR(K3262="tank",K3262="car",K3262="boat"),INDEX(Rate!$B$4:$M$25,MATCH('Line&amp;Pheonix'!N3262,Rate!$A$4:$A$25,0),MATCH('Line&amp;Pheonix'!L3262,Rate!$B$3:$M$3,0))*O3262*0.8,INDEX(Rate!$B$4:$M$25,MATCH('Line&amp;Pheonix'!N3262,Rate!$A$4:$A$25,0),MATCH('Line&amp;Pheonix'!L3262,Rate!$B$3:$M$3,0))*O3262)),"")</f>
        <v/>
      </c>
      <c r="T3262" s="42" t="str">
        <f t="shared" si="160"/>
        <v/>
      </c>
    </row>
    <row r="3263" spans="16:20">
      <c r="P3263" s="41" t="str">
        <f t="shared" si="158"/>
        <v/>
      </c>
      <c r="Q3263" s="41" t="str">
        <f t="shared" si="159"/>
        <v/>
      </c>
      <c r="R3263" s="41" t="str">
        <f>IFERROR(IF(K3263="handling and wharfage",SUM(P3263:Q3263),IF(OR(K3263="tank",K3263="car",K3263="boat"),INDEX(Rate!$B$4:$M$25,MATCH('Line&amp;Pheonix'!N3263,Rate!$A$4:$A$25,0),MATCH('Line&amp;Pheonix'!L3263,Rate!$B$3:$M$3,0))*O3263*0.8,INDEX(Rate!$B$4:$M$25,MATCH('Line&amp;Pheonix'!N3263,Rate!$A$4:$A$25,0),MATCH('Line&amp;Pheonix'!L3263,Rate!$B$3:$M$3,0))*O3263)),"")</f>
        <v/>
      </c>
      <c r="T3263" s="42" t="str">
        <f t="shared" si="160"/>
        <v/>
      </c>
    </row>
    <row r="3264" spans="16:20">
      <c r="P3264" s="41" t="str">
        <f t="shared" si="158"/>
        <v/>
      </c>
      <c r="Q3264" s="41" t="str">
        <f t="shared" si="159"/>
        <v/>
      </c>
      <c r="R3264" s="41" t="str">
        <f>IFERROR(IF(K3264="handling and wharfage",SUM(P3264:Q3264),IF(OR(K3264="tank",K3264="car",K3264="boat"),INDEX(Rate!$B$4:$M$25,MATCH('Line&amp;Pheonix'!N3264,Rate!$A$4:$A$25,0),MATCH('Line&amp;Pheonix'!L3264,Rate!$B$3:$M$3,0))*O3264*0.8,INDEX(Rate!$B$4:$M$25,MATCH('Line&amp;Pheonix'!N3264,Rate!$A$4:$A$25,0),MATCH('Line&amp;Pheonix'!L3264,Rate!$B$3:$M$3,0))*O3264)),"")</f>
        <v/>
      </c>
      <c r="T3264" s="42" t="str">
        <f t="shared" si="160"/>
        <v/>
      </c>
    </row>
    <row r="3265" spans="16:20">
      <c r="P3265" s="41" t="str">
        <f t="shared" si="158"/>
        <v/>
      </c>
      <c r="Q3265" s="41" t="str">
        <f t="shared" si="159"/>
        <v/>
      </c>
      <c r="R3265" s="41" t="str">
        <f>IFERROR(IF(K3265="handling and wharfage",SUM(P3265:Q3265),IF(OR(K3265="tank",K3265="car",K3265="boat"),INDEX(Rate!$B$4:$M$25,MATCH('Line&amp;Pheonix'!N3265,Rate!$A$4:$A$25,0),MATCH('Line&amp;Pheonix'!L3265,Rate!$B$3:$M$3,0))*O3265*0.8,INDEX(Rate!$B$4:$M$25,MATCH('Line&amp;Pheonix'!N3265,Rate!$A$4:$A$25,0),MATCH('Line&amp;Pheonix'!L3265,Rate!$B$3:$M$3,0))*O3265)),"")</f>
        <v/>
      </c>
      <c r="T3265" s="42" t="str">
        <f t="shared" si="160"/>
        <v/>
      </c>
    </row>
    <row r="3266" spans="16:20">
      <c r="P3266" s="41" t="str">
        <f t="shared" si="158"/>
        <v/>
      </c>
      <c r="Q3266" s="41" t="str">
        <f t="shared" si="159"/>
        <v/>
      </c>
      <c r="R3266" s="41" t="str">
        <f>IFERROR(IF(K3266="handling and wharfage",SUM(P3266:Q3266),IF(OR(K3266="tank",K3266="car",K3266="boat"),INDEX(Rate!$B$4:$M$25,MATCH('Line&amp;Pheonix'!N3266,Rate!$A$4:$A$25,0),MATCH('Line&amp;Pheonix'!L3266,Rate!$B$3:$M$3,0))*O3266*0.8,INDEX(Rate!$B$4:$M$25,MATCH('Line&amp;Pheonix'!N3266,Rate!$A$4:$A$25,0),MATCH('Line&amp;Pheonix'!L3266,Rate!$B$3:$M$3,0))*O3266)),"")</f>
        <v/>
      </c>
      <c r="T3266" s="42" t="str">
        <f t="shared" si="160"/>
        <v/>
      </c>
    </row>
    <row r="3267" spans="16:20">
      <c r="P3267" s="41" t="str">
        <f t="shared" si="158"/>
        <v/>
      </c>
      <c r="Q3267" s="41" t="str">
        <f t="shared" si="159"/>
        <v/>
      </c>
      <c r="R3267" s="41" t="str">
        <f>IFERROR(IF(K3267="handling and wharfage",SUM(P3267:Q3267),IF(OR(K3267="tank",K3267="car",K3267="boat"),INDEX(Rate!$B$4:$M$25,MATCH('Line&amp;Pheonix'!N3267,Rate!$A$4:$A$25,0),MATCH('Line&amp;Pheonix'!L3267,Rate!$B$3:$M$3,0))*O3267*0.8,INDEX(Rate!$B$4:$M$25,MATCH('Line&amp;Pheonix'!N3267,Rate!$A$4:$A$25,0),MATCH('Line&amp;Pheonix'!L3267,Rate!$B$3:$M$3,0))*O3267)),"")</f>
        <v/>
      </c>
      <c r="T3267" s="42" t="str">
        <f t="shared" si="160"/>
        <v/>
      </c>
    </row>
    <row r="3268" spans="16:20">
      <c r="P3268" s="41" t="str">
        <f t="shared" si="158"/>
        <v/>
      </c>
      <c r="Q3268" s="41" t="str">
        <f t="shared" si="159"/>
        <v/>
      </c>
      <c r="R3268" s="41" t="str">
        <f>IFERROR(IF(K3268="handling and wharfage",SUM(P3268:Q3268),IF(OR(K3268="tank",K3268="car",K3268="boat"),INDEX(Rate!$B$4:$M$25,MATCH('Line&amp;Pheonix'!N3268,Rate!$A$4:$A$25,0),MATCH('Line&amp;Pheonix'!L3268,Rate!$B$3:$M$3,0))*O3268*0.8,INDEX(Rate!$B$4:$M$25,MATCH('Line&amp;Pheonix'!N3268,Rate!$A$4:$A$25,0),MATCH('Line&amp;Pheonix'!L3268,Rate!$B$3:$M$3,0))*O3268)),"")</f>
        <v/>
      </c>
      <c r="T3268" s="42" t="str">
        <f t="shared" si="160"/>
        <v/>
      </c>
    </row>
    <row r="3269" spans="16:20">
      <c r="P3269" s="41" t="str">
        <f t="shared" si="158"/>
        <v/>
      </c>
      <c r="Q3269" s="41" t="str">
        <f t="shared" si="159"/>
        <v/>
      </c>
      <c r="R3269" s="41" t="str">
        <f>IFERROR(IF(K3269="handling and wharfage",SUM(P3269:Q3269),IF(OR(K3269="tank",K3269="car",K3269="boat"),INDEX(Rate!$B$4:$M$25,MATCH('Line&amp;Pheonix'!N3269,Rate!$A$4:$A$25,0),MATCH('Line&amp;Pheonix'!L3269,Rate!$B$3:$M$3,0))*O3269*0.8,INDEX(Rate!$B$4:$M$25,MATCH('Line&amp;Pheonix'!N3269,Rate!$A$4:$A$25,0),MATCH('Line&amp;Pheonix'!L3269,Rate!$B$3:$M$3,0))*O3269)),"")</f>
        <v/>
      </c>
      <c r="T3269" s="42" t="str">
        <f t="shared" si="160"/>
        <v/>
      </c>
    </row>
    <row r="3270" spans="16:20">
      <c r="P3270" s="41" t="str">
        <f t="shared" si="158"/>
        <v/>
      </c>
      <c r="Q3270" s="41" t="str">
        <f t="shared" si="159"/>
        <v/>
      </c>
      <c r="R3270" s="41" t="str">
        <f>IFERROR(IF(K3270="handling and wharfage",SUM(P3270:Q3270),IF(OR(K3270="tank",K3270="car",K3270="boat"),INDEX(Rate!$B$4:$M$25,MATCH('Line&amp;Pheonix'!N3270,Rate!$A$4:$A$25,0),MATCH('Line&amp;Pheonix'!L3270,Rate!$B$3:$M$3,0))*O3270*0.8,INDEX(Rate!$B$4:$M$25,MATCH('Line&amp;Pheonix'!N3270,Rate!$A$4:$A$25,0),MATCH('Line&amp;Pheonix'!L3270,Rate!$B$3:$M$3,0))*O3270)),"")</f>
        <v/>
      </c>
      <c r="T3270" s="42" t="str">
        <f t="shared" si="160"/>
        <v/>
      </c>
    </row>
    <row r="3271" spans="16:20">
      <c r="P3271" s="41" t="str">
        <f t="shared" si="158"/>
        <v/>
      </c>
      <c r="Q3271" s="41" t="str">
        <f t="shared" si="159"/>
        <v/>
      </c>
      <c r="R3271" s="41" t="str">
        <f>IFERROR(IF(K3271="handling and wharfage",SUM(P3271:Q3271),IF(OR(K3271="tank",K3271="car",K3271="boat"),INDEX(Rate!$B$4:$M$25,MATCH('Line&amp;Pheonix'!N3271,Rate!$A$4:$A$25,0),MATCH('Line&amp;Pheonix'!L3271,Rate!$B$3:$M$3,0))*O3271*0.8,INDEX(Rate!$B$4:$M$25,MATCH('Line&amp;Pheonix'!N3271,Rate!$A$4:$A$25,0),MATCH('Line&amp;Pheonix'!L3271,Rate!$B$3:$M$3,0))*O3271)),"")</f>
        <v/>
      </c>
      <c r="T3271" s="42" t="str">
        <f t="shared" si="160"/>
        <v/>
      </c>
    </row>
    <row r="3272" spans="16:20">
      <c r="P3272" s="41" t="str">
        <f t="shared" si="158"/>
        <v/>
      </c>
      <c r="Q3272" s="41" t="str">
        <f t="shared" si="159"/>
        <v/>
      </c>
      <c r="R3272" s="41" t="str">
        <f>IFERROR(IF(K3272="handling and wharfage",SUM(P3272:Q3272),IF(OR(K3272="tank",K3272="car",K3272="boat"),INDEX(Rate!$B$4:$M$25,MATCH('Line&amp;Pheonix'!N3272,Rate!$A$4:$A$25,0),MATCH('Line&amp;Pheonix'!L3272,Rate!$B$3:$M$3,0))*O3272*0.8,INDEX(Rate!$B$4:$M$25,MATCH('Line&amp;Pheonix'!N3272,Rate!$A$4:$A$25,0),MATCH('Line&amp;Pheonix'!L3272,Rate!$B$3:$M$3,0))*O3272)),"")</f>
        <v/>
      </c>
      <c r="T3272" s="42" t="str">
        <f t="shared" si="160"/>
        <v/>
      </c>
    </row>
    <row r="3273" spans="16:20">
      <c r="P3273" s="41" t="str">
        <f t="shared" si="158"/>
        <v/>
      </c>
      <c r="Q3273" s="41" t="str">
        <f t="shared" si="159"/>
        <v/>
      </c>
      <c r="R3273" s="41" t="str">
        <f>IFERROR(IF(K3273="handling and wharfage",SUM(P3273:Q3273),IF(OR(K3273="tank",K3273="car",K3273="boat"),INDEX(Rate!$B$4:$M$25,MATCH('Line&amp;Pheonix'!N3273,Rate!$A$4:$A$25,0),MATCH('Line&amp;Pheonix'!L3273,Rate!$B$3:$M$3,0))*O3273*0.8,INDEX(Rate!$B$4:$M$25,MATCH('Line&amp;Pheonix'!N3273,Rate!$A$4:$A$25,0),MATCH('Line&amp;Pheonix'!L3273,Rate!$B$3:$M$3,0))*O3273)),"")</f>
        <v/>
      </c>
      <c r="T3273" s="42" t="str">
        <f t="shared" si="160"/>
        <v/>
      </c>
    </row>
    <row r="3274" spans="16:20">
      <c r="P3274" s="41" t="str">
        <f t="shared" si="158"/>
        <v/>
      </c>
      <c r="Q3274" s="41" t="str">
        <f t="shared" si="159"/>
        <v/>
      </c>
      <c r="R3274" s="41" t="str">
        <f>IFERROR(IF(K3274="handling and wharfage",SUM(P3274:Q3274),IF(OR(K3274="tank",K3274="car",K3274="boat"),INDEX(Rate!$B$4:$M$25,MATCH('Line&amp;Pheonix'!N3274,Rate!$A$4:$A$25,0),MATCH('Line&amp;Pheonix'!L3274,Rate!$B$3:$M$3,0))*O3274*0.8,INDEX(Rate!$B$4:$M$25,MATCH('Line&amp;Pheonix'!N3274,Rate!$A$4:$A$25,0),MATCH('Line&amp;Pheonix'!L3274,Rate!$B$3:$M$3,0))*O3274)),"")</f>
        <v/>
      </c>
      <c r="T3274" s="42" t="str">
        <f t="shared" si="160"/>
        <v/>
      </c>
    </row>
    <row r="3275" spans="16:20">
      <c r="P3275" s="41" t="str">
        <f t="shared" si="158"/>
        <v/>
      </c>
      <c r="Q3275" s="41" t="str">
        <f t="shared" si="159"/>
        <v/>
      </c>
      <c r="R3275" s="41" t="str">
        <f>IFERROR(IF(K3275="handling and wharfage",SUM(P3275:Q3275),IF(OR(K3275="tank",K3275="car",K3275="boat"),INDEX(Rate!$B$4:$M$25,MATCH('Line&amp;Pheonix'!N3275,Rate!$A$4:$A$25,0),MATCH('Line&amp;Pheonix'!L3275,Rate!$B$3:$M$3,0))*O3275*0.8,INDEX(Rate!$B$4:$M$25,MATCH('Line&amp;Pheonix'!N3275,Rate!$A$4:$A$25,0),MATCH('Line&amp;Pheonix'!L3275,Rate!$B$3:$M$3,0))*O3275)),"")</f>
        <v/>
      </c>
      <c r="T3275" s="42" t="str">
        <f t="shared" si="160"/>
        <v/>
      </c>
    </row>
    <row r="3276" spans="16:20">
      <c r="P3276" s="41" t="str">
        <f t="shared" si="158"/>
        <v/>
      </c>
      <c r="Q3276" s="41" t="str">
        <f t="shared" si="159"/>
        <v/>
      </c>
      <c r="R3276" s="41" t="str">
        <f>IFERROR(IF(K3276="handling and wharfage",SUM(P3276:Q3276),IF(OR(K3276="tank",K3276="car",K3276="boat"),INDEX(Rate!$B$4:$M$25,MATCH('Line&amp;Pheonix'!N3276,Rate!$A$4:$A$25,0),MATCH('Line&amp;Pheonix'!L3276,Rate!$B$3:$M$3,0))*O3276*0.8,INDEX(Rate!$B$4:$M$25,MATCH('Line&amp;Pheonix'!N3276,Rate!$A$4:$A$25,0),MATCH('Line&amp;Pheonix'!L3276,Rate!$B$3:$M$3,0))*O3276)),"")</f>
        <v/>
      </c>
      <c r="T3276" s="42" t="str">
        <f t="shared" si="160"/>
        <v/>
      </c>
    </row>
    <row r="3277" spans="16:20">
      <c r="P3277" s="41" t="str">
        <f t="shared" si="158"/>
        <v/>
      </c>
      <c r="Q3277" s="41" t="str">
        <f t="shared" si="159"/>
        <v/>
      </c>
      <c r="R3277" s="41" t="str">
        <f>IFERROR(IF(K3277="handling and wharfage",SUM(P3277:Q3277),IF(OR(K3277="tank",K3277="car",K3277="boat"),INDEX(Rate!$B$4:$M$25,MATCH('Line&amp;Pheonix'!N3277,Rate!$A$4:$A$25,0),MATCH('Line&amp;Pheonix'!L3277,Rate!$B$3:$M$3,0))*O3277*0.8,INDEX(Rate!$B$4:$M$25,MATCH('Line&amp;Pheonix'!N3277,Rate!$A$4:$A$25,0),MATCH('Line&amp;Pheonix'!L3277,Rate!$B$3:$M$3,0))*O3277)),"")</f>
        <v/>
      </c>
      <c r="T3277" s="42" t="str">
        <f t="shared" si="160"/>
        <v/>
      </c>
    </row>
    <row r="3278" spans="16:20">
      <c r="P3278" s="41" t="str">
        <f t="shared" si="158"/>
        <v/>
      </c>
      <c r="Q3278" s="41" t="str">
        <f t="shared" si="159"/>
        <v/>
      </c>
      <c r="R3278" s="41" t="str">
        <f>IFERROR(IF(K3278="handling and wharfage",SUM(P3278:Q3278),IF(OR(K3278="tank",K3278="car",K3278="boat"),INDEX(Rate!$B$4:$M$25,MATCH('Line&amp;Pheonix'!N3278,Rate!$A$4:$A$25,0),MATCH('Line&amp;Pheonix'!L3278,Rate!$B$3:$M$3,0))*O3278*0.8,INDEX(Rate!$B$4:$M$25,MATCH('Line&amp;Pheonix'!N3278,Rate!$A$4:$A$25,0),MATCH('Line&amp;Pheonix'!L3278,Rate!$B$3:$M$3,0))*O3278)),"")</f>
        <v/>
      </c>
      <c r="T3278" s="42" t="str">
        <f t="shared" si="160"/>
        <v/>
      </c>
    </row>
    <row r="3279" spans="16:20">
      <c r="P3279" s="41" t="str">
        <f t="shared" si="158"/>
        <v/>
      </c>
      <c r="Q3279" s="41" t="str">
        <f t="shared" si="159"/>
        <v/>
      </c>
      <c r="R3279" s="41" t="str">
        <f>IFERROR(IF(K3279="handling and wharfage",SUM(P3279:Q3279),IF(OR(K3279="tank",K3279="car",K3279="boat"),INDEX(Rate!$B$4:$M$25,MATCH('Line&amp;Pheonix'!N3279,Rate!$A$4:$A$25,0),MATCH('Line&amp;Pheonix'!L3279,Rate!$B$3:$M$3,0))*O3279*0.8,INDEX(Rate!$B$4:$M$25,MATCH('Line&amp;Pheonix'!N3279,Rate!$A$4:$A$25,0),MATCH('Line&amp;Pheonix'!L3279,Rate!$B$3:$M$3,0))*O3279)),"")</f>
        <v/>
      </c>
      <c r="T3279" s="42" t="str">
        <f t="shared" si="160"/>
        <v/>
      </c>
    </row>
    <row r="3280" spans="16:20">
      <c r="P3280" s="41" t="str">
        <f t="shared" si="158"/>
        <v/>
      </c>
      <c r="Q3280" s="41" t="str">
        <f t="shared" si="159"/>
        <v/>
      </c>
      <c r="R3280" s="41" t="str">
        <f>IFERROR(IF(K3280="handling and wharfage",SUM(P3280:Q3280),IF(OR(K3280="tank",K3280="car",K3280="boat"),INDEX(Rate!$B$4:$M$25,MATCH('Line&amp;Pheonix'!N3280,Rate!$A$4:$A$25,0),MATCH('Line&amp;Pheonix'!L3280,Rate!$B$3:$M$3,0))*O3280*0.8,INDEX(Rate!$B$4:$M$25,MATCH('Line&amp;Pheonix'!N3280,Rate!$A$4:$A$25,0),MATCH('Line&amp;Pheonix'!L3280,Rate!$B$3:$M$3,0))*O3280)),"")</f>
        <v/>
      </c>
      <c r="T3280" s="42" t="str">
        <f t="shared" si="160"/>
        <v/>
      </c>
    </row>
    <row r="3281" spans="16:20">
      <c r="P3281" s="41" t="str">
        <f t="shared" si="158"/>
        <v/>
      </c>
      <c r="Q3281" s="41" t="str">
        <f t="shared" si="159"/>
        <v/>
      </c>
      <c r="R3281" s="41" t="str">
        <f>IFERROR(IF(K3281="handling and wharfage",SUM(P3281:Q3281),IF(OR(K3281="tank",K3281="car",K3281="boat"),INDEX(Rate!$B$4:$M$25,MATCH('Line&amp;Pheonix'!N3281,Rate!$A$4:$A$25,0),MATCH('Line&amp;Pheonix'!L3281,Rate!$B$3:$M$3,0))*O3281*0.8,INDEX(Rate!$B$4:$M$25,MATCH('Line&amp;Pheonix'!N3281,Rate!$A$4:$A$25,0),MATCH('Line&amp;Pheonix'!L3281,Rate!$B$3:$M$3,0))*O3281)),"")</f>
        <v/>
      </c>
      <c r="T3281" s="42" t="str">
        <f t="shared" si="160"/>
        <v/>
      </c>
    </row>
    <row r="3282" spans="16:20">
      <c r="P3282" s="41" t="str">
        <f t="shared" si="158"/>
        <v/>
      </c>
      <c r="Q3282" s="41" t="str">
        <f t="shared" si="159"/>
        <v/>
      </c>
      <c r="R3282" s="41" t="str">
        <f>IFERROR(IF(K3282="handling and wharfage",SUM(P3282:Q3282),IF(OR(K3282="tank",K3282="car",K3282="boat"),INDEX(Rate!$B$4:$M$25,MATCH('Line&amp;Pheonix'!N3282,Rate!$A$4:$A$25,0),MATCH('Line&amp;Pheonix'!L3282,Rate!$B$3:$M$3,0))*O3282*0.8,INDEX(Rate!$B$4:$M$25,MATCH('Line&amp;Pheonix'!N3282,Rate!$A$4:$A$25,0),MATCH('Line&amp;Pheonix'!L3282,Rate!$B$3:$M$3,0))*O3282)),"")</f>
        <v/>
      </c>
      <c r="T3282" s="42" t="str">
        <f t="shared" si="160"/>
        <v/>
      </c>
    </row>
    <row r="3283" spans="16:20">
      <c r="P3283" s="41" t="str">
        <f t="shared" si="158"/>
        <v/>
      </c>
      <c r="Q3283" s="41" t="str">
        <f t="shared" si="159"/>
        <v/>
      </c>
      <c r="R3283" s="41" t="str">
        <f>IFERROR(IF(K3283="handling and wharfage",SUM(P3283:Q3283),IF(OR(K3283="tank",K3283="car",K3283="boat"),INDEX(Rate!$B$4:$M$25,MATCH('Line&amp;Pheonix'!N3283,Rate!$A$4:$A$25,0),MATCH('Line&amp;Pheonix'!L3283,Rate!$B$3:$M$3,0))*O3283*0.8,INDEX(Rate!$B$4:$M$25,MATCH('Line&amp;Pheonix'!N3283,Rate!$A$4:$A$25,0),MATCH('Line&amp;Pheonix'!L3283,Rate!$B$3:$M$3,0))*O3283)),"")</f>
        <v/>
      </c>
      <c r="T3283" s="42" t="str">
        <f t="shared" si="160"/>
        <v/>
      </c>
    </row>
    <row r="3284" spans="16:20">
      <c r="P3284" s="41" t="str">
        <f t="shared" si="158"/>
        <v/>
      </c>
      <c r="Q3284" s="41" t="str">
        <f t="shared" si="159"/>
        <v/>
      </c>
      <c r="R3284" s="41" t="str">
        <f>IFERROR(IF(K3284="handling and wharfage",SUM(P3284:Q3284),IF(OR(K3284="tank",K3284="car",K3284="boat"),INDEX(Rate!$B$4:$M$25,MATCH('Line&amp;Pheonix'!N3284,Rate!$A$4:$A$25,0),MATCH('Line&amp;Pheonix'!L3284,Rate!$B$3:$M$3,0))*O3284*0.8,INDEX(Rate!$B$4:$M$25,MATCH('Line&amp;Pheonix'!N3284,Rate!$A$4:$A$25,0),MATCH('Line&amp;Pheonix'!L3284,Rate!$B$3:$M$3,0))*O3284)),"")</f>
        <v/>
      </c>
      <c r="T3284" s="42" t="str">
        <f t="shared" si="160"/>
        <v/>
      </c>
    </row>
    <row r="3285" spans="16:20">
      <c r="P3285" s="41" t="str">
        <f t="shared" si="158"/>
        <v/>
      </c>
      <c r="Q3285" s="41" t="str">
        <f t="shared" si="159"/>
        <v/>
      </c>
      <c r="R3285" s="41" t="str">
        <f>IFERROR(IF(K3285="handling and wharfage",SUM(P3285:Q3285),IF(OR(K3285="tank",K3285="car",K3285="boat"),INDEX(Rate!$B$4:$M$25,MATCH('Line&amp;Pheonix'!N3285,Rate!$A$4:$A$25,0),MATCH('Line&amp;Pheonix'!L3285,Rate!$B$3:$M$3,0))*O3285*0.8,INDEX(Rate!$B$4:$M$25,MATCH('Line&amp;Pheonix'!N3285,Rate!$A$4:$A$25,0),MATCH('Line&amp;Pheonix'!L3285,Rate!$B$3:$M$3,0))*O3285)),"")</f>
        <v/>
      </c>
      <c r="T3285" s="42" t="str">
        <f t="shared" si="160"/>
        <v/>
      </c>
    </row>
    <row r="3286" spans="16:20">
      <c r="P3286" s="41" t="str">
        <f t="shared" si="158"/>
        <v/>
      </c>
      <c r="Q3286" s="41" t="str">
        <f t="shared" si="159"/>
        <v/>
      </c>
      <c r="R3286" s="41" t="str">
        <f>IFERROR(IF(K3286="handling and wharfage",SUM(P3286:Q3286),IF(OR(K3286="tank",K3286="car",K3286="boat"),INDEX(Rate!$B$4:$M$25,MATCH('Line&amp;Pheonix'!N3286,Rate!$A$4:$A$25,0),MATCH('Line&amp;Pheonix'!L3286,Rate!$B$3:$M$3,0))*O3286*0.8,INDEX(Rate!$B$4:$M$25,MATCH('Line&amp;Pheonix'!N3286,Rate!$A$4:$A$25,0),MATCH('Line&amp;Pheonix'!L3286,Rate!$B$3:$M$3,0))*O3286)),"")</f>
        <v/>
      </c>
      <c r="T3286" s="42" t="str">
        <f t="shared" si="160"/>
        <v/>
      </c>
    </row>
    <row r="3287" spans="16:20">
      <c r="P3287" s="41" t="str">
        <f t="shared" si="158"/>
        <v/>
      </c>
      <c r="Q3287" s="41" t="str">
        <f t="shared" si="159"/>
        <v/>
      </c>
      <c r="R3287" s="41" t="str">
        <f>IFERROR(IF(K3287="handling and wharfage",SUM(P3287:Q3287),IF(OR(K3287="tank",K3287="car",K3287="boat"),INDEX(Rate!$B$4:$M$25,MATCH('Line&amp;Pheonix'!N3287,Rate!$A$4:$A$25,0),MATCH('Line&amp;Pheonix'!L3287,Rate!$B$3:$M$3,0))*O3287*0.8,INDEX(Rate!$B$4:$M$25,MATCH('Line&amp;Pheonix'!N3287,Rate!$A$4:$A$25,0),MATCH('Line&amp;Pheonix'!L3287,Rate!$B$3:$M$3,0))*O3287)),"")</f>
        <v/>
      </c>
      <c r="T3287" s="42" t="str">
        <f t="shared" si="160"/>
        <v/>
      </c>
    </row>
    <row r="3288" spans="16:20">
      <c r="P3288" s="41" t="str">
        <f t="shared" si="158"/>
        <v/>
      </c>
      <c r="Q3288" s="41" t="str">
        <f t="shared" si="159"/>
        <v/>
      </c>
      <c r="R3288" s="41" t="str">
        <f>IFERROR(IF(K3288="handling and wharfage",SUM(P3288:Q3288),IF(OR(K3288="tank",K3288="car",K3288="boat"),INDEX(Rate!$B$4:$M$25,MATCH('Line&amp;Pheonix'!N3288,Rate!$A$4:$A$25,0),MATCH('Line&amp;Pheonix'!L3288,Rate!$B$3:$M$3,0))*O3288*0.8,INDEX(Rate!$B$4:$M$25,MATCH('Line&amp;Pheonix'!N3288,Rate!$A$4:$A$25,0),MATCH('Line&amp;Pheonix'!L3288,Rate!$B$3:$M$3,0))*O3288)),"")</f>
        <v/>
      </c>
      <c r="T3288" s="42" t="str">
        <f t="shared" si="160"/>
        <v/>
      </c>
    </row>
    <row r="3289" spans="16:20">
      <c r="P3289" s="41" t="str">
        <f t="shared" si="158"/>
        <v/>
      </c>
      <c r="Q3289" s="41" t="str">
        <f t="shared" si="159"/>
        <v/>
      </c>
      <c r="R3289" s="41" t="str">
        <f>IFERROR(IF(K3289="handling and wharfage",SUM(P3289:Q3289),IF(OR(K3289="tank",K3289="car",K3289="boat"),INDEX(Rate!$B$4:$M$25,MATCH('Line&amp;Pheonix'!N3289,Rate!$A$4:$A$25,0),MATCH('Line&amp;Pheonix'!L3289,Rate!$B$3:$M$3,0))*O3289*0.8,INDEX(Rate!$B$4:$M$25,MATCH('Line&amp;Pheonix'!N3289,Rate!$A$4:$A$25,0),MATCH('Line&amp;Pheonix'!L3289,Rate!$B$3:$M$3,0))*O3289)),"")</f>
        <v/>
      </c>
      <c r="T3289" s="42" t="str">
        <f t="shared" si="160"/>
        <v/>
      </c>
    </row>
    <row r="3290" spans="16:20">
      <c r="P3290" s="41" t="str">
        <f t="shared" si="158"/>
        <v/>
      </c>
      <c r="Q3290" s="41" t="str">
        <f t="shared" si="159"/>
        <v/>
      </c>
      <c r="R3290" s="41" t="str">
        <f>IFERROR(IF(K3290="handling and wharfage",SUM(P3290:Q3290),IF(OR(K3290="tank",K3290="car",K3290="boat"),INDEX(Rate!$B$4:$M$25,MATCH('Line&amp;Pheonix'!N3290,Rate!$A$4:$A$25,0),MATCH('Line&amp;Pheonix'!L3290,Rate!$B$3:$M$3,0))*O3290*0.8,INDEX(Rate!$B$4:$M$25,MATCH('Line&amp;Pheonix'!N3290,Rate!$A$4:$A$25,0),MATCH('Line&amp;Pheonix'!L3290,Rate!$B$3:$M$3,0))*O3290)),"")</f>
        <v/>
      </c>
      <c r="T3290" s="42" t="str">
        <f t="shared" si="160"/>
        <v/>
      </c>
    </row>
    <row r="3291" spans="16:20">
      <c r="P3291" s="41" t="str">
        <f t="shared" si="158"/>
        <v/>
      </c>
      <c r="Q3291" s="41" t="str">
        <f t="shared" si="159"/>
        <v/>
      </c>
      <c r="R3291" s="41" t="str">
        <f>IFERROR(IF(K3291="handling and wharfage",SUM(P3291:Q3291),IF(OR(K3291="tank",K3291="car",K3291="boat"),INDEX(Rate!$B$4:$M$25,MATCH('Line&amp;Pheonix'!N3291,Rate!$A$4:$A$25,0),MATCH('Line&amp;Pheonix'!L3291,Rate!$B$3:$M$3,0))*O3291*0.8,INDEX(Rate!$B$4:$M$25,MATCH('Line&amp;Pheonix'!N3291,Rate!$A$4:$A$25,0),MATCH('Line&amp;Pheonix'!L3291,Rate!$B$3:$M$3,0))*O3291)),"")</f>
        <v/>
      </c>
      <c r="T3291" s="42" t="str">
        <f t="shared" si="160"/>
        <v/>
      </c>
    </row>
    <row r="3292" spans="16:20">
      <c r="P3292" s="41" t="str">
        <f t="shared" si="158"/>
        <v/>
      </c>
      <c r="Q3292" s="41" t="str">
        <f t="shared" si="159"/>
        <v/>
      </c>
      <c r="R3292" s="41" t="str">
        <f>IFERROR(IF(K3292="handling and wharfage",SUM(P3292:Q3292),IF(OR(K3292="tank",K3292="car",K3292="boat"),INDEX(Rate!$B$4:$M$25,MATCH('Line&amp;Pheonix'!N3292,Rate!$A$4:$A$25,0),MATCH('Line&amp;Pheonix'!L3292,Rate!$B$3:$M$3,0))*O3292*0.8,INDEX(Rate!$B$4:$M$25,MATCH('Line&amp;Pheonix'!N3292,Rate!$A$4:$A$25,0),MATCH('Line&amp;Pheonix'!L3292,Rate!$B$3:$M$3,0))*O3292)),"")</f>
        <v/>
      </c>
      <c r="T3292" s="42" t="str">
        <f t="shared" si="160"/>
        <v/>
      </c>
    </row>
    <row r="3293" spans="16:20">
      <c r="P3293" s="41" t="str">
        <f t="shared" si="158"/>
        <v/>
      </c>
      <c r="Q3293" s="41" t="str">
        <f t="shared" si="159"/>
        <v/>
      </c>
      <c r="R3293" s="41" t="str">
        <f>IFERROR(IF(K3293="handling and wharfage",SUM(P3293:Q3293),IF(OR(K3293="tank",K3293="car",K3293="boat"),INDEX(Rate!$B$4:$M$25,MATCH('Line&amp;Pheonix'!N3293,Rate!$A$4:$A$25,0),MATCH('Line&amp;Pheonix'!L3293,Rate!$B$3:$M$3,0))*O3293*0.8,INDEX(Rate!$B$4:$M$25,MATCH('Line&amp;Pheonix'!N3293,Rate!$A$4:$A$25,0),MATCH('Line&amp;Pheonix'!L3293,Rate!$B$3:$M$3,0))*O3293)),"")</f>
        <v/>
      </c>
      <c r="T3293" s="42" t="str">
        <f t="shared" si="160"/>
        <v/>
      </c>
    </row>
    <row r="3294" spans="16:20">
      <c r="P3294" s="41" t="str">
        <f t="shared" si="158"/>
        <v/>
      </c>
      <c r="Q3294" s="41" t="str">
        <f t="shared" si="159"/>
        <v/>
      </c>
      <c r="R3294" s="41" t="str">
        <f>IFERROR(IF(K3294="handling and wharfage",SUM(P3294:Q3294),IF(OR(K3294="tank",K3294="car",K3294="boat"),INDEX(Rate!$B$4:$M$25,MATCH('Line&amp;Pheonix'!N3294,Rate!$A$4:$A$25,0),MATCH('Line&amp;Pheonix'!L3294,Rate!$B$3:$M$3,0))*O3294*0.8,INDEX(Rate!$B$4:$M$25,MATCH('Line&amp;Pheonix'!N3294,Rate!$A$4:$A$25,0),MATCH('Line&amp;Pheonix'!L3294,Rate!$B$3:$M$3,0))*O3294)),"")</f>
        <v/>
      </c>
      <c r="T3294" s="42" t="str">
        <f t="shared" si="160"/>
        <v/>
      </c>
    </row>
    <row r="3295" spans="16:20">
      <c r="P3295" s="41" t="str">
        <f t="shared" si="158"/>
        <v/>
      </c>
      <c r="Q3295" s="41" t="str">
        <f t="shared" si="159"/>
        <v/>
      </c>
      <c r="R3295" s="41" t="str">
        <f>IFERROR(IF(K3295="handling and wharfage",SUM(P3295:Q3295),IF(OR(K3295="tank",K3295="car",K3295="boat"),INDEX(Rate!$B$4:$M$25,MATCH('Line&amp;Pheonix'!N3295,Rate!$A$4:$A$25,0),MATCH('Line&amp;Pheonix'!L3295,Rate!$B$3:$M$3,0))*O3295*0.8,INDEX(Rate!$B$4:$M$25,MATCH('Line&amp;Pheonix'!N3295,Rate!$A$4:$A$25,0),MATCH('Line&amp;Pheonix'!L3295,Rate!$B$3:$M$3,0))*O3295)),"")</f>
        <v/>
      </c>
      <c r="T3295" s="42" t="str">
        <f t="shared" si="160"/>
        <v/>
      </c>
    </row>
    <row r="3296" spans="16:20">
      <c r="P3296" s="41" t="str">
        <f t="shared" si="158"/>
        <v/>
      </c>
      <c r="Q3296" s="41" t="str">
        <f t="shared" si="159"/>
        <v/>
      </c>
      <c r="R3296" s="41" t="str">
        <f>IFERROR(IF(K3296="handling and wharfage",SUM(P3296:Q3296),IF(OR(K3296="tank",K3296="car",K3296="boat"),INDEX(Rate!$B$4:$M$25,MATCH('Line&amp;Pheonix'!N3296,Rate!$A$4:$A$25,0),MATCH('Line&amp;Pheonix'!L3296,Rate!$B$3:$M$3,0))*O3296*0.8,INDEX(Rate!$B$4:$M$25,MATCH('Line&amp;Pheonix'!N3296,Rate!$A$4:$A$25,0),MATCH('Line&amp;Pheonix'!L3296,Rate!$B$3:$M$3,0))*O3296)),"")</f>
        <v/>
      </c>
      <c r="T3296" s="42" t="str">
        <f t="shared" si="160"/>
        <v/>
      </c>
    </row>
    <row r="3297" spans="16:20">
      <c r="P3297" s="41" t="str">
        <f t="shared" si="158"/>
        <v/>
      </c>
      <c r="Q3297" s="41" t="str">
        <f t="shared" si="159"/>
        <v/>
      </c>
      <c r="R3297" s="41" t="str">
        <f>IFERROR(IF(K3297="handling and wharfage",SUM(P3297:Q3297),IF(OR(K3297="tank",K3297="car",K3297="boat"),INDEX(Rate!$B$4:$M$25,MATCH('Line&amp;Pheonix'!N3297,Rate!$A$4:$A$25,0),MATCH('Line&amp;Pheonix'!L3297,Rate!$B$3:$M$3,0))*O3297*0.8,INDEX(Rate!$B$4:$M$25,MATCH('Line&amp;Pheonix'!N3297,Rate!$A$4:$A$25,0),MATCH('Line&amp;Pheonix'!L3297,Rate!$B$3:$M$3,0))*O3297)),"")</f>
        <v/>
      </c>
      <c r="T3297" s="42" t="str">
        <f t="shared" si="160"/>
        <v/>
      </c>
    </row>
    <row r="3298" spans="16:20">
      <c r="P3298" s="41" t="str">
        <f t="shared" si="158"/>
        <v/>
      </c>
      <c r="Q3298" s="41" t="str">
        <f t="shared" si="159"/>
        <v/>
      </c>
      <c r="R3298" s="41" t="str">
        <f>IFERROR(IF(K3298="handling and wharfage",SUM(P3298:Q3298),IF(OR(K3298="tank",K3298="car",K3298="boat"),INDEX(Rate!$B$4:$M$25,MATCH('Line&amp;Pheonix'!N3298,Rate!$A$4:$A$25,0),MATCH('Line&amp;Pheonix'!L3298,Rate!$B$3:$M$3,0))*O3298*0.8,INDEX(Rate!$B$4:$M$25,MATCH('Line&amp;Pheonix'!N3298,Rate!$A$4:$A$25,0),MATCH('Line&amp;Pheonix'!L3298,Rate!$B$3:$M$3,0))*O3298)),"")</f>
        <v/>
      </c>
      <c r="T3298" s="42" t="str">
        <f t="shared" si="160"/>
        <v/>
      </c>
    </row>
    <row r="3299" spans="16:20">
      <c r="P3299" s="41" t="str">
        <f t="shared" si="158"/>
        <v/>
      </c>
      <c r="Q3299" s="41" t="str">
        <f t="shared" si="159"/>
        <v/>
      </c>
      <c r="R3299" s="41" t="str">
        <f>IFERROR(IF(K3299="handling and wharfage",SUM(P3299:Q3299),IF(OR(K3299="tank",K3299="car",K3299="boat"),INDEX(Rate!$B$4:$M$25,MATCH('Line&amp;Pheonix'!N3299,Rate!$A$4:$A$25,0),MATCH('Line&amp;Pheonix'!L3299,Rate!$B$3:$M$3,0))*O3299*0.8,INDEX(Rate!$B$4:$M$25,MATCH('Line&amp;Pheonix'!N3299,Rate!$A$4:$A$25,0),MATCH('Line&amp;Pheonix'!L3299,Rate!$B$3:$M$3,0))*O3299)),"")</f>
        <v/>
      </c>
      <c r="T3299" s="42" t="str">
        <f t="shared" si="160"/>
        <v/>
      </c>
    </row>
    <row r="3300" spans="16:20">
      <c r="P3300" s="41" t="str">
        <f t="shared" si="158"/>
        <v/>
      </c>
      <c r="Q3300" s="41" t="str">
        <f t="shared" si="159"/>
        <v/>
      </c>
      <c r="R3300" s="41" t="str">
        <f>IFERROR(IF(K3300="handling and wharfage",SUM(P3300:Q3300),IF(OR(K3300="tank",K3300="car",K3300="boat"),INDEX(Rate!$B$4:$M$25,MATCH('Line&amp;Pheonix'!N3300,Rate!$A$4:$A$25,0),MATCH('Line&amp;Pheonix'!L3300,Rate!$B$3:$M$3,0))*O3300*0.8,INDEX(Rate!$B$4:$M$25,MATCH('Line&amp;Pheonix'!N3300,Rate!$A$4:$A$25,0),MATCH('Line&amp;Pheonix'!L3300,Rate!$B$3:$M$3,0))*O3300)),"")</f>
        <v/>
      </c>
      <c r="T3300" s="42" t="str">
        <f t="shared" si="160"/>
        <v/>
      </c>
    </row>
    <row r="3301" spans="16:20">
      <c r="P3301" s="41" t="str">
        <f t="shared" si="158"/>
        <v/>
      </c>
      <c r="Q3301" s="41" t="str">
        <f t="shared" si="159"/>
        <v/>
      </c>
      <c r="R3301" s="41" t="str">
        <f>IFERROR(IF(K3301="handling and wharfage",SUM(P3301:Q3301),IF(OR(K3301="tank",K3301="car",K3301="boat"),INDEX(Rate!$B$4:$M$25,MATCH('Line&amp;Pheonix'!N3301,Rate!$A$4:$A$25,0),MATCH('Line&amp;Pheonix'!L3301,Rate!$B$3:$M$3,0))*O3301*0.8,INDEX(Rate!$B$4:$M$25,MATCH('Line&amp;Pheonix'!N3301,Rate!$A$4:$A$25,0),MATCH('Line&amp;Pheonix'!L3301,Rate!$B$3:$M$3,0))*O3301)),"")</f>
        <v/>
      </c>
      <c r="T3301" s="42" t="str">
        <f t="shared" si="160"/>
        <v/>
      </c>
    </row>
    <row r="3302" spans="16:20">
      <c r="P3302" s="41" t="str">
        <f t="shared" si="158"/>
        <v/>
      </c>
      <c r="Q3302" s="41" t="str">
        <f t="shared" si="159"/>
        <v/>
      </c>
      <c r="R3302" s="41" t="str">
        <f>IFERROR(IF(K3302="handling and wharfage",SUM(P3302:Q3302),IF(OR(K3302="tank",K3302="car",K3302="boat"),INDEX(Rate!$B$4:$M$25,MATCH('Line&amp;Pheonix'!N3302,Rate!$A$4:$A$25,0),MATCH('Line&amp;Pheonix'!L3302,Rate!$B$3:$M$3,0))*O3302*0.8,INDEX(Rate!$B$4:$M$25,MATCH('Line&amp;Pheonix'!N3302,Rate!$A$4:$A$25,0),MATCH('Line&amp;Pheonix'!L3302,Rate!$B$3:$M$3,0))*O3302)),"")</f>
        <v/>
      </c>
      <c r="T3302" s="42" t="str">
        <f t="shared" si="160"/>
        <v/>
      </c>
    </row>
    <row r="3303" spans="16:20">
      <c r="P3303" s="41" t="str">
        <f t="shared" si="158"/>
        <v/>
      </c>
      <c r="Q3303" s="41" t="str">
        <f t="shared" si="159"/>
        <v/>
      </c>
      <c r="R3303" s="41" t="str">
        <f>IFERROR(IF(K3303="handling and wharfage",SUM(P3303:Q3303),IF(OR(K3303="tank",K3303="car",K3303="boat"),INDEX(Rate!$B$4:$M$25,MATCH('Line&amp;Pheonix'!N3303,Rate!$A$4:$A$25,0),MATCH('Line&amp;Pheonix'!L3303,Rate!$B$3:$M$3,0))*O3303*0.8,INDEX(Rate!$B$4:$M$25,MATCH('Line&amp;Pheonix'!N3303,Rate!$A$4:$A$25,0),MATCH('Line&amp;Pheonix'!L3303,Rate!$B$3:$M$3,0))*O3303)),"")</f>
        <v/>
      </c>
      <c r="T3303" s="42" t="str">
        <f t="shared" si="160"/>
        <v/>
      </c>
    </row>
    <row r="3304" spans="16:20">
      <c r="P3304" s="41" t="str">
        <f t="shared" si="158"/>
        <v/>
      </c>
      <c r="Q3304" s="41" t="str">
        <f t="shared" si="159"/>
        <v/>
      </c>
      <c r="R3304" s="41" t="str">
        <f>IFERROR(IF(K3304="handling and wharfage",SUM(P3304:Q3304),IF(OR(K3304="tank",K3304="car",K3304="boat"),INDEX(Rate!$B$4:$M$25,MATCH('Line&amp;Pheonix'!N3304,Rate!$A$4:$A$25,0),MATCH('Line&amp;Pheonix'!L3304,Rate!$B$3:$M$3,0))*O3304*0.8,INDEX(Rate!$B$4:$M$25,MATCH('Line&amp;Pheonix'!N3304,Rate!$A$4:$A$25,0),MATCH('Line&amp;Pheonix'!L3304,Rate!$B$3:$M$3,0))*O3304)),"")</f>
        <v/>
      </c>
      <c r="T3304" s="42" t="str">
        <f t="shared" si="160"/>
        <v/>
      </c>
    </row>
    <row r="3305" spans="16:20">
      <c r="P3305" s="41" t="str">
        <f t="shared" si="158"/>
        <v/>
      </c>
      <c r="Q3305" s="41" t="str">
        <f t="shared" si="159"/>
        <v/>
      </c>
      <c r="R3305" s="41" t="str">
        <f>IFERROR(IF(K3305="handling and wharfage",SUM(P3305:Q3305),IF(OR(K3305="tank",K3305="car",K3305="boat"),INDEX(Rate!$B$4:$M$25,MATCH('Line&amp;Pheonix'!N3305,Rate!$A$4:$A$25,0),MATCH('Line&amp;Pheonix'!L3305,Rate!$B$3:$M$3,0))*O3305*0.8,INDEX(Rate!$B$4:$M$25,MATCH('Line&amp;Pheonix'!N3305,Rate!$A$4:$A$25,0),MATCH('Line&amp;Pheonix'!L3305,Rate!$B$3:$M$3,0))*O3305)),"")</f>
        <v/>
      </c>
      <c r="T3305" s="42" t="str">
        <f t="shared" si="160"/>
        <v/>
      </c>
    </row>
    <row r="3306" spans="16:20">
      <c r="P3306" s="41" t="str">
        <f t="shared" si="158"/>
        <v/>
      </c>
      <c r="Q3306" s="41" t="str">
        <f t="shared" si="159"/>
        <v/>
      </c>
      <c r="R3306" s="41" t="str">
        <f>IFERROR(IF(K3306="handling and wharfage",SUM(P3306:Q3306),IF(OR(K3306="tank",K3306="car",K3306="boat"),INDEX(Rate!$B$4:$M$25,MATCH('Line&amp;Pheonix'!N3306,Rate!$A$4:$A$25,0),MATCH('Line&amp;Pheonix'!L3306,Rate!$B$3:$M$3,0))*O3306*0.8,INDEX(Rate!$B$4:$M$25,MATCH('Line&amp;Pheonix'!N3306,Rate!$A$4:$A$25,0),MATCH('Line&amp;Pheonix'!L3306,Rate!$B$3:$M$3,0))*O3306)),"")</f>
        <v/>
      </c>
      <c r="T3306" s="42" t="str">
        <f t="shared" si="160"/>
        <v/>
      </c>
    </row>
    <row r="3307" spans="16:20">
      <c r="P3307" s="41" t="str">
        <f t="shared" si="158"/>
        <v/>
      </c>
      <c r="Q3307" s="41" t="str">
        <f t="shared" si="159"/>
        <v/>
      </c>
      <c r="R3307" s="41" t="str">
        <f>IFERROR(IF(K3307="handling and wharfage",SUM(P3307:Q3307),IF(OR(K3307="tank",K3307="car",K3307="boat"),INDEX(Rate!$B$4:$M$25,MATCH('Line&amp;Pheonix'!N3307,Rate!$A$4:$A$25,0),MATCH('Line&amp;Pheonix'!L3307,Rate!$B$3:$M$3,0))*O3307*0.8,INDEX(Rate!$B$4:$M$25,MATCH('Line&amp;Pheonix'!N3307,Rate!$A$4:$A$25,0),MATCH('Line&amp;Pheonix'!L3307,Rate!$B$3:$M$3,0))*O3307)),"")</f>
        <v/>
      </c>
      <c r="T3307" s="42" t="str">
        <f t="shared" si="160"/>
        <v/>
      </c>
    </row>
    <row r="3308" spans="16:20">
      <c r="P3308" s="41" t="str">
        <f t="shared" si="158"/>
        <v/>
      </c>
      <c r="Q3308" s="41" t="str">
        <f t="shared" si="159"/>
        <v/>
      </c>
      <c r="R3308" s="41" t="str">
        <f>IFERROR(IF(K3308="handling and wharfage",SUM(P3308:Q3308),IF(OR(K3308="tank",K3308="car",K3308="boat"),INDEX(Rate!$B$4:$M$25,MATCH('Line&amp;Pheonix'!N3308,Rate!$A$4:$A$25,0),MATCH('Line&amp;Pheonix'!L3308,Rate!$B$3:$M$3,0))*O3308*0.8,INDEX(Rate!$B$4:$M$25,MATCH('Line&amp;Pheonix'!N3308,Rate!$A$4:$A$25,0),MATCH('Line&amp;Pheonix'!L3308,Rate!$B$3:$M$3,0))*O3308)),"")</f>
        <v/>
      </c>
      <c r="T3308" s="42" t="str">
        <f t="shared" si="160"/>
        <v/>
      </c>
    </row>
    <row r="3309" spans="16:20">
      <c r="P3309" s="41" t="str">
        <f t="shared" si="158"/>
        <v/>
      </c>
      <c r="Q3309" s="41" t="str">
        <f t="shared" si="159"/>
        <v/>
      </c>
      <c r="R3309" s="41" t="str">
        <f>IFERROR(IF(K3309="handling and wharfage",SUM(P3309:Q3309),IF(OR(K3309="tank",K3309="car",K3309="boat"),INDEX(Rate!$B$4:$M$25,MATCH('Line&amp;Pheonix'!N3309,Rate!$A$4:$A$25,0),MATCH('Line&amp;Pheonix'!L3309,Rate!$B$3:$M$3,0))*O3309*0.8,INDEX(Rate!$B$4:$M$25,MATCH('Line&amp;Pheonix'!N3309,Rate!$A$4:$A$25,0),MATCH('Line&amp;Pheonix'!L3309,Rate!$B$3:$M$3,0))*O3309)),"")</f>
        <v/>
      </c>
      <c r="T3309" s="42" t="str">
        <f t="shared" si="160"/>
        <v/>
      </c>
    </row>
    <row r="3310" spans="16:20">
      <c r="P3310" s="41" t="str">
        <f t="shared" si="158"/>
        <v/>
      </c>
      <c r="Q3310" s="41" t="str">
        <f t="shared" si="159"/>
        <v/>
      </c>
      <c r="R3310" s="41" t="str">
        <f>IFERROR(IF(K3310="handling and wharfage",SUM(P3310:Q3310),IF(OR(K3310="tank",K3310="car",K3310="boat"),INDEX(Rate!$B$4:$M$25,MATCH('Line&amp;Pheonix'!N3310,Rate!$A$4:$A$25,0),MATCH('Line&amp;Pheonix'!L3310,Rate!$B$3:$M$3,0))*O3310*0.8,INDEX(Rate!$B$4:$M$25,MATCH('Line&amp;Pheonix'!N3310,Rate!$A$4:$A$25,0),MATCH('Line&amp;Pheonix'!L3310,Rate!$B$3:$M$3,0))*O3310)),"")</f>
        <v/>
      </c>
      <c r="T3310" s="42" t="str">
        <f t="shared" si="160"/>
        <v/>
      </c>
    </row>
    <row r="3311" spans="16:20">
      <c r="P3311" s="41" t="str">
        <f t="shared" si="158"/>
        <v/>
      </c>
      <c r="Q3311" s="41" t="str">
        <f t="shared" si="159"/>
        <v/>
      </c>
      <c r="R3311" s="41" t="str">
        <f>IFERROR(IF(K3311="handling and wharfage",SUM(P3311:Q3311),IF(OR(K3311="tank",K3311="car",K3311="boat"),INDEX(Rate!$B$4:$M$25,MATCH('Line&amp;Pheonix'!N3311,Rate!$A$4:$A$25,0),MATCH('Line&amp;Pheonix'!L3311,Rate!$B$3:$M$3,0))*O3311*0.8,INDEX(Rate!$B$4:$M$25,MATCH('Line&amp;Pheonix'!N3311,Rate!$A$4:$A$25,0),MATCH('Line&amp;Pheonix'!L3311,Rate!$B$3:$M$3,0))*O3311)),"")</f>
        <v/>
      </c>
      <c r="T3311" s="42" t="str">
        <f t="shared" si="160"/>
        <v/>
      </c>
    </row>
    <row r="3312" spans="16:20">
      <c r="P3312" s="41" t="str">
        <f t="shared" si="158"/>
        <v/>
      </c>
      <c r="Q3312" s="41" t="str">
        <f t="shared" si="159"/>
        <v/>
      </c>
      <c r="R3312" s="41" t="str">
        <f>IFERROR(IF(K3312="handling and wharfage",SUM(P3312:Q3312),IF(OR(K3312="tank",K3312="car",K3312="boat"),INDEX(Rate!$B$4:$M$25,MATCH('Line&amp;Pheonix'!N3312,Rate!$A$4:$A$25,0),MATCH('Line&amp;Pheonix'!L3312,Rate!$B$3:$M$3,0))*O3312*0.8,INDEX(Rate!$B$4:$M$25,MATCH('Line&amp;Pheonix'!N3312,Rate!$A$4:$A$25,0),MATCH('Line&amp;Pheonix'!L3312,Rate!$B$3:$M$3,0))*O3312)),"")</f>
        <v/>
      </c>
      <c r="T3312" s="42" t="str">
        <f t="shared" si="160"/>
        <v/>
      </c>
    </row>
    <row r="3313" spans="16:20">
      <c r="P3313" s="41" t="str">
        <f t="shared" si="158"/>
        <v/>
      </c>
      <c r="Q3313" s="41" t="str">
        <f t="shared" si="159"/>
        <v/>
      </c>
      <c r="R3313" s="41" t="str">
        <f>IFERROR(IF(K3313="handling and wharfage",SUM(P3313:Q3313),IF(OR(K3313="tank",K3313="car",K3313="boat"),INDEX(Rate!$B$4:$M$25,MATCH('Line&amp;Pheonix'!N3313,Rate!$A$4:$A$25,0),MATCH('Line&amp;Pheonix'!L3313,Rate!$B$3:$M$3,0))*O3313*0.8,INDEX(Rate!$B$4:$M$25,MATCH('Line&amp;Pheonix'!N3313,Rate!$A$4:$A$25,0),MATCH('Line&amp;Pheonix'!L3313,Rate!$B$3:$M$3,0))*O3313)),"")</f>
        <v/>
      </c>
      <c r="T3313" s="42" t="str">
        <f t="shared" si="160"/>
        <v/>
      </c>
    </row>
    <row r="3314" spans="16:20">
      <c r="P3314" s="41" t="str">
        <f t="shared" ref="P3314:P3377" si="161">IF(OR(K3314="handling and wharfage",K3314="rau handling and wharfage"),O3314*42.1,"")</f>
        <v/>
      </c>
      <c r="Q3314" s="41" t="str">
        <f t="shared" ref="Q3314:Q3377" si="162">IF(K3314&lt;&gt;"handling and wharfage","",O3314*3.5)</f>
        <v/>
      </c>
      <c r="R3314" s="41" t="str">
        <f>IFERROR(IF(K3314="handling and wharfage",SUM(P3314:Q3314),IF(OR(K3314="tank",K3314="car",K3314="boat"),INDEX(Rate!$B$4:$M$25,MATCH('Line&amp;Pheonix'!N3314,Rate!$A$4:$A$25,0),MATCH('Line&amp;Pheonix'!L3314,Rate!$B$3:$M$3,0))*O3314*0.8,INDEX(Rate!$B$4:$M$25,MATCH('Line&amp;Pheonix'!N3314,Rate!$A$4:$A$25,0),MATCH('Line&amp;Pheonix'!L3314,Rate!$B$3:$M$3,0))*O3314)),"")</f>
        <v/>
      </c>
      <c r="T3314" s="42" t="str">
        <f t="shared" ref="T3314:T3377" si="163">IF(ISBLANK(K3314),"",IF(K3314&lt;&gt;"handling and wharfage","F0070000061A","E31180000331"))</f>
        <v/>
      </c>
    </row>
    <row r="3315" spans="16:20">
      <c r="P3315" s="41" t="str">
        <f t="shared" si="161"/>
        <v/>
      </c>
      <c r="Q3315" s="41" t="str">
        <f t="shared" si="162"/>
        <v/>
      </c>
      <c r="R3315" s="41" t="str">
        <f>IFERROR(IF(K3315="handling and wharfage",SUM(P3315:Q3315),IF(OR(K3315="tank",K3315="car",K3315="boat"),INDEX(Rate!$B$4:$M$25,MATCH('Line&amp;Pheonix'!N3315,Rate!$A$4:$A$25,0),MATCH('Line&amp;Pheonix'!L3315,Rate!$B$3:$M$3,0))*O3315*0.8,INDEX(Rate!$B$4:$M$25,MATCH('Line&amp;Pheonix'!N3315,Rate!$A$4:$A$25,0),MATCH('Line&amp;Pheonix'!L3315,Rate!$B$3:$M$3,0))*O3315)),"")</f>
        <v/>
      </c>
      <c r="T3315" s="42" t="str">
        <f t="shared" si="163"/>
        <v/>
      </c>
    </row>
    <row r="3316" spans="16:20">
      <c r="P3316" s="41" t="str">
        <f t="shared" si="161"/>
        <v/>
      </c>
      <c r="Q3316" s="41" t="str">
        <f t="shared" si="162"/>
        <v/>
      </c>
      <c r="R3316" s="41" t="str">
        <f>IFERROR(IF(K3316="handling and wharfage",SUM(P3316:Q3316),IF(OR(K3316="tank",K3316="car",K3316="boat"),INDEX(Rate!$B$4:$M$25,MATCH('Line&amp;Pheonix'!N3316,Rate!$A$4:$A$25,0),MATCH('Line&amp;Pheonix'!L3316,Rate!$B$3:$M$3,0))*O3316*0.8,INDEX(Rate!$B$4:$M$25,MATCH('Line&amp;Pheonix'!N3316,Rate!$A$4:$A$25,0),MATCH('Line&amp;Pheonix'!L3316,Rate!$B$3:$M$3,0))*O3316)),"")</f>
        <v/>
      </c>
      <c r="T3316" s="42" t="str">
        <f t="shared" si="163"/>
        <v/>
      </c>
    </row>
    <row r="3317" spans="16:20">
      <c r="P3317" s="41" t="str">
        <f t="shared" si="161"/>
        <v/>
      </c>
      <c r="Q3317" s="41" t="str">
        <f t="shared" si="162"/>
        <v/>
      </c>
      <c r="R3317" s="41" t="str">
        <f>IFERROR(IF(K3317="handling and wharfage",SUM(P3317:Q3317),IF(OR(K3317="tank",K3317="car",K3317="boat"),INDEX(Rate!$B$4:$M$25,MATCH('Line&amp;Pheonix'!N3317,Rate!$A$4:$A$25,0),MATCH('Line&amp;Pheonix'!L3317,Rate!$B$3:$M$3,0))*O3317*0.8,INDEX(Rate!$B$4:$M$25,MATCH('Line&amp;Pheonix'!N3317,Rate!$A$4:$A$25,0),MATCH('Line&amp;Pheonix'!L3317,Rate!$B$3:$M$3,0))*O3317)),"")</f>
        <v/>
      </c>
      <c r="T3317" s="42" t="str">
        <f t="shared" si="163"/>
        <v/>
      </c>
    </row>
    <row r="3318" spans="16:20">
      <c r="P3318" s="41" t="str">
        <f t="shared" si="161"/>
        <v/>
      </c>
      <c r="Q3318" s="41" t="str">
        <f t="shared" si="162"/>
        <v/>
      </c>
      <c r="R3318" s="41" t="str">
        <f>IFERROR(IF(K3318="handling and wharfage",SUM(P3318:Q3318),IF(OR(K3318="tank",K3318="car",K3318="boat"),INDEX(Rate!$B$4:$M$25,MATCH('Line&amp;Pheonix'!N3318,Rate!$A$4:$A$25,0),MATCH('Line&amp;Pheonix'!L3318,Rate!$B$3:$M$3,0))*O3318*0.8,INDEX(Rate!$B$4:$M$25,MATCH('Line&amp;Pheonix'!N3318,Rate!$A$4:$A$25,0),MATCH('Line&amp;Pheonix'!L3318,Rate!$B$3:$M$3,0))*O3318)),"")</f>
        <v/>
      </c>
      <c r="T3318" s="42" t="str">
        <f t="shared" si="163"/>
        <v/>
      </c>
    </row>
    <row r="3319" spans="16:20">
      <c r="P3319" s="41" t="str">
        <f t="shared" si="161"/>
        <v/>
      </c>
      <c r="Q3319" s="41" t="str">
        <f t="shared" si="162"/>
        <v/>
      </c>
      <c r="R3319" s="41" t="str">
        <f>IFERROR(IF(K3319="handling and wharfage",SUM(P3319:Q3319),IF(OR(K3319="tank",K3319="car",K3319="boat"),INDEX(Rate!$B$4:$M$25,MATCH('Line&amp;Pheonix'!N3319,Rate!$A$4:$A$25,0),MATCH('Line&amp;Pheonix'!L3319,Rate!$B$3:$M$3,0))*O3319*0.8,INDEX(Rate!$B$4:$M$25,MATCH('Line&amp;Pheonix'!N3319,Rate!$A$4:$A$25,0),MATCH('Line&amp;Pheonix'!L3319,Rate!$B$3:$M$3,0))*O3319)),"")</f>
        <v/>
      </c>
      <c r="T3319" s="42" t="str">
        <f t="shared" si="163"/>
        <v/>
      </c>
    </row>
    <row r="3320" spans="16:20">
      <c r="P3320" s="41" t="str">
        <f t="shared" si="161"/>
        <v/>
      </c>
      <c r="Q3320" s="41" t="str">
        <f t="shared" si="162"/>
        <v/>
      </c>
      <c r="R3320" s="41" t="str">
        <f>IFERROR(IF(K3320="handling and wharfage",SUM(P3320:Q3320),IF(OR(K3320="tank",K3320="car",K3320="boat"),INDEX(Rate!$B$4:$M$25,MATCH('Line&amp;Pheonix'!N3320,Rate!$A$4:$A$25,0),MATCH('Line&amp;Pheonix'!L3320,Rate!$B$3:$M$3,0))*O3320*0.8,INDEX(Rate!$B$4:$M$25,MATCH('Line&amp;Pheonix'!N3320,Rate!$A$4:$A$25,0),MATCH('Line&amp;Pheonix'!L3320,Rate!$B$3:$M$3,0))*O3320)),"")</f>
        <v/>
      </c>
      <c r="T3320" s="42" t="str">
        <f t="shared" si="163"/>
        <v/>
      </c>
    </row>
    <row r="3321" spans="16:20">
      <c r="P3321" s="41" t="str">
        <f t="shared" si="161"/>
        <v/>
      </c>
      <c r="Q3321" s="41" t="str">
        <f t="shared" si="162"/>
        <v/>
      </c>
      <c r="R3321" s="41" t="str">
        <f>IFERROR(IF(K3321="handling and wharfage",SUM(P3321:Q3321),IF(OR(K3321="tank",K3321="car",K3321="boat"),INDEX(Rate!$B$4:$M$25,MATCH('Line&amp;Pheonix'!N3321,Rate!$A$4:$A$25,0),MATCH('Line&amp;Pheonix'!L3321,Rate!$B$3:$M$3,0))*O3321*0.8,INDEX(Rate!$B$4:$M$25,MATCH('Line&amp;Pheonix'!N3321,Rate!$A$4:$A$25,0),MATCH('Line&amp;Pheonix'!L3321,Rate!$B$3:$M$3,0))*O3321)),"")</f>
        <v/>
      </c>
      <c r="T3321" s="42" t="str">
        <f t="shared" si="163"/>
        <v/>
      </c>
    </row>
    <row r="3322" spans="16:20">
      <c r="P3322" s="41" t="str">
        <f t="shared" si="161"/>
        <v/>
      </c>
      <c r="Q3322" s="41" t="str">
        <f t="shared" si="162"/>
        <v/>
      </c>
      <c r="R3322" s="41" t="str">
        <f>IFERROR(IF(K3322="handling and wharfage",SUM(P3322:Q3322),IF(OR(K3322="tank",K3322="car",K3322="boat"),INDEX(Rate!$B$4:$M$25,MATCH('Line&amp;Pheonix'!N3322,Rate!$A$4:$A$25,0),MATCH('Line&amp;Pheonix'!L3322,Rate!$B$3:$M$3,0))*O3322*0.8,INDEX(Rate!$B$4:$M$25,MATCH('Line&amp;Pheonix'!N3322,Rate!$A$4:$A$25,0),MATCH('Line&amp;Pheonix'!L3322,Rate!$B$3:$M$3,0))*O3322)),"")</f>
        <v/>
      </c>
      <c r="T3322" s="42" t="str">
        <f t="shared" si="163"/>
        <v/>
      </c>
    </row>
    <row r="3323" spans="16:20">
      <c r="P3323" s="41" t="str">
        <f t="shared" si="161"/>
        <v/>
      </c>
      <c r="Q3323" s="41" t="str">
        <f t="shared" si="162"/>
        <v/>
      </c>
      <c r="R3323" s="41" t="str">
        <f>IFERROR(IF(K3323="handling and wharfage",SUM(P3323:Q3323),IF(OR(K3323="tank",K3323="car",K3323="boat"),INDEX(Rate!$B$4:$M$25,MATCH('Line&amp;Pheonix'!N3323,Rate!$A$4:$A$25,0),MATCH('Line&amp;Pheonix'!L3323,Rate!$B$3:$M$3,0))*O3323*0.8,INDEX(Rate!$B$4:$M$25,MATCH('Line&amp;Pheonix'!N3323,Rate!$A$4:$A$25,0),MATCH('Line&amp;Pheonix'!L3323,Rate!$B$3:$M$3,0))*O3323)),"")</f>
        <v/>
      </c>
      <c r="T3323" s="42" t="str">
        <f t="shared" si="163"/>
        <v/>
      </c>
    </row>
    <row r="3324" spans="16:20">
      <c r="P3324" s="41" t="str">
        <f t="shared" si="161"/>
        <v/>
      </c>
      <c r="Q3324" s="41" t="str">
        <f t="shared" si="162"/>
        <v/>
      </c>
      <c r="R3324" s="41" t="str">
        <f>IFERROR(IF(K3324="handling and wharfage",SUM(P3324:Q3324),IF(OR(K3324="tank",K3324="car",K3324="boat"),INDEX(Rate!$B$4:$M$25,MATCH('Line&amp;Pheonix'!N3324,Rate!$A$4:$A$25,0),MATCH('Line&amp;Pheonix'!L3324,Rate!$B$3:$M$3,0))*O3324*0.8,INDEX(Rate!$B$4:$M$25,MATCH('Line&amp;Pheonix'!N3324,Rate!$A$4:$A$25,0),MATCH('Line&amp;Pheonix'!L3324,Rate!$B$3:$M$3,0))*O3324)),"")</f>
        <v/>
      </c>
      <c r="T3324" s="42" t="str">
        <f t="shared" si="163"/>
        <v/>
      </c>
    </row>
    <row r="3325" spans="16:20">
      <c r="P3325" s="41" t="str">
        <f t="shared" si="161"/>
        <v/>
      </c>
      <c r="Q3325" s="41" t="str">
        <f t="shared" si="162"/>
        <v/>
      </c>
      <c r="R3325" s="41" t="str">
        <f>IFERROR(IF(K3325="handling and wharfage",SUM(P3325:Q3325),IF(OR(K3325="tank",K3325="car",K3325="boat"),INDEX(Rate!$B$4:$M$25,MATCH('Line&amp;Pheonix'!N3325,Rate!$A$4:$A$25,0),MATCH('Line&amp;Pheonix'!L3325,Rate!$B$3:$M$3,0))*O3325*0.8,INDEX(Rate!$B$4:$M$25,MATCH('Line&amp;Pheonix'!N3325,Rate!$A$4:$A$25,0),MATCH('Line&amp;Pheonix'!L3325,Rate!$B$3:$M$3,0))*O3325)),"")</f>
        <v/>
      </c>
      <c r="T3325" s="42" t="str">
        <f t="shared" si="163"/>
        <v/>
      </c>
    </row>
    <row r="3326" spans="16:20">
      <c r="P3326" s="41" t="str">
        <f t="shared" si="161"/>
        <v/>
      </c>
      <c r="Q3326" s="41" t="str">
        <f t="shared" si="162"/>
        <v/>
      </c>
      <c r="R3326" s="41" t="str">
        <f>IFERROR(IF(K3326="handling and wharfage",SUM(P3326:Q3326),IF(OR(K3326="tank",K3326="car",K3326="boat"),INDEX(Rate!$B$4:$M$25,MATCH('Line&amp;Pheonix'!N3326,Rate!$A$4:$A$25,0),MATCH('Line&amp;Pheonix'!L3326,Rate!$B$3:$M$3,0))*O3326*0.8,INDEX(Rate!$B$4:$M$25,MATCH('Line&amp;Pheonix'!N3326,Rate!$A$4:$A$25,0),MATCH('Line&amp;Pheonix'!L3326,Rate!$B$3:$M$3,0))*O3326)),"")</f>
        <v/>
      </c>
      <c r="T3326" s="42" t="str">
        <f t="shared" si="163"/>
        <v/>
      </c>
    </row>
    <row r="3327" spans="16:20">
      <c r="P3327" s="41" t="str">
        <f t="shared" si="161"/>
        <v/>
      </c>
      <c r="Q3327" s="41" t="str">
        <f t="shared" si="162"/>
        <v/>
      </c>
      <c r="R3327" s="41" t="str">
        <f>IFERROR(IF(K3327="handling and wharfage",SUM(P3327:Q3327),IF(OR(K3327="tank",K3327="car",K3327="boat"),INDEX(Rate!$B$4:$M$25,MATCH('Line&amp;Pheonix'!N3327,Rate!$A$4:$A$25,0),MATCH('Line&amp;Pheonix'!L3327,Rate!$B$3:$M$3,0))*O3327*0.8,INDEX(Rate!$B$4:$M$25,MATCH('Line&amp;Pheonix'!N3327,Rate!$A$4:$A$25,0),MATCH('Line&amp;Pheonix'!L3327,Rate!$B$3:$M$3,0))*O3327)),"")</f>
        <v/>
      </c>
      <c r="T3327" s="42" t="str">
        <f t="shared" si="163"/>
        <v/>
      </c>
    </row>
    <row r="3328" spans="16:20">
      <c r="P3328" s="41" t="str">
        <f t="shared" si="161"/>
        <v/>
      </c>
      <c r="Q3328" s="41" t="str">
        <f t="shared" si="162"/>
        <v/>
      </c>
      <c r="R3328" s="41" t="str">
        <f>IFERROR(IF(K3328="handling and wharfage",SUM(P3328:Q3328),IF(OR(K3328="tank",K3328="car",K3328="boat"),INDEX(Rate!$B$4:$M$25,MATCH('Line&amp;Pheonix'!N3328,Rate!$A$4:$A$25,0),MATCH('Line&amp;Pheonix'!L3328,Rate!$B$3:$M$3,0))*O3328*0.8,INDEX(Rate!$B$4:$M$25,MATCH('Line&amp;Pheonix'!N3328,Rate!$A$4:$A$25,0),MATCH('Line&amp;Pheonix'!L3328,Rate!$B$3:$M$3,0))*O3328)),"")</f>
        <v/>
      </c>
      <c r="T3328" s="42" t="str">
        <f t="shared" si="163"/>
        <v/>
      </c>
    </row>
    <row r="3329" spans="16:20">
      <c r="P3329" s="41" t="str">
        <f t="shared" si="161"/>
        <v/>
      </c>
      <c r="Q3329" s="41" t="str">
        <f t="shared" si="162"/>
        <v/>
      </c>
      <c r="R3329" s="41" t="str">
        <f>IFERROR(IF(K3329="handling and wharfage",SUM(P3329:Q3329),IF(OR(K3329="tank",K3329="car",K3329="boat"),INDEX(Rate!$B$4:$M$25,MATCH('Line&amp;Pheonix'!N3329,Rate!$A$4:$A$25,0),MATCH('Line&amp;Pheonix'!L3329,Rate!$B$3:$M$3,0))*O3329*0.8,INDEX(Rate!$B$4:$M$25,MATCH('Line&amp;Pheonix'!N3329,Rate!$A$4:$A$25,0),MATCH('Line&amp;Pheonix'!L3329,Rate!$B$3:$M$3,0))*O3329)),"")</f>
        <v/>
      </c>
      <c r="T3329" s="42" t="str">
        <f t="shared" si="163"/>
        <v/>
      </c>
    </row>
    <row r="3330" spans="16:20">
      <c r="P3330" s="41" t="str">
        <f t="shared" si="161"/>
        <v/>
      </c>
      <c r="Q3330" s="41" t="str">
        <f t="shared" si="162"/>
        <v/>
      </c>
      <c r="R3330" s="41" t="str">
        <f>IFERROR(IF(K3330="handling and wharfage",SUM(P3330:Q3330),IF(OR(K3330="tank",K3330="car",K3330="boat"),INDEX(Rate!$B$4:$M$25,MATCH('Line&amp;Pheonix'!N3330,Rate!$A$4:$A$25,0),MATCH('Line&amp;Pheonix'!L3330,Rate!$B$3:$M$3,0))*O3330*0.8,INDEX(Rate!$B$4:$M$25,MATCH('Line&amp;Pheonix'!N3330,Rate!$A$4:$A$25,0),MATCH('Line&amp;Pheonix'!L3330,Rate!$B$3:$M$3,0))*O3330)),"")</f>
        <v/>
      </c>
      <c r="T3330" s="42" t="str">
        <f t="shared" si="163"/>
        <v/>
      </c>
    </row>
    <row r="3331" spans="16:20">
      <c r="P3331" s="41" t="str">
        <f t="shared" si="161"/>
        <v/>
      </c>
      <c r="Q3331" s="41" t="str">
        <f t="shared" si="162"/>
        <v/>
      </c>
      <c r="R3331" s="41" t="str">
        <f>IFERROR(IF(K3331="handling and wharfage",SUM(P3331:Q3331),IF(OR(K3331="tank",K3331="car",K3331="boat"),INDEX(Rate!$B$4:$M$25,MATCH('Line&amp;Pheonix'!N3331,Rate!$A$4:$A$25,0),MATCH('Line&amp;Pheonix'!L3331,Rate!$B$3:$M$3,0))*O3331*0.8,INDEX(Rate!$B$4:$M$25,MATCH('Line&amp;Pheonix'!N3331,Rate!$A$4:$A$25,0),MATCH('Line&amp;Pheonix'!L3331,Rate!$B$3:$M$3,0))*O3331)),"")</f>
        <v/>
      </c>
      <c r="T3331" s="42" t="str">
        <f t="shared" si="163"/>
        <v/>
      </c>
    </row>
    <row r="3332" spans="16:20">
      <c r="P3332" s="41" t="str">
        <f t="shared" si="161"/>
        <v/>
      </c>
      <c r="Q3332" s="41" t="str">
        <f t="shared" si="162"/>
        <v/>
      </c>
      <c r="R3332" s="41" t="str">
        <f>IFERROR(IF(K3332="handling and wharfage",SUM(P3332:Q3332),IF(OR(K3332="tank",K3332="car",K3332="boat"),INDEX(Rate!$B$4:$M$25,MATCH('Line&amp;Pheonix'!N3332,Rate!$A$4:$A$25,0),MATCH('Line&amp;Pheonix'!L3332,Rate!$B$3:$M$3,0))*O3332*0.8,INDEX(Rate!$B$4:$M$25,MATCH('Line&amp;Pheonix'!N3332,Rate!$A$4:$A$25,0),MATCH('Line&amp;Pheonix'!L3332,Rate!$B$3:$M$3,0))*O3332)),"")</f>
        <v/>
      </c>
      <c r="T3332" s="42" t="str">
        <f t="shared" si="163"/>
        <v/>
      </c>
    </row>
    <row r="3333" spans="16:20">
      <c r="P3333" s="41" t="str">
        <f t="shared" si="161"/>
        <v/>
      </c>
      <c r="Q3333" s="41" t="str">
        <f t="shared" si="162"/>
        <v/>
      </c>
      <c r="R3333" s="41" t="str">
        <f>IFERROR(IF(K3333="handling and wharfage",SUM(P3333:Q3333),IF(OR(K3333="tank",K3333="car",K3333="boat"),INDEX(Rate!$B$4:$M$25,MATCH('Line&amp;Pheonix'!N3333,Rate!$A$4:$A$25,0),MATCH('Line&amp;Pheonix'!L3333,Rate!$B$3:$M$3,0))*O3333*0.8,INDEX(Rate!$B$4:$M$25,MATCH('Line&amp;Pheonix'!N3333,Rate!$A$4:$A$25,0),MATCH('Line&amp;Pheonix'!L3333,Rate!$B$3:$M$3,0))*O3333)),"")</f>
        <v/>
      </c>
      <c r="T3333" s="42" t="str">
        <f t="shared" si="163"/>
        <v/>
      </c>
    </row>
    <row r="3334" spans="16:20">
      <c r="P3334" s="41" t="str">
        <f t="shared" si="161"/>
        <v/>
      </c>
      <c r="Q3334" s="41" t="str">
        <f t="shared" si="162"/>
        <v/>
      </c>
      <c r="R3334" s="41" t="str">
        <f>IFERROR(IF(K3334="handling and wharfage",SUM(P3334:Q3334),IF(OR(K3334="tank",K3334="car",K3334="boat"),INDEX(Rate!$B$4:$M$25,MATCH('Line&amp;Pheonix'!N3334,Rate!$A$4:$A$25,0),MATCH('Line&amp;Pheonix'!L3334,Rate!$B$3:$M$3,0))*O3334*0.8,INDEX(Rate!$B$4:$M$25,MATCH('Line&amp;Pheonix'!N3334,Rate!$A$4:$A$25,0),MATCH('Line&amp;Pheonix'!L3334,Rate!$B$3:$M$3,0))*O3334)),"")</f>
        <v/>
      </c>
      <c r="T3334" s="42" t="str">
        <f t="shared" si="163"/>
        <v/>
      </c>
    </row>
    <row r="3335" spans="16:20">
      <c r="P3335" s="41" t="str">
        <f t="shared" si="161"/>
        <v/>
      </c>
      <c r="Q3335" s="41" t="str">
        <f t="shared" si="162"/>
        <v/>
      </c>
      <c r="R3335" s="41" t="str">
        <f>IFERROR(IF(K3335="handling and wharfage",SUM(P3335:Q3335),IF(OR(K3335="tank",K3335="car",K3335="boat"),INDEX(Rate!$B$4:$M$25,MATCH('Line&amp;Pheonix'!N3335,Rate!$A$4:$A$25,0),MATCH('Line&amp;Pheonix'!L3335,Rate!$B$3:$M$3,0))*O3335*0.8,INDEX(Rate!$B$4:$M$25,MATCH('Line&amp;Pheonix'!N3335,Rate!$A$4:$A$25,0),MATCH('Line&amp;Pheonix'!L3335,Rate!$B$3:$M$3,0))*O3335)),"")</f>
        <v/>
      </c>
      <c r="T3335" s="42" t="str">
        <f t="shared" si="163"/>
        <v/>
      </c>
    </row>
    <row r="3336" spans="16:20">
      <c r="P3336" s="41" t="str">
        <f t="shared" si="161"/>
        <v/>
      </c>
      <c r="Q3336" s="41" t="str">
        <f t="shared" si="162"/>
        <v/>
      </c>
      <c r="R3336" s="41" t="str">
        <f>IFERROR(IF(K3336="handling and wharfage",SUM(P3336:Q3336),IF(OR(K3336="tank",K3336="car",K3336="boat"),INDEX(Rate!$B$4:$M$25,MATCH('Line&amp;Pheonix'!N3336,Rate!$A$4:$A$25,0),MATCH('Line&amp;Pheonix'!L3336,Rate!$B$3:$M$3,0))*O3336*0.8,INDEX(Rate!$B$4:$M$25,MATCH('Line&amp;Pheonix'!N3336,Rate!$A$4:$A$25,0),MATCH('Line&amp;Pheonix'!L3336,Rate!$B$3:$M$3,0))*O3336)),"")</f>
        <v/>
      </c>
      <c r="T3336" s="42" t="str">
        <f t="shared" si="163"/>
        <v/>
      </c>
    </row>
    <row r="3337" spans="16:20">
      <c r="P3337" s="41" t="str">
        <f t="shared" si="161"/>
        <v/>
      </c>
      <c r="Q3337" s="41" t="str">
        <f t="shared" si="162"/>
        <v/>
      </c>
      <c r="R3337" s="41" t="str">
        <f>IFERROR(IF(K3337="handling and wharfage",SUM(P3337:Q3337),IF(OR(K3337="tank",K3337="car",K3337="boat"),INDEX(Rate!$B$4:$M$25,MATCH('Line&amp;Pheonix'!N3337,Rate!$A$4:$A$25,0),MATCH('Line&amp;Pheonix'!L3337,Rate!$B$3:$M$3,0))*O3337*0.8,INDEX(Rate!$B$4:$M$25,MATCH('Line&amp;Pheonix'!N3337,Rate!$A$4:$A$25,0),MATCH('Line&amp;Pheonix'!L3337,Rate!$B$3:$M$3,0))*O3337)),"")</f>
        <v/>
      </c>
      <c r="T3337" s="42" t="str">
        <f t="shared" si="163"/>
        <v/>
      </c>
    </row>
    <row r="3338" spans="16:20">
      <c r="P3338" s="41" t="str">
        <f t="shared" si="161"/>
        <v/>
      </c>
      <c r="Q3338" s="41" t="str">
        <f t="shared" si="162"/>
        <v/>
      </c>
      <c r="R3338" s="41" t="str">
        <f>IFERROR(IF(K3338="handling and wharfage",SUM(P3338:Q3338),IF(OR(K3338="tank",K3338="car",K3338="boat"),INDEX(Rate!$B$4:$M$25,MATCH('Line&amp;Pheonix'!N3338,Rate!$A$4:$A$25,0),MATCH('Line&amp;Pheonix'!L3338,Rate!$B$3:$M$3,0))*O3338*0.8,INDEX(Rate!$B$4:$M$25,MATCH('Line&amp;Pheonix'!N3338,Rate!$A$4:$A$25,0),MATCH('Line&amp;Pheonix'!L3338,Rate!$B$3:$M$3,0))*O3338)),"")</f>
        <v/>
      </c>
      <c r="T3338" s="42" t="str">
        <f t="shared" si="163"/>
        <v/>
      </c>
    </row>
    <row r="3339" spans="16:20">
      <c r="P3339" s="41" t="str">
        <f t="shared" si="161"/>
        <v/>
      </c>
      <c r="Q3339" s="41" t="str">
        <f t="shared" si="162"/>
        <v/>
      </c>
      <c r="R3339" s="41" t="str">
        <f>IFERROR(IF(K3339="handling and wharfage",SUM(P3339:Q3339),IF(OR(K3339="tank",K3339="car",K3339="boat"),INDEX(Rate!$B$4:$M$25,MATCH('Line&amp;Pheonix'!N3339,Rate!$A$4:$A$25,0),MATCH('Line&amp;Pheonix'!L3339,Rate!$B$3:$M$3,0))*O3339*0.8,INDEX(Rate!$B$4:$M$25,MATCH('Line&amp;Pheonix'!N3339,Rate!$A$4:$A$25,0),MATCH('Line&amp;Pheonix'!L3339,Rate!$B$3:$M$3,0))*O3339)),"")</f>
        <v/>
      </c>
      <c r="T3339" s="42" t="str">
        <f t="shared" si="163"/>
        <v/>
      </c>
    </row>
    <row r="3340" spans="16:20">
      <c r="P3340" s="41" t="str">
        <f t="shared" si="161"/>
        <v/>
      </c>
      <c r="Q3340" s="41" t="str">
        <f t="shared" si="162"/>
        <v/>
      </c>
      <c r="R3340" s="41" t="str">
        <f>IFERROR(IF(K3340="handling and wharfage",SUM(P3340:Q3340),IF(OR(K3340="tank",K3340="car",K3340="boat"),INDEX(Rate!$B$4:$M$25,MATCH('Line&amp;Pheonix'!N3340,Rate!$A$4:$A$25,0),MATCH('Line&amp;Pheonix'!L3340,Rate!$B$3:$M$3,0))*O3340*0.8,INDEX(Rate!$B$4:$M$25,MATCH('Line&amp;Pheonix'!N3340,Rate!$A$4:$A$25,0),MATCH('Line&amp;Pheonix'!L3340,Rate!$B$3:$M$3,0))*O3340)),"")</f>
        <v/>
      </c>
      <c r="T3340" s="42" t="str">
        <f t="shared" si="163"/>
        <v/>
      </c>
    </row>
    <row r="3341" spans="16:20">
      <c r="P3341" s="41" t="str">
        <f t="shared" si="161"/>
        <v/>
      </c>
      <c r="Q3341" s="41" t="str">
        <f t="shared" si="162"/>
        <v/>
      </c>
      <c r="R3341" s="41" t="str">
        <f>IFERROR(IF(K3341="handling and wharfage",SUM(P3341:Q3341),IF(OR(K3341="tank",K3341="car",K3341="boat"),INDEX(Rate!$B$4:$M$25,MATCH('Line&amp;Pheonix'!N3341,Rate!$A$4:$A$25,0),MATCH('Line&amp;Pheonix'!L3341,Rate!$B$3:$M$3,0))*O3341*0.8,INDEX(Rate!$B$4:$M$25,MATCH('Line&amp;Pheonix'!N3341,Rate!$A$4:$A$25,0),MATCH('Line&amp;Pheonix'!L3341,Rate!$B$3:$M$3,0))*O3341)),"")</f>
        <v/>
      </c>
      <c r="T3341" s="42" t="str">
        <f t="shared" si="163"/>
        <v/>
      </c>
    </row>
    <row r="3342" spans="16:20">
      <c r="P3342" s="41" t="str">
        <f t="shared" si="161"/>
        <v/>
      </c>
      <c r="Q3342" s="41" t="str">
        <f t="shared" si="162"/>
        <v/>
      </c>
      <c r="R3342" s="41" t="str">
        <f>IFERROR(IF(K3342="handling and wharfage",SUM(P3342:Q3342),IF(OR(K3342="tank",K3342="car",K3342="boat"),INDEX(Rate!$B$4:$M$25,MATCH('Line&amp;Pheonix'!N3342,Rate!$A$4:$A$25,0),MATCH('Line&amp;Pheonix'!L3342,Rate!$B$3:$M$3,0))*O3342*0.8,INDEX(Rate!$B$4:$M$25,MATCH('Line&amp;Pheonix'!N3342,Rate!$A$4:$A$25,0),MATCH('Line&amp;Pheonix'!L3342,Rate!$B$3:$M$3,0))*O3342)),"")</f>
        <v/>
      </c>
      <c r="T3342" s="42" t="str">
        <f t="shared" si="163"/>
        <v/>
      </c>
    </row>
    <row r="3343" spans="16:20">
      <c r="P3343" s="41" t="str">
        <f t="shared" si="161"/>
        <v/>
      </c>
      <c r="Q3343" s="41" t="str">
        <f t="shared" si="162"/>
        <v/>
      </c>
      <c r="R3343" s="41" t="str">
        <f>IFERROR(IF(K3343="handling and wharfage",SUM(P3343:Q3343),IF(OR(K3343="tank",K3343="car",K3343="boat"),INDEX(Rate!$B$4:$M$25,MATCH('Line&amp;Pheonix'!N3343,Rate!$A$4:$A$25,0),MATCH('Line&amp;Pheonix'!L3343,Rate!$B$3:$M$3,0))*O3343*0.8,INDEX(Rate!$B$4:$M$25,MATCH('Line&amp;Pheonix'!N3343,Rate!$A$4:$A$25,0),MATCH('Line&amp;Pheonix'!L3343,Rate!$B$3:$M$3,0))*O3343)),"")</f>
        <v/>
      </c>
      <c r="T3343" s="42" t="str">
        <f t="shared" si="163"/>
        <v/>
      </c>
    </row>
    <row r="3344" spans="16:20">
      <c r="P3344" s="41" t="str">
        <f t="shared" si="161"/>
        <v/>
      </c>
      <c r="Q3344" s="41" t="str">
        <f t="shared" si="162"/>
        <v/>
      </c>
      <c r="R3344" s="41" t="str">
        <f>IFERROR(IF(K3344="handling and wharfage",SUM(P3344:Q3344),IF(OR(K3344="tank",K3344="car",K3344="boat"),INDEX(Rate!$B$4:$M$25,MATCH('Line&amp;Pheonix'!N3344,Rate!$A$4:$A$25,0),MATCH('Line&amp;Pheonix'!L3344,Rate!$B$3:$M$3,0))*O3344*0.8,INDEX(Rate!$B$4:$M$25,MATCH('Line&amp;Pheonix'!N3344,Rate!$A$4:$A$25,0),MATCH('Line&amp;Pheonix'!L3344,Rate!$B$3:$M$3,0))*O3344)),"")</f>
        <v/>
      </c>
      <c r="T3344" s="42" t="str">
        <f t="shared" si="163"/>
        <v/>
      </c>
    </row>
    <row r="3345" spans="16:20">
      <c r="P3345" s="41" t="str">
        <f t="shared" si="161"/>
        <v/>
      </c>
      <c r="Q3345" s="41" t="str">
        <f t="shared" si="162"/>
        <v/>
      </c>
      <c r="R3345" s="41" t="str">
        <f>IFERROR(IF(K3345="handling and wharfage",SUM(P3345:Q3345),IF(OR(K3345="tank",K3345="car",K3345="boat"),INDEX(Rate!$B$4:$M$25,MATCH('Line&amp;Pheonix'!N3345,Rate!$A$4:$A$25,0),MATCH('Line&amp;Pheonix'!L3345,Rate!$B$3:$M$3,0))*O3345*0.8,INDEX(Rate!$B$4:$M$25,MATCH('Line&amp;Pheonix'!N3345,Rate!$A$4:$A$25,0),MATCH('Line&amp;Pheonix'!L3345,Rate!$B$3:$M$3,0))*O3345)),"")</f>
        <v/>
      </c>
      <c r="T3345" s="42" t="str">
        <f t="shared" si="163"/>
        <v/>
      </c>
    </row>
    <row r="3346" spans="16:20">
      <c r="P3346" s="41" t="str">
        <f t="shared" si="161"/>
        <v/>
      </c>
      <c r="Q3346" s="41" t="str">
        <f t="shared" si="162"/>
        <v/>
      </c>
      <c r="R3346" s="41" t="str">
        <f>IFERROR(IF(K3346="handling and wharfage",SUM(P3346:Q3346),IF(OR(K3346="tank",K3346="car",K3346="boat"),INDEX(Rate!$B$4:$M$25,MATCH('Line&amp;Pheonix'!N3346,Rate!$A$4:$A$25,0),MATCH('Line&amp;Pheonix'!L3346,Rate!$B$3:$M$3,0))*O3346*0.8,INDEX(Rate!$B$4:$M$25,MATCH('Line&amp;Pheonix'!N3346,Rate!$A$4:$A$25,0),MATCH('Line&amp;Pheonix'!L3346,Rate!$B$3:$M$3,0))*O3346)),"")</f>
        <v/>
      </c>
      <c r="T3346" s="42" t="str">
        <f t="shared" si="163"/>
        <v/>
      </c>
    </row>
    <row r="3347" spans="16:20">
      <c r="P3347" s="41" t="str">
        <f t="shared" si="161"/>
        <v/>
      </c>
      <c r="Q3347" s="41" t="str">
        <f t="shared" si="162"/>
        <v/>
      </c>
      <c r="R3347" s="41" t="str">
        <f>IFERROR(IF(K3347="handling and wharfage",SUM(P3347:Q3347),IF(OR(K3347="tank",K3347="car",K3347="boat"),INDEX(Rate!$B$4:$M$25,MATCH('Line&amp;Pheonix'!N3347,Rate!$A$4:$A$25,0),MATCH('Line&amp;Pheonix'!L3347,Rate!$B$3:$M$3,0))*O3347*0.8,INDEX(Rate!$B$4:$M$25,MATCH('Line&amp;Pheonix'!N3347,Rate!$A$4:$A$25,0),MATCH('Line&amp;Pheonix'!L3347,Rate!$B$3:$M$3,0))*O3347)),"")</f>
        <v/>
      </c>
      <c r="T3347" s="42" t="str">
        <f t="shared" si="163"/>
        <v/>
      </c>
    </row>
    <row r="3348" spans="16:20">
      <c r="P3348" s="41" t="str">
        <f t="shared" si="161"/>
        <v/>
      </c>
      <c r="Q3348" s="41" t="str">
        <f t="shared" si="162"/>
        <v/>
      </c>
      <c r="R3348" s="41" t="str">
        <f>IFERROR(IF(K3348="handling and wharfage",SUM(P3348:Q3348),IF(OR(K3348="tank",K3348="car",K3348="boat"),INDEX(Rate!$B$4:$M$25,MATCH('Line&amp;Pheonix'!N3348,Rate!$A$4:$A$25,0),MATCH('Line&amp;Pheonix'!L3348,Rate!$B$3:$M$3,0))*O3348*0.8,INDEX(Rate!$B$4:$M$25,MATCH('Line&amp;Pheonix'!N3348,Rate!$A$4:$A$25,0),MATCH('Line&amp;Pheonix'!L3348,Rate!$B$3:$M$3,0))*O3348)),"")</f>
        <v/>
      </c>
      <c r="T3348" s="42" t="str">
        <f t="shared" si="163"/>
        <v/>
      </c>
    </row>
    <row r="3349" spans="16:20">
      <c r="P3349" s="41" t="str">
        <f t="shared" si="161"/>
        <v/>
      </c>
      <c r="Q3349" s="41" t="str">
        <f t="shared" si="162"/>
        <v/>
      </c>
      <c r="R3349" s="41" t="str">
        <f>IFERROR(IF(K3349="handling and wharfage",SUM(P3349:Q3349),IF(OR(K3349="tank",K3349="car",K3349="boat"),INDEX(Rate!$B$4:$M$25,MATCH('Line&amp;Pheonix'!N3349,Rate!$A$4:$A$25,0),MATCH('Line&amp;Pheonix'!L3349,Rate!$B$3:$M$3,0))*O3349*0.8,INDEX(Rate!$B$4:$M$25,MATCH('Line&amp;Pheonix'!N3349,Rate!$A$4:$A$25,0),MATCH('Line&amp;Pheonix'!L3349,Rate!$B$3:$M$3,0))*O3349)),"")</f>
        <v/>
      </c>
      <c r="T3349" s="42" t="str">
        <f t="shared" si="163"/>
        <v/>
      </c>
    </row>
    <row r="3350" spans="16:20">
      <c r="P3350" s="41" t="str">
        <f t="shared" si="161"/>
        <v/>
      </c>
      <c r="Q3350" s="41" t="str">
        <f t="shared" si="162"/>
        <v/>
      </c>
      <c r="R3350" s="41" t="str">
        <f>IFERROR(IF(K3350="handling and wharfage",SUM(P3350:Q3350),IF(OR(K3350="tank",K3350="car",K3350="boat"),INDEX(Rate!$B$4:$M$25,MATCH('Line&amp;Pheonix'!N3350,Rate!$A$4:$A$25,0),MATCH('Line&amp;Pheonix'!L3350,Rate!$B$3:$M$3,0))*O3350*0.8,INDEX(Rate!$B$4:$M$25,MATCH('Line&amp;Pheonix'!N3350,Rate!$A$4:$A$25,0),MATCH('Line&amp;Pheonix'!L3350,Rate!$B$3:$M$3,0))*O3350)),"")</f>
        <v/>
      </c>
      <c r="T3350" s="42" t="str">
        <f t="shared" si="163"/>
        <v/>
      </c>
    </row>
    <row r="3351" spans="16:20">
      <c r="P3351" s="41" t="str">
        <f t="shared" si="161"/>
        <v/>
      </c>
      <c r="Q3351" s="41" t="str">
        <f t="shared" si="162"/>
        <v/>
      </c>
      <c r="R3351" s="41" t="str">
        <f>IFERROR(IF(K3351="handling and wharfage",SUM(P3351:Q3351),IF(OR(K3351="tank",K3351="car",K3351="boat"),INDEX(Rate!$B$4:$M$25,MATCH('Line&amp;Pheonix'!N3351,Rate!$A$4:$A$25,0),MATCH('Line&amp;Pheonix'!L3351,Rate!$B$3:$M$3,0))*O3351*0.8,INDEX(Rate!$B$4:$M$25,MATCH('Line&amp;Pheonix'!N3351,Rate!$A$4:$A$25,0),MATCH('Line&amp;Pheonix'!L3351,Rate!$B$3:$M$3,0))*O3351)),"")</f>
        <v/>
      </c>
      <c r="T3351" s="42" t="str">
        <f t="shared" si="163"/>
        <v/>
      </c>
    </row>
    <row r="3352" spans="16:20">
      <c r="P3352" s="41" t="str">
        <f t="shared" si="161"/>
        <v/>
      </c>
      <c r="Q3352" s="41" t="str">
        <f t="shared" si="162"/>
        <v/>
      </c>
      <c r="R3352" s="41" t="str">
        <f>IFERROR(IF(K3352="handling and wharfage",SUM(P3352:Q3352),IF(OR(K3352="tank",K3352="car",K3352="boat"),INDEX(Rate!$B$4:$M$25,MATCH('Line&amp;Pheonix'!N3352,Rate!$A$4:$A$25,0),MATCH('Line&amp;Pheonix'!L3352,Rate!$B$3:$M$3,0))*O3352*0.8,INDEX(Rate!$B$4:$M$25,MATCH('Line&amp;Pheonix'!N3352,Rate!$A$4:$A$25,0),MATCH('Line&amp;Pheonix'!L3352,Rate!$B$3:$M$3,0))*O3352)),"")</f>
        <v/>
      </c>
      <c r="T3352" s="42" t="str">
        <f t="shared" si="163"/>
        <v/>
      </c>
    </row>
    <row r="3353" spans="16:20">
      <c r="P3353" s="41" t="str">
        <f t="shared" si="161"/>
        <v/>
      </c>
      <c r="Q3353" s="41" t="str">
        <f t="shared" si="162"/>
        <v/>
      </c>
      <c r="R3353" s="41" t="str">
        <f>IFERROR(IF(K3353="handling and wharfage",SUM(P3353:Q3353),IF(OR(K3353="tank",K3353="car",K3353="boat"),INDEX(Rate!$B$4:$M$25,MATCH('Line&amp;Pheonix'!N3353,Rate!$A$4:$A$25,0),MATCH('Line&amp;Pheonix'!L3353,Rate!$B$3:$M$3,0))*O3353*0.8,INDEX(Rate!$B$4:$M$25,MATCH('Line&amp;Pheonix'!N3353,Rate!$A$4:$A$25,0),MATCH('Line&amp;Pheonix'!L3353,Rate!$B$3:$M$3,0))*O3353)),"")</f>
        <v/>
      </c>
      <c r="T3353" s="42" t="str">
        <f t="shared" si="163"/>
        <v/>
      </c>
    </row>
    <row r="3354" spans="16:20">
      <c r="P3354" s="41" t="str">
        <f t="shared" si="161"/>
        <v/>
      </c>
      <c r="Q3354" s="41" t="str">
        <f t="shared" si="162"/>
        <v/>
      </c>
      <c r="R3354" s="41" t="str">
        <f>IFERROR(IF(K3354="handling and wharfage",SUM(P3354:Q3354),IF(OR(K3354="tank",K3354="car",K3354="boat"),INDEX(Rate!$B$4:$M$25,MATCH('Line&amp;Pheonix'!N3354,Rate!$A$4:$A$25,0),MATCH('Line&amp;Pheonix'!L3354,Rate!$B$3:$M$3,0))*O3354*0.8,INDEX(Rate!$B$4:$M$25,MATCH('Line&amp;Pheonix'!N3354,Rate!$A$4:$A$25,0),MATCH('Line&amp;Pheonix'!L3354,Rate!$B$3:$M$3,0))*O3354)),"")</f>
        <v/>
      </c>
      <c r="T3354" s="42" t="str">
        <f t="shared" si="163"/>
        <v/>
      </c>
    </row>
    <row r="3355" spans="16:20">
      <c r="P3355" s="41" t="str">
        <f t="shared" si="161"/>
        <v/>
      </c>
      <c r="Q3355" s="41" t="str">
        <f t="shared" si="162"/>
        <v/>
      </c>
      <c r="R3355" s="41" t="str">
        <f>IFERROR(IF(K3355="handling and wharfage",SUM(P3355:Q3355),IF(OR(K3355="tank",K3355="car",K3355="boat"),INDEX(Rate!$B$4:$M$25,MATCH('Line&amp;Pheonix'!N3355,Rate!$A$4:$A$25,0),MATCH('Line&amp;Pheonix'!L3355,Rate!$B$3:$M$3,0))*O3355*0.8,INDEX(Rate!$B$4:$M$25,MATCH('Line&amp;Pheonix'!N3355,Rate!$A$4:$A$25,0),MATCH('Line&amp;Pheonix'!L3355,Rate!$B$3:$M$3,0))*O3355)),"")</f>
        <v/>
      </c>
      <c r="T3355" s="42" t="str">
        <f t="shared" si="163"/>
        <v/>
      </c>
    </row>
    <row r="3356" spans="16:20">
      <c r="P3356" s="41" t="str">
        <f t="shared" si="161"/>
        <v/>
      </c>
      <c r="Q3356" s="41" t="str">
        <f t="shared" si="162"/>
        <v/>
      </c>
      <c r="R3356" s="41" t="str">
        <f>IFERROR(IF(K3356="handling and wharfage",SUM(P3356:Q3356),IF(OR(K3356="tank",K3356="car",K3356="boat"),INDEX(Rate!$B$4:$M$25,MATCH('Line&amp;Pheonix'!N3356,Rate!$A$4:$A$25,0),MATCH('Line&amp;Pheonix'!L3356,Rate!$B$3:$M$3,0))*O3356*0.8,INDEX(Rate!$B$4:$M$25,MATCH('Line&amp;Pheonix'!N3356,Rate!$A$4:$A$25,0),MATCH('Line&amp;Pheonix'!L3356,Rate!$B$3:$M$3,0))*O3356)),"")</f>
        <v/>
      </c>
      <c r="T3356" s="42" t="str">
        <f t="shared" si="163"/>
        <v/>
      </c>
    </row>
    <row r="3357" spans="16:20">
      <c r="P3357" s="41" t="str">
        <f t="shared" si="161"/>
        <v/>
      </c>
      <c r="Q3357" s="41" t="str">
        <f t="shared" si="162"/>
        <v/>
      </c>
      <c r="R3357" s="41" t="str">
        <f>IFERROR(IF(K3357="handling and wharfage",SUM(P3357:Q3357),IF(OR(K3357="tank",K3357="car",K3357="boat"),INDEX(Rate!$B$4:$M$25,MATCH('Line&amp;Pheonix'!N3357,Rate!$A$4:$A$25,0),MATCH('Line&amp;Pheonix'!L3357,Rate!$B$3:$M$3,0))*O3357*0.8,INDEX(Rate!$B$4:$M$25,MATCH('Line&amp;Pheonix'!N3357,Rate!$A$4:$A$25,0),MATCH('Line&amp;Pheonix'!L3357,Rate!$B$3:$M$3,0))*O3357)),"")</f>
        <v/>
      </c>
      <c r="T3357" s="42" t="str">
        <f t="shared" si="163"/>
        <v/>
      </c>
    </row>
    <row r="3358" spans="16:20">
      <c r="P3358" s="41" t="str">
        <f t="shared" si="161"/>
        <v/>
      </c>
      <c r="Q3358" s="41" t="str">
        <f t="shared" si="162"/>
        <v/>
      </c>
      <c r="R3358" s="41" t="str">
        <f>IFERROR(IF(K3358="handling and wharfage",SUM(P3358:Q3358),IF(OR(K3358="tank",K3358="car",K3358="boat"),INDEX(Rate!$B$4:$M$25,MATCH('Line&amp;Pheonix'!N3358,Rate!$A$4:$A$25,0),MATCH('Line&amp;Pheonix'!L3358,Rate!$B$3:$M$3,0))*O3358*0.8,INDEX(Rate!$B$4:$M$25,MATCH('Line&amp;Pheonix'!N3358,Rate!$A$4:$A$25,0),MATCH('Line&amp;Pheonix'!L3358,Rate!$B$3:$M$3,0))*O3358)),"")</f>
        <v/>
      </c>
      <c r="T3358" s="42" t="str">
        <f t="shared" si="163"/>
        <v/>
      </c>
    </row>
    <row r="3359" spans="16:20">
      <c r="P3359" s="41" t="str">
        <f t="shared" si="161"/>
        <v/>
      </c>
      <c r="Q3359" s="41" t="str">
        <f t="shared" si="162"/>
        <v/>
      </c>
      <c r="R3359" s="41" t="str">
        <f>IFERROR(IF(K3359="handling and wharfage",SUM(P3359:Q3359),IF(OR(K3359="tank",K3359="car",K3359="boat"),INDEX(Rate!$B$4:$M$25,MATCH('Line&amp;Pheonix'!N3359,Rate!$A$4:$A$25,0),MATCH('Line&amp;Pheonix'!L3359,Rate!$B$3:$M$3,0))*O3359*0.8,INDEX(Rate!$B$4:$M$25,MATCH('Line&amp;Pheonix'!N3359,Rate!$A$4:$A$25,0),MATCH('Line&amp;Pheonix'!L3359,Rate!$B$3:$M$3,0))*O3359)),"")</f>
        <v/>
      </c>
      <c r="T3359" s="42" t="str">
        <f t="shared" si="163"/>
        <v/>
      </c>
    </row>
    <row r="3360" spans="16:20">
      <c r="P3360" s="41" t="str">
        <f t="shared" si="161"/>
        <v/>
      </c>
      <c r="Q3360" s="41" t="str">
        <f t="shared" si="162"/>
        <v/>
      </c>
      <c r="R3360" s="41" t="str">
        <f>IFERROR(IF(K3360="handling and wharfage",SUM(P3360:Q3360),IF(OR(K3360="tank",K3360="car",K3360="boat"),INDEX(Rate!$B$4:$M$25,MATCH('Line&amp;Pheonix'!N3360,Rate!$A$4:$A$25,0),MATCH('Line&amp;Pheonix'!L3360,Rate!$B$3:$M$3,0))*O3360*0.8,INDEX(Rate!$B$4:$M$25,MATCH('Line&amp;Pheonix'!N3360,Rate!$A$4:$A$25,0),MATCH('Line&amp;Pheonix'!L3360,Rate!$B$3:$M$3,0))*O3360)),"")</f>
        <v/>
      </c>
      <c r="T3360" s="42" t="str">
        <f t="shared" si="163"/>
        <v/>
      </c>
    </row>
    <row r="3361" spans="16:20">
      <c r="P3361" s="41" t="str">
        <f t="shared" si="161"/>
        <v/>
      </c>
      <c r="Q3361" s="41" t="str">
        <f t="shared" si="162"/>
        <v/>
      </c>
      <c r="R3361" s="41" t="str">
        <f>IFERROR(IF(K3361="handling and wharfage",SUM(P3361:Q3361),IF(OR(K3361="tank",K3361="car",K3361="boat"),INDEX(Rate!$B$4:$M$25,MATCH('Line&amp;Pheonix'!N3361,Rate!$A$4:$A$25,0),MATCH('Line&amp;Pheonix'!L3361,Rate!$B$3:$M$3,0))*O3361*0.8,INDEX(Rate!$B$4:$M$25,MATCH('Line&amp;Pheonix'!N3361,Rate!$A$4:$A$25,0),MATCH('Line&amp;Pheonix'!L3361,Rate!$B$3:$M$3,0))*O3361)),"")</f>
        <v/>
      </c>
      <c r="T3361" s="42" t="str">
        <f t="shared" si="163"/>
        <v/>
      </c>
    </row>
    <row r="3362" spans="16:20">
      <c r="P3362" s="41" t="str">
        <f t="shared" si="161"/>
        <v/>
      </c>
      <c r="Q3362" s="41" t="str">
        <f t="shared" si="162"/>
        <v/>
      </c>
      <c r="R3362" s="41" t="str">
        <f>IFERROR(IF(K3362="handling and wharfage",SUM(P3362:Q3362),IF(OR(K3362="tank",K3362="car",K3362="boat"),INDEX(Rate!$B$4:$M$25,MATCH('Line&amp;Pheonix'!N3362,Rate!$A$4:$A$25,0),MATCH('Line&amp;Pheonix'!L3362,Rate!$B$3:$M$3,0))*O3362*0.8,INDEX(Rate!$B$4:$M$25,MATCH('Line&amp;Pheonix'!N3362,Rate!$A$4:$A$25,0),MATCH('Line&amp;Pheonix'!L3362,Rate!$B$3:$M$3,0))*O3362)),"")</f>
        <v/>
      </c>
      <c r="T3362" s="42" t="str">
        <f t="shared" si="163"/>
        <v/>
      </c>
    </row>
    <row r="3363" spans="16:20">
      <c r="P3363" s="41" t="str">
        <f t="shared" si="161"/>
        <v/>
      </c>
      <c r="Q3363" s="41" t="str">
        <f t="shared" si="162"/>
        <v/>
      </c>
      <c r="R3363" s="41" t="str">
        <f>IFERROR(IF(K3363="handling and wharfage",SUM(P3363:Q3363),IF(OR(K3363="tank",K3363="car",K3363="boat"),INDEX(Rate!$B$4:$M$25,MATCH('Line&amp;Pheonix'!N3363,Rate!$A$4:$A$25,0),MATCH('Line&amp;Pheonix'!L3363,Rate!$B$3:$M$3,0))*O3363*0.8,INDEX(Rate!$B$4:$M$25,MATCH('Line&amp;Pheonix'!N3363,Rate!$A$4:$A$25,0),MATCH('Line&amp;Pheonix'!L3363,Rate!$B$3:$M$3,0))*O3363)),"")</f>
        <v/>
      </c>
      <c r="T3363" s="42" t="str">
        <f t="shared" si="163"/>
        <v/>
      </c>
    </row>
    <row r="3364" spans="16:20">
      <c r="P3364" s="41" t="str">
        <f t="shared" si="161"/>
        <v/>
      </c>
      <c r="Q3364" s="41" t="str">
        <f t="shared" si="162"/>
        <v/>
      </c>
      <c r="R3364" s="41" t="str">
        <f>IFERROR(IF(K3364="handling and wharfage",SUM(P3364:Q3364),IF(OR(K3364="tank",K3364="car",K3364="boat"),INDEX(Rate!$B$4:$M$25,MATCH('Line&amp;Pheonix'!N3364,Rate!$A$4:$A$25,0),MATCH('Line&amp;Pheonix'!L3364,Rate!$B$3:$M$3,0))*O3364*0.8,INDEX(Rate!$B$4:$M$25,MATCH('Line&amp;Pheonix'!N3364,Rate!$A$4:$A$25,0),MATCH('Line&amp;Pheonix'!L3364,Rate!$B$3:$M$3,0))*O3364)),"")</f>
        <v/>
      </c>
      <c r="T3364" s="42" t="str">
        <f t="shared" si="163"/>
        <v/>
      </c>
    </row>
    <row r="3365" spans="16:20">
      <c r="P3365" s="41" t="str">
        <f t="shared" si="161"/>
        <v/>
      </c>
      <c r="Q3365" s="41" t="str">
        <f t="shared" si="162"/>
        <v/>
      </c>
      <c r="R3365" s="41" t="str">
        <f>IFERROR(IF(K3365="handling and wharfage",SUM(P3365:Q3365),IF(OR(K3365="tank",K3365="car",K3365="boat"),INDEX(Rate!$B$4:$M$25,MATCH('Line&amp;Pheonix'!N3365,Rate!$A$4:$A$25,0),MATCH('Line&amp;Pheonix'!L3365,Rate!$B$3:$M$3,0))*O3365*0.8,INDEX(Rate!$B$4:$M$25,MATCH('Line&amp;Pheonix'!N3365,Rate!$A$4:$A$25,0),MATCH('Line&amp;Pheonix'!L3365,Rate!$B$3:$M$3,0))*O3365)),"")</f>
        <v/>
      </c>
      <c r="T3365" s="42" t="str">
        <f t="shared" si="163"/>
        <v/>
      </c>
    </row>
    <row r="3366" spans="16:20">
      <c r="P3366" s="41" t="str">
        <f t="shared" si="161"/>
        <v/>
      </c>
      <c r="Q3366" s="41" t="str">
        <f t="shared" si="162"/>
        <v/>
      </c>
      <c r="R3366" s="41" t="str">
        <f>IFERROR(IF(K3366="handling and wharfage",SUM(P3366:Q3366),IF(OR(K3366="tank",K3366="car",K3366="boat"),INDEX(Rate!$B$4:$M$25,MATCH('Line&amp;Pheonix'!N3366,Rate!$A$4:$A$25,0),MATCH('Line&amp;Pheonix'!L3366,Rate!$B$3:$M$3,0))*O3366*0.8,INDEX(Rate!$B$4:$M$25,MATCH('Line&amp;Pheonix'!N3366,Rate!$A$4:$A$25,0),MATCH('Line&amp;Pheonix'!L3366,Rate!$B$3:$M$3,0))*O3366)),"")</f>
        <v/>
      </c>
      <c r="T3366" s="42" t="str">
        <f t="shared" si="163"/>
        <v/>
      </c>
    </row>
    <row r="3367" spans="16:20">
      <c r="P3367" s="41" t="str">
        <f t="shared" si="161"/>
        <v/>
      </c>
      <c r="Q3367" s="41" t="str">
        <f t="shared" si="162"/>
        <v/>
      </c>
      <c r="R3367" s="41" t="str">
        <f>IFERROR(IF(K3367="handling and wharfage",SUM(P3367:Q3367),IF(OR(K3367="tank",K3367="car",K3367="boat"),INDEX(Rate!$B$4:$M$25,MATCH('Line&amp;Pheonix'!N3367,Rate!$A$4:$A$25,0),MATCH('Line&amp;Pheonix'!L3367,Rate!$B$3:$M$3,0))*O3367*0.8,INDEX(Rate!$B$4:$M$25,MATCH('Line&amp;Pheonix'!N3367,Rate!$A$4:$A$25,0),MATCH('Line&amp;Pheonix'!L3367,Rate!$B$3:$M$3,0))*O3367)),"")</f>
        <v/>
      </c>
      <c r="T3367" s="42" t="str">
        <f t="shared" si="163"/>
        <v/>
      </c>
    </row>
    <row r="3368" spans="16:20">
      <c r="P3368" s="41" t="str">
        <f t="shared" si="161"/>
        <v/>
      </c>
      <c r="Q3368" s="41" t="str">
        <f t="shared" si="162"/>
        <v/>
      </c>
      <c r="R3368" s="41" t="str">
        <f>IFERROR(IF(K3368="handling and wharfage",SUM(P3368:Q3368),IF(OR(K3368="tank",K3368="car",K3368="boat"),INDEX(Rate!$B$4:$M$25,MATCH('Line&amp;Pheonix'!N3368,Rate!$A$4:$A$25,0),MATCH('Line&amp;Pheonix'!L3368,Rate!$B$3:$M$3,0))*O3368*0.8,INDEX(Rate!$B$4:$M$25,MATCH('Line&amp;Pheonix'!N3368,Rate!$A$4:$A$25,0),MATCH('Line&amp;Pheonix'!L3368,Rate!$B$3:$M$3,0))*O3368)),"")</f>
        <v/>
      </c>
      <c r="T3368" s="42" t="str">
        <f t="shared" si="163"/>
        <v/>
      </c>
    </row>
    <row r="3369" spans="16:20">
      <c r="P3369" s="41" t="str">
        <f t="shared" si="161"/>
        <v/>
      </c>
      <c r="Q3369" s="41" t="str">
        <f t="shared" si="162"/>
        <v/>
      </c>
      <c r="R3369" s="41" t="str">
        <f>IFERROR(IF(K3369="handling and wharfage",SUM(P3369:Q3369),IF(OR(K3369="tank",K3369="car",K3369="boat"),INDEX(Rate!$B$4:$M$25,MATCH('Line&amp;Pheonix'!N3369,Rate!$A$4:$A$25,0),MATCH('Line&amp;Pheonix'!L3369,Rate!$B$3:$M$3,0))*O3369*0.8,INDEX(Rate!$B$4:$M$25,MATCH('Line&amp;Pheonix'!N3369,Rate!$A$4:$A$25,0),MATCH('Line&amp;Pheonix'!L3369,Rate!$B$3:$M$3,0))*O3369)),"")</f>
        <v/>
      </c>
      <c r="T3369" s="42" t="str">
        <f t="shared" si="163"/>
        <v/>
      </c>
    </row>
    <row r="3370" spans="16:20">
      <c r="P3370" s="41" t="str">
        <f t="shared" si="161"/>
        <v/>
      </c>
      <c r="Q3370" s="41" t="str">
        <f t="shared" si="162"/>
        <v/>
      </c>
      <c r="R3370" s="41" t="str">
        <f>IFERROR(IF(K3370="handling and wharfage",SUM(P3370:Q3370),IF(OR(K3370="tank",K3370="car",K3370="boat"),INDEX(Rate!$B$4:$M$25,MATCH('Line&amp;Pheonix'!N3370,Rate!$A$4:$A$25,0),MATCH('Line&amp;Pheonix'!L3370,Rate!$B$3:$M$3,0))*O3370*0.8,INDEX(Rate!$B$4:$M$25,MATCH('Line&amp;Pheonix'!N3370,Rate!$A$4:$A$25,0),MATCH('Line&amp;Pheonix'!L3370,Rate!$B$3:$M$3,0))*O3370)),"")</f>
        <v/>
      </c>
      <c r="T3370" s="42" t="str">
        <f t="shared" si="163"/>
        <v/>
      </c>
    </row>
    <row r="3371" spans="16:20">
      <c r="P3371" s="41" t="str">
        <f t="shared" si="161"/>
        <v/>
      </c>
      <c r="Q3371" s="41" t="str">
        <f t="shared" si="162"/>
        <v/>
      </c>
      <c r="R3371" s="41" t="str">
        <f>IFERROR(IF(K3371="handling and wharfage",SUM(P3371:Q3371),IF(OR(K3371="tank",K3371="car",K3371="boat"),INDEX(Rate!$B$4:$M$25,MATCH('Line&amp;Pheonix'!N3371,Rate!$A$4:$A$25,0),MATCH('Line&amp;Pheonix'!L3371,Rate!$B$3:$M$3,0))*O3371*0.8,INDEX(Rate!$B$4:$M$25,MATCH('Line&amp;Pheonix'!N3371,Rate!$A$4:$A$25,0),MATCH('Line&amp;Pheonix'!L3371,Rate!$B$3:$M$3,0))*O3371)),"")</f>
        <v/>
      </c>
      <c r="T3371" s="42" t="str">
        <f t="shared" si="163"/>
        <v/>
      </c>
    </row>
    <row r="3372" spans="16:20">
      <c r="P3372" s="41" t="str">
        <f t="shared" si="161"/>
        <v/>
      </c>
      <c r="Q3372" s="41" t="str">
        <f t="shared" si="162"/>
        <v/>
      </c>
      <c r="R3372" s="41" t="str">
        <f>IFERROR(IF(K3372="handling and wharfage",SUM(P3372:Q3372),IF(OR(K3372="tank",K3372="car",K3372="boat"),INDEX(Rate!$B$4:$M$25,MATCH('Line&amp;Pheonix'!N3372,Rate!$A$4:$A$25,0),MATCH('Line&amp;Pheonix'!L3372,Rate!$B$3:$M$3,0))*O3372*0.8,INDEX(Rate!$B$4:$M$25,MATCH('Line&amp;Pheonix'!N3372,Rate!$A$4:$A$25,0),MATCH('Line&amp;Pheonix'!L3372,Rate!$B$3:$M$3,0))*O3372)),"")</f>
        <v/>
      </c>
      <c r="T3372" s="42" t="str">
        <f t="shared" si="163"/>
        <v/>
      </c>
    </row>
    <row r="3373" spans="16:20">
      <c r="P3373" s="41" t="str">
        <f t="shared" si="161"/>
        <v/>
      </c>
      <c r="Q3373" s="41" t="str">
        <f t="shared" si="162"/>
        <v/>
      </c>
      <c r="R3373" s="41" t="str">
        <f>IFERROR(IF(K3373="handling and wharfage",SUM(P3373:Q3373),IF(OR(K3373="tank",K3373="car",K3373="boat"),INDEX(Rate!$B$4:$M$25,MATCH('Line&amp;Pheonix'!N3373,Rate!$A$4:$A$25,0),MATCH('Line&amp;Pheonix'!L3373,Rate!$B$3:$M$3,0))*O3373*0.8,INDEX(Rate!$B$4:$M$25,MATCH('Line&amp;Pheonix'!N3373,Rate!$A$4:$A$25,0),MATCH('Line&amp;Pheonix'!L3373,Rate!$B$3:$M$3,0))*O3373)),"")</f>
        <v/>
      </c>
      <c r="T3373" s="42" t="str">
        <f t="shared" si="163"/>
        <v/>
      </c>
    </row>
    <row r="3374" spans="16:20">
      <c r="P3374" s="41" t="str">
        <f t="shared" si="161"/>
        <v/>
      </c>
      <c r="Q3374" s="41" t="str">
        <f t="shared" si="162"/>
        <v/>
      </c>
      <c r="R3374" s="41" t="str">
        <f>IFERROR(IF(K3374="handling and wharfage",SUM(P3374:Q3374),IF(OR(K3374="tank",K3374="car",K3374="boat"),INDEX(Rate!$B$4:$M$25,MATCH('Line&amp;Pheonix'!N3374,Rate!$A$4:$A$25,0),MATCH('Line&amp;Pheonix'!L3374,Rate!$B$3:$M$3,0))*O3374*0.8,INDEX(Rate!$B$4:$M$25,MATCH('Line&amp;Pheonix'!N3374,Rate!$A$4:$A$25,0),MATCH('Line&amp;Pheonix'!L3374,Rate!$B$3:$M$3,0))*O3374)),"")</f>
        <v/>
      </c>
      <c r="T3374" s="42" t="str">
        <f t="shared" si="163"/>
        <v/>
      </c>
    </row>
    <row r="3375" spans="16:20">
      <c r="P3375" s="41" t="str">
        <f t="shared" si="161"/>
        <v/>
      </c>
      <c r="Q3375" s="41" t="str">
        <f t="shared" si="162"/>
        <v/>
      </c>
      <c r="R3375" s="41" t="str">
        <f>IFERROR(IF(K3375="handling and wharfage",SUM(P3375:Q3375),IF(OR(K3375="tank",K3375="car",K3375="boat"),INDEX(Rate!$B$4:$M$25,MATCH('Line&amp;Pheonix'!N3375,Rate!$A$4:$A$25,0),MATCH('Line&amp;Pheonix'!L3375,Rate!$B$3:$M$3,0))*O3375*0.8,INDEX(Rate!$B$4:$M$25,MATCH('Line&amp;Pheonix'!N3375,Rate!$A$4:$A$25,0),MATCH('Line&amp;Pheonix'!L3375,Rate!$B$3:$M$3,0))*O3375)),"")</f>
        <v/>
      </c>
      <c r="T3375" s="42" t="str">
        <f t="shared" si="163"/>
        <v/>
      </c>
    </row>
    <row r="3376" spans="16:20">
      <c r="P3376" s="41" t="str">
        <f t="shared" si="161"/>
        <v/>
      </c>
      <c r="Q3376" s="41" t="str">
        <f t="shared" si="162"/>
        <v/>
      </c>
      <c r="R3376" s="41" t="str">
        <f>IFERROR(IF(K3376="handling and wharfage",SUM(P3376:Q3376),IF(OR(K3376="tank",K3376="car",K3376="boat"),INDEX(Rate!$B$4:$M$25,MATCH('Line&amp;Pheonix'!N3376,Rate!$A$4:$A$25,0),MATCH('Line&amp;Pheonix'!L3376,Rate!$B$3:$M$3,0))*O3376*0.8,INDEX(Rate!$B$4:$M$25,MATCH('Line&amp;Pheonix'!N3376,Rate!$A$4:$A$25,0),MATCH('Line&amp;Pheonix'!L3376,Rate!$B$3:$M$3,0))*O3376)),"")</f>
        <v/>
      </c>
      <c r="T3376" s="42" t="str">
        <f t="shared" si="163"/>
        <v/>
      </c>
    </row>
    <row r="3377" spans="16:20">
      <c r="P3377" s="41" t="str">
        <f t="shared" si="161"/>
        <v/>
      </c>
      <c r="Q3377" s="41" t="str">
        <f t="shared" si="162"/>
        <v/>
      </c>
      <c r="R3377" s="41" t="str">
        <f>IFERROR(IF(K3377="handling and wharfage",SUM(P3377:Q3377),IF(OR(K3377="tank",K3377="car",K3377="boat"),INDEX(Rate!$B$4:$M$25,MATCH('Line&amp;Pheonix'!N3377,Rate!$A$4:$A$25,0),MATCH('Line&amp;Pheonix'!L3377,Rate!$B$3:$M$3,0))*O3377*0.8,INDEX(Rate!$B$4:$M$25,MATCH('Line&amp;Pheonix'!N3377,Rate!$A$4:$A$25,0),MATCH('Line&amp;Pheonix'!L3377,Rate!$B$3:$M$3,0))*O3377)),"")</f>
        <v/>
      </c>
      <c r="T3377" s="42" t="str">
        <f t="shared" si="163"/>
        <v/>
      </c>
    </row>
    <row r="3378" spans="16:20">
      <c r="P3378" s="41" t="str">
        <f t="shared" ref="P3378:P3441" si="164">IF(OR(K3378="handling and wharfage",K3378="rau handling and wharfage"),O3378*42.1,"")</f>
        <v/>
      </c>
      <c r="Q3378" s="41" t="str">
        <f t="shared" ref="Q3378:Q3441" si="165">IF(K3378&lt;&gt;"handling and wharfage","",O3378*3.5)</f>
        <v/>
      </c>
      <c r="R3378" s="41" t="str">
        <f>IFERROR(IF(K3378="handling and wharfage",SUM(P3378:Q3378),IF(OR(K3378="tank",K3378="car",K3378="boat"),INDEX(Rate!$B$4:$M$25,MATCH('Line&amp;Pheonix'!N3378,Rate!$A$4:$A$25,0),MATCH('Line&amp;Pheonix'!L3378,Rate!$B$3:$M$3,0))*O3378*0.8,INDEX(Rate!$B$4:$M$25,MATCH('Line&amp;Pheonix'!N3378,Rate!$A$4:$A$25,0),MATCH('Line&amp;Pheonix'!L3378,Rate!$B$3:$M$3,0))*O3378)),"")</f>
        <v/>
      </c>
      <c r="T3378" s="42" t="str">
        <f t="shared" ref="T3378:T3441" si="166">IF(ISBLANK(K3378),"",IF(K3378&lt;&gt;"handling and wharfage","F0070000061A","E31180000331"))</f>
        <v/>
      </c>
    </row>
    <row r="3379" spans="16:20">
      <c r="P3379" s="41" t="str">
        <f t="shared" si="164"/>
        <v/>
      </c>
      <c r="Q3379" s="41" t="str">
        <f t="shared" si="165"/>
        <v/>
      </c>
      <c r="R3379" s="41" t="str">
        <f>IFERROR(IF(K3379="handling and wharfage",SUM(P3379:Q3379),IF(OR(K3379="tank",K3379="car",K3379="boat"),INDEX(Rate!$B$4:$M$25,MATCH('Line&amp;Pheonix'!N3379,Rate!$A$4:$A$25,0),MATCH('Line&amp;Pheonix'!L3379,Rate!$B$3:$M$3,0))*O3379*0.8,INDEX(Rate!$B$4:$M$25,MATCH('Line&amp;Pheonix'!N3379,Rate!$A$4:$A$25,0),MATCH('Line&amp;Pheonix'!L3379,Rate!$B$3:$M$3,0))*O3379)),"")</f>
        <v/>
      </c>
      <c r="T3379" s="42" t="str">
        <f t="shared" si="166"/>
        <v/>
      </c>
    </row>
    <row r="3380" spans="16:20">
      <c r="P3380" s="41" t="str">
        <f t="shared" si="164"/>
        <v/>
      </c>
      <c r="Q3380" s="41" t="str">
        <f t="shared" si="165"/>
        <v/>
      </c>
      <c r="R3380" s="41" t="str">
        <f>IFERROR(IF(K3380="handling and wharfage",SUM(P3380:Q3380),IF(OR(K3380="tank",K3380="car",K3380="boat"),INDEX(Rate!$B$4:$M$25,MATCH('Line&amp;Pheonix'!N3380,Rate!$A$4:$A$25,0),MATCH('Line&amp;Pheonix'!L3380,Rate!$B$3:$M$3,0))*O3380*0.8,INDEX(Rate!$B$4:$M$25,MATCH('Line&amp;Pheonix'!N3380,Rate!$A$4:$A$25,0),MATCH('Line&amp;Pheonix'!L3380,Rate!$B$3:$M$3,0))*O3380)),"")</f>
        <v/>
      </c>
      <c r="T3380" s="42" t="str">
        <f t="shared" si="166"/>
        <v/>
      </c>
    </row>
    <row r="3381" spans="16:20">
      <c r="P3381" s="41" t="str">
        <f t="shared" si="164"/>
        <v/>
      </c>
      <c r="Q3381" s="41" t="str">
        <f t="shared" si="165"/>
        <v/>
      </c>
      <c r="R3381" s="41" t="str">
        <f>IFERROR(IF(K3381="handling and wharfage",SUM(P3381:Q3381),IF(OR(K3381="tank",K3381="car",K3381="boat"),INDEX(Rate!$B$4:$M$25,MATCH('Line&amp;Pheonix'!N3381,Rate!$A$4:$A$25,0),MATCH('Line&amp;Pheonix'!L3381,Rate!$B$3:$M$3,0))*O3381*0.8,INDEX(Rate!$B$4:$M$25,MATCH('Line&amp;Pheonix'!N3381,Rate!$A$4:$A$25,0),MATCH('Line&amp;Pheonix'!L3381,Rate!$B$3:$M$3,0))*O3381)),"")</f>
        <v/>
      </c>
      <c r="T3381" s="42" t="str">
        <f t="shared" si="166"/>
        <v/>
      </c>
    </row>
    <row r="3382" spans="16:20">
      <c r="P3382" s="41" t="str">
        <f t="shared" si="164"/>
        <v/>
      </c>
      <c r="Q3382" s="41" t="str">
        <f t="shared" si="165"/>
        <v/>
      </c>
      <c r="R3382" s="41" t="str">
        <f>IFERROR(IF(K3382="handling and wharfage",SUM(P3382:Q3382),IF(OR(K3382="tank",K3382="car",K3382="boat"),INDEX(Rate!$B$4:$M$25,MATCH('Line&amp;Pheonix'!N3382,Rate!$A$4:$A$25,0),MATCH('Line&amp;Pheonix'!L3382,Rate!$B$3:$M$3,0))*O3382*0.8,INDEX(Rate!$B$4:$M$25,MATCH('Line&amp;Pheonix'!N3382,Rate!$A$4:$A$25,0),MATCH('Line&amp;Pheonix'!L3382,Rate!$B$3:$M$3,0))*O3382)),"")</f>
        <v/>
      </c>
      <c r="T3382" s="42" t="str">
        <f t="shared" si="166"/>
        <v/>
      </c>
    </row>
    <row r="3383" spans="16:20">
      <c r="P3383" s="41" t="str">
        <f t="shared" si="164"/>
        <v/>
      </c>
      <c r="Q3383" s="41" t="str">
        <f t="shared" si="165"/>
        <v/>
      </c>
      <c r="R3383" s="41" t="str">
        <f>IFERROR(IF(K3383="handling and wharfage",SUM(P3383:Q3383),IF(OR(K3383="tank",K3383="car",K3383="boat"),INDEX(Rate!$B$4:$M$25,MATCH('Line&amp;Pheonix'!N3383,Rate!$A$4:$A$25,0),MATCH('Line&amp;Pheonix'!L3383,Rate!$B$3:$M$3,0))*O3383*0.8,INDEX(Rate!$B$4:$M$25,MATCH('Line&amp;Pheonix'!N3383,Rate!$A$4:$A$25,0),MATCH('Line&amp;Pheonix'!L3383,Rate!$B$3:$M$3,0))*O3383)),"")</f>
        <v/>
      </c>
      <c r="T3383" s="42" t="str">
        <f t="shared" si="166"/>
        <v/>
      </c>
    </row>
    <row r="3384" spans="16:20">
      <c r="P3384" s="41" t="str">
        <f t="shared" si="164"/>
        <v/>
      </c>
      <c r="Q3384" s="41" t="str">
        <f t="shared" si="165"/>
        <v/>
      </c>
      <c r="R3384" s="41" t="str">
        <f>IFERROR(IF(K3384="handling and wharfage",SUM(P3384:Q3384),IF(OR(K3384="tank",K3384="car",K3384="boat"),INDEX(Rate!$B$4:$M$25,MATCH('Line&amp;Pheonix'!N3384,Rate!$A$4:$A$25,0),MATCH('Line&amp;Pheonix'!L3384,Rate!$B$3:$M$3,0))*O3384*0.8,INDEX(Rate!$B$4:$M$25,MATCH('Line&amp;Pheonix'!N3384,Rate!$A$4:$A$25,0),MATCH('Line&amp;Pheonix'!L3384,Rate!$B$3:$M$3,0))*O3384)),"")</f>
        <v/>
      </c>
      <c r="T3384" s="42" t="str">
        <f t="shared" si="166"/>
        <v/>
      </c>
    </row>
    <row r="3385" spans="16:20">
      <c r="P3385" s="41" t="str">
        <f t="shared" si="164"/>
        <v/>
      </c>
      <c r="Q3385" s="41" t="str">
        <f t="shared" si="165"/>
        <v/>
      </c>
      <c r="R3385" s="41" t="str">
        <f>IFERROR(IF(K3385="handling and wharfage",SUM(P3385:Q3385),IF(OR(K3385="tank",K3385="car",K3385="boat"),INDEX(Rate!$B$4:$M$25,MATCH('Line&amp;Pheonix'!N3385,Rate!$A$4:$A$25,0),MATCH('Line&amp;Pheonix'!L3385,Rate!$B$3:$M$3,0))*O3385*0.8,INDEX(Rate!$B$4:$M$25,MATCH('Line&amp;Pheonix'!N3385,Rate!$A$4:$A$25,0),MATCH('Line&amp;Pheonix'!L3385,Rate!$B$3:$M$3,0))*O3385)),"")</f>
        <v/>
      </c>
      <c r="T3385" s="42" t="str">
        <f t="shared" si="166"/>
        <v/>
      </c>
    </row>
    <row r="3386" spans="16:20">
      <c r="P3386" s="41" t="str">
        <f t="shared" si="164"/>
        <v/>
      </c>
      <c r="Q3386" s="41" t="str">
        <f t="shared" si="165"/>
        <v/>
      </c>
      <c r="R3386" s="41" t="str">
        <f>IFERROR(IF(K3386="handling and wharfage",SUM(P3386:Q3386),IF(OR(K3386="tank",K3386="car",K3386="boat"),INDEX(Rate!$B$4:$M$25,MATCH('Line&amp;Pheonix'!N3386,Rate!$A$4:$A$25,0),MATCH('Line&amp;Pheonix'!L3386,Rate!$B$3:$M$3,0))*O3386*0.8,INDEX(Rate!$B$4:$M$25,MATCH('Line&amp;Pheonix'!N3386,Rate!$A$4:$A$25,0),MATCH('Line&amp;Pheonix'!L3386,Rate!$B$3:$M$3,0))*O3386)),"")</f>
        <v/>
      </c>
      <c r="T3386" s="42" t="str">
        <f t="shared" si="166"/>
        <v/>
      </c>
    </row>
    <row r="3387" spans="16:20">
      <c r="P3387" s="41" t="str">
        <f t="shared" si="164"/>
        <v/>
      </c>
      <c r="Q3387" s="41" t="str">
        <f t="shared" si="165"/>
        <v/>
      </c>
      <c r="R3387" s="41" t="str">
        <f>IFERROR(IF(K3387="handling and wharfage",SUM(P3387:Q3387),IF(OR(K3387="tank",K3387="car",K3387="boat"),INDEX(Rate!$B$4:$M$25,MATCH('Line&amp;Pheonix'!N3387,Rate!$A$4:$A$25,0),MATCH('Line&amp;Pheonix'!L3387,Rate!$B$3:$M$3,0))*O3387*0.8,INDEX(Rate!$B$4:$M$25,MATCH('Line&amp;Pheonix'!N3387,Rate!$A$4:$A$25,0),MATCH('Line&amp;Pheonix'!L3387,Rate!$B$3:$M$3,0))*O3387)),"")</f>
        <v/>
      </c>
      <c r="T3387" s="42" t="str">
        <f t="shared" si="166"/>
        <v/>
      </c>
    </row>
    <row r="3388" spans="16:20">
      <c r="P3388" s="41" t="str">
        <f t="shared" si="164"/>
        <v/>
      </c>
      <c r="Q3388" s="41" t="str">
        <f t="shared" si="165"/>
        <v/>
      </c>
      <c r="R3388" s="41" t="str">
        <f>IFERROR(IF(K3388="handling and wharfage",SUM(P3388:Q3388),IF(OR(K3388="tank",K3388="car",K3388="boat"),INDEX(Rate!$B$4:$M$25,MATCH('Line&amp;Pheonix'!N3388,Rate!$A$4:$A$25,0),MATCH('Line&amp;Pheonix'!L3388,Rate!$B$3:$M$3,0))*O3388*0.8,INDEX(Rate!$B$4:$M$25,MATCH('Line&amp;Pheonix'!N3388,Rate!$A$4:$A$25,0),MATCH('Line&amp;Pheonix'!L3388,Rate!$B$3:$M$3,0))*O3388)),"")</f>
        <v/>
      </c>
      <c r="T3388" s="42" t="str">
        <f t="shared" si="166"/>
        <v/>
      </c>
    </row>
    <row r="3389" spans="16:20">
      <c r="P3389" s="41" t="str">
        <f t="shared" si="164"/>
        <v/>
      </c>
      <c r="Q3389" s="41" t="str">
        <f t="shared" si="165"/>
        <v/>
      </c>
      <c r="R3389" s="41" t="str">
        <f>IFERROR(IF(K3389="handling and wharfage",SUM(P3389:Q3389),IF(OR(K3389="tank",K3389="car",K3389="boat"),INDEX(Rate!$B$4:$M$25,MATCH('Line&amp;Pheonix'!N3389,Rate!$A$4:$A$25,0),MATCH('Line&amp;Pheonix'!L3389,Rate!$B$3:$M$3,0))*O3389*0.8,INDEX(Rate!$B$4:$M$25,MATCH('Line&amp;Pheonix'!N3389,Rate!$A$4:$A$25,0),MATCH('Line&amp;Pheonix'!L3389,Rate!$B$3:$M$3,0))*O3389)),"")</f>
        <v/>
      </c>
      <c r="T3389" s="42" t="str">
        <f t="shared" si="166"/>
        <v/>
      </c>
    </row>
    <row r="3390" spans="16:20">
      <c r="P3390" s="41" t="str">
        <f t="shared" si="164"/>
        <v/>
      </c>
      <c r="Q3390" s="41" t="str">
        <f t="shared" si="165"/>
        <v/>
      </c>
      <c r="R3390" s="41" t="str">
        <f>IFERROR(IF(K3390="handling and wharfage",SUM(P3390:Q3390),IF(OR(K3390="tank",K3390="car",K3390="boat"),INDEX(Rate!$B$4:$M$25,MATCH('Line&amp;Pheonix'!N3390,Rate!$A$4:$A$25,0),MATCH('Line&amp;Pheonix'!L3390,Rate!$B$3:$M$3,0))*O3390*0.8,INDEX(Rate!$B$4:$M$25,MATCH('Line&amp;Pheonix'!N3390,Rate!$A$4:$A$25,0),MATCH('Line&amp;Pheonix'!L3390,Rate!$B$3:$M$3,0))*O3390)),"")</f>
        <v/>
      </c>
      <c r="T3390" s="42" t="str">
        <f t="shared" si="166"/>
        <v/>
      </c>
    </row>
    <row r="3391" spans="16:20">
      <c r="P3391" s="41" t="str">
        <f t="shared" si="164"/>
        <v/>
      </c>
      <c r="Q3391" s="41" t="str">
        <f t="shared" si="165"/>
        <v/>
      </c>
      <c r="R3391" s="41" t="str">
        <f>IFERROR(IF(K3391="handling and wharfage",SUM(P3391:Q3391),IF(OR(K3391="tank",K3391="car",K3391="boat"),INDEX(Rate!$B$4:$M$25,MATCH('Line&amp;Pheonix'!N3391,Rate!$A$4:$A$25,0),MATCH('Line&amp;Pheonix'!L3391,Rate!$B$3:$M$3,0))*O3391*0.8,INDEX(Rate!$B$4:$M$25,MATCH('Line&amp;Pheonix'!N3391,Rate!$A$4:$A$25,0),MATCH('Line&amp;Pheonix'!L3391,Rate!$B$3:$M$3,0))*O3391)),"")</f>
        <v/>
      </c>
      <c r="T3391" s="42" t="str">
        <f t="shared" si="166"/>
        <v/>
      </c>
    </row>
    <row r="3392" spans="16:20">
      <c r="P3392" s="41" t="str">
        <f t="shared" si="164"/>
        <v/>
      </c>
      <c r="Q3392" s="41" t="str">
        <f t="shared" si="165"/>
        <v/>
      </c>
      <c r="R3392" s="41" t="str">
        <f>IFERROR(IF(K3392="handling and wharfage",SUM(P3392:Q3392),IF(OR(K3392="tank",K3392="car",K3392="boat"),INDEX(Rate!$B$4:$M$25,MATCH('Line&amp;Pheonix'!N3392,Rate!$A$4:$A$25,0),MATCH('Line&amp;Pheonix'!L3392,Rate!$B$3:$M$3,0))*O3392*0.8,INDEX(Rate!$B$4:$M$25,MATCH('Line&amp;Pheonix'!N3392,Rate!$A$4:$A$25,0),MATCH('Line&amp;Pheonix'!L3392,Rate!$B$3:$M$3,0))*O3392)),"")</f>
        <v/>
      </c>
      <c r="T3392" s="42" t="str">
        <f t="shared" si="166"/>
        <v/>
      </c>
    </row>
    <row r="3393" spans="16:20">
      <c r="P3393" s="41" t="str">
        <f t="shared" si="164"/>
        <v/>
      </c>
      <c r="Q3393" s="41" t="str">
        <f t="shared" si="165"/>
        <v/>
      </c>
      <c r="R3393" s="41" t="str">
        <f>IFERROR(IF(K3393="handling and wharfage",SUM(P3393:Q3393),IF(OR(K3393="tank",K3393="car",K3393="boat"),INDEX(Rate!$B$4:$M$25,MATCH('Line&amp;Pheonix'!N3393,Rate!$A$4:$A$25,0),MATCH('Line&amp;Pheonix'!L3393,Rate!$B$3:$M$3,0))*O3393*0.8,INDEX(Rate!$B$4:$M$25,MATCH('Line&amp;Pheonix'!N3393,Rate!$A$4:$A$25,0),MATCH('Line&amp;Pheonix'!L3393,Rate!$B$3:$M$3,0))*O3393)),"")</f>
        <v/>
      </c>
      <c r="T3393" s="42" t="str">
        <f t="shared" si="166"/>
        <v/>
      </c>
    </row>
    <row r="3394" spans="16:20">
      <c r="P3394" s="41" t="str">
        <f t="shared" si="164"/>
        <v/>
      </c>
      <c r="Q3394" s="41" t="str">
        <f t="shared" si="165"/>
        <v/>
      </c>
      <c r="R3394" s="41" t="str">
        <f>IFERROR(IF(K3394="handling and wharfage",SUM(P3394:Q3394),IF(OR(K3394="tank",K3394="car",K3394="boat"),INDEX(Rate!$B$4:$M$25,MATCH('Line&amp;Pheonix'!N3394,Rate!$A$4:$A$25,0),MATCH('Line&amp;Pheonix'!L3394,Rate!$B$3:$M$3,0))*O3394*0.8,INDEX(Rate!$B$4:$M$25,MATCH('Line&amp;Pheonix'!N3394,Rate!$A$4:$A$25,0),MATCH('Line&amp;Pheonix'!L3394,Rate!$B$3:$M$3,0))*O3394)),"")</f>
        <v/>
      </c>
      <c r="T3394" s="42" t="str">
        <f t="shared" si="166"/>
        <v/>
      </c>
    </row>
    <row r="3395" spans="16:20">
      <c r="P3395" s="41" t="str">
        <f t="shared" si="164"/>
        <v/>
      </c>
      <c r="Q3395" s="41" t="str">
        <f t="shared" si="165"/>
        <v/>
      </c>
      <c r="R3395" s="41" t="str">
        <f>IFERROR(IF(K3395="handling and wharfage",SUM(P3395:Q3395),IF(OR(K3395="tank",K3395="car",K3395="boat"),INDEX(Rate!$B$4:$M$25,MATCH('Line&amp;Pheonix'!N3395,Rate!$A$4:$A$25,0),MATCH('Line&amp;Pheonix'!L3395,Rate!$B$3:$M$3,0))*O3395*0.8,INDEX(Rate!$B$4:$M$25,MATCH('Line&amp;Pheonix'!N3395,Rate!$A$4:$A$25,0),MATCH('Line&amp;Pheonix'!L3395,Rate!$B$3:$M$3,0))*O3395)),"")</f>
        <v/>
      </c>
      <c r="T3395" s="42" t="str">
        <f t="shared" si="166"/>
        <v/>
      </c>
    </row>
    <row r="3396" spans="16:20">
      <c r="P3396" s="41" t="str">
        <f t="shared" si="164"/>
        <v/>
      </c>
      <c r="Q3396" s="41" t="str">
        <f t="shared" si="165"/>
        <v/>
      </c>
      <c r="R3396" s="41" t="str">
        <f>IFERROR(IF(K3396="handling and wharfage",SUM(P3396:Q3396),IF(OR(K3396="tank",K3396="car",K3396="boat"),INDEX(Rate!$B$4:$M$25,MATCH('Line&amp;Pheonix'!N3396,Rate!$A$4:$A$25,0),MATCH('Line&amp;Pheonix'!L3396,Rate!$B$3:$M$3,0))*O3396*0.8,INDEX(Rate!$B$4:$M$25,MATCH('Line&amp;Pheonix'!N3396,Rate!$A$4:$A$25,0),MATCH('Line&amp;Pheonix'!L3396,Rate!$B$3:$M$3,0))*O3396)),"")</f>
        <v/>
      </c>
      <c r="T3396" s="42" t="str">
        <f t="shared" si="166"/>
        <v/>
      </c>
    </row>
    <row r="3397" spans="16:20">
      <c r="P3397" s="41" t="str">
        <f t="shared" si="164"/>
        <v/>
      </c>
      <c r="Q3397" s="41" t="str">
        <f t="shared" si="165"/>
        <v/>
      </c>
      <c r="R3397" s="41" t="str">
        <f>IFERROR(IF(K3397="handling and wharfage",SUM(P3397:Q3397),IF(OR(K3397="tank",K3397="car",K3397="boat"),INDEX(Rate!$B$4:$M$25,MATCH('Line&amp;Pheonix'!N3397,Rate!$A$4:$A$25,0),MATCH('Line&amp;Pheonix'!L3397,Rate!$B$3:$M$3,0))*O3397*0.8,INDEX(Rate!$B$4:$M$25,MATCH('Line&amp;Pheonix'!N3397,Rate!$A$4:$A$25,0),MATCH('Line&amp;Pheonix'!L3397,Rate!$B$3:$M$3,0))*O3397)),"")</f>
        <v/>
      </c>
      <c r="T3397" s="42" t="str">
        <f t="shared" si="166"/>
        <v/>
      </c>
    </row>
    <row r="3398" spans="16:20">
      <c r="P3398" s="41" t="str">
        <f t="shared" si="164"/>
        <v/>
      </c>
      <c r="Q3398" s="41" t="str">
        <f t="shared" si="165"/>
        <v/>
      </c>
      <c r="R3398" s="41" t="str">
        <f>IFERROR(IF(K3398="handling and wharfage",SUM(P3398:Q3398),IF(OR(K3398="tank",K3398="car",K3398="boat"),INDEX(Rate!$B$4:$M$25,MATCH('Line&amp;Pheonix'!N3398,Rate!$A$4:$A$25,0),MATCH('Line&amp;Pheonix'!L3398,Rate!$B$3:$M$3,0))*O3398*0.8,INDEX(Rate!$B$4:$M$25,MATCH('Line&amp;Pheonix'!N3398,Rate!$A$4:$A$25,0),MATCH('Line&amp;Pheonix'!L3398,Rate!$B$3:$M$3,0))*O3398)),"")</f>
        <v/>
      </c>
      <c r="T3398" s="42" t="str">
        <f t="shared" si="166"/>
        <v/>
      </c>
    </row>
    <row r="3399" spans="16:20">
      <c r="P3399" s="41" t="str">
        <f t="shared" si="164"/>
        <v/>
      </c>
      <c r="Q3399" s="41" t="str">
        <f t="shared" si="165"/>
        <v/>
      </c>
      <c r="R3399" s="41" t="str">
        <f>IFERROR(IF(K3399="handling and wharfage",SUM(P3399:Q3399),IF(OR(K3399="tank",K3399="car",K3399="boat"),INDEX(Rate!$B$4:$M$25,MATCH('Line&amp;Pheonix'!N3399,Rate!$A$4:$A$25,0),MATCH('Line&amp;Pheonix'!L3399,Rate!$B$3:$M$3,0))*O3399*0.8,INDEX(Rate!$B$4:$M$25,MATCH('Line&amp;Pheonix'!N3399,Rate!$A$4:$A$25,0),MATCH('Line&amp;Pheonix'!L3399,Rate!$B$3:$M$3,0))*O3399)),"")</f>
        <v/>
      </c>
      <c r="T3399" s="42" t="str">
        <f t="shared" si="166"/>
        <v/>
      </c>
    </row>
    <row r="3400" spans="16:20">
      <c r="P3400" s="41" t="str">
        <f t="shared" si="164"/>
        <v/>
      </c>
      <c r="Q3400" s="41" t="str">
        <f t="shared" si="165"/>
        <v/>
      </c>
      <c r="R3400" s="41" t="str">
        <f>IFERROR(IF(K3400="handling and wharfage",SUM(P3400:Q3400),IF(OR(K3400="tank",K3400="car",K3400="boat"),INDEX(Rate!$B$4:$M$25,MATCH('Line&amp;Pheonix'!N3400,Rate!$A$4:$A$25,0),MATCH('Line&amp;Pheonix'!L3400,Rate!$B$3:$M$3,0))*O3400*0.8,INDEX(Rate!$B$4:$M$25,MATCH('Line&amp;Pheonix'!N3400,Rate!$A$4:$A$25,0),MATCH('Line&amp;Pheonix'!L3400,Rate!$B$3:$M$3,0))*O3400)),"")</f>
        <v/>
      </c>
      <c r="T3400" s="42" t="str">
        <f t="shared" si="166"/>
        <v/>
      </c>
    </row>
    <row r="3401" spans="16:20">
      <c r="P3401" s="41" t="str">
        <f t="shared" si="164"/>
        <v/>
      </c>
      <c r="Q3401" s="41" t="str">
        <f t="shared" si="165"/>
        <v/>
      </c>
      <c r="R3401" s="41" t="str">
        <f>IFERROR(IF(K3401="handling and wharfage",SUM(P3401:Q3401),IF(OR(K3401="tank",K3401="car",K3401="boat"),INDEX(Rate!$B$4:$M$25,MATCH('Line&amp;Pheonix'!N3401,Rate!$A$4:$A$25,0),MATCH('Line&amp;Pheonix'!L3401,Rate!$B$3:$M$3,0))*O3401*0.8,INDEX(Rate!$B$4:$M$25,MATCH('Line&amp;Pheonix'!N3401,Rate!$A$4:$A$25,0),MATCH('Line&amp;Pheonix'!L3401,Rate!$B$3:$M$3,0))*O3401)),"")</f>
        <v/>
      </c>
      <c r="T3401" s="42" t="str">
        <f t="shared" si="166"/>
        <v/>
      </c>
    </row>
    <row r="3402" spans="16:20">
      <c r="P3402" s="41" t="str">
        <f t="shared" si="164"/>
        <v/>
      </c>
      <c r="Q3402" s="41" t="str">
        <f t="shared" si="165"/>
        <v/>
      </c>
      <c r="R3402" s="41" t="str">
        <f>IFERROR(IF(K3402="handling and wharfage",SUM(P3402:Q3402),IF(OR(K3402="tank",K3402="car",K3402="boat"),INDEX(Rate!$B$4:$M$25,MATCH('Line&amp;Pheonix'!N3402,Rate!$A$4:$A$25,0),MATCH('Line&amp;Pheonix'!L3402,Rate!$B$3:$M$3,0))*O3402*0.8,INDEX(Rate!$B$4:$M$25,MATCH('Line&amp;Pheonix'!N3402,Rate!$A$4:$A$25,0),MATCH('Line&amp;Pheonix'!L3402,Rate!$B$3:$M$3,0))*O3402)),"")</f>
        <v/>
      </c>
      <c r="T3402" s="42" t="str">
        <f t="shared" si="166"/>
        <v/>
      </c>
    </row>
    <row r="3403" spans="16:20">
      <c r="P3403" s="41" t="str">
        <f t="shared" si="164"/>
        <v/>
      </c>
      <c r="Q3403" s="41" t="str">
        <f t="shared" si="165"/>
        <v/>
      </c>
      <c r="R3403" s="41" t="str">
        <f>IFERROR(IF(K3403="handling and wharfage",SUM(P3403:Q3403),IF(OR(K3403="tank",K3403="car",K3403="boat"),INDEX(Rate!$B$4:$M$25,MATCH('Line&amp;Pheonix'!N3403,Rate!$A$4:$A$25,0),MATCH('Line&amp;Pheonix'!L3403,Rate!$B$3:$M$3,0))*O3403*0.8,INDEX(Rate!$B$4:$M$25,MATCH('Line&amp;Pheonix'!N3403,Rate!$A$4:$A$25,0),MATCH('Line&amp;Pheonix'!L3403,Rate!$B$3:$M$3,0))*O3403)),"")</f>
        <v/>
      </c>
      <c r="T3403" s="42" t="str">
        <f t="shared" si="166"/>
        <v/>
      </c>
    </row>
    <row r="3404" spans="16:20">
      <c r="P3404" s="41" t="str">
        <f t="shared" si="164"/>
        <v/>
      </c>
      <c r="Q3404" s="41" t="str">
        <f t="shared" si="165"/>
        <v/>
      </c>
      <c r="R3404" s="41" t="str">
        <f>IFERROR(IF(K3404="handling and wharfage",SUM(P3404:Q3404),IF(OR(K3404="tank",K3404="car",K3404="boat"),INDEX(Rate!$B$4:$M$25,MATCH('Line&amp;Pheonix'!N3404,Rate!$A$4:$A$25,0),MATCH('Line&amp;Pheonix'!L3404,Rate!$B$3:$M$3,0))*O3404*0.8,INDEX(Rate!$B$4:$M$25,MATCH('Line&amp;Pheonix'!N3404,Rate!$A$4:$A$25,0),MATCH('Line&amp;Pheonix'!L3404,Rate!$B$3:$M$3,0))*O3404)),"")</f>
        <v/>
      </c>
      <c r="T3404" s="42" t="str">
        <f t="shared" si="166"/>
        <v/>
      </c>
    </row>
    <row r="3405" spans="16:20">
      <c r="P3405" s="41" t="str">
        <f t="shared" si="164"/>
        <v/>
      </c>
      <c r="Q3405" s="41" t="str">
        <f t="shared" si="165"/>
        <v/>
      </c>
      <c r="R3405" s="41" t="str">
        <f>IFERROR(IF(K3405="handling and wharfage",SUM(P3405:Q3405),IF(OR(K3405="tank",K3405="car",K3405="boat"),INDEX(Rate!$B$4:$M$25,MATCH('Line&amp;Pheonix'!N3405,Rate!$A$4:$A$25,0),MATCH('Line&amp;Pheonix'!L3405,Rate!$B$3:$M$3,0))*O3405*0.8,INDEX(Rate!$B$4:$M$25,MATCH('Line&amp;Pheonix'!N3405,Rate!$A$4:$A$25,0),MATCH('Line&amp;Pheonix'!L3405,Rate!$B$3:$M$3,0))*O3405)),"")</f>
        <v/>
      </c>
      <c r="T3405" s="42" t="str">
        <f t="shared" si="166"/>
        <v/>
      </c>
    </row>
    <row r="3406" spans="16:20">
      <c r="P3406" s="41" t="str">
        <f t="shared" si="164"/>
        <v/>
      </c>
      <c r="Q3406" s="41" t="str">
        <f t="shared" si="165"/>
        <v/>
      </c>
      <c r="R3406" s="41" t="str">
        <f>IFERROR(IF(K3406="handling and wharfage",SUM(P3406:Q3406),IF(OR(K3406="tank",K3406="car",K3406="boat"),INDEX(Rate!$B$4:$M$25,MATCH('Line&amp;Pheonix'!N3406,Rate!$A$4:$A$25,0),MATCH('Line&amp;Pheonix'!L3406,Rate!$B$3:$M$3,0))*O3406*0.8,INDEX(Rate!$B$4:$M$25,MATCH('Line&amp;Pheonix'!N3406,Rate!$A$4:$A$25,0),MATCH('Line&amp;Pheonix'!L3406,Rate!$B$3:$M$3,0))*O3406)),"")</f>
        <v/>
      </c>
      <c r="T3406" s="42" t="str">
        <f t="shared" si="166"/>
        <v/>
      </c>
    </row>
    <row r="3407" spans="16:20">
      <c r="P3407" s="41" t="str">
        <f t="shared" si="164"/>
        <v/>
      </c>
      <c r="Q3407" s="41" t="str">
        <f t="shared" si="165"/>
        <v/>
      </c>
      <c r="R3407" s="41" t="str">
        <f>IFERROR(IF(K3407="handling and wharfage",SUM(P3407:Q3407),IF(OR(K3407="tank",K3407="car",K3407="boat"),INDEX(Rate!$B$4:$M$25,MATCH('Line&amp;Pheonix'!N3407,Rate!$A$4:$A$25,0),MATCH('Line&amp;Pheonix'!L3407,Rate!$B$3:$M$3,0))*O3407*0.8,INDEX(Rate!$B$4:$M$25,MATCH('Line&amp;Pheonix'!N3407,Rate!$A$4:$A$25,0),MATCH('Line&amp;Pheonix'!L3407,Rate!$B$3:$M$3,0))*O3407)),"")</f>
        <v/>
      </c>
      <c r="T3407" s="42" t="str">
        <f t="shared" si="166"/>
        <v/>
      </c>
    </row>
    <row r="3408" spans="16:20">
      <c r="P3408" s="41" t="str">
        <f t="shared" si="164"/>
        <v/>
      </c>
      <c r="Q3408" s="41" t="str">
        <f t="shared" si="165"/>
        <v/>
      </c>
      <c r="R3408" s="41" t="str">
        <f>IFERROR(IF(K3408="handling and wharfage",SUM(P3408:Q3408),IF(OR(K3408="tank",K3408="car",K3408="boat"),INDEX(Rate!$B$4:$M$25,MATCH('Line&amp;Pheonix'!N3408,Rate!$A$4:$A$25,0),MATCH('Line&amp;Pheonix'!L3408,Rate!$B$3:$M$3,0))*O3408*0.8,INDEX(Rate!$B$4:$M$25,MATCH('Line&amp;Pheonix'!N3408,Rate!$A$4:$A$25,0),MATCH('Line&amp;Pheonix'!L3408,Rate!$B$3:$M$3,0))*O3408)),"")</f>
        <v/>
      </c>
      <c r="T3408" s="42" t="str">
        <f t="shared" si="166"/>
        <v/>
      </c>
    </row>
    <row r="3409" spans="16:20">
      <c r="P3409" s="41" t="str">
        <f t="shared" si="164"/>
        <v/>
      </c>
      <c r="Q3409" s="41" t="str">
        <f t="shared" si="165"/>
        <v/>
      </c>
      <c r="R3409" s="41" t="str">
        <f>IFERROR(IF(K3409="handling and wharfage",SUM(P3409:Q3409),IF(OR(K3409="tank",K3409="car",K3409="boat"),INDEX(Rate!$B$4:$M$25,MATCH('Line&amp;Pheonix'!N3409,Rate!$A$4:$A$25,0),MATCH('Line&amp;Pheonix'!L3409,Rate!$B$3:$M$3,0))*O3409*0.8,INDEX(Rate!$B$4:$M$25,MATCH('Line&amp;Pheonix'!N3409,Rate!$A$4:$A$25,0),MATCH('Line&amp;Pheonix'!L3409,Rate!$B$3:$M$3,0))*O3409)),"")</f>
        <v/>
      </c>
      <c r="T3409" s="42" t="str">
        <f t="shared" si="166"/>
        <v/>
      </c>
    </row>
    <row r="3410" spans="16:20">
      <c r="P3410" s="41" t="str">
        <f t="shared" si="164"/>
        <v/>
      </c>
      <c r="Q3410" s="41" t="str">
        <f t="shared" si="165"/>
        <v/>
      </c>
      <c r="R3410" s="41" t="str">
        <f>IFERROR(IF(K3410="handling and wharfage",SUM(P3410:Q3410),IF(OR(K3410="tank",K3410="car",K3410="boat"),INDEX(Rate!$B$4:$M$25,MATCH('Line&amp;Pheonix'!N3410,Rate!$A$4:$A$25,0),MATCH('Line&amp;Pheonix'!L3410,Rate!$B$3:$M$3,0))*O3410*0.8,INDEX(Rate!$B$4:$M$25,MATCH('Line&amp;Pheonix'!N3410,Rate!$A$4:$A$25,0),MATCH('Line&amp;Pheonix'!L3410,Rate!$B$3:$M$3,0))*O3410)),"")</f>
        <v/>
      </c>
      <c r="T3410" s="42" t="str">
        <f t="shared" si="166"/>
        <v/>
      </c>
    </row>
    <row r="3411" spans="16:20">
      <c r="P3411" s="41" t="str">
        <f t="shared" si="164"/>
        <v/>
      </c>
      <c r="Q3411" s="41" t="str">
        <f t="shared" si="165"/>
        <v/>
      </c>
      <c r="R3411" s="41" t="str">
        <f>IFERROR(IF(K3411="handling and wharfage",SUM(P3411:Q3411),IF(OR(K3411="tank",K3411="car",K3411="boat"),INDEX(Rate!$B$4:$M$25,MATCH('Line&amp;Pheonix'!N3411,Rate!$A$4:$A$25,0),MATCH('Line&amp;Pheonix'!L3411,Rate!$B$3:$M$3,0))*O3411*0.8,INDEX(Rate!$B$4:$M$25,MATCH('Line&amp;Pheonix'!N3411,Rate!$A$4:$A$25,0),MATCH('Line&amp;Pheonix'!L3411,Rate!$B$3:$M$3,0))*O3411)),"")</f>
        <v/>
      </c>
      <c r="T3411" s="42" t="str">
        <f t="shared" si="166"/>
        <v/>
      </c>
    </row>
    <row r="3412" spans="16:20">
      <c r="P3412" s="41" t="str">
        <f t="shared" si="164"/>
        <v/>
      </c>
      <c r="Q3412" s="41" t="str">
        <f t="shared" si="165"/>
        <v/>
      </c>
      <c r="R3412" s="41" t="str">
        <f>IFERROR(IF(K3412="handling and wharfage",SUM(P3412:Q3412),IF(OR(K3412="tank",K3412="car",K3412="boat"),INDEX(Rate!$B$4:$M$25,MATCH('Line&amp;Pheonix'!N3412,Rate!$A$4:$A$25,0),MATCH('Line&amp;Pheonix'!L3412,Rate!$B$3:$M$3,0))*O3412*0.8,INDEX(Rate!$B$4:$M$25,MATCH('Line&amp;Pheonix'!N3412,Rate!$A$4:$A$25,0),MATCH('Line&amp;Pheonix'!L3412,Rate!$B$3:$M$3,0))*O3412)),"")</f>
        <v/>
      </c>
      <c r="T3412" s="42" t="str">
        <f t="shared" si="166"/>
        <v/>
      </c>
    </row>
    <row r="3413" spans="16:20">
      <c r="P3413" s="41" t="str">
        <f t="shared" si="164"/>
        <v/>
      </c>
      <c r="Q3413" s="41" t="str">
        <f t="shared" si="165"/>
        <v/>
      </c>
      <c r="R3413" s="41" t="str">
        <f>IFERROR(IF(K3413="handling and wharfage",SUM(P3413:Q3413),IF(OR(K3413="tank",K3413="car",K3413="boat"),INDEX(Rate!$B$4:$M$25,MATCH('Line&amp;Pheonix'!N3413,Rate!$A$4:$A$25,0),MATCH('Line&amp;Pheonix'!L3413,Rate!$B$3:$M$3,0))*O3413*0.8,INDEX(Rate!$B$4:$M$25,MATCH('Line&amp;Pheonix'!N3413,Rate!$A$4:$A$25,0),MATCH('Line&amp;Pheonix'!L3413,Rate!$B$3:$M$3,0))*O3413)),"")</f>
        <v/>
      </c>
      <c r="T3413" s="42" t="str">
        <f t="shared" si="166"/>
        <v/>
      </c>
    </row>
    <row r="3414" spans="16:20">
      <c r="P3414" s="41" t="str">
        <f t="shared" si="164"/>
        <v/>
      </c>
      <c r="Q3414" s="41" t="str">
        <f t="shared" si="165"/>
        <v/>
      </c>
      <c r="R3414" s="41" t="str">
        <f>IFERROR(IF(K3414="handling and wharfage",SUM(P3414:Q3414),IF(OR(K3414="tank",K3414="car",K3414="boat"),INDEX(Rate!$B$4:$M$25,MATCH('Line&amp;Pheonix'!N3414,Rate!$A$4:$A$25,0),MATCH('Line&amp;Pheonix'!L3414,Rate!$B$3:$M$3,0))*O3414*0.8,INDEX(Rate!$B$4:$M$25,MATCH('Line&amp;Pheonix'!N3414,Rate!$A$4:$A$25,0),MATCH('Line&amp;Pheonix'!L3414,Rate!$B$3:$M$3,0))*O3414)),"")</f>
        <v/>
      </c>
      <c r="T3414" s="42" t="str">
        <f t="shared" si="166"/>
        <v/>
      </c>
    </row>
    <row r="3415" spans="16:20">
      <c r="P3415" s="41" t="str">
        <f t="shared" si="164"/>
        <v/>
      </c>
      <c r="Q3415" s="41" t="str">
        <f t="shared" si="165"/>
        <v/>
      </c>
      <c r="R3415" s="41" t="str">
        <f>IFERROR(IF(K3415="handling and wharfage",SUM(P3415:Q3415),IF(OR(K3415="tank",K3415="car",K3415="boat"),INDEX(Rate!$B$4:$M$25,MATCH('Line&amp;Pheonix'!N3415,Rate!$A$4:$A$25,0),MATCH('Line&amp;Pheonix'!L3415,Rate!$B$3:$M$3,0))*O3415*0.8,INDEX(Rate!$B$4:$M$25,MATCH('Line&amp;Pheonix'!N3415,Rate!$A$4:$A$25,0),MATCH('Line&amp;Pheonix'!L3415,Rate!$B$3:$M$3,0))*O3415)),"")</f>
        <v/>
      </c>
      <c r="T3415" s="42" t="str">
        <f t="shared" si="166"/>
        <v/>
      </c>
    </row>
    <row r="3416" spans="16:20">
      <c r="P3416" s="41" t="str">
        <f t="shared" si="164"/>
        <v/>
      </c>
      <c r="Q3416" s="41" t="str">
        <f t="shared" si="165"/>
        <v/>
      </c>
      <c r="R3416" s="41" t="str">
        <f>IFERROR(IF(K3416="handling and wharfage",SUM(P3416:Q3416),IF(OR(K3416="tank",K3416="car",K3416="boat"),INDEX(Rate!$B$4:$M$25,MATCH('Line&amp;Pheonix'!N3416,Rate!$A$4:$A$25,0),MATCH('Line&amp;Pheonix'!L3416,Rate!$B$3:$M$3,0))*O3416*0.8,INDEX(Rate!$B$4:$M$25,MATCH('Line&amp;Pheonix'!N3416,Rate!$A$4:$A$25,0),MATCH('Line&amp;Pheonix'!L3416,Rate!$B$3:$M$3,0))*O3416)),"")</f>
        <v/>
      </c>
      <c r="T3416" s="42" t="str">
        <f t="shared" si="166"/>
        <v/>
      </c>
    </row>
    <row r="3417" spans="16:20">
      <c r="P3417" s="41" t="str">
        <f t="shared" si="164"/>
        <v/>
      </c>
      <c r="Q3417" s="41" t="str">
        <f t="shared" si="165"/>
        <v/>
      </c>
      <c r="R3417" s="41" t="str">
        <f>IFERROR(IF(K3417="handling and wharfage",SUM(P3417:Q3417),IF(OR(K3417="tank",K3417="car",K3417="boat"),INDEX(Rate!$B$4:$M$25,MATCH('Line&amp;Pheonix'!N3417,Rate!$A$4:$A$25,0),MATCH('Line&amp;Pheonix'!L3417,Rate!$B$3:$M$3,0))*O3417*0.8,INDEX(Rate!$B$4:$M$25,MATCH('Line&amp;Pheonix'!N3417,Rate!$A$4:$A$25,0),MATCH('Line&amp;Pheonix'!L3417,Rate!$B$3:$M$3,0))*O3417)),"")</f>
        <v/>
      </c>
      <c r="T3417" s="42" t="str">
        <f t="shared" si="166"/>
        <v/>
      </c>
    </row>
    <row r="3418" spans="16:20">
      <c r="P3418" s="41" t="str">
        <f t="shared" si="164"/>
        <v/>
      </c>
      <c r="Q3418" s="41" t="str">
        <f t="shared" si="165"/>
        <v/>
      </c>
      <c r="R3418" s="41" t="str">
        <f>IFERROR(IF(K3418="handling and wharfage",SUM(P3418:Q3418),IF(OR(K3418="tank",K3418="car",K3418="boat"),INDEX(Rate!$B$4:$M$25,MATCH('Line&amp;Pheonix'!N3418,Rate!$A$4:$A$25,0),MATCH('Line&amp;Pheonix'!L3418,Rate!$B$3:$M$3,0))*O3418*0.8,INDEX(Rate!$B$4:$M$25,MATCH('Line&amp;Pheonix'!N3418,Rate!$A$4:$A$25,0),MATCH('Line&amp;Pheonix'!L3418,Rate!$B$3:$M$3,0))*O3418)),"")</f>
        <v/>
      </c>
      <c r="T3418" s="42" t="str">
        <f t="shared" si="166"/>
        <v/>
      </c>
    </row>
    <row r="3419" spans="16:20">
      <c r="P3419" s="41" t="str">
        <f t="shared" si="164"/>
        <v/>
      </c>
      <c r="Q3419" s="41" t="str">
        <f t="shared" si="165"/>
        <v/>
      </c>
      <c r="R3419" s="41" t="str">
        <f>IFERROR(IF(K3419="handling and wharfage",SUM(P3419:Q3419),IF(OR(K3419="tank",K3419="car",K3419="boat"),INDEX(Rate!$B$4:$M$25,MATCH('Line&amp;Pheonix'!N3419,Rate!$A$4:$A$25,0),MATCH('Line&amp;Pheonix'!L3419,Rate!$B$3:$M$3,0))*O3419*0.8,INDEX(Rate!$B$4:$M$25,MATCH('Line&amp;Pheonix'!N3419,Rate!$A$4:$A$25,0),MATCH('Line&amp;Pheonix'!L3419,Rate!$B$3:$M$3,0))*O3419)),"")</f>
        <v/>
      </c>
      <c r="T3419" s="42" t="str">
        <f t="shared" si="166"/>
        <v/>
      </c>
    </row>
    <row r="3420" spans="16:20">
      <c r="P3420" s="41" t="str">
        <f t="shared" si="164"/>
        <v/>
      </c>
      <c r="Q3420" s="41" t="str">
        <f t="shared" si="165"/>
        <v/>
      </c>
      <c r="R3420" s="41" t="str">
        <f>IFERROR(IF(K3420="handling and wharfage",SUM(P3420:Q3420),IF(OR(K3420="tank",K3420="car",K3420="boat"),INDEX(Rate!$B$4:$M$25,MATCH('Line&amp;Pheonix'!N3420,Rate!$A$4:$A$25,0),MATCH('Line&amp;Pheonix'!L3420,Rate!$B$3:$M$3,0))*O3420*0.8,INDEX(Rate!$B$4:$M$25,MATCH('Line&amp;Pheonix'!N3420,Rate!$A$4:$A$25,0),MATCH('Line&amp;Pheonix'!L3420,Rate!$B$3:$M$3,0))*O3420)),"")</f>
        <v/>
      </c>
      <c r="T3420" s="42" t="str">
        <f t="shared" si="166"/>
        <v/>
      </c>
    </row>
    <row r="3421" spans="16:20">
      <c r="P3421" s="41" t="str">
        <f t="shared" si="164"/>
        <v/>
      </c>
      <c r="Q3421" s="41" t="str">
        <f t="shared" si="165"/>
        <v/>
      </c>
      <c r="R3421" s="41" t="str">
        <f>IFERROR(IF(K3421="handling and wharfage",SUM(P3421:Q3421),IF(OR(K3421="tank",K3421="car",K3421="boat"),INDEX(Rate!$B$4:$M$25,MATCH('Line&amp;Pheonix'!N3421,Rate!$A$4:$A$25,0),MATCH('Line&amp;Pheonix'!L3421,Rate!$B$3:$M$3,0))*O3421*0.8,INDEX(Rate!$B$4:$M$25,MATCH('Line&amp;Pheonix'!N3421,Rate!$A$4:$A$25,0),MATCH('Line&amp;Pheonix'!L3421,Rate!$B$3:$M$3,0))*O3421)),"")</f>
        <v/>
      </c>
      <c r="T3421" s="42" t="str">
        <f t="shared" si="166"/>
        <v/>
      </c>
    </row>
    <row r="3422" spans="16:20">
      <c r="P3422" s="41" t="str">
        <f t="shared" si="164"/>
        <v/>
      </c>
      <c r="Q3422" s="41" t="str">
        <f t="shared" si="165"/>
        <v/>
      </c>
      <c r="R3422" s="41" t="str">
        <f>IFERROR(IF(K3422="handling and wharfage",SUM(P3422:Q3422),IF(OR(K3422="tank",K3422="car",K3422="boat"),INDEX(Rate!$B$4:$M$25,MATCH('Line&amp;Pheonix'!N3422,Rate!$A$4:$A$25,0),MATCH('Line&amp;Pheonix'!L3422,Rate!$B$3:$M$3,0))*O3422*0.8,INDEX(Rate!$B$4:$M$25,MATCH('Line&amp;Pheonix'!N3422,Rate!$A$4:$A$25,0),MATCH('Line&amp;Pheonix'!L3422,Rate!$B$3:$M$3,0))*O3422)),"")</f>
        <v/>
      </c>
      <c r="T3422" s="42" t="str">
        <f t="shared" si="166"/>
        <v/>
      </c>
    </row>
    <row r="3423" spans="16:20">
      <c r="P3423" s="41" t="str">
        <f t="shared" si="164"/>
        <v/>
      </c>
      <c r="Q3423" s="41" t="str">
        <f t="shared" si="165"/>
        <v/>
      </c>
      <c r="R3423" s="41" t="str">
        <f>IFERROR(IF(K3423="handling and wharfage",SUM(P3423:Q3423),IF(OR(K3423="tank",K3423="car",K3423="boat"),INDEX(Rate!$B$4:$M$25,MATCH('Line&amp;Pheonix'!N3423,Rate!$A$4:$A$25,0),MATCH('Line&amp;Pheonix'!L3423,Rate!$B$3:$M$3,0))*O3423*0.8,INDEX(Rate!$B$4:$M$25,MATCH('Line&amp;Pheonix'!N3423,Rate!$A$4:$A$25,0),MATCH('Line&amp;Pheonix'!L3423,Rate!$B$3:$M$3,0))*O3423)),"")</f>
        <v/>
      </c>
      <c r="T3423" s="42" t="str">
        <f t="shared" si="166"/>
        <v/>
      </c>
    </row>
    <row r="3424" spans="16:20">
      <c r="P3424" s="41" t="str">
        <f t="shared" si="164"/>
        <v/>
      </c>
      <c r="Q3424" s="41" t="str">
        <f t="shared" si="165"/>
        <v/>
      </c>
      <c r="R3424" s="41" t="str">
        <f>IFERROR(IF(K3424="handling and wharfage",SUM(P3424:Q3424),IF(OR(K3424="tank",K3424="car",K3424="boat"),INDEX(Rate!$B$4:$M$25,MATCH('Line&amp;Pheonix'!N3424,Rate!$A$4:$A$25,0),MATCH('Line&amp;Pheonix'!L3424,Rate!$B$3:$M$3,0))*O3424*0.8,INDEX(Rate!$B$4:$M$25,MATCH('Line&amp;Pheonix'!N3424,Rate!$A$4:$A$25,0),MATCH('Line&amp;Pheonix'!L3424,Rate!$B$3:$M$3,0))*O3424)),"")</f>
        <v/>
      </c>
      <c r="T3424" s="42" t="str">
        <f t="shared" si="166"/>
        <v/>
      </c>
    </row>
    <row r="3425" spans="16:20">
      <c r="P3425" s="41" t="str">
        <f t="shared" si="164"/>
        <v/>
      </c>
      <c r="Q3425" s="41" t="str">
        <f t="shared" si="165"/>
        <v/>
      </c>
      <c r="R3425" s="41" t="str">
        <f>IFERROR(IF(K3425="handling and wharfage",SUM(P3425:Q3425),IF(OR(K3425="tank",K3425="car",K3425="boat"),INDEX(Rate!$B$4:$M$25,MATCH('Line&amp;Pheonix'!N3425,Rate!$A$4:$A$25,0),MATCH('Line&amp;Pheonix'!L3425,Rate!$B$3:$M$3,0))*O3425*0.8,INDEX(Rate!$B$4:$M$25,MATCH('Line&amp;Pheonix'!N3425,Rate!$A$4:$A$25,0),MATCH('Line&amp;Pheonix'!L3425,Rate!$B$3:$M$3,0))*O3425)),"")</f>
        <v/>
      </c>
      <c r="T3425" s="42" t="str">
        <f t="shared" si="166"/>
        <v/>
      </c>
    </row>
    <row r="3426" spans="16:20">
      <c r="P3426" s="41" t="str">
        <f t="shared" si="164"/>
        <v/>
      </c>
      <c r="Q3426" s="41" t="str">
        <f t="shared" si="165"/>
        <v/>
      </c>
      <c r="R3426" s="41" t="str">
        <f>IFERROR(IF(K3426="handling and wharfage",SUM(P3426:Q3426),IF(OR(K3426="tank",K3426="car",K3426="boat"),INDEX(Rate!$B$4:$M$25,MATCH('Line&amp;Pheonix'!N3426,Rate!$A$4:$A$25,0),MATCH('Line&amp;Pheonix'!L3426,Rate!$B$3:$M$3,0))*O3426*0.8,INDEX(Rate!$B$4:$M$25,MATCH('Line&amp;Pheonix'!N3426,Rate!$A$4:$A$25,0),MATCH('Line&amp;Pheonix'!L3426,Rate!$B$3:$M$3,0))*O3426)),"")</f>
        <v/>
      </c>
      <c r="T3426" s="42" t="str">
        <f t="shared" si="166"/>
        <v/>
      </c>
    </row>
    <row r="3427" spans="16:20">
      <c r="P3427" s="41" t="str">
        <f t="shared" si="164"/>
        <v/>
      </c>
      <c r="Q3427" s="41" t="str">
        <f t="shared" si="165"/>
        <v/>
      </c>
      <c r="R3427" s="41" t="str">
        <f>IFERROR(IF(K3427="handling and wharfage",SUM(P3427:Q3427),IF(OR(K3427="tank",K3427="car",K3427="boat"),INDEX(Rate!$B$4:$M$25,MATCH('Line&amp;Pheonix'!N3427,Rate!$A$4:$A$25,0),MATCH('Line&amp;Pheonix'!L3427,Rate!$B$3:$M$3,0))*O3427*0.8,INDEX(Rate!$B$4:$M$25,MATCH('Line&amp;Pheonix'!N3427,Rate!$A$4:$A$25,0),MATCH('Line&amp;Pheonix'!L3427,Rate!$B$3:$M$3,0))*O3427)),"")</f>
        <v/>
      </c>
      <c r="T3427" s="42" t="str">
        <f t="shared" si="166"/>
        <v/>
      </c>
    </row>
    <row r="3428" spans="16:20">
      <c r="P3428" s="41" t="str">
        <f t="shared" si="164"/>
        <v/>
      </c>
      <c r="Q3428" s="41" t="str">
        <f t="shared" si="165"/>
        <v/>
      </c>
      <c r="R3428" s="41" t="str">
        <f>IFERROR(IF(K3428="handling and wharfage",SUM(P3428:Q3428),IF(OR(K3428="tank",K3428="car",K3428="boat"),INDEX(Rate!$B$4:$M$25,MATCH('Line&amp;Pheonix'!N3428,Rate!$A$4:$A$25,0),MATCH('Line&amp;Pheonix'!L3428,Rate!$B$3:$M$3,0))*O3428*0.8,INDEX(Rate!$B$4:$M$25,MATCH('Line&amp;Pheonix'!N3428,Rate!$A$4:$A$25,0),MATCH('Line&amp;Pheonix'!L3428,Rate!$B$3:$M$3,0))*O3428)),"")</f>
        <v/>
      </c>
      <c r="T3428" s="42" t="str">
        <f t="shared" si="166"/>
        <v/>
      </c>
    </row>
    <row r="3429" spans="16:20">
      <c r="P3429" s="41" t="str">
        <f t="shared" si="164"/>
        <v/>
      </c>
      <c r="Q3429" s="41" t="str">
        <f t="shared" si="165"/>
        <v/>
      </c>
      <c r="R3429" s="41" t="str">
        <f>IFERROR(IF(K3429="handling and wharfage",SUM(P3429:Q3429),IF(OR(K3429="tank",K3429="car",K3429="boat"),INDEX(Rate!$B$4:$M$25,MATCH('Line&amp;Pheonix'!N3429,Rate!$A$4:$A$25,0),MATCH('Line&amp;Pheonix'!L3429,Rate!$B$3:$M$3,0))*O3429*0.8,INDEX(Rate!$B$4:$M$25,MATCH('Line&amp;Pheonix'!N3429,Rate!$A$4:$A$25,0),MATCH('Line&amp;Pheonix'!L3429,Rate!$B$3:$M$3,0))*O3429)),"")</f>
        <v/>
      </c>
      <c r="T3429" s="42" t="str">
        <f t="shared" si="166"/>
        <v/>
      </c>
    </row>
    <row r="3430" spans="16:20">
      <c r="P3430" s="41" t="str">
        <f t="shared" si="164"/>
        <v/>
      </c>
      <c r="Q3430" s="41" t="str">
        <f t="shared" si="165"/>
        <v/>
      </c>
      <c r="R3430" s="41" t="str">
        <f>IFERROR(IF(K3430="handling and wharfage",SUM(P3430:Q3430),IF(OR(K3430="tank",K3430="car",K3430="boat"),INDEX(Rate!$B$4:$M$25,MATCH('Line&amp;Pheonix'!N3430,Rate!$A$4:$A$25,0),MATCH('Line&amp;Pheonix'!L3430,Rate!$B$3:$M$3,0))*O3430*0.8,INDEX(Rate!$B$4:$M$25,MATCH('Line&amp;Pheonix'!N3430,Rate!$A$4:$A$25,0),MATCH('Line&amp;Pheonix'!L3430,Rate!$B$3:$M$3,0))*O3430)),"")</f>
        <v/>
      </c>
      <c r="T3430" s="42" t="str">
        <f t="shared" si="166"/>
        <v/>
      </c>
    </row>
    <row r="3431" spans="16:20">
      <c r="P3431" s="41" t="str">
        <f t="shared" si="164"/>
        <v/>
      </c>
      <c r="Q3431" s="41" t="str">
        <f t="shared" si="165"/>
        <v/>
      </c>
      <c r="R3431" s="41" t="str">
        <f>IFERROR(IF(K3431="handling and wharfage",SUM(P3431:Q3431),IF(OR(K3431="tank",K3431="car",K3431="boat"),INDEX(Rate!$B$4:$M$25,MATCH('Line&amp;Pheonix'!N3431,Rate!$A$4:$A$25,0),MATCH('Line&amp;Pheonix'!L3431,Rate!$B$3:$M$3,0))*O3431*0.8,INDEX(Rate!$B$4:$M$25,MATCH('Line&amp;Pheonix'!N3431,Rate!$A$4:$A$25,0),MATCH('Line&amp;Pheonix'!L3431,Rate!$B$3:$M$3,0))*O3431)),"")</f>
        <v/>
      </c>
      <c r="T3431" s="42" t="str">
        <f t="shared" si="166"/>
        <v/>
      </c>
    </row>
    <row r="3432" spans="16:20">
      <c r="P3432" s="41" t="str">
        <f t="shared" si="164"/>
        <v/>
      </c>
      <c r="Q3432" s="41" t="str">
        <f t="shared" si="165"/>
        <v/>
      </c>
      <c r="R3432" s="41" t="str">
        <f>IFERROR(IF(K3432="handling and wharfage",SUM(P3432:Q3432),IF(OR(K3432="tank",K3432="car",K3432="boat"),INDEX(Rate!$B$4:$M$25,MATCH('Line&amp;Pheonix'!N3432,Rate!$A$4:$A$25,0),MATCH('Line&amp;Pheonix'!L3432,Rate!$B$3:$M$3,0))*O3432*0.8,INDEX(Rate!$B$4:$M$25,MATCH('Line&amp;Pheonix'!N3432,Rate!$A$4:$A$25,0),MATCH('Line&amp;Pheonix'!L3432,Rate!$B$3:$M$3,0))*O3432)),"")</f>
        <v/>
      </c>
      <c r="T3432" s="42" t="str">
        <f t="shared" si="166"/>
        <v/>
      </c>
    </row>
    <row r="3433" spans="16:20">
      <c r="P3433" s="41" t="str">
        <f t="shared" si="164"/>
        <v/>
      </c>
      <c r="Q3433" s="41" t="str">
        <f t="shared" si="165"/>
        <v/>
      </c>
      <c r="R3433" s="41" t="str">
        <f>IFERROR(IF(K3433="handling and wharfage",SUM(P3433:Q3433),IF(OR(K3433="tank",K3433="car",K3433="boat"),INDEX(Rate!$B$4:$M$25,MATCH('Line&amp;Pheonix'!N3433,Rate!$A$4:$A$25,0),MATCH('Line&amp;Pheonix'!L3433,Rate!$B$3:$M$3,0))*O3433*0.8,INDEX(Rate!$B$4:$M$25,MATCH('Line&amp;Pheonix'!N3433,Rate!$A$4:$A$25,0),MATCH('Line&amp;Pheonix'!L3433,Rate!$B$3:$M$3,0))*O3433)),"")</f>
        <v/>
      </c>
      <c r="T3433" s="42" t="str">
        <f t="shared" si="166"/>
        <v/>
      </c>
    </row>
    <row r="3434" spans="16:20">
      <c r="P3434" s="41" t="str">
        <f t="shared" si="164"/>
        <v/>
      </c>
      <c r="Q3434" s="41" t="str">
        <f t="shared" si="165"/>
        <v/>
      </c>
      <c r="R3434" s="41" t="str">
        <f>IFERROR(IF(K3434="handling and wharfage",SUM(P3434:Q3434),IF(OR(K3434="tank",K3434="car",K3434="boat"),INDEX(Rate!$B$4:$M$25,MATCH('Line&amp;Pheonix'!N3434,Rate!$A$4:$A$25,0),MATCH('Line&amp;Pheonix'!L3434,Rate!$B$3:$M$3,0))*O3434*0.8,INDEX(Rate!$B$4:$M$25,MATCH('Line&amp;Pheonix'!N3434,Rate!$A$4:$A$25,0),MATCH('Line&amp;Pheonix'!L3434,Rate!$B$3:$M$3,0))*O3434)),"")</f>
        <v/>
      </c>
      <c r="T3434" s="42" t="str">
        <f t="shared" si="166"/>
        <v/>
      </c>
    </row>
    <row r="3435" spans="16:20">
      <c r="P3435" s="41" t="str">
        <f t="shared" si="164"/>
        <v/>
      </c>
      <c r="Q3435" s="41" t="str">
        <f t="shared" si="165"/>
        <v/>
      </c>
      <c r="R3435" s="41" t="str">
        <f>IFERROR(IF(K3435="handling and wharfage",SUM(P3435:Q3435),IF(OR(K3435="tank",K3435="car",K3435="boat"),INDEX(Rate!$B$4:$M$25,MATCH('Line&amp;Pheonix'!N3435,Rate!$A$4:$A$25,0),MATCH('Line&amp;Pheonix'!L3435,Rate!$B$3:$M$3,0))*O3435*0.8,INDEX(Rate!$B$4:$M$25,MATCH('Line&amp;Pheonix'!N3435,Rate!$A$4:$A$25,0),MATCH('Line&amp;Pheonix'!L3435,Rate!$B$3:$M$3,0))*O3435)),"")</f>
        <v/>
      </c>
      <c r="T3435" s="42" t="str">
        <f t="shared" si="166"/>
        <v/>
      </c>
    </row>
    <row r="3436" spans="16:20">
      <c r="P3436" s="41" t="str">
        <f t="shared" si="164"/>
        <v/>
      </c>
      <c r="Q3436" s="41" t="str">
        <f t="shared" si="165"/>
        <v/>
      </c>
      <c r="R3436" s="41" t="str">
        <f>IFERROR(IF(K3436="handling and wharfage",SUM(P3436:Q3436),IF(OR(K3436="tank",K3436="car",K3436="boat"),INDEX(Rate!$B$4:$M$25,MATCH('Line&amp;Pheonix'!N3436,Rate!$A$4:$A$25,0),MATCH('Line&amp;Pheonix'!L3436,Rate!$B$3:$M$3,0))*O3436*0.8,INDEX(Rate!$B$4:$M$25,MATCH('Line&amp;Pheonix'!N3436,Rate!$A$4:$A$25,0),MATCH('Line&amp;Pheonix'!L3436,Rate!$B$3:$M$3,0))*O3436)),"")</f>
        <v/>
      </c>
      <c r="T3436" s="42" t="str">
        <f t="shared" si="166"/>
        <v/>
      </c>
    </row>
    <row r="3437" spans="16:20">
      <c r="P3437" s="41" t="str">
        <f t="shared" si="164"/>
        <v/>
      </c>
      <c r="Q3437" s="41" t="str">
        <f t="shared" si="165"/>
        <v/>
      </c>
      <c r="R3437" s="41" t="str">
        <f>IFERROR(IF(K3437="handling and wharfage",SUM(P3437:Q3437),IF(OR(K3437="tank",K3437="car",K3437="boat"),INDEX(Rate!$B$4:$M$25,MATCH('Line&amp;Pheonix'!N3437,Rate!$A$4:$A$25,0),MATCH('Line&amp;Pheonix'!L3437,Rate!$B$3:$M$3,0))*O3437*0.8,INDEX(Rate!$B$4:$M$25,MATCH('Line&amp;Pheonix'!N3437,Rate!$A$4:$A$25,0),MATCH('Line&amp;Pheonix'!L3437,Rate!$B$3:$M$3,0))*O3437)),"")</f>
        <v/>
      </c>
      <c r="T3437" s="42" t="str">
        <f t="shared" si="166"/>
        <v/>
      </c>
    </row>
    <row r="3438" spans="16:20">
      <c r="P3438" s="41" t="str">
        <f t="shared" si="164"/>
        <v/>
      </c>
      <c r="Q3438" s="41" t="str">
        <f t="shared" si="165"/>
        <v/>
      </c>
      <c r="R3438" s="41" t="str">
        <f>IFERROR(IF(K3438="handling and wharfage",SUM(P3438:Q3438),IF(OR(K3438="tank",K3438="car",K3438="boat"),INDEX(Rate!$B$4:$M$25,MATCH('Line&amp;Pheonix'!N3438,Rate!$A$4:$A$25,0),MATCH('Line&amp;Pheonix'!L3438,Rate!$B$3:$M$3,0))*O3438*0.8,INDEX(Rate!$B$4:$M$25,MATCH('Line&amp;Pheonix'!N3438,Rate!$A$4:$A$25,0),MATCH('Line&amp;Pheonix'!L3438,Rate!$B$3:$M$3,0))*O3438)),"")</f>
        <v/>
      </c>
      <c r="T3438" s="42" t="str">
        <f t="shared" si="166"/>
        <v/>
      </c>
    </row>
    <row r="3439" spans="16:20">
      <c r="P3439" s="41" t="str">
        <f t="shared" si="164"/>
        <v/>
      </c>
      <c r="Q3439" s="41" t="str">
        <f t="shared" si="165"/>
        <v/>
      </c>
      <c r="R3439" s="41" t="str">
        <f>IFERROR(IF(K3439="handling and wharfage",SUM(P3439:Q3439),IF(OR(K3439="tank",K3439="car",K3439="boat"),INDEX(Rate!$B$4:$M$25,MATCH('Line&amp;Pheonix'!N3439,Rate!$A$4:$A$25,0),MATCH('Line&amp;Pheonix'!L3439,Rate!$B$3:$M$3,0))*O3439*0.8,INDEX(Rate!$B$4:$M$25,MATCH('Line&amp;Pheonix'!N3439,Rate!$A$4:$A$25,0),MATCH('Line&amp;Pheonix'!L3439,Rate!$B$3:$M$3,0))*O3439)),"")</f>
        <v/>
      </c>
      <c r="T3439" s="42" t="str">
        <f t="shared" si="166"/>
        <v/>
      </c>
    </row>
    <row r="3440" spans="16:20">
      <c r="P3440" s="41" t="str">
        <f t="shared" si="164"/>
        <v/>
      </c>
      <c r="Q3440" s="41" t="str">
        <f t="shared" si="165"/>
        <v/>
      </c>
      <c r="R3440" s="41" t="str">
        <f>IFERROR(IF(K3440="handling and wharfage",SUM(P3440:Q3440),IF(OR(K3440="tank",K3440="car",K3440="boat"),INDEX(Rate!$B$4:$M$25,MATCH('Line&amp;Pheonix'!N3440,Rate!$A$4:$A$25,0),MATCH('Line&amp;Pheonix'!L3440,Rate!$B$3:$M$3,0))*O3440*0.8,INDEX(Rate!$B$4:$M$25,MATCH('Line&amp;Pheonix'!N3440,Rate!$A$4:$A$25,0),MATCH('Line&amp;Pheonix'!L3440,Rate!$B$3:$M$3,0))*O3440)),"")</f>
        <v/>
      </c>
      <c r="T3440" s="42" t="str">
        <f t="shared" si="166"/>
        <v/>
      </c>
    </row>
    <row r="3441" spans="16:20">
      <c r="P3441" s="41" t="str">
        <f t="shared" si="164"/>
        <v/>
      </c>
      <c r="Q3441" s="41" t="str">
        <f t="shared" si="165"/>
        <v/>
      </c>
      <c r="R3441" s="41" t="str">
        <f>IFERROR(IF(K3441="handling and wharfage",SUM(P3441:Q3441),IF(OR(K3441="tank",K3441="car",K3441="boat"),INDEX(Rate!$B$4:$M$25,MATCH('Line&amp;Pheonix'!N3441,Rate!$A$4:$A$25,0),MATCH('Line&amp;Pheonix'!L3441,Rate!$B$3:$M$3,0))*O3441*0.8,INDEX(Rate!$B$4:$M$25,MATCH('Line&amp;Pheonix'!N3441,Rate!$A$4:$A$25,0),MATCH('Line&amp;Pheonix'!L3441,Rate!$B$3:$M$3,0))*O3441)),"")</f>
        <v/>
      </c>
      <c r="T3441" s="42" t="str">
        <f t="shared" si="166"/>
        <v/>
      </c>
    </row>
    <row r="3442" spans="16:20">
      <c r="P3442" s="41" t="str">
        <f t="shared" ref="P3442:P3505" si="167">IF(OR(K3442="handling and wharfage",K3442="rau handling and wharfage"),O3442*42.1,"")</f>
        <v/>
      </c>
      <c r="Q3442" s="41" t="str">
        <f t="shared" ref="Q3442:Q3505" si="168">IF(K3442&lt;&gt;"handling and wharfage","",O3442*3.5)</f>
        <v/>
      </c>
      <c r="R3442" s="41" t="str">
        <f>IFERROR(IF(K3442="handling and wharfage",SUM(P3442:Q3442),IF(OR(K3442="tank",K3442="car",K3442="boat"),INDEX(Rate!$B$4:$M$25,MATCH('Line&amp;Pheonix'!N3442,Rate!$A$4:$A$25,0),MATCH('Line&amp;Pheonix'!L3442,Rate!$B$3:$M$3,0))*O3442*0.8,INDEX(Rate!$B$4:$M$25,MATCH('Line&amp;Pheonix'!N3442,Rate!$A$4:$A$25,0),MATCH('Line&amp;Pheonix'!L3442,Rate!$B$3:$M$3,0))*O3442)),"")</f>
        <v/>
      </c>
      <c r="T3442" s="42" t="str">
        <f t="shared" ref="T3442:T3505" si="169">IF(ISBLANK(K3442),"",IF(K3442&lt;&gt;"handling and wharfage","F0070000061A","E31180000331"))</f>
        <v/>
      </c>
    </row>
    <row r="3443" spans="16:20">
      <c r="P3443" s="41" t="str">
        <f t="shared" si="167"/>
        <v/>
      </c>
      <c r="Q3443" s="41" t="str">
        <f t="shared" si="168"/>
        <v/>
      </c>
      <c r="R3443" s="41" t="str">
        <f>IFERROR(IF(K3443="handling and wharfage",SUM(P3443:Q3443),IF(OR(K3443="tank",K3443="car",K3443="boat"),INDEX(Rate!$B$4:$M$25,MATCH('Line&amp;Pheonix'!N3443,Rate!$A$4:$A$25,0),MATCH('Line&amp;Pheonix'!L3443,Rate!$B$3:$M$3,0))*O3443*0.8,INDEX(Rate!$B$4:$M$25,MATCH('Line&amp;Pheonix'!N3443,Rate!$A$4:$A$25,0),MATCH('Line&amp;Pheonix'!L3443,Rate!$B$3:$M$3,0))*O3443)),"")</f>
        <v/>
      </c>
      <c r="T3443" s="42" t="str">
        <f t="shared" si="169"/>
        <v/>
      </c>
    </row>
    <row r="3444" spans="16:20">
      <c r="P3444" s="41" t="str">
        <f t="shared" si="167"/>
        <v/>
      </c>
      <c r="Q3444" s="41" t="str">
        <f t="shared" si="168"/>
        <v/>
      </c>
      <c r="R3444" s="41" t="str">
        <f>IFERROR(IF(K3444="handling and wharfage",SUM(P3444:Q3444),IF(OR(K3444="tank",K3444="car",K3444="boat"),INDEX(Rate!$B$4:$M$25,MATCH('Line&amp;Pheonix'!N3444,Rate!$A$4:$A$25,0),MATCH('Line&amp;Pheonix'!L3444,Rate!$B$3:$M$3,0))*O3444*0.8,INDEX(Rate!$B$4:$M$25,MATCH('Line&amp;Pheonix'!N3444,Rate!$A$4:$A$25,0),MATCH('Line&amp;Pheonix'!L3444,Rate!$B$3:$M$3,0))*O3444)),"")</f>
        <v/>
      </c>
      <c r="T3444" s="42" t="str">
        <f t="shared" si="169"/>
        <v/>
      </c>
    </row>
    <row r="3445" spans="16:20">
      <c r="P3445" s="41" t="str">
        <f t="shared" si="167"/>
        <v/>
      </c>
      <c r="Q3445" s="41" t="str">
        <f t="shared" si="168"/>
        <v/>
      </c>
      <c r="R3445" s="41" t="str">
        <f>IFERROR(IF(K3445="handling and wharfage",SUM(P3445:Q3445),IF(OR(K3445="tank",K3445="car",K3445="boat"),INDEX(Rate!$B$4:$M$25,MATCH('Line&amp;Pheonix'!N3445,Rate!$A$4:$A$25,0),MATCH('Line&amp;Pheonix'!L3445,Rate!$B$3:$M$3,0))*O3445*0.8,INDEX(Rate!$B$4:$M$25,MATCH('Line&amp;Pheonix'!N3445,Rate!$A$4:$A$25,0),MATCH('Line&amp;Pheonix'!L3445,Rate!$B$3:$M$3,0))*O3445)),"")</f>
        <v/>
      </c>
      <c r="T3445" s="42" t="str">
        <f t="shared" si="169"/>
        <v/>
      </c>
    </row>
    <row r="3446" spans="16:20">
      <c r="P3446" s="41" t="str">
        <f t="shared" si="167"/>
        <v/>
      </c>
      <c r="Q3446" s="41" t="str">
        <f t="shared" si="168"/>
        <v/>
      </c>
      <c r="R3446" s="41" t="str">
        <f>IFERROR(IF(K3446="handling and wharfage",SUM(P3446:Q3446),IF(OR(K3446="tank",K3446="car",K3446="boat"),INDEX(Rate!$B$4:$M$25,MATCH('Line&amp;Pheonix'!N3446,Rate!$A$4:$A$25,0),MATCH('Line&amp;Pheonix'!L3446,Rate!$B$3:$M$3,0))*O3446*0.8,INDEX(Rate!$B$4:$M$25,MATCH('Line&amp;Pheonix'!N3446,Rate!$A$4:$A$25,0),MATCH('Line&amp;Pheonix'!L3446,Rate!$B$3:$M$3,0))*O3446)),"")</f>
        <v/>
      </c>
      <c r="T3446" s="42" t="str">
        <f t="shared" si="169"/>
        <v/>
      </c>
    </row>
    <row r="3447" spans="16:20">
      <c r="P3447" s="41" t="str">
        <f t="shared" si="167"/>
        <v/>
      </c>
      <c r="Q3447" s="41" t="str">
        <f t="shared" si="168"/>
        <v/>
      </c>
      <c r="R3447" s="41" t="str">
        <f>IFERROR(IF(K3447="handling and wharfage",SUM(P3447:Q3447),IF(OR(K3447="tank",K3447="car",K3447="boat"),INDEX(Rate!$B$4:$M$25,MATCH('Line&amp;Pheonix'!N3447,Rate!$A$4:$A$25,0),MATCH('Line&amp;Pheonix'!L3447,Rate!$B$3:$M$3,0))*O3447*0.8,INDEX(Rate!$B$4:$M$25,MATCH('Line&amp;Pheonix'!N3447,Rate!$A$4:$A$25,0),MATCH('Line&amp;Pheonix'!L3447,Rate!$B$3:$M$3,0))*O3447)),"")</f>
        <v/>
      </c>
      <c r="T3447" s="42" t="str">
        <f t="shared" si="169"/>
        <v/>
      </c>
    </row>
    <row r="3448" spans="16:20">
      <c r="P3448" s="41" t="str">
        <f t="shared" si="167"/>
        <v/>
      </c>
      <c r="Q3448" s="41" t="str">
        <f t="shared" si="168"/>
        <v/>
      </c>
      <c r="R3448" s="41" t="str">
        <f>IFERROR(IF(K3448="handling and wharfage",SUM(P3448:Q3448),IF(OR(K3448="tank",K3448="car",K3448="boat"),INDEX(Rate!$B$4:$M$25,MATCH('Line&amp;Pheonix'!N3448,Rate!$A$4:$A$25,0),MATCH('Line&amp;Pheonix'!L3448,Rate!$B$3:$M$3,0))*O3448*0.8,INDEX(Rate!$B$4:$M$25,MATCH('Line&amp;Pheonix'!N3448,Rate!$A$4:$A$25,0),MATCH('Line&amp;Pheonix'!L3448,Rate!$B$3:$M$3,0))*O3448)),"")</f>
        <v/>
      </c>
      <c r="T3448" s="42" t="str">
        <f t="shared" si="169"/>
        <v/>
      </c>
    </row>
    <row r="3449" spans="16:20">
      <c r="P3449" s="41" t="str">
        <f t="shared" si="167"/>
        <v/>
      </c>
      <c r="Q3449" s="41" t="str">
        <f t="shared" si="168"/>
        <v/>
      </c>
      <c r="R3449" s="41" t="str">
        <f>IFERROR(IF(K3449="handling and wharfage",SUM(P3449:Q3449),IF(OR(K3449="tank",K3449="car",K3449="boat"),INDEX(Rate!$B$4:$M$25,MATCH('Line&amp;Pheonix'!N3449,Rate!$A$4:$A$25,0),MATCH('Line&amp;Pheonix'!L3449,Rate!$B$3:$M$3,0))*O3449*0.8,INDEX(Rate!$B$4:$M$25,MATCH('Line&amp;Pheonix'!N3449,Rate!$A$4:$A$25,0),MATCH('Line&amp;Pheonix'!L3449,Rate!$B$3:$M$3,0))*O3449)),"")</f>
        <v/>
      </c>
      <c r="T3449" s="42" t="str">
        <f t="shared" si="169"/>
        <v/>
      </c>
    </row>
    <row r="3450" spans="16:20">
      <c r="P3450" s="41" t="str">
        <f t="shared" si="167"/>
        <v/>
      </c>
      <c r="Q3450" s="41" t="str">
        <f t="shared" si="168"/>
        <v/>
      </c>
      <c r="R3450" s="41" t="str">
        <f>IFERROR(IF(K3450="handling and wharfage",SUM(P3450:Q3450),IF(OR(K3450="tank",K3450="car",K3450="boat"),INDEX(Rate!$B$4:$M$25,MATCH('Line&amp;Pheonix'!N3450,Rate!$A$4:$A$25,0),MATCH('Line&amp;Pheonix'!L3450,Rate!$B$3:$M$3,0))*O3450*0.8,INDEX(Rate!$B$4:$M$25,MATCH('Line&amp;Pheonix'!N3450,Rate!$A$4:$A$25,0),MATCH('Line&amp;Pheonix'!L3450,Rate!$B$3:$M$3,0))*O3450)),"")</f>
        <v/>
      </c>
      <c r="T3450" s="42" t="str">
        <f t="shared" si="169"/>
        <v/>
      </c>
    </row>
    <row r="3451" spans="16:20">
      <c r="P3451" s="41" t="str">
        <f t="shared" si="167"/>
        <v/>
      </c>
      <c r="Q3451" s="41" t="str">
        <f t="shared" si="168"/>
        <v/>
      </c>
      <c r="R3451" s="41" t="str">
        <f>IFERROR(IF(K3451="handling and wharfage",SUM(P3451:Q3451),IF(OR(K3451="tank",K3451="car",K3451="boat"),INDEX(Rate!$B$4:$M$25,MATCH('Line&amp;Pheonix'!N3451,Rate!$A$4:$A$25,0),MATCH('Line&amp;Pheonix'!L3451,Rate!$B$3:$M$3,0))*O3451*0.8,INDEX(Rate!$B$4:$M$25,MATCH('Line&amp;Pheonix'!N3451,Rate!$A$4:$A$25,0),MATCH('Line&amp;Pheonix'!L3451,Rate!$B$3:$M$3,0))*O3451)),"")</f>
        <v/>
      </c>
      <c r="T3451" s="42" t="str">
        <f t="shared" si="169"/>
        <v/>
      </c>
    </row>
    <row r="3452" spans="16:20">
      <c r="P3452" s="41" t="str">
        <f t="shared" si="167"/>
        <v/>
      </c>
      <c r="Q3452" s="41" t="str">
        <f t="shared" si="168"/>
        <v/>
      </c>
      <c r="R3452" s="41" t="str">
        <f>IFERROR(IF(K3452="handling and wharfage",SUM(P3452:Q3452),IF(OR(K3452="tank",K3452="car",K3452="boat"),INDEX(Rate!$B$4:$M$25,MATCH('Line&amp;Pheonix'!N3452,Rate!$A$4:$A$25,0),MATCH('Line&amp;Pheonix'!L3452,Rate!$B$3:$M$3,0))*O3452*0.8,INDEX(Rate!$B$4:$M$25,MATCH('Line&amp;Pheonix'!N3452,Rate!$A$4:$A$25,0),MATCH('Line&amp;Pheonix'!L3452,Rate!$B$3:$M$3,0))*O3452)),"")</f>
        <v/>
      </c>
      <c r="T3452" s="42" t="str">
        <f t="shared" si="169"/>
        <v/>
      </c>
    </row>
    <row r="3453" spans="16:20">
      <c r="P3453" s="41" t="str">
        <f t="shared" si="167"/>
        <v/>
      </c>
      <c r="Q3453" s="41" t="str">
        <f t="shared" si="168"/>
        <v/>
      </c>
      <c r="R3453" s="41" t="str">
        <f>IFERROR(IF(K3453="handling and wharfage",SUM(P3453:Q3453),IF(OR(K3453="tank",K3453="car",K3453="boat"),INDEX(Rate!$B$4:$M$25,MATCH('Line&amp;Pheonix'!N3453,Rate!$A$4:$A$25,0),MATCH('Line&amp;Pheonix'!L3453,Rate!$B$3:$M$3,0))*O3453*0.8,INDEX(Rate!$B$4:$M$25,MATCH('Line&amp;Pheonix'!N3453,Rate!$A$4:$A$25,0),MATCH('Line&amp;Pheonix'!L3453,Rate!$B$3:$M$3,0))*O3453)),"")</f>
        <v/>
      </c>
      <c r="T3453" s="42" t="str">
        <f t="shared" si="169"/>
        <v/>
      </c>
    </row>
    <row r="3454" spans="16:20">
      <c r="P3454" s="41" t="str">
        <f t="shared" si="167"/>
        <v/>
      </c>
      <c r="Q3454" s="41" t="str">
        <f t="shared" si="168"/>
        <v/>
      </c>
      <c r="R3454" s="41" t="str">
        <f>IFERROR(IF(K3454="handling and wharfage",SUM(P3454:Q3454),IF(OR(K3454="tank",K3454="car",K3454="boat"),INDEX(Rate!$B$4:$M$25,MATCH('Line&amp;Pheonix'!N3454,Rate!$A$4:$A$25,0),MATCH('Line&amp;Pheonix'!L3454,Rate!$B$3:$M$3,0))*O3454*0.8,INDEX(Rate!$B$4:$M$25,MATCH('Line&amp;Pheonix'!N3454,Rate!$A$4:$A$25,0),MATCH('Line&amp;Pheonix'!L3454,Rate!$B$3:$M$3,0))*O3454)),"")</f>
        <v/>
      </c>
      <c r="T3454" s="42" t="str">
        <f t="shared" si="169"/>
        <v/>
      </c>
    </row>
    <row r="3455" spans="16:20">
      <c r="P3455" s="41" t="str">
        <f t="shared" si="167"/>
        <v/>
      </c>
      <c r="Q3455" s="41" t="str">
        <f t="shared" si="168"/>
        <v/>
      </c>
      <c r="R3455" s="41" t="str">
        <f>IFERROR(IF(K3455="handling and wharfage",SUM(P3455:Q3455),IF(OR(K3455="tank",K3455="car",K3455="boat"),INDEX(Rate!$B$4:$M$25,MATCH('Line&amp;Pheonix'!N3455,Rate!$A$4:$A$25,0),MATCH('Line&amp;Pheonix'!L3455,Rate!$B$3:$M$3,0))*O3455*0.8,INDEX(Rate!$B$4:$M$25,MATCH('Line&amp;Pheonix'!N3455,Rate!$A$4:$A$25,0),MATCH('Line&amp;Pheonix'!L3455,Rate!$B$3:$M$3,0))*O3455)),"")</f>
        <v/>
      </c>
      <c r="T3455" s="42" t="str">
        <f t="shared" si="169"/>
        <v/>
      </c>
    </row>
    <row r="3456" spans="16:20">
      <c r="P3456" s="41" t="str">
        <f t="shared" si="167"/>
        <v/>
      </c>
      <c r="Q3456" s="41" t="str">
        <f t="shared" si="168"/>
        <v/>
      </c>
      <c r="R3456" s="41" t="str">
        <f>IFERROR(IF(K3456="handling and wharfage",SUM(P3456:Q3456),IF(OR(K3456="tank",K3456="car",K3456="boat"),INDEX(Rate!$B$4:$M$25,MATCH('Line&amp;Pheonix'!N3456,Rate!$A$4:$A$25,0),MATCH('Line&amp;Pheonix'!L3456,Rate!$B$3:$M$3,0))*O3456*0.8,INDEX(Rate!$B$4:$M$25,MATCH('Line&amp;Pheonix'!N3456,Rate!$A$4:$A$25,0),MATCH('Line&amp;Pheonix'!L3456,Rate!$B$3:$M$3,0))*O3456)),"")</f>
        <v/>
      </c>
      <c r="T3456" s="42" t="str">
        <f t="shared" si="169"/>
        <v/>
      </c>
    </row>
    <row r="3457" spans="16:20">
      <c r="P3457" s="41" t="str">
        <f t="shared" si="167"/>
        <v/>
      </c>
      <c r="Q3457" s="41" t="str">
        <f t="shared" si="168"/>
        <v/>
      </c>
      <c r="R3457" s="41" t="str">
        <f>IFERROR(IF(K3457="handling and wharfage",SUM(P3457:Q3457),IF(OR(K3457="tank",K3457="car",K3457="boat"),INDEX(Rate!$B$4:$M$25,MATCH('Line&amp;Pheonix'!N3457,Rate!$A$4:$A$25,0),MATCH('Line&amp;Pheonix'!L3457,Rate!$B$3:$M$3,0))*O3457*0.8,INDEX(Rate!$B$4:$M$25,MATCH('Line&amp;Pheonix'!N3457,Rate!$A$4:$A$25,0),MATCH('Line&amp;Pheonix'!L3457,Rate!$B$3:$M$3,0))*O3457)),"")</f>
        <v/>
      </c>
      <c r="T3457" s="42" t="str">
        <f t="shared" si="169"/>
        <v/>
      </c>
    </row>
    <row r="3458" spans="16:20">
      <c r="P3458" s="41" t="str">
        <f t="shared" si="167"/>
        <v/>
      </c>
      <c r="Q3458" s="41" t="str">
        <f t="shared" si="168"/>
        <v/>
      </c>
      <c r="R3458" s="41" t="str">
        <f>IFERROR(IF(K3458="handling and wharfage",SUM(P3458:Q3458),IF(OR(K3458="tank",K3458="car",K3458="boat"),INDEX(Rate!$B$4:$M$25,MATCH('Line&amp;Pheonix'!N3458,Rate!$A$4:$A$25,0),MATCH('Line&amp;Pheonix'!L3458,Rate!$B$3:$M$3,0))*O3458*0.8,INDEX(Rate!$B$4:$M$25,MATCH('Line&amp;Pheonix'!N3458,Rate!$A$4:$A$25,0),MATCH('Line&amp;Pheonix'!L3458,Rate!$B$3:$M$3,0))*O3458)),"")</f>
        <v/>
      </c>
      <c r="T3458" s="42" t="str">
        <f t="shared" si="169"/>
        <v/>
      </c>
    </row>
    <row r="3459" spans="16:20">
      <c r="P3459" s="41" t="str">
        <f t="shared" si="167"/>
        <v/>
      </c>
      <c r="Q3459" s="41" t="str">
        <f t="shared" si="168"/>
        <v/>
      </c>
      <c r="R3459" s="41" t="str">
        <f>IFERROR(IF(K3459="handling and wharfage",SUM(P3459:Q3459),IF(OR(K3459="tank",K3459="car",K3459="boat"),INDEX(Rate!$B$4:$M$25,MATCH('Line&amp;Pheonix'!N3459,Rate!$A$4:$A$25,0),MATCH('Line&amp;Pheonix'!L3459,Rate!$B$3:$M$3,0))*O3459*0.8,INDEX(Rate!$B$4:$M$25,MATCH('Line&amp;Pheonix'!N3459,Rate!$A$4:$A$25,0),MATCH('Line&amp;Pheonix'!L3459,Rate!$B$3:$M$3,0))*O3459)),"")</f>
        <v/>
      </c>
      <c r="T3459" s="42" t="str">
        <f t="shared" si="169"/>
        <v/>
      </c>
    </row>
    <row r="3460" spans="16:20">
      <c r="P3460" s="41" t="str">
        <f t="shared" si="167"/>
        <v/>
      </c>
      <c r="Q3460" s="41" t="str">
        <f t="shared" si="168"/>
        <v/>
      </c>
      <c r="R3460" s="41" t="str">
        <f>IFERROR(IF(K3460="handling and wharfage",SUM(P3460:Q3460),IF(OR(K3460="tank",K3460="car",K3460="boat"),INDEX(Rate!$B$4:$M$25,MATCH('Line&amp;Pheonix'!N3460,Rate!$A$4:$A$25,0),MATCH('Line&amp;Pheonix'!L3460,Rate!$B$3:$M$3,0))*O3460*0.8,INDEX(Rate!$B$4:$M$25,MATCH('Line&amp;Pheonix'!N3460,Rate!$A$4:$A$25,0),MATCH('Line&amp;Pheonix'!L3460,Rate!$B$3:$M$3,0))*O3460)),"")</f>
        <v/>
      </c>
      <c r="T3460" s="42" t="str">
        <f t="shared" si="169"/>
        <v/>
      </c>
    </row>
    <row r="3461" spans="16:20">
      <c r="P3461" s="41" t="str">
        <f t="shared" si="167"/>
        <v/>
      </c>
      <c r="Q3461" s="41" t="str">
        <f t="shared" si="168"/>
        <v/>
      </c>
      <c r="R3461" s="41" t="str">
        <f>IFERROR(IF(K3461="handling and wharfage",SUM(P3461:Q3461),IF(OR(K3461="tank",K3461="car",K3461="boat"),INDEX(Rate!$B$4:$M$25,MATCH('Line&amp;Pheonix'!N3461,Rate!$A$4:$A$25,0),MATCH('Line&amp;Pheonix'!L3461,Rate!$B$3:$M$3,0))*O3461*0.8,INDEX(Rate!$B$4:$M$25,MATCH('Line&amp;Pheonix'!N3461,Rate!$A$4:$A$25,0),MATCH('Line&amp;Pheonix'!L3461,Rate!$B$3:$M$3,0))*O3461)),"")</f>
        <v/>
      </c>
      <c r="T3461" s="42" t="str">
        <f t="shared" si="169"/>
        <v/>
      </c>
    </row>
    <row r="3462" spans="16:20">
      <c r="P3462" s="41" t="str">
        <f t="shared" si="167"/>
        <v/>
      </c>
      <c r="Q3462" s="41" t="str">
        <f t="shared" si="168"/>
        <v/>
      </c>
      <c r="R3462" s="41" t="str">
        <f>IFERROR(IF(K3462="handling and wharfage",SUM(P3462:Q3462),IF(OR(K3462="tank",K3462="car",K3462="boat"),INDEX(Rate!$B$4:$M$25,MATCH('Line&amp;Pheonix'!N3462,Rate!$A$4:$A$25,0),MATCH('Line&amp;Pheonix'!L3462,Rate!$B$3:$M$3,0))*O3462*0.8,INDEX(Rate!$B$4:$M$25,MATCH('Line&amp;Pheonix'!N3462,Rate!$A$4:$A$25,0),MATCH('Line&amp;Pheonix'!L3462,Rate!$B$3:$M$3,0))*O3462)),"")</f>
        <v/>
      </c>
      <c r="T3462" s="42" t="str">
        <f t="shared" si="169"/>
        <v/>
      </c>
    </row>
    <row r="3463" spans="16:20">
      <c r="P3463" s="41" t="str">
        <f t="shared" si="167"/>
        <v/>
      </c>
      <c r="Q3463" s="41" t="str">
        <f t="shared" si="168"/>
        <v/>
      </c>
      <c r="R3463" s="41" t="str">
        <f>IFERROR(IF(K3463="handling and wharfage",SUM(P3463:Q3463),IF(OR(K3463="tank",K3463="car",K3463="boat"),INDEX(Rate!$B$4:$M$25,MATCH('Line&amp;Pheonix'!N3463,Rate!$A$4:$A$25,0),MATCH('Line&amp;Pheonix'!L3463,Rate!$B$3:$M$3,0))*O3463*0.8,INDEX(Rate!$B$4:$M$25,MATCH('Line&amp;Pheonix'!N3463,Rate!$A$4:$A$25,0),MATCH('Line&amp;Pheonix'!L3463,Rate!$B$3:$M$3,0))*O3463)),"")</f>
        <v/>
      </c>
      <c r="T3463" s="42" t="str">
        <f t="shared" si="169"/>
        <v/>
      </c>
    </row>
    <row r="3464" spans="16:20">
      <c r="P3464" s="41" t="str">
        <f t="shared" si="167"/>
        <v/>
      </c>
      <c r="Q3464" s="41" t="str">
        <f t="shared" si="168"/>
        <v/>
      </c>
      <c r="R3464" s="41" t="str">
        <f>IFERROR(IF(K3464="handling and wharfage",SUM(P3464:Q3464),IF(OR(K3464="tank",K3464="car",K3464="boat"),INDEX(Rate!$B$4:$M$25,MATCH('Line&amp;Pheonix'!N3464,Rate!$A$4:$A$25,0),MATCH('Line&amp;Pheonix'!L3464,Rate!$B$3:$M$3,0))*O3464*0.8,INDEX(Rate!$B$4:$M$25,MATCH('Line&amp;Pheonix'!N3464,Rate!$A$4:$A$25,0),MATCH('Line&amp;Pheonix'!L3464,Rate!$B$3:$M$3,0))*O3464)),"")</f>
        <v/>
      </c>
      <c r="T3464" s="42" t="str">
        <f t="shared" si="169"/>
        <v/>
      </c>
    </row>
    <row r="3465" spans="16:20">
      <c r="P3465" s="41" t="str">
        <f t="shared" si="167"/>
        <v/>
      </c>
      <c r="Q3465" s="41" t="str">
        <f t="shared" si="168"/>
        <v/>
      </c>
      <c r="R3465" s="41" t="str">
        <f>IFERROR(IF(K3465="handling and wharfage",SUM(P3465:Q3465),IF(OR(K3465="tank",K3465="car",K3465="boat"),INDEX(Rate!$B$4:$M$25,MATCH('Line&amp;Pheonix'!N3465,Rate!$A$4:$A$25,0),MATCH('Line&amp;Pheonix'!L3465,Rate!$B$3:$M$3,0))*O3465*0.8,INDEX(Rate!$B$4:$M$25,MATCH('Line&amp;Pheonix'!N3465,Rate!$A$4:$A$25,0),MATCH('Line&amp;Pheonix'!L3465,Rate!$B$3:$M$3,0))*O3465)),"")</f>
        <v/>
      </c>
      <c r="T3465" s="42" t="str">
        <f t="shared" si="169"/>
        <v/>
      </c>
    </row>
    <row r="3466" spans="16:20">
      <c r="P3466" s="41" t="str">
        <f t="shared" si="167"/>
        <v/>
      </c>
      <c r="Q3466" s="41" t="str">
        <f t="shared" si="168"/>
        <v/>
      </c>
      <c r="R3466" s="41" t="str">
        <f>IFERROR(IF(K3466="handling and wharfage",SUM(P3466:Q3466),IF(OR(K3466="tank",K3466="car",K3466="boat"),INDEX(Rate!$B$4:$M$25,MATCH('Line&amp;Pheonix'!N3466,Rate!$A$4:$A$25,0),MATCH('Line&amp;Pheonix'!L3466,Rate!$B$3:$M$3,0))*O3466*0.8,INDEX(Rate!$B$4:$M$25,MATCH('Line&amp;Pheonix'!N3466,Rate!$A$4:$A$25,0),MATCH('Line&amp;Pheonix'!L3466,Rate!$B$3:$M$3,0))*O3466)),"")</f>
        <v/>
      </c>
      <c r="T3466" s="42" t="str">
        <f t="shared" si="169"/>
        <v/>
      </c>
    </row>
    <row r="3467" spans="16:20">
      <c r="P3467" s="41" t="str">
        <f t="shared" si="167"/>
        <v/>
      </c>
      <c r="Q3467" s="41" t="str">
        <f t="shared" si="168"/>
        <v/>
      </c>
      <c r="R3467" s="41" t="str">
        <f>IFERROR(IF(K3467="handling and wharfage",SUM(P3467:Q3467),IF(OR(K3467="tank",K3467="car",K3467="boat"),INDEX(Rate!$B$4:$M$25,MATCH('Line&amp;Pheonix'!N3467,Rate!$A$4:$A$25,0),MATCH('Line&amp;Pheonix'!L3467,Rate!$B$3:$M$3,0))*O3467*0.8,INDEX(Rate!$B$4:$M$25,MATCH('Line&amp;Pheonix'!N3467,Rate!$A$4:$A$25,0),MATCH('Line&amp;Pheonix'!L3467,Rate!$B$3:$M$3,0))*O3467)),"")</f>
        <v/>
      </c>
      <c r="T3467" s="42" t="str">
        <f t="shared" si="169"/>
        <v/>
      </c>
    </row>
    <row r="3468" spans="16:20">
      <c r="P3468" s="41" t="str">
        <f t="shared" si="167"/>
        <v/>
      </c>
      <c r="Q3468" s="41" t="str">
        <f t="shared" si="168"/>
        <v/>
      </c>
      <c r="R3468" s="41" t="str">
        <f>IFERROR(IF(K3468="handling and wharfage",SUM(P3468:Q3468),IF(OR(K3468="tank",K3468="car",K3468="boat"),INDEX(Rate!$B$4:$M$25,MATCH('Line&amp;Pheonix'!N3468,Rate!$A$4:$A$25,0),MATCH('Line&amp;Pheonix'!L3468,Rate!$B$3:$M$3,0))*O3468*0.8,INDEX(Rate!$B$4:$M$25,MATCH('Line&amp;Pheonix'!N3468,Rate!$A$4:$A$25,0),MATCH('Line&amp;Pheonix'!L3468,Rate!$B$3:$M$3,0))*O3468)),"")</f>
        <v/>
      </c>
      <c r="T3468" s="42" t="str">
        <f t="shared" si="169"/>
        <v/>
      </c>
    </row>
    <row r="3469" spans="16:20">
      <c r="P3469" s="41" t="str">
        <f t="shared" si="167"/>
        <v/>
      </c>
      <c r="Q3469" s="41" t="str">
        <f t="shared" si="168"/>
        <v/>
      </c>
      <c r="R3469" s="41" t="str">
        <f>IFERROR(IF(K3469="handling and wharfage",SUM(P3469:Q3469),IF(OR(K3469="tank",K3469="car",K3469="boat"),INDEX(Rate!$B$4:$M$25,MATCH('Line&amp;Pheonix'!N3469,Rate!$A$4:$A$25,0),MATCH('Line&amp;Pheonix'!L3469,Rate!$B$3:$M$3,0))*O3469*0.8,INDEX(Rate!$B$4:$M$25,MATCH('Line&amp;Pheonix'!N3469,Rate!$A$4:$A$25,0),MATCH('Line&amp;Pheonix'!L3469,Rate!$B$3:$M$3,0))*O3469)),"")</f>
        <v/>
      </c>
      <c r="T3469" s="42" t="str">
        <f t="shared" si="169"/>
        <v/>
      </c>
    </row>
    <row r="3470" spans="16:20">
      <c r="P3470" s="41" t="str">
        <f t="shared" si="167"/>
        <v/>
      </c>
      <c r="Q3470" s="41" t="str">
        <f t="shared" si="168"/>
        <v/>
      </c>
      <c r="R3470" s="41" t="str">
        <f>IFERROR(IF(K3470="handling and wharfage",SUM(P3470:Q3470),IF(OR(K3470="tank",K3470="car",K3470="boat"),INDEX(Rate!$B$4:$M$25,MATCH('Line&amp;Pheonix'!N3470,Rate!$A$4:$A$25,0),MATCH('Line&amp;Pheonix'!L3470,Rate!$B$3:$M$3,0))*O3470*0.8,INDEX(Rate!$B$4:$M$25,MATCH('Line&amp;Pheonix'!N3470,Rate!$A$4:$A$25,0),MATCH('Line&amp;Pheonix'!L3470,Rate!$B$3:$M$3,0))*O3470)),"")</f>
        <v/>
      </c>
      <c r="T3470" s="42" t="str">
        <f t="shared" si="169"/>
        <v/>
      </c>
    </row>
    <row r="3471" spans="16:20">
      <c r="P3471" s="41" t="str">
        <f t="shared" si="167"/>
        <v/>
      </c>
      <c r="Q3471" s="41" t="str">
        <f t="shared" si="168"/>
        <v/>
      </c>
      <c r="R3471" s="41" t="str">
        <f>IFERROR(IF(K3471="handling and wharfage",SUM(P3471:Q3471),IF(OR(K3471="tank",K3471="car",K3471="boat"),INDEX(Rate!$B$4:$M$25,MATCH('Line&amp;Pheonix'!N3471,Rate!$A$4:$A$25,0),MATCH('Line&amp;Pheonix'!L3471,Rate!$B$3:$M$3,0))*O3471*0.8,INDEX(Rate!$B$4:$M$25,MATCH('Line&amp;Pheonix'!N3471,Rate!$A$4:$A$25,0),MATCH('Line&amp;Pheonix'!L3471,Rate!$B$3:$M$3,0))*O3471)),"")</f>
        <v/>
      </c>
      <c r="T3471" s="42" t="str">
        <f t="shared" si="169"/>
        <v/>
      </c>
    </row>
    <row r="3472" spans="16:20">
      <c r="P3472" s="41" t="str">
        <f t="shared" si="167"/>
        <v/>
      </c>
      <c r="Q3472" s="41" t="str">
        <f t="shared" si="168"/>
        <v/>
      </c>
      <c r="R3472" s="41" t="str">
        <f>IFERROR(IF(K3472="handling and wharfage",SUM(P3472:Q3472),IF(OR(K3472="tank",K3472="car",K3472="boat"),INDEX(Rate!$B$4:$M$25,MATCH('Line&amp;Pheonix'!N3472,Rate!$A$4:$A$25,0),MATCH('Line&amp;Pheonix'!L3472,Rate!$B$3:$M$3,0))*O3472*0.8,INDEX(Rate!$B$4:$M$25,MATCH('Line&amp;Pheonix'!N3472,Rate!$A$4:$A$25,0),MATCH('Line&amp;Pheonix'!L3472,Rate!$B$3:$M$3,0))*O3472)),"")</f>
        <v/>
      </c>
      <c r="T3472" s="42" t="str">
        <f t="shared" si="169"/>
        <v/>
      </c>
    </row>
    <row r="3473" spans="16:20">
      <c r="P3473" s="41" t="str">
        <f t="shared" si="167"/>
        <v/>
      </c>
      <c r="Q3473" s="41" t="str">
        <f t="shared" si="168"/>
        <v/>
      </c>
      <c r="R3473" s="41" t="str">
        <f>IFERROR(IF(K3473="handling and wharfage",SUM(P3473:Q3473),IF(OR(K3473="tank",K3473="car",K3473="boat"),INDEX(Rate!$B$4:$M$25,MATCH('Line&amp;Pheonix'!N3473,Rate!$A$4:$A$25,0),MATCH('Line&amp;Pheonix'!L3473,Rate!$B$3:$M$3,0))*O3473*0.8,INDEX(Rate!$B$4:$M$25,MATCH('Line&amp;Pheonix'!N3473,Rate!$A$4:$A$25,0),MATCH('Line&amp;Pheonix'!L3473,Rate!$B$3:$M$3,0))*O3473)),"")</f>
        <v/>
      </c>
      <c r="T3473" s="42" t="str">
        <f t="shared" si="169"/>
        <v/>
      </c>
    </row>
    <row r="3474" spans="16:20">
      <c r="P3474" s="41" t="str">
        <f t="shared" si="167"/>
        <v/>
      </c>
      <c r="Q3474" s="41" t="str">
        <f t="shared" si="168"/>
        <v/>
      </c>
      <c r="R3474" s="41" t="str">
        <f>IFERROR(IF(K3474="handling and wharfage",SUM(P3474:Q3474),IF(OR(K3474="tank",K3474="car",K3474="boat"),INDEX(Rate!$B$4:$M$25,MATCH('Line&amp;Pheonix'!N3474,Rate!$A$4:$A$25,0),MATCH('Line&amp;Pheonix'!L3474,Rate!$B$3:$M$3,0))*O3474*0.8,INDEX(Rate!$B$4:$M$25,MATCH('Line&amp;Pheonix'!N3474,Rate!$A$4:$A$25,0),MATCH('Line&amp;Pheonix'!L3474,Rate!$B$3:$M$3,0))*O3474)),"")</f>
        <v/>
      </c>
      <c r="T3474" s="42" t="str">
        <f t="shared" si="169"/>
        <v/>
      </c>
    </row>
    <row r="3475" spans="16:20">
      <c r="P3475" s="41" t="str">
        <f t="shared" si="167"/>
        <v/>
      </c>
      <c r="Q3475" s="41" t="str">
        <f t="shared" si="168"/>
        <v/>
      </c>
      <c r="R3475" s="41" t="str">
        <f>IFERROR(IF(K3475="handling and wharfage",SUM(P3475:Q3475),IF(OR(K3475="tank",K3475="car",K3475="boat"),INDEX(Rate!$B$4:$M$25,MATCH('Line&amp;Pheonix'!N3475,Rate!$A$4:$A$25,0),MATCH('Line&amp;Pheonix'!L3475,Rate!$B$3:$M$3,0))*O3475*0.8,INDEX(Rate!$B$4:$M$25,MATCH('Line&amp;Pheonix'!N3475,Rate!$A$4:$A$25,0),MATCH('Line&amp;Pheonix'!L3475,Rate!$B$3:$M$3,0))*O3475)),"")</f>
        <v/>
      </c>
      <c r="T3475" s="42" t="str">
        <f t="shared" si="169"/>
        <v/>
      </c>
    </row>
    <row r="3476" spans="16:20">
      <c r="P3476" s="41" t="str">
        <f t="shared" si="167"/>
        <v/>
      </c>
      <c r="Q3476" s="41" t="str">
        <f t="shared" si="168"/>
        <v/>
      </c>
      <c r="R3476" s="41" t="str">
        <f>IFERROR(IF(K3476="handling and wharfage",SUM(P3476:Q3476),IF(OR(K3476="tank",K3476="car",K3476="boat"),INDEX(Rate!$B$4:$M$25,MATCH('Line&amp;Pheonix'!N3476,Rate!$A$4:$A$25,0),MATCH('Line&amp;Pheonix'!L3476,Rate!$B$3:$M$3,0))*O3476*0.8,INDEX(Rate!$B$4:$M$25,MATCH('Line&amp;Pheonix'!N3476,Rate!$A$4:$A$25,0),MATCH('Line&amp;Pheonix'!L3476,Rate!$B$3:$M$3,0))*O3476)),"")</f>
        <v/>
      </c>
      <c r="T3476" s="42" t="str">
        <f t="shared" si="169"/>
        <v/>
      </c>
    </row>
    <row r="3477" spans="16:20">
      <c r="P3477" s="41" t="str">
        <f t="shared" si="167"/>
        <v/>
      </c>
      <c r="Q3477" s="41" t="str">
        <f t="shared" si="168"/>
        <v/>
      </c>
      <c r="R3477" s="41" t="str">
        <f>IFERROR(IF(K3477="handling and wharfage",SUM(P3477:Q3477),IF(OR(K3477="tank",K3477="car",K3477="boat"),INDEX(Rate!$B$4:$M$25,MATCH('Line&amp;Pheonix'!N3477,Rate!$A$4:$A$25,0),MATCH('Line&amp;Pheonix'!L3477,Rate!$B$3:$M$3,0))*O3477*0.8,INDEX(Rate!$B$4:$M$25,MATCH('Line&amp;Pheonix'!N3477,Rate!$A$4:$A$25,0),MATCH('Line&amp;Pheonix'!L3477,Rate!$B$3:$M$3,0))*O3477)),"")</f>
        <v/>
      </c>
      <c r="T3477" s="42" t="str">
        <f t="shared" si="169"/>
        <v/>
      </c>
    </row>
    <row r="3478" spans="16:20">
      <c r="P3478" s="41" t="str">
        <f t="shared" si="167"/>
        <v/>
      </c>
      <c r="Q3478" s="41" t="str">
        <f t="shared" si="168"/>
        <v/>
      </c>
      <c r="R3478" s="41" t="str">
        <f>IFERROR(IF(K3478="handling and wharfage",SUM(P3478:Q3478),IF(OR(K3478="tank",K3478="car",K3478="boat"),INDEX(Rate!$B$4:$M$25,MATCH('Line&amp;Pheonix'!N3478,Rate!$A$4:$A$25,0),MATCH('Line&amp;Pheonix'!L3478,Rate!$B$3:$M$3,0))*O3478*0.8,INDEX(Rate!$B$4:$M$25,MATCH('Line&amp;Pheonix'!N3478,Rate!$A$4:$A$25,0),MATCH('Line&amp;Pheonix'!L3478,Rate!$B$3:$M$3,0))*O3478)),"")</f>
        <v/>
      </c>
      <c r="T3478" s="42" t="str">
        <f t="shared" si="169"/>
        <v/>
      </c>
    </row>
    <row r="3479" spans="16:20">
      <c r="P3479" s="41" t="str">
        <f t="shared" si="167"/>
        <v/>
      </c>
      <c r="Q3479" s="41" t="str">
        <f t="shared" si="168"/>
        <v/>
      </c>
      <c r="R3479" s="41" t="str">
        <f>IFERROR(IF(K3479="handling and wharfage",SUM(P3479:Q3479),IF(OR(K3479="tank",K3479="car",K3479="boat"),INDEX(Rate!$B$4:$M$25,MATCH('Line&amp;Pheonix'!N3479,Rate!$A$4:$A$25,0),MATCH('Line&amp;Pheonix'!L3479,Rate!$B$3:$M$3,0))*O3479*0.8,INDEX(Rate!$B$4:$M$25,MATCH('Line&amp;Pheonix'!N3479,Rate!$A$4:$A$25,0),MATCH('Line&amp;Pheonix'!L3479,Rate!$B$3:$M$3,0))*O3479)),"")</f>
        <v/>
      </c>
      <c r="T3479" s="42" t="str">
        <f t="shared" si="169"/>
        <v/>
      </c>
    </row>
    <row r="3480" spans="16:20">
      <c r="P3480" s="41" t="str">
        <f t="shared" si="167"/>
        <v/>
      </c>
      <c r="Q3480" s="41" t="str">
        <f t="shared" si="168"/>
        <v/>
      </c>
      <c r="R3480" s="41" t="str">
        <f>IFERROR(IF(K3480="handling and wharfage",SUM(P3480:Q3480),IF(OR(K3480="tank",K3480="car",K3480="boat"),INDEX(Rate!$B$4:$M$25,MATCH('Line&amp;Pheonix'!N3480,Rate!$A$4:$A$25,0),MATCH('Line&amp;Pheonix'!L3480,Rate!$B$3:$M$3,0))*O3480*0.8,INDEX(Rate!$B$4:$M$25,MATCH('Line&amp;Pheonix'!N3480,Rate!$A$4:$A$25,0),MATCH('Line&amp;Pheonix'!L3480,Rate!$B$3:$M$3,0))*O3480)),"")</f>
        <v/>
      </c>
      <c r="T3480" s="42" t="str">
        <f t="shared" si="169"/>
        <v/>
      </c>
    </row>
    <row r="3481" spans="16:20">
      <c r="P3481" s="41" t="str">
        <f t="shared" si="167"/>
        <v/>
      </c>
      <c r="Q3481" s="41" t="str">
        <f t="shared" si="168"/>
        <v/>
      </c>
      <c r="R3481" s="41" t="str">
        <f>IFERROR(IF(K3481="handling and wharfage",SUM(P3481:Q3481),IF(OR(K3481="tank",K3481="car",K3481="boat"),INDEX(Rate!$B$4:$M$25,MATCH('Line&amp;Pheonix'!N3481,Rate!$A$4:$A$25,0),MATCH('Line&amp;Pheonix'!L3481,Rate!$B$3:$M$3,0))*O3481*0.8,INDEX(Rate!$B$4:$M$25,MATCH('Line&amp;Pheonix'!N3481,Rate!$A$4:$A$25,0),MATCH('Line&amp;Pheonix'!L3481,Rate!$B$3:$M$3,0))*O3481)),"")</f>
        <v/>
      </c>
      <c r="T3481" s="42" t="str">
        <f t="shared" si="169"/>
        <v/>
      </c>
    </row>
    <row r="3482" spans="16:20">
      <c r="P3482" s="41" t="str">
        <f t="shared" si="167"/>
        <v/>
      </c>
      <c r="Q3482" s="41" t="str">
        <f t="shared" si="168"/>
        <v/>
      </c>
      <c r="R3482" s="41" t="str">
        <f>IFERROR(IF(K3482="handling and wharfage",SUM(P3482:Q3482),IF(OR(K3482="tank",K3482="car",K3482="boat"),INDEX(Rate!$B$4:$M$25,MATCH('Line&amp;Pheonix'!N3482,Rate!$A$4:$A$25,0),MATCH('Line&amp;Pheonix'!L3482,Rate!$B$3:$M$3,0))*O3482*0.8,INDEX(Rate!$B$4:$M$25,MATCH('Line&amp;Pheonix'!N3482,Rate!$A$4:$A$25,0),MATCH('Line&amp;Pheonix'!L3482,Rate!$B$3:$M$3,0))*O3482)),"")</f>
        <v/>
      </c>
      <c r="T3482" s="42" t="str">
        <f t="shared" si="169"/>
        <v/>
      </c>
    </row>
    <row r="3483" spans="16:20">
      <c r="P3483" s="41" t="str">
        <f t="shared" si="167"/>
        <v/>
      </c>
      <c r="Q3483" s="41" t="str">
        <f t="shared" si="168"/>
        <v/>
      </c>
      <c r="R3483" s="41" t="str">
        <f>IFERROR(IF(K3483="handling and wharfage",SUM(P3483:Q3483),IF(OR(K3483="tank",K3483="car",K3483="boat"),INDEX(Rate!$B$4:$M$25,MATCH('Line&amp;Pheonix'!N3483,Rate!$A$4:$A$25,0),MATCH('Line&amp;Pheonix'!L3483,Rate!$B$3:$M$3,0))*O3483*0.8,INDEX(Rate!$B$4:$M$25,MATCH('Line&amp;Pheonix'!N3483,Rate!$A$4:$A$25,0),MATCH('Line&amp;Pheonix'!L3483,Rate!$B$3:$M$3,0))*O3483)),"")</f>
        <v/>
      </c>
      <c r="T3483" s="42" t="str">
        <f t="shared" si="169"/>
        <v/>
      </c>
    </row>
    <row r="3484" spans="16:20">
      <c r="P3484" s="41" t="str">
        <f t="shared" si="167"/>
        <v/>
      </c>
      <c r="Q3484" s="41" t="str">
        <f t="shared" si="168"/>
        <v/>
      </c>
      <c r="R3484" s="41" t="str">
        <f>IFERROR(IF(K3484="handling and wharfage",SUM(P3484:Q3484),IF(OR(K3484="tank",K3484="car",K3484="boat"),INDEX(Rate!$B$4:$M$25,MATCH('Line&amp;Pheonix'!N3484,Rate!$A$4:$A$25,0),MATCH('Line&amp;Pheonix'!L3484,Rate!$B$3:$M$3,0))*O3484*0.8,INDEX(Rate!$B$4:$M$25,MATCH('Line&amp;Pheonix'!N3484,Rate!$A$4:$A$25,0),MATCH('Line&amp;Pheonix'!L3484,Rate!$B$3:$M$3,0))*O3484)),"")</f>
        <v/>
      </c>
      <c r="T3484" s="42" t="str">
        <f t="shared" si="169"/>
        <v/>
      </c>
    </row>
    <row r="3485" spans="16:20">
      <c r="P3485" s="41" t="str">
        <f t="shared" si="167"/>
        <v/>
      </c>
      <c r="Q3485" s="41" t="str">
        <f t="shared" si="168"/>
        <v/>
      </c>
      <c r="R3485" s="41" t="str">
        <f>IFERROR(IF(K3485="handling and wharfage",SUM(P3485:Q3485),IF(OR(K3485="tank",K3485="car",K3485="boat"),INDEX(Rate!$B$4:$M$25,MATCH('Line&amp;Pheonix'!N3485,Rate!$A$4:$A$25,0),MATCH('Line&amp;Pheonix'!L3485,Rate!$B$3:$M$3,0))*O3485*0.8,INDEX(Rate!$B$4:$M$25,MATCH('Line&amp;Pheonix'!N3485,Rate!$A$4:$A$25,0),MATCH('Line&amp;Pheonix'!L3485,Rate!$B$3:$M$3,0))*O3485)),"")</f>
        <v/>
      </c>
      <c r="T3485" s="42" t="str">
        <f t="shared" si="169"/>
        <v/>
      </c>
    </row>
    <row r="3486" spans="16:20">
      <c r="P3486" s="41" t="str">
        <f t="shared" si="167"/>
        <v/>
      </c>
      <c r="Q3486" s="41" t="str">
        <f t="shared" si="168"/>
        <v/>
      </c>
      <c r="R3486" s="41" t="str">
        <f>IFERROR(IF(K3486="handling and wharfage",SUM(P3486:Q3486),IF(OR(K3486="tank",K3486="car",K3486="boat"),INDEX(Rate!$B$4:$M$25,MATCH('Line&amp;Pheonix'!N3486,Rate!$A$4:$A$25,0),MATCH('Line&amp;Pheonix'!L3486,Rate!$B$3:$M$3,0))*O3486*0.8,INDEX(Rate!$B$4:$M$25,MATCH('Line&amp;Pheonix'!N3486,Rate!$A$4:$A$25,0),MATCH('Line&amp;Pheonix'!L3486,Rate!$B$3:$M$3,0))*O3486)),"")</f>
        <v/>
      </c>
      <c r="T3486" s="42" t="str">
        <f t="shared" si="169"/>
        <v/>
      </c>
    </row>
    <row r="3487" spans="16:20">
      <c r="P3487" s="41" t="str">
        <f t="shared" si="167"/>
        <v/>
      </c>
      <c r="Q3487" s="41" t="str">
        <f t="shared" si="168"/>
        <v/>
      </c>
      <c r="R3487" s="41" t="str">
        <f>IFERROR(IF(K3487="handling and wharfage",SUM(P3487:Q3487),IF(OR(K3487="tank",K3487="car",K3487="boat"),INDEX(Rate!$B$4:$M$25,MATCH('Line&amp;Pheonix'!N3487,Rate!$A$4:$A$25,0),MATCH('Line&amp;Pheonix'!L3487,Rate!$B$3:$M$3,0))*O3487*0.8,INDEX(Rate!$B$4:$M$25,MATCH('Line&amp;Pheonix'!N3487,Rate!$A$4:$A$25,0),MATCH('Line&amp;Pheonix'!L3487,Rate!$B$3:$M$3,0))*O3487)),"")</f>
        <v/>
      </c>
      <c r="T3487" s="42" t="str">
        <f t="shared" si="169"/>
        <v/>
      </c>
    </row>
    <row r="3488" spans="16:20">
      <c r="P3488" s="41" t="str">
        <f t="shared" si="167"/>
        <v/>
      </c>
      <c r="Q3488" s="41" t="str">
        <f t="shared" si="168"/>
        <v/>
      </c>
      <c r="R3488" s="41" t="str">
        <f>IFERROR(IF(K3488="handling and wharfage",SUM(P3488:Q3488),IF(OR(K3488="tank",K3488="car",K3488="boat"),INDEX(Rate!$B$4:$M$25,MATCH('Line&amp;Pheonix'!N3488,Rate!$A$4:$A$25,0),MATCH('Line&amp;Pheonix'!L3488,Rate!$B$3:$M$3,0))*O3488*0.8,INDEX(Rate!$B$4:$M$25,MATCH('Line&amp;Pheonix'!N3488,Rate!$A$4:$A$25,0),MATCH('Line&amp;Pheonix'!L3488,Rate!$B$3:$M$3,0))*O3488)),"")</f>
        <v/>
      </c>
      <c r="T3488" s="42" t="str">
        <f t="shared" si="169"/>
        <v/>
      </c>
    </row>
    <row r="3489" spans="16:20">
      <c r="P3489" s="41" t="str">
        <f t="shared" si="167"/>
        <v/>
      </c>
      <c r="Q3489" s="41" t="str">
        <f t="shared" si="168"/>
        <v/>
      </c>
      <c r="R3489" s="41" t="str">
        <f>IFERROR(IF(K3489="handling and wharfage",SUM(P3489:Q3489),IF(OR(K3489="tank",K3489="car",K3489="boat"),INDEX(Rate!$B$4:$M$25,MATCH('Line&amp;Pheonix'!N3489,Rate!$A$4:$A$25,0),MATCH('Line&amp;Pheonix'!L3489,Rate!$B$3:$M$3,0))*O3489*0.8,INDEX(Rate!$B$4:$M$25,MATCH('Line&amp;Pheonix'!N3489,Rate!$A$4:$A$25,0),MATCH('Line&amp;Pheonix'!L3489,Rate!$B$3:$M$3,0))*O3489)),"")</f>
        <v/>
      </c>
      <c r="T3489" s="42" t="str">
        <f t="shared" si="169"/>
        <v/>
      </c>
    </row>
    <row r="3490" spans="16:20">
      <c r="P3490" s="41" t="str">
        <f t="shared" si="167"/>
        <v/>
      </c>
      <c r="Q3490" s="41" t="str">
        <f t="shared" si="168"/>
        <v/>
      </c>
      <c r="R3490" s="41" t="str">
        <f>IFERROR(IF(K3490="handling and wharfage",SUM(P3490:Q3490),IF(OR(K3490="tank",K3490="car",K3490="boat"),INDEX(Rate!$B$4:$M$25,MATCH('Line&amp;Pheonix'!N3490,Rate!$A$4:$A$25,0),MATCH('Line&amp;Pheonix'!L3490,Rate!$B$3:$M$3,0))*O3490*0.8,INDEX(Rate!$B$4:$M$25,MATCH('Line&amp;Pheonix'!N3490,Rate!$A$4:$A$25,0),MATCH('Line&amp;Pheonix'!L3490,Rate!$B$3:$M$3,0))*O3490)),"")</f>
        <v/>
      </c>
      <c r="T3490" s="42" t="str">
        <f t="shared" si="169"/>
        <v/>
      </c>
    </row>
    <row r="3491" spans="16:20">
      <c r="P3491" s="41" t="str">
        <f t="shared" si="167"/>
        <v/>
      </c>
      <c r="Q3491" s="41" t="str">
        <f t="shared" si="168"/>
        <v/>
      </c>
      <c r="R3491" s="41" t="str">
        <f>IFERROR(IF(K3491="handling and wharfage",SUM(P3491:Q3491),IF(OR(K3491="tank",K3491="car",K3491="boat"),INDEX(Rate!$B$4:$M$25,MATCH('Line&amp;Pheonix'!N3491,Rate!$A$4:$A$25,0),MATCH('Line&amp;Pheonix'!L3491,Rate!$B$3:$M$3,0))*O3491*0.8,INDEX(Rate!$B$4:$M$25,MATCH('Line&amp;Pheonix'!N3491,Rate!$A$4:$A$25,0),MATCH('Line&amp;Pheonix'!L3491,Rate!$B$3:$M$3,0))*O3491)),"")</f>
        <v/>
      </c>
      <c r="T3491" s="42" t="str">
        <f t="shared" si="169"/>
        <v/>
      </c>
    </row>
    <row r="3492" spans="16:20">
      <c r="P3492" s="41" t="str">
        <f t="shared" si="167"/>
        <v/>
      </c>
      <c r="Q3492" s="41" t="str">
        <f t="shared" si="168"/>
        <v/>
      </c>
      <c r="R3492" s="41" t="str">
        <f>IFERROR(IF(K3492="handling and wharfage",SUM(P3492:Q3492),IF(OR(K3492="tank",K3492="car",K3492="boat"),INDEX(Rate!$B$4:$M$25,MATCH('Line&amp;Pheonix'!N3492,Rate!$A$4:$A$25,0),MATCH('Line&amp;Pheonix'!L3492,Rate!$B$3:$M$3,0))*O3492*0.8,INDEX(Rate!$B$4:$M$25,MATCH('Line&amp;Pheonix'!N3492,Rate!$A$4:$A$25,0),MATCH('Line&amp;Pheonix'!L3492,Rate!$B$3:$M$3,0))*O3492)),"")</f>
        <v/>
      </c>
      <c r="T3492" s="42" t="str">
        <f t="shared" si="169"/>
        <v/>
      </c>
    </row>
    <row r="3493" spans="16:20">
      <c r="P3493" s="41" t="str">
        <f t="shared" si="167"/>
        <v/>
      </c>
      <c r="Q3493" s="41" t="str">
        <f t="shared" si="168"/>
        <v/>
      </c>
      <c r="R3493" s="41" t="str">
        <f>IFERROR(IF(K3493="handling and wharfage",SUM(P3493:Q3493),IF(OR(K3493="tank",K3493="car",K3493="boat"),INDEX(Rate!$B$4:$M$25,MATCH('Line&amp;Pheonix'!N3493,Rate!$A$4:$A$25,0),MATCH('Line&amp;Pheonix'!L3493,Rate!$B$3:$M$3,0))*O3493*0.8,INDEX(Rate!$B$4:$M$25,MATCH('Line&amp;Pheonix'!N3493,Rate!$A$4:$A$25,0),MATCH('Line&amp;Pheonix'!L3493,Rate!$B$3:$M$3,0))*O3493)),"")</f>
        <v/>
      </c>
      <c r="T3493" s="42" t="str">
        <f t="shared" si="169"/>
        <v/>
      </c>
    </row>
    <row r="3494" spans="16:20">
      <c r="P3494" s="41" t="str">
        <f t="shared" si="167"/>
        <v/>
      </c>
      <c r="Q3494" s="41" t="str">
        <f t="shared" si="168"/>
        <v/>
      </c>
      <c r="R3494" s="41" t="str">
        <f>IFERROR(IF(K3494="handling and wharfage",SUM(P3494:Q3494),IF(OR(K3494="tank",K3494="car",K3494="boat"),INDEX(Rate!$B$4:$M$25,MATCH('Line&amp;Pheonix'!N3494,Rate!$A$4:$A$25,0),MATCH('Line&amp;Pheonix'!L3494,Rate!$B$3:$M$3,0))*O3494*0.8,INDEX(Rate!$B$4:$M$25,MATCH('Line&amp;Pheonix'!N3494,Rate!$A$4:$A$25,0),MATCH('Line&amp;Pheonix'!L3494,Rate!$B$3:$M$3,0))*O3494)),"")</f>
        <v/>
      </c>
      <c r="T3494" s="42" t="str">
        <f t="shared" si="169"/>
        <v/>
      </c>
    </row>
    <row r="3495" spans="16:20">
      <c r="P3495" s="41" t="str">
        <f t="shared" si="167"/>
        <v/>
      </c>
      <c r="Q3495" s="41" t="str">
        <f t="shared" si="168"/>
        <v/>
      </c>
      <c r="R3495" s="41" t="str">
        <f>IFERROR(IF(K3495="handling and wharfage",SUM(P3495:Q3495),IF(OR(K3495="tank",K3495="car",K3495="boat"),INDEX(Rate!$B$4:$M$25,MATCH('Line&amp;Pheonix'!N3495,Rate!$A$4:$A$25,0),MATCH('Line&amp;Pheonix'!L3495,Rate!$B$3:$M$3,0))*O3495*0.8,INDEX(Rate!$B$4:$M$25,MATCH('Line&amp;Pheonix'!N3495,Rate!$A$4:$A$25,0),MATCH('Line&amp;Pheonix'!L3495,Rate!$B$3:$M$3,0))*O3495)),"")</f>
        <v/>
      </c>
      <c r="T3495" s="42" t="str">
        <f t="shared" si="169"/>
        <v/>
      </c>
    </row>
    <row r="3496" spans="16:20">
      <c r="P3496" s="41" t="str">
        <f t="shared" si="167"/>
        <v/>
      </c>
      <c r="Q3496" s="41" t="str">
        <f t="shared" si="168"/>
        <v/>
      </c>
      <c r="R3496" s="41" t="str">
        <f>IFERROR(IF(K3496="handling and wharfage",SUM(P3496:Q3496),IF(OR(K3496="tank",K3496="car",K3496="boat"),INDEX(Rate!$B$4:$M$25,MATCH('Line&amp;Pheonix'!N3496,Rate!$A$4:$A$25,0),MATCH('Line&amp;Pheonix'!L3496,Rate!$B$3:$M$3,0))*O3496*0.8,INDEX(Rate!$B$4:$M$25,MATCH('Line&amp;Pheonix'!N3496,Rate!$A$4:$A$25,0),MATCH('Line&amp;Pheonix'!L3496,Rate!$B$3:$M$3,0))*O3496)),"")</f>
        <v/>
      </c>
      <c r="T3496" s="42" t="str">
        <f t="shared" si="169"/>
        <v/>
      </c>
    </row>
    <row r="3497" spans="16:20">
      <c r="P3497" s="41" t="str">
        <f t="shared" si="167"/>
        <v/>
      </c>
      <c r="Q3497" s="41" t="str">
        <f t="shared" si="168"/>
        <v/>
      </c>
      <c r="R3497" s="41" t="str">
        <f>IFERROR(IF(K3497="handling and wharfage",SUM(P3497:Q3497),IF(OR(K3497="tank",K3497="car",K3497="boat"),INDEX(Rate!$B$4:$M$25,MATCH('Line&amp;Pheonix'!N3497,Rate!$A$4:$A$25,0),MATCH('Line&amp;Pheonix'!L3497,Rate!$B$3:$M$3,0))*O3497*0.8,INDEX(Rate!$B$4:$M$25,MATCH('Line&amp;Pheonix'!N3497,Rate!$A$4:$A$25,0),MATCH('Line&amp;Pheonix'!L3497,Rate!$B$3:$M$3,0))*O3497)),"")</f>
        <v/>
      </c>
      <c r="T3497" s="42" t="str">
        <f t="shared" si="169"/>
        <v/>
      </c>
    </row>
    <row r="3498" spans="16:20">
      <c r="P3498" s="41" t="str">
        <f t="shared" si="167"/>
        <v/>
      </c>
      <c r="Q3498" s="41" t="str">
        <f t="shared" si="168"/>
        <v/>
      </c>
      <c r="R3498" s="41" t="str">
        <f>IFERROR(IF(K3498="handling and wharfage",SUM(P3498:Q3498),IF(OR(K3498="tank",K3498="car",K3498="boat"),INDEX(Rate!$B$4:$M$25,MATCH('Line&amp;Pheonix'!N3498,Rate!$A$4:$A$25,0),MATCH('Line&amp;Pheonix'!L3498,Rate!$B$3:$M$3,0))*O3498*0.8,INDEX(Rate!$B$4:$M$25,MATCH('Line&amp;Pheonix'!N3498,Rate!$A$4:$A$25,0),MATCH('Line&amp;Pheonix'!L3498,Rate!$B$3:$M$3,0))*O3498)),"")</f>
        <v/>
      </c>
      <c r="T3498" s="42" t="str">
        <f t="shared" si="169"/>
        <v/>
      </c>
    </row>
    <row r="3499" spans="16:20">
      <c r="P3499" s="41" t="str">
        <f t="shared" si="167"/>
        <v/>
      </c>
      <c r="Q3499" s="41" t="str">
        <f t="shared" si="168"/>
        <v/>
      </c>
      <c r="R3499" s="41" t="str">
        <f>IFERROR(IF(K3499="handling and wharfage",SUM(P3499:Q3499),IF(OR(K3499="tank",K3499="car",K3499="boat"),INDEX(Rate!$B$4:$M$25,MATCH('Line&amp;Pheonix'!N3499,Rate!$A$4:$A$25,0),MATCH('Line&amp;Pheonix'!L3499,Rate!$B$3:$M$3,0))*O3499*0.8,INDEX(Rate!$B$4:$M$25,MATCH('Line&amp;Pheonix'!N3499,Rate!$A$4:$A$25,0),MATCH('Line&amp;Pheonix'!L3499,Rate!$B$3:$M$3,0))*O3499)),"")</f>
        <v/>
      </c>
      <c r="T3499" s="42" t="str">
        <f t="shared" si="169"/>
        <v/>
      </c>
    </row>
    <row r="3500" spans="16:20">
      <c r="P3500" s="41" t="str">
        <f t="shared" si="167"/>
        <v/>
      </c>
      <c r="Q3500" s="41" t="str">
        <f t="shared" si="168"/>
        <v/>
      </c>
      <c r="R3500" s="41" t="str">
        <f>IFERROR(IF(K3500="handling and wharfage",SUM(P3500:Q3500),IF(OR(K3500="tank",K3500="car",K3500="boat"),INDEX(Rate!$B$4:$M$25,MATCH('Line&amp;Pheonix'!N3500,Rate!$A$4:$A$25,0),MATCH('Line&amp;Pheonix'!L3500,Rate!$B$3:$M$3,0))*O3500*0.8,INDEX(Rate!$B$4:$M$25,MATCH('Line&amp;Pheonix'!N3500,Rate!$A$4:$A$25,0),MATCH('Line&amp;Pheonix'!L3500,Rate!$B$3:$M$3,0))*O3500)),"")</f>
        <v/>
      </c>
      <c r="T3500" s="42" t="str">
        <f t="shared" si="169"/>
        <v/>
      </c>
    </row>
    <row r="3501" spans="16:20">
      <c r="P3501" s="41" t="str">
        <f t="shared" si="167"/>
        <v/>
      </c>
      <c r="Q3501" s="41" t="str">
        <f t="shared" si="168"/>
        <v/>
      </c>
      <c r="R3501" s="41" t="str">
        <f>IFERROR(IF(K3501="handling and wharfage",SUM(P3501:Q3501),IF(OR(K3501="tank",K3501="car",K3501="boat"),INDEX(Rate!$B$4:$M$25,MATCH('Line&amp;Pheonix'!N3501,Rate!$A$4:$A$25,0),MATCH('Line&amp;Pheonix'!L3501,Rate!$B$3:$M$3,0))*O3501*0.8,INDEX(Rate!$B$4:$M$25,MATCH('Line&amp;Pheonix'!N3501,Rate!$A$4:$A$25,0),MATCH('Line&amp;Pheonix'!L3501,Rate!$B$3:$M$3,0))*O3501)),"")</f>
        <v/>
      </c>
      <c r="T3501" s="42" t="str">
        <f t="shared" si="169"/>
        <v/>
      </c>
    </row>
    <row r="3502" spans="16:20">
      <c r="P3502" s="41" t="str">
        <f t="shared" si="167"/>
        <v/>
      </c>
      <c r="Q3502" s="41" t="str">
        <f t="shared" si="168"/>
        <v/>
      </c>
      <c r="R3502" s="41" t="str">
        <f>IFERROR(IF(K3502="handling and wharfage",SUM(P3502:Q3502),IF(OR(K3502="tank",K3502="car",K3502="boat"),INDEX(Rate!$B$4:$M$25,MATCH('Line&amp;Pheonix'!N3502,Rate!$A$4:$A$25,0),MATCH('Line&amp;Pheonix'!L3502,Rate!$B$3:$M$3,0))*O3502*0.8,INDEX(Rate!$B$4:$M$25,MATCH('Line&amp;Pheonix'!N3502,Rate!$A$4:$A$25,0),MATCH('Line&amp;Pheonix'!L3502,Rate!$B$3:$M$3,0))*O3502)),"")</f>
        <v/>
      </c>
      <c r="T3502" s="42" t="str">
        <f t="shared" si="169"/>
        <v/>
      </c>
    </row>
    <row r="3503" spans="16:20">
      <c r="P3503" s="41" t="str">
        <f t="shared" si="167"/>
        <v/>
      </c>
      <c r="Q3503" s="41" t="str">
        <f t="shared" si="168"/>
        <v/>
      </c>
      <c r="R3503" s="41" t="str">
        <f>IFERROR(IF(K3503="handling and wharfage",SUM(P3503:Q3503),IF(OR(K3503="tank",K3503="car",K3503="boat"),INDEX(Rate!$B$4:$M$25,MATCH('Line&amp;Pheonix'!N3503,Rate!$A$4:$A$25,0),MATCH('Line&amp;Pheonix'!L3503,Rate!$B$3:$M$3,0))*O3503*0.8,INDEX(Rate!$B$4:$M$25,MATCH('Line&amp;Pheonix'!N3503,Rate!$A$4:$A$25,0),MATCH('Line&amp;Pheonix'!L3503,Rate!$B$3:$M$3,0))*O3503)),"")</f>
        <v/>
      </c>
      <c r="T3503" s="42" t="str">
        <f t="shared" si="169"/>
        <v/>
      </c>
    </row>
    <row r="3504" spans="16:20">
      <c r="P3504" s="41" t="str">
        <f t="shared" si="167"/>
        <v/>
      </c>
      <c r="Q3504" s="41" t="str">
        <f t="shared" si="168"/>
        <v/>
      </c>
      <c r="R3504" s="41" t="str">
        <f>IFERROR(IF(K3504="handling and wharfage",SUM(P3504:Q3504),IF(OR(K3504="tank",K3504="car",K3504="boat"),INDEX(Rate!$B$4:$M$25,MATCH('Line&amp;Pheonix'!N3504,Rate!$A$4:$A$25,0),MATCH('Line&amp;Pheonix'!L3504,Rate!$B$3:$M$3,0))*O3504*0.8,INDEX(Rate!$B$4:$M$25,MATCH('Line&amp;Pheonix'!N3504,Rate!$A$4:$A$25,0),MATCH('Line&amp;Pheonix'!L3504,Rate!$B$3:$M$3,0))*O3504)),"")</f>
        <v/>
      </c>
      <c r="T3504" s="42" t="str">
        <f t="shared" si="169"/>
        <v/>
      </c>
    </row>
    <row r="3505" spans="16:20">
      <c r="P3505" s="41" t="str">
        <f t="shared" si="167"/>
        <v/>
      </c>
      <c r="Q3505" s="41" t="str">
        <f t="shared" si="168"/>
        <v/>
      </c>
      <c r="R3505" s="41" t="str">
        <f>IFERROR(IF(K3505="handling and wharfage",SUM(P3505:Q3505),IF(OR(K3505="tank",K3505="car",K3505="boat"),INDEX(Rate!$B$4:$M$25,MATCH('Line&amp;Pheonix'!N3505,Rate!$A$4:$A$25,0),MATCH('Line&amp;Pheonix'!L3505,Rate!$B$3:$M$3,0))*O3505*0.8,INDEX(Rate!$B$4:$M$25,MATCH('Line&amp;Pheonix'!N3505,Rate!$A$4:$A$25,0),MATCH('Line&amp;Pheonix'!L3505,Rate!$B$3:$M$3,0))*O3505)),"")</f>
        <v/>
      </c>
      <c r="T3505" s="42" t="str">
        <f t="shared" si="169"/>
        <v/>
      </c>
    </row>
    <row r="3506" spans="16:20">
      <c r="P3506" s="41" t="str">
        <f t="shared" ref="P3506:P3569" si="170">IF(OR(K3506="handling and wharfage",K3506="rau handling and wharfage"),O3506*42.1,"")</f>
        <v/>
      </c>
      <c r="Q3506" s="41" t="str">
        <f t="shared" ref="Q3506:Q3569" si="171">IF(K3506&lt;&gt;"handling and wharfage","",O3506*3.5)</f>
        <v/>
      </c>
      <c r="R3506" s="41" t="str">
        <f>IFERROR(IF(K3506="handling and wharfage",SUM(P3506:Q3506),IF(OR(K3506="tank",K3506="car",K3506="boat"),INDEX(Rate!$B$4:$M$25,MATCH('Line&amp;Pheonix'!N3506,Rate!$A$4:$A$25,0),MATCH('Line&amp;Pheonix'!L3506,Rate!$B$3:$M$3,0))*O3506*0.8,INDEX(Rate!$B$4:$M$25,MATCH('Line&amp;Pheonix'!N3506,Rate!$A$4:$A$25,0),MATCH('Line&amp;Pheonix'!L3506,Rate!$B$3:$M$3,0))*O3506)),"")</f>
        <v/>
      </c>
      <c r="T3506" s="42" t="str">
        <f t="shared" ref="T3506:T3569" si="172">IF(ISBLANK(K3506),"",IF(K3506&lt;&gt;"handling and wharfage","F0070000061A","E31180000331"))</f>
        <v/>
      </c>
    </row>
    <row r="3507" spans="16:20">
      <c r="P3507" s="41" t="str">
        <f t="shared" si="170"/>
        <v/>
      </c>
      <c r="Q3507" s="41" t="str">
        <f t="shared" si="171"/>
        <v/>
      </c>
      <c r="R3507" s="41" t="str">
        <f>IFERROR(IF(K3507="handling and wharfage",SUM(P3507:Q3507),IF(OR(K3507="tank",K3507="car",K3507="boat"),INDEX(Rate!$B$4:$M$25,MATCH('Line&amp;Pheonix'!N3507,Rate!$A$4:$A$25,0),MATCH('Line&amp;Pheonix'!L3507,Rate!$B$3:$M$3,0))*O3507*0.8,INDEX(Rate!$B$4:$M$25,MATCH('Line&amp;Pheonix'!N3507,Rate!$A$4:$A$25,0),MATCH('Line&amp;Pheonix'!L3507,Rate!$B$3:$M$3,0))*O3507)),"")</f>
        <v/>
      </c>
      <c r="T3507" s="42" t="str">
        <f t="shared" si="172"/>
        <v/>
      </c>
    </row>
    <row r="3508" spans="16:20">
      <c r="P3508" s="41" t="str">
        <f t="shared" si="170"/>
        <v/>
      </c>
      <c r="Q3508" s="41" t="str">
        <f t="shared" si="171"/>
        <v/>
      </c>
      <c r="R3508" s="41" t="str">
        <f>IFERROR(IF(K3508="handling and wharfage",SUM(P3508:Q3508),IF(OR(K3508="tank",K3508="car",K3508="boat"),INDEX(Rate!$B$4:$M$25,MATCH('Line&amp;Pheonix'!N3508,Rate!$A$4:$A$25,0),MATCH('Line&amp;Pheonix'!L3508,Rate!$B$3:$M$3,0))*O3508*0.8,INDEX(Rate!$B$4:$M$25,MATCH('Line&amp;Pheonix'!N3508,Rate!$A$4:$A$25,0),MATCH('Line&amp;Pheonix'!L3508,Rate!$B$3:$M$3,0))*O3508)),"")</f>
        <v/>
      </c>
      <c r="T3508" s="42" t="str">
        <f t="shared" si="172"/>
        <v/>
      </c>
    </row>
    <row r="3509" spans="16:20">
      <c r="P3509" s="41" t="str">
        <f t="shared" si="170"/>
        <v/>
      </c>
      <c r="Q3509" s="41" t="str">
        <f t="shared" si="171"/>
        <v/>
      </c>
      <c r="R3509" s="41" t="str">
        <f>IFERROR(IF(K3509="handling and wharfage",SUM(P3509:Q3509),IF(OR(K3509="tank",K3509="car",K3509="boat"),INDEX(Rate!$B$4:$M$25,MATCH('Line&amp;Pheonix'!N3509,Rate!$A$4:$A$25,0),MATCH('Line&amp;Pheonix'!L3509,Rate!$B$3:$M$3,0))*O3509*0.8,INDEX(Rate!$B$4:$M$25,MATCH('Line&amp;Pheonix'!N3509,Rate!$A$4:$A$25,0),MATCH('Line&amp;Pheonix'!L3509,Rate!$B$3:$M$3,0))*O3509)),"")</f>
        <v/>
      </c>
      <c r="T3509" s="42" t="str">
        <f t="shared" si="172"/>
        <v/>
      </c>
    </row>
    <row r="3510" spans="16:20">
      <c r="P3510" s="41" t="str">
        <f t="shared" si="170"/>
        <v/>
      </c>
      <c r="Q3510" s="41" t="str">
        <f t="shared" si="171"/>
        <v/>
      </c>
      <c r="R3510" s="41" t="str">
        <f>IFERROR(IF(K3510="handling and wharfage",SUM(P3510:Q3510),IF(OR(K3510="tank",K3510="car",K3510="boat"),INDEX(Rate!$B$4:$M$25,MATCH('Line&amp;Pheonix'!N3510,Rate!$A$4:$A$25,0),MATCH('Line&amp;Pheonix'!L3510,Rate!$B$3:$M$3,0))*O3510*0.8,INDEX(Rate!$B$4:$M$25,MATCH('Line&amp;Pheonix'!N3510,Rate!$A$4:$A$25,0),MATCH('Line&amp;Pheonix'!L3510,Rate!$B$3:$M$3,0))*O3510)),"")</f>
        <v/>
      </c>
      <c r="T3510" s="42" t="str">
        <f t="shared" si="172"/>
        <v/>
      </c>
    </row>
    <row r="3511" spans="16:20">
      <c r="P3511" s="41" t="str">
        <f t="shared" si="170"/>
        <v/>
      </c>
      <c r="Q3511" s="41" t="str">
        <f t="shared" si="171"/>
        <v/>
      </c>
      <c r="R3511" s="41" t="str">
        <f>IFERROR(IF(K3511="handling and wharfage",SUM(P3511:Q3511),IF(OR(K3511="tank",K3511="car",K3511="boat"),INDEX(Rate!$B$4:$M$25,MATCH('Line&amp;Pheonix'!N3511,Rate!$A$4:$A$25,0),MATCH('Line&amp;Pheonix'!L3511,Rate!$B$3:$M$3,0))*O3511*0.8,INDEX(Rate!$B$4:$M$25,MATCH('Line&amp;Pheonix'!N3511,Rate!$A$4:$A$25,0),MATCH('Line&amp;Pheonix'!L3511,Rate!$B$3:$M$3,0))*O3511)),"")</f>
        <v/>
      </c>
      <c r="T3511" s="42" t="str">
        <f t="shared" si="172"/>
        <v/>
      </c>
    </row>
    <row r="3512" spans="16:20">
      <c r="P3512" s="41" t="str">
        <f t="shared" si="170"/>
        <v/>
      </c>
      <c r="Q3512" s="41" t="str">
        <f t="shared" si="171"/>
        <v/>
      </c>
      <c r="R3512" s="41" t="str">
        <f>IFERROR(IF(K3512="handling and wharfage",SUM(P3512:Q3512),IF(OR(K3512="tank",K3512="car",K3512="boat"),INDEX(Rate!$B$4:$M$25,MATCH('Line&amp;Pheonix'!N3512,Rate!$A$4:$A$25,0),MATCH('Line&amp;Pheonix'!L3512,Rate!$B$3:$M$3,0))*O3512*0.8,INDEX(Rate!$B$4:$M$25,MATCH('Line&amp;Pheonix'!N3512,Rate!$A$4:$A$25,0),MATCH('Line&amp;Pheonix'!L3512,Rate!$B$3:$M$3,0))*O3512)),"")</f>
        <v/>
      </c>
      <c r="T3512" s="42" t="str">
        <f t="shared" si="172"/>
        <v/>
      </c>
    </row>
    <row r="3513" spans="16:20">
      <c r="P3513" s="41" t="str">
        <f t="shared" si="170"/>
        <v/>
      </c>
      <c r="Q3513" s="41" t="str">
        <f t="shared" si="171"/>
        <v/>
      </c>
      <c r="R3513" s="41" t="str">
        <f>IFERROR(IF(K3513="handling and wharfage",SUM(P3513:Q3513),IF(OR(K3513="tank",K3513="car",K3513="boat"),INDEX(Rate!$B$4:$M$25,MATCH('Line&amp;Pheonix'!N3513,Rate!$A$4:$A$25,0),MATCH('Line&amp;Pheonix'!L3513,Rate!$B$3:$M$3,0))*O3513*0.8,INDEX(Rate!$B$4:$M$25,MATCH('Line&amp;Pheonix'!N3513,Rate!$A$4:$A$25,0),MATCH('Line&amp;Pheonix'!L3513,Rate!$B$3:$M$3,0))*O3513)),"")</f>
        <v/>
      </c>
      <c r="T3513" s="42" t="str">
        <f t="shared" si="172"/>
        <v/>
      </c>
    </row>
    <row r="3514" spans="16:20">
      <c r="P3514" s="41" t="str">
        <f t="shared" si="170"/>
        <v/>
      </c>
      <c r="Q3514" s="41" t="str">
        <f t="shared" si="171"/>
        <v/>
      </c>
      <c r="R3514" s="41" t="str">
        <f>IFERROR(IF(K3514="handling and wharfage",SUM(P3514:Q3514),IF(OR(K3514="tank",K3514="car",K3514="boat"),INDEX(Rate!$B$4:$M$25,MATCH('Line&amp;Pheonix'!N3514,Rate!$A$4:$A$25,0),MATCH('Line&amp;Pheonix'!L3514,Rate!$B$3:$M$3,0))*O3514*0.8,INDEX(Rate!$B$4:$M$25,MATCH('Line&amp;Pheonix'!N3514,Rate!$A$4:$A$25,0),MATCH('Line&amp;Pheonix'!L3514,Rate!$B$3:$M$3,0))*O3514)),"")</f>
        <v/>
      </c>
      <c r="T3514" s="42" t="str">
        <f t="shared" si="172"/>
        <v/>
      </c>
    </row>
    <row r="3515" spans="16:20">
      <c r="P3515" s="41" t="str">
        <f t="shared" si="170"/>
        <v/>
      </c>
      <c r="Q3515" s="41" t="str">
        <f t="shared" si="171"/>
        <v/>
      </c>
      <c r="R3515" s="41" t="str">
        <f>IFERROR(IF(K3515="handling and wharfage",SUM(P3515:Q3515),IF(OR(K3515="tank",K3515="car",K3515="boat"),INDEX(Rate!$B$4:$M$25,MATCH('Line&amp;Pheonix'!N3515,Rate!$A$4:$A$25,0),MATCH('Line&amp;Pheonix'!L3515,Rate!$B$3:$M$3,0))*O3515*0.8,INDEX(Rate!$B$4:$M$25,MATCH('Line&amp;Pheonix'!N3515,Rate!$A$4:$A$25,0),MATCH('Line&amp;Pheonix'!L3515,Rate!$B$3:$M$3,0))*O3515)),"")</f>
        <v/>
      </c>
      <c r="T3515" s="42" t="str">
        <f t="shared" si="172"/>
        <v/>
      </c>
    </row>
    <row r="3516" spans="16:20">
      <c r="P3516" s="41" t="str">
        <f t="shared" si="170"/>
        <v/>
      </c>
      <c r="Q3516" s="41" t="str">
        <f t="shared" si="171"/>
        <v/>
      </c>
      <c r="R3516" s="41" t="str">
        <f>IFERROR(IF(K3516="handling and wharfage",SUM(P3516:Q3516),IF(OR(K3516="tank",K3516="car",K3516="boat"),INDEX(Rate!$B$4:$M$25,MATCH('Line&amp;Pheonix'!N3516,Rate!$A$4:$A$25,0),MATCH('Line&amp;Pheonix'!L3516,Rate!$B$3:$M$3,0))*O3516*0.8,INDEX(Rate!$B$4:$M$25,MATCH('Line&amp;Pheonix'!N3516,Rate!$A$4:$A$25,0),MATCH('Line&amp;Pheonix'!L3516,Rate!$B$3:$M$3,0))*O3516)),"")</f>
        <v/>
      </c>
      <c r="T3516" s="42" t="str">
        <f t="shared" si="172"/>
        <v/>
      </c>
    </row>
    <row r="3517" spans="16:20">
      <c r="P3517" s="41" t="str">
        <f t="shared" si="170"/>
        <v/>
      </c>
      <c r="Q3517" s="41" t="str">
        <f t="shared" si="171"/>
        <v/>
      </c>
      <c r="R3517" s="41" t="str">
        <f>IFERROR(IF(K3517="handling and wharfage",SUM(P3517:Q3517),IF(OR(K3517="tank",K3517="car",K3517="boat"),INDEX(Rate!$B$4:$M$25,MATCH('Line&amp;Pheonix'!N3517,Rate!$A$4:$A$25,0),MATCH('Line&amp;Pheonix'!L3517,Rate!$B$3:$M$3,0))*O3517*0.8,INDEX(Rate!$B$4:$M$25,MATCH('Line&amp;Pheonix'!N3517,Rate!$A$4:$A$25,0),MATCH('Line&amp;Pheonix'!L3517,Rate!$B$3:$M$3,0))*O3517)),"")</f>
        <v/>
      </c>
      <c r="T3517" s="42" t="str">
        <f t="shared" si="172"/>
        <v/>
      </c>
    </row>
    <row r="3518" spans="16:20">
      <c r="P3518" s="41" t="str">
        <f t="shared" si="170"/>
        <v/>
      </c>
      <c r="Q3518" s="41" t="str">
        <f t="shared" si="171"/>
        <v/>
      </c>
      <c r="R3518" s="41" t="str">
        <f>IFERROR(IF(K3518="handling and wharfage",SUM(P3518:Q3518),IF(OR(K3518="tank",K3518="car",K3518="boat"),INDEX(Rate!$B$4:$M$25,MATCH('Line&amp;Pheonix'!N3518,Rate!$A$4:$A$25,0),MATCH('Line&amp;Pheonix'!L3518,Rate!$B$3:$M$3,0))*O3518*0.8,INDEX(Rate!$B$4:$M$25,MATCH('Line&amp;Pheonix'!N3518,Rate!$A$4:$A$25,0),MATCH('Line&amp;Pheonix'!L3518,Rate!$B$3:$M$3,0))*O3518)),"")</f>
        <v/>
      </c>
      <c r="T3518" s="42" t="str">
        <f t="shared" si="172"/>
        <v/>
      </c>
    </row>
    <row r="3519" spans="16:20">
      <c r="P3519" s="41" t="str">
        <f t="shared" si="170"/>
        <v/>
      </c>
      <c r="Q3519" s="41" t="str">
        <f t="shared" si="171"/>
        <v/>
      </c>
      <c r="R3519" s="41" t="str">
        <f>IFERROR(IF(K3519="handling and wharfage",SUM(P3519:Q3519),IF(OR(K3519="tank",K3519="car",K3519="boat"),INDEX(Rate!$B$4:$M$25,MATCH('Line&amp;Pheonix'!N3519,Rate!$A$4:$A$25,0),MATCH('Line&amp;Pheonix'!L3519,Rate!$B$3:$M$3,0))*O3519*0.8,INDEX(Rate!$B$4:$M$25,MATCH('Line&amp;Pheonix'!N3519,Rate!$A$4:$A$25,0),MATCH('Line&amp;Pheonix'!L3519,Rate!$B$3:$M$3,0))*O3519)),"")</f>
        <v/>
      </c>
      <c r="T3519" s="42" t="str">
        <f t="shared" si="172"/>
        <v/>
      </c>
    </row>
    <row r="3520" spans="16:20">
      <c r="P3520" s="41" t="str">
        <f t="shared" si="170"/>
        <v/>
      </c>
      <c r="Q3520" s="41" t="str">
        <f t="shared" si="171"/>
        <v/>
      </c>
      <c r="R3520" s="41" t="str">
        <f>IFERROR(IF(K3520="handling and wharfage",SUM(P3520:Q3520),IF(OR(K3520="tank",K3520="car",K3520="boat"),INDEX(Rate!$B$4:$M$25,MATCH('Line&amp;Pheonix'!N3520,Rate!$A$4:$A$25,0),MATCH('Line&amp;Pheonix'!L3520,Rate!$B$3:$M$3,0))*O3520*0.8,INDEX(Rate!$B$4:$M$25,MATCH('Line&amp;Pheonix'!N3520,Rate!$A$4:$A$25,0),MATCH('Line&amp;Pheonix'!L3520,Rate!$B$3:$M$3,0))*O3520)),"")</f>
        <v/>
      </c>
      <c r="T3520" s="42" t="str">
        <f t="shared" si="172"/>
        <v/>
      </c>
    </row>
    <row r="3521" spans="16:20">
      <c r="P3521" s="41" t="str">
        <f t="shared" si="170"/>
        <v/>
      </c>
      <c r="Q3521" s="41" t="str">
        <f t="shared" si="171"/>
        <v/>
      </c>
      <c r="R3521" s="41" t="str">
        <f>IFERROR(IF(K3521="handling and wharfage",SUM(P3521:Q3521),IF(OR(K3521="tank",K3521="car",K3521="boat"),INDEX(Rate!$B$4:$M$25,MATCH('Line&amp;Pheonix'!N3521,Rate!$A$4:$A$25,0),MATCH('Line&amp;Pheonix'!L3521,Rate!$B$3:$M$3,0))*O3521*0.8,INDEX(Rate!$B$4:$M$25,MATCH('Line&amp;Pheonix'!N3521,Rate!$A$4:$A$25,0),MATCH('Line&amp;Pheonix'!L3521,Rate!$B$3:$M$3,0))*O3521)),"")</f>
        <v/>
      </c>
      <c r="T3521" s="42" t="str">
        <f t="shared" si="172"/>
        <v/>
      </c>
    </row>
    <row r="3522" spans="16:20">
      <c r="P3522" s="41" t="str">
        <f t="shared" si="170"/>
        <v/>
      </c>
      <c r="Q3522" s="41" t="str">
        <f t="shared" si="171"/>
        <v/>
      </c>
      <c r="R3522" s="41" t="str">
        <f>IFERROR(IF(K3522="handling and wharfage",SUM(P3522:Q3522),IF(OR(K3522="tank",K3522="car",K3522="boat"),INDEX(Rate!$B$4:$M$25,MATCH('Line&amp;Pheonix'!N3522,Rate!$A$4:$A$25,0),MATCH('Line&amp;Pheonix'!L3522,Rate!$B$3:$M$3,0))*O3522*0.8,INDEX(Rate!$B$4:$M$25,MATCH('Line&amp;Pheonix'!N3522,Rate!$A$4:$A$25,0),MATCH('Line&amp;Pheonix'!L3522,Rate!$B$3:$M$3,0))*O3522)),"")</f>
        <v/>
      </c>
      <c r="T3522" s="42" t="str">
        <f t="shared" si="172"/>
        <v/>
      </c>
    </row>
    <row r="3523" spans="16:20">
      <c r="P3523" s="41" t="str">
        <f t="shared" si="170"/>
        <v/>
      </c>
      <c r="Q3523" s="41" t="str">
        <f t="shared" si="171"/>
        <v/>
      </c>
      <c r="R3523" s="41" t="str">
        <f>IFERROR(IF(K3523="handling and wharfage",SUM(P3523:Q3523),IF(OR(K3523="tank",K3523="car",K3523="boat"),INDEX(Rate!$B$4:$M$25,MATCH('Line&amp;Pheonix'!N3523,Rate!$A$4:$A$25,0),MATCH('Line&amp;Pheonix'!L3523,Rate!$B$3:$M$3,0))*O3523*0.8,INDEX(Rate!$B$4:$M$25,MATCH('Line&amp;Pheonix'!N3523,Rate!$A$4:$A$25,0),MATCH('Line&amp;Pheonix'!L3523,Rate!$B$3:$M$3,0))*O3523)),"")</f>
        <v/>
      </c>
      <c r="T3523" s="42" t="str">
        <f t="shared" si="172"/>
        <v/>
      </c>
    </row>
    <row r="3524" spans="16:20">
      <c r="P3524" s="41" t="str">
        <f t="shared" si="170"/>
        <v/>
      </c>
      <c r="Q3524" s="41" t="str">
        <f t="shared" si="171"/>
        <v/>
      </c>
      <c r="R3524" s="41" t="str">
        <f>IFERROR(IF(K3524="handling and wharfage",SUM(P3524:Q3524),IF(OR(K3524="tank",K3524="car",K3524="boat"),INDEX(Rate!$B$4:$M$25,MATCH('Line&amp;Pheonix'!N3524,Rate!$A$4:$A$25,0),MATCH('Line&amp;Pheonix'!L3524,Rate!$B$3:$M$3,0))*O3524*0.8,INDEX(Rate!$B$4:$M$25,MATCH('Line&amp;Pheonix'!N3524,Rate!$A$4:$A$25,0),MATCH('Line&amp;Pheonix'!L3524,Rate!$B$3:$M$3,0))*O3524)),"")</f>
        <v/>
      </c>
      <c r="T3524" s="42" t="str">
        <f t="shared" si="172"/>
        <v/>
      </c>
    </row>
    <row r="3525" spans="16:20">
      <c r="P3525" s="41" t="str">
        <f t="shared" si="170"/>
        <v/>
      </c>
      <c r="Q3525" s="41" t="str">
        <f t="shared" si="171"/>
        <v/>
      </c>
      <c r="R3525" s="41" t="str">
        <f>IFERROR(IF(K3525="handling and wharfage",SUM(P3525:Q3525),IF(OR(K3525="tank",K3525="car",K3525="boat"),INDEX(Rate!$B$4:$M$25,MATCH('Line&amp;Pheonix'!N3525,Rate!$A$4:$A$25,0),MATCH('Line&amp;Pheonix'!L3525,Rate!$B$3:$M$3,0))*O3525*0.8,INDEX(Rate!$B$4:$M$25,MATCH('Line&amp;Pheonix'!N3525,Rate!$A$4:$A$25,0),MATCH('Line&amp;Pheonix'!L3525,Rate!$B$3:$M$3,0))*O3525)),"")</f>
        <v/>
      </c>
      <c r="T3525" s="42" t="str">
        <f t="shared" si="172"/>
        <v/>
      </c>
    </row>
    <row r="3526" spans="16:20">
      <c r="P3526" s="41" t="str">
        <f t="shared" si="170"/>
        <v/>
      </c>
      <c r="Q3526" s="41" t="str">
        <f t="shared" si="171"/>
        <v/>
      </c>
      <c r="R3526" s="41" t="str">
        <f>IFERROR(IF(K3526="handling and wharfage",SUM(P3526:Q3526),IF(OR(K3526="tank",K3526="car",K3526="boat"),INDEX(Rate!$B$4:$M$25,MATCH('Line&amp;Pheonix'!N3526,Rate!$A$4:$A$25,0),MATCH('Line&amp;Pheonix'!L3526,Rate!$B$3:$M$3,0))*O3526*0.8,INDEX(Rate!$B$4:$M$25,MATCH('Line&amp;Pheonix'!N3526,Rate!$A$4:$A$25,0),MATCH('Line&amp;Pheonix'!L3526,Rate!$B$3:$M$3,0))*O3526)),"")</f>
        <v/>
      </c>
      <c r="T3526" s="42" t="str">
        <f t="shared" si="172"/>
        <v/>
      </c>
    </row>
    <row r="3527" spans="16:20">
      <c r="P3527" s="41" t="str">
        <f t="shared" si="170"/>
        <v/>
      </c>
      <c r="Q3527" s="41" t="str">
        <f t="shared" si="171"/>
        <v/>
      </c>
      <c r="R3527" s="41" t="str">
        <f>IFERROR(IF(K3527="handling and wharfage",SUM(P3527:Q3527),IF(OR(K3527="tank",K3527="car",K3527="boat"),INDEX(Rate!$B$4:$M$25,MATCH('Line&amp;Pheonix'!N3527,Rate!$A$4:$A$25,0),MATCH('Line&amp;Pheonix'!L3527,Rate!$B$3:$M$3,0))*O3527*0.8,INDEX(Rate!$B$4:$M$25,MATCH('Line&amp;Pheonix'!N3527,Rate!$A$4:$A$25,0),MATCH('Line&amp;Pheonix'!L3527,Rate!$B$3:$M$3,0))*O3527)),"")</f>
        <v/>
      </c>
      <c r="T3527" s="42" t="str">
        <f t="shared" si="172"/>
        <v/>
      </c>
    </row>
    <row r="3528" spans="16:20">
      <c r="P3528" s="41" t="str">
        <f t="shared" si="170"/>
        <v/>
      </c>
      <c r="Q3528" s="41" t="str">
        <f t="shared" si="171"/>
        <v/>
      </c>
      <c r="R3528" s="41" t="str">
        <f>IFERROR(IF(K3528="handling and wharfage",SUM(P3528:Q3528),IF(OR(K3528="tank",K3528="car",K3528="boat"),INDEX(Rate!$B$4:$M$25,MATCH('Line&amp;Pheonix'!N3528,Rate!$A$4:$A$25,0),MATCH('Line&amp;Pheonix'!L3528,Rate!$B$3:$M$3,0))*O3528*0.8,INDEX(Rate!$B$4:$M$25,MATCH('Line&amp;Pheonix'!N3528,Rate!$A$4:$A$25,0),MATCH('Line&amp;Pheonix'!L3528,Rate!$B$3:$M$3,0))*O3528)),"")</f>
        <v/>
      </c>
      <c r="T3528" s="42" t="str">
        <f t="shared" si="172"/>
        <v/>
      </c>
    </row>
    <row r="3529" spans="16:20">
      <c r="P3529" s="41" t="str">
        <f t="shared" si="170"/>
        <v/>
      </c>
      <c r="Q3529" s="41" t="str">
        <f t="shared" si="171"/>
        <v/>
      </c>
      <c r="R3529" s="41" t="str">
        <f>IFERROR(IF(K3529="handling and wharfage",SUM(P3529:Q3529),IF(OR(K3529="tank",K3529="car",K3529="boat"),INDEX(Rate!$B$4:$M$25,MATCH('Line&amp;Pheonix'!N3529,Rate!$A$4:$A$25,0),MATCH('Line&amp;Pheonix'!L3529,Rate!$B$3:$M$3,0))*O3529*0.8,INDEX(Rate!$B$4:$M$25,MATCH('Line&amp;Pheonix'!N3529,Rate!$A$4:$A$25,0),MATCH('Line&amp;Pheonix'!L3529,Rate!$B$3:$M$3,0))*O3529)),"")</f>
        <v/>
      </c>
      <c r="T3529" s="42" t="str">
        <f t="shared" si="172"/>
        <v/>
      </c>
    </row>
    <row r="3530" spans="16:20">
      <c r="P3530" s="41" t="str">
        <f t="shared" si="170"/>
        <v/>
      </c>
      <c r="Q3530" s="41" t="str">
        <f t="shared" si="171"/>
        <v/>
      </c>
      <c r="R3530" s="41" t="str">
        <f>IFERROR(IF(K3530="handling and wharfage",SUM(P3530:Q3530),IF(OR(K3530="tank",K3530="car",K3530="boat"),INDEX(Rate!$B$4:$M$25,MATCH('Line&amp;Pheonix'!N3530,Rate!$A$4:$A$25,0),MATCH('Line&amp;Pheonix'!L3530,Rate!$B$3:$M$3,0))*O3530*0.8,INDEX(Rate!$B$4:$M$25,MATCH('Line&amp;Pheonix'!N3530,Rate!$A$4:$A$25,0),MATCH('Line&amp;Pheonix'!L3530,Rate!$B$3:$M$3,0))*O3530)),"")</f>
        <v/>
      </c>
      <c r="T3530" s="42" t="str">
        <f t="shared" si="172"/>
        <v/>
      </c>
    </row>
    <row r="3531" spans="16:20">
      <c r="P3531" s="41" t="str">
        <f t="shared" si="170"/>
        <v/>
      </c>
      <c r="Q3531" s="41" t="str">
        <f t="shared" si="171"/>
        <v/>
      </c>
      <c r="R3531" s="41" t="str">
        <f>IFERROR(IF(K3531="handling and wharfage",SUM(P3531:Q3531),IF(OR(K3531="tank",K3531="car",K3531="boat"),INDEX(Rate!$B$4:$M$25,MATCH('Line&amp;Pheonix'!N3531,Rate!$A$4:$A$25,0),MATCH('Line&amp;Pheonix'!L3531,Rate!$B$3:$M$3,0))*O3531*0.8,INDEX(Rate!$B$4:$M$25,MATCH('Line&amp;Pheonix'!N3531,Rate!$A$4:$A$25,0),MATCH('Line&amp;Pheonix'!L3531,Rate!$B$3:$M$3,0))*O3531)),"")</f>
        <v/>
      </c>
      <c r="T3531" s="42" t="str">
        <f t="shared" si="172"/>
        <v/>
      </c>
    </row>
    <row r="3532" spans="16:20">
      <c r="P3532" s="41" t="str">
        <f t="shared" si="170"/>
        <v/>
      </c>
      <c r="Q3532" s="41" t="str">
        <f t="shared" si="171"/>
        <v/>
      </c>
      <c r="R3532" s="41" t="str">
        <f>IFERROR(IF(K3532="handling and wharfage",SUM(P3532:Q3532),IF(OR(K3532="tank",K3532="car",K3532="boat"),INDEX(Rate!$B$4:$M$25,MATCH('Line&amp;Pheonix'!N3532,Rate!$A$4:$A$25,0),MATCH('Line&amp;Pheonix'!L3532,Rate!$B$3:$M$3,0))*O3532*0.8,INDEX(Rate!$B$4:$M$25,MATCH('Line&amp;Pheonix'!N3532,Rate!$A$4:$A$25,0),MATCH('Line&amp;Pheonix'!L3532,Rate!$B$3:$M$3,0))*O3532)),"")</f>
        <v/>
      </c>
      <c r="T3532" s="42" t="str">
        <f t="shared" si="172"/>
        <v/>
      </c>
    </row>
    <row r="3533" spans="16:20">
      <c r="P3533" s="41" t="str">
        <f t="shared" si="170"/>
        <v/>
      </c>
      <c r="Q3533" s="41" t="str">
        <f t="shared" si="171"/>
        <v/>
      </c>
      <c r="R3533" s="41" t="str">
        <f>IFERROR(IF(K3533="handling and wharfage",SUM(P3533:Q3533),IF(OR(K3533="tank",K3533="car",K3533="boat"),INDEX(Rate!$B$4:$M$25,MATCH('Line&amp;Pheonix'!N3533,Rate!$A$4:$A$25,0),MATCH('Line&amp;Pheonix'!L3533,Rate!$B$3:$M$3,0))*O3533*0.8,INDEX(Rate!$B$4:$M$25,MATCH('Line&amp;Pheonix'!N3533,Rate!$A$4:$A$25,0),MATCH('Line&amp;Pheonix'!L3533,Rate!$B$3:$M$3,0))*O3533)),"")</f>
        <v/>
      </c>
      <c r="T3533" s="42" t="str">
        <f t="shared" si="172"/>
        <v/>
      </c>
    </row>
    <row r="3534" spans="16:20">
      <c r="P3534" s="41" t="str">
        <f t="shared" si="170"/>
        <v/>
      </c>
      <c r="Q3534" s="41" t="str">
        <f t="shared" si="171"/>
        <v/>
      </c>
      <c r="R3534" s="41" t="str">
        <f>IFERROR(IF(K3534="handling and wharfage",SUM(P3534:Q3534),IF(OR(K3534="tank",K3534="car",K3534="boat"),INDEX(Rate!$B$4:$M$25,MATCH('Line&amp;Pheonix'!N3534,Rate!$A$4:$A$25,0),MATCH('Line&amp;Pheonix'!L3534,Rate!$B$3:$M$3,0))*O3534*0.8,INDEX(Rate!$B$4:$M$25,MATCH('Line&amp;Pheonix'!N3534,Rate!$A$4:$A$25,0),MATCH('Line&amp;Pheonix'!L3534,Rate!$B$3:$M$3,0))*O3534)),"")</f>
        <v/>
      </c>
      <c r="T3534" s="42" t="str">
        <f t="shared" si="172"/>
        <v/>
      </c>
    </row>
    <row r="3535" spans="16:20">
      <c r="P3535" s="41" t="str">
        <f t="shared" si="170"/>
        <v/>
      </c>
      <c r="Q3535" s="41" t="str">
        <f t="shared" si="171"/>
        <v/>
      </c>
      <c r="R3535" s="41" t="str">
        <f>IFERROR(IF(K3535="handling and wharfage",SUM(P3535:Q3535),IF(OR(K3535="tank",K3535="car",K3535="boat"),INDEX(Rate!$B$4:$M$25,MATCH('Line&amp;Pheonix'!N3535,Rate!$A$4:$A$25,0),MATCH('Line&amp;Pheonix'!L3535,Rate!$B$3:$M$3,0))*O3535*0.8,INDEX(Rate!$B$4:$M$25,MATCH('Line&amp;Pheonix'!N3535,Rate!$A$4:$A$25,0),MATCH('Line&amp;Pheonix'!L3535,Rate!$B$3:$M$3,0))*O3535)),"")</f>
        <v/>
      </c>
      <c r="T3535" s="42" t="str">
        <f t="shared" si="172"/>
        <v/>
      </c>
    </row>
    <row r="3536" spans="16:20">
      <c r="P3536" s="41" t="str">
        <f t="shared" si="170"/>
        <v/>
      </c>
      <c r="Q3536" s="41" t="str">
        <f t="shared" si="171"/>
        <v/>
      </c>
      <c r="R3536" s="41" t="str">
        <f>IFERROR(IF(K3536="handling and wharfage",SUM(P3536:Q3536),IF(OR(K3536="tank",K3536="car",K3536="boat"),INDEX(Rate!$B$4:$M$25,MATCH('Line&amp;Pheonix'!N3536,Rate!$A$4:$A$25,0),MATCH('Line&amp;Pheonix'!L3536,Rate!$B$3:$M$3,0))*O3536*0.8,INDEX(Rate!$B$4:$M$25,MATCH('Line&amp;Pheonix'!N3536,Rate!$A$4:$A$25,0),MATCH('Line&amp;Pheonix'!L3536,Rate!$B$3:$M$3,0))*O3536)),"")</f>
        <v/>
      </c>
      <c r="T3536" s="42" t="str">
        <f t="shared" si="172"/>
        <v/>
      </c>
    </row>
    <row r="3537" spans="16:20">
      <c r="P3537" s="41" t="str">
        <f t="shared" si="170"/>
        <v/>
      </c>
      <c r="Q3537" s="41" t="str">
        <f t="shared" si="171"/>
        <v/>
      </c>
      <c r="R3537" s="41" t="str">
        <f>IFERROR(IF(K3537="handling and wharfage",SUM(P3537:Q3537),IF(OR(K3537="tank",K3537="car",K3537="boat"),INDEX(Rate!$B$4:$M$25,MATCH('Line&amp;Pheonix'!N3537,Rate!$A$4:$A$25,0),MATCH('Line&amp;Pheonix'!L3537,Rate!$B$3:$M$3,0))*O3537*0.8,INDEX(Rate!$B$4:$M$25,MATCH('Line&amp;Pheonix'!N3537,Rate!$A$4:$A$25,0),MATCH('Line&amp;Pheonix'!L3537,Rate!$B$3:$M$3,0))*O3537)),"")</f>
        <v/>
      </c>
      <c r="T3537" s="42" t="str">
        <f t="shared" si="172"/>
        <v/>
      </c>
    </row>
    <row r="3538" spans="16:20">
      <c r="P3538" s="41" t="str">
        <f t="shared" si="170"/>
        <v/>
      </c>
      <c r="Q3538" s="41" t="str">
        <f t="shared" si="171"/>
        <v/>
      </c>
      <c r="R3538" s="41" t="str">
        <f>IFERROR(IF(K3538="handling and wharfage",SUM(P3538:Q3538),IF(OR(K3538="tank",K3538="car",K3538="boat"),INDEX(Rate!$B$4:$M$25,MATCH('Line&amp;Pheonix'!N3538,Rate!$A$4:$A$25,0),MATCH('Line&amp;Pheonix'!L3538,Rate!$B$3:$M$3,0))*O3538*0.8,INDEX(Rate!$B$4:$M$25,MATCH('Line&amp;Pheonix'!N3538,Rate!$A$4:$A$25,0),MATCH('Line&amp;Pheonix'!L3538,Rate!$B$3:$M$3,0))*O3538)),"")</f>
        <v/>
      </c>
      <c r="T3538" s="42" t="str">
        <f t="shared" si="172"/>
        <v/>
      </c>
    </row>
    <row r="3539" spans="16:20">
      <c r="P3539" s="41" t="str">
        <f t="shared" si="170"/>
        <v/>
      </c>
      <c r="Q3539" s="41" t="str">
        <f t="shared" si="171"/>
        <v/>
      </c>
      <c r="R3539" s="41" t="str">
        <f>IFERROR(IF(K3539="handling and wharfage",SUM(P3539:Q3539),IF(OR(K3539="tank",K3539="car",K3539="boat"),INDEX(Rate!$B$4:$M$25,MATCH('Line&amp;Pheonix'!N3539,Rate!$A$4:$A$25,0),MATCH('Line&amp;Pheonix'!L3539,Rate!$B$3:$M$3,0))*O3539*0.8,INDEX(Rate!$B$4:$M$25,MATCH('Line&amp;Pheonix'!N3539,Rate!$A$4:$A$25,0),MATCH('Line&amp;Pheonix'!L3539,Rate!$B$3:$M$3,0))*O3539)),"")</f>
        <v/>
      </c>
      <c r="T3539" s="42" t="str">
        <f t="shared" si="172"/>
        <v/>
      </c>
    </row>
    <row r="3540" spans="16:20">
      <c r="P3540" s="41" t="str">
        <f t="shared" si="170"/>
        <v/>
      </c>
      <c r="Q3540" s="41" t="str">
        <f t="shared" si="171"/>
        <v/>
      </c>
      <c r="R3540" s="41" t="str">
        <f>IFERROR(IF(K3540="handling and wharfage",SUM(P3540:Q3540),IF(OR(K3540="tank",K3540="car",K3540="boat"),INDEX(Rate!$B$4:$M$25,MATCH('Line&amp;Pheonix'!N3540,Rate!$A$4:$A$25,0),MATCH('Line&amp;Pheonix'!L3540,Rate!$B$3:$M$3,0))*O3540*0.8,INDEX(Rate!$B$4:$M$25,MATCH('Line&amp;Pheonix'!N3540,Rate!$A$4:$A$25,0),MATCH('Line&amp;Pheonix'!L3540,Rate!$B$3:$M$3,0))*O3540)),"")</f>
        <v/>
      </c>
      <c r="T3540" s="42" t="str">
        <f t="shared" si="172"/>
        <v/>
      </c>
    </row>
    <row r="3541" spans="16:20">
      <c r="P3541" s="41" t="str">
        <f t="shared" si="170"/>
        <v/>
      </c>
      <c r="Q3541" s="41" t="str">
        <f t="shared" si="171"/>
        <v/>
      </c>
      <c r="R3541" s="41" t="str">
        <f>IFERROR(IF(K3541="handling and wharfage",SUM(P3541:Q3541),IF(OR(K3541="tank",K3541="car",K3541="boat"),INDEX(Rate!$B$4:$M$25,MATCH('Line&amp;Pheonix'!N3541,Rate!$A$4:$A$25,0),MATCH('Line&amp;Pheonix'!L3541,Rate!$B$3:$M$3,0))*O3541*0.8,INDEX(Rate!$B$4:$M$25,MATCH('Line&amp;Pheonix'!N3541,Rate!$A$4:$A$25,0),MATCH('Line&amp;Pheonix'!L3541,Rate!$B$3:$M$3,0))*O3541)),"")</f>
        <v/>
      </c>
      <c r="T3541" s="42" t="str">
        <f t="shared" si="172"/>
        <v/>
      </c>
    </row>
    <row r="3542" spans="16:20">
      <c r="P3542" s="41" t="str">
        <f t="shared" si="170"/>
        <v/>
      </c>
      <c r="Q3542" s="41" t="str">
        <f t="shared" si="171"/>
        <v/>
      </c>
      <c r="R3542" s="41" t="str">
        <f>IFERROR(IF(K3542="handling and wharfage",SUM(P3542:Q3542),IF(OR(K3542="tank",K3542="car",K3542="boat"),INDEX(Rate!$B$4:$M$25,MATCH('Line&amp;Pheonix'!N3542,Rate!$A$4:$A$25,0),MATCH('Line&amp;Pheonix'!L3542,Rate!$B$3:$M$3,0))*O3542*0.8,INDEX(Rate!$B$4:$M$25,MATCH('Line&amp;Pheonix'!N3542,Rate!$A$4:$A$25,0),MATCH('Line&amp;Pheonix'!L3542,Rate!$B$3:$M$3,0))*O3542)),"")</f>
        <v/>
      </c>
      <c r="T3542" s="42" t="str">
        <f t="shared" si="172"/>
        <v/>
      </c>
    </row>
    <row r="3543" spans="16:20">
      <c r="P3543" s="41" t="str">
        <f t="shared" si="170"/>
        <v/>
      </c>
      <c r="Q3543" s="41" t="str">
        <f t="shared" si="171"/>
        <v/>
      </c>
      <c r="R3543" s="41" t="str">
        <f>IFERROR(IF(K3543="handling and wharfage",SUM(P3543:Q3543),IF(OR(K3543="tank",K3543="car",K3543="boat"),INDEX(Rate!$B$4:$M$25,MATCH('Line&amp;Pheonix'!N3543,Rate!$A$4:$A$25,0),MATCH('Line&amp;Pheonix'!L3543,Rate!$B$3:$M$3,0))*O3543*0.8,INDEX(Rate!$B$4:$M$25,MATCH('Line&amp;Pheonix'!N3543,Rate!$A$4:$A$25,0),MATCH('Line&amp;Pheonix'!L3543,Rate!$B$3:$M$3,0))*O3543)),"")</f>
        <v/>
      </c>
      <c r="T3543" s="42" t="str">
        <f t="shared" si="172"/>
        <v/>
      </c>
    </row>
    <row r="3544" spans="16:20">
      <c r="P3544" s="41" t="str">
        <f t="shared" si="170"/>
        <v/>
      </c>
      <c r="Q3544" s="41" t="str">
        <f t="shared" si="171"/>
        <v/>
      </c>
      <c r="R3544" s="41" t="str">
        <f>IFERROR(IF(K3544="handling and wharfage",SUM(P3544:Q3544),IF(OR(K3544="tank",K3544="car",K3544="boat"),INDEX(Rate!$B$4:$M$25,MATCH('Line&amp;Pheonix'!N3544,Rate!$A$4:$A$25,0),MATCH('Line&amp;Pheonix'!L3544,Rate!$B$3:$M$3,0))*O3544*0.8,INDEX(Rate!$B$4:$M$25,MATCH('Line&amp;Pheonix'!N3544,Rate!$A$4:$A$25,0),MATCH('Line&amp;Pheonix'!L3544,Rate!$B$3:$M$3,0))*O3544)),"")</f>
        <v/>
      </c>
      <c r="T3544" s="42" t="str">
        <f t="shared" si="172"/>
        <v/>
      </c>
    </row>
    <row r="3545" spans="16:20">
      <c r="P3545" s="41" t="str">
        <f t="shared" si="170"/>
        <v/>
      </c>
      <c r="Q3545" s="41" t="str">
        <f t="shared" si="171"/>
        <v/>
      </c>
      <c r="R3545" s="41" t="str">
        <f>IFERROR(IF(K3545="handling and wharfage",SUM(P3545:Q3545),IF(OR(K3545="tank",K3545="car",K3545="boat"),INDEX(Rate!$B$4:$M$25,MATCH('Line&amp;Pheonix'!N3545,Rate!$A$4:$A$25,0),MATCH('Line&amp;Pheonix'!L3545,Rate!$B$3:$M$3,0))*O3545*0.8,INDEX(Rate!$B$4:$M$25,MATCH('Line&amp;Pheonix'!N3545,Rate!$A$4:$A$25,0),MATCH('Line&amp;Pheonix'!L3545,Rate!$B$3:$M$3,0))*O3545)),"")</f>
        <v/>
      </c>
      <c r="T3545" s="42" t="str">
        <f t="shared" si="172"/>
        <v/>
      </c>
    </row>
    <row r="3546" spans="16:20">
      <c r="P3546" s="41" t="str">
        <f t="shared" si="170"/>
        <v/>
      </c>
      <c r="Q3546" s="41" t="str">
        <f t="shared" si="171"/>
        <v/>
      </c>
      <c r="R3546" s="41" t="str">
        <f>IFERROR(IF(K3546="handling and wharfage",SUM(P3546:Q3546),IF(OR(K3546="tank",K3546="car",K3546="boat"),INDEX(Rate!$B$4:$M$25,MATCH('Line&amp;Pheonix'!N3546,Rate!$A$4:$A$25,0),MATCH('Line&amp;Pheonix'!L3546,Rate!$B$3:$M$3,0))*O3546*0.8,INDEX(Rate!$B$4:$M$25,MATCH('Line&amp;Pheonix'!N3546,Rate!$A$4:$A$25,0),MATCH('Line&amp;Pheonix'!L3546,Rate!$B$3:$M$3,0))*O3546)),"")</f>
        <v/>
      </c>
      <c r="T3546" s="42" t="str">
        <f t="shared" si="172"/>
        <v/>
      </c>
    </row>
    <row r="3547" spans="16:20">
      <c r="P3547" s="41" t="str">
        <f t="shared" si="170"/>
        <v/>
      </c>
      <c r="Q3547" s="41" t="str">
        <f t="shared" si="171"/>
        <v/>
      </c>
      <c r="R3547" s="41" t="str">
        <f>IFERROR(IF(K3547="handling and wharfage",SUM(P3547:Q3547),IF(OR(K3547="tank",K3547="car",K3547="boat"),INDEX(Rate!$B$4:$M$25,MATCH('Line&amp;Pheonix'!N3547,Rate!$A$4:$A$25,0),MATCH('Line&amp;Pheonix'!L3547,Rate!$B$3:$M$3,0))*O3547*0.8,INDEX(Rate!$B$4:$M$25,MATCH('Line&amp;Pheonix'!N3547,Rate!$A$4:$A$25,0),MATCH('Line&amp;Pheonix'!L3547,Rate!$B$3:$M$3,0))*O3547)),"")</f>
        <v/>
      </c>
      <c r="T3547" s="42" t="str">
        <f t="shared" si="172"/>
        <v/>
      </c>
    </row>
    <row r="3548" spans="16:20">
      <c r="P3548" s="41" t="str">
        <f t="shared" si="170"/>
        <v/>
      </c>
      <c r="Q3548" s="41" t="str">
        <f t="shared" si="171"/>
        <v/>
      </c>
      <c r="R3548" s="41" t="str">
        <f>IFERROR(IF(K3548="handling and wharfage",SUM(P3548:Q3548),IF(OR(K3548="tank",K3548="car",K3548="boat"),INDEX(Rate!$B$4:$M$25,MATCH('Line&amp;Pheonix'!N3548,Rate!$A$4:$A$25,0),MATCH('Line&amp;Pheonix'!L3548,Rate!$B$3:$M$3,0))*O3548*0.8,INDEX(Rate!$B$4:$M$25,MATCH('Line&amp;Pheonix'!N3548,Rate!$A$4:$A$25,0),MATCH('Line&amp;Pheonix'!L3548,Rate!$B$3:$M$3,0))*O3548)),"")</f>
        <v/>
      </c>
      <c r="T3548" s="42" t="str">
        <f t="shared" si="172"/>
        <v/>
      </c>
    </row>
    <row r="3549" spans="16:20">
      <c r="P3549" s="41" t="str">
        <f t="shared" si="170"/>
        <v/>
      </c>
      <c r="Q3549" s="41" t="str">
        <f t="shared" si="171"/>
        <v/>
      </c>
      <c r="R3549" s="41" t="str">
        <f>IFERROR(IF(K3549="handling and wharfage",SUM(P3549:Q3549),IF(OR(K3549="tank",K3549="car",K3549="boat"),INDEX(Rate!$B$4:$M$25,MATCH('Line&amp;Pheonix'!N3549,Rate!$A$4:$A$25,0),MATCH('Line&amp;Pheonix'!L3549,Rate!$B$3:$M$3,0))*O3549*0.8,INDEX(Rate!$B$4:$M$25,MATCH('Line&amp;Pheonix'!N3549,Rate!$A$4:$A$25,0),MATCH('Line&amp;Pheonix'!L3549,Rate!$B$3:$M$3,0))*O3549)),"")</f>
        <v/>
      </c>
      <c r="T3549" s="42" t="str">
        <f t="shared" si="172"/>
        <v/>
      </c>
    </row>
    <row r="3550" spans="16:20">
      <c r="P3550" s="41" t="str">
        <f t="shared" si="170"/>
        <v/>
      </c>
      <c r="Q3550" s="41" t="str">
        <f t="shared" si="171"/>
        <v/>
      </c>
      <c r="R3550" s="41" t="str">
        <f>IFERROR(IF(K3550="handling and wharfage",SUM(P3550:Q3550),IF(OR(K3550="tank",K3550="car",K3550="boat"),INDEX(Rate!$B$4:$M$25,MATCH('Line&amp;Pheonix'!N3550,Rate!$A$4:$A$25,0),MATCH('Line&amp;Pheonix'!L3550,Rate!$B$3:$M$3,0))*O3550*0.8,INDEX(Rate!$B$4:$M$25,MATCH('Line&amp;Pheonix'!N3550,Rate!$A$4:$A$25,0),MATCH('Line&amp;Pheonix'!L3550,Rate!$B$3:$M$3,0))*O3550)),"")</f>
        <v/>
      </c>
      <c r="T3550" s="42" t="str">
        <f t="shared" si="172"/>
        <v/>
      </c>
    </row>
    <row r="3551" spans="16:20">
      <c r="P3551" s="41" t="str">
        <f t="shared" si="170"/>
        <v/>
      </c>
      <c r="Q3551" s="41" t="str">
        <f t="shared" si="171"/>
        <v/>
      </c>
      <c r="R3551" s="41" t="str">
        <f>IFERROR(IF(K3551="handling and wharfage",SUM(P3551:Q3551),IF(OR(K3551="tank",K3551="car",K3551="boat"),INDEX(Rate!$B$4:$M$25,MATCH('Line&amp;Pheonix'!N3551,Rate!$A$4:$A$25,0),MATCH('Line&amp;Pheonix'!L3551,Rate!$B$3:$M$3,0))*O3551*0.8,INDEX(Rate!$B$4:$M$25,MATCH('Line&amp;Pheonix'!N3551,Rate!$A$4:$A$25,0),MATCH('Line&amp;Pheonix'!L3551,Rate!$B$3:$M$3,0))*O3551)),"")</f>
        <v/>
      </c>
      <c r="T3551" s="42" t="str">
        <f t="shared" si="172"/>
        <v/>
      </c>
    </row>
    <row r="3552" spans="16:20">
      <c r="P3552" s="41" t="str">
        <f t="shared" si="170"/>
        <v/>
      </c>
      <c r="Q3552" s="41" t="str">
        <f t="shared" si="171"/>
        <v/>
      </c>
      <c r="R3552" s="41" t="str">
        <f>IFERROR(IF(K3552="handling and wharfage",SUM(P3552:Q3552),IF(OR(K3552="tank",K3552="car",K3552="boat"),INDEX(Rate!$B$4:$M$25,MATCH('Line&amp;Pheonix'!N3552,Rate!$A$4:$A$25,0),MATCH('Line&amp;Pheonix'!L3552,Rate!$B$3:$M$3,0))*O3552*0.8,INDEX(Rate!$B$4:$M$25,MATCH('Line&amp;Pheonix'!N3552,Rate!$A$4:$A$25,0),MATCH('Line&amp;Pheonix'!L3552,Rate!$B$3:$M$3,0))*O3552)),"")</f>
        <v/>
      </c>
      <c r="T3552" s="42" t="str">
        <f t="shared" si="172"/>
        <v/>
      </c>
    </row>
    <row r="3553" spans="16:20">
      <c r="P3553" s="41" t="str">
        <f t="shared" si="170"/>
        <v/>
      </c>
      <c r="Q3553" s="41" t="str">
        <f t="shared" si="171"/>
        <v/>
      </c>
      <c r="R3553" s="41" t="str">
        <f>IFERROR(IF(K3553="handling and wharfage",SUM(P3553:Q3553),IF(OR(K3553="tank",K3553="car",K3553="boat"),INDEX(Rate!$B$4:$M$25,MATCH('Line&amp;Pheonix'!N3553,Rate!$A$4:$A$25,0),MATCH('Line&amp;Pheonix'!L3553,Rate!$B$3:$M$3,0))*O3553*0.8,INDEX(Rate!$B$4:$M$25,MATCH('Line&amp;Pheonix'!N3553,Rate!$A$4:$A$25,0),MATCH('Line&amp;Pheonix'!L3553,Rate!$B$3:$M$3,0))*O3553)),"")</f>
        <v/>
      </c>
      <c r="T3553" s="42" t="str">
        <f t="shared" si="172"/>
        <v/>
      </c>
    </row>
    <row r="3554" spans="16:20">
      <c r="P3554" s="41" t="str">
        <f t="shared" si="170"/>
        <v/>
      </c>
      <c r="Q3554" s="41" t="str">
        <f t="shared" si="171"/>
        <v/>
      </c>
      <c r="R3554" s="41" t="str">
        <f>IFERROR(IF(K3554="handling and wharfage",SUM(P3554:Q3554),IF(OR(K3554="tank",K3554="car",K3554="boat"),INDEX(Rate!$B$4:$M$25,MATCH('Line&amp;Pheonix'!N3554,Rate!$A$4:$A$25,0),MATCH('Line&amp;Pheonix'!L3554,Rate!$B$3:$M$3,0))*O3554*0.8,INDEX(Rate!$B$4:$M$25,MATCH('Line&amp;Pheonix'!N3554,Rate!$A$4:$A$25,0),MATCH('Line&amp;Pheonix'!L3554,Rate!$B$3:$M$3,0))*O3554)),"")</f>
        <v/>
      </c>
      <c r="T3554" s="42" t="str">
        <f t="shared" si="172"/>
        <v/>
      </c>
    </row>
    <row r="3555" spans="16:20">
      <c r="P3555" s="41" t="str">
        <f t="shared" si="170"/>
        <v/>
      </c>
      <c r="Q3555" s="41" t="str">
        <f t="shared" si="171"/>
        <v/>
      </c>
      <c r="R3555" s="41" t="str">
        <f>IFERROR(IF(K3555="handling and wharfage",SUM(P3555:Q3555),IF(OR(K3555="tank",K3555="car",K3555="boat"),INDEX(Rate!$B$4:$M$25,MATCH('Line&amp;Pheonix'!N3555,Rate!$A$4:$A$25,0),MATCH('Line&amp;Pheonix'!L3555,Rate!$B$3:$M$3,0))*O3555*0.8,INDEX(Rate!$B$4:$M$25,MATCH('Line&amp;Pheonix'!N3555,Rate!$A$4:$A$25,0),MATCH('Line&amp;Pheonix'!L3555,Rate!$B$3:$M$3,0))*O3555)),"")</f>
        <v/>
      </c>
      <c r="T3555" s="42" t="str">
        <f t="shared" si="172"/>
        <v/>
      </c>
    </row>
    <row r="3556" spans="16:20">
      <c r="P3556" s="41" t="str">
        <f t="shared" si="170"/>
        <v/>
      </c>
      <c r="Q3556" s="41" t="str">
        <f t="shared" si="171"/>
        <v/>
      </c>
      <c r="R3556" s="41" t="str">
        <f>IFERROR(IF(K3556="handling and wharfage",SUM(P3556:Q3556),IF(OR(K3556="tank",K3556="car",K3556="boat"),INDEX(Rate!$B$4:$M$25,MATCH('Line&amp;Pheonix'!N3556,Rate!$A$4:$A$25,0),MATCH('Line&amp;Pheonix'!L3556,Rate!$B$3:$M$3,0))*O3556*0.8,INDEX(Rate!$B$4:$M$25,MATCH('Line&amp;Pheonix'!N3556,Rate!$A$4:$A$25,0),MATCH('Line&amp;Pheonix'!L3556,Rate!$B$3:$M$3,0))*O3556)),"")</f>
        <v/>
      </c>
      <c r="T3556" s="42" t="str">
        <f t="shared" si="172"/>
        <v/>
      </c>
    </row>
    <row r="3557" spans="16:20">
      <c r="P3557" s="41" t="str">
        <f t="shared" si="170"/>
        <v/>
      </c>
      <c r="Q3557" s="41" t="str">
        <f t="shared" si="171"/>
        <v/>
      </c>
      <c r="R3557" s="41" t="str">
        <f>IFERROR(IF(K3557="handling and wharfage",SUM(P3557:Q3557),IF(OR(K3557="tank",K3557="car",K3557="boat"),INDEX(Rate!$B$4:$M$25,MATCH('Line&amp;Pheonix'!N3557,Rate!$A$4:$A$25,0),MATCH('Line&amp;Pheonix'!L3557,Rate!$B$3:$M$3,0))*O3557*0.8,INDEX(Rate!$B$4:$M$25,MATCH('Line&amp;Pheonix'!N3557,Rate!$A$4:$A$25,0),MATCH('Line&amp;Pheonix'!L3557,Rate!$B$3:$M$3,0))*O3557)),"")</f>
        <v/>
      </c>
      <c r="T3557" s="42" t="str">
        <f t="shared" si="172"/>
        <v/>
      </c>
    </row>
    <row r="3558" spans="16:20">
      <c r="P3558" s="41" t="str">
        <f t="shared" si="170"/>
        <v/>
      </c>
      <c r="Q3558" s="41" t="str">
        <f t="shared" si="171"/>
        <v/>
      </c>
      <c r="R3558" s="41" t="str">
        <f>IFERROR(IF(K3558="handling and wharfage",SUM(P3558:Q3558),IF(OR(K3558="tank",K3558="car",K3558="boat"),INDEX(Rate!$B$4:$M$25,MATCH('Line&amp;Pheonix'!N3558,Rate!$A$4:$A$25,0),MATCH('Line&amp;Pheonix'!L3558,Rate!$B$3:$M$3,0))*O3558*0.8,INDEX(Rate!$B$4:$M$25,MATCH('Line&amp;Pheonix'!N3558,Rate!$A$4:$A$25,0),MATCH('Line&amp;Pheonix'!L3558,Rate!$B$3:$M$3,0))*O3558)),"")</f>
        <v/>
      </c>
      <c r="T3558" s="42" t="str">
        <f t="shared" si="172"/>
        <v/>
      </c>
    </row>
    <row r="3559" spans="16:20">
      <c r="P3559" s="41" t="str">
        <f t="shared" si="170"/>
        <v/>
      </c>
      <c r="Q3559" s="41" t="str">
        <f t="shared" si="171"/>
        <v/>
      </c>
      <c r="R3559" s="41" t="str">
        <f>IFERROR(IF(K3559="handling and wharfage",SUM(P3559:Q3559),IF(OR(K3559="tank",K3559="car",K3559="boat"),INDEX(Rate!$B$4:$M$25,MATCH('Line&amp;Pheonix'!N3559,Rate!$A$4:$A$25,0),MATCH('Line&amp;Pheonix'!L3559,Rate!$B$3:$M$3,0))*O3559*0.8,INDEX(Rate!$B$4:$M$25,MATCH('Line&amp;Pheonix'!N3559,Rate!$A$4:$A$25,0),MATCH('Line&amp;Pheonix'!L3559,Rate!$B$3:$M$3,0))*O3559)),"")</f>
        <v/>
      </c>
      <c r="T3559" s="42" t="str">
        <f t="shared" si="172"/>
        <v/>
      </c>
    </row>
    <row r="3560" spans="16:20">
      <c r="P3560" s="41" t="str">
        <f t="shared" si="170"/>
        <v/>
      </c>
      <c r="Q3560" s="41" t="str">
        <f t="shared" si="171"/>
        <v/>
      </c>
      <c r="R3560" s="41" t="str">
        <f>IFERROR(IF(K3560="handling and wharfage",SUM(P3560:Q3560),IF(OR(K3560="tank",K3560="car",K3560="boat"),INDEX(Rate!$B$4:$M$25,MATCH('Line&amp;Pheonix'!N3560,Rate!$A$4:$A$25,0),MATCH('Line&amp;Pheonix'!L3560,Rate!$B$3:$M$3,0))*O3560*0.8,INDEX(Rate!$B$4:$M$25,MATCH('Line&amp;Pheonix'!N3560,Rate!$A$4:$A$25,0),MATCH('Line&amp;Pheonix'!L3560,Rate!$B$3:$M$3,0))*O3560)),"")</f>
        <v/>
      </c>
      <c r="T3560" s="42" t="str">
        <f t="shared" si="172"/>
        <v/>
      </c>
    </row>
    <row r="3561" spans="16:20">
      <c r="P3561" s="41" t="str">
        <f t="shared" si="170"/>
        <v/>
      </c>
      <c r="Q3561" s="41" t="str">
        <f t="shared" si="171"/>
        <v/>
      </c>
      <c r="R3561" s="41" t="str">
        <f>IFERROR(IF(K3561="handling and wharfage",SUM(P3561:Q3561),IF(OR(K3561="tank",K3561="car",K3561="boat"),INDEX(Rate!$B$4:$M$25,MATCH('Line&amp;Pheonix'!N3561,Rate!$A$4:$A$25,0),MATCH('Line&amp;Pheonix'!L3561,Rate!$B$3:$M$3,0))*O3561*0.8,INDEX(Rate!$B$4:$M$25,MATCH('Line&amp;Pheonix'!N3561,Rate!$A$4:$A$25,0),MATCH('Line&amp;Pheonix'!L3561,Rate!$B$3:$M$3,0))*O3561)),"")</f>
        <v/>
      </c>
      <c r="T3561" s="42" t="str">
        <f t="shared" si="172"/>
        <v/>
      </c>
    </row>
    <row r="3562" spans="16:20">
      <c r="P3562" s="41" t="str">
        <f t="shared" si="170"/>
        <v/>
      </c>
      <c r="Q3562" s="41" t="str">
        <f t="shared" si="171"/>
        <v/>
      </c>
      <c r="R3562" s="41" t="str">
        <f>IFERROR(IF(K3562="handling and wharfage",SUM(P3562:Q3562),IF(OR(K3562="tank",K3562="car",K3562="boat"),INDEX(Rate!$B$4:$M$25,MATCH('Line&amp;Pheonix'!N3562,Rate!$A$4:$A$25,0),MATCH('Line&amp;Pheonix'!L3562,Rate!$B$3:$M$3,0))*O3562*0.8,INDEX(Rate!$B$4:$M$25,MATCH('Line&amp;Pheonix'!N3562,Rate!$A$4:$A$25,0),MATCH('Line&amp;Pheonix'!L3562,Rate!$B$3:$M$3,0))*O3562)),"")</f>
        <v/>
      </c>
      <c r="T3562" s="42" t="str">
        <f t="shared" si="172"/>
        <v/>
      </c>
    </row>
    <row r="3563" spans="16:20">
      <c r="P3563" s="41" t="str">
        <f t="shared" si="170"/>
        <v/>
      </c>
      <c r="Q3563" s="41" t="str">
        <f t="shared" si="171"/>
        <v/>
      </c>
      <c r="R3563" s="41" t="str">
        <f>IFERROR(IF(K3563="handling and wharfage",SUM(P3563:Q3563),IF(OR(K3563="tank",K3563="car",K3563="boat"),INDEX(Rate!$B$4:$M$25,MATCH('Line&amp;Pheonix'!N3563,Rate!$A$4:$A$25,0),MATCH('Line&amp;Pheonix'!L3563,Rate!$B$3:$M$3,0))*O3563*0.8,INDEX(Rate!$B$4:$M$25,MATCH('Line&amp;Pheonix'!N3563,Rate!$A$4:$A$25,0),MATCH('Line&amp;Pheonix'!L3563,Rate!$B$3:$M$3,0))*O3563)),"")</f>
        <v/>
      </c>
      <c r="T3563" s="42" t="str">
        <f t="shared" si="172"/>
        <v/>
      </c>
    </row>
    <row r="3564" spans="16:20">
      <c r="P3564" s="41" t="str">
        <f t="shared" si="170"/>
        <v/>
      </c>
      <c r="Q3564" s="41" t="str">
        <f t="shared" si="171"/>
        <v/>
      </c>
      <c r="R3564" s="41" t="str">
        <f>IFERROR(IF(K3564="handling and wharfage",SUM(P3564:Q3564),IF(OR(K3564="tank",K3564="car",K3564="boat"),INDEX(Rate!$B$4:$M$25,MATCH('Line&amp;Pheonix'!N3564,Rate!$A$4:$A$25,0),MATCH('Line&amp;Pheonix'!L3564,Rate!$B$3:$M$3,0))*O3564*0.8,INDEX(Rate!$B$4:$M$25,MATCH('Line&amp;Pheonix'!N3564,Rate!$A$4:$A$25,0),MATCH('Line&amp;Pheonix'!L3564,Rate!$B$3:$M$3,0))*O3564)),"")</f>
        <v/>
      </c>
      <c r="T3564" s="42" t="str">
        <f t="shared" si="172"/>
        <v/>
      </c>
    </row>
    <row r="3565" spans="16:20">
      <c r="P3565" s="41" t="str">
        <f t="shared" si="170"/>
        <v/>
      </c>
      <c r="Q3565" s="41" t="str">
        <f t="shared" si="171"/>
        <v/>
      </c>
      <c r="R3565" s="41" t="str">
        <f>IFERROR(IF(K3565="handling and wharfage",SUM(P3565:Q3565),IF(OR(K3565="tank",K3565="car",K3565="boat"),INDEX(Rate!$B$4:$M$25,MATCH('Line&amp;Pheonix'!N3565,Rate!$A$4:$A$25,0),MATCH('Line&amp;Pheonix'!L3565,Rate!$B$3:$M$3,0))*O3565*0.8,INDEX(Rate!$B$4:$M$25,MATCH('Line&amp;Pheonix'!N3565,Rate!$A$4:$A$25,0),MATCH('Line&amp;Pheonix'!L3565,Rate!$B$3:$M$3,0))*O3565)),"")</f>
        <v/>
      </c>
      <c r="T3565" s="42" t="str">
        <f t="shared" si="172"/>
        <v/>
      </c>
    </row>
    <row r="3566" spans="16:20">
      <c r="P3566" s="41" t="str">
        <f t="shared" si="170"/>
        <v/>
      </c>
      <c r="Q3566" s="41" t="str">
        <f t="shared" si="171"/>
        <v/>
      </c>
      <c r="R3566" s="41" t="str">
        <f>IFERROR(IF(K3566="handling and wharfage",SUM(P3566:Q3566),IF(OR(K3566="tank",K3566="car",K3566="boat"),INDEX(Rate!$B$4:$M$25,MATCH('Line&amp;Pheonix'!N3566,Rate!$A$4:$A$25,0),MATCH('Line&amp;Pheonix'!L3566,Rate!$B$3:$M$3,0))*O3566*0.8,INDEX(Rate!$B$4:$M$25,MATCH('Line&amp;Pheonix'!N3566,Rate!$A$4:$A$25,0),MATCH('Line&amp;Pheonix'!L3566,Rate!$B$3:$M$3,0))*O3566)),"")</f>
        <v/>
      </c>
      <c r="T3566" s="42" t="str">
        <f t="shared" si="172"/>
        <v/>
      </c>
    </row>
    <row r="3567" spans="16:20">
      <c r="P3567" s="41" t="str">
        <f t="shared" si="170"/>
        <v/>
      </c>
      <c r="Q3567" s="41" t="str">
        <f t="shared" si="171"/>
        <v/>
      </c>
      <c r="R3567" s="41" t="str">
        <f>IFERROR(IF(K3567="handling and wharfage",SUM(P3567:Q3567),IF(OR(K3567="tank",K3567="car",K3567="boat"),INDEX(Rate!$B$4:$M$25,MATCH('Line&amp;Pheonix'!N3567,Rate!$A$4:$A$25,0),MATCH('Line&amp;Pheonix'!L3567,Rate!$B$3:$M$3,0))*O3567*0.8,INDEX(Rate!$B$4:$M$25,MATCH('Line&amp;Pheonix'!N3567,Rate!$A$4:$A$25,0),MATCH('Line&amp;Pheonix'!L3567,Rate!$B$3:$M$3,0))*O3567)),"")</f>
        <v/>
      </c>
      <c r="T3567" s="42" t="str">
        <f t="shared" si="172"/>
        <v/>
      </c>
    </row>
    <row r="3568" spans="16:20">
      <c r="P3568" s="41" t="str">
        <f t="shared" si="170"/>
        <v/>
      </c>
      <c r="Q3568" s="41" t="str">
        <f t="shared" si="171"/>
        <v/>
      </c>
      <c r="R3568" s="41" t="str">
        <f>IFERROR(IF(K3568="handling and wharfage",SUM(P3568:Q3568),IF(OR(K3568="tank",K3568="car",K3568="boat"),INDEX(Rate!$B$4:$M$25,MATCH('Line&amp;Pheonix'!N3568,Rate!$A$4:$A$25,0),MATCH('Line&amp;Pheonix'!L3568,Rate!$B$3:$M$3,0))*O3568*0.8,INDEX(Rate!$B$4:$M$25,MATCH('Line&amp;Pheonix'!N3568,Rate!$A$4:$A$25,0),MATCH('Line&amp;Pheonix'!L3568,Rate!$B$3:$M$3,0))*O3568)),"")</f>
        <v/>
      </c>
      <c r="T3568" s="42" t="str">
        <f t="shared" si="172"/>
        <v/>
      </c>
    </row>
    <row r="3569" spans="16:20">
      <c r="P3569" s="41" t="str">
        <f t="shared" si="170"/>
        <v/>
      </c>
      <c r="Q3569" s="41" t="str">
        <f t="shared" si="171"/>
        <v/>
      </c>
      <c r="R3569" s="41" t="str">
        <f>IFERROR(IF(K3569="handling and wharfage",SUM(P3569:Q3569),IF(OR(K3569="tank",K3569="car",K3569="boat"),INDEX(Rate!$B$4:$M$25,MATCH('Line&amp;Pheonix'!N3569,Rate!$A$4:$A$25,0),MATCH('Line&amp;Pheonix'!L3569,Rate!$B$3:$M$3,0))*O3569*0.8,INDEX(Rate!$B$4:$M$25,MATCH('Line&amp;Pheonix'!N3569,Rate!$A$4:$A$25,0),MATCH('Line&amp;Pheonix'!L3569,Rate!$B$3:$M$3,0))*O3569)),"")</f>
        <v/>
      </c>
      <c r="T3569" s="42" t="str">
        <f t="shared" si="172"/>
        <v/>
      </c>
    </row>
    <row r="3570" spans="16:20">
      <c r="P3570" s="41" t="str">
        <f t="shared" ref="P3570:P3633" si="173">IF(OR(K3570="handling and wharfage",K3570="rau handling and wharfage"),O3570*42.1,"")</f>
        <v/>
      </c>
      <c r="Q3570" s="41" t="str">
        <f t="shared" ref="Q3570:Q3633" si="174">IF(K3570&lt;&gt;"handling and wharfage","",O3570*3.5)</f>
        <v/>
      </c>
      <c r="R3570" s="41" t="str">
        <f>IFERROR(IF(K3570="handling and wharfage",SUM(P3570:Q3570),IF(OR(K3570="tank",K3570="car",K3570="boat"),INDEX(Rate!$B$4:$M$25,MATCH('Line&amp;Pheonix'!N3570,Rate!$A$4:$A$25,0),MATCH('Line&amp;Pheonix'!L3570,Rate!$B$3:$M$3,0))*O3570*0.8,INDEX(Rate!$B$4:$M$25,MATCH('Line&amp;Pheonix'!N3570,Rate!$A$4:$A$25,0),MATCH('Line&amp;Pheonix'!L3570,Rate!$B$3:$M$3,0))*O3570)),"")</f>
        <v/>
      </c>
      <c r="T3570" s="42" t="str">
        <f t="shared" ref="T3570:T3633" si="175">IF(ISBLANK(K3570),"",IF(K3570&lt;&gt;"handling and wharfage","F0070000061A","E31180000331"))</f>
        <v/>
      </c>
    </row>
    <row r="3571" spans="16:20">
      <c r="P3571" s="41" t="str">
        <f t="shared" si="173"/>
        <v/>
      </c>
      <c r="Q3571" s="41" t="str">
        <f t="shared" si="174"/>
        <v/>
      </c>
      <c r="R3571" s="41" t="str">
        <f>IFERROR(IF(K3571="handling and wharfage",SUM(P3571:Q3571),IF(OR(K3571="tank",K3571="car",K3571="boat"),INDEX(Rate!$B$4:$M$25,MATCH('Line&amp;Pheonix'!N3571,Rate!$A$4:$A$25,0),MATCH('Line&amp;Pheonix'!L3571,Rate!$B$3:$M$3,0))*O3571*0.8,INDEX(Rate!$B$4:$M$25,MATCH('Line&amp;Pheonix'!N3571,Rate!$A$4:$A$25,0),MATCH('Line&amp;Pheonix'!L3571,Rate!$B$3:$M$3,0))*O3571)),"")</f>
        <v/>
      </c>
      <c r="T3571" s="42" t="str">
        <f t="shared" si="175"/>
        <v/>
      </c>
    </row>
    <row r="3572" spans="16:20">
      <c r="P3572" s="41" t="str">
        <f t="shared" si="173"/>
        <v/>
      </c>
      <c r="Q3572" s="41" t="str">
        <f t="shared" si="174"/>
        <v/>
      </c>
      <c r="R3572" s="41" t="str">
        <f>IFERROR(IF(K3572="handling and wharfage",SUM(P3572:Q3572),IF(OR(K3572="tank",K3572="car",K3572="boat"),INDEX(Rate!$B$4:$M$25,MATCH('Line&amp;Pheonix'!N3572,Rate!$A$4:$A$25,0),MATCH('Line&amp;Pheonix'!L3572,Rate!$B$3:$M$3,0))*O3572*0.8,INDEX(Rate!$B$4:$M$25,MATCH('Line&amp;Pheonix'!N3572,Rate!$A$4:$A$25,0),MATCH('Line&amp;Pheonix'!L3572,Rate!$B$3:$M$3,0))*O3572)),"")</f>
        <v/>
      </c>
      <c r="T3572" s="42" t="str">
        <f t="shared" si="175"/>
        <v/>
      </c>
    </row>
    <row r="3573" spans="16:20">
      <c r="P3573" s="41" t="str">
        <f t="shared" si="173"/>
        <v/>
      </c>
      <c r="Q3573" s="41" t="str">
        <f t="shared" si="174"/>
        <v/>
      </c>
      <c r="R3573" s="41" t="str">
        <f>IFERROR(IF(K3573="handling and wharfage",SUM(P3573:Q3573),IF(OR(K3573="tank",K3573="car",K3573="boat"),INDEX(Rate!$B$4:$M$25,MATCH('Line&amp;Pheonix'!N3573,Rate!$A$4:$A$25,0),MATCH('Line&amp;Pheonix'!L3573,Rate!$B$3:$M$3,0))*O3573*0.8,INDEX(Rate!$B$4:$M$25,MATCH('Line&amp;Pheonix'!N3573,Rate!$A$4:$A$25,0),MATCH('Line&amp;Pheonix'!L3573,Rate!$B$3:$M$3,0))*O3573)),"")</f>
        <v/>
      </c>
      <c r="T3573" s="42" t="str">
        <f t="shared" si="175"/>
        <v/>
      </c>
    </row>
    <row r="3574" spans="16:20">
      <c r="P3574" s="41" t="str">
        <f t="shared" si="173"/>
        <v/>
      </c>
      <c r="Q3574" s="41" t="str">
        <f t="shared" si="174"/>
        <v/>
      </c>
      <c r="R3574" s="41" t="str">
        <f>IFERROR(IF(K3574="handling and wharfage",SUM(P3574:Q3574),IF(OR(K3574="tank",K3574="car",K3574="boat"),INDEX(Rate!$B$4:$M$25,MATCH('Line&amp;Pheonix'!N3574,Rate!$A$4:$A$25,0),MATCH('Line&amp;Pheonix'!L3574,Rate!$B$3:$M$3,0))*O3574*0.8,INDEX(Rate!$B$4:$M$25,MATCH('Line&amp;Pheonix'!N3574,Rate!$A$4:$A$25,0),MATCH('Line&amp;Pheonix'!L3574,Rate!$B$3:$M$3,0))*O3574)),"")</f>
        <v/>
      </c>
      <c r="T3574" s="42" t="str">
        <f t="shared" si="175"/>
        <v/>
      </c>
    </row>
    <row r="3575" spans="16:20">
      <c r="P3575" s="41" t="str">
        <f t="shared" si="173"/>
        <v/>
      </c>
      <c r="Q3575" s="41" t="str">
        <f t="shared" si="174"/>
        <v/>
      </c>
      <c r="R3575" s="41" t="str">
        <f>IFERROR(IF(K3575="handling and wharfage",SUM(P3575:Q3575),IF(OR(K3575="tank",K3575="car",K3575="boat"),INDEX(Rate!$B$4:$M$25,MATCH('Line&amp;Pheonix'!N3575,Rate!$A$4:$A$25,0),MATCH('Line&amp;Pheonix'!L3575,Rate!$B$3:$M$3,0))*O3575*0.8,INDEX(Rate!$B$4:$M$25,MATCH('Line&amp;Pheonix'!N3575,Rate!$A$4:$A$25,0),MATCH('Line&amp;Pheonix'!L3575,Rate!$B$3:$M$3,0))*O3575)),"")</f>
        <v/>
      </c>
      <c r="T3575" s="42" t="str">
        <f t="shared" si="175"/>
        <v/>
      </c>
    </row>
    <row r="3576" spans="16:20">
      <c r="P3576" s="41" t="str">
        <f t="shared" si="173"/>
        <v/>
      </c>
      <c r="Q3576" s="41" t="str">
        <f t="shared" si="174"/>
        <v/>
      </c>
      <c r="R3576" s="41" t="str">
        <f>IFERROR(IF(K3576="handling and wharfage",SUM(P3576:Q3576),IF(OR(K3576="tank",K3576="car",K3576="boat"),INDEX(Rate!$B$4:$M$25,MATCH('Line&amp;Pheonix'!N3576,Rate!$A$4:$A$25,0),MATCH('Line&amp;Pheonix'!L3576,Rate!$B$3:$M$3,0))*O3576*0.8,INDEX(Rate!$B$4:$M$25,MATCH('Line&amp;Pheonix'!N3576,Rate!$A$4:$A$25,0),MATCH('Line&amp;Pheonix'!L3576,Rate!$B$3:$M$3,0))*O3576)),"")</f>
        <v/>
      </c>
      <c r="T3576" s="42" t="str">
        <f t="shared" si="175"/>
        <v/>
      </c>
    </row>
    <row r="3577" spans="16:20">
      <c r="P3577" s="41" t="str">
        <f t="shared" si="173"/>
        <v/>
      </c>
      <c r="Q3577" s="41" t="str">
        <f t="shared" si="174"/>
        <v/>
      </c>
      <c r="R3577" s="41" t="str">
        <f>IFERROR(IF(K3577="handling and wharfage",SUM(P3577:Q3577),IF(OR(K3577="tank",K3577="car",K3577="boat"),INDEX(Rate!$B$4:$M$25,MATCH('Line&amp;Pheonix'!N3577,Rate!$A$4:$A$25,0),MATCH('Line&amp;Pheonix'!L3577,Rate!$B$3:$M$3,0))*O3577*0.8,INDEX(Rate!$B$4:$M$25,MATCH('Line&amp;Pheonix'!N3577,Rate!$A$4:$A$25,0),MATCH('Line&amp;Pheonix'!L3577,Rate!$B$3:$M$3,0))*O3577)),"")</f>
        <v/>
      </c>
      <c r="T3577" s="42" t="str">
        <f t="shared" si="175"/>
        <v/>
      </c>
    </row>
    <row r="3578" spans="16:20">
      <c r="P3578" s="41" t="str">
        <f t="shared" si="173"/>
        <v/>
      </c>
      <c r="Q3578" s="41" t="str">
        <f t="shared" si="174"/>
        <v/>
      </c>
      <c r="R3578" s="41" t="str">
        <f>IFERROR(IF(K3578="handling and wharfage",SUM(P3578:Q3578),IF(OR(K3578="tank",K3578="car",K3578="boat"),INDEX(Rate!$B$4:$M$25,MATCH('Line&amp;Pheonix'!N3578,Rate!$A$4:$A$25,0),MATCH('Line&amp;Pheonix'!L3578,Rate!$B$3:$M$3,0))*O3578*0.8,INDEX(Rate!$B$4:$M$25,MATCH('Line&amp;Pheonix'!N3578,Rate!$A$4:$A$25,0),MATCH('Line&amp;Pheonix'!L3578,Rate!$B$3:$M$3,0))*O3578)),"")</f>
        <v/>
      </c>
      <c r="T3578" s="42" t="str">
        <f t="shared" si="175"/>
        <v/>
      </c>
    </row>
    <row r="3579" spans="16:20">
      <c r="P3579" s="41" t="str">
        <f t="shared" si="173"/>
        <v/>
      </c>
      <c r="Q3579" s="41" t="str">
        <f t="shared" si="174"/>
        <v/>
      </c>
      <c r="R3579" s="41" t="str">
        <f>IFERROR(IF(K3579="handling and wharfage",SUM(P3579:Q3579),IF(OR(K3579="tank",K3579="car",K3579="boat"),INDEX(Rate!$B$4:$M$25,MATCH('Line&amp;Pheonix'!N3579,Rate!$A$4:$A$25,0),MATCH('Line&amp;Pheonix'!L3579,Rate!$B$3:$M$3,0))*O3579*0.8,INDEX(Rate!$B$4:$M$25,MATCH('Line&amp;Pheonix'!N3579,Rate!$A$4:$A$25,0),MATCH('Line&amp;Pheonix'!L3579,Rate!$B$3:$M$3,0))*O3579)),"")</f>
        <v/>
      </c>
      <c r="T3579" s="42" t="str">
        <f t="shared" si="175"/>
        <v/>
      </c>
    </row>
    <row r="3580" spans="16:20">
      <c r="P3580" s="41" t="str">
        <f t="shared" si="173"/>
        <v/>
      </c>
      <c r="Q3580" s="41" t="str">
        <f t="shared" si="174"/>
        <v/>
      </c>
      <c r="R3580" s="41" t="str">
        <f>IFERROR(IF(K3580="handling and wharfage",SUM(P3580:Q3580),IF(OR(K3580="tank",K3580="car",K3580="boat"),INDEX(Rate!$B$4:$M$25,MATCH('Line&amp;Pheonix'!N3580,Rate!$A$4:$A$25,0),MATCH('Line&amp;Pheonix'!L3580,Rate!$B$3:$M$3,0))*O3580*0.8,INDEX(Rate!$B$4:$M$25,MATCH('Line&amp;Pheonix'!N3580,Rate!$A$4:$A$25,0),MATCH('Line&amp;Pheonix'!L3580,Rate!$B$3:$M$3,0))*O3580)),"")</f>
        <v/>
      </c>
      <c r="T3580" s="42" t="str">
        <f t="shared" si="175"/>
        <v/>
      </c>
    </row>
    <row r="3581" spans="16:20">
      <c r="P3581" s="41" t="str">
        <f t="shared" si="173"/>
        <v/>
      </c>
      <c r="Q3581" s="41" t="str">
        <f t="shared" si="174"/>
        <v/>
      </c>
      <c r="R3581" s="41" t="str">
        <f>IFERROR(IF(K3581="handling and wharfage",SUM(P3581:Q3581),IF(OR(K3581="tank",K3581="car",K3581="boat"),INDEX(Rate!$B$4:$M$25,MATCH('Line&amp;Pheonix'!N3581,Rate!$A$4:$A$25,0),MATCH('Line&amp;Pheonix'!L3581,Rate!$B$3:$M$3,0))*O3581*0.8,INDEX(Rate!$B$4:$M$25,MATCH('Line&amp;Pheonix'!N3581,Rate!$A$4:$A$25,0),MATCH('Line&amp;Pheonix'!L3581,Rate!$B$3:$M$3,0))*O3581)),"")</f>
        <v/>
      </c>
      <c r="T3581" s="42" t="str">
        <f t="shared" si="175"/>
        <v/>
      </c>
    </row>
    <row r="3582" spans="16:20">
      <c r="P3582" s="41" t="str">
        <f t="shared" si="173"/>
        <v/>
      </c>
      <c r="Q3582" s="41" t="str">
        <f t="shared" si="174"/>
        <v/>
      </c>
      <c r="R3582" s="41" t="str">
        <f>IFERROR(IF(K3582="handling and wharfage",SUM(P3582:Q3582),IF(OR(K3582="tank",K3582="car",K3582="boat"),INDEX(Rate!$B$4:$M$25,MATCH('Line&amp;Pheonix'!N3582,Rate!$A$4:$A$25,0),MATCH('Line&amp;Pheonix'!L3582,Rate!$B$3:$M$3,0))*O3582*0.8,INDEX(Rate!$B$4:$M$25,MATCH('Line&amp;Pheonix'!N3582,Rate!$A$4:$A$25,0),MATCH('Line&amp;Pheonix'!L3582,Rate!$B$3:$M$3,0))*O3582)),"")</f>
        <v/>
      </c>
      <c r="T3582" s="42" t="str">
        <f t="shared" si="175"/>
        <v/>
      </c>
    </row>
    <row r="3583" spans="16:20">
      <c r="P3583" s="41" t="str">
        <f t="shared" si="173"/>
        <v/>
      </c>
      <c r="Q3583" s="41" t="str">
        <f t="shared" si="174"/>
        <v/>
      </c>
      <c r="R3583" s="41" t="str">
        <f>IFERROR(IF(K3583="handling and wharfage",SUM(P3583:Q3583),IF(OR(K3583="tank",K3583="car",K3583="boat"),INDEX(Rate!$B$4:$M$25,MATCH('Line&amp;Pheonix'!N3583,Rate!$A$4:$A$25,0),MATCH('Line&amp;Pheonix'!L3583,Rate!$B$3:$M$3,0))*O3583*0.8,INDEX(Rate!$B$4:$M$25,MATCH('Line&amp;Pheonix'!N3583,Rate!$A$4:$A$25,0),MATCH('Line&amp;Pheonix'!L3583,Rate!$B$3:$M$3,0))*O3583)),"")</f>
        <v/>
      </c>
      <c r="T3583" s="42" t="str">
        <f t="shared" si="175"/>
        <v/>
      </c>
    </row>
    <row r="3584" spans="16:20">
      <c r="P3584" s="41" t="str">
        <f t="shared" si="173"/>
        <v/>
      </c>
      <c r="Q3584" s="41" t="str">
        <f t="shared" si="174"/>
        <v/>
      </c>
      <c r="R3584" s="41" t="str">
        <f>IFERROR(IF(K3584="handling and wharfage",SUM(P3584:Q3584),IF(OR(K3584="tank",K3584="car",K3584="boat"),INDEX(Rate!$B$4:$M$25,MATCH('Line&amp;Pheonix'!N3584,Rate!$A$4:$A$25,0),MATCH('Line&amp;Pheonix'!L3584,Rate!$B$3:$M$3,0))*O3584*0.8,INDEX(Rate!$B$4:$M$25,MATCH('Line&amp;Pheonix'!N3584,Rate!$A$4:$A$25,0),MATCH('Line&amp;Pheonix'!L3584,Rate!$B$3:$M$3,0))*O3584)),"")</f>
        <v/>
      </c>
      <c r="T3584" s="42" t="str">
        <f t="shared" si="175"/>
        <v/>
      </c>
    </row>
    <row r="3585" spans="16:20">
      <c r="P3585" s="41" t="str">
        <f t="shared" si="173"/>
        <v/>
      </c>
      <c r="Q3585" s="41" t="str">
        <f t="shared" si="174"/>
        <v/>
      </c>
      <c r="R3585" s="41" t="str">
        <f>IFERROR(IF(K3585="handling and wharfage",SUM(P3585:Q3585),IF(OR(K3585="tank",K3585="car",K3585="boat"),INDEX(Rate!$B$4:$M$25,MATCH('Line&amp;Pheonix'!N3585,Rate!$A$4:$A$25,0),MATCH('Line&amp;Pheonix'!L3585,Rate!$B$3:$M$3,0))*O3585*0.8,INDEX(Rate!$B$4:$M$25,MATCH('Line&amp;Pheonix'!N3585,Rate!$A$4:$A$25,0),MATCH('Line&amp;Pheonix'!L3585,Rate!$B$3:$M$3,0))*O3585)),"")</f>
        <v/>
      </c>
      <c r="T3585" s="42" t="str">
        <f t="shared" si="175"/>
        <v/>
      </c>
    </row>
    <row r="3586" spans="16:20">
      <c r="P3586" s="41" t="str">
        <f t="shared" si="173"/>
        <v/>
      </c>
      <c r="Q3586" s="41" t="str">
        <f t="shared" si="174"/>
        <v/>
      </c>
      <c r="R3586" s="41" t="str">
        <f>IFERROR(IF(K3586="handling and wharfage",SUM(P3586:Q3586),IF(OR(K3586="tank",K3586="car",K3586="boat"),INDEX(Rate!$B$4:$M$25,MATCH('Line&amp;Pheonix'!N3586,Rate!$A$4:$A$25,0),MATCH('Line&amp;Pheonix'!L3586,Rate!$B$3:$M$3,0))*O3586*0.8,INDEX(Rate!$B$4:$M$25,MATCH('Line&amp;Pheonix'!N3586,Rate!$A$4:$A$25,0),MATCH('Line&amp;Pheonix'!L3586,Rate!$B$3:$M$3,0))*O3586)),"")</f>
        <v/>
      </c>
      <c r="T3586" s="42" t="str">
        <f t="shared" si="175"/>
        <v/>
      </c>
    </row>
    <row r="3587" spans="16:20">
      <c r="P3587" s="41" t="str">
        <f t="shared" si="173"/>
        <v/>
      </c>
      <c r="Q3587" s="41" t="str">
        <f t="shared" si="174"/>
        <v/>
      </c>
      <c r="R3587" s="41" t="str">
        <f>IFERROR(IF(K3587="handling and wharfage",SUM(P3587:Q3587),IF(OR(K3587="tank",K3587="car",K3587="boat"),INDEX(Rate!$B$4:$M$25,MATCH('Line&amp;Pheonix'!N3587,Rate!$A$4:$A$25,0),MATCH('Line&amp;Pheonix'!L3587,Rate!$B$3:$M$3,0))*O3587*0.8,INDEX(Rate!$B$4:$M$25,MATCH('Line&amp;Pheonix'!N3587,Rate!$A$4:$A$25,0),MATCH('Line&amp;Pheonix'!L3587,Rate!$B$3:$M$3,0))*O3587)),"")</f>
        <v/>
      </c>
      <c r="T3587" s="42" t="str">
        <f t="shared" si="175"/>
        <v/>
      </c>
    </row>
    <row r="3588" spans="16:20">
      <c r="P3588" s="41" t="str">
        <f t="shared" si="173"/>
        <v/>
      </c>
      <c r="Q3588" s="41" t="str">
        <f t="shared" si="174"/>
        <v/>
      </c>
      <c r="R3588" s="41" t="str">
        <f>IFERROR(IF(K3588="handling and wharfage",SUM(P3588:Q3588),IF(OR(K3588="tank",K3588="car",K3588="boat"),INDEX(Rate!$B$4:$M$25,MATCH('Line&amp;Pheonix'!N3588,Rate!$A$4:$A$25,0),MATCH('Line&amp;Pheonix'!L3588,Rate!$B$3:$M$3,0))*O3588*0.8,INDEX(Rate!$B$4:$M$25,MATCH('Line&amp;Pheonix'!N3588,Rate!$A$4:$A$25,0),MATCH('Line&amp;Pheonix'!L3588,Rate!$B$3:$M$3,0))*O3588)),"")</f>
        <v/>
      </c>
      <c r="T3588" s="42" t="str">
        <f t="shared" si="175"/>
        <v/>
      </c>
    </row>
    <row r="3589" spans="16:20">
      <c r="P3589" s="41" t="str">
        <f t="shared" si="173"/>
        <v/>
      </c>
      <c r="Q3589" s="41" t="str">
        <f t="shared" si="174"/>
        <v/>
      </c>
      <c r="R3589" s="41" t="str">
        <f>IFERROR(IF(K3589="handling and wharfage",SUM(P3589:Q3589),IF(OR(K3589="tank",K3589="car",K3589="boat"),INDEX(Rate!$B$4:$M$25,MATCH('Line&amp;Pheonix'!N3589,Rate!$A$4:$A$25,0),MATCH('Line&amp;Pheonix'!L3589,Rate!$B$3:$M$3,0))*O3589*0.8,INDEX(Rate!$B$4:$M$25,MATCH('Line&amp;Pheonix'!N3589,Rate!$A$4:$A$25,0),MATCH('Line&amp;Pheonix'!L3589,Rate!$B$3:$M$3,0))*O3589)),"")</f>
        <v/>
      </c>
      <c r="T3589" s="42" t="str">
        <f t="shared" si="175"/>
        <v/>
      </c>
    </row>
    <row r="3590" spans="16:20">
      <c r="P3590" s="41" t="str">
        <f t="shared" si="173"/>
        <v/>
      </c>
      <c r="Q3590" s="41" t="str">
        <f t="shared" si="174"/>
        <v/>
      </c>
      <c r="R3590" s="41" t="str">
        <f>IFERROR(IF(K3590="handling and wharfage",SUM(P3590:Q3590),IF(OR(K3590="tank",K3590="car",K3590="boat"),INDEX(Rate!$B$4:$M$25,MATCH('Line&amp;Pheonix'!N3590,Rate!$A$4:$A$25,0),MATCH('Line&amp;Pheonix'!L3590,Rate!$B$3:$M$3,0))*O3590*0.8,INDEX(Rate!$B$4:$M$25,MATCH('Line&amp;Pheonix'!N3590,Rate!$A$4:$A$25,0),MATCH('Line&amp;Pheonix'!L3590,Rate!$B$3:$M$3,0))*O3590)),"")</f>
        <v/>
      </c>
      <c r="T3590" s="42" t="str">
        <f t="shared" si="175"/>
        <v/>
      </c>
    </row>
    <row r="3591" spans="16:20">
      <c r="P3591" s="41" t="str">
        <f t="shared" si="173"/>
        <v/>
      </c>
      <c r="Q3591" s="41" t="str">
        <f t="shared" si="174"/>
        <v/>
      </c>
      <c r="R3591" s="41" t="str">
        <f>IFERROR(IF(K3591="handling and wharfage",SUM(P3591:Q3591),IF(OR(K3591="tank",K3591="car",K3591="boat"),INDEX(Rate!$B$4:$M$25,MATCH('Line&amp;Pheonix'!N3591,Rate!$A$4:$A$25,0),MATCH('Line&amp;Pheonix'!L3591,Rate!$B$3:$M$3,0))*O3591*0.8,INDEX(Rate!$B$4:$M$25,MATCH('Line&amp;Pheonix'!N3591,Rate!$A$4:$A$25,0),MATCH('Line&amp;Pheonix'!L3591,Rate!$B$3:$M$3,0))*O3591)),"")</f>
        <v/>
      </c>
      <c r="T3591" s="42" t="str">
        <f t="shared" si="175"/>
        <v/>
      </c>
    </row>
    <row r="3592" spans="16:20">
      <c r="P3592" s="41" t="str">
        <f t="shared" si="173"/>
        <v/>
      </c>
      <c r="Q3592" s="41" t="str">
        <f t="shared" si="174"/>
        <v/>
      </c>
      <c r="R3592" s="41" t="str">
        <f>IFERROR(IF(K3592="handling and wharfage",SUM(P3592:Q3592),IF(OR(K3592="tank",K3592="car",K3592="boat"),INDEX(Rate!$B$4:$M$25,MATCH('Line&amp;Pheonix'!N3592,Rate!$A$4:$A$25,0),MATCH('Line&amp;Pheonix'!L3592,Rate!$B$3:$M$3,0))*O3592*0.8,INDEX(Rate!$B$4:$M$25,MATCH('Line&amp;Pheonix'!N3592,Rate!$A$4:$A$25,0),MATCH('Line&amp;Pheonix'!L3592,Rate!$B$3:$M$3,0))*O3592)),"")</f>
        <v/>
      </c>
      <c r="T3592" s="42" t="str">
        <f t="shared" si="175"/>
        <v/>
      </c>
    </row>
    <row r="3593" spans="16:20">
      <c r="P3593" s="41" t="str">
        <f t="shared" si="173"/>
        <v/>
      </c>
      <c r="Q3593" s="41" t="str">
        <f t="shared" si="174"/>
        <v/>
      </c>
      <c r="R3593" s="41" t="str">
        <f>IFERROR(IF(K3593="handling and wharfage",SUM(P3593:Q3593),IF(OR(K3593="tank",K3593="car",K3593="boat"),INDEX(Rate!$B$4:$M$25,MATCH('Line&amp;Pheonix'!N3593,Rate!$A$4:$A$25,0),MATCH('Line&amp;Pheonix'!L3593,Rate!$B$3:$M$3,0))*O3593*0.8,INDEX(Rate!$B$4:$M$25,MATCH('Line&amp;Pheonix'!N3593,Rate!$A$4:$A$25,0),MATCH('Line&amp;Pheonix'!L3593,Rate!$B$3:$M$3,0))*O3593)),"")</f>
        <v/>
      </c>
      <c r="T3593" s="42" t="str">
        <f t="shared" si="175"/>
        <v/>
      </c>
    </row>
    <row r="3594" spans="16:20">
      <c r="P3594" s="41" t="str">
        <f t="shared" si="173"/>
        <v/>
      </c>
      <c r="Q3594" s="41" t="str">
        <f t="shared" si="174"/>
        <v/>
      </c>
      <c r="R3594" s="41" t="str">
        <f>IFERROR(IF(K3594="handling and wharfage",SUM(P3594:Q3594),IF(OR(K3594="tank",K3594="car",K3594="boat"),INDEX(Rate!$B$4:$M$25,MATCH('Line&amp;Pheonix'!N3594,Rate!$A$4:$A$25,0),MATCH('Line&amp;Pheonix'!L3594,Rate!$B$3:$M$3,0))*O3594*0.8,INDEX(Rate!$B$4:$M$25,MATCH('Line&amp;Pheonix'!N3594,Rate!$A$4:$A$25,0),MATCH('Line&amp;Pheonix'!L3594,Rate!$B$3:$M$3,0))*O3594)),"")</f>
        <v/>
      </c>
      <c r="T3594" s="42" t="str">
        <f t="shared" si="175"/>
        <v/>
      </c>
    </row>
    <row r="3595" spans="16:20">
      <c r="P3595" s="41" t="str">
        <f t="shared" si="173"/>
        <v/>
      </c>
      <c r="Q3595" s="41" t="str">
        <f t="shared" si="174"/>
        <v/>
      </c>
      <c r="R3595" s="41" t="str">
        <f>IFERROR(IF(K3595="handling and wharfage",SUM(P3595:Q3595),IF(OR(K3595="tank",K3595="car",K3595="boat"),INDEX(Rate!$B$4:$M$25,MATCH('Line&amp;Pheonix'!N3595,Rate!$A$4:$A$25,0),MATCH('Line&amp;Pheonix'!L3595,Rate!$B$3:$M$3,0))*O3595*0.8,INDEX(Rate!$B$4:$M$25,MATCH('Line&amp;Pheonix'!N3595,Rate!$A$4:$A$25,0),MATCH('Line&amp;Pheonix'!L3595,Rate!$B$3:$M$3,0))*O3595)),"")</f>
        <v/>
      </c>
      <c r="T3595" s="42" t="str">
        <f t="shared" si="175"/>
        <v/>
      </c>
    </row>
    <row r="3596" spans="16:20">
      <c r="P3596" s="41" t="str">
        <f t="shared" si="173"/>
        <v/>
      </c>
      <c r="Q3596" s="41" t="str">
        <f t="shared" si="174"/>
        <v/>
      </c>
      <c r="R3596" s="41" t="str">
        <f>IFERROR(IF(K3596="handling and wharfage",SUM(P3596:Q3596),IF(OR(K3596="tank",K3596="car",K3596="boat"),INDEX(Rate!$B$4:$M$25,MATCH('Line&amp;Pheonix'!N3596,Rate!$A$4:$A$25,0),MATCH('Line&amp;Pheonix'!L3596,Rate!$B$3:$M$3,0))*O3596*0.8,INDEX(Rate!$B$4:$M$25,MATCH('Line&amp;Pheonix'!N3596,Rate!$A$4:$A$25,0),MATCH('Line&amp;Pheonix'!L3596,Rate!$B$3:$M$3,0))*O3596)),"")</f>
        <v/>
      </c>
      <c r="T3596" s="42" t="str">
        <f t="shared" si="175"/>
        <v/>
      </c>
    </row>
    <row r="3597" spans="16:20">
      <c r="P3597" s="41" t="str">
        <f t="shared" si="173"/>
        <v/>
      </c>
      <c r="Q3597" s="41" t="str">
        <f t="shared" si="174"/>
        <v/>
      </c>
      <c r="R3597" s="41" t="str">
        <f>IFERROR(IF(K3597="handling and wharfage",SUM(P3597:Q3597),IF(OR(K3597="tank",K3597="car",K3597="boat"),INDEX(Rate!$B$4:$M$25,MATCH('Line&amp;Pheonix'!N3597,Rate!$A$4:$A$25,0),MATCH('Line&amp;Pheonix'!L3597,Rate!$B$3:$M$3,0))*O3597*0.8,INDEX(Rate!$B$4:$M$25,MATCH('Line&amp;Pheonix'!N3597,Rate!$A$4:$A$25,0),MATCH('Line&amp;Pheonix'!L3597,Rate!$B$3:$M$3,0))*O3597)),"")</f>
        <v/>
      </c>
      <c r="T3597" s="42" t="str">
        <f t="shared" si="175"/>
        <v/>
      </c>
    </row>
    <row r="3598" spans="16:20">
      <c r="P3598" s="41" t="str">
        <f t="shared" si="173"/>
        <v/>
      </c>
      <c r="Q3598" s="41" t="str">
        <f t="shared" si="174"/>
        <v/>
      </c>
      <c r="R3598" s="41" t="str">
        <f>IFERROR(IF(K3598="handling and wharfage",SUM(P3598:Q3598),IF(OR(K3598="tank",K3598="car",K3598="boat"),INDEX(Rate!$B$4:$M$25,MATCH('Line&amp;Pheonix'!N3598,Rate!$A$4:$A$25,0),MATCH('Line&amp;Pheonix'!L3598,Rate!$B$3:$M$3,0))*O3598*0.8,INDEX(Rate!$B$4:$M$25,MATCH('Line&amp;Pheonix'!N3598,Rate!$A$4:$A$25,0),MATCH('Line&amp;Pheonix'!L3598,Rate!$B$3:$M$3,0))*O3598)),"")</f>
        <v/>
      </c>
      <c r="T3598" s="42" t="str">
        <f t="shared" si="175"/>
        <v/>
      </c>
    </row>
    <row r="3599" spans="16:20">
      <c r="P3599" s="41" t="str">
        <f t="shared" si="173"/>
        <v/>
      </c>
      <c r="Q3599" s="41" t="str">
        <f t="shared" si="174"/>
        <v/>
      </c>
      <c r="R3599" s="41" t="str">
        <f>IFERROR(IF(K3599="handling and wharfage",SUM(P3599:Q3599),IF(OR(K3599="tank",K3599="car",K3599="boat"),INDEX(Rate!$B$4:$M$25,MATCH('Line&amp;Pheonix'!N3599,Rate!$A$4:$A$25,0),MATCH('Line&amp;Pheonix'!L3599,Rate!$B$3:$M$3,0))*O3599*0.8,INDEX(Rate!$B$4:$M$25,MATCH('Line&amp;Pheonix'!N3599,Rate!$A$4:$A$25,0),MATCH('Line&amp;Pheonix'!L3599,Rate!$B$3:$M$3,0))*O3599)),"")</f>
        <v/>
      </c>
      <c r="T3599" s="42" t="str">
        <f t="shared" si="175"/>
        <v/>
      </c>
    </row>
    <row r="3600" spans="16:20">
      <c r="P3600" s="41" t="str">
        <f t="shared" si="173"/>
        <v/>
      </c>
      <c r="Q3600" s="41" t="str">
        <f t="shared" si="174"/>
        <v/>
      </c>
      <c r="R3600" s="41" t="str">
        <f>IFERROR(IF(K3600="handling and wharfage",SUM(P3600:Q3600),IF(OR(K3600="tank",K3600="car",K3600="boat"),INDEX(Rate!$B$4:$M$25,MATCH('Line&amp;Pheonix'!N3600,Rate!$A$4:$A$25,0),MATCH('Line&amp;Pheonix'!L3600,Rate!$B$3:$M$3,0))*O3600*0.8,INDEX(Rate!$B$4:$M$25,MATCH('Line&amp;Pheonix'!N3600,Rate!$A$4:$A$25,0),MATCH('Line&amp;Pheonix'!L3600,Rate!$B$3:$M$3,0))*O3600)),"")</f>
        <v/>
      </c>
      <c r="T3600" s="42" t="str">
        <f t="shared" si="175"/>
        <v/>
      </c>
    </row>
    <row r="3601" spans="16:20">
      <c r="P3601" s="41" t="str">
        <f t="shared" si="173"/>
        <v/>
      </c>
      <c r="Q3601" s="41" t="str">
        <f t="shared" si="174"/>
        <v/>
      </c>
      <c r="R3601" s="41" t="str">
        <f>IFERROR(IF(K3601="handling and wharfage",SUM(P3601:Q3601),IF(OR(K3601="tank",K3601="car",K3601="boat"),INDEX(Rate!$B$4:$M$25,MATCH('Line&amp;Pheonix'!N3601,Rate!$A$4:$A$25,0),MATCH('Line&amp;Pheonix'!L3601,Rate!$B$3:$M$3,0))*O3601*0.8,INDEX(Rate!$B$4:$M$25,MATCH('Line&amp;Pheonix'!N3601,Rate!$A$4:$A$25,0),MATCH('Line&amp;Pheonix'!L3601,Rate!$B$3:$M$3,0))*O3601)),"")</f>
        <v/>
      </c>
      <c r="T3601" s="42" t="str">
        <f t="shared" si="175"/>
        <v/>
      </c>
    </row>
    <row r="3602" spans="16:20">
      <c r="P3602" s="41" t="str">
        <f t="shared" si="173"/>
        <v/>
      </c>
      <c r="Q3602" s="41" t="str">
        <f t="shared" si="174"/>
        <v/>
      </c>
      <c r="R3602" s="41" t="str">
        <f>IFERROR(IF(K3602="handling and wharfage",SUM(P3602:Q3602),IF(OR(K3602="tank",K3602="car",K3602="boat"),INDEX(Rate!$B$4:$M$25,MATCH('Line&amp;Pheonix'!N3602,Rate!$A$4:$A$25,0),MATCH('Line&amp;Pheonix'!L3602,Rate!$B$3:$M$3,0))*O3602*0.8,INDEX(Rate!$B$4:$M$25,MATCH('Line&amp;Pheonix'!N3602,Rate!$A$4:$A$25,0),MATCH('Line&amp;Pheonix'!L3602,Rate!$B$3:$M$3,0))*O3602)),"")</f>
        <v/>
      </c>
      <c r="T3602" s="42" t="str">
        <f t="shared" si="175"/>
        <v/>
      </c>
    </row>
    <row r="3603" spans="16:20">
      <c r="P3603" s="41" t="str">
        <f t="shared" si="173"/>
        <v/>
      </c>
      <c r="Q3603" s="41" t="str">
        <f t="shared" si="174"/>
        <v/>
      </c>
      <c r="R3603" s="41" t="str">
        <f>IFERROR(IF(K3603="handling and wharfage",SUM(P3603:Q3603),IF(OR(K3603="tank",K3603="car",K3603="boat"),INDEX(Rate!$B$4:$M$25,MATCH('Line&amp;Pheonix'!N3603,Rate!$A$4:$A$25,0),MATCH('Line&amp;Pheonix'!L3603,Rate!$B$3:$M$3,0))*O3603*0.8,INDEX(Rate!$B$4:$M$25,MATCH('Line&amp;Pheonix'!N3603,Rate!$A$4:$A$25,0),MATCH('Line&amp;Pheonix'!L3603,Rate!$B$3:$M$3,0))*O3603)),"")</f>
        <v/>
      </c>
      <c r="T3603" s="42" t="str">
        <f t="shared" si="175"/>
        <v/>
      </c>
    </row>
    <row r="3604" spans="16:20">
      <c r="P3604" s="41" t="str">
        <f t="shared" si="173"/>
        <v/>
      </c>
      <c r="Q3604" s="41" t="str">
        <f t="shared" si="174"/>
        <v/>
      </c>
      <c r="R3604" s="41" t="str">
        <f>IFERROR(IF(K3604="handling and wharfage",SUM(P3604:Q3604),IF(OR(K3604="tank",K3604="car",K3604="boat"),INDEX(Rate!$B$4:$M$25,MATCH('Line&amp;Pheonix'!N3604,Rate!$A$4:$A$25,0),MATCH('Line&amp;Pheonix'!L3604,Rate!$B$3:$M$3,0))*O3604*0.8,INDEX(Rate!$B$4:$M$25,MATCH('Line&amp;Pheonix'!N3604,Rate!$A$4:$A$25,0),MATCH('Line&amp;Pheonix'!L3604,Rate!$B$3:$M$3,0))*O3604)),"")</f>
        <v/>
      </c>
      <c r="T3604" s="42" t="str">
        <f t="shared" si="175"/>
        <v/>
      </c>
    </row>
    <row r="3605" spans="16:20">
      <c r="P3605" s="41" t="str">
        <f t="shared" si="173"/>
        <v/>
      </c>
      <c r="Q3605" s="41" t="str">
        <f t="shared" si="174"/>
        <v/>
      </c>
      <c r="R3605" s="41" t="str">
        <f>IFERROR(IF(K3605="handling and wharfage",SUM(P3605:Q3605),IF(OR(K3605="tank",K3605="car",K3605="boat"),INDEX(Rate!$B$4:$M$25,MATCH('Line&amp;Pheonix'!N3605,Rate!$A$4:$A$25,0),MATCH('Line&amp;Pheonix'!L3605,Rate!$B$3:$M$3,0))*O3605*0.8,INDEX(Rate!$B$4:$M$25,MATCH('Line&amp;Pheonix'!N3605,Rate!$A$4:$A$25,0),MATCH('Line&amp;Pheonix'!L3605,Rate!$B$3:$M$3,0))*O3605)),"")</f>
        <v/>
      </c>
      <c r="T3605" s="42" t="str">
        <f t="shared" si="175"/>
        <v/>
      </c>
    </row>
    <row r="3606" spans="16:20">
      <c r="P3606" s="41" t="str">
        <f t="shared" si="173"/>
        <v/>
      </c>
      <c r="Q3606" s="41" t="str">
        <f t="shared" si="174"/>
        <v/>
      </c>
      <c r="R3606" s="41" t="str">
        <f>IFERROR(IF(K3606="handling and wharfage",SUM(P3606:Q3606),IF(OR(K3606="tank",K3606="car",K3606="boat"),INDEX(Rate!$B$4:$M$25,MATCH('Line&amp;Pheonix'!N3606,Rate!$A$4:$A$25,0),MATCH('Line&amp;Pheonix'!L3606,Rate!$B$3:$M$3,0))*O3606*0.8,INDEX(Rate!$B$4:$M$25,MATCH('Line&amp;Pheonix'!N3606,Rate!$A$4:$A$25,0),MATCH('Line&amp;Pheonix'!L3606,Rate!$B$3:$M$3,0))*O3606)),"")</f>
        <v/>
      </c>
      <c r="T3606" s="42" t="str">
        <f t="shared" si="175"/>
        <v/>
      </c>
    </row>
    <row r="3607" spans="16:20">
      <c r="P3607" s="41" t="str">
        <f t="shared" si="173"/>
        <v/>
      </c>
      <c r="Q3607" s="41" t="str">
        <f t="shared" si="174"/>
        <v/>
      </c>
      <c r="R3607" s="41" t="str">
        <f>IFERROR(IF(K3607="handling and wharfage",SUM(P3607:Q3607),IF(OR(K3607="tank",K3607="car",K3607="boat"),INDEX(Rate!$B$4:$M$25,MATCH('Line&amp;Pheonix'!N3607,Rate!$A$4:$A$25,0),MATCH('Line&amp;Pheonix'!L3607,Rate!$B$3:$M$3,0))*O3607*0.8,INDEX(Rate!$B$4:$M$25,MATCH('Line&amp;Pheonix'!N3607,Rate!$A$4:$A$25,0),MATCH('Line&amp;Pheonix'!L3607,Rate!$B$3:$M$3,0))*O3607)),"")</f>
        <v/>
      </c>
      <c r="T3607" s="42" t="str">
        <f t="shared" si="175"/>
        <v/>
      </c>
    </row>
    <row r="3608" spans="16:20">
      <c r="P3608" s="41" t="str">
        <f t="shared" si="173"/>
        <v/>
      </c>
      <c r="Q3608" s="41" t="str">
        <f t="shared" si="174"/>
        <v/>
      </c>
      <c r="R3608" s="41" t="str">
        <f>IFERROR(IF(K3608="handling and wharfage",SUM(P3608:Q3608),IF(OR(K3608="tank",K3608="car",K3608="boat"),INDEX(Rate!$B$4:$M$25,MATCH('Line&amp;Pheonix'!N3608,Rate!$A$4:$A$25,0),MATCH('Line&amp;Pheonix'!L3608,Rate!$B$3:$M$3,0))*O3608*0.8,INDEX(Rate!$B$4:$M$25,MATCH('Line&amp;Pheonix'!N3608,Rate!$A$4:$A$25,0),MATCH('Line&amp;Pheonix'!L3608,Rate!$B$3:$M$3,0))*O3608)),"")</f>
        <v/>
      </c>
      <c r="T3608" s="42" t="str">
        <f t="shared" si="175"/>
        <v/>
      </c>
    </row>
    <row r="3609" spans="16:20">
      <c r="P3609" s="41" t="str">
        <f t="shared" si="173"/>
        <v/>
      </c>
      <c r="Q3609" s="41" t="str">
        <f t="shared" si="174"/>
        <v/>
      </c>
      <c r="R3609" s="41" t="str">
        <f>IFERROR(IF(K3609="handling and wharfage",SUM(P3609:Q3609),IF(OR(K3609="tank",K3609="car",K3609="boat"),INDEX(Rate!$B$4:$M$25,MATCH('Line&amp;Pheonix'!N3609,Rate!$A$4:$A$25,0),MATCH('Line&amp;Pheonix'!L3609,Rate!$B$3:$M$3,0))*O3609*0.8,INDEX(Rate!$B$4:$M$25,MATCH('Line&amp;Pheonix'!N3609,Rate!$A$4:$A$25,0),MATCH('Line&amp;Pheonix'!L3609,Rate!$B$3:$M$3,0))*O3609)),"")</f>
        <v/>
      </c>
      <c r="T3609" s="42" t="str">
        <f t="shared" si="175"/>
        <v/>
      </c>
    </row>
    <row r="3610" spans="16:20">
      <c r="P3610" s="41" t="str">
        <f t="shared" si="173"/>
        <v/>
      </c>
      <c r="Q3610" s="41" t="str">
        <f t="shared" si="174"/>
        <v/>
      </c>
      <c r="R3610" s="41" t="str">
        <f>IFERROR(IF(K3610="handling and wharfage",SUM(P3610:Q3610),IF(OR(K3610="tank",K3610="car",K3610="boat"),INDEX(Rate!$B$4:$M$25,MATCH('Line&amp;Pheonix'!N3610,Rate!$A$4:$A$25,0),MATCH('Line&amp;Pheonix'!L3610,Rate!$B$3:$M$3,0))*O3610*0.8,INDEX(Rate!$B$4:$M$25,MATCH('Line&amp;Pheonix'!N3610,Rate!$A$4:$A$25,0),MATCH('Line&amp;Pheonix'!L3610,Rate!$B$3:$M$3,0))*O3610)),"")</f>
        <v/>
      </c>
      <c r="T3610" s="42" t="str">
        <f t="shared" si="175"/>
        <v/>
      </c>
    </row>
    <row r="3611" spans="16:20">
      <c r="P3611" s="41" t="str">
        <f t="shared" si="173"/>
        <v/>
      </c>
      <c r="Q3611" s="41" t="str">
        <f t="shared" si="174"/>
        <v/>
      </c>
      <c r="R3611" s="41" t="str">
        <f>IFERROR(IF(K3611="handling and wharfage",SUM(P3611:Q3611),IF(OR(K3611="tank",K3611="car",K3611="boat"),INDEX(Rate!$B$4:$M$25,MATCH('Line&amp;Pheonix'!N3611,Rate!$A$4:$A$25,0),MATCH('Line&amp;Pheonix'!L3611,Rate!$B$3:$M$3,0))*O3611*0.8,INDEX(Rate!$B$4:$M$25,MATCH('Line&amp;Pheonix'!N3611,Rate!$A$4:$A$25,0),MATCH('Line&amp;Pheonix'!L3611,Rate!$B$3:$M$3,0))*O3611)),"")</f>
        <v/>
      </c>
      <c r="T3611" s="42" t="str">
        <f t="shared" si="175"/>
        <v/>
      </c>
    </row>
    <row r="3612" spans="16:20">
      <c r="P3612" s="41" t="str">
        <f t="shared" si="173"/>
        <v/>
      </c>
      <c r="Q3612" s="41" t="str">
        <f t="shared" si="174"/>
        <v/>
      </c>
      <c r="R3612" s="41" t="str">
        <f>IFERROR(IF(K3612="handling and wharfage",SUM(P3612:Q3612),IF(OR(K3612="tank",K3612="car",K3612="boat"),INDEX(Rate!$B$4:$M$25,MATCH('Line&amp;Pheonix'!N3612,Rate!$A$4:$A$25,0),MATCH('Line&amp;Pheonix'!L3612,Rate!$B$3:$M$3,0))*O3612*0.8,INDEX(Rate!$B$4:$M$25,MATCH('Line&amp;Pheonix'!N3612,Rate!$A$4:$A$25,0),MATCH('Line&amp;Pheonix'!L3612,Rate!$B$3:$M$3,0))*O3612)),"")</f>
        <v/>
      </c>
      <c r="T3612" s="42" t="str">
        <f t="shared" si="175"/>
        <v/>
      </c>
    </row>
    <row r="3613" spans="16:20">
      <c r="P3613" s="41" t="str">
        <f t="shared" si="173"/>
        <v/>
      </c>
      <c r="Q3613" s="41" t="str">
        <f t="shared" si="174"/>
        <v/>
      </c>
      <c r="R3613" s="41" t="str">
        <f>IFERROR(IF(K3613="handling and wharfage",SUM(P3613:Q3613),IF(OR(K3613="tank",K3613="car",K3613="boat"),INDEX(Rate!$B$4:$M$25,MATCH('Line&amp;Pheonix'!N3613,Rate!$A$4:$A$25,0),MATCH('Line&amp;Pheonix'!L3613,Rate!$B$3:$M$3,0))*O3613*0.8,INDEX(Rate!$B$4:$M$25,MATCH('Line&amp;Pheonix'!N3613,Rate!$A$4:$A$25,0),MATCH('Line&amp;Pheonix'!L3613,Rate!$B$3:$M$3,0))*O3613)),"")</f>
        <v/>
      </c>
      <c r="T3613" s="42" t="str">
        <f t="shared" si="175"/>
        <v/>
      </c>
    </row>
    <row r="3614" spans="16:20">
      <c r="P3614" s="41" t="str">
        <f t="shared" si="173"/>
        <v/>
      </c>
      <c r="Q3614" s="41" t="str">
        <f t="shared" si="174"/>
        <v/>
      </c>
      <c r="R3614" s="41" t="str">
        <f>IFERROR(IF(K3614="handling and wharfage",SUM(P3614:Q3614),IF(OR(K3614="tank",K3614="car",K3614="boat"),INDEX(Rate!$B$4:$M$25,MATCH('Line&amp;Pheonix'!N3614,Rate!$A$4:$A$25,0),MATCH('Line&amp;Pheonix'!L3614,Rate!$B$3:$M$3,0))*O3614*0.8,INDEX(Rate!$B$4:$M$25,MATCH('Line&amp;Pheonix'!N3614,Rate!$A$4:$A$25,0),MATCH('Line&amp;Pheonix'!L3614,Rate!$B$3:$M$3,0))*O3614)),"")</f>
        <v/>
      </c>
      <c r="T3614" s="42" t="str">
        <f t="shared" si="175"/>
        <v/>
      </c>
    </row>
    <row r="3615" spans="16:20">
      <c r="P3615" s="41" t="str">
        <f t="shared" si="173"/>
        <v/>
      </c>
      <c r="Q3615" s="41" t="str">
        <f t="shared" si="174"/>
        <v/>
      </c>
      <c r="R3615" s="41" t="str">
        <f>IFERROR(IF(K3615="handling and wharfage",SUM(P3615:Q3615),IF(OR(K3615="tank",K3615="car",K3615="boat"),INDEX(Rate!$B$4:$M$25,MATCH('Line&amp;Pheonix'!N3615,Rate!$A$4:$A$25,0),MATCH('Line&amp;Pheonix'!L3615,Rate!$B$3:$M$3,0))*O3615*0.8,INDEX(Rate!$B$4:$M$25,MATCH('Line&amp;Pheonix'!N3615,Rate!$A$4:$A$25,0),MATCH('Line&amp;Pheonix'!L3615,Rate!$B$3:$M$3,0))*O3615)),"")</f>
        <v/>
      </c>
      <c r="T3615" s="42" t="str">
        <f t="shared" si="175"/>
        <v/>
      </c>
    </row>
    <row r="3616" spans="16:20">
      <c r="P3616" s="41" t="str">
        <f t="shared" si="173"/>
        <v/>
      </c>
      <c r="Q3616" s="41" t="str">
        <f t="shared" si="174"/>
        <v/>
      </c>
      <c r="R3616" s="41" t="str">
        <f>IFERROR(IF(K3616="handling and wharfage",SUM(P3616:Q3616),IF(OR(K3616="tank",K3616="car",K3616="boat"),INDEX(Rate!$B$4:$M$25,MATCH('Line&amp;Pheonix'!N3616,Rate!$A$4:$A$25,0),MATCH('Line&amp;Pheonix'!L3616,Rate!$B$3:$M$3,0))*O3616*0.8,INDEX(Rate!$B$4:$M$25,MATCH('Line&amp;Pheonix'!N3616,Rate!$A$4:$A$25,0),MATCH('Line&amp;Pheonix'!L3616,Rate!$B$3:$M$3,0))*O3616)),"")</f>
        <v/>
      </c>
      <c r="T3616" s="42" t="str">
        <f t="shared" si="175"/>
        <v/>
      </c>
    </row>
    <row r="3617" spans="16:20">
      <c r="P3617" s="41" t="str">
        <f t="shared" si="173"/>
        <v/>
      </c>
      <c r="Q3617" s="41" t="str">
        <f t="shared" si="174"/>
        <v/>
      </c>
      <c r="R3617" s="41" t="str">
        <f>IFERROR(IF(K3617="handling and wharfage",SUM(P3617:Q3617),IF(OR(K3617="tank",K3617="car",K3617="boat"),INDEX(Rate!$B$4:$M$25,MATCH('Line&amp;Pheonix'!N3617,Rate!$A$4:$A$25,0),MATCH('Line&amp;Pheonix'!L3617,Rate!$B$3:$M$3,0))*O3617*0.8,INDEX(Rate!$B$4:$M$25,MATCH('Line&amp;Pheonix'!N3617,Rate!$A$4:$A$25,0),MATCH('Line&amp;Pheonix'!L3617,Rate!$B$3:$M$3,0))*O3617)),"")</f>
        <v/>
      </c>
      <c r="T3617" s="42" t="str">
        <f t="shared" si="175"/>
        <v/>
      </c>
    </row>
    <row r="3618" spans="16:20">
      <c r="P3618" s="41" t="str">
        <f t="shared" si="173"/>
        <v/>
      </c>
      <c r="Q3618" s="41" t="str">
        <f t="shared" si="174"/>
        <v/>
      </c>
      <c r="R3618" s="41" t="str">
        <f>IFERROR(IF(K3618="handling and wharfage",SUM(P3618:Q3618),IF(OR(K3618="tank",K3618="car",K3618="boat"),INDEX(Rate!$B$4:$M$25,MATCH('Line&amp;Pheonix'!N3618,Rate!$A$4:$A$25,0),MATCH('Line&amp;Pheonix'!L3618,Rate!$B$3:$M$3,0))*O3618*0.8,INDEX(Rate!$B$4:$M$25,MATCH('Line&amp;Pheonix'!N3618,Rate!$A$4:$A$25,0),MATCH('Line&amp;Pheonix'!L3618,Rate!$B$3:$M$3,0))*O3618)),"")</f>
        <v/>
      </c>
      <c r="T3618" s="42" t="str">
        <f t="shared" si="175"/>
        <v/>
      </c>
    </row>
    <row r="3619" spans="16:20">
      <c r="P3619" s="41" t="str">
        <f t="shared" si="173"/>
        <v/>
      </c>
      <c r="Q3619" s="41" t="str">
        <f t="shared" si="174"/>
        <v/>
      </c>
      <c r="R3619" s="41" t="str">
        <f>IFERROR(IF(K3619="handling and wharfage",SUM(P3619:Q3619),IF(OR(K3619="tank",K3619="car",K3619="boat"),INDEX(Rate!$B$4:$M$25,MATCH('Line&amp;Pheonix'!N3619,Rate!$A$4:$A$25,0),MATCH('Line&amp;Pheonix'!L3619,Rate!$B$3:$M$3,0))*O3619*0.8,INDEX(Rate!$B$4:$M$25,MATCH('Line&amp;Pheonix'!N3619,Rate!$A$4:$A$25,0),MATCH('Line&amp;Pheonix'!L3619,Rate!$B$3:$M$3,0))*O3619)),"")</f>
        <v/>
      </c>
      <c r="T3619" s="42" t="str">
        <f t="shared" si="175"/>
        <v/>
      </c>
    </row>
    <row r="3620" spans="16:20">
      <c r="P3620" s="41" t="str">
        <f t="shared" si="173"/>
        <v/>
      </c>
      <c r="Q3620" s="41" t="str">
        <f t="shared" si="174"/>
        <v/>
      </c>
      <c r="R3620" s="41" t="str">
        <f>IFERROR(IF(K3620="handling and wharfage",SUM(P3620:Q3620),IF(OR(K3620="tank",K3620="car",K3620="boat"),INDEX(Rate!$B$4:$M$25,MATCH('Line&amp;Pheonix'!N3620,Rate!$A$4:$A$25,0),MATCH('Line&amp;Pheonix'!L3620,Rate!$B$3:$M$3,0))*O3620*0.8,INDEX(Rate!$B$4:$M$25,MATCH('Line&amp;Pheonix'!N3620,Rate!$A$4:$A$25,0),MATCH('Line&amp;Pheonix'!L3620,Rate!$B$3:$M$3,0))*O3620)),"")</f>
        <v/>
      </c>
      <c r="T3620" s="42" t="str">
        <f t="shared" si="175"/>
        <v/>
      </c>
    </row>
    <row r="3621" spans="16:20">
      <c r="P3621" s="41" t="str">
        <f t="shared" si="173"/>
        <v/>
      </c>
      <c r="Q3621" s="41" t="str">
        <f t="shared" si="174"/>
        <v/>
      </c>
      <c r="R3621" s="41" t="str">
        <f>IFERROR(IF(K3621="handling and wharfage",SUM(P3621:Q3621),IF(OR(K3621="tank",K3621="car",K3621="boat"),INDEX(Rate!$B$4:$M$25,MATCH('Line&amp;Pheonix'!N3621,Rate!$A$4:$A$25,0),MATCH('Line&amp;Pheonix'!L3621,Rate!$B$3:$M$3,0))*O3621*0.8,INDEX(Rate!$B$4:$M$25,MATCH('Line&amp;Pheonix'!N3621,Rate!$A$4:$A$25,0),MATCH('Line&amp;Pheonix'!L3621,Rate!$B$3:$M$3,0))*O3621)),"")</f>
        <v/>
      </c>
      <c r="T3621" s="42" t="str">
        <f t="shared" si="175"/>
        <v/>
      </c>
    </row>
    <row r="3622" spans="16:20">
      <c r="P3622" s="41" t="str">
        <f t="shared" si="173"/>
        <v/>
      </c>
      <c r="Q3622" s="41" t="str">
        <f t="shared" si="174"/>
        <v/>
      </c>
      <c r="R3622" s="41" t="str">
        <f>IFERROR(IF(K3622="handling and wharfage",SUM(P3622:Q3622),IF(OR(K3622="tank",K3622="car",K3622="boat"),INDEX(Rate!$B$4:$M$25,MATCH('Line&amp;Pheonix'!N3622,Rate!$A$4:$A$25,0),MATCH('Line&amp;Pheonix'!L3622,Rate!$B$3:$M$3,0))*O3622*0.8,INDEX(Rate!$B$4:$M$25,MATCH('Line&amp;Pheonix'!N3622,Rate!$A$4:$A$25,0),MATCH('Line&amp;Pheonix'!L3622,Rate!$B$3:$M$3,0))*O3622)),"")</f>
        <v/>
      </c>
      <c r="T3622" s="42" t="str">
        <f t="shared" si="175"/>
        <v/>
      </c>
    </row>
    <row r="3623" spans="16:20">
      <c r="P3623" s="41" t="str">
        <f t="shared" si="173"/>
        <v/>
      </c>
      <c r="Q3623" s="41" t="str">
        <f t="shared" si="174"/>
        <v/>
      </c>
      <c r="R3623" s="41" t="str">
        <f>IFERROR(IF(K3623="handling and wharfage",SUM(P3623:Q3623),IF(OR(K3623="tank",K3623="car",K3623="boat"),INDEX(Rate!$B$4:$M$25,MATCH('Line&amp;Pheonix'!N3623,Rate!$A$4:$A$25,0),MATCH('Line&amp;Pheonix'!L3623,Rate!$B$3:$M$3,0))*O3623*0.8,INDEX(Rate!$B$4:$M$25,MATCH('Line&amp;Pheonix'!N3623,Rate!$A$4:$A$25,0),MATCH('Line&amp;Pheonix'!L3623,Rate!$B$3:$M$3,0))*O3623)),"")</f>
        <v/>
      </c>
      <c r="T3623" s="42" t="str">
        <f t="shared" si="175"/>
        <v/>
      </c>
    </row>
    <row r="3624" spans="16:20">
      <c r="P3624" s="41" t="str">
        <f t="shared" si="173"/>
        <v/>
      </c>
      <c r="Q3624" s="41" t="str">
        <f t="shared" si="174"/>
        <v/>
      </c>
      <c r="R3624" s="41" t="str">
        <f>IFERROR(IF(K3624="handling and wharfage",SUM(P3624:Q3624),IF(OR(K3624="tank",K3624="car",K3624="boat"),INDEX(Rate!$B$4:$M$25,MATCH('Line&amp;Pheonix'!N3624,Rate!$A$4:$A$25,0),MATCH('Line&amp;Pheonix'!L3624,Rate!$B$3:$M$3,0))*O3624*0.8,INDEX(Rate!$B$4:$M$25,MATCH('Line&amp;Pheonix'!N3624,Rate!$A$4:$A$25,0),MATCH('Line&amp;Pheonix'!L3624,Rate!$B$3:$M$3,0))*O3624)),"")</f>
        <v/>
      </c>
      <c r="T3624" s="42" t="str">
        <f t="shared" si="175"/>
        <v/>
      </c>
    </row>
    <row r="3625" spans="16:20">
      <c r="P3625" s="41" t="str">
        <f t="shared" si="173"/>
        <v/>
      </c>
      <c r="Q3625" s="41" t="str">
        <f t="shared" si="174"/>
        <v/>
      </c>
      <c r="R3625" s="41" t="str">
        <f>IFERROR(IF(K3625="handling and wharfage",SUM(P3625:Q3625),IF(OR(K3625="tank",K3625="car",K3625="boat"),INDEX(Rate!$B$4:$M$25,MATCH('Line&amp;Pheonix'!N3625,Rate!$A$4:$A$25,0),MATCH('Line&amp;Pheonix'!L3625,Rate!$B$3:$M$3,0))*O3625*0.8,INDEX(Rate!$B$4:$M$25,MATCH('Line&amp;Pheonix'!N3625,Rate!$A$4:$A$25,0),MATCH('Line&amp;Pheonix'!L3625,Rate!$B$3:$M$3,0))*O3625)),"")</f>
        <v/>
      </c>
      <c r="T3625" s="42" t="str">
        <f t="shared" si="175"/>
        <v/>
      </c>
    </row>
    <row r="3626" spans="16:20">
      <c r="P3626" s="41" t="str">
        <f t="shared" si="173"/>
        <v/>
      </c>
      <c r="Q3626" s="41" t="str">
        <f t="shared" si="174"/>
        <v/>
      </c>
      <c r="R3626" s="41" t="str">
        <f>IFERROR(IF(K3626="handling and wharfage",SUM(P3626:Q3626),IF(OR(K3626="tank",K3626="car",K3626="boat"),INDEX(Rate!$B$4:$M$25,MATCH('Line&amp;Pheonix'!N3626,Rate!$A$4:$A$25,0),MATCH('Line&amp;Pheonix'!L3626,Rate!$B$3:$M$3,0))*O3626*0.8,INDEX(Rate!$B$4:$M$25,MATCH('Line&amp;Pheonix'!N3626,Rate!$A$4:$A$25,0),MATCH('Line&amp;Pheonix'!L3626,Rate!$B$3:$M$3,0))*O3626)),"")</f>
        <v/>
      </c>
      <c r="T3626" s="42" t="str">
        <f t="shared" si="175"/>
        <v/>
      </c>
    </row>
    <row r="3627" spans="16:20">
      <c r="P3627" s="41" t="str">
        <f t="shared" si="173"/>
        <v/>
      </c>
      <c r="Q3627" s="41" t="str">
        <f t="shared" si="174"/>
        <v/>
      </c>
      <c r="R3627" s="41" t="str">
        <f>IFERROR(IF(K3627="handling and wharfage",SUM(P3627:Q3627),IF(OR(K3627="tank",K3627="car",K3627="boat"),INDEX(Rate!$B$4:$M$25,MATCH('Line&amp;Pheonix'!N3627,Rate!$A$4:$A$25,0),MATCH('Line&amp;Pheonix'!L3627,Rate!$B$3:$M$3,0))*O3627*0.8,INDEX(Rate!$B$4:$M$25,MATCH('Line&amp;Pheonix'!N3627,Rate!$A$4:$A$25,0),MATCH('Line&amp;Pheonix'!L3627,Rate!$B$3:$M$3,0))*O3627)),"")</f>
        <v/>
      </c>
      <c r="T3627" s="42" t="str">
        <f t="shared" si="175"/>
        <v/>
      </c>
    </row>
    <row r="3628" spans="16:20">
      <c r="P3628" s="41" t="str">
        <f t="shared" si="173"/>
        <v/>
      </c>
      <c r="Q3628" s="41" t="str">
        <f t="shared" si="174"/>
        <v/>
      </c>
      <c r="R3628" s="41" t="str">
        <f>IFERROR(IF(K3628="handling and wharfage",SUM(P3628:Q3628),IF(OR(K3628="tank",K3628="car",K3628="boat"),INDEX(Rate!$B$4:$M$25,MATCH('Line&amp;Pheonix'!N3628,Rate!$A$4:$A$25,0),MATCH('Line&amp;Pheonix'!L3628,Rate!$B$3:$M$3,0))*O3628*0.8,INDEX(Rate!$B$4:$M$25,MATCH('Line&amp;Pheonix'!N3628,Rate!$A$4:$A$25,0),MATCH('Line&amp;Pheonix'!L3628,Rate!$B$3:$M$3,0))*O3628)),"")</f>
        <v/>
      </c>
      <c r="T3628" s="42" t="str">
        <f t="shared" si="175"/>
        <v/>
      </c>
    </row>
    <row r="3629" spans="16:20">
      <c r="P3629" s="41" t="str">
        <f t="shared" si="173"/>
        <v/>
      </c>
      <c r="Q3629" s="41" t="str">
        <f t="shared" si="174"/>
        <v/>
      </c>
      <c r="R3629" s="41" t="str">
        <f>IFERROR(IF(K3629="handling and wharfage",SUM(P3629:Q3629),IF(OR(K3629="tank",K3629="car",K3629="boat"),INDEX(Rate!$B$4:$M$25,MATCH('Line&amp;Pheonix'!N3629,Rate!$A$4:$A$25,0),MATCH('Line&amp;Pheonix'!L3629,Rate!$B$3:$M$3,0))*O3629*0.8,INDEX(Rate!$B$4:$M$25,MATCH('Line&amp;Pheonix'!N3629,Rate!$A$4:$A$25,0),MATCH('Line&amp;Pheonix'!L3629,Rate!$B$3:$M$3,0))*O3629)),"")</f>
        <v/>
      </c>
      <c r="T3629" s="42" t="str">
        <f t="shared" si="175"/>
        <v/>
      </c>
    </row>
    <row r="3630" spans="16:20">
      <c r="P3630" s="41" t="str">
        <f t="shared" si="173"/>
        <v/>
      </c>
      <c r="Q3630" s="41" t="str">
        <f t="shared" si="174"/>
        <v/>
      </c>
      <c r="R3630" s="41" t="str">
        <f>IFERROR(IF(K3630="handling and wharfage",SUM(P3630:Q3630),IF(OR(K3630="tank",K3630="car",K3630="boat"),INDEX(Rate!$B$4:$M$25,MATCH('Line&amp;Pheonix'!N3630,Rate!$A$4:$A$25,0),MATCH('Line&amp;Pheonix'!L3630,Rate!$B$3:$M$3,0))*O3630*0.8,INDEX(Rate!$B$4:$M$25,MATCH('Line&amp;Pheonix'!N3630,Rate!$A$4:$A$25,0),MATCH('Line&amp;Pheonix'!L3630,Rate!$B$3:$M$3,0))*O3630)),"")</f>
        <v/>
      </c>
      <c r="T3630" s="42" t="str">
        <f t="shared" si="175"/>
        <v/>
      </c>
    </row>
    <row r="3631" spans="16:20">
      <c r="P3631" s="41" t="str">
        <f t="shared" si="173"/>
        <v/>
      </c>
      <c r="Q3631" s="41" t="str">
        <f t="shared" si="174"/>
        <v/>
      </c>
      <c r="R3631" s="41" t="str">
        <f>IFERROR(IF(K3631="handling and wharfage",SUM(P3631:Q3631),IF(OR(K3631="tank",K3631="car",K3631="boat"),INDEX(Rate!$B$4:$M$25,MATCH('Line&amp;Pheonix'!N3631,Rate!$A$4:$A$25,0),MATCH('Line&amp;Pheonix'!L3631,Rate!$B$3:$M$3,0))*O3631*0.8,INDEX(Rate!$B$4:$M$25,MATCH('Line&amp;Pheonix'!N3631,Rate!$A$4:$A$25,0),MATCH('Line&amp;Pheonix'!L3631,Rate!$B$3:$M$3,0))*O3631)),"")</f>
        <v/>
      </c>
      <c r="T3631" s="42" t="str">
        <f t="shared" si="175"/>
        <v/>
      </c>
    </row>
    <row r="3632" spans="16:20">
      <c r="P3632" s="41" t="str">
        <f t="shared" si="173"/>
        <v/>
      </c>
      <c r="Q3632" s="41" t="str">
        <f t="shared" si="174"/>
        <v/>
      </c>
      <c r="R3632" s="41" t="str">
        <f>IFERROR(IF(K3632="handling and wharfage",SUM(P3632:Q3632),IF(OR(K3632="tank",K3632="car",K3632="boat"),INDEX(Rate!$B$4:$M$25,MATCH('Line&amp;Pheonix'!N3632,Rate!$A$4:$A$25,0),MATCH('Line&amp;Pheonix'!L3632,Rate!$B$3:$M$3,0))*O3632*0.8,INDEX(Rate!$B$4:$M$25,MATCH('Line&amp;Pheonix'!N3632,Rate!$A$4:$A$25,0),MATCH('Line&amp;Pheonix'!L3632,Rate!$B$3:$M$3,0))*O3632)),"")</f>
        <v/>
      </c>
      <c r="T3632" s="42" t="str">
        <f t="shared" si="175"/>
        <v/>
      </c>
    </row>
    <row r="3633" spans="16:20">
      <c r="P3633" s="41" t="str">
        <f t="shared" si="173"/>
        <v/>
      </c>
      <c r="Q3633" s="41" t="str">
        <f t="shared" si="174"/>
        <v/>
      </c>
      <c r="R3633" s="41" t="str">
        <f>IFERROR(IF(K3633="handling and wharfage",SUM(P3633:Q3633),IF(OR(K3633="tank",K3633="car",K3633="boat"),INDEX(Rate!$B$4:$M$25,MATCH('Line&amp;Pheonix'!N3633,Rate!$A$4:$A$25,0),MATCH('Line&amp;Pheonix'!L3633,Rate!$B$3:$M$3,0))*O3633*0.8,INDEX(Rate!$B$4:$M$25,MATCH('Line&amp;Pheonix'!N3633,Rate!$A$4:$A$25,0),MATCH('Line&amp;Pheonix'!L3633,Rate!$B$3:$M$3,0))*O3633)),"")</f>
        <v/>
      </c>
      <c r="T3633" s="42" t="str">
        <f t="shared" si="175"/>
        <v/>
      </c>
    </row>
    <row r="3634" spans="16:20">
      <c r="P3634" s="41" t="str">
        <f t="shared" ref="P3634:P3697" si="176">IF(OR(K3634="handling and wharfage",K3634="rau handling and wharfage"),O3634*42.1,"")</f>
        <v/>
      </c>
      <c r="Q3634" s="41" t="str">
        <f t="shared" ref="Q3634:Q3697" si="177">IF(K3634&lt;&gt;"handling and wharfage","",O3634*3.5)</f>
        <v/>
      </c>
      <c r="R3634" s="41" t="str">
        <f>IFERROR(IF(K3634="handling and wharfage",SUM(P3634:Q3634),IF(OR(K3634="tank",K3634="car",K3634="boat"),INDEX(Rate!$B$4:$M$25,MATCH('Line&amp;Pheonix'!N3634,Rate!$A$4:$A$25,0),MATCH('Line&amp;Pheonix'!L3634,Rate!$B$3:$M$3,0))*O3634*0.8,INDEX(Rate!$B$4:$M$25,MATCH('Line&amp;Pheonix'!N3634,Rate!$A$4:$A$25,0),MATCH('Line&amp;Pheonix'!L3634,Rate!$B$3:$M$3,0))*O3634)),"")</f>
        <v/>
      </c>
      <c r="T3634" s="42" t="str">
        <f t="shared" ref="T3634:T3697" si="178">IF(ISBLANK(K3634),"",IF(K3634&lt;&gt;"handling and wharfage","F0070000061A","E31180000331"))</f>
        <v/>
      </c>
    </row>
    <row r="3635" spans="16:20">
      <c r="P3635" s="41" t="str">
        <f t="shared" si="176"/>
        <v/>
      </c>
      <c r="Q3635" s="41" t="str">
        <f t="shared" si="177"/>
        <v/>
      </c>
      <c r="R3635" s="41" t="str">
        <f>IFERROR(IF(K3635="handling and wharfage",SUM(P3635:Q3635),IF(OR(K3635="tank",K3635="car",K3635="boat"),INDEX(Rate!$B$4:$M$25,MATCH('Line&amp;Pheonix'!N3635,Rate!$A$4:$A$25,0),MATCH('Line&amp;Pheonix'!L3635,Rate!$B$3:$M$3,0))*O3635*0.8,INDEX(Rate!$B$4:$M$25,MATCH('Line&amp;Pheonix'!N3635,Rate!$A$4:$A$25,0),MATCH('Line&amp;Pheonix'!L3635,Rate!$B$3:$M$3,0))*O3635)),"")</f>
        <v/>
      </c>
      <c r="T3635" s="42" t="str">
        <f t="shared" si="178"/>
        <v/>
      </c>
    </row>
    <row r="3636" spans="16:20">
      <c r="P3636" s="41" t="str">
        <f t="shared" si="176"/>
        <v/>
      </c>
      <c r="Q3636" s="41" t="str">
        <f t="shared" si="177"/>
        <v/>
      </c>
      <c r="R3636" s="41" t="str">
        <f>IFERROR(IF(K3636="handling and wharfage",SUM(P3636:Q3636),IF(OR(K3636="tank",K3636="car",K3636="boat"),INDEX(Rate!$B$4:$M$25,MATCH('Line&amp;Pheonix'!N3636,Rate!$A$4:$A$25,0),MATCH('Line&amp;Pheonix'!L3636,Rate!$B$3:$M$3,0))*O3636*0.8,INDEX(Rate!$B$4:$M$25,MATCH('Line&amp;Pheonix'!N3636,Rate!$A$4:$A$25,0),MATCH('Line&amp;Pheonix'!L3636,Rate!$B$3:$M$3,0))*O3636)),"")</f>
        <v/>
      </c>
      <c r="T3636" s="42" t="str">
        <f t="shared" si="178"/>
        <v/>
      </c>
    </row>
    <row r="3637" spans="16:20">
      <c r="P3637" s="41" t="str">
        <f t="shared" si="176"/>
        <v/>
      </c>
      <c r="Q3637" s="41" t="str">
        <f t="shared" si="177"/>
        <v/>
      </c>
      <c r="R3637" s="41" t="str">
        <f>IFERROR(IF(K3637="handling and wharfage",SUM(P3637:Q3637),IF(OR(K3637="tank",K3637="car",K3637="boat"),INDEX(Rate!$B$4:$M$25,MATCH('Line&amp;Pheonix'!N3637,Rate!$A$4:$A$25,0),MATCH('Line&amp;Pheonix'!L3637,Rate!$B$3:$M$3,0))*O3637*0.8,INDEX(Rate!$B$4:$M$25,MATCH('Line&amp;Pheonix'!N3637,Rate!$A$4:$A$25,0),MATCH('Line&amp;Pheonix'!L3637,Rate!$B$3:$M$3,0))*O3637)),"")</f>
        <v/>
      </c>
      <c r="T3637" s="42" t="str">
        <f t="shared" si="178"/>
        <v/>
      </c>
    </row>
    <row r="3638" spans="16:20">
      <c r="P3638" s="41" t="str">
        <f t="shared" si="176"/>
        <v/>
      </c>
      <c r="Q3638" s="41" t="str">
        <f t="shared" si="177"/>
        <v/>
      </c>
      <c r="R3638" s="41" t="str">
        <f>IFERROR(IF(K3638="handling and wharfage",SUM(P3638:Q3638),IF(OR(K3638="tank",K3638="car",K3638="boat"),INDEX(Rate!$B$4:$M$25,MATCH('Line&amp;Pheonix'!N3638,Rate!$A$4:$A$25,0),MATCH('Line&amp;Pheonix'!L3638,Rate!$B$3:$M$3,0))*O3638*0.8,INDEX(Rate!$B$4:$M$25,MATCH('Line&amp;Pheonix'!N3638,Rate!$A$4:$A$25,0),MATCH('Line&amp;Pheonix'!L3638,Rate!$B$3:$M$3,0))*O3638)),"")</f>
        <v/>
      </c>
      <c r="T3638" s="42" t="str">
        <f t="shared" si="178"/>
        <v/>
      </c>
    </row>
    <row r="3639" spans="16:20">
      <c r="P3639" s="41" t="str">
        <f t="shared" si="176"/>
        <v/>
      </c>
      <c r="Q3639" s="41" t="str">
        <f t="shared" si="177"/>
        <v/>
      </c>
      <c r="R3639" s="41" t="str">
        <f>IFERROR(IF(K3639="handling and wharfage",SUM(P3639:Q3639),IF(OR(K3639="tank",K3639="car",K3639="boat"),INDEX(Rate!$B$4:$M$25,MATCH('Line&amp;Pheonix'!N3639,Rate!$A$4:$A$25,0),MATCH('Line&amp;Pheonix'!L3639,Rate!$B$3:$M$3,0))*O3639*0.8,INDEX(Rate!$B$4:$M$25,MATCH('Line&amp;Pheonix'!N3639,Rate!$A$4:$A$25,0),MATCH('Line&amp;Pheonix'!L3639,Rate!$B$3:$M$3,0))*O3639)),"")</f>
        <v/>
      </c>
      <c r="T3639" s="42" t="str">
        <f t="shared" si="178"/>
        <v/>
      </c>
    </row>
    <row r="3640" spans="16:20">
      <c r="P3640" s="41" t="str">
        <f t="shared" si="176"/>
        <v/>
      </c>
      <c r="Q3640" s="41" t="str">
        <f t="shared" si="177"/>
        <v/>
      </c>
      <c r="R3640" s="41" t="str">
        <f>IFERROR(IF(K3640="handling and wharfage",SUM(P3640:Q3640),IF(OR(K3640="tank",K3640="car",K3640="boat"),INDEX(Rate!$B$4:$M$25,MATCH('Line&amp;Pheonix'!N3640,Rate!$A$4:$A$25,0),MATCH('Line&amp;Pheonix'!L3640,Rate!$B$3:$M$3,0))*O3640*0.8,INDEX(Rate!$B$4:$M$25,MATCH('Line&amp;Pheonix'!N3640,Rate!$A$4:$A$25,0),MATCH('Line&amp;Pheonix'!L3640,Rate!$B$3:$M$3,0))*O3640)),"")</f>
        <v/>
      </c>
      <c r="T3640" s="42" t="str">
        <f t="shared" si="178"/>
        <v/>
      </c>
    </row>
    <row r="3641" spans="16:20">
      <c r="P3641" s="41" t="str">
        <f t="shared" si="176"/>
        <v/>
      </c>
      <c r="Q3641" s="41" t="str">
        <f t="shared" si="177"/>
        <v/>
      </c>
      <c r="R3641" s="41" t="str">
        <f>IFERROR(IF(K3641="handling and wharfage",SUM(P3641:Q3641),IF(OR(K3641="tank",K3641="car",K3641="boat"),INDEX(Rate!$B$4:$M$25,MATCH('Line&amp;Pheonix'!N3641,Rate!$A$4:$A$25,0),MATCH('Line&amp;Pheonix'!L3641,Rate!$B$3:$M$3,0))*O3641*0.8,INDEX(Rate!$B$4:$M$25,MATCH('Line&amp;Pheonix'!N3641,Rate!$A$4:$A$25,0),MATCH('Line&amp;Pheonix'!L3641,Rate!$B$3:$M$3,0))*O3641)),"")</f>
        <v/>
      </c>
      <c r="T3641" s="42" t="str">
        <f t="shared" si="178"/>
        <v/>
      </c>
    </row>
    <row r="3642" spans="16:20">
      <c r="P3642" s="41" t="str">
        <f t="shared" si="176"/>
        <v/>
      </c>
      <c r="Q3642" s="41" t="str">
        <f t="shared" si="177"/>
        <v/>
      </c>
      <c r="R3642" s="41" t="str">
        <f>IFERROR(IF(K3642="handling and wharfage",SUM(P3642:Q3642),IF(OR(K3642="tank",K3642="car",K3642="boat"),INDEX(Rate!$B$4:$M$25,MATCH('Line&amp;Pheonix'!N3642,Rate!$A$4:$A$25,0),MATCH('Line&amp;Pheonix'!L3642,Rate!$B$3:$M$3,0))*O3642*0.8,INDEX(Rate!$B$4:$M$25,MATCH('Line&amp;Pheonix'!N3642,Rate!$A$4:$A$25,0),MATCH('Line&amp;Pheonix'!L3642,Rate!$B$3:$M$3,0))*O3642)),"")</f>
        <v/>
      </c>
      <c r="T3642" s="42" t="str">
        <f t="shared" si="178"/>
        <v/>
      </c>
    </row>
    <row r="3643" spans="16:20">
      <c r="P3643" s="41" t="str">
        <f t="shared" si="176"/>
        <v/>
      </c>
      <c r="Q3643" s="41" t="str">
        <f t="shared" si="177"/>
        <v/>
      </c>
      <c r="R3643" s="41" t="str">
        <f>IFERROR(IF(K3643="handling and wharfage",SUM(P3643:Q3643),IF(OR(K3643="tank",K3643="car",K3643="boat"),INDEX(Rate!$B$4:$M$25,MATCH('Line&amp;Pheonix'!N3643,Rate!$A$4:$A$25,0),MATCH('Line&amp;Pheonix'!L3643,Rate!$B$3:$M$3,0))*O3643*0.8,INDEX(Rate!$B$4:$M$25,MATCH('Line&amp;Pheonix'!N3643,Rate!$A$4:$A$25,0),MATCH('Line&amp;Pheonix'!L3643,Rate!$B$3:$M$3,0))*O3643)),"")</f>
        <v/>
      </c>
      <c r="T3643" s="42" t="str">
        <f t="shared" si="178"/>
        <v/>
      </c>
    </row>
    <row r="3644" spans="16:20">
      <c r="P3644" s="41" t="str">
        <f t="shared" si="176"/>
        <v/>
      </c>
      <c r="Q3644" s="41" t="str">
        <f t="shared" si="177"/>
        <v/>
      </c>
      <c r="R3644" s="41" t="str">
        <f>IFERROR(IF(K3644="handling and wharfage",SUM(P3644:Q3644),IF(OR(K3644="tank",K3644="car",K3644="boat"),INDEX(Rate!$B$4:$M$25,MATCH('Line&amp;Pheonix'!N3644,Rate!$A$4:$A$25,0),MATCH('Line&amp;Pheonix'!L3644,Rate!$B$3:$M$3,0))*O3644*0.8,INDEX(Rate!$B$4:$M$25,MATCH('Line&amp;Pheonix'!N3644,Rate!$A$4:$A$25,0),MATCH('Line&amp;Pheonix'!L3644,Rate!$B$3:$M$3,0))*O3644)),"")</f>
        <v/>
      </c>
      <c r="T3644" s="42" t="str">
        <f t="shared" si="178"/>
        <v/>
      </c>
    </row>
    <row r="3645" spans="16:20">
      <c r="P3645" s="41" t="str">
        <f t="shared" si="176"/>
        <v/>
      </c>
      <c r="Q3645" s="41" t="str">
        <f t="shared" si="177"/>
        <v/>
      </c>
      <c r="R3645" s="41" t="str">
        <f>IFERROR(IF(K3645="handling and wharfage",SUM(P3645:Q3645),IF(OR(K3645="tank",K3645="car",K3645="boat"),INDEX(Rate!$B$4:$M$25,MATCH('Line&amp;Pheonix'!N3645,Rate!$A$4:$A$25,0),MATCH('Line&amp;Pheonix'!L3645,Rate!$B$3:$M$3,0))*O3645*0.8,INDEX(Rate!$B$4:$M$25,MATCH('Line&amp;Pheonix'!N3645,Rate!$A$4:$A$25,0),MATCH('Line&amp;Pheonix'!L3645,Rate!$B$3:$M$3,0))*O3645)),"")</f>
        <v/>
      </c>
      <c r="T3645" s="42" t="str">
        <f t="shared" si="178"/>
        <v/>
      </c>
    </row>
    <row r="3646" spans="16:20">
      <c r="P3646" s="41" t="str">
        <f t="shared" si="176"/>
        <v/>
      </c>
      <c r="Q3646" s="41" t="str">
        <f t="shared" si="177"/>
        <v/>
      </c>
      <c r="R3646" s="41" t="str">
        <f>IFERROR(IF(K3646="handling and wharfage",SUM(P3646:Q3646),IF(OR(K3646="tank",K3646="car",K3646="boat"),INDEX(Rate!$B$4:$M$25,MATCH('Line&amp;Pheonix'!N3646,Rate!$A$4:$A$25,0),MATCH('Line&amp;Pheonix'!L3646,Rate!$B$3:$M$3,0))*O3646*0.8,INDEX(Rate!$B$4:$M$25,MATCH('Line&amp;Pheonix'!N3646,Rate!$A$4:$A$25,0),MATCH('Line&amp;Pheonix'!L3646,Rate!$B$3:$M$3,0))*O3646)),"")</f>
        <v/>
      </c>
      <c r="T3646" s="42" t="str">
        <f t="shared" si="178"/>
        <v/>
      </c>
    </row>
    <row r="3647" spans="16:20">
      <c r="P3647" s="41" t="str">
        <f t="shared" si="176"/>
        <v/>
      </c>
      <c r="Q3647" s="41" t="str">
        <f t="shared" si="177"/>
        <v/>
      </c>
      <c r="R3647" s="41" t="str">
        <f>IFERROR(IF(K3647="handling and wharfage",SUM(P3647:Q3647),IF(OR(K3647="tank",K3647="car",K3647="boat"),INDEX(Rate!$B$4:$M$25,MATCH('Line&amp;Pheonix'!N3647,Rate!$A$4:$A$25,0),MATCH('Line&amp;Pheonix'!L3647,Rate!$B$3:$M$3,0))*O3647*0.8,INDEX(Rate!$B$4:$M$25,MATCH('Line&amp;Pheonix'!N3647,Rate!$A$4:$A$25,0),MATCH('Line&amp;Pheonix'!L3647,Rate!$B$3:$M$3,0))*O3647)),"")</f>
        <v/>
      </c>
      <c r="T3647" s="42" t="str">
        <f t="shared" si="178"/>
        <v/>
      </c>
    </row>
    <row r="3648" spans="16:20">
      <c r="P3648" s="41" t="str">
        <f t="shared" si="176"/>
        <v/>
      </c>
      <c r="Q3648" s="41" t="str">
        <f t="shared" si="177"/>
        <v/>
      </c>
      <c r="R3648" s="41" t="str">
        <f>IFERROR(IF(K3648="handling and wharfage",SUM(P3648:Q3648),IF(OR(K3648="tank",K3648="car",K3648="boat"),INDEX(Rate!$B$4:$M$25,MATCH('Line&amp;Pheonix'!N3648,Rate!$A$4:$A$25,0),MATCH('Line&amp;Pheonix'!L3648,Rate!$B$3:$M$3,0))*O3648*0.8,INDEX(Rate!$B$4:$M$25,MATCH('Line&amp;Pheonix'!N3648,Rate!$A$4:$A$25,0),MATCH('Line&amp;Pheonix'!L3648,Rate!$B$3:$M$3,0))*O3648)),"")</f>
        <v/>
      </c>
      <c r="T3648" s="42" t="str">
        <f t="shared" si="178"/>
        <v/>
      </c>
    </row>
    <row r="3649" spans="16:20">
      <c r="P3649" s="41" t="str">
        <f t="shared" si="176"/>
        <v/>
      </c>
      <c r="Q3649" s="41" t="str">
        <f t="shared" si="177"/>
        <v/>
      </c>
      <c r="R3649" s="41" t="str">
        <f>IFERROR(IF(K3649="handling and wharfage",SUM(P3649:Q3649),IF(OR(K3649="tank",K3649="car",K3649="boat"),INDEX(Rate!$B$4:$M$25,MATCH('Line&amp;Pheonix'!N3649,Rate!$A$4:$A$25,0),MATCH('Line&amp;Pheonix'!L3649,Rate!$B$3:$M$3,0))*O3649*0.8,INDEX(Rate!$B$4:$M$25,MATCH('Line&amp;Pheonix'!N3649,Rate!$A$4:$A$25,0),MATCH('Line&amp;Pheonix'!L3649,Rate!$B$3:$M$3,0))*O3649)),"")</f>
        <v/>
      </c>
      <c r="T3649" s="42" t="str">
        <f t="shared" si="178"/>
        <v/>
      </c>
    </row>
    <row r="3650" spans="16:20">
      <c r="P3650" s="41" t="str">
        <f t="shared" si="176"/>
        <v/>
      </c>
      <c r="Q3650" s="41" t="str">
        <f t="shared" si="177"/>
        <v/>
      </c>
      <c r="R3650" s="41" t="str">
        <f>IFERROR(IF(K3650="handling and wharfage",SUM(P3650:Q3650),IF(OR(K3650="tank",K3650="car",K3650="boat"),INDEX(Rate!$B$4:$M$25,MATCH('Line&amp;Pheonix'!N3650,Rate!$A$4:$A$25,0),MATCH('Line&amp;Pheonix'!L3650,Rate!$B$3:$M$3,0))*O3650*0.8,INDEX(Rate!$B$4:$M$25,MATCH('Line&amp;Pheonix'!N3650,Rate!$A$4:$A$25,0),MATCH('Line&amp;Pheonix'!L3650,Rate!$B$3:$M$3,0))*O3650)),"")</f>
        <v/>
      </c>
      <c r="T3650" s="42" t="str">
        <f t="shared" si="178"/>
        <v/>
      </c>
    </row>
    <row r="3651" spans="16:20">
      <c r="P3651" s="41" t="str">
        <f t="shared" si="176"/>
        <v/>
      </c>
      <c r="Q3651" s="41" t="str">
        <f t="shared" si="177"/>
        <v/>
      </c>
      <c r="R3651" s="41" t="str">
        <f>IFERROR(IF(K3651="handling and wharfage",SUM(P3651:Q3651),IF(OR(K3651="tank",K3651="car",K3651="boat"),INDEX(Rate!$B$4:$M$25,MATCH('Line&amp;Pheonix'!N3651,Rate!$A$4:$A$25,0),MATCH('Line&amp;Pheonix'!L3651,Rate!$B$3:$M$3,0))*O3651*0.8,INDEX(Rate!$B$4:$M$25,MATCH('Line&amp;Pheonix'!N3651,Rate!$A$4:$A$25,0),MATCH('Line&amp;Pheonix'!L3651,Rate!$B$3:$M$3,0))*O3651)),"")</f>
        <v/>
      </c>
      <c r="T3651" s="42" t="str">
        <f t="shared" si="178"/>
        <v/>
      </c>
    </row>
    <row r="3652" spans="16:20">
      <c r="P3652" s="41" t="str">
        <f t="shared" si="176"/>
        <v/>
      </c>
      <c r="Q3652" s="41" t="str">
        <f t="shared" si="177"/>
        <v/>
      </c>
      <c r="R3652" s="41" t="str">
        <f>IFERROR(IF(K3652="handling and wharfage",SUM(P3652:Q3652),IF(OR(K3652="tank",K3652="car",K3652="boat"),INDEX(Rate!$B$4:$M$25,MATCH('Line&amp;Pheonix'!N3652,Rate!$A$4:$A$25,0),MATCH('Line&amp;Pheonix'!L3652,Rate!$B$3:$M$3,0))*O3652*0.8,INDEX(Rate!$B$4:$M$25,MATCH('Line&amp;Pheonix'!N3652,Rate!$A$4:$A$25,0),MATCH('Line&amp;Pheonix'!L3652,Rate!$B$3:$M$3,0))*O3652)),"")</f>
        <v/>
      </c>
      <c r="T3652" s="42" t="str">
        <f t="shared" si="178"/>
        <v/>
      </c>
    </row>
    <row r="3653" spans="16:20">
      <c r="P3653" s="41" t="str">
        <f t="shared" si="176"/>
        <v/>
      </c>
      <c r="Q3653" s="41" t="str">
        <f t="shared" si="177"/>
        <v/>
      </c>
      <c r="R3653" s="41" t="str">
        <f>IFERROR(IF(K3653="handling and wharfage",SUM(P3653:Q3653),IF(OR(K3653="tank",K3653="car",K3653="boat"),INDEX(Rate!$B$4:$M$25,MATCH('Line&amp;Pheonix'!N3653,Rate!$A$4:$A$25,0),MATCH('Line&amp;Pheonix'!L3653,Rate!$B$3:$M$3,0))*O3653*0.8,INDEX(Rate!$B$4:$M$25,MATCH('Line&amp;Pheonix'!N3653,Rate!$A$4:$A$25,0),MATCH('Line&amp;Pheonix'!L3653,Rate!$B$3:$M$3,0))*O3653)),"")</f>
        <v/>
      </c>
      <c r="T3653" s="42" t="str">
        <f t="shared" si="178"/>
        <v/>
      </c>
    </row>
    <row r="3654" spans="16:20">
      <c r="P3654" s="41" t="str">
        <f t="shared" si="176"/>
        <v/>
      </c>
      <c r="Q3654" s="41" t="str">
        <f t="shared" si="177"/>
        <v/>
      </c>
      <c r="R3654" s="41" t="str">
        <f>IFERROR(IF(K3654="handling and wharfage",SUM(P3654:Q3654),IF(OR(K3654="tank",K3654="car",K3654="boat"),INDEX(Rate!$B$4:$M$25,MATCH('Line&amp;Pheonix'!N3654,Rate!$A$4:$A$25,0),MATCH('Line&amp;Pheonix'!L3654,Rate!$B$3:$M$3,0))*O3654*0.8,INDEX(Rate!$B$4:$M$25,MATCH('Line&amp;Pheonix'!N3654,Rate!$A$4:$A$25,0),MATCH('Line&amp;Pheonix'!L3654,Rate!$B$3:$M$3,0))*O3654)),"")</f>
        <v/>
      </c>
      <c r="T3654" s="42" t="str">
        <f t="shared" si="178"/>
        <v/>
      </c>
    </row>
    <row r="3655" spans="16:20">
      <c r="P3655" s="41" t="str">
        <f t="shared" si="176"/>
        <v/>
      </c>
      <c r="Q3655" s="41" t="str">
        <f t="shared" si="177"/>
        <v/>
      </c>
      <c r="R3655" s="41" t="str">
        <f>IFERROR(IF(K3655="handling and wharfage",SUM(P3655:Q3655),IF(OR(K3655="tank",K3655="car",K3655="boat"),INDEX(Rate!$B$4:$M$25,MATCH('Line&amp;Pheonix'!N3655,Rate!$A$4:$A$25,0),MATCH('Line&amp;Pheonix'!L3655,Rate!$B$3:$M$3,0))*O3655*0.8,INDEX(Rate!$B$4:$M$25,MATCH('Line&amp;Pheonix'!N3655,Rate!$A$4:$A$25,0),MATCH('Line&amp;Pheonix'!L3655,Rate!$B$3:$M$3,0))*O3655)),"")</f>
        <v/>
      </c>
      <c r="T3655" s="42" t="str">
        <f t="shared" si="178"/>
        <v/>
      </c>
    </row>
    <row r="3656" spans="16:20">
      <c r="P3656" s="41" t="str">
        <f t="shared" si="176"/>
        <v/>
      </c>
      <c r="Q3656" s="41" t="str">
        <f t="shared" si="177"/>
        <v/>
      </c>
      <c r="R3656" s="41" t="str">
        <f>IFERROR(IF(K3656="handling and wharfage",SUM(P3656:Q3656),IF(OR(K3656="tank",K3656="car",K3656="boat"),INDEX(Rate!$B$4:$M$25,MATCH('Line&amp;Pheonix'!N3656,Rate!$A$4:$A$25,0),MATCH('Line&amp;Pheonix'!L3656,Rate!$B$3:$M$3,0))*O3656*0.8,INDEX(Rate!$B$4:$M$25,MATCH('Line&amp;Pheonix'!N3656,Rate!$A$4:$A$25,0),MATCH('Line&amp;Pheonix'!L3656,Rate!$B$3:$M$3,0))*O3656)),"")</f>
        <v/>
      </c>
      <c r="T3656" s="42" t="str">
        <f t="shared" si="178"/>
        <v/>
      </c>
    </row>
    <row r="3657" spans="16:20">
      <c r="P3657" s="41" t="str">
        <f t="shared" si="176"/>
        <v/>
      </c>
      <c r="Q3657" s="41" t="str">
        <f t="shared" si="177"/>
        <v/>
      </c>
      <c r="R3657" s="41" t="str">
        <f>IFERROR(IF(K3657="handling and wharfage",SUM(P3657:Q3657),IF(OR(K3657="tank",K3657="car",K3657="boat"),INDEX(Rate!$B$4:$M$25,MATCH('Line&amp;Pheonix'!N3657,Rate!$A$4:$A$25,0),MATCH('Line&amp;Pheonix'!L3657,Rate!$B$3:$M$3,0))*O3657*0.8,INDEX(Rate!$B$4:$M$25,MATCH('Line&amp;Pheonix'!N3657,Rate!$A$4:$A$25,0),MATCH('Line&amp;Pheonix'!L3657,Rate!$B$3:$M$3,0))*O3657)),"")</f>
        <v/>
      </c>
      <c r="T3657" s="42" t="str">
        <f t="shared" si="178"/>
        <v/>
      </c>
    </row>
    <row r="3658" spans="16:20">
      <c r="P3658" s="41" t="str">
        <f t="shared" si="176"/>
        <v/>
      </c>
      <c r="Q3658" s="41" t="str">
        <f t="shared" si="177"/>
        <v/>
      </c>
      <c r="R3658" s="41" t="str">
        <f>IFERROR(IF(K3658="handling and wharfage",SUM(P3658:Q3658),IF(OR(K3658="tank",K3658="car",K3658="boat"),INDEX(Rate!$B$4:$M$25,MATCH('Line&amp;Pheonix'!N3658,Rate!$A$4:$A$25,0),MATCH('Line&amp;Pheonix'!L3658,Rate!$B$3:$M$3,0))*O3658*0.8,INDEX(Rate!$B$4:$M$25,MATCH('Line&amp;Pheonix'!N3658,Rate!$A$4:$A$25,0),MATCH('Line&amp;Pheonix'!L3658,Rate!$B$3:$M$3,0))*O3658)),"")</f>
        <v/>
      </c>
      <c r="T3658" s="42" t="str">
        <f t="shared" si="178"/>
        <v/>
      </c>
    </row>
    <row r="3659" spans="16:20">
      <c r="P3659" s="41" t="str">
        <f t="shared" si="176"/>
        <v/>
      </c>
      <c r="Q3659" s="41" t="str">
        <f t="shared" si="177"/>
        <v/>
      </c>
      <c r="R3659" s="41" t="str">
        <f>IFERROR(IF(K3659="handling and wharfage",SUM(P3659:Q3659),IF(OR(K3659="tank",K3659="car",K3659="boat"),INDEX(Rate!$B$4:$M$25,MATCH('Line&amp;Pheonix'!N3659,Rate!$A$4:$A$25,0),MATCH('Line&amp;Pheonix'!L3659,Rate!$B$3:$M$3,0))*O3659*0.8,INDEX(Rate!$B$4:$M$25,MATCH('Line&amp;Pheonix'!N3659,Rate!$A$4:$A$25,0),MATCH('Line&amp;Pheonix'!L3659,Rate!$B$3:$M$3,0))*O3659)),"")</f>
        <v/>
      </c>
      <c r="T3659" s="42" t="str">
        <f t="shared" si="178"/>
        <v/>
      </c>
    </row>
    <row r="3660" spans="16:20">
      <c r="P3660" s="41" t="str">
        <f t="shared" si="176"/>
        <v/>
      </c>
      <c r="Q3660" s="41" t="str">
        <f t="shared" si="177"/>
        <v/>
      </c>
      <c r="R3660" s="41" t="str">
        <f>IFERROR(IF(K3660="handling and wharfage",SUM(P3660:Q3660),IF(OR(K3660="tank",K3660="car",K3660="boat"),INDEX(Rate!$B$4:$M$25,MATCH('Line&amp;Pheonix'!N3660,Rate!$A$4:$A$25,0),MATCH('Line&amp;Pheonix'!L3660,Rate!$B$3:$M$3,0))*O3660*0.8,INDEX(Rate!$B$4:$M$25,MATCH('Line&amp;Pheonix'!N3660,Rate!$A$4:$A$25,0),MATCH('Line&amp;Pheonix'!L3660,Rate!$B$3:$M$3,0))*O3660)),"")</f>
        <v/>
      </c>
      <c r="T3660" s="42" t="str">
        <f t="shared" si="178"/>
        <v/>
      </c>
    </row>
    <row r="3661" spans="16:20">
      <c r="P3661" s="41" t="str">
        <f t="shared" si="176"/>
        <v/>
      </c>
      <c r="Q3661" s="41" t="str">
        <f t="shared" si="177"/>
        <v/>
      </c>
      <c r="R3661" s="41" t="str">
        <f>IFERROR(IF(K3661="handling and wharfage",SUM(P3661:Q3661),IF(OR(K3661="tank",K3661="car",K3661="boat"),INDEX(Rate!$B$4:$M$25,MATCH('Line&amp;Pheonix'!N3661,Rate!$A$4:$A$25,0),MATCH('Line&amp;Pheonix'!L3661,Rate!$B$3:$M$3,0))*O3661*0.8,INDEX(Rate!$B$4:$M$25,MATCH('Line&amp;Pheonix'!N3661,Rate!$A$4:$A$25,0),MATCH('Line&amp;Pheonix'!L3661,Rate!$B$3:$M$3,0))*O3661)),"")</f>
        <v/>
      </c>
      <c r="T3661" s="42" t="str">
        <f t="shared" si="178"/>
        <v/>
      </c>
    </row>
    <row r="3662" spans="16:20">
      <c r="P3662" s="41" t="str">
        <f t="shared" si="176"/>
        <v/>
      </c>
      <c r="Q3662" s="41" t="str">
        <f t="shared" si="177"/>
        <v/>
      </c>
      <c r="R3662" s="41" t="str">
        <f>IFERROR(IF(K3662="handling and wharfage",SUM(P3662:Q3662),IF(OR(K3662="tank",K3662="car",K3662="boat"),INDEX(Rate!$B$4:$M$25,MATCH('Line&amp;Pheonix'!N3662,Rate!$A$4:$A$25,0),MATCH('Line&amp;Pheonix'!L3662,Rate!$B$3:$M$3,0))*O3662*0.8,INDEX(Rate!$B$4:$M$25,MATCH('Line&amp;Pheonix'!N3662,Rate!$A$4:$A$25,0),MATCH('Line&amp;Pheonix'!L3662,Rate!$B$3:$M$3,0))*O3662)),"")</f>
        <v/>
      </c>
      <c r="T3662" s="42" t="str">
        <f t="shared" si="178"/>
        <v/>
      </c>
    </row>
    <row r="3663" spans="16:20">
      <c r="P3663" s="41" t="str">
        <f t="shared" si="176"/>
        <v/>
      </c>
      <c r="Q3663" s="41" t="str">
        <f t="shared" si="177"/>
        <v/>
      </c>
      <c r="R3663" s="41" t="str">
        <f>IFERROR(IF(K3663="handling and wharfage",SUM(P3663:Q3663),IF(OR(K3663="tank",K3663="car",K3663="boat"),INDEX(Rate!$B$4:$M$25,MATCH('Line&amp;Pheonix'!N3663,Rate!$A$4:$A$25,0),MATCH('Line&amp;Pheonix'!L3663,Rate!$B$3:$M$3,0))*O3663*0.8,INDEX(Rate!$B$4:$M$25,MATCH('Line&amp;Pheonix'!N3663,Rate!$A$4:$A$25,0),MATCH('Line&amp;Pheonix'!L3663,Rate!$B$3:$M$3,0))*O3663)),"")</f>
        <v/>
      </c>
      <c r="T3663" s="42" t="str">
        <f t="shared" si="178"/>
        <v/>
      </c>
    </row>
    <row r="3664" spans="16:20">
      <c r="P3664" s="41" t="str">
        <f t="shared" si="176"/>
        <v/>
      </c>
      <c r="Q3664" s="41" t="str">
        <f t="shared" si="177"/>
        <v/>
      </c>
      <c r="R3664" s="41" t="str">
        <f>IFERROR(IF(K3664="handling and wharfage",SUM(P3664:Q3664),IF(OR(K3664="tank",K3664="car",K3664="boat"),INDEX(Rate!$B$4:$M$25,MATCH('Line&amp;Pheonix'!N3664,Rate!$A$4:$A$25,0),MATCH('Line&amp;Pheonix'!L3664,Rate!$B$3:$M$3,0))*O3664*0.8,INDEX(Rate!$B$4:$M$25,MATCH('Line&amp;Pheonix'!N3664,Rate!$A$4:$A$25,0),MATCH('Line&amp;Pheonix'!L3664,Rate!$B$3:$M$3,0))*O3664)),"")</f>
        <v/>
      </c>
      <c r="T3664" s="42" t="str">
        <f t="shared" si="178"/>
        <v/>
      </c>
    </row>
    <row r="3665" spans="16:20">
      <c r="P3665" s="41" t="str">
        <f t="shared" si="176"/>
        <v/>
      </c>
      <c r="Q3665" s="41" t="str">
        <f t="shared" si="177"/>
        <v/>
      </c>
      <c r="R3665" s="41" t="str">
        <f>IFERROR(IF(K3665="handling and wharfage",SUM(P3665:Q3665),IF(OR(K3665="tank",K3665="car",K3665="boat"),INDEX(Rate!$B$4:$M$25,MATCH('Line&amp;Pheonix'!N3665,Rate!$A$4:$A$25,0),MATCH('Line&amp;Pheonix'!L3665,Rate!$B$3:$M$3,0))*O3665*0.8,INDEX(Rate!$B$4:$M$25,MATCH('Line&amp;Pheonix'!N3665,Rate!$A$4:$A$25,0),MATCH('Line&amp;Pheonix'!L3665,Rate!$B$3:$M$3,0))*O3665)),"")</f>
        <v/>
      </c>
      <c r="T3665" s="42" t="str">
        <f t="shared" si="178"/>
        <v/>
      </c>
    </row>
    <row r="3666" spans="16:20">
      <c r="P3666" s="41" t="str">
        <f t="shared" si="176"/>
        <v/>
      </c>
      <c r="Q3666" s="41" t="str">
        <f t="shared" si="177"/>
        <v/>
      </c>
      <c r="R3666" s="41" t="str">
        <f>IFERROR(IF(K3666="handling and wharfage",SUM(P3666:Q3666),IF(OR(K3666="tank",K3666="car",K3666="boat"),INDEX(Rate!$B$4:$M$25,MATCH('Line&amp;Pheonix'!N3666,Rate!$A$4:$A$25,0),MATCH('Line&amp;Pheonix'!L3666,Rate!$B$3:$M$3,0))*O3666*0.8,INDEX(Rate!$B$4:$M$25,MATCH('Line&amp;Pheonix'!N3666,Rate!$A$4:$A$25,0),MATCH('Line&amp;Pheonix'!L3666,Rate!$B$3:$M$3,0))*O3666)),"")</f>
        <v/>
      </c>
      <c r="T3666" s="42" t="str">
        <f t="shared" si="178"/>
        <v/>
      </c>
    </row>
    <row r="3667" spans="16:20">
      <c r="P3667" s="41" t="str">
        <f t="shared" si="176"/>
        <v/>
      </c>
      <c r="Q3667" s="41" t="str">
        <f t="shared" si="177"/>
        <v/>
      </c>
      <c r="R3667" s="41" t="str">
        <f>IFERROR(IF(K3667="handling and wharfage",SUM(P3667:Q3667),IF(OR(K3667="tank",K3667="car",K3667="boat"),INDEX(Rate!$B$4:$M$25,MATCH('Line&amp;Pheonix'!N3667,Rate!$A$4:$A$25,0),MATCH('Line&amp;Pheonix'!L3667,Rate!$B$3:$M$3,0))*O3667*0.8,INDEX(Rate!$B$4:$M$25,MATCH('Line&amp;Pheonix'!N3667,Rate!$A$4:$A$25,0),MATCH('Line&amp;Pheonix'!L3667,Rate!$B$3:$M$3,0))*O3667)),"")</f>
        <v/>
      </c>
      <c r="T3667" s="42" t="str">
        <f t="shared" si="178"/>
        <v/>
      </c>
    </row>
    <row r="3668" spans="16:20">
      <c r="P3668" s="41" t="str">
        <f t="shared" si="176"/>
        <v/>
      </c>
      <c r="Q3668" s="41" t="str">
        <f t="shared" si="177"/>
        <v/>
      </c>
      <c r="R3668" s="41" t="str">
        <f>IFERROR(IF(K3668="handling and wharfage",SUM(P3668:Q3668),IF(OR(K3668="tank",K3668="car",K3668="boat"),INDEX(Rate!$B$4:$M$25,MATCH('Line&amp;Pheonix'!N3668,Rate!$A$4:$A$25,0),MATCH('Line&amp;Pheonix'!L3668,Rate!$B$3:$M$3,0))*O3668*0.8,INDEX(Rate!$B$4:$M$25,MATCH('Line&amp;Pheonix'!N3668,Rate!$A$4:$A$25,0),MATCH('Line&amp;Pheonix'!L3668,Rate!$B$3:$M$3,0))*O3668)),"")</f>
        <v/>
      </c>
      <c r="T3668" s="42" t="str">
        <f t="shared" si="178"/>
        <v/>
      </c>
    </row>
    <row r="3669" spans="16:20">
      <c r="P3669" s="41" t="str">
        <f t="shared" si="176"/>
        <v/>
      </c>
      <c r="Q3669" s="41" t="str">
        <f t="shared" si="177"/>
        <v/>
      </c>
      <c r="R3669" s="41" t="str">
        <f>IFERROR(IF(K3669="handling and wharfage",SUM(P3669:Q3669),IF(OR(K3669="tank",K3669="car",K3669="boat"),INDEX(Rate!$B$4:$M$25,MATCH('Line&amp;Pheonix'!N3669,Rate!$A$4:$A$25,0),MATCH('Line&amp;Pheonix'!L3669,Rate!$B$3:$M$3,0))*O3669*0.8,INDEX(Rate!$B$4:$M$25,MATCH('Line&amp;Pheonix'!N3669,Rate!$A$4:$A$25,0),MATCH('Line&amp;Pheonix'!L3669,Rate!$B$3:$M$3,0))*O3669)),"")</f>
        <v/>
      </c>
      <c r="T3669" s="42" t="str">
        <f t="shared" si="178"/>
        <v/>
      </c>
    </row>
    <row r="3670" spans="16:20">
      <c r="P3670" s="41" t="str">
        <f t="shared" si="176"/>
        <v/>
      </c>
      <c r="Q3670" s="41" t="str">
        <f t="shared" si="177"/>
        <v/>
      </c>
      <c r="R3670" s="41" t="str">
        <f>IFERROR(IF(K3670="handling and wharfage",SUM(P3670:Q3670),IF(OR(K3670="tank",K3670="car",K3670="boat"),INDEX(Rate!$B$4:$M$25,MATCH('Line&amp;Pheonix'!N3670,Rate!$A$4:$A$25,0),MATCH('Line&amp;Pheonix'!L3670,Rate!$B$3:$M$3,0))*O3670*0.8,INDEX(Rate!$B$4:$M$25,MATCH('Line&amp;Pheonix'!N3670,Rate!$A$4:$A$25,0),MATCH('Line&amp;Pheonix'!L3670,Rate!$B$3:$M$3,0))*O3670)),"")</f>
        <v/>
      </c>
      <c r="T3670" s="42" t="str">
        <f t="shared" si="178"/>
        <v/>
      </c>
    </row>
    <row r="3671" spans="16:20">
      <c r="P3671" s="41" t="str">
        <f t="shared" si="176"/>
        <v/>
      </c>
      <c r="Q3671" s="41" t="str">
        <f t="shared" si="177"/>
        <v/>
      </c>
      <c r="R3671" s="41" t="str">
        <f>IFERROR(IF(K3671="handling and wharfage",SUM(P3671:Q3671),IF(OR(K3671="tank",K3671="car",K3671="boat"),INDEX(Rate!$B$4:$M$25,MATCH('Line&amp;Pheonix'!N3671,Rate!$A$4:$A$25,0),MATCH('Line&amp;Pheonix'!L3671,Rate!$B$3:$M$3,0))*O3671*0.8,INDEX(Rate!$B$4:$M$25,MATCH('Line&amp;Pheonix'!N3671,Rate!$A$4:$A$25,0),MATCH('Line&amp;Pheonix'!L3671,Rate!$B$3:$M$3,0))*O3671)),"")</f>
        <v/>
      </c>
      <c r="T3671" s="42" t="str">
        <f t="shared" si="178"/>
        <v/>
      </c>
    </row>
    <row r="3672" spans="16:20">
      <c r="P3672" s="41" t="str">
        <f t="shared" si="176"/>
        <v/>
      </c>
      <c r="Q3672" s="41" t="str">
        <f t="shared" si="177"/>
        <v/>
      </c>
      <c r="R3672" s="41" t="str">
        <f>IFERROR(IF(K3672="handling and wharfage",SUM(P3672:Q3672),IF(OR(K3672="tank",K3672="car",K3672="boat"),INDEX(Rate!$B$4:$M$25,MATCH('Line&amp;Pheonix'!N3672,Rate!$A$4:$A$25,0),MATCH('Line&amp;Pheonix'!L3672,Rate!$B$3:$M$3,0))*O3672*0.8,INDEX(Rate!$B$4:$M$25,MATCH('Line&amp;Pheonix'!N3672,Rate!$A$4:$A$25,0),MATCH('Line&amp;Pheonix'!L3672,Rate!$B$3:$M$3,0))*O3672)),"")</f>
        <v/>
      </c>
      <c r="T3672" s="42" t="str">
        <f t="shared" si="178"/>
        <v/>
      </c>
    </row>
    <row r="3673" spans="16:20">
      <c r="P3673" s="41" t="str">
        <f t="shared" si="176"/>
        <v/>
      </c>
      <c r="Q3673" s="41" t="str">
        <f t="shared" si="177"/>
        <v/>
      </c>
      <c r="R3673" s="41" t="str">
        <f>IFERROR(IF(K3673="handling and wharfage",SUM(P3673:Q3673),IF(OR(K3673="tank",K3673="car",K3673="boat"),INDEX(Rate!$B$4:$M$25,MATCH('Line&amp;Pheonix'!N3673,Rate!$A$4:$A$25,0),MATCH('Line&amp;Pheonix'!L3673,Rate!$B$3:$M$3,0))*O3673*0.8,INDEX(Rate!$B$4:$M$25,MATCH('Line&amp;Pheonix'!N3673,Rate!$A$4:$A$25,0),MATCH('Line&amp;Pheonix'!L3673,Rate!$B$3:$M$3,0))*O3673)),"")</f>
        <v/>
      </c>
      <c r="T3673" s="42" t="str">
        <f t="shared" si="178"/>
        <v/>
      </c>
    </row>
    <row r="3674" spans="16:20">
      <c r="P3674" s="41" t="str">
        <f t="shared" si="176"/>
        <v/>
      </c>
      <c r="Q3674" s="41" t="str">
        <f t="shared" si="177"/>
        <v/>
      </c>
      <c r="R3674" s="41" t="str">
        <f>IFERROR(IF(K3674="handling and wharfage",SUM(P3674:Q3674),IF(OR(K3674="tank",K3674="car",K3674="boat"),INDEX(Rate!$B$4:$M$25,MATCH('Line&amp;Pheonix'!N3674,Rate!$A$4:$A$25,0),MATCH('Line&amp;Pheonix'!L3674,Rate!$B$3:$M$3,0))*O3674*0.8,INDEX(Rate!$B$4:$M$25,MATCH('Line&amp;Pheonix'!N3674,Rate!$A$4:$A$25,0),MATCH('Line&amp;Pheonix'!L3674,Rate!$B$3:$M$3,0))*O3674)),"")</f>
        <v/>
      </c>
      <c r="T3674" s="42" t="str">
        <f t="shared" si="178"/>
        <v/>
      </c>
    </row>
    <row r="3675" spans="16:20">
      <c r="P3675" s="41" t="str">
        <f t="shared" si="176"/>
        <v/>
      </c>
      <c r="Q3675" s="41" t="str">
        <f t="shared" si="177"/>
        <v/>
      </c>
      <c r="R3675" s="41" t="str">
        <f>IFERROR(IF(K3675="handling and wharfage",SUM(P3675:Q3675),IF(OR(K3675="tank",K3675="car",K3675="boat"),INDEX(Rate!$B$4:$M$25,MATCH('Line&amp;Pheonix'!N3675,Rate!$A$4:$A$25,0),MATCH('Line&amp;Pheonix'!L3675,Rate!$B$3:$M$3,0))*O3675*0.8,INDEX(Rate!$B$4:$M$25,MATCH('Line&amp;Pheonix'!N3675,Rate!$A$4:$A$25,0),MATCH('Line&amp;Pheonix'!L3675,Rate!$B$3:$M$3,0))*O3675)),"")</f>
        <v/>
      </c>
      <c r="T3675" s="42" t="str">
        <f t="shared" si="178"/>
        <v/>
      </c>
    </row>
    <row r="3676" spans="16:20">
      <c r="P3676" s="41" t="str">
        <f t="shared" si="176"/>
        <v/>
      </c>
      <c r="Q3676" s="41" t="str">
        <f t="shared" si="177"/>
        <v/>
      </c>
      <c r="R3676" s="41" t="str">
        <f>IFERROR(IF(K3676="handling and wharfage",SUM(P3676:Q3676),IF(OR(K3676="tank",K3676="car",K3676="boat"),INDEX(Rate!$B$4:$M$25,MATCH('Line&amp;Pheonix'!N3676,Rate!$A$4:$A$25,0),MATCH('Line&amp;Pheonix'!L3676,Rate!$B$3:$M$3,0))*O3676*0.8,INDEX(Rate!$B$4:$M$25,MATCH('Line&amp;Pheonix'!N3676,Rate!$A$4:$A$25,0),MATCH('Line&amp;Pheonix'!L3676,Rate!$B$3:$M$3,0))*O3676)),"")</f>
        <v/>
      </c>
      <c r="T3676" s="42" t="str">
        <f t="shared" si="178"/>
        <v/>
      </c>
    </row>
    <row r="3677" spans="16:20">
      <c r="P3677" s="41" t="str">
        <f t="shared" si="176"/>
        <v/>
      </c>
      <c r="Q3677" s="41" t="str">
        <f t="shared" si="177"/>
        <v/>
      </c>
      <c r="R3677" s="41" t="str">
        <f>IFERROR(IF(K3677="handling and wharfage",SUM(P3677:Q3677),IF(OR(K3677="tank",K3677="car",K3677="boat"),INDEX(Rate!$B$4:$M$25,MATCH('Line&amp;Pheonix'!N3677,Rate!$A$4:$A$25,0),MATCH('Line&amp;Pheonix'!L3677,Rate!$B$3:$M$3,0))*O3677*0.8,INDEX(Rate!$B$4:$M$25,MATCH('Line&amp;Pheonix'!N3677,Rate!$A$4:$A$25,0),MATCH('Line&amp;Pheonix'!L3677,Rate!$B$3:$M$3,0))*O3677)),"")</f>
        <v/>
      </c>
      <c r="T3677" s="42" t="str">
        <f t="shared" si="178"/>
        <v/>
      </c>
    </row>
    <row r="3678" spans="16:20">
      <c r="P3678" s="41" t="str">
        <f t="shared" si="176"/>
        <v/>
      </c>
      <c r="Q3678" s="41" t="str">
        <f t="shared" si="177"/>
        <v/>
      </c>
      <c r="R3678" s="41" t="str">
        <f>IFERROR(IF(K3678="handling and wharfage",SUM(P3678:Q3678),IF(OR(K3678="tank",K3678="car",K3678="boat"),INDEX(Rate!$B$4:$M$25,MATCH('Line&amp;Pheonix'!N3678,Rate!$A$4:$A$25,0),MATCH('Line&amp;Pheonix'!L3678,Rate!$B$3:$M$3,0))*O3678*0.8,INDEX(Rate!$B$4:$M$25,MATCH('Line&amp;Pheonix'!N3678,Rate!$A$4:$A$25,0),MATCH('Line&amp;Pheonix'!L3678,Rate!$B$3:$M$3,0))*O3678)),"")</f>
        <v/>
      </c>
      <c r="T3678" s="42" t="str">
        <f t="shared" si="178"/>
        <v/>
      </c>
    </row>
    <row r="3679" spans="16:20">
      <c r="P3679" s="41" t="str">
        <f t="shared" si="176"/>
        <v/>
      </c>
      <c r="Q3679" s="41" t="str">
        <f t="shared" si="177"/>
        <v/>
      </c>
      <c r="R3679" s="41" t="str">
        <f>IFERROR(IF(K3679="handling and wharfage",SUM(P3679:Q3679),IF(OR(K3679="tank",K3679="car",K3679="boat"),INDEX(Rate!$B$4:$M$25,MATCH('Line&amp;Pheonix'!N3679,Rate!$A$4:$A$25,0),MATCH('Line&amp;Pheonix'!L3679,Rate!$B$3:$M$3,0))*O3679*0.8,INDEX(Rate!$B$4:$M$25,MATCH('Line&amp;Pheonix'!N3679,Rate!$A$4:$A$25,0),MATCH('Line&amp;Pheonix'!L3679,Rate!$B$3:$M$3,0))*O3679)),"")</f>
        <v/>
      </c>
      <c r="T3679" s="42" t="str">
        <f t="shared" si="178"/>
        <v/>
      </c>
    </row>
    <row r="3680" spans="16:20">
      <c r="P3680" s="41" t="str">
        <f t="shared" si="176"/>
        <v/>
      </c>
      <c r="Q3680" s="41" t="str">
        <f t="shared" si="177"/>
        <v/>
      </c>
      <c r="R3680" s="41" t="str">
        <f>IFERROR(IF(K3680="handling and wharfage",SUM(P3680:Q3680),IF(OR(K3680="tank",K3680="car",K3680="boat"),INDEX(Rate!$B$4:$M$25,MATCH('Line&amp;Pheonix'!N3680,Rate!$A$4:$A$25,0),MATCH('Line&amp;Pheonix'!L3680,Rate!$B$3:$M$3,0))*O3680*0.8,INDEX(Rate!$B$4:$M$25,MATCH('Line&amp;Pheonix'!N3680,Rate!$A$4:$A$25,0),MATCH('Line&amp;Pheonix'!L3680,Rate!$B$3:$M$3,0))*O3680)),"")</f>
        <v/>
      </c>
      <c r="T3680" s="42" t="str">
        <f t="shared" si="178"/>
        <v/>
      </c>
    </row>
    <row r="3681" spans="16:20">
      <c r="P3681" s="41" t="str">
        <f t="shared" si="176"/>
        <v/>
      </c>
      <c r="Q3681" s="41" t="str">
        <f t="shared" si="177"/>
        <v/>
      </c>
      <c r="R3681" s="41" t="str">
        <f>IFERROR(IF(K3681="handling and wharfage",SUM(P3681:Q3681),IF(OR(K3681="tank",K3681="car",K3681="boat"),INDEX(Rate!$B$4:$M$25,MATCH('Line&amp;Pheonix'!N3681,Rate!$A$4:$A$25,0),MATCH('Line&amp;Pheonix'!L3681,Rate!$B$3:$M$3,0))*O3681*0.8,INDEX(Rate!$B$4:$M$25,MATCH('Line&amp;Pheonix'!N3681,Rate!$A$4:$A$25,0),MATCH('Line&amp;Pheonix'!L3681,Rate!$B$3:$M$3,0))*O3681)),"")</f>
        <v/>
      </c>
      <c r="T3681" s="42" t="str">
        <f t="shared" si="178"/>
        <v/>
      </c>
    </row>
    <row r="3682" spans="16:20">
      <c r="P3682" s="41" t="str">
        <f t="shared" si="176"/>
        <v/>
      </c>
      <c r="Q3682" s="41" t="str">
        <f t="shared" si="177"/>
        <v/>
      </c>
      <c r="R3682" s="41" t="str">
        <f>IFERROR(IF(K3682="handling and wharfage",SUM(P3682:Q3682),IF(OR(K3682="tank",K3682="car",K3682="boat"),INDEX(Rate!$B$4:$M$25,MATCH('Line&amp;Pheonix'!N3682,Rate!$A$4:$A$25,0),MATCH('Line&amp;Pheonix'!L3682,Rate!$B$3:$M$3,0))*O3682*0.8,INDEX(Rate!$B$4:$M$25,MATCH('Line&amp;Pheonix'!N3682,Rate!$A$4:$A$25,0),MATCH('Line&amp;Pheonix'!L3682,Rate!$B$3:$M$3,0))*O3682)),"")</f>
        <v/>
      </c>
      <c r="T3682" s="42" t="str">
        <f t="shared" si="178"/>
        <v/>
      </c>
    </row>
    <row r="3683" spans="16:20">
      <c r="P3683" s="41" t="str">
        <f t="shared" si="176"/>
        <v/>
      </c>
      <c r="Q3683" s="41" t="str">
        <f t="shared" si="177"/>
        <v/>
      </c>
      <c r="R3683" s="41" t="str">
        <f>IFERROR(IF(K3683="handling and wharfage",SUM(P3683:Q3683),IF(OR(K3683="tank",K3683="car",K3683="boat"),INDEX(Rate!$B$4:$M$25,MATCH('Line&amp;Pheonix'!N3683,Rate!$A$4:$A$25,0),MATCH('Line&amp;Pheonix'!L3683,Rate!$B$3:$M$3,0))*O3683*0.8,INDEX(Rate!$B$4:$M$25,MATCH('Line&amp;Pheonix'!N3683,Rate!$A$4:$A$25,0),MATCH('Line&amp;Pheonix'!L3683,Rate!$B$3:$M$3,0))*O3683)),"")</f>
        <v/>
      </c>
      <c r="T3683" s="42" t="str">
        <f t="shared" si="178"/>
        <v/>
      </c>
    </row>
    <row r="3684" spans="16:20">
      <c r="P3684" s="41" t="str">
        <f t="shared" si="176"/>
        <v/>
      </c>
      <c r="Q3684" s="41" t="str">
        <f t="shared" si="177"/>
        <v/>
      </c>
      <c r="R3684" s="41" t="str">
        <f>IFERROR(IF(K3684="handling and wharfage",SUM(P3684:Q3684),IF(OR(K3684="tank",K3684="car",K3684="boat"),INDEX(Rate!$B$4:$M$25,MATCH('Line&amp;Pheonix'!N3684,Rate!$A$4:$A$25,0),MATCH('Line&amp;Pheonix'!L3684,Rate!$B$3:$M$3,0))*O3684*0.8,INDEX(Rate!$B$4:$M$25,MATCH('Line&amp;Pheonix'!N3684,Rate!$A$4:$A$25,0),MATCH('Line&amp;Pheonix'!L3684,Rate!$B$3:$M$3,0))*O3684)),"")</f>
        <v/>
      </c>
      <c r="T3684" s="42" t="str">
        <f t="shared" si="178"/>
        <v/>
      </c>
    </row>
    <row r="3685" spans="16:20">
      <c r="P3685" s="41" t="str">
        <f t="shared" si="176"/>
        <v/>
      </c>
      <c r="Q3685" s="41" t="str">
        <f t="shared" si="177"/>
        <v/>
      </c>
      <c r="R3685" s="41" t="str">
        <f>IFERROR(IF(K3685="handling and wharfage",SUM(P3685:Q3685),IF(OR(K3685="tank",K3685="car",K3685="boat"),INDEX(Rate!$B$4:$M$25,MATCH('Line&amp;Pheonix'!N3685,Rate!$A$4:$A$25,0),MATCH('Line&amp;Pheonix'!L3685,Rate!$B$3:$M$3,0))*O3685*0.8,INDEX(Rate!$B$4:$M$25,MATCH('Line&amp;Pheonix'!N3685,Rate!$A$4:$A$25,0),MATCH('Line&amp;Pheonix'!L3685,Rate!$B$3:$M$3,0))*O3685)),"")</f>
        <v/>
      </c>
      <c r="T3685" s="42" t="str">
        <f t="shared" si="178"/>
        <v/>
      </c>
    </row>
    <row r="3686" spans="16:20">
      <c r="P3686" s="41" t="str">
        <f t="shared" si="176"/>
        <v/>
      </c>
      <c r="Q3686" s="41" t="str">
        <f t="shared" si="177"/>
        <v/>
      </c>
      <c r="R3686" s="41" t="str">
        <f>IFERROR(IF(K3686="handling and wharfage",SUM(P3686:Q3686),IF(OR(K3686="tank",K3686="car",K3686="boat"),INDEX(Rate!$B$4:$M$25,MATCH('Line&amp;Pheonix'!N3686,Rate!$A$4:$A$25,0),MATCH('Line&amp;Pheonix'!L3686,Rate!$B$3:$M$3,0))*O3686*0.8,INDEX(Rate!$B$4:$M$25,MATCH('Line&amp;Pheonix'!N3686,Rate!$A$4:$A$25,0),MATCH('Line&amp;Pheonix'!L3686,Rate!$B$3:$M$3,0))*O3686)),"")</f>
        <v/>
      </c>
      <c r="T3686" s="42" t="str">
        <f t="shared" si="178"/>
        <v/>
      </c>
    </row>
    <row r="3687" spans="16:20">
      <c r="P3687" s="41" t="str">
        <f t="shared" si="176"/>
        <v/>
      </c>
      <c r="Q3687" s="41" t="str">
        <f t="shared" si="177"/>
        <v/>
      </c>
      <c r="R3687" s="41" t="str">
        <f>IFERROR(IF(K3687="handling and wharfage",SUM(P3687:Q3687),IF(OR(K3687="tank",K3687="car",K3687="boat"),INDEX(Rate!$B$4:$M$25,MATCH('Line&amp;Pheonix'!N3687,Rate!$A$4:$A$25,0),MATCH('Line&amp;Pheonix'!L3687,Rate!$B$3:$M$3,0))*O3687*0.8,INDEX(Rate!$B$4:$M$25,MATCH('Line&amp;Pheonix'!N3687,Rate!$A$4:$A$25,0),MATCH('Line&amp;Pheonix'!L3687,Rate!$B$3:$M$3,0))*O3687)),"")</f>
        <v/>
      </c>
      <c r="T3687" s="42" t="str">
        <f t="shared" si="178"/>
        <v/>
      </c>
    </row>
    <row r="3688" spans="16:20">
      <c r="P3688" s="41" t="str">
        <f t="shared" si="176"/>
        <v/>
      </c>
      <c r="Q3688" s="41" t="str">
        <f t="shared" si="177"/>
        <v/>
      </c>
      <c r="R3688" s="41" t="str">
        <f>IFERROR(IF(K3688="handling and wharfage",SUM(P3688:Q3688),IF(OR(K3688="tank",K3688="car",K3688="boat"),INDEX(Rate!$B$4:$M$25,MATCH('Line&amp;Pheonix'!N3688,Rate!$A$4:$A$25,0),MATCH('Line&amp;Pheonix'!L3688,Rate!$B$3:$M$3,0))*O3688*0.8,INDEX(Rate!$B$4:$M$25,MATCH('Line&amp;Pheonix'!N3688,Rate!$A$4:$A$25,0),MATCH('Line&amp;Pheonix'!L3688,Rate!$B$3:$M$3,0))*O3688)),"")</f>
        <v/>
      </c>
      <c r="T3688" s="42" t="str">
        <f t="shared" si="178"/>
        <v/>
      </c>
    </row>
    <row r="3689" spans="16:20">
      <c r="P3689" s="41" t="str">
        <f t="shared" si="176"/>
        <v/>
      </c>
      <c r="Q3689" s="41" t="str">
        <f t="shared" si="177"/>
        <v/>
      </c>
      <c r="R3689" s="41" t="str">
        <f>IFERROR(IF(K3689="handling and wharfage",SUM(P3689:Q3689),IF(OR(K3689="tank",K3689="car",K3689="boat"),INDEX(Rate!$B$4:$M$25,MATCH('Line&amp;Pheonix'!N3689,Rate!$A$4:$A$25,0),MATCH('Line&amp;Pheonix'!L3689,Rate!$B$3:$M$3,0))*O3689*0.8,INDEX(Rate!$B$4:$M$25,MATCH('Line&amp;Pheonix'!N3689,Rate!$A$4:$A$25,0),MATCH('Line&amp;Pheonix'!L3689,Rate!$B$3:$M$3,0))*O3689)),"")</f>
        <v/>
      </c>
      <c r="T3689" s="42" t="str">
        <f t="shared" si="178"/>
        <v/>
      </c>
    </row>
    <row r="3690" spans="16:20">
      <c r="P3690" s="41" t="str">
        <f t="shared" si="176"/>
        <v/>
      </c>
      <c r="Q3690" s="41" t="str">
        <f t="shared" si="177"/>
        <v/>
      </c>
      <c r="R3690" s="41" t="str">
        <f>IFERROR(IF(K3690="handling and wharfage",SUM(P3690:Q3690),IF(OR(K3690="tank",K3690="car",K3690="boat"),INDEX(Rate!$B$4:$M$25,MATCH('Line&amp;Pheonix'!N3690,Rate!$A$4:$A$25,0),MATCH('Line&amp;Pheonix'!L3690,Rate!$B$3:$M$3,0))*O3690*0.8,INDEX(Rate!$B$4:$M$25,MATCH('Line&amp;Pheonix'!N3690,Rate!$A$4:$A$25,0),MATCH('Line&amp;Pheonix'!L3690,Rate!$B$3:$M$3,0))*O3690)),"")</f>
        <v/>
      </c>
      <c r="T3690" s="42" t="str">
        <f t="shared" si="178"/>
        <v/>
      </c>
    </row>
    <row r="3691" spans="16:20">
      <c r="P3691" s="41" t="str">
        <f t="shared" si="176"/>
        <v/>
      </c>
      <c r="Q3691" s="41" t="str">
        <f t="shared" si="177"/>
        <v/>
      </c>
      <c r="R3691" s="41" t="str">
        <f>IFERROR(IF(K3691="handling and wharfage",SUM(P3691:Q3691),IF(OR(K3691="tank",K3691="car",K3691="boat"),INDEX(Rate!$B$4:$M$25,MATCH('Line&amp;Pheonix'!N3691,Rate!$A$4:$A$25,0),MATCH('Line&amp;Pheonix'!L3691,Rate!$B$3:$M$3,0))*O3691*0.8,INDEX(Rate!$B$4:$M$25,MATCH('Line&amp;Pheonix'!N3691,Rate!$A$4:$A$25,0),MATCH('Line&amp;Pheonix'!L3691,Rate!$B$3:$M$3,0))*O3691)),"")</f>
        <v/>
      </c>
      <c r="T3691" s="42" t="str">
        <f t="shared" si="178"/>
        <v/>
      </c>
    </row>
    <row r="3692" spans="16:20">
      <c r="P3692" s="41" t="str">
        <f t="shared" si="176"/>
        <v/>
      </c>
      <c r="Q3692" s="41" t="str">
        <f t="shared" si="177"/>
        <v/>
      </c>
      <c r="R3692" s="41" t="str">
        <f>IFERROR(IF(K3692="handling and wharfage",SUM(P3692:Q3692),IF(OR(K3692="tank",K3692="car",K3692="boat"),INDEX(Rate!$B$4:$M$25,MATCH('Line&amp;Pheonix'!N3692,Rate!$A$4:$A$25,0),MATCH('Line&amp;Pheonix'!L3692,Rate!$B$3:$M$3,0))*O3692*0.8,INDEX(Rate!$B$4:$M$25,MATCH('Line&amp;Pheonix'!N3692,Rate!$A$4:$A$25,0),MATCH('Line&amp;Pheonix'!L3692,Rate!$B$3:$M$3,0))*O3692)),"")</f>
        <v/>
      </c>
      <c r="T3692" s="42" t="str">
        <f t="shared" si="178"/>
        <v/>
      </c>
    </row>
    <row r="3693" spans="16:20">
      <c r="P3693" s="41" t="str">
        <f t="shared" si="176"/>
        <v/>
      </c>
      <c r="Q3693" s="41" t="str">
        <f t="shared" si="177"/>
        <v/>
      </c>
      <c r="R3693" s="41" t="str">
        <f>IFERROR(IF(K3693="handling and wharfage",SUM(P3693:Q3693),IF(OR(K3693="tank",K3693="car",K3693="boat"),INDEX(Rate!$B$4:$M$25,MATCH('Line&amp;Pheonix'!N3693,Rate!$A$4:$A$25,0),MATCH('Line&amp;Pheonix'!L3693,Rate!$B$3:$M$3,0))*O3693*0.8,INDEX(Rate!$B$4:$M$25,MATCH('Line&amp;Pheonix'!N3693,Rate!$A$4:$A$25,0),MATCH('Line&amp;Pheonix'!L3693,Rate!$B$3:$M$3,0))*O3693)),"")</f>
        <v/>
      </c>
      <c r="T3693" s="42" t="str">
        <f t="shared" si="178"/>
        <v/>
      </c>
    </row>
    <row r="3694" spans="16:20">
      <c r="P3694" s="41" t="str">
        <f t="shared" si="176"/>
        <v/>
      </c>
      <c r="Q3694" s="41" t="str">
        <f t="shared" si="177"/>
        <v/>
      </c>
      <c r="R3694" s="41" t="str">
        <f>IFERROR(IF(K3694="handling and wharfage",SUM(P3694:Q3694),IF(OR(K3694="tank",K3694="car",K3694="boat"),INDEX(Rate!$B$4:$M$25,MATCH('Line&amp;Pheonix'!N3694,Rate!$A$4:$A$25,0),MATCH('Line&amp;Pheonix'!L3694,Rate!$B$3:$M$3,0))*O3694*0.8,INDEX(Rate!$B$4:$M$25,MATCH('Line&amp;Pheonix'!N3694,Rate!$A$4:$A$25,0),MATCH('Line&amp;Pheonix'!L3694,Rate!$B$3:$M$3,0))*O3694)),"")</f>
        <v/>
      </c>
      <c r="T3694" s="42" t="str">
        <f t="shared" si="178"/>
        <v/>
      </c>
    </row>
    <row r="3695" spans="16:20">
      <c r="P3695" s="41" t="str">
        <f t="shared" si="176"/>
        <v/>
      </c>
      <c r="Q3695" s="41" t="str">
        <f t="shared" si="177"/>
        <v/>
      </c>
      <c r="R3695" s="41" t="str">
        <f>IFERROR(IF(K3695="handling and wharfage",SUM(P3695:Q3695),IF(OR(K3695="tank",K3695="car",K3695="boat"),INDEX(Rate!$B$4:$M$25,MATCH('Line&amp;Pheonix'!N3695,Rate!$A$4:$A$25,0),MATCH('Line&amp;Pheonix'!L3695,Rate!$B$3:$M$3,0))*O3695*0.8,INDEX(Rate!$B$4:$M$25,MATCH('Line&amp;Pheonix'!N3695,Rate!$A$4:$A$25,0),MATCH('Line&amp;Pheonix'!L3695,Rate!$B$3:$M$3,0))*O3695)),"")</f>
        <v/>
      </c>
      <c r="T3695" s="42" t="str">
        <f t="shared" si="178"/>
        <v/>
      </c>
    </row>
    <row r="3696" spans="16:20">
      <c r="P3696" s="41" t="str">
        <f t="shared" si="176"/>
        <v/>
      </c>
      <c r="Q3696" s="41" t="str">
        <f t="shared" si="177"/>
        <v/>
      </c>
      <c r="R3696" s="41" t="str">
        <f>IFERROR(IF(K3696="handling and wharfage",SUM(P3696:Q3696),IF(OR(K3696="tank",K3696="car",K3696="boat"),INDEX(Rate!$B$4:$M$25,MATCH('Line&amp;Pheonix'!N3696,Rate!$A$4:$A$25,0),MATCH('Line&amp;Pheonix'!L3696,Rate!$B$3:$M$3,0))*O3696*0.8,INDEX(Rate!$B$4:$M$25,MATCH('Line&amp;Pheonix'!N3696,Rate!$A$4:$A$25,0),MATCH('Line&amp;Pheonix'!L3696,Rate!$B$3:$M$3,0))*O3696)),"")</f>
        <v/>
      </c>
      <c r="T3696" s="42" t="str">
        <f t="shared" si="178"/>
        <v/>
      </c>
    </row>
    <row r="3697" spans="16:20">
      <c r="P3697" s="41" t="str">
        <f t="shared" si="176"/>
        <v/>
      </c>
      <c r="Q3697" s="41" t="str">
        <f t="shared" si="177"/>
        <v/>
      </c>
      <c r="R3697" s="41" t="str">
        <f>IFERROR(IF(K3697="handling and wharfage",SUM(P3697:Q3697),IF(OR(K3697="tank",K3697="car",K3697="boat"),INDEX(Rate!$B$4:$M$25,MATCH('Line&amp;Pheonix'!N3697,Rate!$A$4:$A$25,0),MATCH('Line&amp;Pheonix'!L3697,Rate!$B$3:$M$3,0))*O3697*0.8,INDEX(Rate!$B$4:$M$25,MATCH('Line&amp;Pheonix'!N3697,Rate!$A$4:$A$25,0),MATCH('Line&amp;Pheonix'!L3697,Rate!$B$3:$M$3,0))*O3697)),"")</f>
        <v/>
      </c>
      <c r="T3697" s="42" t="str">
        <f t="shared" si="178"/>
        <v/>
      </c>
    </row>
    <row r="3698" spans="16:20">
      <c r="P3698" s="41" t="str">
        <f t="shared" ref="P3698:P3761" si="179">IF(OR(K3698="handling and wharfage",K3698="rau handling and wharfage"),O3698*42.1,"")</f>
        <v/>
      </c>
      <c r="Q3698" s="41" t="str">
        <f t="shared" ref="Q3698:Q3761" si="180">IF(K3698&lt;&gt;"handling and wharfage","",O3698*3.5)</f>
        <v/>
      </c>
      <c r="R3698" s="41" t="str">
        <f>IFERROR(IF(K3698="handling and wharfage",SUM(P3698:Q3698),IF(OR(K3698="tank",K3698="car",K3698="boat"),INDEX(Rate!$B$4:$M$25,MATCH('Line&amp;Pheonix'!N3698,Rate!$A$4:$A$25,0),MATCH('Line&amp;Pheonix'!L3698,Rate!$B$3:$M$3,0))*O3698*0.8,INDEX(Rate!$B$4:$M$25,MATCH('Line&amp;Pheonix'!N3698,Rate!$A$4:$A$25,0),MATCH('Line&amp;Pheonix'!L3698,Rate!$B$3:$M$3,0))*O3698)),"")</f>
        <v/>
      </c>
      <c r="T3698" s="42" t="str">
        <f t="shared" ref="T3698:T3761" si="181">IF(ISBLANK(K3698),"",IF(K3698&lt;&gt;"handling and wharfage","F0070000061A","E31180000331"))</f>
        <v/>
      </c>
    </row>
    <row r="3699" spans="16:20">
      <c r="P3699" s="41" t="str">
        <f t="shared" si="179"/>
        <v/>
      </c>
      <c r="Q3699" s="41" t="str">
        <f t="shared" si="180"/>
        <v/>
      </c>
      <c r="R3699" s="41" t="str">
        <f>IFERROR(IF(K3699="handling and wharfage",SUM(P3699:Q3699),IF(OR(K3699="tank",K3699="car",K3699="boat"),INDEX(Rate!$B$4:$M$25,MATCH('Line&amp;Pheonix'!N3699,Rate!$A$4:$A$25,0),MATCH('Line&amp;Pheonix'!L3699,Rate!$B$3:$M$3,0))*O3699*0.8,INDEX(Rate!$B$4:$M$25,MATCH('Line&amp;Pheonix'!N3699,Rate!$A$4:$A$25,0),MATCH('Line&amp;Pheonix'!L3699,Rate!$B$3:$M$3,0))*O3699)),"")</f>
        <v/>
      </c>
      <c r="T3699" s="42" t="str">
        <f t="shared" si="181"/>
        <v/>
      </c>
    </row>
    <row r="3700" spans="16:20">
      <c r="P3700" s="41" t="str">
        <f t="shared" si="179"/>
        <v/>
      </c>
      <c r="Q3700" s="41" t="str">
        <f t="shared" si="180"/>
        <v/>
      </c>
      <c r="R3700" s="41" t="str">
        <f>IFERROR(IF(K3700="handling and wharfage",SUM(P3700:Q3700),IF(OR(K3700="tank",K3700="car",K3700="boat"),INDEX(Rate!$B$4:$M$25,MATCH('Line&amp;Pheonix'!N3700,Rate!$A$4:$A$25,0),MATCH('Line&amp;Pheonix'!L3700,Rate!$B$3:$M$3,0))*O3700*0.8,INDEX(Rate!$B$4:$M$25,MATCH('Line&amp;Pheonix'!N3700,Rate!$A$4:$A$25,0),MATCH('Line&amp;Pheonix'!L3700,Rate!$B$3:$M$3,0))*O3700)),"")</f>
        <v/>
      </c>
      <c r="T3700" s="42" t="str">
        <f t="shared" si="181"/>
        <v/>
      </c>
    </row>
    <row r="3701" spans="16:20">
      <c r="P3701" s="41" t="str">
        <f t="shared" si="179"/>
        <v/>
      </c>
      <c r="Q3701" s="41" t="str">
        <f t="shared" si="180"/>
        <v/>
      </c>
      <c r="R3701" s="41" t="str">
        <f>IFERROR(IF(K3701="handling and wharfage",SUM(P3701:Q3701),IF(OR(K3701="tank",K3701="car",K3701="boat"),INDEX(Rate!$B$4:$M$25,MATCH('Line&amp;Pheonix'!N3701,Rate!$A$4:$A$25,0),MATCH('Line&amp;Pheonix'!L3701,Rate!$B$3:$M$3,0))*O3701*0.8,INDEX(Rate!$B$4:$M$25,MATCH('Line&amp;Pheonix'!N3701,Rate!$A$4:$A$25,0),MATCH('Line&amp;Pheonix'!L3701,Rate!$B$3:$M$3,0))*O3701)),"")</f>
        <v/>
      </c>
      <c r="T3701" s="42" t="str">
        <f t="shared" si="181"/>
        <v/>
      </c>
    </row>
    <row r="3702" spans="16:20">
      <c r="P3702" s="41" t="str">
        <f t="shared" si="179"/>
        <v/>
      </c>
      <c r="Q3702" s="41" t="str">
        <f t="shared" si="180"/>
        <v/>
      </c>
      <c r="R3702" s="41" t="str">
        <f>IFERROR(IF(K3702="handling and wharfage",SUM(P3702:Q3702),IF(OR(K3702="tank",K3702="car",K3702="boat"),INDEX(Rate!$B$4:$M$25,MATCH('Line&amp;Pheonix'!N3702,Rate!$A$4:$A$25,0),MATCH('Line&amp;Pheonix'!L3702,Rate!$B$3:$M$3,0))*O3702*0.8,INDEX(Rate!$B$4:$M$25,MATCH('Line&amp;Pheonix'!N3702,Rate!$A$4:$A$25,0),MATCH('Line&amp;Pheonix'!L3702,Rate!$B$3:$M$3,0))*O3702)),"")</f>
        <v/>
      </c>
      <c r="T3702" s="42" t="str">
        <f t="shared" si="181"/>
        <v/>
      </c>
    </row>
    <row r="3703" spans="16:20">
      <c r="P3703" s="41" t="str">
        <f t="shared" si="179"/>
        <v/>
      </c>
      <c r="Q3703" s="41" t="str">
        <f t="shared" si="180"/>
        <v/>
      </c>
      <c r="R3703" s="41" t="str">
        <f>IFERROR(IF(K3703="handling and wharfage",SUM(P3703:Q3703),IF(OR(K3703="tank",K3703="car",K3703="boat"),INDEX(Rate!$B$4:$M$25,MATCH('Line&amp;Pheonix'!N3703,Rate!$A$4:$A$25,0),MATCH('Line&amp;Pheonix'!L3703,Rate!$B$3:$M$3,0))*O3703*0.8,INDEX(Rate!$B$4:$M$25,MATCH('Line&amp;Pheonix'!N3703,Rate!$A$4:$A$25,0),MATCH('Line&amp;Pheonix'!L3703,Rate!$B$3:$M$3,0))*O3703)),"")</f>
        <v/>
      </c>
      <c r="T3703" s="42" t="str">
        <f t="shared" si="181"/>
        <v/>
      </c>
    </row>
    <row r="3704" spans="16:20">
      <c r="P3704" s="41" t="str">
        <f t="shared" si="179"/>
        <v/>
      </c>
      <c r="Q3704" s="41" t="str">
        <f t="shared" si="180"/>
        <v/>
      </c>
      <c r="R3704" s="41" t="str">
        <f>IFERROR(IF(K3704="handling and wharfage",SUM(P3704:Q3704),IF(OR(K3704="tank",K3704="car",K3704="boat"),INDEX(Rate!$B$4:$M$25,MATCH('Line&amp;Pheonix'!N3704,Rate!$A$4:$A$25,0),MATCH('Line&amp;Pheonix'!L3704,Rate!$B$3:$M$3,0))*O3704*0.8,INDEX(Rate!$B$4:$M$25,MATCH('Line&amp;Pheonix'!N3704,Rate!$A$4:$A$25,0),MATCH('Line&amp;Pheonix'!L3704,Rate!$B$3:$M$3,0))*O3704)),"")</f>
        <v/>
      </c>
      <c r="T3704" s="42" t="str">
        <f t="shared" si="181"/>
        <v/>
      </c>
    </row>
    <row r="3705" spans="16:20">
      <c r="P3705" s="41" t="str">
        <f t="shared" si="179"/>
        <v/>
      </c>
      <c r="Q3705" s="41" t="str">
        <f t="shared" si="180"/>
        <v/>
      </c>
      <c r="R3705" s="41" t="str">
        <f>IFERROR(IF(K3705="handling and wharfage",SUM(P3705:Q3705),IF(OR(K3705="tank",K3705="car",K3705="boat"),INDEX(Rate!$B$4:$M$25,MATCH('Line&amp;Pheonix'!N3705,Rate!$A$4:$A$25,0),MATCH('Line&amp;Pheonix'!L3705,Rate!$B$3:$M$3,0))*O3705*0.8,INDEX(Rate!$B$4:$M$25,MATCH('Line&amp;Pheonix'!N3705,Rate!$A$4:$A$25,0),MATCH('Line&amp;Pheonix'!L3705,Rate!$B$3:$M$3,0))*O3705)),"")</f>
        <v/>
      </c>
      <c r="T3705" s="42" t="str">
        <f t="shared" si="181"/>
        <v/>
      </c>
    </row>
    <row r="3706" spans="16:20">
      <c r="P3706" s="41" t="str">
        <f t="shared" si="179"/>
        <v/>
      </c>
      <c r="Q3706" s="41" t="str">
        <f t="shared" si="180"/>
        <v/>
      </c>
      <c r="R3706" s="41" t="str">
        <f>IFERROR(IF(K3706="handling and wharfage",SUM(P3706:Q3706),IF(OR(K3706="tank",K3706="car",K3706="boat"),INDEX(Rate!$B$4:$M$25,MATCH('Line&amp;Pheonix'!N3706,Rate!$A$4:$A$25,0),MATCH('Line&amp;Pheonix'!L3706,Rate!$B$3:$M$3,0))*O3706*0.8,INDEX(Rate!$B$4:$M$25,MATCH('Line&amp;Pheonix'!N3706,Rate!$A$4:$A$25,0),MATCH('Line&amp;Pheonix'!L3706,Rate!$B$3:$M$3,0))*O3706)),"")</f>
        <v/>
      </c>
      <c r="T3706" s="42" t="str">
        <f t="shared" si="181"/>
        <v/>
      </c>
    </row>
    <row r="3707" spans="16:20">
      <c r="P3707" s="41" t="str">
        <f t="shared" si="179"/>
        <v/>
      </c>
      <c r="Q3707" s="41" t="str">
        <f t="shared" si="180"/>
        <v/>
      </c>
      <c r="R3707" s="41" t="str">
        <f>IFERROR(IF(K3707="handling and wharfage",SUM(P3707:Q3707),IF(OR(K3707="tank",K3707="car",K3707="boat"),INDEX(Rate!$B$4:$M$25,MATCH('Line&amp;Pheonix'!N3707,Rate!$A$4:$A$25,0),MATCH('Line&amp;Pheonix'!L3707,Rate!$B$3:$M$3,0))*O3707*0.8,INDEX(Rate!$B$4:$M$25,MATCH('Line&amp;Pheonix'!N3707,Rate!$A$4:$A$25,0),MATCH('Line&amp;Pheonix'!L3707,Rate!$B$3:$M$3,0))*O3707)),"")</f>
        <v/>
      </c>
      <c r="T3707" s="42" t="str">
        <f t="shared" si="181"/>
        <v/>
      </c>
    </row>
    <row r="3708" spans="16:20">
      <c r="P3708" s="41" t="str">
        <f t="shared" si="179"/>
        <v/>
      </c>
      <c r="Q3708" s="41" t="str">
        <f t="shared" si="180"/>
        <v/>
      </c>
      <c r="R3708" s="41" t="str">
        <f>IFERROR(IF(K3708="handling and wharfage",SUM(P3708:Q3708),IF(OR(K3708="tank",K3708="car",K3708="boat"),INDEX(Rate!$B$4:$M$25,MATCH('Line&amp;Pheonix'!N3708,Rate!$A$4:$A$25,0),MATCH('Line&amp;Pheonix'!L3708,Rate!$B$3:$M$3,0))*O3708*0.8,INDEX(Rate!$B$4:$M$25,MATCH('Line&amp;Pheonix'!N3708,Rate!$A$4:$A$25,0),MATCH('Line&amp;Pheonix'!L3708,Rate!$B$3:$M$3,0))*O3708)),"")</f>
        <v/>
      </c>
      <c r="T3708" s="42" t="str">
        <f t="shared" si="181"/>
        <v/>
      </c>
    </row>
    <row r="3709" spans="16:20">
      <c r="P3709" s="41" t="str">
        <f t="shared" si="179"/>
        <v/>
      </c>
      <c r="Q3709" s="41" t="str">
        <f t="shared" si="180"/>
        <v/>
      </c>
      <c r="R3709" s="41" t="str">
        <f>IFERROR(IF(K3709="handling and wharfage",SUM(P3709:Q3709),IF(OR(K3709="tank",K3709="car",K3709="boat"),INDEX(Rate!$B$4:$M$25,MATCH('Line&amp;Pheonix'!N3709,Rate!$A$4:$A$25,0),MATCH('Line&amp;Pheonix'!L3709,Rate!$B$3:$M$3,0))*O3709*0.8,INDEX(Rate!$B$4:$M$25,MATCH('Line&amp;Pheonix'!N3709,Rate!$A$4:$A$25,0),MATCH('Line&amp;Pheonix'!L3709,Rate!$B$3:$M$3,0))*O3709)),"")</f>
        <v/>
      </c>
      <c r="T3709" s="42" t="str">
        <f t="shared" si="181"/>
        <v/>
      </c>
    </row>
    <row r="3710" spans="16:20">
      <c r="P3710" s="41" t="str">
        <f t="shared" si="179"/>
        <v/>
      </c>
      <c r="Q3710" s="41" t="str">
        <f t="shared" si="180"/>
        <v/>
      </c>
      <c r="R3710" s="41" t="str">
        <f>IFERROR(IF(K3710="handling and wharfage",SUM(P3710:Q3710),IF(OR(K3710="tank",K3710="car",K3710="boat"),INDEX(Rate!$B$4:$M$25,MATCH('Line&amp;Pheonix'!N3710,Rate!$A$4:$A$25,0),MATCH('Line&amp;Pheonix'!L3710,Rate!$B$3:$M$3,0))*O3710*0.8,INDEX(Rate!$B$4:$M$25,MATCH('Line&amp;Pheonix'!N3710,Rate!$A$4:$A$25,0),MATCH('Line&amp;Pheonix'!L3710,Rate!$B$3:$M$3,0))*O3710)),"")</f>
        <v/>
      </c>
      <c r="T3710" s="42" t="str">
        <f t="shared" si="181"/>
        <v/>
      </c>
    </row>
    <row r="3711" spans="16:20">
      <c r="P3711" s="41" t="str">
        <f t="shared" si="179"/>
        <v/>
      </c>
      <c r="Q3711" s="41" t="str">
        <f t="shared" si="180"/>
        <v/>
      </c>
      <c r="R3711" s="41" t="str">
        <f>IFERROR(IF(K3711="handling and wharfage",SUM(P3711:Q3711),IF(OR(K3711="tank",K3711="car",K3711="boat"),INDEX(Rate!$B$4:$M$25,MATCH('Line&amp;Pheonix'!N3711,Rate!$A$4:$A$25,0),MATCH('Line&amp;Pheonix'!L3711,Rate!$B$3:$M$3,0))*O3711*0.8,INDEX(Rate!$B$4:$M$25,MATCH('Line&amp;Pheonix'!N3711,Rate!$A$4:$A$25,0),MATCH('Line&amp;Pheonix'!L3711,Rate!$B$3:$M$3,0))*O3711)),"")</f>
        <v/>
      </c>
      <c r="T3711" s="42" t="str">
        <f t="shared" si="181"/>
        <v/>
      </c>
    </row>
    <row r="3712" spans="16:20">
      <c r="P3712" s="41" t="str">
        <f t="shared" si="179"/>
        <v/>
      </c>
      <c r="Q3712" s="41" t="str">
        <f t="shared" si="180"/>
        <v/>
      </c>
      <c r="R3712" s="41" t="str">
        <f>IFERROR(IF(K3712="handling and wharfage",SUM(P3712:Q3712),IF(OR(K3712="tank",K3712="car",K3712="boat"),INDEX(Rate!$B$4:$M$25,MATCH('Line&amp;Pheonix'!N3712,Rate!$A$4:$A$25,0),MATCH('Line&amp;Pheonix'!L3712,Rate!$B$3:$M$3,0))*O3712*0.8,INDEX(Rate!$B$4:$M$25,MATCH('Line&amp;Pheonix'!N3712,Rate!$A$4:$A$25,0),MATCH('Line&amp;Pheonix'!L3712,Rate!$B$3:$M$3,0))*O3712)),"")</f>
        <v/>
      </c>
      <c r="T3712" s="42" t="str">
        <f t="shared" si="181"/>
        <v/>
      </c>
    </row>
    <row r="3713" spans="16:20">
      <c r="P3713" s="41" t="str">
        <f t="shared" si="179"/>
        <v/>
      </c>
      <c r="Q3713" s="41" t="str">
        <f t="shared" si="180"/>
        <v/>
      </c>
      <c r="R3713" s="41" t="str">
        <f>IFERROR(IF(K3713="handling and wharfage",SUM(P3713:Q3713),IF(OR(K3713="tank",K3713="car",K3713="boat"),INDEX(Rate!$B$4:$M$25,MATCH('Line&amp;Pheonix'!N3713,Rate!$A$4:$A$25,0),MATCH('Line&amp;Pheonix'!L3713,Rate!$B$3:$M$3,0))*O3713*0.8,INDEX(Rate!$B$4:$M$25,MATCH('Line&amp;Pheonix'!N3713,Rate!$A$4:$A$25,0),MATCH('Line&amp;Pheonix'!L3713,Rate!$B$3:$M$3,0))*O3713)),"")</f>
        <v/>
      </c>
      <c r="T3713" s="42" t="str">
        <f t="shared" si="181"/>
        <v/>
      </c>
    </row>
    <row r="3714" spans="16:20">
      <c r="P3714" s="41" t="str">
        <f t="shared" si="179"/>
        <v/>
      </c>
      <c r="Q3714" s="41" t="str">
        <f t="shared" si="180"/>
        <v/>
      </c>
      <c r="R3714" s="41" t="str">
        <f>IFERROR(IF(K3714="handling and wharfage",SUM(P3714:Q3714),IF(OR(K3714="tank",K3714="car",K3714="boat"),INDEX(Rate!$B$4:$M$25,MATCH('Line&amp;Pheonix'!N3714,Rate!$A$4:$A$25,0),MATCH('Line&amp;Pheonix'!L3714,Rate!$B$3:$M$3,0))*O3714*0.8,INDEX(Rate!$B$4:$M$25,MATCH('Line&amp;Pheonix'!N3714,Rate!$A$4:$A$25,0),MATCH('Line&amp;Pheonix'!L3714,Rate!$B$3:$M$3,0))*O3714)),"")</f>
        <v/>
      </c>
      <c r="T3714" s="42" t="str">
        <f t="shared" si="181"/>
        <v/>
      </c>
    </row>
    <row r="3715" spans="16:20">
      <c r="P3715" s="41" t="str">
        <f t="shared" si="179"/>
        <v/>
      </c>
      <c r="Q3715" s="41" t="str">
        <f t="shared" si="180"/>
        <v/>
      </c>
      <c r="R3715" s="41" t="str">
        <f>IFERROR(IF(K3715="handling and wharfage",SUM(P3715:Q3715),IF(OR(K3715="tank",K3715="car",K3715="boat"),INDEX(Rate!$B$4:$M$25,MATCH('Line&amp;Pheonix'!N3715,Rate!$A$4:$A$25,0),MATCH('Line&amp;Pheonix'!L3715,Rate!$B$3:$M$3,0))*O3715*0.8,INDEX(Rate!$B$4:$M$25,MATCH('Line&amp;Pheonix'!N3715,Rate!$A$4:$A$25,0),MATCH('Line&amp;Pheonix'!L3715,Rate!$B$3:$M$3,0))*O3715)),"")</f>
        <v/>
      </c>
      <c r="T3715" s="42" t="str">
        <f t="shared" si="181"/>
        <v/>
      </c>
    </row>
    <row r="3716" spans="16:20">
      <c r="P3716" s="41" t="str">
        <f t="shared" si="179"/>
        <v/>
      </c>
      <c r="Q3716" s="41" t="str">
        <f t="shared" si="180"/>
        <v/>
      </c>
      <c r="R3716" s="41" t="str">
        <f>IFERROR(IF(K3716="handling and wharfage",SUM(P3716:Q3716),IF(OR(K3716="tank",K3716="car",K3716="boat"),INDEX(Rate!$B$4:$M$25,MATCH('Line&amp;Pheonix'!N3716,Rate!$A$4:$A$25,0),MATCH('Line&amp;Pheonix'!L3716,Rate!$B$3:$M$3,0))*O3716*0.8,INDEX(Rate!$B$4:$M$25,MATCH('Line&amp;Pheonix'!N3716,Rate!$A$4:$A$25,0),MATCH('Line&amp;Pheonix'!L3716,Rate!$B$3:$M$3,0))*O3716)),"")</f>
        <v/>
      </c>
      <c r="T3716" s="42" t="str">
        <f t="shared" si="181"/>
        <v/>
      </c>
    </row>
    <row r="3717" spans="16:20">
      <c r="P3717" s="41" t="str">
        <f t="shared" si="179"/>
        <v/>
      </c>
      <c r="Q3717" s="41" t="str">
        <f t="shared" si="180"/>
        <v/>
      </c>
      <c r="R3717" s="41" t="str">
        <f>IFERROR(IF(K3717="handling and wharfage",SUM(P3717:Q3717),IF(OR(K3717="tank",K3717="car",K3717="boat"),INDEX(Rate!$B$4:$M$25,MATCH('Line&amp;Pheonix'!N3717,Rate!$A$4:$A$25,0),MATCH('Line&amp;Pheonix'!L3717,Rate!$B$3:$M$3,0))*O3717*0.8,INDEX(Rate!$B$4:$M$25,MATCH('Line&amp;Pheonix'!N3717,Rate!$A$4:$A$25,0),MATCH('Line&amp;Pheonix'!L3717,Rate!$B$3:$M$3,0))*O3717)),"")</f>
        <v/>
      </c>
      <c r="T3717" s="42" t="str">
        <f t="shared" si="181"/>
        <v/>
      </c>
    </row>
    <row r="3718" spans="16:20">
      <c r="P3718" s="41" t="str">
        <f t="shared" si="179"/>
        <v/>
      </c>
      <c r="Q3718" s="41" t="str">
        <f t="shared" si="180"/>
        <v/>
      </c>
      <c r="R3718" s="41" t="str">
        <f>IFERROR(IF(K3718="handling and wharfage",SUM(P3718:Q3718),IF(OR(K3718="tank",K3718="car",K3718="boat"),INDEX(Rate!$B$4:$M$25,MATCH('Line&amp;Pheonix'!N3718,Rate!$A$4:$A$25,0),MATCH('Line&amp;Pheonix'!L3718,Rate!$B$3:$M$3,0))*O3718*0.8,INDEX(Rate!$B$4:$M$25,MATCH('Line&amp;Pheonix'!N3718,Rate!$A$4:$A$25,0),MATCH('Line&amp;Pheonix'!L3718,Rate!$B$3:$M$3,0))*O3718)),"")</f>
        <v/>
      </c>
      <c r="T3718" s="42" t="str">
        <f t="shared" si="181"/>
        <v/>
      </c>
    </row>
    <row r="3719" spans="16:20">
      <c r="P3719" s="41" t="str">
        <f t="shared" si="179"/>
        <v/>
      </c>
      <c r="Q3719" s="41" t="str">
        <f t="shared" si="180"/>
        <v/>
      </c>
      <c r="R3719" s="41" t="str">
        <f>IFERROR(IF(K3719="handling and wharfage",SUM(P3719:Q3719),IF(OR(K3719="tank",K3719="car",K3719="boat"),INDEX(Rate!$B$4:$M$25,MATCH('Line&amp;Pheonix'!N3719,Rate!$A$4:$A$25,0),MATCH('Line&amp;Pheonix'!L3719,Rate!$B$3:$M$3,0))*O3719*0.8,INDEX(Rate!$B$4:$M$25,MATCH('Line&amp;Pheonix'!N3719,Rate!$A$4:$A$25,0),MATCH('Line&amp;Pheonix'!L3719,Rate!$B$3:$M$3,0))*O3719)),"")</f>
        <v/>
      </c>
      <c r="T3719" s="42" t="str">
        <f t="shared" si="181"/>
        <v/>
      </c>
    </row>
    <row r="3720" spans="16:20">
      <c r="P3720" s="41" t="str">
        <f t="shared" si="179"/>
        <v/>
      </c>
      <c r="Q3720" s="41" t="str">
        <f t="shared" si="180"/>
        <v/>
      </c>
      <c r="R3720" s="41" t="str">
        <f>IFERROR(IF(K3720="handling and wharfage",SUM(P3720:Q3720),IF(OR(K3720="tank",K3720="car",K3720="boat"),INDEX(Rate!$B$4:$M$25,MATCH('Line&amp;Pheonix'!N3720,Rate!$A$4:$A$25,0),MATCH('Line&amp;Pheonix'!L3720,Rate!$B$3:$M$3,0))*O3720*0.8,INDEX(Rate!$B$4:$M$25,MATCH('Line&amp;Pheonix'!N3720,Rate!$A$4:$A$25,0),MATCH('Line&amp;Pheonix'!L3720,Rate!$B$3:$M$3,0))*O3720)),"")</f>
        <v/>
      </c>
      <c r="T3720" s="42" t="str">
        <f t="shared" si="181"/>
        <v/>
      </c>
    </row>
    <row r="3721" spans="16:20">
      <c r="P3721" s="41" t="str">
        <f t="shared" si="179"/>
        <v/>
      </c>
      <c r="Q3721" s="41" t="str">
        <f t="shared" si="180"/>
        <v/>
      </c>
      <c r="R3721" s="41" t="str">
        <f>IFERROR(IF(K3721="handling and wharfage",SUM(P3721:Q3721),IF(OR(K3721="tank",K3721="car",K3721="boat"),INDEX(Rate!$B$4:$M$25,MATCH('Line&amp;Pheonix'!N3721,Rate!$A$4:$A$25,0),MATCH('Line&amp;Pheonix'!L3721,Rate!$B$3:$M$3,0))*O3721*0.8,INDEX(Rate!$B$4:$M$25,MATCH('Line&amp;Pheonix'!N3721,Rate!$A$4:$A$25,0),MATCH('Line&amp;Pheonix'!L3721,Rate!$B$3:$M$3,0))*O3721)),"")</f>
        <v/>
      </c>
      <c r="T3721" s="42" t="str">
        <f t="shared" si="181"/>
        <v/>
      </c>
    </row>
    <row r="3722" spans="16:20">
      <c r="P3722" s="41" t="str">
        <f t="shared" si="179"/>
        <v/>
      </c>
      <c r="Q3722" s="41" t="str">
        <f t="shared" si="180"/>
        <v/>
      </c>
      <c r="R3722" s="41" t="str">
        <f>IFERROR(IF(K3722="handling and wharfage",SUM(P3722:Q3722),IF(OR(K3722="tank",K3722="car",K3722="boat"),INDEX(Rate!$B$4:$M$25,MATCH('Line&amp;Pheonix'!N3722,Rate!$A$4:$A$25,0),MATCH('Line&amp;Pheonix'!L3722,Rate!$B$3:$M$3,0))*O3722*0.8,INDEX(Rate!$B$4:$M$25,MATCH('Line&amp;Pheonix'!N3722,Rate!$A$4:$A$25,0),MATCH('Line&amp;Pheonix'!L3722,Rate!$B$3:$M$3,0))*O3722)),"")</f>
        <v/>
      </c>
      <c r="T3722" s="42" t="str">
        <f t="shared" si="181"/>
        <v/>
      </c>
    </row>
    <row r="3723" spans="16:20">
      <c r="P3723" s="41" t="str">
        <f t="shared" si="179"/>
        <v/>
      </c>
      <c r="Q3723" s="41" t="str">
        <f t="shared" si="180"/>
        <v/>
      </c>
      <c r="R3723" s="41" t="str">
        <f>IFERROR(IF(K3723="handling and wharfage",SUM(P3723:Q3723),IF(OR(K3723="tank",K3723="car",K3723="boat"),INDEX(Rate!$B$4:$M$25,MATCH('Line&amp;Pheonix'!N3723,Rate!$A$4:$A$25,0),MATCH('Line&amp;Pheonix'!L3723,Rate!$B$3:$M$3,0))*O3723*0.8,INDEX(Rate!$B$4:$M$25,MATCH('Line&amp;Pheonix'!N3723,Rate!$A$4:$A$25,0),MATCH('Line&amp;Pheonix'!L3723,Rate!$B$3:$M$3,0))*O3723)),"")</f>
        <v/>
      </c>
      <c r="T3723" s="42" t="str">
        <f t="shared" si="181"/>
        <v/>
      </c>
    </row>
    <row r="3724" spans="16:20">
      <c r="P3724" s="41" t="str">
        <f t="shared" si="179"/>
        <v/>
      </c>
      <c r="Q3724" s="41" t="str">
        <f t="shared" si="180"/>
        <v/>
      </c>
      <c r="R3724" s="41" t="str">
        <f>IFERROR(IF(K3724="handling and wharfage",SUM(P3724:Q3724),IF(OR(K3724="tank",K3724="car",K3724="boat"),INDEX(Rate!$B$4:$M$25,MATCH('Line&amp;Pheonix'!N3724,Rate!$A$4:$A$25,0),MATCH('Line&amp;Pheonix'!L3724,Rate!$B$3:$M$3,0))*O3724*0.8,INDEX(Rate!$B$4:$M$25,MATCH('Line&amp;Pheonix'!N3724,Rate!$A$4:$A$25,0),MATCH('Line&amp;Pheonix'!L3724,Rate!$B$3:$M$3,0))*O3724)),"")</f>
        <v/>
      </c>
      <c r="T3724" s="42" t="str">
        <f t="shared" si="181"/>
        <v/>
      </c>
    </row>
    <row r="3725" spans="16:20">
      <c r="P3725" s="41" t="str">
        <f t="shared" si="179"/>
        <v/>
      </c>
      <c r="Q3725" s="41" t="str">
        <f t="shared" si="180"/>
        <v/>
      </c>
      <c r="R3725" s="41" t="str">
        <f>IFERROR(IF(K3725="handling and wharfage",SUM(P3725:Q3725),IF(OR(K3725="tank",K3725="car",K3725="boat"),INDEX(Rate!$B$4:$M$25,MATCH('Line&amp;Pheonix'!N3725,Rate!$A$4:$A$25,0),MATCH('Line&amp;Pheonix'!L3725,Rate!$B$3:$M$3,0))*O3725*0.8,INDEX(Rate!$B$4:$M$25,MATCH('Line&amp;Pheonix'!N3725,Rate!$A$4:$A$25,0),MATCH('Line&amp;Pheonix'!L3725,Rate!$B$3:$M$3,0))*O3725)),"")</f>
        <v/>
      </c>
      <c r="T3725" s="42" t="str">
        <f t="shared" si="181"/>
        <v/>
      </c>
    </row>
    <row r="3726" spans="16:20">
      <c r="P3726" s="41" t="str">
        <f t="shared" si="179"/>
        <v/>
      </c>
      <c r="Q3726" s="41" t="str">
        <f t="shared" si="180"/>
        <v/>
      </c>
      <c r="R3726" s="41" t="str">
        <f>IFERROR(IF(K3726="handling and wharfage",SUM(P3726:Q3726),IF(OR(K3726="tank",K3726="car",K3726="boat"),INDEX(Rate!$B$4:$M$25,MATCH('Line&amp;Pheonix'!N3726,Rate!$A$4:$A$25,0),MATCH('Line&amp;Pheonix'!L3726,Rate!$B$3:$M$3,0))*O3726*0.8,INDEX(Rate!$B$4:$M$25,MATCH('Line&amp;Pheonix'!N3726,Rate!$A$4:$A$25,0),MATCH('Line&amp;Pheonix'!L3726,Rate!$B$3:$M$3,0))*O3726)),"")</f>
        <v/>
      </c>
      <c r="T3726" s="42" t="str">
        <f t="shared" si="181"/>
        <v/>
      </c>
    </row>
    <row r="3727" spans="16:20">
      <c r="P3727" s="41" t="str">
        <f t="shared" si="179"/>
        <v/>
      </c>
      <c r="Q3727" s="41" t="str">
        <f t="shared" si="180"/>
        <v/>
      </c>
      <c r="R3727" s="41" t="str">
        <f>IFERROR(IF(K3727="handling and wharfage",SUM(P3727:Q3727),IF(OR(K3727="tank",K3727="car",K3727="boat"),INDEX(Rate!$B$4:$M$25,MATCH('Line&amp;Pheonix'!N3727,Rate!$A$4:$A$25,0),MATCH('Line&amp;Pheonix'!L3727,Rate!$B$3:$M$3,0))*O3727*0.8,INDEX(Rate!$B$4:$M$25,MATCH('Line&amp;Pheonix'!N3727,Rate!$A$4:$A$25,0),MATCH('Line&amp;Pheonix'!L3727,Rate!$B$3:$M$3,0))*O3727)),"")</f>
        <v/>
      </c>
      <c r="T3727" s="42" t="str">
        <f t="shared" si="181"/>
        <v/>
      </c>
    </row>
    <row r="3728" spans="16:20">
      <c r="P3728" s="41" t="str">
        <f t="shared" si="179"/>
        <v/>
      </c>
      <c r="Q3728" s="41" t="str">
        <f t="shared" si="180"/>
        <v/>
      </c>
      <c r="R3728" s="41" t="str">
        <f>IFERROR(IF(K3728="handling and wharfage",SUM(P3728:Q3728),IF(OR(K3728="tank",K3728="car",K3728="boat"),INDEX(Rate!$B$4:$M$25,MATCH('Line&amp;Pheonix'!N3728,Rate!$A$4:$A$25,0),MATCH('Line&amp;Pheonix'!L3728,Rate!$B$3:$M$3,0))*O3728*0.8,INDEX(Rate!$B$4:$M$25,MATCH('Line&amp;Pheonix'!N3728,Rate!$A$4:$A$25,0),MATCH('Line&amp;Pheonix'!L3728,Rate!$B$3:$M$3,0))*O3728)),"")</f>
        <v/>
      </c>
      <c r="T3728" s="42" t="str">
        <f t="shared" si="181"/>
        <v/>
      </c>
    </row>
    <row r="3729" spans="16:20">
      <c r="P3729" s="41" t="str">
        <f t="shared" si="179"/>
        <v/>
      </c>
      <c r="Q3729" s="41" t="str">
        <f t="shared" si="180"/>
        <v/>
      </c>
      <c r="R3729" s="41" t="str">
        <f>IFERROR(IF(K3729="handling and wharfage",SUM(P3729:Q3729),IF(OR(K3729="tank",K3729="car",K3729="boat"),INDEX(Rate!$B$4:$M$25,MATCH('Line&amp;Pheonix'!N3729,Rate!$A$4:$A$25,0),MATCH('Line&amp;Pheonix'!L3729,Rate!$B$3:$M$3,0))*O3729*0.8,INDEX(Rate!$B$4:$M$25,MATCH('Line&amp;Pheonix'!N3729,Rate!$A$4:$A$25,0),MATCH('Line&amp;Pheonix'!L3729,Rate!$B$3:$M$3,0))*O3729)),"")</f>
        <v/>
      </c>
      <c r="T3729" s="42" t="str">
        <f t="shared" si="181"/>
        <v/>
      </c>
    </row>
    <row r="3730" spans="16:20">
      <c r="P3730" s="41" t="str">
        <f t="shared" si="179"/>
        <v/>
      </c>
      <c r="Q3730" s="41" t="str">
        <f t="shared" si="180"/>
        <v/>
      </c>
      <c r="R3730" s="41" t="str">
        <f>IFERROR(IF(K3730="handling and wharfage",SUM(P3730:Q3730),IF(OR(K3730="tank",K3730="car",K3730="boat"),INDEX(Rate!$B$4:$M$25,MATCH('Line&amp;Pheonix'!N3730,Rate!$A$4:$A$25,0),MATCH('Line&amp;Pheonix'!L3730,Rate!$B$3:$M$3,0))*O3730*0.8,INDEX(Rate!$B$4:$M$25,MATCH('Line&amp;Pheonix'!N3730,Rate!$A$4:$A$25,0),MATCH('Line&amp;Pheonix'!L3730,Rate!$B$3:$M$3,0))*O3730)),"")</f>
        <v/>
      </c>
      <c r="T3730" s="42" t="str">
        <f t="shared" si="181"/>
        <v/>
      </c>
    </row>
    <row r="3731" spans="16:20">
      <c r="P3731" s="41" t="str">
        <f t="shared" si="179"/>
        <v/>
      </c>
      <c r="Q3731" s="41" t="str">
        <f t="shared" si="180"/>
        <v/>
      </c>
      <c r="R3731" s="41" t="str">
        <f>IFERROR(IF(K3731="handling and wharfage",SUM(P3731:Q3731),IF(OR(K3731="tank",K3731="car",K3731="boat"),INDEX(Rate!$B$4:$M$25,MATCH('Line&amp;Pheonix'!N3731,Rate!$A$4:$A$25,0),MATCH('Line&amp;Pheonix'!L3731,Rate!$B$3:$M$3,0))*O3731*0.8,INDEX(Rate!$B$4:$M$25,MATCH('Line&amp;Pheonix'!N3731,Rate!$A$4:$A$25,0),MATCH('Line&amp;Pheonix'!L3731,Rate!$B$3:$M$3,0))*O3731)),"")</f>
        <v/>
      </c>
      <c r="T3731" s="42" t="str">
        <f t="shared" si="181"/>
        <v/>
      </c>
    </row>
    <row r="3732" spans="16:20">
      <c r="P3732" s="41" t="str">
        <f t="shared" si="179"/>
        <v/>
      </c>
      <c r="Q3732" s="41" t="str">
        <f t="shared" si="180"/>
        <v/>
      </c>
      <c r="R3732" s="41" t="str">
        <f>IFERROR(IF(K3732="handling and wharfage",SUM(P3732:Q3732),IF(OR(K3732="tank",K3732="car",K3732="boat"),INDEX(Rate!$B$4:$M$25,MATCH('Line&amp;Pheonix'!N3732,Rate!$A$4:$A$25,0),MATCH('Line&amp;Pheonix'!L3732,Rate!$B$3:$M$3,0))*O3732*0.8,INDEX(Rate!$B$4:$M$25,MATCH('Line&amp;Pheonix'!N3732,Rate!$A$4:$A$25,0),MATCH('Line&amp;Pheonix'!L3732,Rate!$B$3:$M$3,0))*O3732)),"")</f>
        <v/>
      </c>
      <c r="T3732" s="42" t="str">
        <f t="shared" si="181"/>
        <v/>
      </c>
    </row>
    <row r="3733" spans="16:20">
      <c r="P3733" s="41" t="str">
        <f t="shared" si="179"/>
        <v/>
      </c>
      <c r="Q3733" s="41" t="str">
        <f t="shared" si="180"/>
        <v/>
      </c>
      <c r="R3733" s="41" t="str">
        <f>IFERROR(IF(K3733="handling and wharfage",SUM(P3733:Q3733),IF(OR(K3733="tank",K3733="car",K3733="boat"),INDEX(Rate!$B$4:$M$25,MATCH('Line&amp;Pheonix'!N3733,Rate!$A$4:$A$25,0),MATCH('Line&amp;Pheonix'!L3733,Rate!$B$3:$M$3,0))*O3733*0.8,INDEX(Rate!$B$4:$M$25,MATCH('Line&amp;Pheonix'!N3733,Rate!$A$4:$A$25,0),MATCH('Line&amp;Pheonix'!L3733,Rate!$B$3:$M$3,0))*O3733)),"")</f>
        <v/>
      </c>
      <c r="T3733" s="42" t="str">
        <f t="shared" si="181"/>
        <v/>
      </c>
    </row>
    <row r="3734" spans="16:20">
      <c r="P3734" s="41" t="str">
        <f t="shared" si="179"/>
        <v/>
      </c>
      <c r="Q3734" s="41" t="str">
        <f t="shared" si="180"/>
        <v/>
      </c>
      <c r="R3734" s="41" t="str">
        <f>IFERROR(IF(K3734="handling and wharfage",SUM(P3734:Q3734),IF(OR(K3734="tank",K3734="car",K3734="boat"),INDEX(Rate!$B$4:$M$25,MATCH('Line&amp;Pheonix'!N3734,Rate!$A$4:$A$25,0),MATCH('Line&amp;Pheonix'!L3734,Rate!$B$3:$M$3,0))*O3734*0.8,INDEX(Rate!$B$4:$M$25,MATCH('Line&amp;Pheonix'!N3734,Rate!$A$4:$A$25,0),MATCH('Line&amp;Pheonix'!L3734,Rate!$B$3:$M$3,0))*O3734)),"")</f>
        <v/>
      </c>
      <c r="T3734" s="42" t="str">
        <f t="shared" si="181"/>
        <v/>
      </c>
    </row>
    <row r="3735" spans="16:20">
      <c r="P3735" s="41" t="str">
        <f t="shared" si="179"/>
        <v/>
      </c>
      <c r="Q3735" s="41" t="str">
        <f t="shared" si="180"/>
        <v/>
      </c>
      <c r="R3735" s="41" t="str">
        <f>IFERROR(IF(K3735="handling and wharfage",SUM(P3735:Q3735),IF(OR(K3735="tank",K3735="car",K3735="boat"),INDEX(Rate!$B$4:$M$25,MATCH('Line&amp;Pheonix'!N3735,Rate!$A$4:$A$25,0),MATCH('Line&amp;Pheonix'!L3735,Rate!$B$3:$M$3,0))*O3735*0.8,INDEX(Rate!$B$4:$M$25,MATCH('Line&amp;Pheonix'!N3735,Rate!$A$4:$A$25,0),MATCH('Line&amp;Pheonix'!L3735,Rate!$B$3:$M$3,0))*O3735)),"")</f>
        <v/>
      </c>
      <c r="T3735" s="42" t="str">
        <f t="shared" si="181"/>
        <v/>
      </c>
    </row>
    <row r="3736" spans="16:20">
      <c r="P3736" s="41" t="str">
        <f t="shared" si="179"/>
        <v/>
      </c>
      <c r="Q3736" s="41" t="str">
        <f t="shared" si="180"/>
        <v/>
      </c>
      <c r="R3736" s="41" t="str">
        <f>IFERROR(IF(K3736="handling and wharfage",SUM(P3736:Q3736),IF(OR(K3736="tank",K3736="car",K3736="boat"),INDEX(Rate!$B$4:$M$25,MATCH('Line&amp;Pheonix'!N3736,Rate!$A$4:$A$25,0),MATCH('Line&amp;Pheonix'!L3736,Rate!$B$3:$M$3,0))*O3736*0.8,INDEX(Rate!$B$4:$M$25,MATCH('Line&amp;Pheonix'!N3736,Rate!$A$4:$A$25,0),MATCH('Line&amp;Pheonix'!L3736,Rate!$B$3:$M$3,0))*O3736)),"")</f>
        <v/>
      </c>
      <c r="T3736" s="42" t="str">
        <f t="shared" si="181"/>
        <v/>
      </c>
    </row>
    <row r="3737" spans="16:20">
      <c r="P3737" s="41" t="str">
        <f t="shared" si="179"/>
        <v/>
      </c>
      <c r="Q3737" s="41" t="str">
        <f t="shared" si="180"/>
        <v/>
      </c>
      <c r="R3737" s="41" t="str">
        <f>IFERROR(IF(K3737="handling and wharfage",SUM(P3737:Q3737),IF(OR(K3737="tank",K3737="car",K3737="boat"),INDEX(Rate!$B$4:$M$25,MATCH('Line&amp;Pheonix'!N3737,Rate!$A$4:$A$25,0),MATCH('Line&amp;Pheonix'!L3737,Rate!$B$3:$M$3,0))*O3737*0.8,INDEX(Rate!$B$4:$M$25,MATCH('Line&amp;Pheonix'!N3737,Rate!$A$4:$A$25,0),MATCH('Line&amp;Pheonix'!L3737,Rate!$B$3:$M$3,0))*O3737)),"")</f>
        <v/>
      </c>
      <c r="T3737" s="42" t="str">
        <f t="shared" si="181"/>
        <v/>
      </c>
    </row>
    <row r="3738" spans="16:20">
      <c r="P3738" s="41" t="str">
        <f t="shared" si="179"/>
        <v/>
      </c>
      <c r="Q3738" s="41" t="str">
        <f t="shared" si="180"/>
        <v/>
      </c>
      <c r="R3738" s="41" t="str">
        <f>IFERROR(IF(K3738="handling and wharfage",SUM(P3738:Q3738),IF(OR(K3738="tank",K3738="car",K3738="boat"),INDEX(Rate!$B$4:$M$25,MATCH('Line&amp;Pheonix'!N3738,Rate!$A$4:$A$25,0),MATCH('Line&amp;Pheonix'!L3738,Rate!$B$3:$M$3,0))*O3738*0.8,INDEX(Rate!$B$4:$M$25,MATCH('Line&amp;Pheonix'!N3738,Rate!$A$4:$A$25,0),MATCH('Line&amp;Pheonix'!L3738,Rate!$B$3:$M$3,0))*O3738)),"")</f>
        <v/>
      </c>
      <c r="T3738" s="42" t="str">
        <f t="shared" si="181"/>
        <v/>
      </c>
    </row>
    <row r="3739" spans="16:20">
      <c r="P3739" s="41" t="str">
        <f t="shared" si="179"/>
        <v/>
      </c>
      <c r="Q3739" s="41" t="str">
        <f t="shared" si="180"/>
        <v/>
      </c>
      <c r="R3739" s="41" t="str">
        <f>IFERROR(IF(K3739="handling and wharfage",SUM(P3739:Q3739),IF(OR(K3739="tank",K3739="car",K3739="boat"),INDEX(Rate!$B$4:$M$25,MATCH('Line&amp;Pheonix'!N3739,Rate!$A$4:$A$25,0),MATCH('Line&amp;Pheonix'!L3739,Rate!$B$3:$M$3,0))*O3739*0.8,INDEX(Rate!$B$4:$M$25,MATCH('Line&amp;Pheonix'!N3739,Rate!$A$4:$A$25,0),MATCH('Line&amp;Pheonix'!L3739,Rate!$B$3:$M$3,0))*O3739)),"")</f>
        <v/>
      </c>
      <c r="T3739" s="42" t="str">
        <f t="shared" si="181"/>
        <v/>
      </c>
    </row>
    <row r="3740" spans="16:20">
      <c r="P3740" s="41" t="str">
        <f t="shared" si="179"/>
        <v/>
      </c>
      <c r="Q3740" s="41" t="str">
        <f t="shared" si="180"/>
        <v/>
      </c>
      <c r="R3740" s="41" t="str">
        <f>IFERROR(IF(K3740="handling and wharfage",SUM(P3740:Q3740),IF(OR(K3740="tank",K3740="car",K3740="boat"),INDEX(Rate!$B$4:$M$25,MATCH('Line&amp;Pheonix'!N3740,Rate!$A$4:$A$25,0),MATCH('Line&amp;Pheonix'!L3740,Rate!$B$3:$M$3,0))*O3740*0.8,INDEX(Rate!$B$4:$M$25,MATCH('Line&amp;Pheonix'!N3740,Rate!$A$4:$A$25,0),MATCH('Line&amp;Pheonix'!L3740,Rate!$B$3:$M$3,0))*O3740)),"")</f>
        <v/>
      </c>
      <c r="T3740" s="42" t="str">
        <f t="shared" si="181"/>
        <v/>
      </c>
    </row>
    <row r="3741" spans="16:20">
      <c r="P3741" s="41" t="str">
        <f t="shared" si="179"/>
        <v/>
      </c>
      <c r="Q3741" s="41" t="str">
        <f t="shared" si="180"/>
        <v/>
      </c>
      <c r="R3741" s="41" t="str">
        <f>IFERROR(IF(K3741="handling and wharfage",SUM(P3741:Q3741),IF(OR(K3741="tank",K3741="car",K3741="boat"),INDEX(Rate!$B$4:$M$25,MATCH('Line&amp;Pheonix'!N3741,Rate!$A$4:$A$25,0),MATCH('Line&amp;Pheonix'!L3741,Rate!$B$3:$M$3,0))*O3741*0.8,INDEX(Rate!$B$4:$M$25,MATCH('Line&amp;Pheonix'!N3741,Rate!$A$4:$A$25,0),MATCH('Line&amp;Pheonix'!L3741,Rate!$B$3:$M$3,0))*O3741)),"")</f>
        <v/>
      </c>
      <c r="T3741" s="42" t="str">
        <f t="shared" si="181"/>
        <v/>
      </c>
    </row>
    <row r="3742" spans="16:20">
      <c r="P3742" s="41" t="str">
        <f t="shared" si="179"/>
        <v/>
      </c>
      <c r="Q3742" s="41" t="str">
        <f t="shared" si="180"/>
        <v/>
      </c>
      <c r="R3742" s="41" t="str">
        <f>IFERROR(IF(K3742="handling and wharfage",SUM(P3742:Q3742),IF(OR(K3742="tank",K3742="car",K3742="boat"),INDEX(Rate!$B$4:$M$25,MATCH('Line&amp;Pheonix'!N3742,Rate!$A$4:$A$25,0),MATCH('Line&amp;Pheonix'!L3742,Rate!$B$3:$M$3,0))*O3742*0.8,INDEX(Rate!$B$4:$M$25,MATCH('Line&amp;Pheonix'!N3742,Rate!$A$4:$A$25,0),MATCH('Line&amp;Pheonix'!L3742,Rate!$B$3:$M$3,0))*O3742)),"")</f>
        <v/>
      </c>
      <c r="T3742" s="42" t="str">
        <f t="shared" si="181"/>
        <v/>
      </c>
    </row>
    <row r="3743" spans="16:20">
      <c r="P3743" s="41" t="str">
        <f t="shared" si="179"/>
        <v/>
      </c>
      <c r="Q3743" s="41" t="str">
        <f t="shared" si="180"/>
        <v/>
      </c>
      <c r="R3743" s="41" t="str">
        <f>IFERROR(IF(K3743="handling and wharfage",SUM(P3743:Q3743),IF(OR(K3743="tank",K3743="car",K3743="boat"),INDEX(Rate!$B$4:$M$25,MATCH('Line&amp;Pheonix'!N3743,Rate!$A$4:$A$25,0),MATCH('Line&amp;Pheonix'!L3743,Rate!$B$3:$M$3,0))*O3743*0.8,INDEX(Rate!$B$4:$M$25,MATCH('Line&amp;Pheonix'!N3743,Rate!$A$4:$A$25,0),MATCH('Line&amp;Pheonix'!L3743,Rate!$B$3:$M$3,0))*O3743)),"")</f>
        <v/>
      </c>
      <c r="T3743" s="42" t="str">
        <f t="shared" si="181"/>
        <v/>
      </c>
    </row>
    <row r="3744" spans="16:20">
      <c r="P3744" s="41" t="str">
        <f t="shared" si="179"/>
        <v/>
      </c>
      <c r="Q3744" s="41" t="str">
        <f t="shared" si="180"/>
        <v/>
      </c>
      <c r="R3744" s="41" t="str">
        <f>IFERROR(IF(K3744="handling and wharfage",SUM(P3744:Q3744),IF(OR(K3744="tank",K3744="car",K3744="boat"),INDEX(Rate!$B$4:$M$25,MATCH('Line&amp;Pheonix'!N3744,Rate!$A$4:$A$25,0),MATCH('Line&amp;Pheonix'!L3744,Rate!$B$3:$M$3,0))*O3744*0.8,INDEX(Rate!$B$4:$M$25,MATCH('Line&amp;Pheonix'!N3744,Rate!$A$4:$A$25,0),MATCH('Line&amp;Pheonix'!L3744,Rate!$B$3:$M$3,0))*O3744)),"")</f>
        <v/>
      </c>
      <c r="T3744" s="42" t="str">
        <f t="shared" si="181"/>
        <v/>
      </c>
    </row>
    <row r="3745" spans="16:20">
      <c r="P3745" s="41" t="str">
        <f t="shared" si="179"/>
        <v/>
      </c>
      <c r="Q3745" s="41" t="str">
        <f t="shared" si="180"/>
        <v/>
      </c>
      <c r="R3745" s="41" t="str">
        <f>IFERROR(IF(K3745="handling and wharfage",SUM(P3745:Q3745),IF(OR(K3745="tank",K3745="car",K3745="boat"),INDEX(Rate!$B$4:$M$25,MATCH('Line&amp;Pheonix'!N3745,Rate!$A$4:$A$25,0),MATCH('Line&amp;Pheonix'!L3745,Rate!$B$3:$M$3,0))*O3745*0.8,INDEX(Rate!$B$4:$M$25,MATCH('Line&amp;Pheonix'!N3745,Rate!$A$4:$A$25,0),MATCH('Line&amp;Pheonix'!L3745,Rate!$B$3:$M$3,0))*O3745)),"")</f>
        <v/>
      </c>
      <c r="T3745" s="42" t="str">
        <f t="shared" si="181"/>
        <v/>
      </c>
    </row>
    <row r="3746" spans="16:20">
      <c r="P3746" s="41" t="str">
        <f t="shared" si="179"/>
        <v/>
      </c>
      <c r="Q3746" s="41" t="str">
        <f t="shared" si="180"/>
        <v/>
      </c>
      <c r="R3746" s="41" t="str">
        <f>IFERROR(IF(K3746="handling and wharfage",SUM(P3746:Q3746),IF(OR(K3746="tank",K3746="car",K3746="boat"),INDEX(Rate!$B$4:$M$25,MATCH('Line&amp;Pheonix'!N3746,Rate!$A$4:$A$25,0),MATCH('Line&amp;Pheonix'!L3746,Rate!$B$3:$M$3,0))*O3746*0.8,INDEX(Rate!$B$4:$M$25,MATCH('Line&amp;Pheonix'!N3746,Rate!$A$4:$A$25,0),MATCH('Line&amp;Pheonix'!L3746,Rate!$B$3:$M$3,0))*O3746)),"")</f>
        <v/>
      </c>
      <c r="T3746" s="42" t="str">
        <f t="shared" si="181"/>
        <v/>
      </c>
    </row>
    <row r="3747" spans="16:20">
      <c r="P3747" s="41" t="str">
        <f t="shared" si="179"/>
        <v/>
      </c>
      <c r="Q3747" s="41" t="str">
        <f t="shared" si="180"/>
        <v/>
      </c>
      <c r="R3747" s="41" t="str">
        <f>IFERROR(IF(K3747="handling and wharfage",SUM(P3747:Q3747),IF(OR(K3747="tank",K3747="car",K3747="boat"),INDEX(Rate!$B$4:$M$25,MATCH('Line&amp;Pheonix'!N3747,Rate!$A$4:$A$25,0),MATCH('Line&amp;Pheonix'!L3747,Rate!$B$3:$M$3,0))*O3747*0.8,INDEX(Rate!$B$4:$M$25,MATCH('Line&amp;Pheonix'!N3747,Rate!$A$4:$A$25,0),MATCH('Line&amp;Pheonix'!L3747,Rate!$B$3:$M$3,0))*O3747)),"")</f>
        <v/>
      </c>
      <c r="T3747" s="42" t="str">
        <f t="shared" si="181"/>
        <v/>
      </c>
    </row>
    <row r="3748" spans="16:20">
      <c r="P3748" s="41" t="str">
        <f t="shared" si="179"/>
        <v/>
      </c>
      <c r="Q3748" s="41" t="str">
        <f t="shared" si="180"/>
        <v/>
      </c>
      <c r="R3748" s="41" t="str">
        <f>IFERROR(IF(K3748="handling and wharfage",SUM(P3748:Q3748),IF(OR(K3748="tank",K3748="car",K3748="boat"),INDEX(Rate!$B$4:$M$25,MATCH('Line&amp;Pheonix'!N3748,Rate!$A$4:$A$25,0),MATCH('Line&amp;Pheonix'!L3748,Rate!$B$3:$M$3,0))*O3748*0.8,INDEX(Rate!$B$4:$M$25,MATCH('Line&amp;Pheonix'!N3748,Rate!$A$4:$A$25,0),MATCH('Line&amp;Pheonix'!L3748,Rate!$B$3:$M$3,0))*O3748)),"")</f>
        <v/>
      </c>
      <c r="T3748" s="42" t="str">
        <f t="shared" si="181"/>
        <v/>
      </c>
    </row>
    <row r="3749" spans="16:20">
      <c r="P3749" s="41" t="str">
        <f t="shared" si="179"/>
        <v/>
      </c>
      <c r="Q3749" s="41" t="str">
        <f t="shared" si="180"/>
        <v/>
      </c>
      <c r="R3749" s="41" t="str">
        <f>IFERROR(IF(K3749="handling and wharfage",SUM(P3749:Q3749),IF(OR(K3749="tank",K3749="car",K3749="boat"),INDEX(Rate!$B$4:$M$25,MATCH('Line&amp;Pheonix'!N3749,Rate!$A$4:$A$25,0),MATCH('Line&amp;Pheonix'!L3749,Rate!$B$3:$M$3,0))*O3749*0.8,INDEX(Rate!$B$4:$M$25,MATCH('Line&amp;Pheonix'!N3749,Rate!$A$4:$A$25,0),MATCH('Line&amp;Pheonix'!L3749,Rate!$B$3:$M$3,0))*O3749)),"")</f>
        <v/>
      </c>
      <c r="T3749" s="42" t="str">
        <f t="shared" si="181"/>
        <v/>
      </c>
    </row>
    <row r="3750" spans="16:20">
      <c r="P3750" s="41" t="str">
        <f t="shared" si="179"/>
        <v/>
      </c>
      <c r="Q3750" s="41" t="str">
        <f t="shared" si="180"/>
        <v/>
      </c>
      <c r="R3750" s="41" t="str">
        <f>IFERROR(IF(K3750="handling and wharfage",SUM(P3750:Q3750),IF(OR(K3750="tank",K3750="car",K3750="boat"),INDEX(Rate!$B$4:$M$25,MATCH('Line&amp;Pheonix'!N3750,Rate!$A$4:$A$25,0),MATCH('Line&amp;Pheonix'!L3750,Rate!$B$3:$M$3,0))*O3750*0.8,INDEX(Rate!$B$4:$M$25,MATCH('Line&amp;Pheonix'!N3750,Rate!$A$4:$A$25,0),MATCH('Line&amp;Pheonix'!L3750,Rate!$B$3:$M$3,0))*O3750)),"")</f>
        <v/>
      </c>
      <c r="T3750" s="42" t="str">
        <f t="shared" si="181"/>
        <v/>
      </c>
    </row>
    <row r="3751" spans="16:20">
      <c r="P3751" s="41" t="str">
        <f t="shared" si="179"/>
        <v/>
      </c>
      <c r="Q3751" s="41" t="str">
        <f t="shared" si="180"/>
        <v/>
      </c>
      <c r="R3751" s="41" t="str">
        <f>IFERROR(IF(K3751="handling and wharfage",SUM(P3751:Q3751),IF(OR(K3751="tank",K3751="car",K3751="boat"),INDEX(Rate!$B$4:$M$25,MATCH('Line&amp;Pheonix'!N3751,Rate!$A$4:$A$25,0),MATCH('Line&amp;Pheonix'!L3751,Rate!$B$3:$M$3,0))*O3751*0.8,INDEX(Rate!$B$4:$M$25,MATCH('Line&amp;Pheonix'!N3751,Rate!$A$4:$A$25,0),MATCH('Line&amp;Pheonix'!L3751,Rate!$B$3:$M$3,0))*O3751)),"")</f>
        <v/>
      </c>
      <c r="T3751" s="42" t="str">
        <f t="shared" si="181"/>
        <v/>
      </c>
    </row>
    <row r="3752" spans="16:20">
      <c r="P3752" s="41" t="str">
        <f t="shared" si="179"/>
        <v/>
      </c>
      <c r="Q3752" s="41" t="str">
        <f t="shared" si="180"/>
        <v/>
      </c>
      <c r="R3752" s="41" t="str">
        <f>IFERROR(IF(K3752="handling and wharfage",SUM(P3752:Q3752),IF(OR(K3752="tank",K3752="car",K3752="boat"),INDEX(Rate!$B$4:$M$25,MATCH('Line&amp;Pheonix'!N3752,Rate!$A$4:$A$25,0),MATCH('Line&amp;Pheonix'!L3752,Rate!$B$3:$M$3,0))*O3752*0.8,INDEX(Rate!$B$4:$M$25,MATCH('Line&amp;Pheonix'!N3752,Rate!$A$4:$A$25,0),MATCH('Line&amp;Pheonix'!L3752,Rate!$B$3:$M$3,0))*O3752)),"")</f>
        <v/>
      </c>
      <c r="T3752" s="42" t="str">
        <f t="shared" si="181"/>
        <v/>
      </c>
    </row>
    <row r="3753" spans="16:20">
      <c r="P3753" s="41" t="str">
        <f t="shared" si="179"/>
        <v/>
      </c>
      <c r="Q3753" s="41" t="str">
        <f t="shared" si="180"/>
        <v/>
      </c>
      <c r="R3753" s="41" t="str">
        <f>IFERROR(IF(K3753="handling and wharfage",SUM(P3753:Q3753),IF(OR(K3753="tank",K3753="car",K3753="boat"),INDEX(Rate!$B$4:$M$25,MATCH('Line&amp;Pheonix'!N3753,Rate!$A$4:$A$25,0),MATCH('Line&amp;Pheonix'!L3753,Rate!$B$3:$M$3,0))*O3753*0.8,INDEX(Rate!$B$4:$M$25,MATCH('Line&amp;Pheonix'!N3753,Rate!$A$4:$A$25,0),MATCH('Line&amp;Pheonix'!L3753,Rate!$B$3:$M$3,0))*O3753)),"")</f>
        <v/>
      </c>
      <c r="T3753" s="42" t="str">
        <f t="shared" si="181"/>
        <v/>
      </c>
    </row>
    <row r="3754" spans="16:20">
      <c r="P3754" s="41" t="str">
        <f t="shared" si="179"/>
        <v/>
      </c>
      <c r="Q3754" s="41" t="str">
        <f t="shared" si="180"/>
        <v/>
      </c>
      <c r="R3754" s="41" t="str">
        <f>IFERROR(IF(K3754="handling and wharfage",SUM(P3754:Q3754),IF(OR(K3754="tank",K3754="car",K3754="boat"),INDEX(Rate!$B$4:$M$25,MATCH('Line&amp;Pheonix'!N3754,Rate!$A$4:$A$25,0),MATCH('Line&amp;Pheonix'!L3754,Rate!$B$3:$M$3,0))*O3754*0.8,INDEX(Rate!$B$4:$M$25,MATCH('Line&amp;Pheonix'!N3754,Rate!$A$4:$A$25,0),MATCH('Line&amp;Pheonix'!L3754,Rate!$B$3:$M$3,0))*O3754)),"")</f>
        <v/>
      </c>
      <c r="T3754" s="42" t="str">
        <f t="shared" si="181"/>
        <v/>
      </c>
    </row>
    <row r="3755" spans="16:20">
      <c r="P3755" s="41" t="str">
        <f t="shared" si="179"/>
        <v/>
      </c>
      <c r="Q3755" s="41" t="str">
        <f t="shared" si="180"/>
        <v/>
      </c>
      <c r="R3755" s="41" t="str">
        <f>IFERROR(IF(K3755="handling and wharfage",SUM(P3755:Q3755),IF(OR(K3755="tank",K3755="car",K3755="boat"),INDEX(Rate!$B$4:$M$25,MATCH('Line&amp;Pheonix'!N3755,Rate!$A$4:$A$25,0),MATCH('Line&amp;Pheonix'!L3755,Rate!$B$3:$M$3,0))*O3755*0.8,INDEX(Rate!$B$4:$M$25,MATCH('Line&amp;Pheonix'!N3755,Rate!$A$4:$A$25,0),MATCH('Line&amp;Pheonix'!L3755,Rate!$B$3:$M$3,0))*O3755)),"")</f>
        <v/>
      </c>
      <c r="T3755" s="42" t="str">
        <f t="shared" si="181"/>
        <v/>
      </c>
    </row>
    <row r="3756" spans="16:20">
      <c r="P3756" s="41" t="str">
        <f t="shared" si="179"/>
        <v/>
      </c>
      <c r="Q3756" s="41" t="str">
        <f t="shared" si="180"/>
        <v/>
      </c>
      <c r="R3756" s="41" t="str">
        <f>IFERROR(IF(K3756="handling and wharfage",SUM(P3756:Q3756),IF(OR(K3756="tank",K3756="car",K3756="boat"),INDEX(Rate!$B$4:$M$25,MATCH('Line&amp;Pheonix'!N3756,Rate!$A$4:$A$25,0),MATCH('Line&amp;Pheonix'!L3756,Rate!$B$3:$M$3,0))*O3756*0.8,INDEX(Rate!$B$4:$M$25,MATCH('Line&amp;Pheonix'!N3756,Rate!$A$4:$A$25,0),MATCH('Line&amp;Pheonix'!L3756,Rate!$B$3:$M$3,0))*O3756)),"")</f>
        <v/>
      </c>
      <c r="T3756" s="42" t="str">
        <f t="shared" si="181"/>
        <v/>
      </c>
    </row>
    <row r="3757" spans="16:20">
      <c r="P3757" s="41" t="str">
        <f t="shared" si="179"/>
        <v/>
      </c>
      <c r="Q3757" s="41" t="str">
        <f t="shared" si="180"/>
        <v/>
      </c>
      <c r="R3757" s="41" t="str">
        <f>IFERROR(IF(K3757="handling and wharfage",SUM(P3757:Q3757),IF(OR(K3757="tank",K3757="car",K3757="boat"),INDEX(Rate!$B$4:$M$25,MATCH('Line&amp;Pheonix'!N3757,Rate!$A$4:$A$25,0),MATCH('Line&amp;Pheonix'!L3757,Rate!$B$3:$M$3,0))*O3757*0.8,INDEX(Rate!$B$4:$M$25,MATCH('Line&amp;Pheonix'!N3757,Rate!$A$4:$A$25,0),MATCH('Line&amp;Pheonix'!L3757,Rate!$B$3:$M$3,0))*O3757)),"")</f>
        <v/>
      </c>
      <c r="T3757" s="42" t="str">
        <f t="shared" si="181"/>
        <v/>
      </c>
    </row>
    <row r="3758" spans="16:20">
      <c r="P3758" s="41" t="str">
        <f t="shared" si="179"/>
        <v/>
      </c>
      <c r="Q3758" s="41" t="str">
        <f t="shared" si="180"/>
        <v/>
      </c>
      <c r="R3758" s="41" t="str">
        <f>IFERROR(IF(K3758="handling and wharfage",SUM(P3758:Q3758),IF(OR(K3758="tank",K3758="car",K3758="boat"),INDEX(Rate!$B$4:$M$25,MATCH('Line&amp;Pheonix'!N3758,Rate!$A$4:$A$25,0),MATCH('Line&amp;Pheonix'!L3758,Rate!$B$3:$M$3,0))*O3758*0.8,INDEX(Rate!$B$4:$M$25,MATCH('Line&amp;Pheonix'!N3758,Rate!$A$4:$A$25,0),MATCH('Line&amp;Pheonix'!L3758,Rate!$B$3:$M$3,0))*O3758)),"")</f>
        <v/>
      </c>
      <c r="T3758" s="42" t="str">
        <f t="shared" si="181"/>
        <v/>
      </c>
    </row>
    <row r="3759" spans="16:20">
      <c r="P3759" s="41" t="str">
        <f t="shared" si="179"/>
        <v/>
      </c>
      <c r="Q3759" s="41" t="str">
        <f t="shared" si="180"/>
        <v/>
      </c>
      <c r="R3759" s="41" t="str">
        <f>IFERROR(IF(K3759="handling and wharfage",SUM(P3759:Q3759),IF(OR(K3759="tank",K3759="car",K3759="boat"),INDEX(Rate!$B$4:$M$25,MATCH('Line&amp;Pheonix'!N3759,Rate!$A$4:$A$25,0),MATCH('Line&amp;Pheonix'!L3759,Rate!$B$3:$M$3,0))*O3759*0.8,INDEX(Rate!$B$4:$M$25,MATCH('Line&amp;Pheonix'!N3759,Rate!$A$4:$A$25,0),MATCH('Line&amp;Pheonix'!L3759,Rate!$B$3:$M$3,0))*O3759)),"")</f>
        <v/>
      </c>
      <c r="T3759" s="42" t="str">
        <f t="shared" si="181"/>
        <v/>
      </c>
    </row>
    <row r="3760" spans="16:20">
      <c r="P3760" s="41" t="str">
        <f t="shared" si="179"/>
        <v/>
      </c>
      <c r="Q3760" s="41" t="str">
        <f t="shared" si="180"/>
        <v/>
      </c>
      <c r="R3760" s="41" t="str">
        <f>IFERROR(IF(K3760="handling and wharfage",SUM(P3760:Q3760),IF(OR(K3760="tank",K3760="car",K3760="boat"),INDEX(Rate!$B$4:$M$25,MATCH('Line&amp;Pheonix'!N3760,Rate!$A$4:$A$25,0),MATCH('Line&amp;Pheonix'!L3760,Rate!$B$3:$M$3,0))*O3760*0.8,INDEX(Rate!$B$4:$M$25,MATCH('Line&amp;Pheonix'!N3760,Rate!$A$4:$A$25,0),MATCH('Line&amp;Pheonix'!L3760,Rate!$B$3:$M$3,0))*O3760)),"")</f>
        <v/>
      </c>
      <c r="T3760" s="42" t="str">
        <f t="shared" si="181"/>
        <v/>
      </c>
    </row>
    <row r="3761" spans="16:20">
      <c r="P3761" s="41" t="str">
        <f t="shared" si="179"/>
        <v/>
      </c>
      <c r="Q3761" s="41" t="str">
        <f t="shared" si="180"/>
        <v/>
      </c>
      <c r="R3761" s="41" t="str">
        <f>IFERROR(IF(K3761="handling and wharfage",SUM(P3761:Q3761),IF(OR(K3761="tank",K3761="car",K3761="boat"),INDEX(Rate!$B$4:$M$25,MATCH('Line&amp;Pheonix'!N3761,Rate!$A$4:$A$25,0),MATCH('Line&amp;Pheonix'!L3761,Rate!$B$3:$M$3,0))*O3761*0.8,INDEX(Rate!$B$4:$M$25,MATCH('Line&amp;Pheonix'!N3761,Rate!$A$4:$A$25,0),MATCH('Line&amp;Pheonix'!L3761,Rate!$B$3:$M$3,0))*O3761)),"")</f>
        <v/>
      </c>
      <c r="T3761" s="42" t="str">
        <f t="shared" si="181"/>
        <v/>
      </c>
    </row>
    <row r="3762" spans="16:20">
      <c r="P3762" s="41" t="str">
        <f t="shared" ref="P3762:P3825" si="182">IF(OR(K3762="handling and wharfage",K3762="rau handling and wharfage"),O3762*42.1,"")</f>
        <v/>
      </c>
      <c r="Q3762" s="41" t="str">
        <f t="shared" ref="Q3762:Q3825" si="183">IF(K3762&lt;&gt;"handling and wharfage","",O3762*3.5)</f>
        <v/>
      </c>
      <c r="R3762" s="41" t="str">
        <f>IFERROR(IF(K3762="handling and wharfage",SUM(P3762:Q3762),IF(OR(K3762="tank",K3762="car",K3762="boat"),INDEX(Rate!$B$4:$M$25,MATCH('Line&amp;Pheonix'!N3762,Rate!$A$4:$A$25,0),MATCH('Line&amp;Pheonix'!L3762,Rate!$B$3:$M$3,0))*O3762*0.8,INDEX(Rate!$B$4:$M$25,MATCH('Line&amp;Pheonix'!N3762,Rate!$A$4:$A$25,0),MATCH('Line&amp;Pheonix'!L3762,Rate!$B$3:$M$3,0))*O3762)),"")</f>
        <v/>
      </c>
      <c r="T3762" s="42" t="str">
        <f t="shared" ref="T3762:T3825" si="184">IF(ISBLANK(K3762),"",IF(K3762&lt;&gt;"handling and wharfage","F0070000061A","E31180000331"))</f>
        <v/>
      </c>
    </row>
    <row r="3763" spans="16:20">
      <c r="P3763" s="41" t="str">
        <f t="shared" si="182"/>
        <v/>
      </c>
      <c r="Q3763" s="41" t="str">
        <f t="shared" si="183"/>
        <v/>
      </c>
      <c r="R3763" s="41" t="str">
        <f>IFERROR(IF(K3763="handling and wharfage",SUM(P3763:Q3763),IF(OR(K3763="tank",K3763="car",K3763="boat"),INDEX(Rate!$B$4:$M$25,MATCH('Line&amp;Pheonix'!N3763,Rate!$A$4:$A$25,0),MATCH('Line&amp;Pheonix'!L3763,Rate!$B$3:$M$3,0))*O3763*0.8,INDEX(Rate!$B$4:$M$25,MATCH('Line&amp;Pheonix'!N3763,Rate!$A$4:$A$25,0),MATCH('Line&amp;Pheonix'!L3763,Rate!$B$3:$M$3,0))*O3763)),"")</f>
        <v/>
      </c>
      <c r="T3763" s="42" t="str">
        <f t="shared" si="184"/>
        <v/>
      </c>
    </row>
    <row r="3764" spans="16:20">
      <c r="P3764" s="41" t="str">
        <f t="shared" si="182"/>
        <v/>
      </c>
      <c r="Q3764" s="41" t="str">
        <f t="shared" si="183"/>
        <v/>
      </c>
      <c r="R3764" s="41" t="str">
        <f>IFERROR(IF(K3764="handling and wharfage",SUM(P3764:Q3764),IF(OR(K3764="tank",K3764="car",K3764="boat"),INDEX(Rate!$B$4:$M$25,MATCH('Line&amp;Pheonix'!N3764,Rate!$A$4:$A$25,0),MATCH('Line&amp;Pheonix'!L3764,Rate!$B$3:$M$3,0))*O3764*0.8,INDEX(Rate!$B$4:$M$25,MATCH('Line&amp;Pheonix'!N3764,Rate!$A$4:$A$25,0),MATCH('Line&amp;Pheonix'!L3764,Rate!$B$3:$M$3,0))*O3764)),"")</f>
        <v/>
      </c>
      <c r="T3764" s="42" t="str">
        <f t="shared" si="184"/>
        <v/>
      </c>
    </row>
    <row r="3765" spans="16:20">
      <c r="P3765" s="41" t="str">
        <f t="shared" si="182"/>
        <v/>
      </c>
      <c r="Q3765" s="41" t="str">
        <f t="shared" si="183"/>
        <v/>
      </c>
      <c r="R3765" s="41" t="str">
        <f>IFERROR(IF(K3765="handling and wharfage",SUM(P3765:Q3765),IF(OR(K3765="tank",K3765="car",K3765="boat"),INDEX(Rate!$B$4:$M$25,MATCH('Line&amp;Pheonix'!N3765,Rate!$A$4:$A$25,0),MATCH('Line&amp;Pheonix'!L3765,Rate!$B$3:$M$3,0))*O3765*0.8,INDEX(Rate!$B$4:$M$25,MATCH('Line&amp;Pheonix'!N3765,Rate!$A$4:$A$25,0),MATCH('Line&amp;Pheonix'!L3765,Rate!$B$3:$M$3,0))*O3765)),"")</f>
        <v/>
      </c>
      <c r="T3765" s="42" t="str">
        <f t="shared" si="184"/>
        <v/>
      </c>
    </row>
    <row r="3766" spans="16:20">
      <c r="P3766" s="41" t="str">
        <f t="shared" si="182"/>
        <v/>
      </c>
      <c r="Q3766" s="41" t="str">
        <f t="shared" si="183"/>
        <v/>
      </c>
      <c r="R3766" s="41" t="str">
        <f>IFERROR(IF(K3766="handling and wharfage",SUM(P3766:Q3766),IF(OR(K3766="tank",K3766="car",K3766="boat"),INDEX(Rate!$B$4:$M$25,MATCH('Line&amp;Pheonix'!N3766,Rate!$A$4:$A$25,0),MATCH('Line&amp;Pheonix'!L3766,Rate!$B$3:$M$3,0))*O3766*0.8,INDEX(Rate!$B$4:$M$25,MATCH('Line&amp;Pheonix'!N3766,Rate!$A$4:$A$25,0),MATCH('Line&amp;Pheonix'!L3766,Rate!$B$3:$M$3,0))*O3766)),"")</f>
        <v/>
      </c>
      <c r="T3766" s="42" t="str">
        <f t="shared" si="184"/>
        <v/>
      </c>
    </row>
    <row r="3767" spans="16:20">
      <c r="P3767" s="41" t="str">
        <f t="shared" si="182"/>
        <v/>
      </c>
      <c r="Q3767" s="41" t="str">
        <f t="shared" si="183"/>
        <v/>
      </c>
      <c r="R3767" s="41" t="str">
        <f>IFERROR(IF(K3767="handling and wharfage",SUM(P3767:Q3767),IF(OR(K3767="tank",K3767="car",K3767="boat"),INDEX(Rate!$B$4:$M$25,MATCH('Line&amp;Pheonix'!N3767,Rate!$A$4:$A$25,0),MATCH('Line&amp;Pheonix'!L3767,Rate!$B$3:$M$3,0))*O3767*0.8,INDEX(Rate!$B$4:$M$25,MATCH('Line&amp;Pheonix'!N3767,Rate!$A$4:$A$25,0),MATCH('Line&amp;Pheonix'!L3767,Rate!$B$3:$M$3,0))*O3767)),"")</f>
        <v/>
      </c>
      <c r="T3767" s="42" t="str">
        <f t="shared" si="184"/>
        <v/>
      </c>
    </row>
    <row r="3768" spans="16:20">
      <c r="P3768" s="41" t="str">
        <f t="shared" si="182"/>
        <v/>
      </c>
      <c r="Q3768" s="41" t="str">
        <f t="shared" si="183"/>
        <v/>
      </c>
      <c r="R3768" s="41" t="str">
        <f>IFERROR(IF(K3768="handling and wharfage",SUM(P3768:Q3768),IF(OR(K3768="tank",K3768="car",K3768="boat"),INDEX(Rate!$B$4:$M$25,MATCH('Line&amp;Pheonix'!N3768,Rate!$A$4:$A$25,0),MATCH('Line&amp;Pheonix'!L3768,Rate!$B$3:$M$3,0))*O3768*0.8,INDEX(Rate!$B$4:$M$25,MATCH('Line&amp;Pheonix'!N3768,Rate!$A$4:$A$25,0),MATCH('Line&amp;Pheonix'!L3768,Rate!$B$3:$M$3,0))*O3768)),"")</f>
        <v/>
      </c>
      <c r="T3768" s="42" t="str">
        <f t="shared" si="184"/>
        <v/>
      </c>
    </row>
    <row r="3769" spans="16:20">
      <c r="P3769" s="41" t="str">
        <f t="shared" si="182"/>
        <v/>
      </c>
      <c r="Q3769" s="41" t="str">
        <f t="shared" si="183"/>
        <v/>
      </c>
      <c r="R3769" s="41" t="str">
        <f>IFERROR(IF(K3769="handling and wharfage",SUM(P3769:Q3769),IF(OR(K3769="tank",K3769="car",K3769="boat"),INDEX(Rate!$B$4:$M$25,MATCH('Line&amp;Pheonix'!N3769,Rate!$A$4:$A$25,0),MATCH('Line&amp;Pheonix'!L3769,Rate!$B$3:$M$3,0))*O3769*0.8,INDEX(Rate!$B$4:$M$25,MATCH('Line&amp;Pheonix'!N3769,Rate!$A$4:$A$25,0),MATCH('Line&amp;Pheonix'!L3769,Rate!$B$3:$M$3,0))*O3769)),"")</f>
        <v/>
      </c>
      <c r="T3769" s="42" t="str">
        <f t="shared" si="184"/>
        <v/>
      </c>
    </row>
    <row r="3770" spans="16:20">
      <c r="P3770" s="41" t="str">
        <f t="shared" si="182"/>
        <v/>
      </c>
      <c r="Q3770" s="41" t="str">
        <f t="shared" si="183"/>
        <v/>
      </c>
      <c r="R3770" s="41" t="str">
        <f>IFERROR(IF(K3770="handling and wharfage",SUM(P3770:Q3770),IF(OR(K3770="tank",K3770="car",K3770="boat"),INDEX(Rate!$B$4:$M$25,MATCH('Line&amp;Pheonix'!N3770,Rate!$A$4:$A$25,0),MATCH('Line&amp;Pheonix'!L3770,Rate!$B$3:$M$3,0))*O3770*0.8,INDEX(Rate!$B$4:$M$25,MATCH('Line&amp;Pheonix'!N3770,Rate!$A$4:$A$25,0),MATCH('Line&amp;Pheonix'!L3770,Rate!$B$3:$M$3,0))*O3770)),"")</f>
        <v/>
      </c>
      <c r="T3770" s="42" t="str">
        <f t="shared" si="184"/>
        <v/>
      </c>
    </row>
    <row r="3771" spans="16:20">
      <c r="P3771" s="41" t="str">
        <f t="shared" si="182"/>
        <v/>
      </c>
      <c r="Q3771" s="41" t="str">
        <f t="shared" si="183"/>
        <v/>
      </c>
      <c r="R3771" s="41" t="str">
        <f>IFERROR(IF(K3771="handling and wharfage",SUM(P3771:Q3771),IF(OR(K3771="tank",K3771="car",K3771="boat"),INDEX(Rate!$B$4:$M$25,MATCH('Line&amp;Pheonix'!N3771,Rate!$A$4:$A$25,0),MATCH('Line&amp;Pheonix'!L3771,Rate!$B$3:$M$3,0))*O3771*0.8,INDEX(Rate!$B$4:$M$25,MATCH('Line&amp;Pheonix'!N3771,Rate!$A$4:$A$25,0),MATCH('Line&amp;Pheonix'!L3771,Rate!$B$3:$M$3,0))*O3771)),"")</f>
        <v/>
      </c>
      <c r="T3771" s="42" t="str">
        <f t="shared" si="184"/>
        <v/>
      </c>
    </row>
    <row r="3772" spans="16:20">
      <c r="P3772" s="41" t="str">
        <f t="shared" si="182"/>
        <v/>
      </c>
      <c r="Q3772" s="41" t="str">
        <f t="shared" si="183"/>
        <v/>
      </c>
      <c r="R3772" s="41" t="str">
        <f>IFERROR(IF(K3772="handling and wharfage",SUM(P3772:Q3772),IF(OR(K3772="tank",K3772="car",K3772="boat"),INDEX(Rate!$B$4:$M$25,MATCH('Line&amp;Pheonix'!N3772,Rate!$A$4:$A$25,0),MATCH('Line&amp;Pheonix'!L3772,Rate!$B$3:$M$3,0))*O3772*0.8,INDEX(Rate!$B$4:$M$25,MATCH('Line&amp;Pheonix'!N3772,Rate!$A$4:$A$25,0),MATCH('Line&amp;Pheonix'!L3772,Rate!$B$3:$M$3,0))*O3772)),"")</f>
        <v/>
      </c>
      <c r="T3772" s="42" t="str">
        <f t="shared" si="184"/>
        <v/>
      </c>
    </row>
    <row r="3773" spans="16:20">
      <c r="P3773" s="41" t="str">
        <f t="shared" si="182"/>
        <v/>
      </c>
      <c r="Q3773" s="41" t="str">
        <f t="shared" si="183"/>
        <v/>
      </c>
      <c r="R3773" s="41" t="str">
        <f>IFERROR(IF(K3773="handling and wharfage",SUM(P3773:Q3773),IF(OR(K3773="tank",K3773="car",K3773="boat"),INDEX(Rate!$B$4:$M$25,MATCH('Line&amp;Pheonix'!N3773,Rate!$A$4:$A$25,0),MATCH('Line&amp;Pheonix'!L3773,Rate!$B$3:$M$3,0))*O3773*0.8,INDEX(Rate!$B$4:$M$25,MATCH('Line&amp;Pheonix'!N3773,Rate!$A$4:$A$25,0),MATCH('Line&amp;Pheonix'!L3773,Rate!$B$3:$M$3,0))*O3773)),"")</f>
        <v/>
      </c>
      <c r="T3773" s="42" t="str">
        <f t="shared" si="184"/>
        <v/>
      </c>
    </row>
    <row r="3774" spans="16:20">
      <c r="P3774" s="41" t="str">
        <f t="shared" si="182"/>
        <v/>
      </c>
      <c r="Q3774" s="41" t="str">
        <f t="shared" si="183"/>
        <v/>
      </c>
      <c r="R3774" s="41" t="str">
        <f>IFERROR(IF(K3774="handling and wharfage",SUM(P3774:Q3774),IF(OR(K3774="tank",K3774="car",K3774="boat"),INDEX(Rate!$B$4:$M$25,MATCH('Line&amp;Pheonix'!N3774,Rate!$A$4:$A$25,0),MATCH('Line&amp;Pheonix'!L3774,Rate!$B$3:$M$3,0))*O3774*0.8,INDEX(Rate!$B$4:$M$25,MATCH('Line&amp;Pheonix'!N3774,Rate!$A$4:$A$25,0),MATCH('Line&amp;Pheonix'!L3774,Rate!$B$3:$M$3,0))*O3774)),"")</f>
        <v/>
      </c>
      <c r="T3774" s="42" t="str">
        <f t="shared" si="184"/>
        <v/>
      </c>
    </row>
    <row r="3775" spans="16:20">
      <c r="P3775" s="41" t="str">
        <f t="shared" si="182"/>
        <v/>
      </c>
      <c r="Q3775" s="41" t="str">
        <f t="shared" si="183"/>
        <v/>
      </c>
      <c r="R3775" s="41" t="str">
        <f>IFERROR(IF(K3775="handling and wharfage",SUM(P3775:Q3775),IF(OR(K3775="tank",K3775="car",K3775="boat"),INDEX(Rate!$B$4:$M$25,MATCH('Line&amp;Pheonix'!N3775,Rate!$A$4:$A$25,0),MATCH('Line&amp;Pheonix'!L3775,Rate!$B$3:$M$3,0))*O3775*0.8,INDEX(Rate!$B$4:$M$25,MATCH('Line&amp;Pheonix'!N3775,Rate!$A$4:$A$25,0),MATCH('Line&amp;Pheonix'!L3775,Rate!$B$3:$M$3,0))*O3775)),"")</f>
        <v/>
      </c>
      <c r="T3775" s="42" t="str">
        <f t="shared" si="184"/>
        <v/>
      </c>
    </row>
    <row r="3776" spans="16:20">
      <c r="P3776" s="41" t="str">
        <f t="shared" si="182"/>
        <v/>
      </c>
      <c r="Q3776" s="41" t="str">
        <f t="shared" si="183"/>
        <v/>
      </c>
      <c r="R3776" s="41" t="str">
        <f>IFERROR(IF(K3776="handling and wharfage",SUM(P3776:Q3776),IF(OR(K3776="tank",K3776="car",K3776="boat"),INDEX(Rate!$B$4:$M$25,MATCH('Line&amp;Pheonix'!N3776,Rate!$A$4:$A$25,0),MATCH('Line&amp;Pheonix'!L3776,Rate!$B$3:$M$3,0))*O3776*0.8,INDEX(Rate!$B$4:$M$25,MATCH('Line&amp;Pheonix'!N3776,Rate!$A$4:$A$25,0),MATCH('Line&amp;Pheonix'!L3776,Rate!$B$3:$M$3,0))*O3776)),"")</f>
        <v/>
      </c>
      <c r="T3776" s="42" t="str">
        <f t="shared" si="184"/>
        <v/>
      </c>
    </row>
    <row r="3777" spans="16:20">
      <c r="P3777" s="41" t="str">
        <f t="shared" si="182"/>
        <v/>
      </c>
      <c r="Q3777" s="41" t="str">
        <f t="shared" si="183"/>
        <v/>
      </c>
      <c r="R3777" s="41" t="str">
        <f>IFERROR(IF(K3777="handling and wharfage",SUM(P3777:Q3777),IF(OR(K3777="tank",K3777="car",K3777="boat"),INDEX(Rate!$B$4:$M$25,MATCH('Line&amp;Pheonix'!N3777,Rate!$A$4:$A$25,0),MATCH('Line&amp;Pheonix'!L3777,Rate!$B$3:$M$3,0))*O3777*0.8,INDEX(Rate!$B$4:$M$25,MATCH('Line&amp;Pheonix'!N3777,Rate!$A$4:$A$25,0),MATCH('Line&amp;Pheonix'!L3777,Rate!$B$3:$M$3,0))*O3777)),"")</f>
        <v/>
      </c>
      <c r="T3777" s="42" t="str">
        <f t="shared" si="184"/>
        <v/>
      </c>
    </row>
    <row r="3778" spans="16:20">
      <c r="P3778" s="41" t="str">
        <f t="shared" si="182"/>
        <v/>
      </c>
      <c r="Q3778" s="41" t="str">
        <f t="shared" si="183"/>
        <v/>
      </c>
      <c r="R3778" s="41" t="str">
        <f>IFERROR(IF(K3778="handling and wharfage",SUM(P3778:Q3778),IF(OR(K3778="tank",K3778="car",K3778="boat"),INDEX(Rate!$B$4:$M$25,MATCH('Line&amp;Pheonix'!N3778,Rate!$A$4:$A$25,0),MATCH('Line&amp;Pheonix'!L3778,Rate!$B$3:$M$3,0))*O3778*0.8,INDEX(Rate!$B$4:$M$25,MATCH('Line&amp;Pheonix'!N3778,Rate!$A$4:$A$25,0),MATCH('Line&amp;Pheonix'!L3778,Rate!$B$3:$M$3,0))*O3778)),"")</f>
        <v/>
      </c>
      <c r="T3778" s="42" t="str">
        <f t="shared" si="184"/>
        <v/>
      </c>
    </row>
    <row r="3779" spans="16:20">
      <c r="P3779" s="41" t="str">
        <f t="shared" si="182"/>
        <v/>
      </c>
      <c r="Q3779" s="41" t="str">
        <f t="shared" si="183"/>
        <v/>
      </c>
      <c r="R3779" s="41" t="str">
        <f>IFERROR(IF(K3779="handling and wharfage",SUM(P3779:Q3779),IF(OR(K3779="tank",K3779="car",K3779="boat"),INDEX(Rate!$B$4:$M$25,MATCH('Line&amp;Pheonix'!N3779,Rate!$A$4:$A$25,0),MATCH('Line&amp;Pheonix'!L3779,Rate!$B$3:$M$3,0))*O3779*0.8,INDEX(Rate!$B$4:$M$25,MATCH('Line&amp;Pheonix'!N3779,Rate!$A$4:$A$25,0),MATCH('Line&amp;Pheonix'!L3779,Rate!$B$3:$M$3,0))*O3779)),"")</f>
        <v/>
      </c>
      <c r="T3779" s="42" t="str">
        <f t="shared" si="184"/>
        <v/>
      </c>
    </row>
    <row r="3780" spans="16:20">
      <c r="P3780" s="41" t="str">
        <f t="shared" si="182"/>
        <v/>
      </c>
      <c r="Q3780" s="41" t="str">
        <f t="shared" si="183"/>
        <v/>
      </c>
      <c r="R3780" s="41" t="str">
        <f>IFERROR(IF(K3780="handling and wharfage",SUM(P3780:Q3780),IF(OR(K3780="tank",K3780="car",K3780="boat"),INDEX(Rate!$B$4:$M$25,MATCH('Line&amp;Pheonix'!N3780,Rate!$A$4:$A$25,0),MATCH('Line&amp;Pheonix'!L3780,Rate!$B$3:$M$3,0))*O3780*0.8,INDEX(Rate!$B$4:$M$25,MATCH('Line&amp;Pheonix'!N3780,Rate!$A$4:$A$25,0),MATCH('Line&amp;Pheonix'!L3780,Rate!$B$3:$M$3,0))*O3780)),"")</f>
        <v/>
      </c>
      <c r="T3780" s="42" t="str">
        <f t="shared" si="184"/>
        <v/>
      </c>
    </row>
    <row r="3781" spans="16:20">
      <c r="P3781" s="41" t="str">
        <f t="shared" si="182"/>
        <v/>
      </c>
      <c r="Q3781" s="41" t="str">
        <f t="shared" si="183"/>
        <v/>
      </c>
      <c r="R3781" s="41" t="str">
        <f>IFERROR(IF(K3781="handling and wharfage",SUM(P3781:Q3781),IF(OR(K3781="tank",K3781="car",K3781="boat"),INDEX(Rate!$B$4:$M$25,MATCH('Line&amp;Pheonix'!N3781,Rate!$A$4:$A$25,0),MATCH('Line&amp;Pheonix'!L3781,Rate!$B$3:$M$3,0))*O3781*0.8,INDEX(Rate!$B$4:$M$25,MATCH('Line&amp;Pheonix'!N3781,Rate!$A$4:$A$25,0),MATCH('Line&amp;Pheonix'!L3781,Rate!$B$3:$M$3,0))*O3781)),"")</f>
        <v/>
      </c>
      <c r="T3781" s="42" t="str">
        <f t="shared" si="184"/>
        <v/>
      </c>
    </row>
    <row r="3782" spans="16:20">
      <c r="P3782" s="41" t="str">
        <f t="shared" si="182"/>
        <v/>
      </c>
      <c r="Q3782" s="41" t="str">
        <f t="shared" si="183"/>
        <v/>
      </c>
      <c r="R3782" s="41" t="str">
        <f>IFERROR(IF(K3782="handling and wharfage",SUM(P3782:Q3782),IF(OR(K3782="tank",K3782="car",K3782="boat"),INDEX(Rate!$B$4:$M$25,MATCH('Line&amp;Pheonix'!N3782,Rate!$A$4:$A$25,0),MATCH('Line&amp;Pheonix'!L3782,Rate!$B$3:$M$3,0))*O3782*0.8,INDEX(Rate!$B$4:$M$25,MATCH('Line&amp;Pheonix'!N3782,Rate!$A$4:$A$25,0),MATCH('Line&amp;Pheonix'!L3782,Rate!$B$3:$M$3,0))*O3782)),"")</f>
        <v/>
      </c>
      <c r="T3782" s="42" t="str">
        <f t="shared" si="184"/>
        <v/>
      </c>
    </row>
    <row r="3783" spans="16:20">
      <c r="P3783" s="41" t="str">
        <f t="shared" si="182"/>
        <v/>
      </c>
      <c r="Q3783" s="41" t="str">
        <f t="shared" si="183"/>
        <v/>
      </c>
      <c r="R3783" s="41" t="str">
        <f>IFERROR(IF(K3783="handling and wharfage",SUM(P3783:Q3783),IF(OR(K3783="tank",K3783="car",K3783="boat"),INDEX(Rate!$B$4:$M$25,MATCH('Line&amp;Pheonix'!N3783,Rate!$A$4:$A$25,0),MATCH('Line&amp;Pheonix'!L3783,Rate!$B$3:$M$3,0))*O3783*0.8,INDEX(Rate!$B$4:$M$25,MATCH('Line&amp;Pheonix'!N3783,Rate!$A$4:$A$25,0),MATCH('Line&amp;Pheonix'!L3783,Rate!$B$3:$M$3,0))*O3783)),"")</f>
        <v/>
      </c>
      <c r="T3783" s="42" t="str">
        <f t="shared" si="184"/>
        <v/>
      </c>
    </row>
    <row r="3784" spans="16:20">
      <c r="P3784" s="41" t="str">
        <f t="shared" si="182"/>
        <v/>
      </c>
      <c r="Q3784" s="41" t="str">
        <f t="shared" si="183"/>
        <v/>
      </c>
      <c r="R3784" s="41" t="str">
        <f>IFERROR(IF(K3784="handling and wharfage",SUM(P3784:Q3784),IF(OR(K3784="tank",K3784="car",K3784="boat"),INDEX(Rate!$B$4:$M$25,MATCH('Line&amp;Pheonix'!N3784,Rate!$A$4:$A$25,0),MATCH('Line&amp;Pheonix'!L3784,Rate!$B$3:$M$3,0))*O3784*0.8,INDEX(Rate!$B$4:$M$25,MATCH('Line&amp;Pheonix'!N3784,Rate!$A$4:$A$25,0),MATCH('Line&amp;Pheonix'!L3784,Rate!$B$3:$M$3,0))*O3784)),"")</f>
        <v/>
      </c>
      <c r="T3784" s="42" t="str">
        <f t="shared" si="184"/>
        <v/>
      </c>
    </row>
    <row r="3785" spans="16:20">
      <c r="P3785" s="41" t="str">
        <f t="shared" si="182"/>
        <v/>
      </c>
      <c r="Q3785" s="41" t="str">
        <f t="shared" si="183"/>
        <v/>
      </c>
      <c r="R3785" s="41" t="str">
        <f>IFERROR(IF(K3785="handling and wharfage",SUM(P3785:Q3785),IF(OR(K3785="tank",K3785="car",K3785="boat"),INDEX(Rate!$B$4:$M$25,MATCH('Line&amp;Pheonix'!N3785,Rate!$A$4:$A$25,0),MATCH('Line&amp;Pheonix'!L3785,Rate!$B$3:$M$3,0))*O3785*0.8,INDEX(Rate!$B$4:$M$25,MATCH('Line&amp;Pheonix'!N3785,Rate!$A$4:$A$25,0),MATCH('Line&amp;Pheonix'!L3785,Rate!$B$3:$M$3,0))*O3785)),"")</f>
        <v/>
      </c>
      <c r="T3785" s="42" t="str">
        <f t="shared" si="184"/>
        <v/>
      </c>
    </row>
    <row r="3786" spans="16:20">
      <c r="P3786" s="41" t="str">
        <f t="shared" si="182"/>
        <v/>
      </c>
      <c r="Q3786" s="41" t="str">
        <f t="shared" si="183"/>
        <v/>
      </c>
      <c r="R3786" s="41" t="str">
        <f>IFERROR(IF(K3786="handling and wharfage",SUM(P3786:Q3786),IF(OR(K3786="tank",K3786="car",K3786="boat"),INDEX(Rate!$B$4:$M$25,MATCH('Line&amp;Pheonix'!N3786,Rate!$A$4:$A$25,0),MATCH('Line&amp;Pheonix'!L3786,Rate!$B$3:$M$3,0))*O3786*0.8,INDEX(Rate!$B$4:$M$25,MATCH('Line&amp;Pheonix'!N3786,Rate!$A$4:$A$25,0),MATCH('Line&amp;Pheonix'!L3786,Rate!$B$3:$M$3,0))*O3786)),"")</f>
        <v/>
      </c>
      <c r="T3786" s="42" t="str">
        <f t="shared" si="184"/>
        <v/>
      </c>
    </row>
    <row r="3787" spans="16:20">
      <c r="P3787" s="41" t="str">
        <f t="shared" si="182"/>
        <v/>
      </c>
      <c r="Q3787" s="41" t="str">
        <f t="shared" si="183"/>
        <v/>
      </c>
      <c r="R3787" s="41" t="str">
        <f>IFERROR(IF(K3787="handling and wharfage",SUM(P3787:Q3787),IF(OR(K3787="tank",K3787="car",K3787="boat"),INDEX(Rate!$B$4:$M$25,MATCH('Line&amp;Pheonix'!N3787,Rate!$A$4:$A$25,0),MATCH('Line&amp;Pheonix'!L3787,Rate!$B$3:$M$3,0))*O3787*0.8,INDEX(Rate!$B$4:$M$25,MATCH('Line&amp;Pheonix'!N3787,Rate!$A$4:$A$25,0),MATCH('Line&amp;Pheonix'!L3787,Rate!$B$3:$M$3,0))*O3787)),"")</f>
        <v/>
      </c>
      <c r="T3787" s="42" t="str">
        <f t="shared" si="184"/>
        <v/>
      </c>
    </row>
    <row r="3788" spans="16:20">
      <c r="P3788" s="41" t="str">
        <f t="shared" si="182"/>
        <v/>
      </c>
      <c r="Q3788" s="41" t="str">
        <f t="shared" si="183"/>
        <v/>
      </c>
      <c r="R3788" s="41" t="str">
        <f>IFERROR(IF(K3788="handling and wharfage",SUM(P3788:Q3788),IF(OR(K3788="tank",K3788="car",K3788="boat"),INDEX(Rate!$B$4:$M$25,MATCH('Line&amp;Pheonix'!N3788,Rate!$A$4:$A$25,0),MATCH('Line&amp;Pheonix'!L3788,Rate!$B$3:$M$3,0))*O3788*0.8,INDEX(Rate!$B$4:$M$25,MATCH('Line&amp;Pheonix'!N3788,Rate!$A$4:$A$25,0),MATCH('Line&amp;Pheonix'!L3788,Rate!$B$3:$M$3,0))*O3788)),"")</f>
        <v/>
      </c>
      <c r="T3788" s="42" t="str">
        <f t="shared" si="184"/>
        <v/>
      </c>
    </row>
    <row r="3789" spans="16:20">
      <c r="P3789" s="41" t="str">
        <f t="shared" si="182"/>
        <v/>
      </c>
      <c r="Q3789" s="41" t="str">
        <f t="shared" si="183"/>
        <v/>
      </c>
      <c r="R3789" s="41" t="str">
        <f>IFERROR(IF(K3789="handling and wharfage",SUM(P3789:Q3789),IF(OR(K3789="tank",K3789="car",K3789="boat"),INDEX(Rate!$B$4:$M$25,MATCH('Line&amp;Pheonix'!N3789,Rate!$A$4:$A$25,0),MATCH('Line&amp;Pheonix'!L3789,Rate!$B$3:$M$3,0))*O3789*0.8,INDEX(Rate!$B$4:$M$25,MATCH('Line&amp;Pheonix'!N3789,Rate!$A$4:$A$25,0),MATCH('Line&amp;Pheonix'!L3789,Rate!$B$3:$M$3,0))*O3789)),"")</f>
        <v/>
      </c>
      <c r="T3789" s="42" t="str">
        <f t="shared" si="184"/>
        <v/>
      </c>
    </row>
    <row r="3790" spans="16:20">
      <c r="P3790" s="41" t="str">
        <f t="shared" si="182"/>
        <v/>
      </c>
      <c r="Q3790" s="41" t="str">
        <f t="shared" si="183"/>
        <v/>
      </c>
      <c r="R3790" s="41" t="str">
        <f>IFERROR(IF(K3790="handling and wharfage",SUM(P3790:Q3790),IF(OR(K3790="tank",K3790="car",K3790="boat"),INDEX(Rate!$B$4:$M$25,MATCH('Line&amp;Pheonix'!N3790,Rate!$A$4:$A$25,0),MATCH('Line&amp;Pheonix'!L3790,Rate!$B$3:$M$3,0))*O3790*0.8,INDEX(Rate!$B$4:$M$25,MATCH('Line&amp;Pheonix'!N3790,Rate!$A$4:$A$25,0),MATCH('Line&amp;Pheonix'!L3790,Rate!$B$3:$M$3,0))*O3790)),"")</f>
        <v/>
      </c>
      <c r="T3790" s="42" t="str">
        <f t="shared" si="184"/>
        <v/>
      </c>
    </row>
    <row r="3791" spans="16:20">
      <c r="P3791" s="41" t="str">
        <f t="shared" si="182"/>
        <v/>
      </c>
      <c r="Q3791" s="41" t="str">
        <f t="shared" si="183"/>
        <v/>
      </c>
      <c r="R3791" s="41" t="str">
        <f>IFERROR(IF(K3791="handling and wharfage",SUM(P3791:Q3791),IF(OR(K3791="tank",K3791="car",K3791="boat"),INDEX(Rate!$B$4:$M$25,MATCH('Line&amp;Pheonix'!N3791,Rate!$A$4:$A$25,0),MATCH('Line&amp;Pheonix'!L3791,Rate!$B$3:$M$3,0))*O3791*0.8,INDEX(Rate!$B$4:$M$25,MATCH('Line&amp;Pheonix'!N3791,Rate!$A$4:$A$25,0),MATCH('Line&amp;Pheonix'!L3791,Rate!$B$3:$M$3,0))*O3791)),"")</f>
        <v/>
      </c>
      <c r="T3791" s="42" t="str">
        <f t="shared" si="184"/>
        <v/>
      </c>
    </row>
    <row r="3792" spans="16:20">
      <c r="P3792" s="41" t="str">
        <f t="shared" si="182"/>
        <v/>
      </c>
      <c r="Q3792" s="41" t="str">
        <f t="shared" si="183"/>
        <v/>
      </c>
      <c r="R3792" s="41" t="str">
        <f>IFERROR(IF(K3792="handling and wharfage",SUM(P3792:Q3792),IF(OR(K3792="tank",K3792="car",K3792="boat"),INDEX(Rate!$B$4:$M$25,MATCH('Line&amp;Pheonix'!N3792,Rate!$A$4:$A$25,0),MATCH('Line&amp;Pheonix'!L3792,Rate!$B$3:$M$3,0))*O3792*0.8,INDEX(Rate!$B$4:$M$25,MATCH('Line&amp;Pheonix'!N3792,Rate!$A$4:$A$25,0),MATCH('Line&amp;Pheonix'!L3792,Rate!$B$3:$M$3,0))*O3792)),"")</f>
        <v/>
      </c>
      <c r="T3792" s="42" t="str">
        <f t="shared" si="184"/>
        <v/>
      </c>
    </row>
    <row r="3793" spans="16:20">
      <c r="P3793" s="41" t="str">
        <f t="shared" si="182"/>
        <v/>
      </c>
      <c r="Q3793" s="41" t="str">
        <f t="shared" si="183"/>
        <v/>
      </c>
      <c r="R3793" s="41" t="str">
        <f>IFERROR(IF(K3793="handling and wharfage",SUM(P3793:Q3793),IF(OR(K3793="tank",K3793="car",K3793="boat"),INDEX(Rate!$B$4:$M$25,MATCH('Line&amp;Pheonix'!N3793,Rate!$A$4:$A$25,0),MATCH('Line&amp;Pheonix'!L3793,Rate!$B$3:$M$3,0))*O3793*0.8,INDEX(Rate!$B$4:$M$25,MATCH('Line&amp;Pheonix'!N3793,Rate!$A$4:$A$25,0),MATCH('Line&amp;Pheonix'!L3793,Rate!$B$3:$M$3,0))*O3793)),"")</f>
        <v/>
      </c>
      <c r="T3793" s="42" t="str">
        <f t="shared" si="184"/>
        <v/>
      </c>
    </row>
    <row r="3794" spans="16:20">
      <c r="P3794" s="41" t="str">
        <f t="shared" si="182"/>
        <v/>
      </c>
      <c r="Q3794" s="41" t="str">
        <f t="shared" si="183"/>
        <v/>
      </c>
      <c r="R3794" s="41" t="str">
        <f>IFERROR(IF(K3794="handling and wharfage",SUM(P3794:Q3794),IF(OR(K3794="tank",K3794="car",K3794="boat"),INDEX(Rate!$B$4:$M$25,MATCH('Line&amp;Pheonix'!N3794,Rate!$A$4:$A$25,0),MATCH('Line&amp;Pheonix'!L3794,Rate!$B$3:$M$3,0))*O3794*0.8,INDEX(Rate!$B$4:$M$25,MATCH('Line&amp;Pheonix'!N3794,Rate!$A$4:$A$25,0),MATCH('Line&amp;Pheonix'!L3794,Rate!$B$3:$M$3,0))*O3794)),"")</f>
        <v/>
      </c>
      <c r="T3794" s="42" t="str">
        <f t="shared" si="184"/>
        <v/>
      </c>
    </row>
    <row r="3795" spans="16:20">
      <c r="P3795" s="41" t="str">
        <f t="shared" si="182"/>
        <v/>
      </c>
      <c r="Q3795" s="41" t="str">
        <f t="shared" si="183"/>
        <v/>
      </c>
      <c r="R3795" s="41" t="str">
        <f>IFERROR(IF(K3795="handling and wharfage",SUM(P3795:Q3795),IF(OR(K3795="tank",K3795="car",K3795="boat"),INDEX(Rate!$B$4:$M$25,MATCH('Line&amp;Pheonix'!N3795,Rate!$A$4:$A$25,0),MATCH('Line&amp;Pheonix'!L3795,Rate!$B$3:$M$3,0))*O3795*0.8,INDEX(Rate!$B$4:$M$25,MATCH('Line&amp;Pheonix'!N3795,Rate!$A$4:$A$25,0),MATCH('Line&amp;Pheonix'!L3795,Rate!$B$3:$M$3,0))*O3795)),"")</f>
        <v/>
      </c>
      <c r="T3795" s="42" t="str">
        <f t="shared" si="184"/>
        <v/>
      </c>
    </row>
    <row r="3796" spans="16:20">
      <c r="P3796" s="41" t="str">
        <f t="shared" si="182"/>
        <v/>
      </c>
      <c r="Q3796" s="41" t="str">
        <f t="shared" si="183"/>
        <v/>
      </c>
      <c r="R3796" s="41" t="str">
        <f>IFERROR(IF(K3796="handling and wharfage",SUM(P3796:Q3796),IF(OR(K3796="tank",K3796="car",K3796="boat"),INDEX(Rate!$B$4:$M$25,MATCH('Line&amp;Pheonix'!N3796,Rate!$A$4:$A$25,0),MATCH('Line&amp;Pheonix'!L3796,Rate!$B$3:$M$3,0))*O3796*0.8,INDEX(Rate!$B$4:$M$25,MATCH('Line&amp;Pheonix'!N3796,Rate!$A$4:$A$25,0),MATCH('Line&amp;Pheonix'!L3796,Rate!$B$3:$M$3,0))*O3796)),"")</f>
        <v/>
      </c>
      <c r="T3796" s="42" t="str">
        <f t="shared" si="184"/>
        <v/>
      </c>
    </row>
    <row r="3797" spans="16:20">
      <c r="P3797" s="41" t="str">
        <f t="shared" si="182"/>
        <v/>
      </c>
      <c r="Q3797" s="41" t="str">
        <f t="shared" si="183"/>
        <v/>
      </c>
      <c r="R3797" s="41" t="str">
        <f>IFERROR(IF(K3797="handling and wharfage",SUM(P3797:Q3797),IF(OR(K3797="tank",K3797="car",K3797="boat"),INDEX(Rate!$B$4:$M$25,MATCH('Line&amp;Pheonix'!N3797,Rate!$A$4:$A$25,0),MATCH('Line&amp;Pheonix'!L3797,Rate!$B$3:$M$3,0))*O3797*0.8,INDEX(Rate!$B$4:$M$25,MATCH('Line&amp;Pheonix'!N3797,Rate!$A$4:$A$25,0),MATCH('Line&amp;Pheonix'!L3797,Rate!$B$3:$M$3,0))*O3797)),"")</f>
        <v/>
      </c>
      <c r="T3797" s="42" t="str">
        <f t="shared" si="184"/>
        <v/>
      </c>
    </row>
    <row r="3798" spans="16:20">
      <c r="P3798" s="41" t="str">
        <f t="shared" si="182"/>
        <v/>
      </c>
      <c r="Q3798" s="41" t="str">
        <f t="shared" si="183"/>
        <v/>
      </c>
      <c r="R3798" s="41" t="str">
        <f>IFERROR(IF(K3798="handling and wharfage",SUM(P3798:Q3798),IF(OR(K3798="tank",K3798="car",K3798="boat"),INDEX(Rate!$B$4:$M$25,MATCH('Line&amp;Pheonix'!N3798,Rate!$A$4:$A$25,0),MATCH('Line&amp;Pheonix'!L3798,Rate!$B$3:$M$3,0))*O3798*0.8,INDEX(Rate!$B$4:$M$25,MATCH('Line&amp;Pheonix'!N3798,Rate!$A$4:$A$25,0),MATCH('Line&amp;Pheonix'!L3798,Rate!$B$3:$M$3,0))*O3798)),"")</f>
        <v/>
      </c>
      <c r="T3798" s="42" t="str">
        <f t="shared" si="184"/>
        <v/>
      </c>
    </row>
    <row r="3799" spans="16:20">
      <c r="P3799" s="41" t="str">
        <f t="shared" si="182"/>
        <v/>
      </c>
      <c r="Q3799" s="41" t="str">
        <f t="shared" si="183"/>
        <v/>
      </c>
      <c r="R3799" s="41" t="str">
        <f>IFERROR(IF(K3799="handling and wharfage",SUM(P3799:Q3799),IF(OR(K3799="tank",K3799="car",K3799="boat"),INDEX(Rate!$B$4:$M$25,MATCH('Line&amp;Pheonix'!N3799,Rate!$A$4:$A$25,0),MATCH('Line&amp;Pheonix'!L3799,Rate!$B$3:$M$3,0))*O3799*0.8,INDEX(Rate!$B$4:$M$25,MATCH('Line&amp;Pheonix'!N3799,Rate!$A$4:$A$25,0),MATCH('Line&amp;Pheonix'!L3799,Rate!$B$3:$M$3,0))*O3799)),"")</f>
        <v/>
      </c>
      <c r="T3799" s="42" t="str">
        <f t="shared" si="184"/>
        <v/>
      </c>
    </row>
    <row r="3800" spans="16:20">
      <c r="P3800" s="41" t="str">
        <f t="shared" si="182"/>
        <v/>
      </c>
      <c r="Q3800" s="41" t="str">
        <f t="shared" si="183"/>
        <v/>
      </c>
      <c r="R3800" s="41" t="str">
        <f>IFERROR(IF(K3800="handling and wharfage",SUM(P3800:Q3800),IF(OR(K3800="tank",K3800="car",K3800="boat"),INDEX(Rate!$B$4:$M$25,MATCH('Line&amp;Pheonix'!N3800,Rate!$A$4:$A$25,0),MATCH('Line&amp;Pheonix'!L3800,Rate!$B$3:$M$3,0))*O3800*0.8,INDEX(Rate!$B$4:$M$25,MATCH('Line&amp;Pheonix'!N3800,Rate!$A$4:$A$25,0),MATCH('Line&amp;Pheonix'!L3800,Rate!$B$3:$M$3,0))*O3800)),"")</f>
        <v/>
      </c>
      <c r="T3800" s="42" t="str">
        <f t="shared" si="184"/>
        <v/>
      </c>
    </row>
    <row r="3801" spans="16:20">
      <c r="P3801" s="41" t="str">
        <f t="shared" si="182"/>
        <v/>
      </c>
      <c r="Q3801" s="41" t="str">
        <f t="shared" si="183"/>
        <v/>
      </c>
      <c r="R3801" s="41" t="str">
        <f>IFERROR(IF(K3801="handling and wharfage",SUM(P3801:Q3801),IF(OR(K3801="tank",K3801="car",K3801="boat"),INDEX(Rate!$B$4:$M$25,MATCH('Line&amp;Pheonix'!N3801,Rate!$A$4:$A$25,0),MATCH('Line&amp;Pheonix'!L3801,Rate!$B$3:$M$3,0))*O3801*0.8,INDEX(Rate!$B$4:$M$25,MATCH('Line&amp;Pheonix'!N3801,Rate!$A$4:$A$25,0),MATCH('Line&amp;Pheonix'!L3801,Rate!$B$3:$M$3,0))*O3801)),"")</f>
        <v/>
      </c>
      <c r="T3801" s="42" t="str">
        <f t="shared" si="184"/>
        <v/>
      </c>
    </row>
    <row r="3802" spans="16:20">
      <c r="P3802" s="41" t="str">
        <f t="shared" si="182"/>
        <v/>
      </c>
      <c r="Q3802" s="41" t="str">
        <f t="shared" si="183"/>
        <v/>
      </c>
      <c r="R3802" s="41" t="str">
        <f>IFERROR(IF(K3802="handling and wharfage",SUM(P3802:Q3802),IF(OR(K3802="tank",K3802="car",K3802="boat"),INDEX(Rate!$B$4:$M$25,MATCH('Line&amp;Pheonix'!N3802,Rate!$A$4:$A$25,0),MATCH('Line&amp;Pheonix'!L3802,Rate!$B$3:$M$3,0))*O3802*0.8,INDEX(Rate!$B$4:$M$25,MATCH('Line&amp;Pheonix'!N3802,Rate!$A$4:$A$25,0),MATCH('Line&amp;Pheonix'!L3802,Rate!$B$3:$M$3,0))*O3802)),"")</f>
        <v/>
      </c>
      <c r="T3802" s="42" t="str">
        <f t="shared" si="184"/>
        <v/>
      </c>
    </row>
    <row r="3803" spans="16:20">
      <c r="P3803" s="41" t="str">
        <f t="shared" si="182"/>
        <v/>
      </c>
      <c r="Q3803" s="41" t="str">
        <f t="shared" si="183"/>
        <v/>
      </c>
      <c r="R3803" s="41" t="str">
        <f>IFERROR(IF(K3803="handling and wharfage",SUM(P3803:Q3803),IF(OR(K3803="tank",K3803="car",K3803="boat"),INDEX(Rate!$B$4:$M$25,MATCH('Line&amp;Pheonix'!N3803,Rate!$A$4:$A$25,0),MATCH('Line&amp;Pheonix'!L3803,Rate!$B$3:$M$3,0))*O3803*0.8,INDEX(Rate!$B$4:$M$25,MATCH('Line&amp;Pheonix'!N3803,Rate!$A$4:$A$25,0),MATCH('Line&amp;Pheonix'!L3803,Rate!$B$3:$M$3,0))*O3803)),"")</f>
        <v/>
      </c>
      <c r="T3803" s="42" t="str">
        <f t="shared" si="184"/>
        <v/>
      </c>
    </row>
    <row r="3804" spans="16:20">
      <c r="P3804" s="41" t="str">
        <f t="shared" si="182"/>
        <v/>
      </c>
      <c r="Q3804" s="41" t="str">
        <f t="shared" si="183"/>
        <v/>
      </c>
      <c r="R3804" s="41" t="str">
        <f>IFERROR(IF(K3804="handling and wharfage",SUM(P3804:Q3804),IF(OR(K3804="tank",K3804="car",K3804="boat"),INDEX(Rate!$B$4:$M$25,MATCH('Line&amp;Pheonix'!N3804,Rate!$A$4:$A$25,0),MATCH('Line&amp;Pheonix'!L3804,Rate!$B$3:$M$3,0))*O3804*0.8,INDEX(Rate!$B$4:$M$25,MATCH('Line&amp;Pheonix'!N3804,Rate!$A$4:$A$25,0),MATCH('Line&amp;Pheonix'!L3804,Rate!$B$3:$M$3,0))*O3804)),"")</f>
        <v/>
      </c>
      <c r="T3804" s="42" t="str">
        <f t="shared" si="184"/>
        <v/>
      </c>
    </row>
    <row r="3805" spans="16:20">
      <c r="P3805" s="41" t="str">
        <f t="shared" si="182"/>
        <v/>
      </c>
      <c r="Q3805" s="41" t="str">
        <f t="shared" si="183"/>
        <v/>
      </c>
      <c r="R3805" s="41" t="str">
        <f>IFERROR(IF(K3805="handling and wharfage",SUM(P3805:Q3805),IF(OR(K3805="tank",K3805="car",K3805="boat"),INDEX(Rate!$B$4:$M$25,MATCH('Line&amp;Pheonix'!N3805,Rate!$A$4:$A$25,0),MATCH('Line&amp;Pheonix'!L3805,Rate!$B$3:$M$3,0))*O3805*0.8,INDEX(Rate!$B$4:$M$25,MATCH('Line&amp;Pheonix'!N3805,Rate!$A$4:$A$25,0),MATCH('Line&amp;Pheonix'!L3805,Rate!$B$3:$M$3,0))*O3805)),"")</f>
        <v/>
      </c>
      <c r="T3805" s="42" t="str">
        <f t="shared" si="184"/>
        <v/>
      </c>
    </row>
    <row r="3806" spans="16:20">
      <c r="P3806" s="41" t="str">
        <f t="shared" si="182"/>
        <v/>
      </c>
      <c r="Q3806" s="41" t="str">
        <f t="shared" si="183"/>
        <v/>
      </c>
      <c r="R3806" s="41" t="str">
        <f>IFERROR(IF(K3806="handling and wharfage",SUM(P3806:Q3806),IF(OR(K3806="tank",K3806="car",K3806="boat"),INDEX(Rate!$B$4:$M$25,MATCH('Line&amp;Pheonix'!N3806,Rate!$A$4:$A$25,0),MATCH('Line&amp;Pheonix'!L3806,Rate!$B$3:$M$3,0))*O3806*0.8,INDEX(Rate!$B$4:$M$25,MATCH('Line&amp;Pheonix'!N3806,Rate!$A$4:$A$25,0),MATCH('Line&amp;Pheonix'!L3806,Rate!$B$3:$M$3,0))*O3806)),"")</f>
        <v/>
      </c>
      <c r="T3806" s="42" t="str">
        <f t="shared" si="184"/>
        <v/>
      </c>
    </row>
    <row r="3807" spans="16:20">
      <c r="P3807" s="41" t="str">
        <f t="shared" si="182"/>
        <v/>
      </c>
      <c r="Q3807" s="41" t="str">
        <f t="shared" si="183"/>
        <v/>
      </c>
      <c r="R3807" s="41" t="str">
        <f>IFERROR(IF(K3807="handling and wharfage",SUM(P3807:Q3807),IF(OR(K3807="tank",K3807="car",K3807="boat"),INDEX(Rate!$B$4:$M$25,MATCH('Line&amp;Pheonix'!N3807,Rate!$A$4:$A$25,0),MATCH('Line&amp;Pheonix'!L3807,Rate!$B$3:$M$3,0))*O3807*0.8,INDEX(Rate!$B$4:$M$25,MATCH('Line&amp;Pheonix'!N3807,Rate!$A$4:$A$25,0),MATCH('Line&amp;Pheonix'!L3807,Rate!$B$3:$M$3,0))*O3807)),"")</f>
        <v/>
      </c>
      <c r="T3807" s="42" t="str">
        <f t="shared" si="184"/>
        <v/>
      </c>
    </row>
    <row r="3808" spans="16:20">
      <c r="P3808" s="41" t="str">
        <f t="shared" si="182"/>
        <v/>
      </c>
      <c r="Q3808" s="41" t="str">
        <f t="shared" si="183"/>
        <v/>
      </c>
      <c r="R3808" s="41" t="str">
        <f>IFERROR(IF(K3808="handling and wharfage",SUM(P3808:Q3808),IF(OR(K3808="tank",K3808="car",K3808="boat"),INDEX(Rate!$B$4:$M$25,MATCH('Line&amp;Pheonix'!N3808,Rate!$A$4:$A$25,0),MATCH('Line&amp;Pheonix'!L3808,Rate!$B$3:$M$3,0))*O3808*0.8,INDEX(Rate!$B$4:$M$25,MATCH('Line&amp;Pheonix'!N3808,Rate!$A$4:$A$25,0),MATCH('Line&amp;Pheonix'!L3808,Rate!$B$3:$M$3,0))*O3808)),"")</f>
        <v/>
      </c>
      <c r="T3808" s="42" t="str">
        <f t="shared" si="184"/>
        <v/>
      </c>
    </row>
    <row r="3809" spans="16:20">
      <c r="P3809" s="41" t="str">
        <f t="shared" si="182"/>
        <v/>
      </c>
      <c r="Q3809" s="41" t="str">
        <f t="shared" si="183"/>
        <v/>
      </c>
      <c r="R3809" s="41" t="str">
        <f>IFERROR(IF(K3809="handling and wharfage",SUM(P3809:Q3809),IF(OR(K3809="tank",K3809="car",K3809="boat"),INDEX(Rate!$B$4:$M$25,MATCH('Line&amp;Pheonix'!N3809,Rate!$A$4:$A$25,0),MATCH('Line&amp;Pheonix'!L3809,Rate!$B$3:$M$3,0))*O3809*0.8,INDEX(Rate!$B$4:$M$25,MATCH('Line&amp;Pheonix'!N3809,Rate!$A$4:$A$25,0),MATCH('Line&amp;Pheonix'!L3809,Rate!$B$3:$M$3,0))*O3809)),"")</f>
        <v/>
      </c>
      <c r="T3809" s="42" t="str">
        <f t="shared" si="184"/>
        <v/>
      </c>
    </row>
    <row r="3810" spans="16:20">
      <c r="P3810" s="41" t="str">
        <f t="shared" si="182"/>
        <v/>
      </c>
      <c r="Q3810" s="41" t="str">
        <f t="shared" si="183"/>
        <v/>
      </c>
      <c r="R3810" s="41" t="str">
        <f>IFERROR(IF(K3810="handling and wharfage",SUM(P3810:Q3810),IF(OR(K3810="tank",K3810="car",K3810="boat"),INDEX(Rate!$B$4:$M$25,MATCH('Line&amp;Pheonix'!N3810,Rate!$A$4:$A$25,0),MATCH('Line&amp;Pheonix'!L3810,Rate!$B$3:$M$3,0))*O3810*0.8,INDEX(Rate!$B$4:$M$25,MATCH('Line&amp;Pheonix'!N3810,Rate!$A$4:$A$25,0),MATCH('Line&amp;Pheonix'!L3810,Rate!$B$3:$M$3,0))*O3810)),"")</f>
        <v/>
      </c>
      <c r="T3810" s="42" t="str">
        <f t="shared" si="184"/>
        <v/>
      </c>
    </row>
    <row r="3811" spans="16:20">
      <c r="P3811" s="41" t="str">
        <f t="shared" si="182"/>
        <v/>
      </c>
      <c r="Q3811" s="41" t="str">
        <f t="shared" si="183"/>
        <v/>
      </c>
      <c r="R3811" s="41" t="str">
        <f>IFERROR(IF(K3811="handling and wharfage",SUM(P3811:Q3811),IF(OR(K3811="tank",K3811="car",K3811="boat"),INDEX(Rate!$B$4:$M$25,MATCH('Line&amp;Pheonix'!N3811,Rate!$A$4:$A$25,0),MATCH('Line&amp;Pheonix'!L3811,Rate!$B$3:$M$3,0))*O3811*0.8,INDEX(Rate!$B$4:$M$25,MATCH('Line&amp;Pheonix'!N3811,Rate!$A$4:$A$25,0),MATCH('Line&amp;Pheonix'!L3811,Rate!$B$3:$M$3,0))*O3811)),"")</f>
        <v/>
      </c>
      <c r="T3811" s="42" t="str">
        <f t="shared" si="184"/>
        <v/>
      </c>
    </row>
    <row r="3812" spans="16:20">
      <c r="P3812" s="41" t="str">
        <f t="shared" si="182"/>
        <v/>
      </c>
      <c r="Q3812" s="41" t="str">
        <f t="shared" si="183"/>
        <v/>
      </c>
      <c r="R3812" s="41" t="str">
        <f>IFERROR(IF(K3812="handling and wharfage",SUM(P3812:Q3812),IF(OR(K3812="tank",K3812="car",K3812="boat"),INDEX(Rate!$B$4:$M$25,MATCH('Line&amp;Pheonix'!N3812,Rate!$A$4:$A$25,0),MATCH('Line&amp;Pheonix'!L3812,Rate!$B$3:$M$3,0))*O3812*0.8,INDEX(Rate!$B$4:$M$25,MATCH('Line&amp;Pheonix'!N3812,Rate!$A$4:$A$25,0),MATCH('Line&amp;Pheonix'!L3812,Rate!$B$3:$M$3,0))*O3812)),"")</f>
        <v/>
      </c>
      <c r="T3812" s="42" t="str">
        <f t="shared" si="184"/>
        <v/>
      </c>
    </row>
    <row r="3813" spans="16:20">
      <c r="P3813" s="41" t="str">
        <f t="shared" si="182"/>
        <v/>
      </c>
      <c r="Q3813" s="41" t="str">
        <f t="shared" si="183"/>
        <v/>
      </c>
      <c r="R3813" s="41" t="str">
        <f>IFERROR(IF(K3813="handling and wharfage",SUM(P3813:Q3813),IF(OR(K3813="tank",K3813="car",K3813="boat"),INDEX(Rate!$B$4:$M$25,MATCH('Line&amp;Pheonix'!N3813,Rate!$A$4:$A$25,0),MATCH('Line&amp;Pheonix'!L3813,Rate!$B$3:$M$3,0))*O3813*0.8,INDEX(Rate!$B$4:$M$25,MATCH('Line&amp;Pheonix'!N3813,Rate!$A$4:$A$25,0),MATCH('Line&amp;Pheonix'!L3813,Rate!$B$3:$M$3,0))*O3813)),"")</f>
        <v/>
      </c>
      <c r="T3813" s="42" t="str">
        <f t="shared" si="184"/>
        <v/>
      </c>
    </row>
    <row r="3814" spans="16:20">
      <c r="P3814" s="41" t="str">
        <f t="shared" si="182"/>
        <v/>
      </c>
      <c r="Q3814" s="41" t="str">
        <f t="shared" si="183"/>
        <v/>
      </c>
      <c r="R3814" s="41" t="str">
        <f>IFERROR(IF(K3814="handling and wharfage",SUM(P3814:Q3814),IF(OR(K3814="tank",K3814="car",K3814="boat"),INDEX(Rate!$B$4:$M$25,MATCH('Line&amp;Pheonix'!N3814,Rate!$A$4:$A$25,0),MATCH('Line&amp;Pheonix'!L3814,Rate!$B$3:$M$3,0))*O3814*0.8,INDEX(Rate!$B$4:$M$25,MATCH('Line&amp;Pheonix'!N3814,Rate!$A$4:$A$25,0),MATCH('Line&amp;Pheonix'!L3814,Rate!$B$3:$M$3,0))*O3814)),"")</f>
        <v/>
      </c>
      <c r="T3814" s="42" t="str">
        <f t="shared" si="184"/>
        <v/>
      </c>
    </row>
    <row r="3815" spans="16:20">
      <c r="P3815" s="41" t="str">
        <f t="shared" si="182"/>
        <v/>
      </c>
      <c r="Q3815" s="41" t="str">
        <f t="shared" si="183"/>
        <v/>
      </c>
      <c r="R3815" s="41" t="str">
        <f>IFERROR(IF(K3815="handling and wharfage",SUM(P3815:Q3815),IF(OR(K3815="tank",K3815="car",K3815="boat"),INDEX(Rate!$B$4:$M$25,MATCH('Line&amp;Pheonix'!N3815,Rate!$A$4:$A$25,0),MATCH('Line&amp;Pheonix'!L3815,Rate!$B$3:$M$3,0))*O3815*0.8,INDEX(Rate!$B$4:$M$25,MATCH('Line&amp;Pheonix'!N3815,Rate!$A$4:$A$25,0),MATCH('Line&amp;Pheonix'!L3815,Rate!$B$3:$M$3,0))*O3815)),"")</f>
        <v/>
      </c>
      <c r="T3815" s="42" t="str">
        <f t="shared" si="184"/>
        <v/>
      </c>
    </row>
    <row r="3816" spans="16:20">
      <c r="P3816" s="41" t="str">
        <f t="shared" si="182"/>
        <v/>
      </c>
      <c r="Q3816" s="41" t="str">
        <f t="shared" si="183"/>
        <v/>
      </c>
      <c r="R3816" s="41" t="str">
        <f>IFERROR(IF(K3816="handling and wharfage",SUM(P3816:Q3816),IF(OR(K3816="tank",K3816="car",K3816="boat"),INDEX(Rate!$B$4:$M$25,MATCH('Line&amp;Pheonix'!N3816,Rate!$A$4:$A$25,0),MATCH('Line&amp;Pheonix'!L3816,Rate!$B$3:$M$3,0))*O3816*0.8,INDEX(Rate!$B$4:$M$25,MATCH('Line&amp;Pheonix'!N3816,Rate!$A$4:$A$25,0),MATCH('Line&amp;Pheonix'!L3816,Rate!$B$3:$M$3,0))*O3816)),"")</f>
        <v/>
      </c>
      <c r="T3816" s="42" t="str">
        <f t="shared" si="184"/>
        <v/>
      </c>
    </row>
    <row r="3817" spans="16:20">
      <c r="P3817" s="41" t="str">
        <f t="shared" si="182"/>
        <v/>
      </c>
      <c r="Q3817" s="41" t="str">
        <f t="shared" si="183"/>
        <v/>
      </c>
      <c r="R3817" s="41" t="str">
        <f>IFERROR(IF(K3817="handling and wharfage",SUM(P3817:Q3817),IF(OR(K3817="tank",K3817="car",K3817="boat"),INDEX(Rate!$B$4:$M$25,MATCH('Line&amp;Pheonix'!N3817,Rate!$A$4:$A$25,0),MATCH('Line&amp;Pheonix'!L3817,Rate!$B$3:$M$3,0))*O3817*0.8,INDEX(Rate!$B$4:$M$25,MATCH('Line&amp;Pheonix'!N3817,Rate!$A$4:$A$25,0),MATCH('Line&amp;Pheonix'!L3817,Rate!$B$3:$M$3,0))*O3817)),"")</f>
        <v/>
      </c>
      <c r="T3817" s="42" t="str">
        <f t="shared" si="184"/>
        <v/>
      </c>
    </row>
    <row r="3818" spans="16:20">
      <c r="P3818" s="41" t="str">
        <f t="shared" si="182"/>
        <v/>
      </c>
      <c r="Q3818" s="41" t="str">
        <f t="shared" si="183"/>
        <v/>
      </c>
      <c r="R3818" s="41" t="str">
        <f>IFERROR(IF(K3818="handling and wharfage",SUM(P3818:Q3818),IF(OR(K3818="tank",K3818="car",K3818="boat"),INDEX(Rate!$B$4:$M$25,MATCH('Line&amp;Pheonix'!N3818,Rate!$A$4:$A$25,0),MATCH('Line&amp;Pheonix'!L3818,Rate!$B$3:$M$3,0))*O3818*0.8,INDEX(Rate!$B$4:$M$25,MATCH('Line&amp;Pheonix'!N3818,Rate!$A$4:$A$25,0),MATCH('Line&amp;Pheonix'!L3818,Rate!$B$3:$M$3,0))*O3818)),"")</f>
        <v/>
      </c>
      <c r="T3818" s="42" t="str">
        <f t="shared" si="184"/>
        <v/>
      </c>
    </row>
    <row r="3819" spans="16:20">
      <c r="P3819" s="41" t="str">
        <f t="shared" si="182"/>
        <v/>
      </c>
      <c r="Q3819" s="41" t="str">
        <f t="shared" si="183"/>
        <v/>
      </c>
      <c r="R3819" s="41" t="str">
        <f>IFERROR(IF(K3819="handling and wharfage",SUM(P3819:Q3819),IF(OR(K3819="tank",K3819="car",K3819="boat"),INDEX(Rate!$B$4:$M$25,MATCH('Line&amp;Pheonix'!N3819,Rate!$A$4:$A$25,0),MATCH('Line&amp;Pheonix'!L3819,Rate!$B$3:$M$3,0))*O3819*0.8,INDEX(Rate!$B$4:$M$25,MATCH('Line&amp;Pheonix'!N3819,Rate!$A$4:$A$25,0),MATCH('Line&amp;Pheonix'!L3819,Rate!$B$3:$M$3,0))*O3819)),"")</f>
        <v/>
      </c>
      <c r="T3819" s="42" t="str">
        <f t="shared" si="184"/>
        <v/>
      </c>
    </row>
    <row r="3820" spans="16:20">
      <c r="P3820" s="41" t="str">
        <f t="shared" si="182"/>
        <v/>
      </c>
      <c r="Q3820" s="41" t="str">
        <f t="shared" si="183"/>
        <v/>
      </c>
      <c r="R3820" s="41" t="str">
        <f>IFERROR(IF(K3820="handling and wharfage",SUM(P3820:Q3820),IF(OR(K3820="tank",K3820="car",K3820="boat"),INDEX(Rate!$B$4:$M$25,MATCH('Line&amp;Pheonix'!N3820,Rate!$A$4:$A$25,0),MATCH('Line&amp;Pheonix'!L3820,Rate!$B$3:$M$3,0))*O3820*0.8,INDEX(Rate!$B$4:$M$25,MATCH('Line&amp;Pheonix'!N3820,Rate!$A$4:$A$25,0),MATCH('Line&amp;Pheonix'!L3820,Rate!$B$3:$M$3,0))*O3820)),"")</f>
        <v/>
      </c>
      <c r="T3820" s="42" t="str">
        <f t="shared" si="184"/>
        <v/>
      </c>
    </row>
    <row r="3821" spans="16:20">
      <c r="P3821" s="41" t="str">
        <f t="shared" si="182"/>
        <v/>
      </c>
      <c r="Q3821" s="41" t="str">
        <f t="shared" si="183"/>
        <v/>
      </c>
      <c r="R3821" s="41" t="str">
        <f>IFERROR(IF(K3821="handling and wharfage",SUM(P3821:Q3821),IF(OR(K3821="tank",K3821="car",K3821="boat"),INDEX(Rate!$B$4:$M$25,MATCH('Line&amp;Pheonix'!N3821,Rate!$A$4:$A$25,0),MATCH('Line&amp;Pheonix'!L3821,Rate!$B$3:$M$3,0))*O3821*0.8,INDEX(Rate!$B$4:$M$25,MATCH('Line&amp;Pheonix'!N3821,Rate!$A$4:$A$25,0),MATCH('Line&amp;Pheonix'!L3821,Rate!$B$3:$M$3,0))*O3821)),"")</f>
        <v/>
      </c>
      <c r="T3821" s="42" t="str">
        <f t="shared" si="184"/>
        <v/>
      </c>
    </row>
    <row r="3822" spans="16:20">
      <c r="P3822" s="41" t="str">
        <f t="shared" si="182"/>
        <v/>
      </c>
      <c r="Q3822" s="41" t="str">
        <f t="shared" si="183"/>
        <v/>
      </c>
      <c r="R3822" s="41" t="str">
        <f>IFERROR(IF(K3822="handling and wharfage",SUM(P3822:Q3822),IF(OR(K3822="tank",K3822="car",K3822="boat"),INDEX(Rate!$B$4:$M$25,MATCH('Line&amp;Pheonix'!N3822,Rate!$A$4:$A$25,0),MATCH('Line&amp;Pheonix'!L3822,Rate!$B$3:$M$3,0))*O3822*0.8,INDEX(Rate!$B$4:$M$25,MATCH('Line&amp;Pheonix'!N3822,Rate!$A$4:$A$25,0),MATCH('Line&amp;Pheonix'!L3822,Rate!$B$3:$M$3,0))*O3822)),"")</f>
        <v/>
      </c>
      <c r="T3822" s="42" t="str">
        <f t="shared" si="184"/>
        <v/>
      </c>
    </row>
    <row r="3823" spans="16:20">
      <c r="P3823" s="41" t="str">
        <f t="shared" si="182"/>
        <v/>
      </c>
      <c r="Q3823" s="41" t="str">
        <f t="shared" si="183"/>
        <v/>
      </c>
      <c r="R3823" s="41" t="str">
        <f>IFERROR(IF(K3823="handling and wharfage",SUM(P3823:Q3823),IF(OR(K3823="tank",K3823="car",K3823="boat"),INDEX(Rate!$B$4:$M$25,MATCH('Line&amp;Pheonix'!N3823,Rate!$A$4:$A$25,0),MATCH('Line&amp;Pheonix'!L3823,Rate!$B$3:$M$3,0))*O3823*0.8,INDEX(Rate!$B$4:$M$25,MATCH('Line&amp;Pheonix'!N3823,Rate!$A$4:$A$25,0),MATCH('Line&amp;Pheonix'!L3823,Rate!$B$3:$M$3,0))*O3823)),"")</f>
        <v/>
      </c>
      <c r="T3823" s="42" t="str">
        <f t="shared" si="184"/>
        <v/>
      </c>
    </row>
    <row r="3824" spans="16:20">
      <c r="P3824" s="41" t="str">
        <f t="shared" si="182"/>
        <v/>
      </c>
      <c r="Q3824" s="41" t="str">
        <f t="shared" si="183"/>
        <v/>
      </c>
      <c r="R3824" s="41" t="str">
        <f>IFERROR(IF(K3824="handling and wharfage",SUM(P3824:Q3824),IF(OR(K3824="tank",K3824="car",K3824="boat"),INDEX(Rate!$B$4:$M$25,MATCH('Line&amp;Pheonix'!N3824,Rate!$A$4:$A$25,0),MATCH('Line&amp;Pheonix'!L3824,Rate!$B$3:$M$3,0))*O3824*0.8,INDEX(Rate!$B$4:$M$25,MATCH('Line&amp;Pheonix'!N3824,Rate!$A$4:$A$25,0),MATCH('Line&amp;Pheonix'!L3824,Rate!$B$3:$M$3,0))*O3824)),"")</f>
        <v/>
      </c>
      <c r="T3824" s="42" t="str">
        <f t="shared" si="184"/>
        <v/>
      </c>
    </row>
    <row r="3825" spans="16:20">
      <c r="P3825" s="41" t="str">
        <f t="shared" si="182"/>
        <v/>
      </c>
      <c r="Q3825" s="41" t="str">
        <f t="shared" si="183"/>
        <v/>
      </c>
      <c r="R3825" s="41" t="str">
        <f>IFERROR(IF(K3825="handling and wharfage",SUM(P3825:Q3825),IF(OR(K3825="tank",K3825="car",K3825="boat"),INDEX(Rate!$B$4:$M$25,MATCH('Line&amp;Pheonix'!N3825,Rate!$A$4:$A$25,0),MATCH('Line&amp;Pheonix'!L3825,Rate!$B$3:$M$3,0))*O3825*0.8,INDEX(Rate!$B$4:$M$25,MATCH('Line&amp;Pheonix'!N3825,Rate!$A$4:$A$25,0),MATCH('Line&amp;Pheonix'!L3825,Rate!$B$3:$M$3,0))*O3825)),"")</f>
        <v/>
      </c>
      <c r="T3825" s="42" t="str">
        <f t="shared" si="184"/>
        <v/>
      </c>
    </row>
    <row r="3826" spans="16:20">
      <c r="P3826" s="41" t="str">
        <f t="shared" ref="P3826:P3889" si="185">IF(OR(K3826="handling and wharfage",K3826="rau handling and wharfage"),O3826*42.1,"")</f>
        <v/>
      </c>
      <c r="Q3826" s="41" t="str">
        <f t="shared" ref="Q3826:Q3889" si="186">IF(K3826&lt;&gt;"handling and wharfage","",O3826*3.5)</f>
        <v/>
      </c>
      <c r="R3826" s="41" t="str">
        <f>IFERROR(IF(K3826="handling and wharfage",SUM(P3826:Q3826),IF(OR(K3826="tank",K3826="car",K3826="boat"),INDEX(Rate!$B$4:$M$25,MATCH('Line&amp;Pheonix'!N3826,Rate!$A$4:$A$25,0),MATCH('Line&amp;Pheonix'!L3826,Rate!$B$3:$M$3,0))*O3826*0.8,INDEX(Rate!$B$4:$M$25,MATCH('Line&amp;Pheonix'!N3826,Rate!$A$4:$A$25,0),MATCH('Line&amp;Pheonix'!L3826,Rate!$B$3:$M$3,0))*O3826)),"")</f>
        <v/>
      </c>
      <c r="T3826" s="42" t="str">
        <f t="shared" ref="T3826:T3889" si="187">IF(ISBLANK(K3826),"",IF(K3826&lt;&gt;"handling and wharfage","F0070000061A","E31180000331"))</f>
        <v/>
      </c>
    </row>
    <row r="3827" spans="16:20">
      <c r="P3827" s="41" t="str">
        <f t="shared" si="185"/>
        <v/>
      </c>
      <c r="Q3827" s="41" t="str">
        <f t="shared" si="186"/>
        <v/>
      </c>
      <c r="R3827" s="41" t="str">
        <f>IFERROR(IF(K3827="handling and wharfage",SUM(P3827:Q3827),IF(OR(K3827="tank",K3827="car",K3827="boat"),INDEX(Rate!$B$4:$M$25,MATCH('Line&amp;Pheonix'!N3827,Rate!$A$4:$A$25,0),MATCH('Line&amp;Pheonix'!L3827,Rate!$B$3:$M$3,0))*O3827*0.8,INDEX(Rate!$B$4:$M$25,MATCH('Line&amp;Pheonix'!N3827,Rate!$A$4:$A$25,0),MATCH('Line&amp;Pheonix'!L3827,Rate!$B$3:$M$3,0))*O3827)),"")</f>
        <v/>
      </c>
      <c r="T3827" s="42" t="str">
        <f t="shared" si="187"/>
        <v/>
      </c>
    </row>
    <row r="3828" spans="16:20">
      <c r="P3828" s="41" t="str">
        <f t="shared" si="185"/>
        <v/>
      </c>
      <c r="Q3828" s="41" t="str">
        <f t="shared" si="186"/>
        <v/>
      </c>
      <c r="R3828" s="41" t="str">
        <f>IFERROR(IF(K3828="handling and wharfage",SUM(P3828:Q3828),IF(OR(K3828="tank",K3828="car",K3828="boat"),INDEX(Rate!$B$4:$M$25,MATCH('Line&amp;Pheonix'!N3828,Rate!$A$4:$A$25,0),MATCH('Line&amp;Pheonix'!L3828,Rate!$B$3:$M$3,0))*O3828*0.8,INDEX(Rate!$B$4:$M$25,MATCH('Line&amp;Pheonix'!N3828,Rate!$A$4:$A$25,0),MATCH('Line&amp;Pheonix'!L3828,Rate!$B$3:$M$3,0))*O3828)),"")</f>
        <v/>
      </c>
      <c r="T3828" s="42" t="str">
        <f t="shared" si="187"/>
        <v/>
      </c>
    </row>
    <row r="3829" spans="16:20">
      <c r="P3829" s="41" t="str">
        <f t="shared" si="185"/>
        <v/>
      </c>
      <c r="Q3829" s="41" t="str">
        <f t="shared" si="186"/>
        <v/>
      </c>
      <c r="R3829" s="41" t="str">
        <f>IFERROR(IF(K3829="handling and wharfage",SUM(P3829:Q3829),IF(OR(K3829="tank",K3829="car",K3829="boat"),INDEX(Rate!$B$4:$M$25,MATCH('Line&amp;Pheonix'!N3829,Rate!$A$4:$A$25,0),MATCH('Line&amp;Pheonix'!L3829,Rate!$B$3:$M$3,0))*O3829*0.8,INDEX(Rate!$B$4:$M$25,MATCH('Line&amp;Pheonix'!N3829,Rate!$A$4:$A$25,0),MATCH('Line&amp;Pheonix'!L3829,Rate!$B$3:$M$3,0))*O3829)),"")</f>
        <v/>
      </c>
      <c r="T3829" s="42" t="str">
        <f t="shared" si="187"/>
        <v/>
      </c>
    </row>
    <row r="3830" spans="16:20">
      <c r="P3830" s="41" t="str">
        <f t="shared" si="185"/>
        <v/>
      </c>
      <c r="Q3830" s="41" t="str">
        <f t="shared" si="186"/>
        <v/>
      </c>
      <c r="R3830" s="41" t="str">
        <f>IFERROR(IF(K3830="handling and wharfage",SUM(P3830:Q3830),IF(OR(K3830="tank",K3830="car",K3830="boat"),INDEX(Rate!$B$4:$M$25,MATCH('Line&amp;Pheonix'!N3830,Rate!$A$4:$A$25,0),MATCH('Line&amp;Pheonix'!L3830,Rate!$B$3:$M$3,0))*O3830*0.8,INDEX(Rate!$B$4:$M$25,MATCH('Line&amp;Pheonix'!N3830,Rate!$A$4:$A$25,0),MATCH('Line&amp;Pheonix'!L3830,Rate!$B$3:$M$3,0))*O3830)),"")</f>
        <v/>
      </c>
      <c r="T3830" s="42" t="str">
        <f t="shared" si="187"/>
        <v/>
      </c>
    </row>
    <row r="3831" spans="16:20">
      <c r="P3831" s="41" t="str">
        <f t="shared" si="185"/>
        <v/>
      </c>
      <c r="Q3831" s="41" t="str">
        <f t="shared" si="186"/>
        <v/>
      </c>
      <c r="R3831" s="41" t="str">
        <f>IFERROR(IF(K3831="handling and wharfage",SUM(P3831:Q3831),IF(OR(K3831="tank",K3831="car",K3831="boat"),INDEX(Rate!$B$4:$M$25,MATCH('Line&amp;Pheonix'!N3831,Rate!$A$4:$A$25,0),MATCH('Line&amp;Pheonix'!L3831,Rate!$B$3:$M$3,0))*O3831*0.8,INDEX(Rate!$B$4:$M$25,MATCH('Line&amp;Pheonix'!N3831,Rate!$A$4:$A$25,0),MATCH('Line&amp;Pheonix'!L3831,Rate!$B$3:$M$3,0))*O3831)),"")</f>
        <v/>
      </c>
      <c r="T3831" s="42" t="str">
        <f t="shared" si="187"/>
        <v/>
      </c>
    </row>
    <row r="3832" spans="16:20">
      <c r="P3832" s="41" t="str">
        <f t="shared" si="185"/>
        <v/>
      </c>
      <c r="Q3832" s="41" t="str">
        <f t="shared" si="186"/>
        <v/>
      </c>
      <c r="R3832" s="41" t="str">
        <f>IFERROR(IF(K3832="handling and wharfage",SUM(P3832:Q3832),IF(OR(K3832="tank",K3832="car",K3832="boat"),INDEX(Rate!$B$4:$M$25,MATCH('Line&amp;Pheonix'!N3832,Rate!$A$4:$A$25,0),MATCH('Line&amp;Pheonix'!L3832,Rate!$B$3:$M$3,0))*O3832*0.8,INDEX(Rate!$B$4:$M$25,MATCH('Line&amp;Pheonix'!N3832,Rate!$A$4:$A$25,0),MATCH('Line&amp;Pheonix'!L3832,Rate!$B$3:$M$3,0))*O3832)),"")</f>
        <v/>
      </c>
      <c r="T3832" s="42" t="str">
        <f t="shared" si="187"/>
        <v/>
      </c>
    </row>
    <row r="3833" spans="16:20">
      <c r="P3833" s="41" t="str">
        <f t="shared" si="185"/>
        <v/>
      </c>
      <c r="Q3833" s="41" t="str">
        <f t="shared" si="186"/>
        <v/>
      </c>
      <c r="R3833" s="41" t="str">
        <f>IFERROR(IF(K3833="handling and wharfage",SUM(P3833:Q3833),IF(OR(K3833="tank",K3833="car",K3833="boat"),INDEX(Rate!$B$4:$M$25,MATCH('Line&amp;Pheonix'!N3833,Rate!$A$4:$A$25,0),MATCH('Line&amp;Pheonix'!L3833,Rate!$B$3:$M$3,0))*O3833*0.8,INDEX(Rate!$B$4:$M$25,MATCH('Line&amp;Pheonix'!N3833,Rate!$A$4:$A$25,0),MATCH('Line&amp;Pheonix'!L3833,Rate!$B$3:$M$3,0))*O3833)),"")</f>
        <v/>
      </c>
      <c r="T3833" s="42" t="str">
        <f t="shared" si="187"/>
        <v/>
      </c>
    </row>
    <row r="3834" spans="16:20">
      <c r="P3834" s="41" t="str">
        <f t="shared" si="185"/>
        <v/>
      </c>
      <c r="Q3834" s="41" t="str">
        <f t="shared" si="186"/>
        <v/>
      </c>
      <c r="R3834" s="41" t="str">
        <f>IFERROR(IF(K3834="handling and wharfage",SUM(P3834:Q3834),IF(OR(K3834="tank",K3834="car",K3834="boat"),INDEX(Rate!$B$4:$M$25,MATCH('Line&amp;Pheonix'!N3834,Rate!$A$4:$A$25,0),MATCH('Line&amp;Pheonix'!L3834,Rate!$B$3:$M$3,0))*O3834*0.8,INDEX(Rate!$B$4:$M$25,MATCH('Line&amp;Pheonix'!N3834,Rate!$A$4:$A$25,0),MATCH('Line&amp;Pheonix'!L3834,Rate!$B$3:$M$3,0))*O3834)),"")</f>
        <v/>
      </c>
      <c r="T3834" s="42" t="str">
        <f t="shared" si="187"/>
        <v/>
      </c>
    </row>
    <row r="3835" spans="16:20">
      <c r="P3835" s="41" t="str">
        <f t="shared" si="185"/>
        <v/>
      </c>
      <c r="Q3835" s="41" t="str">
        <f t="shared" si="186"/>
        <v/>
      </c>
      <c r="R3835" s="41" t="str">
        <f>IFERROR(IF(K3835="handling and wharfage",SUM(P3835:Q3835),IF(OR(K3835="tank",K3835="car",K3835="boat"),INDEX(Rate!$B$4:$M$25,MATCH('Line&amp;Pheonix'!N3835,Rate!$A$4:$A$25,0),MATCH('Line&amp;Pheonix'!L3835,Rate!$B$3:$M$3,0))*O3835*0.8,INDEX(Rate!$B$4:$M$25,MATCH('Line&amp;Pheonix'!N3835,Rate!$A$4:$A$25,0),MATCH('Line&amp;Pheonix'!L3835,Rate!$B$3:$M$3,0))*O3835)),"")</f>
        <v/>
      </c>
      <c r="T3835" s="42" t="str">
        <f t="shared" si="187"/>
        <v/>
      </c>
    </row>
    <row r="3836" spans="16:20">
      <c r="P3836" s="41" t="str">
        <f t="shared" si="185"/>
        <v/>
      </c>
      <c r="Q3836" s="41" t="str">
        <f t="shared" si="186"/>
        <v/>
      </c>
      <c r="R3836" s="41" t="str">
        <f>IFERROR(IF(K3836="handling and wharfage",SUM(P3836:Q3836),IF(OR(K3836="tank",K3836="car",K3836="boat"),INDEX(Rate!$B$4:$M$25,MATCH('Line&amp;Pheonix'!N3836,Rate!$A$4:$A$25,0),MATCH('Line&amp;Pheonix'!L3836,Rate!$B$3:$M$3,0))*O3836*0.8,INDEX(Rate!$B$4:$M$25,MATCH('Line&amp;Pheonix'!N3836,Rate!$A$4:$A$25,0),MATCH('Line&amp;Pheonix'!L3836,Rate!$B$3:$M$3,0))*O3836)),"")</f>
        <v/>
      </c>
      <c r="T3836" s="42" t="str">
        <f t="shared" si="187"/>
        <v/>
      </c>
    </row>
    <row r="3837" spans="16:20">
      <c r="P3837" s="41" t="str">
        <f t="shared" si="185"/>
        <v/>
      </c>
      <c r="Q3837" s="41" t="str">
        <f t="shared" si="186"/>
        <v/>
      </c>
      <c r="R3837" s="41" t="str">
        <f>IFERROR(IF(K3837="handling and wharfage",SUM(P3837:Q3837),IF(OR(K3837="tank",K3837="car",K3837="boat"),INDEX(Rate!$B$4:$M$25,MATCH('Line&amp;Pheonix'!N3837,Rate!$A$4:$A$25,0),MATCH('Line&amp;Pheonix'!L3837,Rate!$B$3:$M$3,0))*O3837*0.8,INDEX(Rate!$B$4:$M$25,MATCH('Line&amp;Pheonix'!N3837,Rate!$A$4:$A$25,0),MATCH('Line&amp;Pheonix'!L3837,Rate!$B$3:$M$3,0))*O3837)),"")</f>
        <v/>
      </c>
      <c r="T3837" s="42" t="str">
        <f t="shared" si="187"/>
        <v/>
      </c>
    </row>
    <row r="3838" spans="16:20">
      <c r="P3838" s="41" t="str">
        <f t="shared" si="185"/>
        <v/>
      </c>
      <c r="Q3838" s="41" t="str">
        <f t="shared" si="186"/>
        <v/>
      </c>
      <c r="R3838" s="41" t="str">
        <f>IFERROR(IF(K3838="handling and wharfage",SUM(P3838:Q3838),IF(OR(K3838="tank",K3838="car",K3838="boat"),INDEX(Rate!$B$4:$M$25,MATCH('Line&amp;Pheonix'!N3838,Rate!$A$4:$A$25,0),MATCH('Line&amp;Pheonix'!L3838,Rate!$B$3:$M$3,0))*O3838*0.8,INDEX(Rate!$B$4:$M$25,MATCH('Line&amp;Pheonix'!N3838,Rate!$A$4:$A$25,0),MATCH('Line&amp;Pheonix'!L3838,Rate!$B$3:$M$3,0))*O3838)),"")</f>
        <v/>
      </c>
      <c r="T3838" s="42" t="str">
        <f t="shared" si="187"/>
        <v/>
      </c>
    </row>
    <row r="3839" spans="16:20">
      <c r="P3839" s="41" t="str">
        <f t="shared" si="185"/>
        <v/>
      </c>
      <c r="Q3839" s="41" t="str">
        <f t="shared" si="186"/>
        <v/>
      </c>
      <c r="R3839" s="41" t="str">
        <f>IFERROR(IF(K3839="handling and wharfage",SUM(P3839:Q3839),IF(OR(K3839="tank",K3839="car",K3839="boat"),INDEX(Rate!$B$4:$M$25,MATCH('Line&amp;Pheonix'!N3839,Rate!$A$4:$A$25,0),MATCH('Line&amp;Pheonix'!L3839,Rate!$B$3:$M$3,0))*O3839*0.8,INDEX(Rate!$B$4:$M$25,MATCH('Line&amp;Pheonix'!N3839,Rate!$A$4:$A$25,0),MATCH('Line&amp;Pheonix'!L3839,Rate!$B$3:$M$3,0))*O3839)),"")</f>
        <v/>
      </c>
      <c r="T3839" s="42" t="str">
        <f t="shared" si="187"/>
        <v/>
      </c>
    </row>
    <row r="3840" spans="16:20">
      <c r="P3840" s="41" t="str">
        <f t="shared" si="185"/>
        <v/>
      </c>
      <c r="Q3840" s="41" t="str">
        <f t="shared" si="186"/>
        <v/>
      </c>
      <c r="R3840" s="41" t="str">
        <f>IFERROR(IF(K3840="handling and wharfage",SUM(P3840:Q3840),IF(OR(K3840="tank",K3840="car",K3840="boat"),INDEX(Rate!$B$4:$M$25,MATCH('Line&amp;Pheonix'!N3840,Rate!$A$4:$A$25,0),MATCH('Line&amp;Pheonix'!L3840,Rate!$B$3:$M$3,0))*O3840*0.8,INDEX(Rate!$B$4:$M$25,MATCH('Line&amp;Pheonix'!N3840,Rate!$A$4:$A$25,0),MATCH('Line&amp;Pheonix'!L3840,Rate!$B$3:$M$3,0))*O3840)),"")</f>
        <v/>
      </c>
      <c r="T3840" s="42" t="str">
        <f t="shared" si="187"/>
        <v/>
      </c>
    </row>
    <row r="3841" spans="16:20">
      <c r="P3841" s="41" t="str">
        <f t="shared" si="185"/>
        <v/>
      </c>
      <c r="Q3841" s="41" t="str">
        <f t="shared" si="186"/>
        <v/>
      </c>
      <c r="R3841" s="41" t="str">
        <f>IFERROR(IF(K3841="handling and wharfage",SUM(P3841:Q3841),IF(OR(K3841="tank",K3841="car",K3841="boat"),INDEX(Rate!$B$4:$M$25,MATCH('Line&amp;Pheonix'!N3841,Rate!$A$4:$A$25,0),MATCH('Line&amp;Pheonix'!L3841,Rate!$B$3:$M$3,0))*O3841*0.8,INDEX(Rate!$B$4:$M$25,MATCH('Line&amp;Pheonix'!N3841,Rate!$A$4:$A$25,0),MATCH('Line&amp;Pheonix'!L3841,Rate!$B$3:$M$3,0))*O3841)),"")</f>
        <v/>
      </c>
      <c r="T3841" s="42" t="str">
        <f t="shared" si="187"/>
        <v/>
      </c>
    </row>
    <row r="3842" spans="16:20">
      <c r="P3842" s="41" t="str">
        <f t="shared" si="185"/>
        <v/>
      </c>
      <c r="Q3842" s="41" t="str">
        <f t="shared" si="186"/>
        <v/>
      </c>
      <c r="R3842" s="41" t="str">
        <f>IFERROR(IF(K3842="handling and wharfage",SUM(P3842:Q3842),IF(OR(K3842="tank",K3842="car",K3842="boat"),INDEX(Rate!$B$4:$M$25,MATCH('Line&amp;Pheonix'!N3842,Rate!$A$4:$A$25,0),MATCH('Line&amp;Pheonix'!L3842,Rate!$B$3:$M$3,0))*O3842*0.8,INDEX(Rate!$B$4:$M$25,MATCH('Line&amp;Pheonix'!N3842,Rate!$A$4:$A$25,0),MATCH('Line&amp;Pheonix'!L3842,Rate!$B$3:$M$3,0))*O3842)),"")</f>
        <v/>
      </c>
      <c r="T3842" s="42" t="str">
        <f t="shared" si="187"/>
        <v/>
      </c>
    </row>
    <row r="3843" spans="16:20">
      <c r="P3843" s="41" t="str">
        <f t="shared" si="185"/>
        <v/>
      </c>
      <c r="Q3843" s="41" t="str">
        <f t="shared" si="186"/>
        <v/>
      </c>
      <c r="R3843" s="41" t="str">
        <f>IFERROR(IF(K3843="handling and wharfage",SUM(P3843:Q3843),IF(OR(K3843="tank",K3843="car",K3843="boat"),INDEX(Rate!$B$4:$M$25,MATCH('Line&amp;Pheonix'!N3843,Rate!$A$4:$A$25,0),MATCH('Line&amp;Pheonix'!L3843,Rate!$B$3:$M$3,0))*O3843*0.8,INDEX(Rate!$B$4:$M$25,MATCH('Line&amp;Pheonix'!N3843,Rate!$A$4:$A$25,0),MATCH('Line&amp;Pheonix'!L3843,Rate!$B$3:$M$3,0))*O3843)),"")</f>
        <v/>
      </c>
      <c r="T3843" s="42" t="str">
        <f t="shared" si="187"/>
        <v/>
      </c>
    </row>
    <row r="3844" spans="16:20">
      <c r="P3844" s="41" t="str">
        <f t="shared" si="185"/>
        <v/>
      </c>
      <c r="Q3844" s="41" t="str">
        <f t="shared" si="186"/>
        <v/>
      </c>
      <c r="R3844" s="41" t="str">
        <f>IFERROR(IF(K3844="handling and wharfage",SUM(P3844:Q3844),IF(OR(K3844="tank",K3844="car",K3844="boat"),INDEX(Rate!$B$4:$M$25,MATCH('Line&amp;Pheonix'!N3844,Rate!$A$4:$A$25,0),MATCH('Line&amp;Pheonix'!L3844,Rate!$B$3:$M$3,0))*O3844*0.8,INDEX(Rate!$B$4:$M$25,MATCH('Line&amp;Pheonix'!N3844,Rate!$A$4:$A$25,0),MATCH('Line&amp;Pheonix'!L3844,Rate!$B$3:$M$3,0))*O3844)),"")</f>
        <v/>
      </c>
      <c r="T3844" s="42" t="str">
        <f t="shared" si="187"/>
        <v/>
      </c>
    </row>
    <row r="3845" spans="16:20">
      <c r="P3845" s="41" t="str">
        <f t="shared" si="185"/>
        <v/>
      </c>
      <c r="Q3845" s="41" t="str">
        <f t="shared" si="186"/>
        <v/>
      </c>
      <c r="R3845" s="41" t="str">
        <f>IFERROR(IF(K3845="handling and wharfage",SUM(P3845:Q3845),IF(OR(K3845="tank",K3845="car",K3845="boat"),INDEX(Rate!$B$4:$M$25,MATCH('Line&amp;Pheonix'!N3845,Rate!$A$4:$A$25,0),MATCH('Line&amp;Pheonix'!L3845,Rate!$B$3:$M$3,0))*O3845*0.8,INDEX(Rate!$B$4:$M$25,MATCH('Line&amp;Pheonix'!N3845,Rate!$A$4:$A$25,0),MATCH('Line&amp;Pheonix'!L3845,Rate!$B$3:$M$3,0))*O3845)),"")</f>
        <v/>
      </c>
      <c r="T3845" s="42" t="str">
        <f t="shared" si="187"/>
        <v/>
      </c>
    </row>
    <row r="3846" spans="16:20">
      <c r="P3846" s="41" t="str">
        <f t="shared" si="185"/>
        <v/>
      </c>
      <c r="Q3846" s="41" t="str">
        <f t="shared" si="186"/>
        <v/>
      </c>
      <c r="R3846" s="41" t="str">
        <f>IFERROR(IF(K3846="handling and wharfage",SUM(P3846:Q3846),IF(OR(K3846="tank",K3846="car",K3846="boat"),INDEX(Rate!$B$4:$M$25,MATCH('Line&amp;Pheonix'!N3846,Rate!$A$4:$A$25,0),MATCH('Line&amp;Pheonix'!L3846,Rate!$B$3:$M$3,0))*O3846*0.8,INDEX(Rate!$B$4:$M$25,MATCH('Line&amp;Pheonix'!N3846,Rate!$A$4:$A$25,0),MATCH('Line&amp;Pheonix'!L3846,Rate!$B$3:$M$3,0))*O3846)),"")</f>
        <v/>
      </c>
      <c r="T3846" s="42" t="str">
        <f t="shared" si="187"/>
        <v/>
      </c>
    </row>
    <row r="3847" spans="16:20">
      <c r="P3847" s="41" t="str">
        <f t="shared" si="185"/>
        <v/>
      </c>
      <c r="Q3847" s="41" t="str">
        <f t="shared" si="186"/>
        <v/>
      </c>
      <c r="R3847" s="41" t="str">
        <f>IFERROR(IF(K3847="handling and wharfage",SUM(P3847:Q3847),IF(OR(K3847="tank",K3847="car",K3847="boat"),INDEX(Rate!$B$4:$M$25,MATCH('Line&amp;Pheonix'!N3847,Rate!$A$4:$A$25,0),MATCH('Line&amp;Pheonix'!L3847,Rate!$B$3:$M$3,0))*O3847*0.8,INDEX(Rate!$B$4:$M$25,MATCH('Line&amp;Pheonix'!N3847,Rate!$A$4:$A$25,0),MATCH('Line&amp;Pheonix'!L3847,Rate!$B$3:$M$3,0))*O3847)),"")</f>
        <v/>
      </c>
      <c r="T3847" s="42" t="str">
        <f t="shared" si="187"/>
        <v/>
      </c>
    </row>
    <row r="3848" spans="16:20">
      <c r="P3848" s="41" t="str">
        <f t="shared" si="185"/>
        <v/>
      </c>
      <c r="Q3848" s="41" t="str">
        <f t="shared" si="186"/>
        <v/>
      </c>
      <c r="R3848" s="41" t="str">
        <f>IFERROR(IF(K3848="handling and wharfage",SUM(P3848:Q3848),IF(OR(K3848="tank",K3848="car",K3848="boat"),INDEX(Rate!$B$4:$M$25,MATCH('Line&amp;Pheonix'!N3848,Rate!$A$4:$A$25,0),MATCH('Line&amp;Pheonix'!L3848,Rate!$B$3:$M$3,0))*O3848*0.8,INDEX(Rate!$B$4:$M$25,MATCH('Line&amp;Pheonix'!N3848,Rate!$A$4:$A$25,0),MATCH('Line&amp;Pheonix'!L3848,Rate!$B$3:$M$3,0))*O3848)),"")</f>
        <v/>
      </c>
      <c r="T3848" s="42" t="str">
        <f t="shared" si="187"/>
        <v/>
      </c>
    </row>
    <row r="3849" spans="16:20">
      <c r="P3849" s="41" t="str">
        <f t="shared" si="185"/>
        <v/>
      </c>
      <c r="Q3849" s="41" t="str">
        <f t="shared" si="186"/>
        <v/>
      </c>
      <c r="R3849" s="41" t="str">
        <f>IFERROR(IF(K3849="handling and wharfage",SUM(P3849:Q3849),IF(OR(K3849="tank",K3849="car",K3849="boat"),INDEX(Rate!$B$4:$M$25,MATCH('Line&amp;Pheonix'!N3849,Rate!$A$4:$A$25,0),MATCH('Line&amp;Pheonix'!L3849,Rate!$B$3:$M$3,0))*O3849*0.8,INDEX(Rate!$B$4:$M$25,MATCH('Line&amp;Pheonix'!N3849,Rate!$A$4:$A$25,0),MATCH('Line&amp;Pheonix'!L3849,Rate!$B$3:$M$3,0))*O3849)),"")</f>
        <v/>
      </c>
      <c r="T3849" s="42" t="str">
        <f t="shared" si="187"/>
        <v/>
      </c>
    </row>
    <row r="3850" spans="16:20">
      <c r="P3850" s="41" t="str">
        <f t="shared" si="185"/>
        <v/>
      </c>
      <c r="Q3850" s="41" t="str">
        <f t="shared" si="186"/>
        <v/>
      </c>
      <c r="R3850" s="41" t="str">
        <f>IFERROR(IF(K3850="handling and wharfage",SUM(P3850:Q3850),IF(OR(K3850="tank",K3850="car",K3850="boat"),INDEX(Rate!$B$4:$M$25,MATCH('Line&amp;Pheonix'!N3850,Rate!$A$4:$A$25,0),MATCH('Line&amp;Pheonix'!L3850,Rate!$B$3:$M$3,0))*O3850*0.8,INDEX(Rate!$B$4:$M$25,MATCH('Line&amp;Pheonix'!N3850,Rate!$A$4:$A$25,0),MATCH('Line&amp;Pheonix'!L3850,Rate!$B$3:$M$3,0))*O3850)),"")</f>
        <v/>
      </c>
      <c r="T3850" s="42" t="str">
        <f t="shared" si="187"/>
        <v/>
      </c>
    </row>
    <row r="3851" spans="16:20">
      <c r="P3851" s="41" t="str">
        <f t="shared" si="185"/>
        <v/>
      </c>
      <c r="Q3851" s="41" t="str">
        <f t="shared" si="186"/>
        <v/>
      </c>
      <c r="R3851" s="41" t="str">
        <f>IFERROR(IF(K3851="handling and wharfage",SUM(P3851:Q3851),IF(OR(K3851="tank",K3851="car",K3851="boat"),INDEX(Rate!$B$4:$M$25,MATCH('Line&amp;Pheonix'!N3851,Rate!$A$4:$A$25,0),MATCH('Line&amp;Pheonix'!L3851,Rate!$B$3:$M$3,0))*O3851*0.8,INDEX(Rate!$B$4:$M$25,MATCH('Line&amp;Pheonix'!N3851,Rate!$A$4:$A$25,0),MATCH('Line&amp;Pheonix'!L3851,Rate!$B$3:$M$3,0))*O3851)),"")</f>
        <v/>
      </c>
      <c r="T3851" s="42" t="str">
        <f t="shared" si="187"/>
        <v/>
      </c>
    </row>
    <row r="3852" spans="16:20">
      <c r="P3852" s="41" t="str">
        <f t="shared" si="185"/>
        <v/>
      </c>
      <c r="Q3852" s="41" t="str">
        <f t="shared" si="186"/>
        <v/>
      </c>
      <c r="R3852" s="41" t="str">
        <f>IFERROR(IF(K3852="handling and wharfage",SUM(P3852:Q3852),IF(OR(K3852="tank",K3852="car",K3852="boat"),INDEX(Rate!$B$4:$M$25,MATCH('Line&amp;Pheonix'!N3852,Rate!$A$4:$A$25,0),MATCH('Line&amp;Pheonix'!L3852,Rate!$B$3:$M$3,0))*O3852*0.8,INDEX(Rate!$B$4:$M$25,MATCH('Line&amp;Pheonix'!N3852,Rate!$A$4:$A$25,0),MATCH('Line&amp;Pheonix'!L3852,Rate!$B$3:$M$3,0))*O3852)),"")</f>
        <v/>
      </c>
      <c r="T3852" s="42" t="str">
        <f t="shared" si="187"/>
        <v/>
      </c>
    </row>
    <row r="3853" spans="16:20">
      <c r="P3853" s="41" t="str">
        <f t="shared" si="185"/>
        <v/>
      </c>
      <c r="Q3853" s="41" t="str">
        <f t="shared" si="186"/>
        <v/>
      </c>
      <c r="R3853" s="41" t="str">
        <f>IFERROR(IF(K3853="handling and wharfage",SUM(P3853:Q3853),IF(OR(K3853="tank",K3853="car",K3853="boat"),INDEX(Rate!$B$4:$M$25,MATCH('Line&amp;Pheonix'!N3853,Rate!$A$4:$A$25,0),MATCH('Line&amp;Pheonix'!L3853,Rate!$B$3:$M$3,0))*O3853*0.8,INDEX(Rate!$B$4:$M$25,MATCH('Line&amp;Pheonix'!N3853,Rate!$A$4:$A$25,0),MATCH('Line&amp;Pheonix'!L3853,Rate!$B$3:$M$3,0))*O3853)),"")</f>
        <v/>
      </c>
      <c r="T3853" s="42" t="str">
        <f t="shared" si="187"/>
        <v/>
      </c>
    </row>
    <row r="3854" spans="16:20">
      <c r="P3854" s="41" t="str">
        <f t="shared" si="185"/>
        <v/>
      </c>
      <c r="Q3854" s="41" t="str">
        <f t="shared" si="186"/>
        <v/>
      </c>
      <c r="R3854" s="41" t="str">
        <f>IFERROR(IF(K3854="handling and wharfage",SUM(P3854:Q3854),IF(OR(K3854="tank",K3854="car",K3854="boat"),INDEX(Rate!$B$4:$M$25,MATCH('Line&amp;Pheonix'!N3854,Rate!$A$4:$A$25,0),MATCH('Line&amp;Pheonix'!L3854,Rate!$B$3:$M$3,0))*O3854*0.8,INDEX(Rate!$B$4:$M$25,MATCH('Line&amp;Pheonix'!N3854,Rate!$A$4:$A$25,0),MATCH('Line&amp;Pheonix'!L3854,Rate!$B$3:$M$3,0))*O3854)),"")</f>
        <v/>
      </c>
      <c r="T3854" s="42" t="str">
        <f t="shared" si="187"/>
        <v/>
      </c>
    </row>
    <row r="3855" spans="16:20">
      <c r="P3855" s="41" t="str">
        <f t="shared" si="185"/>
        <v/>
      </c>
      <c r="Q3855" s="41" t="str">
        <f t="shared" si="186"/>
        <v/>
      </c>
      <c r="R3855" s="41" t="str">
        <f>IFERROR(IF(K3855="handling and wharfage",SUM(P3855:Q3855),IF(OR(K3855="tank",K3855="car",K3855="boat"),INDEX(Rate!$B$4:$M$25,MATCH('Line&amp;Pheonix'!N3855,Rate!$A$4:$A$25,0),MATCH('Line&amp;Pheonix'!L3855,Rate!$B$3:$M$3,0))*O3855*0.8,INDEX(Rate!$B$4:$M$25,MATCH('Line&amp;Pheonix'!N3855,Rate!$A$4:$A$25,0),MATCH('Line&amp;Pheonix'!L3855,Rate!$B$3:$M$3,0))*O3855)),"")</f>
        <v/>
      </c>
      <c r="T3855" s="42" t="str">
        <f t="shared" si="187"/>
        <v/>
      </c>
    </row>
    <row r="3856" spans="16:20">
      <c r="P3856" s="41" t="str">
        <f t="shared" si="185"/>
        <v/>
      </c>
      <c r="Q3856" s="41" t="str">
        <f t="shared" si="186"/>
        <v/>
      </c>
      <c r="R3856" s="41" t="str">
        <f>IFERROR(IF(K3856="handling and wharfage",SUM(P3856:Q3856),IF(OR(K3856="tank",K3856="car",K3856="boat"),INDEX(Rate!$B$4:$M$25,MATCH('Line&amp;Pheonix'!N3856,Rate!$A$4:$A$25,0),MATCH('Line&amp;Pheonix'!L3856,Rate!$B$3:$M$3,0))*O3856*0.8,INDEX(Rate!$B$4:$M$25,MATCH('Line&amp;Pheonix'!N3856,Rate!$A$4:$A$25,0),MATCH('Line&amp;Pheonix'!L3856,Rate!$B$3:$M$3,0))*O3856)),"")</f>
        <v/>
      </c>
      <c r="T3856" s="42" t="str">
        <f t="shared" si="187"/>
        <v/>
      </c>
    </row>
    <row r="3857" spans="16:20">
      <c r="P3857" s="41" t="str">
        <f t="shared" si="185"/>
        <v/>
      </c>
      <c r="Q3857" s="41" t="str">
        <f t="shared" si="186"/>
        <v/>
      </c>
      <c r="R3857" s="41" t="str">
        <f>IFERROR(IF(K3857="handling and wharfage",SUM(P3857:Q3857),IF(OR(K3857="tank",K3857="car",K3857="boat"),INDEX(Rate!$B$4:$M$25,MATCH('Line&amp;Pheonix'!N3857,Rate!$A$4:$A$25,0),MATCH('Line&amp;Pheonix'!L3857,Rate!$B$3:$M$3,0))*O3857*0.8,INDEX(Rate!$B$4:$M$25,MATCH('Line&amp;Pheonix'!N3857,Rate!$A$4:$A$25,0),MATCH('Line&amp;Pheonix'!L3857,Rate!$B$3:$M$3,0))*O3857)),"")</f>
        <v/>
      </c>
      <c r="T3857" s="42" t="str">
        <f t="shared" si="187"/>
        <v/>
      </c>
    </row>
    <row r="3858" spans="16:20">
      <c r="P3858" s="41" t="str">
        <f t="shared" si="185"/>
        <v/>
      </c>
      <c r="Q3858" s="41" t="str">
        <f t="shared" si="186"/>
        <v/>
      </c>
      <c r="R3858" s="41" t="str">
        <f>IFERROR(IF(K3858="handling and wharfage",SUM(P3858:Q3858),IF(OR(K3858="tank",K3858="car",K3858="boat"),INDEX(Rate!$B$4:$M$25,MATCH('Line&amp;Pheonix'!N3858,Rate!$A$4:$A$25,0),MATCH('Line&amp;Pheonix'!L3858,Rate!$B$3:$M$3,0))*O3858*0.8,INDEX(Rate!$B$4:$M$25,MATCH('Line&amp;Pheonix'!N3858,Rate!$A$4:$A$25,0),MATCH('Line&amp;Pheonix'!L3858,Rate!$B$3:$M$3,0))*O3858)),"")</f>
        <v/>
      </c>
      <c r="T3858" s="42" t="str">
        <f t="shared" si="187"/>
        <v/>
      </c>
    </row>
    <row r="3859" spans="16:20">
      <c r="P3859" s="41" t="str">
        <f t="shared" si="185"/>
        <v/>
      </c>
      <c r="Q3859" s="41" t="str">
        <f t="shared" si="186"/>
        <v/>
      </c>
      <c r="R3859" s="41" t="str">
        <f>IFERROR(IF(K3859="handling and wharfage",SUM(P3859:Q3859),IF(OR(K3859="tank",K3859="car",K3859="boat"),INDEX(Rate!$B$4:$M$25,MATCH('Line&amp;Pheonix'!N3859,Rate!$A$4:$A$25,0),MATCH('Line&amp;Pheonix'!L3859,Rate!$B$3:$M$3,0))*O3859*0.8,INDEX(Rate!$B$4:$M$25,MATCH('Line&amp;Pheonix'!N3859,Rate!$A$4:$A$25,0),MATCH('Line&amp;Pheonix'!L3859,Rate!$B$3:$M$3,0))*O3859)),"")</f>
        <v/>
      </c>
      <c r="T3859" s="42" t="str">
        <f t="shared" si="187"/>
        <v/>
      </c>
    </row>
    <row r="3860" spans="16:20">
      <c r="P3860" s="41" t="str">
        <f t="shared" si="185"/>
        <v/>
      </c>
      <c r="Q3860" s="41" t="str">
        <f t="shared" si="186"/>
        <v/>
      </c>
      <c r="R3860" s="41" t="str">
        <f>IFERROR(IF(K3860="handling and wharfage",SUM(P3860:Q3860),IF(OR(K3860="tank",K3860="car",K3860="boat"),INDEX(Rate!$B$4:$M$25,MATCH('Line&amp;Pheonix'!N3860,Rate!$A$4:$A$25,0),MATCH('Line&amp;Pheonix'!L3860,Rate!$B$3:$M$3,0))*O3860*0.8,INDEX(Rate!$B$4:$M$25,MATCH('Line&amp;Pheonix'!N3860,Rate!$A$4:$A$25,0),MATCH('Line&amp;Pheonix'!L3860,Rate!$B$3:$M$3,0))*O3860)),"")</f>
        <v/>
      </c>
      <c r="T3860" s="42" t="str">
        <f t="shared" si="187"/>
        <v/>
      </c>
    </row>
    <row r="3861" spans="16:20">
      <c r="P3861" s="41" t="str">
        <f t="shared" si="185"/>
        <v/>
      </c>
      <c r="Q3861" s="41" t="str">
        <f t="shared" si="186"/>
        <v/>
      </c>
      <c r="R3861" s="41" t="str">
        <f>IFERROR(IF(K3861="handling and wharfage",SUM(P3861:Q3861),IF(OR(K3861="tank",K3861="car",K3861="boat"),INDEX(Rate!$B$4:$M$25,MATCH('Line&amp;Pheonix'!N3861,Rate!$A$4:$A$25,0),MATCH('Line&amp;Pheonix'!L3861,Rate!$B$3:$M$3,0))*O3861*0.8,INDEX(Rate!$B$4:$M$25,MATCH('Line&amp;Pheonix'!N3861,Rate!$A$4:$A$25,0),MATCH('Line&amp;Pheonix'!L3861,Rate!$B$3:$M$3,0))*O3861)),"")</f>
        <v/>
      </c>
      <c r="T3861" s="42" t="str">
        <f t="shared" si="187"/>
        <v/>
      </c>
    </row>
    <row r="3862" spans="16:20">
      <c r="P3862" s="41" t="str">
        <f t="shared" si="185"/>
        <v/>
      </c>
      <c r="Q3862" s="41" t="str">
        <f t="shared" si="186"/>
        <v/>
      </c>
      <c r="R3862" s="41" t="str">
        <f>IFERROR(IF(K3862="handling and wharfage",SUM(P3862:Q3862),IF(OR(K3862="tank",K3862="car",K3862="boat"),INDEX(Rate!$B$4:$M$25,MATCH('Line&amp;Pheonix'!N3862,Rate!$A$4:$A$25,0),MATCH('Line&amp;Pheonix'!L3862,Rate!$B$3:$M$3,0))*O3862*0.8,INDEX(Rate!$B$4:$M$25,MATCH('Line&amp;Pheonix'!N3862,Rate!$A$4:$A$25,0),MATCH('Line&amp;Pheonix'!L3862,Rate!$B$3:$M$3,0))*O3862)),"")</f>
        <v/>
      </c>
      <c r="T3862" s="42" t="str">
        <f t="shared" si="187"/>
        <v/>
      </c>
    </row>
    <row r="3863" spans="16:20">
      <c r="P3863" s="41" t="str">
        <f t="shared" si="185"/>
        <v/>
      </c>
      <c r="Q3863" s="41" t="str">
        <f t="shared" si="186"/>
        <v/>
      </c>
      <c r="R3863" s="41" t="str">
        <f>IFERROR(IF(K3863="handling and wharfage",SUM(P3863:Q3863),IF(OR(K3863="tank",K3863="car",K3863="boat"),INDEX(Rate!$B$4:$M$25,MATCH('Line&amp;Pheonix'!N3863,Rate!$A$4:$A$25,0),MATCH('Line&amp;Pheonix'!L3863,Rate!$B$3:$M$3,0))*O3863*0.8,INDEX(Rate!$B$4:$M$25,MATCH('Line&amp;Pheonix'!N3863,Rate!$A$4:$A$25,0),MATCH('Line&amp;Pheonix'!L3863,Rate!$B$3:$M$3,0))*O3863)),"")</f>
        <v/>
      </c>
      <c r="T3863" s="42" t="str">
        <f t="shared" si="187"/>
        <v/>
      </c>
    </row>
    <row r="3864" spans="16:20">
      <c r="P3864" s="41" t="str">
        <f t="shared" si="185"/>
        <v/>
      </c>
      <c r="Q3864" s="41" t="str">
        <f t="shared" si="186"/>
        <v/>
      </c>
      <c r="R3864" s="41" t="str">
        <f>IFERROR(IF(K3864="handling and wharfage",SUM(P3864:Q3864),IF(OR(K3864="tank",K3864="car",K3864="boat"),INDEX(Rate!$B$4:$M$25,MATCH('Line&amp;Pheonix'!N3864,Rate!$A$4:$A$25,0),MATCH('Line&amp;Pheonix'!L3864,Rate!$B$3:$M$3,0))*O3864*0.8,INDEX(Rate!$B$4:$M$25,MATCH('Line&amp;Pheonix'!N3864,Rate!$A$4:$A$25,0),MATCH('Line&amp;Pheonix'!L3864,Rate!$B$3:$M$3,0))*O3864)),"")</f>
        <v/>
      </c>
      <c r="T3864" s="42" t="str">
        <f t="shared" si="187"/>
        <v/>
      </c>
    </row>
    <row r="3865" spans="16:20">
      <c r="P3865" s="41" t="str">
        <f t="shared" si="185"/>
        <v/>
      </c>
      <c r="Q3865" s="41" t="str">
        <f t="shared" si="186"/>
        <v/>
      </c>
      <c r="R3865" s="41" t="str">
        <f>IFERROR(IF(K3865="handling and wharfage",SUM(P3865:Q3865),IF(OR(K3865="tank",K3865="car",K3865="boat"),INDEX(Rate!$B$4:$M$25,MATCH('Line&amp;Pheonix'!N3865,Rate!$A$4:$A$25,0),MATCH('Line&amp;Pheonix'!L3865,Rate!$B$3:$M$3,0))*O3865*0.8,INDEX(Rate!$B$4:$M$25,MATCH('Line&amp;Pheonix'!N3865,Rate!$A$4:$A$25,0),MATCH('Line&amp;Pheonix'!L3865,Rate!$B$3:$M$3,0))*O3865)),"")</f>
        <v/>
      </c>
      <c r="T3865" s="42" t="str">
        <f t="shared" si="187"/>
        <v/>
      </c>
    </row>
    <row r="3866" spans="16:20">
      <c r="P3866" s="41" t="str">
        <f t="shared" si="185"/>
        <v/>
      </c>
      <c r="Q3866" s="41" t="str">
        <f t="shared" si="186"/>
        <v/>
      </c>
      <c r="R3866" s="41" t="str">
        <f>IFERROR(IF(K3866="handling and wharfage",SUM(P3866:Q3866),IF(OR(K3866="tank",K3866="car",K3866="boat"),INDEX(Rate!$B$4:$M$25,MATCH('Line&amp;Pheonix'!N3866,Rate!$A$4:$A$25,0),MATCH('Line&amp;Pheonix'!L3866,Rate!$B$3:$M$3,0))*O3866*0.8,INDEX(Rate!$B$4:$M$25,MATCH('Line&amp;Pheonix'!N3866,Rate!$A$4:$A$25,0),MATCH('Line&amp;Pheonix'!L3866,Rate!$B$3:$M$3,0))*O3866)),"")</f>
        <v/>
      </c>
      <c r="T3866" s="42" t="str">
        <f t="shared" si="187"/>
        <v/>
      </c>
    </row>
    <row r="3867" spans="16:20">
      <c r="P3867" s="41" t="str">
        <f t="shared" si="185"/>
        <v/>
      </c>
      <c r="Q3867" s="41" t="str">
        <f t="shared" si="186"/>
        <v/>
      </c>
      <c r="R3867" s="41" t="str">
        <f>IFERROR(IF(K3867="handling and wharfage",SUM(P3867:Q3867),IF(OR(K3867="tank",K3867="car",K3867="boat"),INDEX(Rate!$B$4:$M$25,MATCH('Line&amp;Pheonix'!N3867,Rate!$A$4:$A$25,0),MATCH('Line&amp;Pheonix'!L3867,Rate!$B$3:$M$3,0))*O3867*0.8,INDEX(Rate!$B$4:$M$25,MATCH('Line&amp;Pheonix'!N3867,Rate!$A$4:$A$25,0),MATCH('Line&amp;Pheonix'!L3867,Rate!$B$3:$M$3,0))*O3867)),"")</f>
        <v/>
      </c>
      <c r="T3867" s="42" t="str">
        <f t="shared" si="187"/>
        <v/>
      </c>
    </row>
    <row r="3868" spans="16:20">
      <c r="P3868" s="41" t="str">
        <f t="shared" si="185"/>
        <v/>
      </c>
      <c r="Q3868" s="41" t="str">
        <f t="shared" si="186"/>
        <v/>
      </c>
      <c r="R3868" s="41" t="str">
        <f>IFERROR(IF(K3868="handling and wharfage",SUM(P3868:Q3868),IF(OR(K3868="tank",K3868="car",K3868="boat"),INDEX(Rate!$B$4:$M$25,MATCH('Line&amp;Pheonix'!N3868,Rate!$A$4:$A$25,0),MATCH('Line&amp;Pheonix'!L3868,Rate!$B$3:$M$3,0))*O3868*0.8,INDEX(Rate!$B$4:$M$25,MATCH('Line&amp;Pheonix'!N3868,Rate!$A$4:$A$25,0),MATCH('Line&amp;Pheonix'!L3868,Rate!$B$3:$M$3,0))*O3868)),"")</f>
        <v/>
      </c>
      <c r="T3868" s="42" t="str">
        <f t="shared" si="187"/>
        <v/>
      </c>
    </row>
    <row r="3869" spans="16:20">
      <c r="P3869" s="41" t="str">
        <f t="shared" si="185"/>
        <v/>
      </c>
      <c r="Q3869" s="41" t="str">
        <f t="shared" si="186"/>
        <v/>
      </c>
      <c r="R3869" s="41" t="str">
        <f>IFERROR(IF(K3869="handling and wharfage",SUM(P3869:Q3869),IF(OR(K3869="tank",K3869="car",K3869="boat"),INDEX(Rate!$B$4:$M$25,MATCH('Line&amp;Pheonix'!N3869,Rate!$A$4:$A$25,0),MATCH('Line&amp;Pheonix'!L3869,Rate!$B$3:$M$3,0))*O3869*0.8,INDEX(Rate!$B$4:$M$25,MATCH('Line&amp;Pheonix'!N3869,Rate!$A$4:$A$25,0),MATCH('Line&amp;Pheonix'!L3869,Rate!$B$3:$M$3,0))*O3869)),"")</f>
        <v/>
      </c>
      <c r="T3869" s="42" t="str">
        <f t="shared" si="187"/>
        <v/>
      </c>
    </row>
    <row r="3870" spans="16:20">
      <c r="P3870" s="41" t="str">
        <f t="shared" si="185"/>
        <v/>
      </c>
      <c r="Q3870" s="41" t="str">
        <f t="shared" si="186"/>
        <v/>
      </c>
      <c r="R3870" s="41" t="str">
        <f>IFERROR(IF(K3870="handling and wharfage",SUM(P3870:Q3870),IF(OR(K3870="tank",K3870="car",K3870="boat"),INDEX(Rate!$B$4:$M$25,MATCH('Line&amp;Pheonix'!N3870,Rate!$A$4:$A$25,0),MATCH('Line&amp;Pheonix'!L3870,Rate!$B$3:$M$3,0))*O3870*0.8,INDEX(Rate!$B$4:$M$25,MATCH('Line&amp;Pheonix'!N3870,Rate!$A$4:$A$25,0),MATCH('Line&amp;Pheonix'!L3870,Rate!$B$3:$M$3,0))*O3870)),"")</f>
        <v/>
      </c>
      <c r="T3870" s="42" t="str">
        <f t="shared" si="187"/>
        <v/>
      </c>
    </row>
    <row r="3871" spans="16:20">
      <c r="P3871" s="41" t="str">
        <f t="shared" si="185"/>
        <v/>
      </c>
      <c r="Q3871" s="41" t="str">
        <f t="shared" si="186"/>
        <v/>
      </c>
      <c r="R3871" s="41" t="str">
        <f>IFERROR(IF(K3871="handling and wharfage",SUM(P3871:Q3871),IF(OR(K3871="tank",K3871="car",K3871="boat"),INDEX(Rate!$B$4:$M$25,MATCH('Line&amp;Pheonix'!N3871,Rate!$A$4:$A$25,0),MATCH('Line&amp;Pheonix'!L3871,Rate!$B$3:$M$3,0))*O3871*0.8,INDEX(Rate!$B$4:$M$25,MATCH('Line&amp;Pheonix'!N3871,Rate!$A$4:$A$25,0),MATCH('Line&amp;Pheonix'!L3871,Rate!$B$3:$M$3,0))*O3871)),"")</f>
        <v/>
      </c>
      <c r="T3871" s="42" t="str">
        <f t="shared" si="187"/>
        <v/>
      </c>
    </row>
    <row r="3872" spans="16:20">
      <c r="P3872" s="41" t="str">
        <f t="shared" si="185"/>
        <v/>
      </c>
      <c r="Q3872" s="41" t="str">
        <f t="shared" si="186"/>
        <v/>
      </c>
      <c r="R3872" s="41" t="str">
        <f>IFERROR(IF(K3872="handling and wharfage",SUM(P3872:Q3872),IF(OR(K3872="tank",K3872="car",K3872="boat"),INDEX(Rate!$B$4:$M$25,MATCH('Line&amp;Pheonix'!N3872,Rate!$A$4:$A$25,0),MATCH('Line&amp;Pheonix'!L3872,Rate!$B$3:$M$3,0))*O3872*0.8,INDEX(Rate!$B$4:$M$25,MATCH('Line&amp;Pheonix'!N3872,Rate!$A$4:$A$25,0),MATCH('Line&amp;Pheonix'!L3872,Rate!$B$3:$M$3,0))*O3872)),"")</f>
        <v/>
      </c>
      <c r="T3872" s="42" t="str">
        <f t="shared" si="187"/>
        <v/>
      </c>
    </row>
    <row r="3873" spans="16:20">
      <c r="P3873" s="41" t="str">
        <f t="shared" si="185"/>
        <v/>
      </c>
      <c r="Q3873" s="41" t="str">
        <f t="shared" si="186"/>
        <v/>
      </c>
      <c r="R3873" s="41" t="str">
        <f>IFERROR(IF(K3873="handling and wharfage",SUM(P3873:Q3873),IF(OR(K3873="tank",K3873="car",K3873="boat"),INDEX(Rate!$B$4:$M$25,MATCH('Line&amp;Pheonix'!N3873,Rate!$A$4:$A$25,0),MATCH('Line&amp;Pheonix'!L3873,Rate!$B$3:$M$3,0))*O3873*0.8,INDEX(Rate!$B$4:$M$25,MATCH('Line&amp;Pheonix'!N3873,Rate!$A$4:$A$25,0),MATCH('Line&amp;Pheonix'!L3873,Rate!$B$3:$M$3,0))*O3873)),"")</f>
        <v/>
      </c>
      <c r="T3873" s="42" t="str">
        <f t="shared" si="187"/>
        <v/>
      </c>
    </row>
    <row r="3874" spans="16:20">
      <c r="P3874" s="41" t="str">
        <f t="shared" si="185"/>
        <v/>
      </c>
      <c r="Q3874" s="41" t="str">
        <f t="shared" si="186"/>
        <v/>
      </c>
      <c r="R3874" s="41" t="str">
        <f>IFERROR(IF(K3874="handling and wharfage",SUM(P3874:Q3874),IF(OR(K3874="tank",K3874="car",K3874="boat"),INDEX(Rate!$B$4:$M$25,MATCH('Line&amp;Pheonix'!N3874,Rate!$A$4:$A$25,0),MATCH('Line&amp;Pheonix'!L3874,Rate!$B$3:$M$3,0))*O3874*0.8,INDEX(Rate!$B$4:$M$25,MATCH('Line&amp;Pheonix'!N3874,Rate!$A$4:$A$25,0),MATCH('Line&amp;Pheonix'!L3874,Rate!$B$3:$M$3,0))*O3874)),"")</f>
        <v/>
      </c>
      <c r="T3874" s="42" t="str">
        <f t="shared" si="187"/>
        <v/>
      </c>
    </row>
    <row r="3875" spans="16:20">
      <c r="P3875" s="41" t="str">
        <f t="shared" si="185"/>
        <v/>
      </c>
      <c r="Q3875" s="41" t="str">
        <f t="shared" si="186"/>
        <v/>
      </c>
      <c r="R3875" s="41" t="str">
        <f>IFERROR(IF(K3875="handling and wharfage",SUM(P3875:Q3875),IF(OR(K3875="tank",K3875="car",K3875="boat"),INDEX(Rate!$B$4:$M$25,MATCH('Line&amp;Pheonix'!N3875,Rate!$A$4:$A$25,0),MATCH('Line&amp;Pheonix'!L3875,Rate!$B$3:$M$3,0))*O3875*0.8,INDEX(Rate!$B$4:$M$25,MATCH('Line&amp;Pheonix'!N3875,Rate!$A$4:$A$25,0),MATCH('Line&amp;Pheonix'!L3875,Rate!$B$3:$M$3,0))*O3875)),"")</f>
        <v/>
      </c>
      <c r="T3875" s="42" t="str">
        <f t="shared" si="187"/>
        <v/>
      </c>
    </row>
    <row r="3876" spans="16:20">
      <c r="P3876" s="41" t="str">
        <f t="shared" si="185"/>
        <v/>
      </c>
      <c r="Q3876" s="41" t="str">
        <f t="shared" si="186"/>
        <v/>
      </c>
      <c r="R3876" s="41" t="str">
        <f>IFERROR(IF(K3876="handling and wharfage",SUM(P3876:Q3876),IF(OR(K3876="tank",K3876="car",K3876="boat"),INDEX(Rate!$B$4:$M$25,MATCH('Line&amp;Pheonix'!N3876,Rate!$A$4:$A$25,0),MATCH('Line&amp;Pheonix'!L3876,Rate!$B$3:$M$3,0))*O3876*0.8,INDEX(Rate!$B$4:$M$25,MATCH('Line&amp;Pheonix'!N3876,Rate!$A$4:$A$25,0),MATCH('Line&amp;Pheonix'!L3876,Rate!$B$3:$M$3,0))*O3876)),"")</f>
        <v/>
      </c>
      <c r="T3876" s="42" t="str">
        <f t="shared" si="187"/>
        <v/>
      </c>
    </row>
    <row r="3877" spans="16:20">
      <c r="P3877" s="41" t="str">
        <f t="shared" si="185"/>
        <v/>
      </c>
      <c r="Q3877" s="41" t="str">
        <f t="shared" si="186"/>
        <v/>
      </c>
      <c r="R3877" s="41" t="str">
        <f>IFERROR(IF(K3877="handling and wharfage",SUM(P3877:Q3877),IF(OR(K3877="tank",K3877="car",K3877="boat"),INDEX(Rate!$B$4:$M$25,MATCH('Line&amp;Pheonix'!N3877,Rate!$A$4:$A$25,0),MATCH('Line&amp;Pheonix'!L3877,Rate!$B$3:$M$3,0))*O3877*0.8,INDEX(Rate!$B$4:$M$25,MATCH('Line&amp;Pheonix'!N3877,Rate!$A$4:$A$25,0),MATCH('Line&amp;Pheonix'!L3877,Rate!$B$3:$M$3,0))*O3877)),"")</f>
        <v/>
      </c>
      <c r="T3877" s="42" t="str">
        <f t="shared" si="187"/>
        <v/>
      </c>
    </row>
    <row r="3878" spans="16:20">
      <c r="P3878" s="41" t="str">
        <f t="shared" si="185"/>
        <v/>
      </c>
      <c r="Q3878" s="41" t="str">
        <f t="shared" si="186"/>
        <v/>
      </c>
      <c r="R3878" s="41" t="str">
        <f>IFERROR(IF(K3878="handling and wharfage",SUM(P3878:Q3878),IF(OR(K3878="tank",K3878="car",K3878="boat"),INDEX(Rate!$B$4:$M$25,MATCH('Line&amp;Pheonix'!N3878,Rate!$A$4:$A$25,0),MATCH('Line&amp;Pheonix'!L3878,Rate!$B$3:$M$3,0))*O3878*0.8,INDEX(Rate!$B$4:$M$25,MATCH('Line&amp;Pheonix'!N3878,Rate!$A$4:$A$25,0),MATCH('Line&amp;Pheonix'!L3878,Rate!$B$3:$M$3,0))*O3878)),"")</f>
        <v/>
      </c>
      <c r="T3878" s="42" t="str">
        <f t="shared" si="187"/>
        <v/>
      </c>
    </row>
    <row r="3879" spans="16:20">
      <c r="P3879" s="41" t="str">
        <f t="shared" si="185"/>
        <v/>
      </c>
      <c r="Q3879" s="41" t="str">
        <f t="shared" si="186"/>
        <v/>
      </c>
      <c r="R3879" s="41" t="str">
        <f>IFERROR(IF(K3879="handling and wharfage",SUM(P3879:Q3879),IF(OR(K3879="tank",K3879="car",K3879="boat"),INDEX(Rate!$B$4:$M$25,MATCH('Line&amp;Pheonix'!N3879,Rate!$A$4:$A$25,0),MATCH('Line&amp;Pheonix'!L3879,Rate!$B$3:$M$3,0))*O3879*0.8,INDEX(Rate!$B$4:$M$25,MATCH('Line&amp;Pheonix'!N3879,Rate!$A$4:$A$25,0),MATCH('Line&amp;Pheonix'!L3879,Rate!$B$3:$M$3,0))*O3879)),"")</f>
        <v/>
      </c>
      <c r="T3879" s="42" t="str">
        <f t="shared" si="187"/>
        <v/>
      </c>
    </row>
    <row r="3880" spans="16:20">
      <c r="P3880" s="41" t="str">
        <f t="shared" si="185"/>
        <v/>
      </c>
      <c r="Q3880" s="41" t="str">
        <f t="shared" si="186"/>
        <v/>
      </c>
      <c r="R3880" s="41" t="str">
        <f>IFERROR(IF(K3880="handling and wharfage",SUM(P3880:Q3880),IF(OR(K3880="tank",K3880="car",K3880="boat"),INDEX(Rate!$B$4:$M$25,MATCH('Line&amp;Pheonix'!N3880,Rate!$A$4:$A$25,0),MATCH('Line&amp;Pheonix'!L3880,Rate!$B$3:$M$3,0))*O3880*0.8,INDEX(Rate!$B$4:$M$25,MATCH('Line&amp;Pheonix'!N3880,Rate!$A$4:$A$25,0),MATCH('Line&amp;Pheonix'!L3880,Rate!$B$3:$M$3,0))*O3880)),"")</f>
        <v/>
      </c>
      <c r="T3880" s="42" t="str">
        <f t="shared" si="187"/>
        <v/>
      </c>
    </row>
    <row r="3881" spans="16:20">
      <c r="P3881" s="41" t="str">
        <f t="shared" si="185"/>
        <v/>
      </c>
      <c r="Q3881" s="41" t="str">
        <f t="shared" si="186"/>
        <v/>
      </c>
      <c r="R3881" s="41" t="str">
        <f>IFERROR(IF(K3881="handling and wharfage",SUM(P3881:Q3881),IF(OR(K3881="tank",K3881="car",K3881="boat"),INDEX(Rate!$B$4:$M$25,MATCH('Line&amp;Pheonix'!N3881,Rate!$A$4:$A$25,0),MATCH('Line&amp;Pheonix'!L3881,Rate!$B$3:$M$3,0))*O3881*0.8,INDEX(Rate!$B$4:$M$25,MATCH('Line&amp;Pheonix'!N3881,Rate!$A$4:$A$25,0),MATCH('Line&amp;Pheonix'!L3881,Rate!$B$3:$M$3,0))*O3881)),"")</f>
        <v/>
      </c>
      <c r="T3881" s="42" t="str">
        <f t="shared" si="187"/>
        <v/>
      </c>
    </row>
    <row r="3882" spans="16:20">
      <c r="P3882" s="41" t="str">
        <f t="shared" si="185"/>
        <v/>
      </c>
      <c r="Q3882" s="41" t="str">
        <f t="shared" si="186"/>
        <v/>
      </c>
      <c r="R3882" s="41" t="str">
        <f>IFERROR(IF(K3882="handling and wharfage",SUM(P3882:Q3882),IF(OR(K3882="tank",K3882="car",K3882="boat"),INDEX(Rate!$B$4:$M$25,MATCH('Line&amp;Pheonix'!N3882,Rate!$A$4:$A$25,0),MATCH('Line&amp;Pheonix'!L3882,Rate!$B$3:$M$3,0))*O3882*0.8,INDEX(Rate!$B$4:$M$25,MATCH('Line&amp;Pheonix'!N3882,Rate!$A$4:$A$25,0),MATCH('Line&amp;Pheonix'!L3882,Rate!$B$3:$M$3,0))*O3882)),"")</f>
        <v/>
      </c>
      <c r="T3882" s="42" t="str">
        <f t="shared" si="187"/>
        <v/>
      </c>
    </row>
    <row r="3883" spans="16:20">
      <c r="P3883" s="41" t="str">
        <f t="shared" si="185"/>
        <v/>
      </c>
      <c r="Q3883" s="41" t="str">
        <f t="shared" si="186"/>
        <v/>
      </c>
      <c r="R3883" s="41" t="str">
        <f>IFERROR(IF(K3883="handling and wharfage",SUM(P3883:Q3883),IF(OR(K3883="tank",K3883="car",K3883="boat"),INDEX(Rate!$B$4:$M$25,MATCH('Line&amp;Pheonix'!N3883,Rate!$A$4:$A$25,0),MATCH('Line&amp;Pheonix'!L3883,Rate!$B$3:$M$3,0))*O3883*0.8,INDEX(Rate!$B$4:$M$25,MATCH('Line&amp;Pheonix'!N3883,Rate!$A$4:$A$25,0),MATCH('Line&amp;Pheonix'!L3883,Rate!$B$3:$M$3,0))*O3883)),"")</f>
        <v/>
      </c>
      <c r="T3883" s="42" t="str">
        <f t="shared" si="187"/>
        <v/>
      </c>
    </row>
    <row r="3884" spans="16:20">
      <c r="P3884" s="41" t="str">
        <f t="shared" si="185"/>
        <v/>
      </c>
      <c r="Q3884" s="41" t="str">
        <f t="shared" si="186"/>
        <v/>
      </c>
      <c r="R3884" s="41" t="str">
        <f>IFERROR(IF(K3884="handling and wharfage",SUM(P3884:Q3884),IF(OR(K3884="tank",K3884="car",K3884="boat"),INDEX(Rate!$B$4:$M$25,MATCH('Line&amp;Pheonix'!N3884,Rate!$A$4:$A$25,0),MATCH('Line&amp;Pheonix'!L3884,Rate!$B$3:$M$3,0))*O3884*0.8,INDEX(Rate!$B$4:$M$25,MATCH('Line&amp;Pheonix'!N3884,Rate!$A$4:$A$25,0),MATCH('Line&amp;Pheonix'!L3884,Rate!$B$3:$M$3,0))*O3884)),"")</f>
        <v/>
      </c>
      <c r="T3884" s="42" t="str">
        <f t="shared" si="187"/>
        <v/>
      </c>
    </row>
    <row r="3885" spans="16:20">
      <c r="P3885" s="41" t="str">
        <f t="shared" si="185"/>
        <v/>
      </c>
      <c r="Q3885" s="41" t="str">
        <f t="shared" si="186"/>
        <v/>
      </c>
      <c r="R3885" s="41" t="str">
        <f>IFERROR(IF(K3885="handling and wharfage",SUM(P3885:Q3885),IF(OR(K3885="tank",K3885="car",K3885="boat"),INDEX(Rate!$B$4:$M$25,MATCH('Line&amp;Pheonix'!N3885,Rate!$A$4:$A$25,0),MATCH('Line&amp;Pheonix'!L3885,Rate!$B$3:$M$3,0))*O3885*0.8,INDEX(Rate!$B$4:$M$25,MATCH('Line&amp;Pheonix'!N3885,Rate!$A$4:$A$25,0),MATCH('Line&amp;Pheonix'!L3885,Rate!$B$3:$M$3,0))*O3885)),"")</f>
        <v/>
      </c>
      <c r="T3885" s="42" t="str">
        <f t="shared" si="187"/>
        <v/>
      </c>
    </row>
    <row r="3886" spans="16:20">
      <c r="P3886" s="41" t="str">
        <f t="shared" si="185"/>
        <v/>
      </c>
      <c r="Q3886" s="41" t="str">
        <f t="shared" si="186"/>
        <v/>
      </c>
      <c r="R3886" s="41" t="str">
        <f>IFERROR(IF(K3886="handling and wharfage",SUM(P3886:Q3886),IF(OR(K3886="tank",K3886="car",K3886="boat"),INDEX(Rate!$B$4:$M$25,MATCH('Line&amp;Pheonix'!N3886,Rate!$A$4:$A$25,0),MATCH('Line&amp;Pheonix'!L3886,Rate!$B$3:$M$3,0))*O3886*0.8,INDEX(Rate!$B$4:$M$25,MATCH('Line&amp;Pheonix'!N3886,Rate!$A$4:$A$25,0),MATCH('Line&amp;Pheonix'!L3886,Rate!$B$3:$M$3,0))*O3886)),"")</f>
        <v/>
      </c>
      <c r="T3886" s="42" t="str">
        <f t="shared" si="187"/>
        <v/>
      </c>
    </row>
    <row r="3887" spans="16:20">
      <c r="P3887" s="41" t="str">
        <f t="shared" si="185"/>
        <v/>
      </c>
      <c r="Q3887" s="41" t="str">
        <f t="shared" si="186"/>
        <v/>
      </c>
      <c r="R3887" s="41" t="str">
        <f>IFERROR(IF(K3887="handling and wharfage",SUM(P3887:Q3887),IF(OR(K3887="tank",K3887="car",K3887="boat"),INDEX(Rate!$B$4:$M$25,MATCH('Line&amp;Pheonix'!N3887,Rate!$A$4:$A$25,0),MATCH('Line&amp;Pheonix'!L3887,Rate!$B$3:$M$3,0))*O3887*0.8,INDEX(Rate!$B$4:$M$25,MATCH('Line&amp;Pheonix'!N3887,Rate!$A$4:$A$25,0),MATCH('Line&amp;Pheonix'!L3887,Rate!$B$3:$M$3,0))*O3887)),"")</f>
        <v/>
      </c>
      <c r="T3887" s="42" t="str">
        <f t="shared" si="187"/>
        <v/>
      </c>
    </row>
    <row r="3888" spans="16:20">
      <c r="P3888" s="41" t="str">
        <f t="shared" si="185"/>
        <v/>
      </c>
      <c r="Q3888" s="41" t="str">
        <f t="shared" si="186"/>
        <v/>
      </c>
      <c r="R3888" s="41" t="str">
        <f>IFERROR(IF(K3888="handling and wharfage",SUM(P3888:Q3888),IF(OR(K3888="tank",K3888="car",K3888="boat"),INDEX(Rate!$B$4:$M$25,MATCH('Line&amp;Pheonix'!N3888,Rate!$A$4:$A$25,0),MATCH('Line&amp;Pheonix'!L3888,Rate!$B$3:$M$3,0))*O3888*0.8,INDEX(Rate!$B$4:$M$25,MATCH('Line&amp;Pheonix'!N3888,Rate!$A$4:$A$25,0),MATCH('Line&amp;Pheonix'!L3888,Rate!$B$3:$M$3,0))*O3888)),"")</f>
        <v/>
      </c>
      <c r="T3888" s="42" t="str">
        <f t="shared" si="187"/>
        <v/>
      </c>
    </row>
    <row r="3889" spans="16:20">
      <c r="P3889" s="41" t="str">
        <f t="shared" si="185"/>
        <v/>
      </c>
      <c r="Q3889" s="41" t="str">
        <f t="shared" si="186"/>
        <v/>
      </c>
      <c r="R3889" s="41" t="str">
        <f>IFERROR(IF(K3889="handling and wharfage",SUM(P3889:Q3889),IF(OR(K3889="tank",K3889="car",K3889="boat"),INDEX(Rate!$B$4:$M$25,MATCH('Line&amp;Pheonix'!N3889,Rate!$A$4:$A$25,0),MATCH('Line&amp;Pheonix'!L3889,Rate!$B$3:$M$3,0))*O3889*0.8,INDEX(Rate!$B$4:$M$25,MATCH('Line&amp;Pheonix'!N3889,Rate!$A$4:$A$25,0),MATCH('Line&amp;Pheonix'!L3889,Rate!$B$3:$M$3,0))*O3889)),"")</f>
        <v/>
      </c>
      <c r="T3889" s="42" t="str">
        <f t="shared" si="187"/>
        <v/>
      </c>
    </row>
    <row r="3890" spans="16:20">
      <c r="P3890" s="41" t="str">
        <f t="shared" ref="P3890:P3953" si="188">IF(OR(K3890="handling and wharfage",K3890="rau handling and wharfage"),O3890*42.1,"")</f>
        <v/>
      </c>
      <c r="Q3890" s="41" t="str">
        <f t="shared" ref="Q3890:Q3953" si="189">IF(K3890&lt;&gt;"handling and wharfage","",O3890*3.5)</f>
        <v/>
      </c>
      <c r="R3890" s="41" t="str">
        <f>IFERROR(IF(K3890="handling and wharfage",SUM(P3890:Q3890),IF(OR(K3890="tank",K3890="car",K3890="boat"),INDEX(Rate!$B$4:$M$25,MATCH('Line&amp;Pheonix'!N3890,Rate!$A$4:$A$25,0),MATCH('Line&amp;Pheonix'!L3890,Rate!$B$3:$M$3,0))*O3890*0.8,INDEX(Rate!$B$4:$M$25,MATCH('Line&amp;Pheonix'!N3890,Rate!$A$4:$A$25,0),MATCH('Line&amp;Pheonix'!L3890,Rate!$B$3:$M$3,0))*O3890)),"")</f>
        <v/>
      </c>
      <c r="T3890" s="42" t="str">
        <f t="shared" ref="T3890:T3953" si="190">IF(ISBLANK(K3890),"",IF(K3890&lt;&gt;"handling and wharfage","F0070000061A","E31180000331"))</f>
        <v/>
      </c>
    </row>
    <row r="3891" spans="16:20">
      <c r="P3891" s="41" t="str">
        <f t="shared" si="188"/>
        <v/>
      </c>
      <c r="Q3891" s="41" t="str">
        <f t="shared" si="189"/>
        <v/>
      </c>
      <c r="R3891" s="41" t="str">
        <f>IFERROR(IF(K3891="handling and wharfage",SUM(P3891:Q3891),IF(OR(K3891="tank",K3891="car",K3891="boat"),INDEX(Rate!$B$4:$M$25,MATCH('Line&amp;Pheonix'!N3891,Rate!$A$4:$A$25,0),MATCH('Line&amp;Pheonix'!L3891,Rate!$B$3:$M$3,0))*O3891*0.8,INDEX(Rate!$B$4:$M$25,MATCH('Line&amp;Pheonix'!N3891,Rate!$A$4:$A$25,0),MATCH('Line&amp;Pheonix'!L3891,Rate!$B$3:$M$3,0))*O3891)),"")</f>
        <v/>
      </c>
      <c r="T3891" s="42" t="str">
        <f t="shared" si="190"/>
        <v/>
      </c>
    </row>
    <row r="3892" spans="16:20">
      <c r="P3892" s="41" t="str">
        <f t="shared" si="188"/>
        <v/>
      </c>
      <c r="Q3892" s="41" t="str">
        <f t="shared" si="189"/>
        <v/>
      </c>
      <c r="R3892" s="41" t="str">
        <f>IFERROR(IF(K3892="handling and wharfage",SUM(P3892:Q3892),IF(OR(K3892="tank",K3892="car",K3892="boat"),INDEX(Rate!$B$4:$M$25,MATCH('Line&amp;Pheonix'!N3892,Rate!$A$4:$A$25,0),MATCH('Line&amp;Pheonix'!L3892,Rate!$B$3:$M$3,0))*O3892*0.8,INDEX(Rate!$B$4:$M$25,MATCH('Line&amp;Pheonix'!N3892,Rate!$A$4:$A$25,0),MATCH('Line&amp;Pheonix'!L3892,Rate!$B$3:$M$3,0))*O3892)),"")</f>
        <v/>
      </c>
      <c r="T3892" s="42" t="str">
        <f t="shared" si="190"/>
        <v/>
      </c>
    </row>
    <row r="3893" spans="16:20">
      <c r="P3893" s="41" t="str">
        <f t="shared" si="188"/>
        <v/>
      </c>
      <c r="Q3893" s="41" t="str">
        <f t="shared" si="189"/>
        <v/>
      </c>
      <c r="R3893" s="41" t="str">
        <f>IFERROR(IF(K3893="handling and wharfage",SUM(P3893:Q3893),IF(OR(K3893="tank",K3893="car",K3893="boat"),INDEX(Rate!$B$4:$M$25,MATCH('Line&amp;Pheonix'!N3893,Rate!$A$4:$A$25,0),MATCH('Line&amp;Pheonix'!L3893,Rate!$B$3:$M$3,0))*O3893*0.8,INDEX(Rate!$B$4:$M$25,MATCH('Line&amp;Pheonix'!N3893,Rate!$A$4:$A$25,0),MATCH('Line&amp;Pheonix'!L3893,Rate!$B$3:$M$3,0))*O3893)),"")</f>
        <v/>
      </c>
      <c r="T3893" s="42" t="str">
        <f t="shared" si="190"/>
        <v/>
      </c>
    </row>
    <row r="3894" spans="16:20">
      <c r="P3894" s="41" t="str">
        <f t="shared" si="188"/>
        <v/>
      </c>
      <c r="Q3894" s="41" t="str">
        <f t="shared" si="189"/>
        <v/>
      </c>
      <c r="R3894" s="41" t="str">
        <f>IFERROR(IF(K3894="handling and wharfage",SUM(P3894:Q3894),IF(OR(K3894="tank",K3894="car",K3894="boat"),INDEX(Rate!$B$4:$M$25,MATCH('Line&amp;Pheonix'!N3894,Rate!$A$4:$A$25,0),MATCH('Line&amp;Pheonix'!L3894,Rate!$B$3:$M$3,0))*O3894*0.8,INDEX(Rate!$B$4:$M$25,MATCH('Line&amp;Pheonix'!N3894,Rate!$A$4:$A$25,0),MATCH('Line&amp;Pheonix'!L3894,Rate!$B$3:$M$3,0))*O3894)),"")</f>
        <v/>
      </c>
      <c r="T3894" s="42" t="str">
        <f t="shared" si="190"/>
        <v/>
      </c>
    </row>
    <row r="3895" spans="16:20">
      <c r="P3895" s="41" t="str">
        <f t="shared" si="188"/>
        <v/>
      </c>
      <c r="Q3895" s="41" t="str">
        <f t="shared" si="189"/>
        <v/>
      </c>
      <c r="R3895" s="41" t="str">
        <f>IFERROR(IF(K3895="handling and wharfage",SUM(P3895:Q3895),IF(OR(K3895="tank",K3895="car",K3895="boat"),INDEX(Rate!$B$4:$M$25,MATCH('Line&amp;Pheonix'!N3895,Rate!$A$4:$A$25,0),MATCH('Line&amp;Pheonix'!L3895,Rate!$B$3:$M$3,0))*O3895*0.8,INDEX(Rate!$B$4:$M$25,MATCH('Line&amp;Pheonix'!N3895,Rate!$A$4:$A$25,0),MATCH('Line&amp;Pheonix'!L3895,Rate!$B$3:$M$3,0))*O3895)),"")</f>
        <v/>
      </c>
      <c r="T3895" s="42" t="str">
        <f t="shared" si="190"/>
        <v/>
      </c>
    </row>
    <row r="3896" spans="16:20">
      <c r="P3896" s="41" t="str">
        <f t="shared" si="188"/>
        <v/>
      </c>
      <c r="Q3896" s="41" t="str">
        <f t="shared" si="189"/>
        <v/>
      </c>
      <c r="R3896" s="41" t="str">
        <f>IFERROR(IF(K3896="handling and wharfage",SUM(P3896:Q3896),IF(OR(K3896="tank",K3896="car",K3896="boat"),INDEX(Rate!$B$4:$M$25,MATCH('Line&amp;Pheonix'!N3896,Rate!$A$4:$A$25,0),MATCH('Line&amp;Pheonix'!L3896,Rate!$B$3:$M$3,0))*O3896*0.8,INDEX(Rate!$B$4:$M$25,MATCH('Line&amp;Pheonix'!N3896,Rate!$A$4:$A$25,0),MATCH('Line&amp;Pheonix'!L3896,Rate!$B$3:$M$3,0))*O3896)),"")</f>
        <v/>
      </c>
      <c r="T3896" s="42" t="str">
        <f t="shared" si="190"/>
        <v/>
      </c>
    </row>
    <row r="3897" spans="16:20">
      <c r="P3897" s="41" t="str">
        <f t="shared" si="188"/>
        <v/>
      </c>
      <c r="Q3897" s="41" t="str">
        <f t="shared" si="189"/>
        <v/>
      </c>
      <c r="R3897" s="41" t="str">
        <f>IFERROR(IF(K3897="handling and wharfage",SUM(P3897:Q3897),IF(OR(K3897="tank",K3897="car",K3897="boat"),INDEX(Rate!$B$4:$M$25,MATCH('Line&amp;Pheonix'!N3897,Rate!$A$4:$A$25,0),MATCH('Line&amp;Pheonix'!L3897,Rate!$B$3:$M$3,0))*O3897*0.8,INDEX(Rate!$B$4:$M$25,MATCH('Line&amp;Pheonix'!N3897,Rate!$A$4:$A$25,0),MATCH('Line&amp;Pheonix'!L3897,Rate!$B$3:$M$3,0))*O3897)),"")</f>
        <v/>
      </c>
      <c r="T3897" s="42" t="str">
        <f t="shared" si="190"/>
        <v/>
      </c>
    </row>
    <row r="3898" spans="16:20">
      <c r="P3898" s="41" t="str">
        <f t="shared" si="188"/>
        <v/>
      </c>
      <c r="Q3898" s="41" t="str">
        <f t="shared" si="189"/>
        <v/>
      </c>
      <c r="R3898" s="41" t="str">
        <f>IFERROR(IF(K3898="handling and wharfage",SUM(P3898:Q3898),IF(OR(K3898="tank",K3898="car",K3898="boat"),INDEX(Rate!$B$4:$M$25,MATCH('Line&amp;Pheonix'!N3898,Rate!$A$4:$A$25,0),MATCH('Line&amp;Pheonix'!L3898,Rate!$B$3:$M$3,0))*O3898*0.8,INDEX(Rate!$B$4:$M$25,MATCH('Line&amp;Pheonix'!N3898,Rate!$A$4:$A$25,0),MATCH('Line&amp;Pheonix'!L3898,Rate!$B$3:$M$3,0))*O3898)),"")</f>
        <v/>
      </c>
      <c r="T3898" s="42" t="str">
        <f t="shared" si="190"/>
        <v/>
      </c>
    </row>
    <row r="3899" spans="16:20">
      <c r="P3899" s="41" t="str">
        <f t="shared" si="188"/>
        <v/>
      </c>
      <c r="Q3899" s="41" t="str">
        <f t="shared" si="189"/>
        <v/>
      </c>
      <c r="R3899" s="41" t="str">
        <f>IFERROR(IF(K3899="handling and wharfage",SUM(P3899:Q3899),IF(OR(K3899="tank",K3899="car",K3899="boat"),INDEX(Rate!$B$4:$M$25,MATCH('Line&amp;Pheonix'!N3899,Rate!$A$4:$A$25,0),MATCH('Line&amp;Pheonix'!L3899,Rate!$B$3:$M$3,0))*O3899*0.8,INDEX(Rate!$B$4:$M$25,MATCH('Line&amp;Pheonix'!N3899,Rate!$A$4:$A$25,0),MATCH('Line&amp;Pheonix'!L3899,Rate!$B$3:$M$3,0))*O3899)),"")</f>
        <v/>
      </c>
      <c r="T3899" s="42" t="str">
        <f t="shared" si="190"/>
        <v/>
      </c>
    </row>
    <row r="3900" spans="16:20">
      <c r="P3900" s="41" t="str">
        <f t="shared" si="188"/>
        <v/>
      </c>
      <c r="Q3900" s="41" t="str">
        <f t="shared" si="189"/>
        <v/>
      </c>
      <c r="R3900" s="41" t="str">
        <f>IFERROR(IF(K3900="handling and wharfage",SUM(P3900:Q3900),IF(OR(K3900="tank",K3900="car",K3900="boat"),INDEX(Rate!$B$4:$M$25,MATCH('Line&amp;Pheonix'!N3900,Rate!$A$4:$A$25,0),MATCH('Line&amp;Pheonix'!L3900,Rate!$B$3:$M$3,0))*O3900*0.8,INDEX(Rate!$B$4:$M$25,MATCH('Line&amp;Pheonix'!N3900,Rate!$A$4:$A$25,0),MATCH('Line&amp;Pheonix'!L3900,Rate!$B$3:$M$3,0))*O3900)),"")</f>
        <v/>
      </c>
      <c r="T3900" s="42" t="str">
        <f t="shared" si="190"/>
        <v/>
      </c>
    </row>
    <row r="3901" spans="16:20">
      <c r="P3901" s="41" t="str">
        <f t="shared" si="188"/>
        <v/>
      </c>
      <c r="Q3901" s="41" t="str">
        <f t="shared" si="189"/>
        <v/>
      </c>
      <c r="R3901" s="41" t="str">
        <f>IFERROR(IF(K3901="handling and wharfage",SUM(P3901:Q3901),IF(OR(K3901="tank",K3901="car",K3901="boat"),INDEX(Rate!$B$4:$M$25,MATCH('Line&amp;Pheonix'!N3901,Rate!$A$4:$A$25,0),MATCH('Line&amp;Pheonix'!L3901,Rate!$B$3:$M$3,0))*O3901*0.8,INDEX(Rate!$B$4:$M$25,MATCH('Line&amp;Pheonix'!N3901,Rate!$A$4:$A$25,0),MATCH('Line&amp;Pheonix'!L3901,Rate!$B$3:$M$3,0))*O3901)),"")</f>
        <v/>
      </c>
      <c r="T3901" s="42" t="str">
        <f t="shared" si="190"/>
        <v/>
      </c>
    </row>
    <row r="3902" spans="16:20">
      <c r="P3902" s="41" t="str">
        <f t="shared" si="188"/>
        <v/>
      </c>
      <c r="Q3902" s="41" t="str">
        <f t="shared" si="189"/>
        <v/>
      </c>
      <c r="R3902" s="41" t="str">
        <f>IFERROR(IF(K3902="handling and wharfage",SUM(P3902:Q3902),IF(OR(K3902="tank",K3902="car",K3902="boat"),INDEX(Rate!$B$4:$M$25,MATCH('Line&amp;Pheonix'!N3902,Rate!$A$4:$A$25,0),MATCH('Line&amp;Pheonix'!L3902,Rate!$B$3:$M$3,0))*O3902*0.8,INDEX(Rate!$B$4:$M$25,MATCH('Line&amp;Pheonix'!N3902,Rate!$A$4:$A$25,0),MATCH('Line&amp;Pheonix'!L3902,Rate!$B$3:$M$3,0))*O3902)),"")</f>
        <v/>
      </c>
      <c r="T3902" s="42" t="str">
        <f t="shared" si="190"/>
        <v/>
      </c>
    </row>
    <row r="3903" spans="16:20">
      <c r="P3903" s="41" t="str">
        <f t="shared" si="188"/>
        <v/>
      </c>
      <c r="Q3903" s="41" t="str">
        <f t="shared" si="189"/>
        <v/>
      </c>
      <c r="R3903" s="41" t="str">
        <f>IFERROR(IF(K3903="handling and wharfage",SUM(P3903:Q3903),IF(OR(K3903="tank",K3903="car",K3903="boat"),INDEX(Rate!$B$4:$M$25,MATCH('Line&amp;Pheonix'!N3903,Rate!$A$4:$A$25,0),MATCH('Line&amp;Pheonix'!L3903,Rate!$B$3:$M$3,0))*O3903*0.8,INDEX(Rate!$B$4:$M$25,MATCH('Line&amp;Pheonix'!N3903,Rate!$A$4:$A$25,0),MATCH('Line&amp;Pheonix'!L3903,Rate!$B$3:$M$3,0))*O3903)),"")</f>
        <v/>
      </c>
      <c r="T3903" s="42" t="str">
        <f t="shared" si="190"/>
        <v/>
      </c>
    </row>
    <row r="3904" spans="16:20">
      <c r="P3904" s="41" t="str">
        <f t="shared" si="188"/>
        <v/>
      </c>
      <c r="Q3904" s="41" t="str">
        <f t="shared" si="189"/>
        <v/>
      </c>
      <c r="R3904" s="41" t="str">
        <f>IFERROR(IF(K3904="handling and wharfage",SUM(P3904:Q3904),IF(OR(K3904="tank",K3904="car",K3904="boat"),INDEX(Rate!$B$4:$M$25,MATCH('Line&amp;Pheonix'!N3904,Rate!$A$4:$A$25,0),MATCH('Line&amp;Pheonix'!L3904,Rate!$B$3:$M$3,0))*O3904*0.8,INDEX(Rate!$B$4:$M$25,MATCH('Line&amp;Pheonix'!N3904,Rate!$A$4:$A$25,0),MATCH('Line&amp;Pheonix'!L3904,Rate!$B$3:$M$3,0))*O3904)),"")</f>
        <v/>
      </c>
      <c r="T3904" s="42" t="str">
        <f t="shared" si="190"/>
        <v/>
      </c>
    </row>
    <row r="3905" spans="16:20">
      <c r="P3905" s="41" t="str">
        <f t="shared" si="188"/>
        <v/>
      </c>
      <c r="Q3905" s="41" t="str">
        <f t="shared" si="189"/>
        <v/>
      </c>
      <c r="R3905" s="41" t="str">
        <f>IFERROR(IF(K3905="handling and wharfage",SUM(P3905:Q3905),IF(OR(K3905="tank",K3905="car",K3905="boat"),INDEX(Rate!$B$4:$M$25,MATCH('Line&amp;Pheonix'!N3905,Rate!$A$4:$A$25,0),MATCH('Line&amp;Pheonix'!L3905,Rate!$B$3:$M$3,0))*O3905*0.8,INDEX(Rate!$B$4:$M$25,MATCH('Line&amp;Pheonix'!N3905,Rate!$A$4:$A$25,0),MATCH('Line&amp;Pheonix'!L3905,Rate!$B$3:$M$3,0))*O3905)),"")</f>
        <v/>
      </c>
      <c r="T3905" s="42" t="str">
        <f t="shared" si="190"/>
        <v/>
      </c>
    </row>
    <row r="3906" spans="16:20">
      <c r="P3906" s="41" t="str">
        <f t="shared" si="188"/>
        <v/>
      </c>
      <c r="Q3906" s="41" t="str">
        <f t="shared" si="189"/>
        <v/>
      </c>
      <c r="R3906" s="41" t="str">
        <f>IFERROR(IF(K3906="handling and wharfage",SUM(P3906:Q3906),IF(OR(K3906="tank",K3906="car",K3906="boat"),INDEX(Rate!$B$4:$M$25,MATCH('Line&amp;Pheonix'!N3906,Rate!$A$4:$A$25,0),MATCH('Line&amp;Pheonix'!L3906,Rate!$B$3:$M$3,0))*O3906*0.8,INDEX(Rate!$B$4:$M$25,MATCH('Line&amp;Pheonix'!N3906,Rate!$A$4:$A$25,0),MATCH('Line&amp;Pheonix'!L3906,Rate!$B$3:$M$3,0))*O3906)),"")</f>
        <v/>
      </c>
      <c r="T3906" s="42" t="str">
        <f t="shared" si="190"/>
        <v/>
      </c>
    </row>
    <row r="3907" spans="16:20">
      <c r="P3907" s="41" t="str">
        <f t="shared" si="188"/>
        <v/>
      </c>
      <c r="Q3907" s="41" t="str">
        <f t="shared" si="189"/>
        <v/>
      </c>
      <c r="R3907" s="41" t="str">
        <f>IFERROR(IF(K3907="handling and wharfage",SUM(P3907:Q3907),IF(OR(K3907="tank",K3907="car",K3907="boat"),INDEX(Rate!$B$4:$M$25,MATCH('Line&amp;Pheonix'!N3907,Rate!$A$4:$A$25,0),MATCH('Line&amp;Pheonix'!L3907,Rate!$B$3:$M$3,0))*O3907*0.8,INDEX(Rate!$B$4:$M$25,MATCH('Line&amp;Pheonix'!N3907,Rate!$A$4:$A$25,0),MATCH('Line&amp;Pheonix'!L3907,Rate!$B$3:$M$3,0))*O3907)),"")</f>
        <v/>
      </c>
      <c r="T3907" s="42" t="str">
        <f t="shared" si="190"/>
        <v/>
      </c>
    </row>
    <row r="3908" spans="16:20">
      <c r="P3908" s="41" t="str">
        <f t="shared" si="188"/>
        <v/>
      </c>
      <c r="Q3908" s="41" t="str">
        <f t="shared" si="189"/>
        <v/>
      </c>
      <c r="R3908" s="41" t="str">
        <f>IFERROR(IF(K3908="handling and wharfage",SUM(P3908:Q3908),IF(OR(K3908="tank",K3908="car",K3908="boat"),INDEX(Rate!$B$4:$M$25,MATCH('Line&amp;Pheonix'!N3908,Rate!$A$4:$A$25,0),MATCH('Line&amp;Pheonix'!L3908,Rate!$B$3:$M$3,0))*O3908*0.8,INDEX(Rate!$B$4:$M$25,MATCH('Line&amp;Pheonix'!N3908,Rate!$A$4:$A$25,0),MATCH('Line&amp;Pheonix'!L3908,Rate!$B$3:$M$3,0))*O3908)),"")</f>
        <v/>
      </c>
      <c r="T3908" s="42" t="str">
        <f t="shared" si="190"/>
        <v/>
      </c>
    </row>
    <row r="3909" spans="16:20">
      <c r="P3909" s="41" t="str">
        <f t="shared" si="188"/>
        <v/>
      </c>
      <c r="Q3909" s="41" t="str">
        <f t="shared" si="189"/>
        <v/>
      </c>
      <c r="R3909" s="41" t="str">
        <f>IFERROR(IF(K3909="handling and wharfage",SUM(P3909:Q3909),IF(OR(K3909="tank",K3909="car",K3909="boat"),INDEX(Rate!$B$4:$M$25,MATCH('Line&amp;Pheonix'!N3909,Rate!$A$4:$A$25,0),MATCH('Line&amp;Pheonix'!L3909,Rate!$B$3:$M$3,0))*O3909*0.8,INDEX(Rate!$B$4:$M$25,MATCH('Line&amp;Pheonix'!N3909,Rate!$A$4:$A$25,0),MATCH('Line&amp;Pheonix'!L3909,Rate!$B$3:$M$3,0))*O3909)),"")</f>
        <v/>
      </c>
      <c r="T3909" s="42" t="str">
        <f t="shared" si="190"/>
        <v/>
      </c>
    </row>
    <row r="3910" spans="16:20">
      <c r="P3910" s="41" t="str">
        <f t="shared" si="188"/>
        <v/>
      </c>
      <c r="Q3910" s="41" t="str">
        <f t="shared" si="189"/>
        <v/>
      </c>
      <c r="R3910" s="41" t="str">
        <f>IFERROR(IF(K3910="handling and wharfage",SUM(P3910:Q3910),IF(OR(K3910="tank",K3910="car",K3910="boat"),INDEX(Rate!$B$4:$M$25,MATCH('Line&amp;Pheonix'!N3910,Rate!$A$4:$A$25,0),MATCH('Line&amp;Pheonix'!L3910,Rate!$B$3:$M$3,0))*O3910*0.8,INDEX(Rate!$B$4:$M$25,MATCH('Line&amp;Pheonix'!N3910,Rate!$A$4:$A$25,0),MATCH('Line&amp;Pheonix'!L3910,Rate!$B$3:$M$3,0))*O3910)),"")</f>
        <v/>
      </c>
      <c r="T3910" s="42" t="str">
        <f t="shared" si="190"/>
        <v/>
      </c>
    </row>
    <row r="3911" spans="16:20">
      <c r="P3911" s="41" t="str">
        <f t="shared" si="188"/>
        <v/>
      </c>
      <c r="Q3911" s="41" t="str">
        <f t="shared" si="189"/>
        <v/>
      </c>
      <c r="R3911" s="41" t="str">
        <f>IFERROR(IF(K3911="handling and wharfage",SUM(P3911:Q3911),IF(OR(K3911="tank",K3911="car",K3911="boat"),INDEX(Rate!$B$4:$M$25,MATCH('Line&amp;Pheonix'!N3911,Rate!$A$4:$A$25,0),MATCH('Line&amp;Pheonix'!L3911,Rate!$B$3:$M$3,0))*O3911*0.8,INDEX(Rate!$B$4:$M$25,MATCH('Line&amp;Pheonix'!N3911,Rate!$A$4:$A$25,0),MATCH('Line&amp;Pheonix'!L3911,Rate!$B$3:$M$3,0))*O3911)),"")</f>
        <v/>
      </c>
      <c r="T3911" s="42" t="str">
        <f t="shared" si="190"/>
        <v/>
      </c>
    </row>
    <row r="3912" spans="16:20">
      <c r="P3912" s="41" t="str">
        <f t="shared" si="188"/>
        <v/>
      </c>
      <c r="Q3912" s="41" t="str">
        <f t="shared" si="189"/>
        <v/>
      </c>
      <c r="R3912" s="41" t="str">
        <f>IFERROR(IF(K3912="handling and wharfage",SUM(P3912:Q3912),IF(OR(K3912="tank",K3912="car",K3912="boat"),INDEX(Rate!$B$4:$M$25,MATCH('Line&amp;Pheonix'!N3912,Rate!$A$4:$A$25,0),MATCH('Line&amp;Pheonix'!L3912,Rate!$B$3:$M$3,0))*O3912*0.8,INDEX(Rate!$B$4:$M$25,MATCH('Line&amp;Pheonix'!N3912,Rate!$A$4:$A$25,0),MATCH('Line&amp;Pheonix'!L3912,Rate!$B$3:$M$3,0))*O3912)),"")</f>
        <v/>
      </c>
      <c r="T3912" s="42" t="str">
        <f t="shared" si="190"/>
        <v/>
      </c>
    </row>
    <row r="3913" spans="16:20">
      <c r="P3913" s="41" t="str">
        <f t="shared" si="188"/>
        <v/>
      </c>
      <c r="Q3913" s="41" t="str">
        <f t="shared" si="189"/>
        <v/>
      </c>
      <c r="R3913" s="41" t="str">
        <f>IFERROR(IF(K3913="handling and wharfage",SUM(P3913:Q3913),IF(OR(K3913="tank",K3913="car",K3913="boat"),INDEX(Rate!$B$4:$M$25,MATCH('Line&amp;Pheonix'!N3913,Rate!$A$4:$A$25,0),MATCH('Line&amp;Pheonix'!L3913,Rate!$B$3:$M$3,0))*O3913*0.8,INDEX(Rate!$B$4:$M$25,MATCH('Line&amp;Pheonix'!N3913,Rate!$A$4:$A$25,0),MATCH('Line&amp;Pheonix'!L3913,Rate!$B$3:$M$3,0))*O3913)),"")</f>
        <v/>
      </c>
      <c r="T3913" s="42" t="str">
        <f t="shared" si="190"/>
        <v/>
      </c>
    </row>
    <row r="3914" spans="16:20">
      <c r="P3914" s="41" t="str">
        <f t="shared" si="188"/>
        <v/>
      </c>
      <c r="Q3914" s="41" t="str">
        <f t="shared" si="189"/>
        <v/>
      </c>
      <c r="R3914" s="41" t="str">
        <f>IFERROR(IF(K3914="handling and wharfage",SUM(P3914:Q3914),IF(OR(K3914="tank",K3914="car",K3914="boat"),INDEX(Rate!$B$4:$M$25,MATCH('Line&amp;Pheonix'!N3914,Rate!$A$4:$A$25,0),MATCH('Line&amp;Pheonix'!L3914,Rate!$B$3:$M$3,0))*O3914*0.8,INDEX(Rate!$B$4:$M$25,MATCH('Line&amp;Pheonix'!N3914,Rate!$A$4:$A$25,0),MATCH('Line&amp;Pheonix'!L3914,Rate!$B$3:$M$3,0))*O3914)),"")</f>
        <v/>
      </c>
      <c r="T3914" s="42" t="str">
        <f t="shared" si="190"/>
        <v/>
      </c>
    </row>
    <row r="3915" spans="16:20">
      <c r="P3915" s="41" t="str">
        <f t="shared" si="188"/>
        <v/>
      </c>
      <c r="Q3915" s="41" t="str">
        <f t="shared" si="189"/>
        <v/>
      </c>
      <c r="R3915" s="41" t="str">
        <f>IFERROR(IF(K3915="handling and wharfage",SUM(P3915:Q3915),IF(OR(K3915="tank",K3915="car",K3915="boat"),INDEX(Rate!$B$4:$M$25,MATCH('Line&amp;Pheonix'!N3915,Rate!$A$4:$A$25,0),MATCH('Line&amp;Pheonix'!L3915,Rate!$B$3:$M$3,0))*O3915*0.8,INDEX(Rate!$B$4:$M$25,MATCH('Line&amp;Pheonix'!N3915,Rate!$A$4:$A$25,0),MATCH('Line&amp;Pheonix'!L3915,Rate!$B$3:$M$3,0))*O3915)),"")</f>
        <v/>
      </c>
      <c r="T3915" s="42" t="str">
        <f t="shared" si="190"/>
        <v/>
      </c>
    </row>
    <row r="3916" spans="16:20">
      <c r="P3916" s="41" t="str">
        <f t="shared" si="188"/>
        <v/>
      </c>
      <c r="Q3916" s="41" t="str">
        <f t="shared" si="189"/>
        <v/>
      </c>
      <c r="R3916" s="41" t="str">
        <f>IFERROR(IF(K3916="handling and wharfage",SUM(P3916:Q3916),IF(OR(K3916="tank",K3916="car",K3916="boat"),INDEX(Rate!$B$4:$M$25,MATCH('Line&amp;Pheonix'!N3916,Rate!$A$4:$A$25,0),MATCH('Line&amp;Pheonix'!L3916,Rate!$B$3:$M$3,0))*O3916*0.8,INDEX(Rate!$B$4:$M$25,MATCH('Line&amp;Pheonix'!N3916,Rate!$A$4:$A$25,0),MATCH('Line&amp;Pheonix'!L3916,Rate!$B$3:$M$3,0))*O3916)),"")</f>
        <v/>
      </c>
      <c r="T3916" s="42" t="str">
        <f t="shared" si="190"/>
        <v/>
      </c>
    </row>
    <row r="3917" spans="16:20">
      <c r="P3917" s="41" t="str">
        <f t="shared" si="188"/>
        <v/>
      </c>
      <c r="Q3917" s="41" t="str">
        <f t="shared" si="189"/>
        <v/>
      </c>
      <c r="R3917" s="41" t="str">
        <f>IFERROR(IF(K3917="handling and wharfage",SUM(P3917:Q3917),IF(OR(K3917="tank",K3917="car",K3917="boat"),INDEX(Rate!$B$4:$M$25,MATCH('Line&amp;Pheonix'!N3917,Rate!$A$4:$A$25,0),MATCH('Line&amp;Pheonix'!L3917,Rate!$B$3:$M$3,0))*O3917*0.8,INDEX(Rate!$B$4:$M$25,MATCH('Line&amp;Pheonix'!N3917,Rate!$A$4:$A$25,0),MATCH('Line&amp;Pheonix'!L3917,Rate!$B$3:$M$3,0))*O3917)),"")</f>
        <v/>
      </c>
      <c r="T3917" s="42" t="str">
        <f t="shared" si="190"/>
        <v/>
      </c>
    </row>
    <row r="3918" spans="16:20">
      <c r="P3918" s="41" t="str">
        <f t="shared" si="188"/>
        <v/>
      </c>
      <c r="Q3918" s="41" t="str">
        <f t="shared" si="189"/>
        <v/>
      </c>
      <c r="R3918" s="41" t="str">
        <f>IFERROR(IF(K3918="handling and wharfage",SUM(P3918:Q3918),IF(OR(K3918="tank",K3918="car",K3918="boat"),INDEX(Rate!$B$4:$M$25,MATCH('Line&amp;Pheonix'!N3918,Rate!$A$4:$A$25,0),MATCH('Line&amp;Pheonix'!L3918,Rate!$B$3:$M$3,0))*O3918*0.8,INDEX(Rate!$B$4:$M$25,MATCH('Line&amp;Pheonix'!N3918,Rate!$A$4:$A$25,0),MATCH('Line&amp;Pheonix'!L3918,Rate!$B$3:$M$3,0))*O3918)),"")</f>
        <v/>
      </c>
      <c r="T3918" s="42" t="str">
        <f t="shared" si="190"/>
        <v/>
      </c>
    </row>
    <row r="3919" spans="16:20">
      <c r="P3919" s="41" t="str">
        <f t="shared" si="188"/>
        <v/>
      </c>
      <c r="Q3919" s="41" t="str">
        <f t="shared" si="189"/>
        <v/>
      </c>
      <c r="R3919" s="41" t="str">
        <f>IFERROR(IF(K3919="handling and wharfage",SUM(P3919:Q3919),IF(OR(K3919="tank",K3919="car",K3919="boat"),INDEX(Rate!$B$4:$M$25,MATCH('Line&amp;Pheonix'!N3919,Rate!$A$4:$A$25,0),MATCH('Line&amp;Pheonix'!L3919,Rate!$B$3:$M$3,0))*O3919*0.8,INDEX(Rate!$B$4:$M$25,MATCH('Line&amp;Pheonix'!N3919,Rate!$A$4:$A$25,0),MATCH('Line&amp;Pheonix'!L3919,Rate!$B$3:$M$3,0))*O3919)),"")</f>
        <v/>
      </c>
      <c r="T3919" s="42" t="str">
        <f t="shared" si="190"/>
        <v/>
      </c>
    </row>
    <row r="3920" spans="16:20">
      <c r="P3920" s="41" t="str">
        <f t="shared" si="188"/>
        <v/>
      </c>
      <c r="Q3920" s="41" t="str">
        <f t="shared" si="189"/>
        <v/>
      </c>
      <c r="R3920" s="41" t="str">
        <f>IFERROR(IF(K3920="handling and wharfage",SUM(P3920:Q3920),IF(OR(K3920="tank",K3920="car",K3920="boat"),INDEX(Rate!$B$4:$M$25,MATCH('Line&amp;Pheonix'!N3920,Rate!$A$4:$A$25,0),MATCH('Line&amp;Pheonix'!L3920,Rate!$B$3:$M$3,0))*O3920*0.8,INDEX(Rate!$B$4:$M$25,MATCH('Line&amp;Pheonix'!N3920,Rate!$A$4:$A$25,0),MATCH('Line&amp;Pheonix'!L3920,Rate!$B$3:$M$3,0))*O3920)),"")</f>
        <v/>
      </c>
      <c r="T3920" s="42" t="str">
        <f t="shared" si="190"/>
        <v/>
      </c>
    </row>
    <row r="3921" spans="16:20">
      <c r="P3921" s="41" t="str">
        <f t="shared" si="188"/>
        <v/>
      </c>
      <c r="Q3921" s="41" t="str">
        <f t="shared" si="189"/>
        <v/>
      </c>
      <c r="R3921" s="41" t="str">
        <f>IFERROR(IF(K3921="handling and wharfage",SUM(P3921:Q3921),IF(OR(K3921="tank",K3921="car",K3921="boat"),INDEX(Rate!$B$4:$M$25,MATCH('Line&amp;Pheonix'!N3921,Rate!$A$4:$A$25,0),MATCH('Line&amp;Pheonix'!L3921,Rate!$B$3:$M$3,0))*O3921*0.8,INDEX(Rate!$B$4:$M$25,MATCH('Line&amp;Pheonix'!N3921,Rate!$A$4:$A$25,0),MATCH('Line&amp;Pheonix'!L3921,Rate!$B$3:$M$3,0))*O3921)),"")</f>
        <v/>
      </c>
      <c r="T3921" s="42" t="str">
        <f t="shared" si="190"/>
        <v/>
      </c>
    </row>
    <row r="3922" spans="16:20">
      <c r="P3922" s="41" t="str">
        <f t="shared" si="188"/>
        <v/>
      </c>
      <c r="Q3922" s="41" t="str">
        <f t="shared" si="189"/>
        <v/>
      </c>
      <c r="R3922" s="41" t="str">
        <f>IFERROR(IF(K3922="handling and wharfage",SUM(P3922:Q3922),IF(OR(K3922="tank",K3922="car",K3922="boat"),INDEX(Rate!$B$4:$M$25,MATCH('Line&amp;Pheonix'!N3922,Rate!$A$4:$A$25,0),MATCH('Line&amp;Pheonix'!L3922,Rate!$B$3:$M$3,0))*O3922*0.8,INDEX(Rate!$B$4:$M$25,MATCH('Line&amp;Pheonix'!N3922,Rate!$A$4:$A$25,0),MATCH('Line&amp;Pheonix'!L3922,Rate!$B$3:$M$3,0))*O3922)),"")</f>
        <v/>
      </c>
      <c r="T3922" s="42" t="str">
        <f t="shared" si="190"/>
        <v/>
      </c>
    </row>
    <row r="3923" spans="16:20">
      <c r="P3923" s="41" t="str">
        <f t="shared" si="188"/>
        <v/>
      </c>
      <c r="Q3923" s="41" t="str">
        <f t="shared" si="189"/>
        <v/>
      </c>
      <c r="R3923" s="41" t="str">
        <f>IFERROR(IF(K3923="handling and wharfage",SUM(P3923:Q3923),IF(OR(K3923="tank",K3923="car",K3923="boat"),INDEX(Rate!$B$4:$M$25,MATCH('Line&amp;Pheonix'!N3923,Rate!$A$4:$A$25,0),MATCH('Line&amp;Pheonix'!L3923,Rate!$B$3:$M$3,0))*O3923*0.8,INDEX(Rate!$B$4:$M$25,MATCH('Line&amp;Pheonix'!N3923,Rate!$A$4:$A$25,0),MATCH('Line&amp;Pheonix'!L3923,Rate!$B$3:$M$3,0))*O3923)),"")</f>
        <v/>
      </c>
      <c r="T3923" s="42" t="str">
        <f t="shared" si="190"/>
        <v/>
      </c>
    </row>
    <row r="3924" spans="16:20">
      <c r="P3924" s="41" t="str">
        <f t="shared" si="188"/>
        <v/>
      </c>
      <c r="Q3924" s="41" t="str">
        <f t="shared" si="189"/>
        <v/>
      </c>
      <c r="R3924" s="41" t="str">
        <f>IFERROR(IF(K3924="handling and wharfage",SUM(P3924:Q3924),IF(OR(K3924="tank",K3924="car",K3924="boat"),INDEX(Rate!$B$4:$M$25,MATCH('Line&amp;Pheonix'!N3924,Rate!$A$4:$A$25,0),MATCH('Line&amp;Pheonix'!L3924,Rate!$B$3:$M$3,0))*O3924*0.8,INDEX(Rate!$B$4:$M$25,MATCH('Line&amp;Pheonix'!N3924,Rate!$A$4:$A$25,0),MATCH('Line&amp;Pheonix'!L3924,Rate!$B$3:$M$3,0))*O3924)),"")</f>
        <v/>
      </c>
      <c r="T3924" s="42" t="str">
        <f t="shared" si="190"/>
        <v/>
      </c>
    </row>
    <row r="3925" spans="16:20">
      <c r="P3925" s="41" t="str">
        <f t="shared" si="188"/>
        <v/>
      </c>
      <c r="Q3925" s="41" t="str">
        <f t="shared" si="189"/>
        <v/>
      </c>
      <c r="R3925" s="41" t="str">
        <f>IFERROR(IF(K3925="handling and wharfage",SUM(P3925:Q3925),IF(OR(K3925="tank",K3925="car",K3925="boat"),INDEX(Rate!$B$4:$M$25,MATCH('Line&amp;Pheonix'!N3925,Rate!$A$4:$A$25,0),MATCH('Line&amp;Pheonix'!L3925,Rate!$B$3:$M$3,0))*O3925*0.8,INDEX(Rate!$B$4:$M$25,MATCH('Line&amp;Pheonix'!N3925,Rate!$A$4:$A$25,0),MATCH('Line&amp;Pheonix'!L3925,Rate!$B$3:$M$3,0))*O3925)),"")</f>
        <v/>
      </c>
      <c r="T3925" s="42" t="str">
        <f t="shared" si="190"/>
        <v/>
      </c>
    </row>
    <row r="3926" spans="16:20">
      <c r="P3926" s="41" t="str">
        <f t="shared" si="188"/>
        <v/>
      </c>
      <c r="Q3926" s="41" t="str">
        <f t="shared" si="189"/>
        <v/>
      </c>
      <c r="R3926" s="41" t="str">
        <f>IFERROR(IF(K3926="handling and wharfage",SUM(P3926:Q3926),IF(OR(K3926="tank",K3926="car",K3926="boat"),INDEX(Rate!$B$4:$M$25,MATCH('Line&amp;Pheonix'!N3926,Rate!$A$4:$A$25,0),MATCH('Line&amp;Pheonix'!L3926,Rate!$B$3:$M$3,0))*O3926*0.8,INDEX(Rate!$B$4:$M$25,MATCH('Line&amp;Pheonix'!N3926,Rate!$A$4:$A$25,0),MATCH('Line&amp;Pheonix'!L3926,Rate!$B$3:$M$3,0))*O3926)),"")</f>
        <v/>
      </c>
      <c r="T3926" s="42" t="str">
        <f t="shared" si="190"/>
        <v/>
      </c>
    </row>
    <row r="3927" spans="16:20">
      <c r="P3927" s="41" t="str">
        <f t="shared" si="188"/>
        <v/>
      </c>
      <c r="Q3927" s="41" t="str">
        <f t="shared" si="189"/>
        <v/>
      </c>
      <c r="R3927" s="41" t="str">
        <f>IFERROR(IF(K3927="handling and wharfage",SUM(P3927:Q3927),IF(OR(K3927="tank",K3927="car",K3927="boat"),INDEX(Rate!$B$4:$M$25,MATCH('Line&amp;Pheonix'!N3927,Rate!$A$4:$A$25,0),MATCH('Line&amp;Pheonix'!L3927,Rate!$B$3:$M$3,0))*O3927*0.8,INDEX(Rate!$B$4:$M$25,MATCH('Line&amp;Pheonix'!N3927,Rate!$A$4:$A$25,0),MATCH('Line&amp;Pheonix'!L3927,Rate!$B$3:$M$3,0))*O3927)),"")</f>
        <v/>
      </c>
      <c r="T3927" s="42" t="str">
        <f t="shared" si="190"/>
        <v/>
      </c>
    </row>
    <row r="3928" spans="16:20">
      <c r="P3928" s="41" t="str">
        <f t="shared" si="188"/>
        <v/>
      </c>
      <c r="Q3928" s="41" t="str">
        <f t="shared" si="189"/>
        <v/>
      </c>
      <c r="R3928" s="41" t="str">
        <f>IFERROR(IF(K3928="handling and wharfage",SUM(P3928:Q3928),IF(OR(K3928="tank",K3928="car",K3928="boat"),INDEX(Rate!$B$4:$M$25,MATCH('Line&amp;Pheonix'!N3928,Rate!$A$4:$A$25,0),MATCH('Line&amp;Pheonix'!L3928,Rate!$B$3:$M$3,0))*O3928*0.8,INDEX(Rate!$B$4:$M$25,MATCH('Line&amp;Pheonix'!N3928,Rate!$A$4:$A$25,0),MATCH('Line&amp;Pheonix'!L3928,Rate!$B$3:$M$3,0))*O3928)),"")</f>
        <v/>
      </c>
      <c r="T3928" s="42" t="str">
        <f t="shared" si="190"/>
        <v/>
      </c>
    </row>
    <row r="3929" spans="16:20">
      <c r="P3929" s="41" t="str">
        <f t="shared" si="188"/>
        <v/>
      </c>
      <c r="Q3929" s="41" t="str">
        <f t="shared" si="189"/>
        <v/>
      </c>
      <c r="R3929" s="41" t="str">
        <f>IFERROR(IF(K3929="handling and wharfage",SUM(P3929:Q3929),IF(OR(K3929="tank",K3929="car",K3929="boat"),INDEX(Rate!$B$4:$M$25,MATCH('Line&amp;Pheonix'!N3929,Rate!$A$4:$A$25,0),MATCH('Line&amp;Pheonix'!L3929,Rate!$B$3:$M$3,0))*O3929*0.8,INDEX(Rate!$B$4:$M$25,MATCH('Line&amp;Pheonix'!N3929,Rate!$A$4:$A$25,0),MATCH('Line&amp;Pheonix'!L3929,Rate!$B$3:$M$3,0))*O3929)),"")</f>
        <v/>
      </c>
      <c r="T3929" s="42" t="str">
        <f t="shared" si="190"/>
        <v/>
      </c>
    </row>
    <row r="3930" spans="16:20">
      <c r="P3930" s="41" t="str">
        <f t="shared" si="188"/>
        <v/>
      </c>
      <c r="Q3930" s="41" t="str">
        <f t="shared" si="189"/>
        <v/>
      </c>
      <c r="R3930" s="41" t="str">
        <f>IFERROR(IF(K3930="handling and wharfage",SUM(P3930:Q3930),IF(OR(K3930="tank",K3930="car",K3930="boat"),INDEX(Rate!$B$4:$M$25,MATCH('Line&amp;Pheonix'!N3930,Rate!$A$4:$A$25,0),MATCH('Line&amp;Pheonix'!L3930,Rate!$B$3:$M$3,0))*O3930*0.8,INDEX(Rate!$B$4:$M$25,MATCH('Line&amp;Pheonix'!N3930,Rate!$A$4:$A$25,0),MATCH('Line&amp;Pheonix'!L3930,Rate!$B$3:$M$3,0))*O3930)),"")</f>
        <v/>
      </c>
      <c r="T3930" s="42" t="str">
        <f t="shared" si="190"/>
        <v/>
      </c>
    </row>
    <row r="3931" spans="16:20">
      <c r="P3931" s="41" t="str">
        <f t="shared" si="188"/>
        <v/>
      </c>
      <c r="Q3931" s="41" t="str">
        <f t="shared" si="189"/>
        <v/>
      </c>
      <c r="R3931" s="41" t="str">
        <f>IFERROR(IF(K3931="handling and wharfage",SUM(P3931:Q3931),IF(OR(K3931="tank",K3931="car",K3931="boat"),INDEX(Rate!$B$4:$M$25,MATCH('Line&amp;Pheonix'!N3931,Rate!$A$4:$A$25,0),MATCH('Line&amp;Pheonix'!L3931,Rate!$B$3:$M$3,0))*O3931*0.8,INDEX(Rate!$B$4:$M$25,MATCH('Line&amp;Pheonix'!N3931,Rate!$A$4:$A$25,0),MATCH('Line&amp;Pheonix'!L3931,Rate!$B$3:$M$3,0))*O3931)),"")</f>
        <v/>
      </c>
      <c r="T3931" s="42" t="str">
        <f t="shared" si="190"/>
        <v/>
      </c>
    </row>
    <row r="3932" spans="16:20">
      <c r="P3932" s="41" t="str">
        <f t="shared" si="188"/>
        <v/>
      </c>
      <c r="Q3932" s="41" t="str">
        <f t="shared" si="189"/>
        <v/>
      </c>
      <c r="R3932" s="41" t="str">
        <f>IFERROR(IF(K3932="handling and wharfage",SUM(P3932:Q3932),IF(OR(K3932="tank",K3932="car",K3932="boat"),INDEX(Rate!$B$4:$M$25,MATCH('Line&amp;Pheonix'!N3932,Rate!$A$4:$A$25,0),MATCH('Line&amp;Pheonix'!L3932,Rate!$B$3:$M$3,0))*O3932*0.8,INDEX(Rate!$B$4:$M$25,MATCH('Line&amp;Pheonix'!N3932,Rate!$A$4:$A$25,0),MATCH('Line&amp;Pheonix'!L3932,Rate!$B$3:$M$3,0))*O3932)),"")</f>
        <v/>
      </c>
      <c r="T3932" s="42" t="str">
        <f t="shared" si="190"/>
        <v/>
      </c>
    </row>
    <row r="3933" spans="16:20">
      <c r="P3933" s="41" t="str">
        <f t="shared" si="188"/>
        <v/>
      </c>
      <c r="Q3933" s="41" t="str">
        <f t="shared" si="189"/>
        <v/>
      </c>
      <c r="R3933" s="41" t="str">
        <f>IFERROR(IF(K3933="handling and wharfage",SUM(P3933:Q3933),IF(OR(K3933="tank",K3933="car",K3933="boat"),INDEX(Rate!$B$4:$M$25,MATCH('Line&amp;Pheonix'!N3933,Rate!$A$4:$A$25,0),MATCH('Line&amp;Pheonix'!L3933,Rate!$B$3:$M$3,0))*O3933*0.8,INDEX(Rate!$B$4:$M$25,MATCH('Line&amp;Pheonix'!N3933,Rate!$A$4:$A$25,0),MATCH('Line&amp;Pheonix'!L3933,Rate!$B$3:$M$3,0))*O3933)),"")</f>
        <v/>
      </c>
      <c r="T3933" s="42" t="str">
        <f t="shared" si="190"/>
        <v/>
      </c>
    </row>
    <row r="3934" spans="16:20">
      <c r="P3934" s="41" t="str">
        <f t="shared" si="188"/>
        <v/>
      </c>
      <c r="Q3934" s="41" t="str">
        <f t="shared" si="189"/>
        <v/>
      </c>
      <c r="R3934" s="41" t="str">
        <f>IFERROR(IF(K3934="handling and wharfage",SUM(P3934:Q3934),IF(OR(K3934="tank",K3934="car",K3934="boat"),INDEX(Rate!$B$4:$M$25,MATCH('Line&amp;Pheonix'!N3934,Rate!$A$4:$A$25,0),MATCH('Line&amp;Pheonix'!L3934,Rate!$B$3:$M$3,0))*O3934*0.8,INDEX(Rate!$B$4:$M$25,MATCH('Line&amp;Pheonix'!N3934,Rate!$A$4:$A$25,0),MATCH('Line&amp;Pheonix'!L3934,Rate!$B$3:$M$3,0))*O3934)),"")</f>
        <v/>
      </c>
      <c r="T3934" s="42" t="str">
        <f t="shared" si="190"/>
        <v/>
      </c>
    </row>
    <row r="3935" spans="16:20">
      <c r="P3935" s="41" t="str">
        <f t="shared" si="188"/>
        <v/>
      </c>
      <c r="Q3935" s="41" t="str">
        <f t="shared" si="189"/>
        <v/>
      </c>
      <c r="R3935" s="41" t="str">
        <f>IFERROR(IF(K3935="handling and wharfage",SUM(P3935:Q3935),IF(OR(K3935="tank",K3935="car",K3935="boat"),INDEX(Rate!$B$4:$M$25,MATCH('Line&amp;Pheonix'!N3935,Rate!$A$4:$A$25,0),MATCH('Line&amp;Pheonix'!L3935,Rate!$B$3:$M$3,0))*O3935*0.8,INDEX(Rate!$B$4:$M$25,MATCH('Line&amp;Pheonix'!N3935,Rate!$A$4:$A$25,0),MATCH('Line&amp;Pheonix'!L3935,Rate!$B$3:$M$3,0))*O3935)),"")</f>
        <v/>
      </c>
      <c r="T3935" s="42" t="str">
        <f t="shared" si="190"/>
        <v/>
      </c>
    </row>
    <row r="3936" spans="16:20">
      <c r="P3936" s="41" t="str">
        <f t="shared" si="188"/>
        <v/>
      </c>
      <c r="Q3936" s="41" t="str">
        <f t="shared" si="189"/>
        <v/>
      </c>
      <c r="R3936" s="41" t="str">
        <f>IFERROR(IF(K3936="handling and wharfage",SUM(P3936:Q3936),IF(OR(K3936="tank",K3936="car",K3936="boat"),INDEX(Rate!$B$4:$M$25,MATCH('Line&amp;Pheonix'!N3936,Rate!$A$4:$A$25,0),MATCH('Line&amp;Pheonix'!L3936,Rate!$B$3:$M$3,0))*O3936*0.8,INDEX(Rate!$B$4:$M$25,MATCH('Line&amp;Pheonix'!N3936,Rate!$A$4:$A$25,0),MATCH('Line&amp;Pheonix'!L3936,Rate!$B$3:$M$3,0))*O3936)),"")</f>
        <v/>
      </c>
      <c r="T3936" s="42" t="str">
        <f t="shared" si="190"/>
        <v/>
      </c>
    </row>
    <row r="3937" spans="16:20">
      <c r="P3937" s="41" t="str">
        <f t="shared" si="188"/>
        <v/>
      </c>
      <c r="Q3937" s="41" t="str">
        <f t="shared" si="189"/>
        <v/>
      </c>
      <c r="R3937" s="41" t="str">
        <f>IFERROR(IF(K3937="handling and wharfage",SUM(P3937:Q3937),IF(OR(K3937="tank",K3937="car",K3937="boat"),INDEX(Rate!$B$4:$M$25,MATCH('Line&amp;Pheonix'!N3937,Rate!$A$4:$A$25,0),MATCH('Line&amp;Pheonix'!L3937,Rate!$B$3:$M$3,0))*O3937*0.8,INDEX(Rate!$B$4:$M$25,MATCH('Line&amp;Pheonix'!N3937,Rate!$A$4:$A$25,0),MATCH('Line&amp;Pheonix'!L3937,Rate!$B$3:$M$3,0))*O3937)),"")</f>
        <v/>
      </c>
      <c r="T3937" s="42" t="str">
        <f t="shared" si="190"/>
        <v/>
      </c>
    </row>
    <row r="3938" spans="16:20">
      <c r="P3938" s="41" t="str">
        <f t="shared" si="188"/>
        <v/>
      </c>
      <c r="Q3938" s="41" t="str">
        <f t="shared" si="189"/>
        <v/>
      </c>
      <c r="R3938" s="41" t="str">
        <f>IFERROR(IF(K3938="handling and wharfage",SUM(P3938:Q3938),IF(OR(K3938="tank",K3938="car",K3938="boat"),INDEX(Rate!$B$4:$M$25,MATCH('Line&amp;Pheonix'!N3938,Rate!$A$4:$A$25,0),MATCH('Line&amp;Pheonix'!L3938,Rate!$B$3:$M$3,0))*O3938*0.8,INDEX(Rate!$B$4:$M$25,MATCH('Line&amp;Pheonix'!N3938,Rate!$A$4:$A$25,0),MATCH('Line&amp;Pheonix'!L3938,Rate!$B$3:$M$3,0))*O3938)),"")</f>
        <v/>
      </c>
      <c r="T3938" s="42" t="str">
        <f t="shared" si="190"/>
        <v/>
      </c>
    </row>
    <row r="3939" spans="16:20">
      <c r="P3939" s="41" t="str">
        <f t="shared" si="188"/>
        <v/>
      </c>
      <c r="Q3939" s="41" t="str">
        <f t="shared" si="189"/>
        <v/>
      </c>
      <c r="R3939" s="41" t="str">
        <f>IFERROR(IF(K3939="handling and wharfage",SUM(P3939:Q3939),IF(OR(K3939="tank",K3939="car",K3939="boat"),INDEX(Rate!$B$4:$M$25,MATCH('Line&amp;Pheonix'!N3939,Rate!$A$4:$A$25,0),MATCH('Line&amp;Pheonix'!L3939,Rate!$B$3:$M$3,0))*O3939*0.8,INDEX(Rate!$B$4:$M$25,MATCH('Line&amp;Pheonix'!N3939,Rate!$A$4:$A$25,0),MATCH('Line&amp;Pheonix'!L3939,Rate!$B$3:$M$3,0))*O3939)),"")</f>
        <v/>
      </c>
      <c r="T3939" s="42" t="str">
        <f t="shared" si="190"/>
        <v/>
      </c>
    </row>
    <row r="3940" spans="16:20">
      <c r="P3940" s="41" t="str">
        <f t="shared" si="188"/>
        <v/>
      </c>
      <c r="Q3940" s="41" t="str">
        <f t="shared" si="189"/>
        <v/>
      </c>
      <c r="R3940" s="41" t="str">
        <f>IFERROR(IF(K3940="handling and wharfage",SUM(P3940:Q3940),IF(OR(K3940="tank",K3940="car",K3940="boat"),INDEX(Rate!$B$4:$M$25,MATCH('Line&amp;Pheonix'!N3940,Rate!$A$4:$A$25,0),MATCH('Line&amp;Pheonix'!L3940,Rate!$B$3:$M$3,0))*O3940*0.8,INDEX(Rate!$B$4:$M$25,MATCH('Line&amp;Pheonix'!N3940,Rate!$A$4:$A$25,0),MATCH('Line&amp;Pheonix'!L3940,Rate!$B$3:$M$3,0))*O3940)),"")</f>
        <v/>
      </c>
      <c r="T3940" s="42" t="str">
        <f t="shared" si="190"/>
        <v/>
      </c>
    </row>
    <row r="3941" spans="16:20">
      <c r="P3941" s="41" t="str">
        <f t="shared" si="188"/>
        <v/>
      </c>
      <c r="Q3941" s="41" t="str">
        <f t="shared" si="189"/>
        <v/>
      </c>
      <c r="R3941" s="41" t="str">
        <f>IFERROR(IF(K3941="handling and wharfage",SUM(P3941:Q3941),IF(OR(K3941="tank",K3941="car",K3941="boat"),INDEX(Rate!$B$4:$M$25,MATCH('Line&amp;Pheonix'!N3941,Rate!$A$4:$A$25,0),MATCH('Line&amp;Pheonix'!L3941,Rate!$B$3:$M$3,0))*O3941*0.8,INDEX(Rate!$B$4:$M$25,MATCH('Line&amp;Pheonix'!N3941,Rate!$A$4:$A$25,0),MATCH('Line&amp;Pheonix'!L3941,Rate!$B$3:$M$3,0))*O3941)),"")</f>
        <v/>
      </c>
      <c r="T3941" s="42" t="str">
        <f t="shared" si="190"/>
        <v/>
      </c>
    </row>
    <row r="3942" spans="16:20">
      <c r="P3942" s="41" t="str">
        <f t="shared" si="188"/>
        <v/>
      </c>
      <c r="Q3942" s="41" t="str">
        <f t="shared" si="189"/>
        <v/>
      </c>
      <c r="R3942" s="41" t="str">
        <f>IFERROR(IF(K3942="handling and wharfage",SUM(P3942:Q3942),IF(OR(K3942="tank",K3942="car",K3942="boat"),INDEX(Rate!$B$4:$M$25,MATCH('Line&amp;Pheonix'!N3942,Rate!$A$4:$A$25,0),MATCH('Line&amp;Pheonix'!L3942,Rate!$B$3:$M$3,0))*O3942*0.8,INDEX(Rate!$B$4:$M$25,MATCH('Line&amp;Pheonix'!N3942,Rate!$A$4:$A$25,0),MATCH('Line&amp;Pheonix'!L3942,Rate!$B$3:$M$3,0))*O3942)),"")</f>
        <v/>
      </c>
      <c r="T3942" s="42" t="str">
        <f t="shared" si="190"/>
        <v/>
      </c>
    </row>
    <row r="3943" spans="16:20">
      <c r="P3943" s="41" t="str">
        <f t="shared" si="188"/>
        <v/>
      </c>
      <c r="Q3943" s="41" t="str">
        <f t="shared" si="189"/>
        <v/>
      </c>
      <c r="R3943" s="41" t="str">
        <f>IFERROR(IF(K3943="handling and wharfage",SUM(P3943:Q3943),IF(OR(K3943="tank",K3943="car",K3943="boat"),INDEX(Rate!$B$4:$M$25,MATCH('Line&amp;Pheonix'!N3943,Rate!$A$4:$A$25,0),MATCH('Line&amp;Pheonix'!L3943,Rate!$B$3:$M$3,0))*O3943*0.8,INDEX(Rate!$B$4:$M$25,MATCH('Line&amp;Pheonix'!N3943,Rate!$A$4:$A$25,0),MATCH('Line&amp;Pheonix'!L3943,Rate!$B$3:$M$3,0))*O3943)),"")</f>
        <v/>
      </c>
      <c r="T3943" s="42" t="str">
        <f t="shared" si="190"/>
        <v/>
      </c>
    </row>
    <row r="3944" spans="16:20">
      <c r="P3944" s="41" t="str">
        <f t="shared" si="188"/>
        <v/>
      </c>
      <c r="Q3944" s="41" t="str">
        <f t="shared" si="189"/>
        <v/>
      </c>
      <c r="R3944" s="41" t="str">
        <f>IFERROR(IF(K3944="handling and wharfage",SUM(P3944:Q3944),IF(OR(K3944="tank",K3944="car",K3944="boat"),INDEX(Rate!$B$4:$M$25,MATCH('Line&amp;Pheonix'!N3944,Rate!$A$4:$A$25,0),MATCH('Line&amp;Pheonix'!L3944,Rate!$B$3:$M$3,0))*O3944*0.8,INDEX(Rate!$B$4:$M$25,MATCH('Line&amp;Pheonix'!N3944,Rate!$A$4:$A$25,0),MATCH('Line&amp;Pheonix'!L3944,Rate!$B$3:$M$3,0))*O3944)),"")</f>
        <v/>
      </c>
      <c r="T3944" s="42" t="str">
        <f t="shared" si="190"/>
        <v/>
      </c>
    </row>
    <row r="3945" spans="16:20">
      <c r="P3945" s="41" t="str">
        <f t="shared" si="188"/>
        <v/>
      </c>
      <c r="Q3945" s="41" t="str">
        <f t="shared" si="189"/>
        <v/>
      </c>
      <c r="R3945" s="41" t="str">
        <f>IFERROR(IF(K3945="handling and wharfage",SUM(P3945:Q3945),IF(OR(K3945="tank",K3945="car",K3945="boat"),INDEX(Rate!$B$4:$M$25,MATCH('Line&amp;Pheonix'!N3945,Rate!$A$4:$A$25,0),MATCH('Line&amp;Pheonix'!L3945,Rate!$B$3:$M$3,0))*O3945*0.8,INDEX(Rate!$B$4:$M$25,MATCH('Line&amp;Pheonix'!N3945,Rate!$A$4:$A$25,0),MATCH('Line&amp;Pheonix'!L3945,Rate!$B$3:$M$3,0))*O3945)),"")</f>
        <v/>
      </c>
      <c r="T3945" s="42" t="str">
        <f t="shared" si="190"/>
        <v/>
      </c>
    </row>
    <row r="3946" spans="16:20">
      <c r="P3946" s="41" t="str">
        <f t="shared" si="188"/>
        <v/>
      </c>
      <c r="Q3946" s="41" t="str">
        <f t="shared" si="189"/>
        <v/>
      </c>
      <c r="R3946" s="41" t="str">
        <f>IFERROR(IF(K3946="handling and wharfage",SUM(P3946:Q3946),IF(OR(K3946="tank",K3946="car",K3946="boat"),INDEX(Rate!$B$4:$M$25,MATCH('Line&amp;Pheonix'!N3946,Rate!$A$4:$A$25,0),MATCH('Line&amp;Pheonix'!L3946,Rate!$B$3:$M$3,0))*O3946*0.8,INDEX(Rate!$B$4:$M$25,MATCH('Line&amp;Pheonix'!N3946,Rate!$A$4:$A$25,0),MATCH('Line&amp;Pheonix'!L3946,Rate!$B$3:$M$3,0))*O3946)),"")</f>
        <v/>
      </c>
      <c r="T3946" s="42" t="str">
        <f t="shared" si="190"/>
        <v/>
      </c>
    </row>
    <row r="3947" spans="16:20">
      <c r="P3947" s="41" t="str">
        <f t="shared" si="188"/>
        <v/>
      </c>
      <c r="Q3947" s="41" t="str">
        <f t="shared" si="189"/>
        <v/>
      </c>
      <c r="R3947" s="41" t="str">
        <f>IFERROR(IF(K3947="handling and wharfage",SUM(P3947:Q3947),IF(OR(K3947="tank",K3947="car",K3947="boat"),INDEX(Rate!$B$4:$M$25,MATCH('Line&amp;Pheonix'!N3947,Rate!$A$4:$A$25,0),MATCH('Line&amp;Pheonix'!L3947,Rate!$B$3:$M$3,0))*O3947*0.8,INDEX(Rate!$B$4:$M$25,MATCH('Line&amp;Pheonix'!N3947,Rate!$A$4:$A$25,0),MATCH('Line&amp;Pheonix'!L3947,Rate!$B$3:$M$3,0))*O3947)),"")</f>
        <v/>
      </c>
      <c r="T3947" s="42" t="str">
        <f t="shared" si="190"/>
        <v/>
      </c>
    </row>
    <row r="3948" spans="16:20">
      <c r="P3948" s="41" t="str">
        <f t="shared" si="188"/>
        <v/>
      </c>
      <c r="Q3948" s="41" t="str">
        <f t="shared" si="189"/>
        <v/>
      </c>
      <c r="R3948" s="41" t="str">
        <f>IFERROR(IF(K3948="handling and wharfage",SUM(P3948:Q3948),IF(OR(K3948="tank",K3948="car",K3948="boat"),INDEX(Rate!$B$4:$M$25,MATCH('Line&amp;Pheonix'!N3948,Rate!$A$4:$A$25,0),MATCH('Line&amp;Pheonix'!L3948,Rate!$B$3:$M$3,0))*O3948*0.8,INDEX(Rate!$B$4:$M$25,MATCH('Line&amp;Pheonix'!N3948,Rate!$A$4:$A$25,0),MATCH('Line&amp;Pheonix'!L3948,Rate!$B$3:$M$3,0))*O3948)),"")</f>
        <v/>
      </c>
      <c r="T3948" s="42" t="str">
        <f t="shared" si="190"/>
        <v/>
      </c>
    </row>
    <row r="3949" spans="16:20">
      <c r="P3949" s="41" t="str">
        <f t="shared" si="188"/>
        <v/>
      </c>
      <c r="Q3949" s="41" t="str">
        <f t="shared" si="189"/>
        <v/>
      </c>
      <c r="R3949" s="41" t="str">
        <f>IFERROR(IF(K3949="handling and wharfage",SUM(P3949:Q3949),IF(OR(K3949="tank",K3949="car",K3949="boat"),INDEX(Rate!$B$4:$M$25,MATCH('Line&amp;Pheonix'!N3949,Rate!$A$4:$A$25,0),MATCH('Line&amp;Pheonix'!L3949,Rate!$B$3:$M$3,0))*O3949*0.8,INDEX(Rate!$B$4:$M$25,MATCH('Line&amp;Pheonix'!N3949,Rate!$A$4:$A$25,0),MATCH('Line&amp;Pheonix'!L3949,Rate!$B$3:$M$3,0))*O3949)),"")</f>
        <v/>
      </c>
      <c r="T3949" s="42" t="str">
        <f t="shared" si="190"/>
        <v/>
      </c>
    </row>
    <row r="3950" spans="16:20">
      <c r="P3950" s="41" t="str">
        <f t="shared" si="188"/>
        <v/>
      </c>
      <c r="Q3950" s="41" t="str">
        <f t="shared" si="189"/>
        <v/>
      </c>
      <c r="R3950" s="41" t="str">
        <f>IFERROR(IF(K3950="handling and wharfage",SUM(P3950:Q3950),IF(OR(K3950="tank",K3950="car",K3950="boat"),INDEX(Rate!$B$4:$M$25,MATCH('Line&amp;Pheonix'!N3950,Rate!$A$4:$A$25,0),MATCH('Line&amp;Pheonix'!L3950,Rate!$B$3:$M$3,0))*O3950*0.8,INDEX(Rate!$B$4:$M$25,MATCH('Line&amp;Pheonix'!N3950,Rate!$A$4:$A$25,0),MATCH('Line&amp;Pheonix'!L3950,Rate!$B$3:$M$3,0))*O3950)),"")</f>
        <v/>
      </c>
      <c r="T3950" s="42" t="str">
        <f t="shared" si="190"/>
        <v/>
      </c>
    </row>
    <row r="3951" spans="16:20">
      <c r="P3951" s="41" t="str">
        <f t="shared" si="188"/>
        <v/>
      </c>
      <c r="Q3951" s="41" t="str">
        <f t="shared" si="189"/>
        <v/>
      </c>
      <c r="R3951" s="41" t="str">
        <f>IFERROR(IF(K3951="handling and wharfage",SUM(P3951:Q3951),IF(OR(K3951="tank",K3951="car",K3951="boat"),INDEX(Rate!$B$4:$M$25,MATCH('Line&amp;Pheonix'!N3951,Rate!$A$4:$A$25,0),MATCH('Line&amp;Pheonix'!L3951,Rate!$B$3:$M$3,0))*O3951*0.8,INDEX(Rate!$B$4:$M$25,MATCH('Line&amp;Pheonix'!N3951,Rate!$A$4:$A$25,0),MATCH('Line&amp;Pheonix'!L3951,Rate!$B$3:$M$3,0))*O3951)),"")</f>
        <v/>
      </c>
      <c r="T3951" s="42" t="str">
        <f t="shared" si="190"/>
        <v/>
      </c>
    </row>
    <row r="3952" spans="16:20">
      <c r="P3952" s="41" t="str">
        <f t="shared" si="188"/>
        <v/>
      </c>
      <c r="Q3952" s="41" t="str">
        <f t="shared" si="189"/>
        <v/>
      </c>
      <c r="R3952" s="41" t="str">
        <f>IFERROR(IF(K3952="handling and wharfage",SUM(P3952:Q3952),IF(OR(K3952="tank",K3952="car",K3952="boat"),INDEX(Rate!$B$4:$M$25,MATCH('Line&amp;Pheonix'!N3952,Rate!$A$4:$A$25,0),MATCH('Line&amp;Pheonix'!L3952,Rate!$B$3:$M$3,0))*O3952*0.8,INDEX(Rate!$B$4:$M$25,MATCH('Line&amp;Pheonix'!N3952,Rate!$A$4:$A$25,0),MATCH('Line&amp;Pheonix'!L3952,Rate!$B$3:$M$3,0))*O3952)),"")</f>
        <v/>
      </c>
      <c r="T3952" s="42" t="str">
        <f t="shared" si="190"/>
        <v/>
      </c>
    </row>
    <row r="3953" spans="16:20">
      <c r="P3953" s="41" t="str">
        <f t="shared" si="188"/>
        <v/>
      </c>
      <c r="Q3953" s="41" t="str">
        <f t="shared" si="189"/>
        <v/>
      </c>
      <c r="R3953" s="41" t="str">
        <f>IFERROR(IF(K3953="handling and wharfage",SUM(P3953:Q3953),IF(OR(K3953="tank",K3953="car",K3953="boat"),INDEX(Rate!$B$4:$M$25,MATCH('Line&amp;Pheonix'!N3953,Rate!$A$4:$A$25,0),MATCH('Line&amp;Pheonix'!L3953,Rate!$B$3:$M$3,0))*O3953*0.8,INDEX(Rate!$B$4:$M$25,MATCH('Line&amp;Pheonix'!N3953,Rate!$A$4:$A$25,0),MATCH('Line&amp;Pheonix'!L3953,Rate!$B$3:$M$3,0))*O3953)),"")</f>
        <v/>
      </c>
      <c r="T3953" s="42" t="str">
        <f t="shared" si="190"/>
        <v/>
      </c>
    </row>
    <row r="3954" spans="16:20">
      <c r="P3954" s="41" t="str">
        <f t="shared" ref="P3954:P4017" si="191">IF(OR(K3954="handling and wharfage",K3954="rau handling and wharfage"),O3954*42.1,"")</f>
        <v/>
      </c>
      <c r="Q3954" s="41" t="str">
        <f t="shared" ref="Q3954:Q4017" si="192">IF(K3954&lt;&gt;"handling and wharfage","",O3954*3.5)</f>
        <v/>
      </c>
      <c r="R3954" s="41" t="str">
        <f>IFERROR(IF(K3954="handling and wharfage",SUM(P3954:Q3954),IF(OR(K3954="tank",K3954="car",K3954="boat"),INDEX(Rate!$B$4:$M$25,MATCH('Line&amp;Pheonix'!N3954,Rate!$A$4:$A$25,0),MATCH('Line&amp;Pheonix'!L3954,Rate!$B$3:$M$3,0))*O3954*0.8,INDEX(Rate!$B$4:$M$25,MATCH('Line&amp;Pheonix'!N3954,Rate!$A$4:$A$25,0),MATCH('Line&amp;Pheonix'!L3954,Rate!$B$3:$M$3,0))*O3954)),"")</f>
        <v/>
      </c>
      <c r="T3954" s="42" t="str">
        <f t="shared" ref="T3954:T4017" si="193">IF(ISBLANK(K3954),"",IF(K3954&lt;&gt;"handling and wharfage","F0070000061A","E31180000331"))</f>
        <v/>
      </c>
    </row>
    <row r="3955" spans="16:20">
      <c r="P3955" s="41" t="str">
        <f t="shared" si="191"/>
        <v/>
      </c>
      <c r="Q3955" s="41" t="str">
        <f t="shared" si="192"/>
        <v/>
      </c>
      <c r="R3955" s="41" t="str">
        <f>IFERROR(IF(K3955="handling and wharfage",SUM(P3955:Q3955),IF(OR(K3955="tank",K3955="car",K3955="boat"),INDEX(Rate!$B$4:$M$25,MATCH('Line&amp;Pheonix'!N3955,Rate!$A$4:$A$25,0),MATCH('Line&amp;Pheonix'!L3955,Rate!$B$3:$M$3,0))*O3955*0.8,INDEX(Rate!$B$4:$M$25,MATCH('Line&amp;Pheonix'!N3955,Rate!$A$4:$A$25,0),MATCH('Line&amp;Pheonix'!L3955,Rate!$B$3:$M$3,0))*O3955)),"")</f>
        <v/>
      </c>
      <c r="T3955" s="42" t="str">
        <f t="shared" si="193"/>
        <v/>
      </c>
    </row>
    <row r="3956" spans="16:20">
      <c r="P3956" s="41" t="str">
        <f t="shared" si="191"/>
        <v/>
      </c>
      <c r="Q3956" s="41" t="str">
        <f t="shared" si="192"/>
        <v/>
      </c>
      <c r="R3956" s="41" t="str">
        <f>IFERROR(IF(K3956="handling and wharfage",SUM(P3956:Q3956),IF(OR(K3956="tank",K3956="car",K3956="boat"),INDEX(Rate!$B$4:$M$25,MATCH('Line&amp;Pheonix'!N3956,Rate!$A$4:$A$25,0),MATCH('Line&amp;Pheonix'!L3956,Rate!$B$3:$M$3,0))*O3956*0.8,INDEX(Rate!$B$4:$M$25,MATCH('Line&amp;Pheonix'!N3956,Rate!$A$4:$A$25,0),MATCH('Line&amp;Pheonix'!L3956,Rate!$B$3:$M$3,0))*O3956)),"")</f>
        <v/>
      </c>
      <c r="T3956" s="42" t="str">
        <f t="shared" si="193"/>
        <v/>
      </c>
    </row>
    <row r="3957" spans="16:20">
      <c r="P3957" s="41" t="str">
        <f t="shared" si="191"/>
        <v/>
      </c>
      <c r="Q3957" s="41" t="str">
        <f t="shared" si="192"/>
        <v/>
      </c>
      <c r="R3957" s="41" t="str">
        <f>IFERROR(IF(K3957="handling and wharfage",SUM(P3957:Q3957),IF(OR(K3957="tank",K3957="car",K3957="boat"),INDEX(Rate!$B$4:$M$25,MATCH('Line&amp;Pheonix'!N3957,Rate!$A$4:$A$25,0),MATCH('Line&amp;Pheonix'!L3957,Rate!$B$3:$M$3,0))*O3957*0.8,INDEX(Rate!$B$4:$M$25,MATCH('Line&amp;Pheonix'!N3957,Rate!$A$4:$A$25,0),MATCH('Line&amp;Pheonix'!L3957,Rate!$B$3:$M$3,0))*O3957)),"")</f>
        <v/>
      </c>
      <c r="T3957" s="42" t="str">
        <f t="shared" si="193"/>
        <v/>
      </c>
    </row>
    <row r="3958" spans="16:20">
      <c r="P3958" s="41" t="str">
        <f t="shared" si="191"/>
        <v/>
      </c>
      <c r="Q3958" s="41" t="str">
        <f t="shared" si="192"/>
        <v/>
      </c>
      <c r="R3958" s="41" t="str">
        <f>IFERROR(IF(K3958="handling and wharfage",SUM(P3958:Q3958),IF(OR(K3958="tank",K3958="car",K3958="boat"),INDEX(Rate!$B$4:$M$25,MATCH('Line&amp;Pheonix'!N3958,Rate!$A$4:$A$25,0),MATCH('Line&amp;Pheonix'!L3958,Rate!$B$3:$M$3,0))*O3958*0.8,INDEX(Rate!$B$4:$M$25,MATCH('Line&amp;Pheonix'!N3958,Rate!$A$4:$A$25,0),MATCH('Line&amp;Pheonix'!L3958,Rate!$B$3:$M$3,0))*O3958)),"")</f>
        <v/>
      </c>
      <c r="T3958" s="42" t="str">
        <f t="shared" si="193"/>
        <v/>
      </c>
    </row>
    <row r="3959" spans="16:20">
      <c r="P3959" s="41" t="str">
        <f t="shared" si="191"/>
        <v/>
      </c>
      <c r="Q3959" s="41" t="str">
        <f t="shared" si="192"/>
        <v/>
      </c>
      <c r="R3959" s="41" t="str">
        <f>IFERROR(IF(K3959="handling and wharfage",SUM(P3959:Q3959),IF(OR(K3959="tank",K3959="car",K3959="boat"),INDEX(Rate!$B$4:$M$25,MATCH('Line&amp;Pheonix'!N3959,Rate!$A$4:$A$25,0),MATCH('Line&amp;Pheonix'!L3959,Rate!$B$3:$M$3,0))*O3959*0.8,INDEX(Rate!$B$4:$M$25,MATCH('Line&amp;Pheonix'!N3959,Rate!$A$4:$A$25,0),MATCH('Line&amp;Pheonix'!L3959,Rate!$B$3:$M$3,0))*O3959)),"")</f>
        <v/>
      </c>
      <c r="T3959" s="42" t="str">
        <f t="shared" si="193"/>
        <v/>
      </c>
    </row>
    <row r="3960" spans="16:20">
      <c r="P3960" s="41" t="str">
        <f t="shared" si="191"/>
        <v/>
      </c>
      <c r="Q3960" s="41" t="str">
        <f t="shared" si="192"/>
        <v/>
      </c>
      <c r="R3960" s="41" t="str">
        <f>IFERROR(IF(K3960="handling and wharfage",SUM(P3960:Q3960),IF(OR(K3960="tank",K3960="car",K3960="boat"),INDEX(Rate!$B$4:$M$25,MATCH('Line&amp;Pheonix'!N3960,Rate!$A$4:$A$25,0),MATCH('Line&amp;Pheonix'!L3960,Rate!$B$3:$M$3,0))*O3960*0.8,INDEX(Rate!$B$4:$M$25,MATCH('Line&amp;Pheonix'!N3960,Rate!$A$4:$A$25,0),MATCH('Line&amp;Pheonix'!L3960,Rate!$B$3:$M$3,0))*O3960)),"")</f>
        <v/>
      </c>
      <c r="T3960" s="42" t="str">
        <f t="shared" si="193"/>
        <v/>
      </c>
    </row>
    <row r="3961" spans="16:20">
      <c r="P3961" s="41" t="str">
        <f t="shared" si="191"/>
        <v/>
      </c>
      <c r="Q3961" s="41" t="str">
        <f t="shared" si="192"/>
        <v/>
      </c>
      <c r="R3961" s="41" t="str">
        <f>IFERROR(IF(K3961="handling and wharfage",SUM(P3961:Q3961),IF(OR(K3961="tank",K3961="car",K3961="boat"),INDEX(Rate!$B$4:$M$25,MATCH('Line&amp;Pheonix'!N3961,Rate!$A$4:$A$25,0),MATCH('Line&amp;Pheonix'!L3961,Rate!$B$3:$M$3,0))*O3961*0.8,INDEX(Rate!$B$4:$M$25,MATCH('Line&amp;Pheonix'!N3961,Rate!$A$4:$A$25,0),MATCH('Line&amp;Pheonix'!L3961,Rate!$B$3:$M$3,0))*O3961)),"")</f>
        <v/>
      </c>
      <c r="T3961" s="42" t="str">
        <f t="shared" si="193"/>
        <v/>
      </c>
    </row>
    <row r="3962" spans="16:20">
      <c r="P3962" s="41" t="str">
        <f t="shared" si="191"/>
        <v/>
      </c>
      <c r="Q3962" s="41" t="str">
        <f t="shared" si="192"/>
        <v/>
      </c>
      <c r="R3962" s="41" t="str">
        <f>IFERROR(IF(K3962="handling and wharfage",SUM(P3962:Q3962),IF(OR(K3962="tank",K3962="car",K3962="boat"),INDEX(Rate!$B$4:$M$25,MATCH('Line&amp;Pheonix'!N3962,Rate!$A$4:$A$25,0),MATCH('Line&amp;Pheonix'!L3962,Rate!$B$3:$M$3,0))*O3962*0.8,INDEX(Rate!$B$4:$M$25,MATCH('Line&amp;Pheonix'!N3962,Rate!$A$4:$A$25,0),MATCH('Line&amp;Pheonix'!L3962,Rate!$B$3:$M$3,0))*O3962)),"")</f>
        <v/>
      </c>
      <c r="T3962" s="42" t="str">
        <f t="shared" si="193"/>
        <v/>
      </c>
    </row>
    <row r="3963" spans="16:20">
      <c r="P3963" s="41" t="str">
        <f t="shared" si="191"/>
        <v/>
      </c>
      <c r="Q3963" s="41" t="str">
        <f t="shared" si="192"/>
        <v/>
      </c>
      <c r="R3963" s="41" t="str">
        <f>IFERROR(IF(K3963="handling and wharfage",SUM(P3963:Q3963),IF(OR(K3963="tank",K3963="car",K3963="boat"),INDEX(Rate!$B$4:$M$25,MATCH('Line&amp;Pheonix'!N3963,Rate!$A$4:$A$25,0),MATCH('Line&amp;Pheonix'!L3963,Rate!$B$3:$M$3,0))*O3963*0.8,INDEX(Rate!$B$4:$M$25,MATCH('Line&amp;Pheonix'!N3963,Rate!$A$4:$A$25,0),MATCH('Line&amp;Pheonix'!L3963,Rate!$B$3:$M$3,0))*O3963)),"")</f>
        <v/>
      </c>
      <c r="T3963" s="42" t="str">
        <f t="shared" si="193"/>
        <v/>
      </c>
    </row>
    <row r="3964" spans="16:20">
      <c r="P3964" s="41" t="str">
        <f t="shared" si="191"/>
        <v/>
      </c>
      <c r="Q3964" s="41" t="str">
        <f t="shared" si="192"/>
        <v/>
      </c>
      <c r="R3964" s="41" t="str">
        <f>IFERROR(IF(K3964="handling and wharfage",SUM(P3964:Q3964),IF(OR(K3964="tank",K3964="car",K3964="boat"),INDEX(Rate!$B$4:$M$25,MATCH('Line&amp;Pheonix'!N3964,Rate!$A$4:$A$25,0),MATCH('Line&amp;Pheonix'!L3964,Rate!$B$3:$M$3,0))*O3964*0.8,INDEX(Rate!$B$4:$M$25,MATCH('Line&amp;Pheonix'!N3964,Rate!$A$4:$A$25,0),MATCH('Line&amp;Pheonix'!L3964,Rate!$B$3:$M$3,0))*O3964)),"")</f>
        <v/>
      </c>
      <c r="T3964" s="42" t="str">
        <f t="shared" si="193"/>
        <v/>
      </c>
    </row>
    <row r="3965" spans="16:20">
      <c r="P3965" s="41" t="str">
        <f t="shared" si="191"/>
        <v/>
      </c>
      <c r="Q3965" s="41" t="str">
        <f t="shared" si="192"/>
        <v/>
      </c>
      <c r="R3965" s="41" t="str">
        <f>IFERROR(IF(K3965="handling and wharfage",SUM(P3965:Q3965),IF(OR(K3965="tank",K3965="car",K3965="boat"),INDEX(Rate!$B$4:$M$25,MATCH('Line&amp;Pheonix'!N3965,Rate!$A$4:$A$25,0),MATCH('Line&amp;Pheonix'!L3965,Rate!$B$3:$M$3,0))*O3965*0.8,INDEX(Rate!$B$4:$M$25,MATCH('Line&amp;Pheonix'!N3965,Rate!$A$4:$A$25,0),MATCH('Line&amp;Pheonix'!L3965,Rate!$B$3:$M$3,0))*O3965)),"")</f>
        <v/>
      </c>
      <c r="T3965" s="42" t="str">
        <f t="shared" si="193"/>
        <v/>
      </c>
    </row>
    <row r="3966" spans="16:20">
      <c r="P3966" s="41" t="str">
        <f t="shared" si="191"/>
        <v/>
      </c>
      <c r="Q3966" s="41" t="str">
        <f t="shared" si="192"/>
        <v/>
      </c>
      <c r="R3966" s="41" t="str">
        <f>IFERROR(IF(K3966="handling and wharfage",SUM(P3966:Q3966),IF(OR(K3966="tank",K3966="car",K3966="boat"),INDEX(Rate!$B$4:$M$25,MATCH('Line&amp;Pheonix'!N3966,Rate!$A$4:$A$25,0),MATCH('Line&amp;Pheonix'!L3966,Rate!$B$3:$M$3,0))*O3966*0.8,INDEX(Rate!$B$4:$M$25,MATCH('Line&amp;Pheonix'!N3966,Rate!$A$4:$A$25,0),MATCH('Line&amp;Pheonix'!L3966,Rate!$B$3:$M$3,0))*O3966)),"")</f>
        <v/>
      </c>
      <c r="T3966" s="42" t="str">
        <f t="shared" si="193"/>
        <v/>
      </c>
    </row>
    <row r="3967" spans="16:20">
      <c r="P3967" s="41" t="str">
        <f t="shared" si="191"/>
        <v/>
      </c>
      <c r="Q3967" s="41" t="str">
        <f t="shared" si="192"/>
        <v/>
      </c>
      <c r="R3967" s="41" t="str">
        <f>IFERROR(IF(K3967="handling and wharfage",SUM(P3967:Q3967),IF(OR(K3967="tank",K3967="car",K3967="boat"),INDEX(Rate!$B$4:$M$25,MATCH('Line&amp;Pheonix'!N3967,Rate!$A$4:$A$25,0),MATCH('Line&amp;Pheonix'!L3967,Rate!$B$3:$M$3,0))*O3967*0.8,INDEX(Rate!$B$4:$M$25,MATCH('Line&amp;Pheonix'!N3967,Rate!$A$4:$A$25,0),MATCH('Line&amp;Pheonix'!L3967,Rate!$B$3:$M$3,0))*O3967)),"")</f>
        <v/>
      </c>
      <c r="T3967" s="42" t="str">
        <f t="shared" si="193"/>
        <v/>
      </c>
    </row>
    <row r="3968" spans="16:20">
      <c r="P3968" s="41" t="str">
        <f t="shared" si="191"/>
        <v/>
      </c>
      <c r="Q3968" s="41" t="str">
        <f t="shared" si="192"/>
        <v/>
      </c>
      <c r="R3968" s="41" t="str">
        <f>IFERROR(IF(K3968="handling and wharfage",SUM(P3968:Q3968),IF(OR(K3968="tank",K3968="car",K3968="boat"),INDEX(Rate!$B$4:$M$25,MATCH('Line&amp;Pheonix'!N3968,Rate!$A$4:$A$25,0),MATCH('Line&amp;Pheonix'!L3968,Rate!$B$3:$M$3,0))*O3968*0.8,INDEX(Rate!$B$4:$M$25,MATCH('Line&amp;Pheonix'!N3968,Rate!$A$4:$A$25,0),MATCH('Line&amp;Pheonix'!L3968,Rate!$B$3:$M$3,0))*O3968)),"")</f>
        <v/>
      </c>
      <c r="T3968" s="42" t="str">
        <f t="shared" si="193"/>
        <v/>
      </c>
    </row>
    <row r="3969" spans="16:20">
      <c r="P3969" s="41" t="str">
        <f t="shared" si="191"/>
        <v/>
      </c>
      <c r="Q3969" s="41" t="str">
        <f t="shared" si="192"/>
        <v/>
      </c>
      <c r="R3969" s="41" t="str">
        <f>IFERROR(IF(K3969="handling and wharfage",SUM(P3969:Q3969),IF(OR(K3969="tank",K3969="car",K3969="boat"),INDEX(Rate!$B$4:$M$25,MATCH('Line&amp;Pheonix'!N3969,Rate!$A$4:$A$25,0),MATCH('Line&amp;Pheonix'!L3969,Rate!$B$3:$M$3,0))*O3969*0.8,INDEX(Rate!$B$4:$M$25,MATCH('Line&amp;Pheonix'!N3969,Rate!$A$4:$A$25,0),MATCH('Line&amp;Pheonix'!L3969,Rate!$B$3:$M$3,0))*O3969)),"")</f>
        <v/>
      </c>
      <c r="T3969" s="42" t="str">
        <f t="shared" si="193"/>
        <v/>
      </c>
    </row>
    <row r="3970" spans="16:20">
      <c r="P3970" s="41" t="str">
        <f t="shared" si="191"/>
        <v/>
      </c>
      <c r="Q3970" s="41" t="str">
        <f t="shared" si="192"/>
        <v/>
      </c>
      <c r="R3970" s="41" t="str">
        <f>IFERROR(IF(K3970="handling and wharfage",SUM(P3970:Q3970),IF(OR(K3970="tank",K3970="car",K3970="boat"),INDEX(Rate!$B$4:$M$25,MATCH('Line&amp;Pheonix'!N3970,Rate!$A$4:$A$25,0),MATCH('Line&amp;Pheonix'!L3970,Rate!$B$3:$M$3,0))*O3970*0.8,INDEX(Rate!$B$4:$M$25,MATCH('Line&amp;Pheonix'!N3970,Rate!$A$4:$A$25,0),MATCH('Line&amp;Pheonix'!L3970,Rate!$B$3:$M$3,0))*O3970)),"")</f>
        <v/>
      </c>
      <c r="T3970" s="42" t="str">
        <f t="shared" si="193"/>
        <v/>
      </c>
    </row>
    <row r="3971" spans="16:20">
      <c r="P3971" s="41" t="str">
        <f t="shared" si="191"/>
        <v/>
      </c>
      <c r="Q3971" s="41" t="str">
        <f t="shared" si="192"/>
        <v/>
      </c>
      <c r="R3971" s="41" t="str">
        <f>IFERROR(IF(K3971="handling and wharfage",SUM(P3971:Q3971),IF(OR(K3971="tank",K3971="car",K3971="boat"),INDEX(Rate!$B$4:$M$25,MATCH('Line&amp;Pheonix'!N3971,Rate!$A$4:$A$25,0),MATCH('Line&amp;Pheonix'!L3971,Rate!$B$3:$M$3,0))*O3971*0.8,INDEX(Rate!$B$4:$M$25,MATCH('Line&amp;Pheonix'!N3971,Rate!$A$4:$A$25,0),MATCH('Line&amp;Pheonix'!L3971,Rate!$B$3:$M$3,0))*O3971)),"")</f>
        <v/>
      </c>
      <c r="T3971" s="42" t="str">
        <f t="shared" si="193"/>
        <v/>
      </c>
    </row>
    <row r="3972" spans="16:20">
      <c r="P3972" s="41" t="str">
        <f t="shared" si="191"/>
        <v/>
      </c>
      <c r="Q3972" s="41" t="str">
        <f t="shared" si="192"/>
        <v/>
      </c>
      <c r="R3972" s="41" t="str">
        <f>IFERROR(IF(K3972="handling and wharfage",SUM(P3972:Q3972),IF(OR(K3972="tank",K3972="car",K3972="boat"),INDEX(Rate!$B$4:$M$25,MATCH('Line&amp;Pheonix'!N3972,Rate!$A$4:$A$25,0),MATCH('Line&amp;Pheonix'!L3972,Rate!$B$3:$M$3,0))*O3972*0.8,INDEX(Rate!$B$4:$M$25,MATCH('Line&amp;Pheonix'!N3972,Rate!$A$4:$A$25,0),MATCH('Line&amp;Pheonix'!L3972,Rate!$B$3:$M$3,0))*O3972)),"")</f>
        <v/>
      </c>
      <c r="T3972" s="42" t="str">
        <f t="shared" si="193"/>
        <v/>
      </c>
    </row>
    <row r="3973" spans="16:20">
      <c r="P3973" s="41" t="str">
        <f t="shared" si="191"/>
        <v/>
      </c>
      <c r="Q3973" s="41" t="str">
        <f t="shared" si="192"/>
        <v/>
      </c>
      <c r="R3973" s="41" t="str">
        <f>IFERROR(IF(K3973="handling and wharfage",SUM(P3973:Q3973),IF(OR(K3973="tank",K3973="car",K3973="boat"),INDEX(Rate!$B$4:$M$25,MATCH('Line&amp;Pheonix'!N3973,Rate!$A$4:$A$25,0),MATCH('Line&amp;Pheonix'!L3973,Rate!$B$3:$M$3,0))*O3973*0.8,INDEX(Rate!$B$4:$M$25,MATCH('Line&amp;Pheonix'!N3973,Rate!$A$4:$A$25,0),MATCH('Line&amp;Pheonix'!L3973,Rate!$B$3:$M$3,0))*O3973)),"")</f>
        <v/>
      </c>
      <c r="T3973" s="42" t="str">
        <f t="shared" si="193"/>
        <v/>
      </c>
    </row>
    <row r="3974" spans="16:20">
      <c r="P3974" s="41" t="str">
        <f t="shared" si="191"/>
        <v/>
      </c>
      <c r="Q3974" s="41" t="str">
        <f t="shared" si="192"/>
        <v/>
      </c>
      <c r="R3974" s="41" t="str">
        <f>IFERROR(IF(K3974="handling and wharfage",SUM(P3974:Q3974),IF(OR(K3974="tank",K3974="car",K3974="boat"),INDEX(Rate!$B$4:$M$25,MATCH('Line&amp;Pheonix'!N3974,Rate!$A$4:$A$25,0),MATCH('Line&amp;Pheonix'!L3974,Rate!$B$3:$M$3,0))*O3974*0.8,INDEX(Rate!$B$4:$M$25,MATCH('Line&amp;Pheonix'!N3974,Rate!$A$4:$A$25,0),MATCH('Line&amp;Pheonix'!L3974,Rate!$B$3:$M$3,0))*O3974)),"")</f>
        <v/>
      </c>
      <c r="T3974" s="42" t="str">
        <f t="shared" si="193"/>
        <v/>
      </c>
    </row>
    <row r="3975" spans="16:20">
      <c r="P3975" s="41" t="str">
        <f t="shared" si="191"/>
        <v/>
      </c>
      <c r="Q3975" s="41" t="str">
        <f t="shared" si="192"/>
        <v/>
      </c>
      <c r="R3975" s="41" t="str">
        <f>IFERROR(IF(K3975="handling and wharfage",SUM(P3975:Q3975),IF(OR(K3975="tank",K3975="car",K3975="boat"),INDEX(Rate!$B$4:$M$25,MATCH('Line&amp;Pheonix'!N3975,Rate!$A$4:$A$25,0),MATCH('Line&amp;Pheonix'!L3975,Rate!$B$3:$M$3,0))*O3975*0.8,INDEX(Rate!$B$4:$M$25,MATCH('Line&amp;Pheonix'!N3975,Rate!$A$4:$A$25,0),MATCH('Line&amp;Pheonix'!L3975,Rate!$B$3:$M$3,0))*O3975)),"")</f>
        <v/>
      </c>
      <c r="T3975" s="42" t="str">
        <f t="shared" si="193"/>
        <v/>
      </c>
    </row>
    <row r="3976" spans="16:20">
      <c r="P3976" s="41" t="str">
        <f t="shared" si="191"/>
        <v/>
      </c>
      <c r="Q3976" s="41" t="str">
        <f t="shared" si="192"/>
        <v/>
      </c>
      <c r="R3976" s="41" t="str">
        <f>IFERROR(IF(K3976="handling and wharfage",SUM(P3976:Q3976),IF(OR(K3976="tank",K3976="car",K3976="boat"),INDEX(Rate!$B$4:$M$25,MATCH('Line&amp;Pheonix'!N3976,Rate!$A$4:$A$25,0),MATCH('Line&amp;Pheonix'!L3976,Rate!$B$3:$M$3,0))*O3976*0.8,INDEX(Rate!$B$4:$M$25,MATCH('Line&amp;Pheonix'!N3976,Rate!$A$4:$A$25,0),MATCH('Line&amp;Pheonix'!L3976,Rate!$B$3:$M$3,0))*O3976)),"")</f>
        <v/>
      </c>
      <c r="T3976" s="42" t="str">
        <f t="shared" si="193"/>
        <v/>
      </c>
    </row>
    <row r="3977" spans="16:20">
      <c r="P3977" s="41" t="str">
        <f t="shared" si="191"/>
        <v/>
      </c>
      <c r="Q3977" s="41" t="str">
        <f t="shared" si="192"/>
        <v/>
      </c>
      <c r="R3977" s="41" t="str">
        <f>IFERROR(IF(K3977="handling and wharfage",SUM(P3977:Q3977),IF(OR(K3977="tank",K3977="car",K3977="boat"),INDEX(Rate!$B$4:$M$25,MATCH('Line&amp;Pheonix'!N3977,Rate!$A$4:$A$25,0),MATCH('Line&amp;Pheonix'!L3977,Rate!$B$3:$M$3,0))*O3977*0.8,INDEX(Rate!$B$4:$M$25,MATCH('Line&amp;Pheonix'!N3977,Rate!$A$4:$A$25,0),MATCH('Line&amp;Pheonix'!L3977,Rate!$B$3:$M$3,0))*O3977)),"")</f>
        <v/>
      </c>
      <c r="T3977" s="42" t="str">
        <f t="shared" si="193"/>
        <v/>
      </c>
    </row>
    <row r="3978" spans="16:20">
      <c r="P3978" s="41" t="str">
        <f t="shared" si="191"/>
        <v/>
      </c>
      <c r="Q3978" s="41" t="str">
        <f t="shared" si="192"/>
        <v/>
      </c>
      <c r="R3978" s="41" t="str">
        <f>IFERROR(IF(K3978="handling and wharfage",SUM(P3978:Q3978),IF(OR(K3978="tank",K3978="car",K3978="boat"),INDEX(Rate!$B$4:$M$25,MATCH('Line&amp;Pheonix'!N3978,Rate!$A$4:$A$25,0),MATCH('Line&amp;Pheonix'!L3978,Rate!$B$3:$M$3,0))*O3978*0.8,INDEX(Rate!$B$4:$M$25,MATCH('Line&amp;Pheonix'!N3978,Rate!$A$4:$A$25,0),MATCH('Line&amp;Pheonix'!L3978,Rate!$B$3:$M$3,0))*O3978)),"")</f>
        <v/>
      </c>
      <c r="T3978" s="42" t="str">
        <f t="shared" si="193"/>
        <v/>
      </c>
    </row>
    <row r="3979" spans="16:20">
      <c r="P3979" s="41" t="str">
        <f t="shared" si="191"/>
        <v/>
      </c>
      <c r="Q3979" s="41" t="str">
        <f t="shared" si="192"/>
        <v/>
      </c>
      <c r="R3979" s="41" t="str">
        <f>IFERROR(IF(K3979="handling and wharfage",SUM(P3979:Q3979),IF(OR(K3979="tank",K3979="car",K3979="boat"),INDEX(Rate!$B$4:$M$25,MATCH('Line&amp;Pheonix'!N3979,Rate!$A$4:$A$25,0),MATCH('Line&amp;Pheonix'!L3979,Rate!$B$3:$M$3,0))*O3979*0.8,INDEX(Rate!$B$4:$M$25,MATCH('Line&amp;Pheonix'!N3979,Rate!$A$4:$A$25,0),MATCH('Line&amp;Pheonix'!L3979,Rate!$B$3:$M$3,0))*O3979)),"")</f>
        <v/>
      </c>
      <c r="T3979" s="42" t="str">
        <f t="shared" si="193"/>
        <v/>
      </c>
    </row>
    <row r="3980" spans="16:20">
      <c r="P3980" s="41" t="str">
        <f t="shared" si="191"/>
        <v/>
      </c>
      <c r="Q3980" s="41" t="str">
        <f t="shared" si="192"/>
        <v/>
      </c>
      <c r="R3980" s="41" t="str">
        <f>IFERROR(IF(K3980="handling and wharfage",SUM(P3980:Q3980),IF(OR(K3980="tank",K3980="car",K3980="boat"),INDEX(Rate!$B$4:$M$25,MATCH('Line&amp;Pheonix'!N3980,Rate!$A$4:$A$25,0),MATCH('Line&amp;Pheonix'!L3980,Rate!$B$3:$M$3,0))*O3980*0.8,INDEX(Rate!$B$4:$M$25,MATCH('Line&amp;Pheonix'!N3980,Rate!$A$4:$A$25,0),MATCH('Line&amp;Pheonix'!L3980,Rate!$B$3:$M$3,0))*O3980)),"")</f>
        <v/>
      </c>
      <c r="T3980" s="42" t="str">
        <f t="shared" si="193"/>
        <v/>
      </c>
    </row>
    <row r="3981" spans="16:20">
      <c r="P3981" s="41" t="str">
        <f t="shared" si="191"/>
        <v/>
      </c>
      <c r="Q3981" s="41" t="str">
        <f t="shared" si="192"/>
        <v/>
      </c>
      <c r="R3981" s="41" t="str">
        <f>IFERROR(IF(K3981="handling and wharfage",SUM(P3981:Q3981),IF(OR(K3981="tank",K3981="car",K3981="boat"),INDEX(Rate!$B$4:$M$25,MATCH('Line&amp;Pheonix'!N3981,Rate!$A$4:$A$25,0),MATCH('Line&amp;Pheonix'!L3981,Rate!$B$3:$M$3,0))*O3981*0.8,INDEX(Rate!$B$4:$M$25,MATCH('Line&amp;Pheonix'!N3981,Rate!$A$4:$A$25,0),MATCH('Line&amp;Pheonix'!L3981,Rate!$B$3:$M$3,0))*O3981)),"")</f>
        <v/>
      </c>
      <c r="T3981" s="42" t="str">
        <f t="shared" si="193"/>
        <v/>
      </c>
    </row>
    <row r="3982" spans="16:20">
      <c r="P3982" s="41" t="str">
        <f t="shared" si="191"/>
        <v/>
      </c>
      <c r="Q3982" s="41" t="str">
        <f t="shared" si="192"/>
        <v/>
      </c>
      <c r="R3982" s="41" t="str">
        <f>IFERROR(IF(K3982="handling and wharfage",SUM(P3982:Q3982),IF(OR(K3982="tank",K3982="car",K3982="boat"),INDEX(Rate!$B$4:$M$25,MATCH('Line&amp;Pheonix'!N3982,Rate!$A$4:$A$25,0),MATCH('Line&amp;Pheonix'!L3982,Rate!$B$3:$M$3,0))*O3982*0.8,INDEX(Rate!$B$4:$M$25,MATCH('Line&amp;Pheonix'!N3982,Rate!$A$4:$A$25,0),MATCH('Line&amp;Pheonix'!L3982,Rate!$B$3:$M$3,0))*O3982)),"")</f>
        <v/>
      </c>
      <c r="T3982" s="42" t="str">
        <f t="shared" si="193"/>
        <v/>
      </c>
    </row>
    <row r="3983" spans="16:20">
      <c r="P3983" s="41" t="str">
        <f t="shared" si="191"/>
        <v/>
      </c>
      <c r="Q3983" s="41" t="str">
        <f t="shared" si="192"/>
        <v/>
      </c>
      <c r="R3983" s="41" t="str">
        <f>IFERROR(IF(K3983="handling and wharfage",SUM(P3983:Q3983),IF(OR(K3983="tank",K3983="car",K3983="boat"),INDEX(Rate!$B$4:$M$25,MATCH('Line&amp;Pheonix'!N3983,Rate!$A$4:$A$25,0),MATCH('Line&amp;Pheonix'!L3983,Rate!$B$3:$M$3,0))*O3983*0.8,INDEX(Rate!$B$4:$M$25,MATCH('Line&amp;Pheonix'!N3983,Rate!$A$4:$A$25,0),MATCH('Line&amp;Pheonix'!L3983,Rate!$B$3:$M$3,0))*O3983)),"")</f>
        <v/>
      </c>
      <c r="T3983" s="42" t="str">
        <f t="shared" si="193"/>
        <v/>
      </c>
    </row>
    <row r="3984" spans="16:20">
      <c r="P3984" s="41" t="str">
        <f t="shared" si="191"/>
        <v/>
      </c>
      <c r="Q3984" s="41" t="str">
        <f t="shared" si="192"/>
        <v/>
      </c>
      <c r="R3984" s="41" t="str">
        <f>IFERROR(IF(K3984="handling and wharfage",SUM(P3984:Q3984),IF(OR(K3984="tank",K3984="car",K3984="boat"),INDEX(Rate!$B$4:$M$25,MATCH('Line&amp;Pheonix'!N3984,Rate!$A$4:$A$25,0),MATCH('Line&amp;Pheonix'!L3984,Rate!$B$3:$M$3,0))*O3984*0.8,INDEX(Rate!$B$4:$M$25,MATCH('Line&amp;Pheonix'!N3984,Rate!$A$4:$A$25,0),MATCH('Line&amp;Pheonix'!L3984,Rate!$B$3:$M$3,0))*O3984)),"")</f>
        <v/>
      </c>
      <c r="T3984" s="42" t="str">
        <f t="shared" si="193"/>
        <v/>
      </c>
    </row>
    <row r="3985" spans="16:20">
      <c r="P3985" s="41" t="str">
        <f t="shared" si="191"/>
        <v/>
      </c>
      <c r="Q3985" s="41" t="str">
        <f t="shared" si="192"/>
        <v/>
      </c>
      <c r="R3985" s="41" t="str">
        <f>IFERROR(IF(K3985="handling and wharfage",SUM(P3985:Q3985),IF(OR(K3985="tank",K3985="car",K3985="boat"),INDEX(Rate!$B$4:$M$25,MATCH('Line&amp;Pheonix'!N3985,Rate!$A$4:$A$25,0),MATCH('Line&amp;Pheonix'!L3985,Rate!$B$3:$M$3,0))*O3985*0.8,INDEX(Rate!$B$4:$M$25,MATCH('Line&amp;Pheonix'!N3985,Rate!$A$4:$A$25,0),MATCH('Line&amp;Pheonix'!L3985,Rate!$B$3:$M$3,0))*O3985)),"")</f>
        <v/>
      </c>
      <c r="T3985" s="42" t="str">
        <f t="shared" si="193"/>
        <v/>
      </c>
    </row>
    <row r="3986" spans="16:20">
      <c r="P3986" s="41" t="str">
        <f t="shared" si="191"/>
        <v/>
      </c>
      <c r="Q3986" s="41" t="str">
        <f t="shared" si="192"/>
        <v/>
      </c>
      <c r="R3986" s="41" t="str">
        <f>IFERROR(IF(K3986="handling and wharfage",SUM(P3986:Q3986),IF(OR(K3986="tank",K3986="car",K3986="boat"),INDEX(Rate!$B$4:$M$25,MATCH('Line&amp;Pheonix'!N3986,Rate!$A$4:$A$25,0),MATCH('Line&amp;Pheonix'!L3986,Rate!$B$3:$M$3,0))*O3986*0.8,INDEX(Rate!$B$4:$M$25,MATCH('Line&amp;Pheonix'!N3986,Rate!$A$4:$A$25,0),MATCH('Line&amp;Pheonix'!L3986,Rate!$B$3:$M$3,0))*O3986)),"")</f>
        <v/>
      </c>
      <c r="T3986" s="42" t="str">
        <f t="shared" si="193"/>
        <v/>
      </c>
    </row>
    <row r="3987" spans="16:20">
      <c r="P3987" s="41" t="str">
        <f t="shared" si="191"/>
        <v/>
      </c>
      <c r="Q3987" s="41" t="str">
        <f t="shared" si="192"/>
        <v/>
      </c>
      <c r="R3987" s="41" t="str">
        <f>IFERROR(IF(K3987="handling and wharfage",SUM(P3987:Q3987),IF(OR(K3987="tank",K3987="car",K3987="boat"),INDEX(Rate!$B$4:$M$25,MATCH('Line&amp;Pheonix'!N3987,Rate!$A$4:$A$25,0),MATCH('Line&amp;Pheonix'!L3987,Rate!$B$3:$M$3,0))*O3987*0.8,INDEX(Rate!$B$4:$M$25,MATCH('Line&amp;Pheonix'!N3987,Rate!$A$4:$A$25,0),MATCH('Line&amp;Pheonix'!L3987,Rate!$B$3:$M$3,0))*O3987)),"")</f>
        <v/>
      </c>
      <c r="T3987" s="42" t="str">
        <f t="shared" si="193"/>
        <v/>
      </c>
    </row>
    <row r="3988" spans="16:20">
      <c r="P3988" s="41" t="str">
        <f t="shared" si="191"/>
        <v/>
      </c>
      <c r="Q3988" s="41" t="str">
        <f t="shared" si="192"/>
        <v/>
      </c>
      <c r="R3988" s="41" t="str">
        <f>IFERROR(IF(K3988="handling and wharfage",SUM(P3988:Q3988),IF(OR(K3988="tank",K3988="car",K3988="boat"),INDEX(Rate!$B$4:$M$25,MATCH('Line&amp;Pheonix'!N3988,Rate!$A$4:$A$25,0),MATCH('Line&amp;Pheonix'!L3988,Rate!$B$3:$M$3,0))*O3988*0.8,INDEX(Rate!$B$4:$M$25,MATCH('Line&amp;Pheonix'!N3988,Rate!$A$4:$A$25,0),MATCH('Line&amp;Pheonix'!L3988,Rate!$B$3:$M$3,0))*O3988)),"")</f>
        <v/>
      </c>
      <c r="T3988" s="42" t="str">
        <f t="shared" si="193"/>
        <v/>
      </c>
    </row>
    <row r="3989" spans="16:20">
      <c r="P3989" s="41" t="str">
        <f t="shared" si="191"/>
        <v/>
      </c>
      <c r="Q3989" s="41" t="str">
        <f t="shared" si="192"/>
        <v/>
      </c>
      <c r="R3989" s="41" t="str">
        <f>IFERROR(IF(K3989="handling and wharfage",SUM(P3989:Q3989),IF(OR(K3989="tank",K3989="car",K3989="boat"),INDEX(Rate!$B$4:$M$25,MATCH('Line&amp;Pheonix'!N3989,Rate!$A$4:$A$25,0),MATCH('Line&amp;Pheonix'!L3989,Rate!$B$3:$M$3,0))*O3989*0.8,INDEX(Rate!$B$4:$M$25,MATCH('Line&amp;Pheonix'!N3989,Rate!$A$4:$A$25,0),MATCH('Line&amp;Pheonix'!L3989,Rate!$B$3:$M$3,0))*O3989)),"")</f>
        <v/>
      </c>
      <c r="T3989" s="42" t="str">
        <f t="shared" si="193"/>
        <v/>
      </c>
    </row>
    <row r="3990" spans="16:20">
      <c r="P3990" s="41" t="str">
        <f t="shared" si="191"/>
        <v/>
      </c>
      <c r="Q3990" s="41" t="str">
        <f t="shared" si="192"/>
        <v/>
      </c>
      <c r="R3990" s="41" t="str">
        <f>IFERROR(IF(K3990="handling and wharfage",SUM(P3990:Q3990),IF(OR(K3990="tank",K3990="car",K3990="boat"),INDEX(Rate!$B$4:$M$25,MATCH('Line&amp;Pheonix'!N3990,Rate!$A$4:$A$25,0),MATCH('Line&amp;Pheonix'!L3990,Rate!$B$3:$M$3,0))*O3990*0.8,INDEX(Rate!$B$4:$M$25,MATCH('Line&amp;Pheonix'!N3990,Rate!$A$4:$A$25,0),MATCH('Line&amp;Pheonix'!L3990,Rate!$B$3:$M$3,0))*O3990)),"")</f>
        <v/>
      </c>
      <c r="T3990" s="42" t="str">
        <f t="shared" si="193"/>
        <v/>
      </c>
    </row>
    <row r="3991" spans="16:20">
      <c r="P3991" s="41" t="str">
        <f t="shared" si="191"/>
        <v/>
      </c>
      <c r="Q3991" s="41" t="str">
        <f t="shared" si="192"/>
        <v/>
      </c>
      <c r="R3991" s="41" t="str">
        <f>IFERROR(IF(K3991="handling and wharfage",SUM(P3991:Q3991),IF(OR(K3991="tank",K3991="car",K3991="boat"),INDEX(Rate!$B$4:$M$25,MATCH('Line&amp;Pheonix'!N3991,Rate!$A$4:$A$25,0),MATCH('Line&amp;Pheonix'!L3991,Rate!$B$3:$M$3,0))*O3991*0.8,INDEX(Rate!$B$4:$M$25,MATCH('Line&amp;Pheonix'!N3991,Rate!$A$4:$A$25,0),MATCH('Line&amp;Pheonix'!L3991,Rate!$B$3:$M$3,0))*O3991)),"")</f>
        <v/>
      </c>
      <c r="T3991" s="42" t="str">
        <f t="shared" si="193"/>
        <v/>
      </c>
    </row>
    <row r="3992" spans="16:20">
      <c r="P3992" s="41" t="str">
        <f t="shared" si="191"/>
        <v/>
      </c>
      <c r="Q3992" s="41" t="str">
        <f t="shared" si="192"/>
        <v/>
      </c>
      <c r="R3992" s="41" t="str">
        <f>IFERROR(IF(K3992="handling and wharfage",SUM(P3992:Q3992),IF(OR(K3992="tank",K3992="car",K3992="boat"),INDEX(Rate!$B$4:$M$25,MATCH('Line&amp;Pheonix'!N3992,Rate!$A$4:$A$25,0),MATCH('Line&amp;Pheonix'!L3992,Rate!$B$3:$M$3,0))*O3992*0.8,INDEX(Rate!$B$4:$M$25,MATCH('Line&amp;Pheonix'!N3992,Rate!$A$4:$A$25,0),MATCH('Line&amp;Pheonix'!L3992,Rate!$B$3:$M$3,0))*O3992)),"")</f>
        <v/>
      </c>
      <c r="T3992" s="42" t="str">
        <f t="shared" si="193"/>
        <v/>
      </c>
    </row>
    <row r="3993" spans="16:20">
      <c r="P3993" s="41" t="str">
        <f t="shared" si="191"/>
        <v/>
      </c>
      <c r="Q3993" s="41" t="str">
        <f t="shared" si="192"/>
        <v/>
      </c>
      <c r="R3993" s="41" t="str">
        <f>IFERROR(IF(K3993="handling and wharfage",SUM(P3993:Q3993),IF(OR(K3993="tank",K3993="car",K3993="boat"),INDEX(Rate!$B$4:$M$25,MATCH('Line&amp;Pheonix'!N3993,Rate!$A$4:$A$25,0),MATCH('Line&amp;Pheonix'!L3993,Rate!$B$3:$M$3,0))*O3993*0.8,INDEX(Rate!$B$4:$M$25,MATCH('Line&amp;Pheonix'!N3993,Rate!$A$4:$A$25,0),MATCH('Line&amp;Pheonix'!L3993,Rate!$B$3:$M$3,0))*O3993)),"")</f>
        <v/>
      </c>
      <c r="T3993" s="42" t="str">
        <f t="shared" si="193"/>
        <v/>
      </c>
    </row>
    <row r="3994" spans="16:20">
      <c r="P3994" s="41" t="str">
        <f t="shared" si="191"/>
        <v/>
      </c>
      <c r="Q3994" s="41" t="str">
        <f t="shared" si="192"/>
        <v/>
      </c>
      <c r="R3994" s="41" t="str">
        <f>IFERROR(IF(K3994="handling and wharfage",SUM(P3994:Q3994),IF(OR(K3994="tank",K3994="car",K3994="boat"),INDEX(Rate!$B$4:$M$25,MATCH('Line&amp;Pheonix'!N3994,Rate!$A$4:$A$25,0),MATCH('Line&amp;Pheonix'!L3994,Rate!$B$3:$M$3,0))*O3994*0.8,INDEX(Rate!$B$4:$M$25,MATCH('Line&amp;Pheonix'!N3994,Rate!$A$4:$A$25,0),MATCH('Line&amp;Pheonix'!L3994,Rate!$B$3:$M$3,0))*O3994)),"")</f>
        <v/>
      </c>
      <c r="T3994" s="42" t="str">
        <f t="shared" si="193"/>
        <v/>
      </c>
    </row>
    <row r="3995" spans="16:20">
      <c r="P3995" s="41" t="str">
        <f t="shared" si="191"/>
        <v/>
      </c>
      <c r="Q3995" s="41" t="str">
        <f t="shared" si="192"/>
        <v/>
      </c>
      <c r="R3995" s="41" t="str">
        <f>IFERROR(IF(K3995="handling and wharfage",SUM(P3995:Q3995),IF(OR(K3995="tank",K3995="car",K3995="boat"),INDEX(Rate!$B$4:$M$25,MATCH('Line&amp;Pheonix'!N3995,Rate!$A$4:$A$25,0),MATCH('Line&amp;Pheonix'!L3995,Rate!$B$3:$M$3,0))*O3995*0.8,INDEX(Rate!$B$4:$M$25,MATCH('Line&amp;Pheonix'!N3995,Rate!$A$4:$A$25,0),MATCH('Line&amp;Pheonix'!L3995,Rate!$B$3:$M$3,0))*O3995)),"")</f>
        <v/>
      </c>
      <c r="T3995" s="42" t="str">
        <f t="shared" si="193"/>
        <v/>
      </c>
    </row>
    <row r="3996" spans="16:20">
      <c r="P3996" s="41" t="str">
        <f t="shared" si="191"/>
        <v/>
      </c>
      <c r="Q3996" s="41" t="str">
        <f t="shared" si="192"/>
        <v/>
      </c>
      <c r="R3996" s="41" t="str">
        <f>IFERROR(IF(K3996="handling and wharfage",SUM(P3996:Q3996),IF(OR(K3996="tank",K3996="car",K3996="boat"),INDEX(Rate!$B$4:$M$25,MATCH('Line&amp;Pheonix'!N3996,Rate!$A$4:$A$25,0),MATCH('Line&amp;Pheonix'!L3996,Rate!$B$3:$M$3,0))*O3996*0.8,INDEX(Rate!$B$4:$M$25,MATCH('Line&amp;Pheonix'!N3996,Rate!$A$4:$A$25,0),MATCH('Line&amp;Pheonix'!L3996,Rate!$B$3:$M$3,0))*O3996)),"")</f>
        <v/>
      </c>
      <c r="T3996" s="42" t="str">
        <f t="shared" si="193"/>
        <v/>
      </c>
    </row>
    <row r="3997" spans="16:20">
      <c r="P3997" s="41" t="str">
        <f t="shared" si="191"/>
        <v/>
      </c>
      <c r="Q3997" s="41" t="str">
        <f t="shared" si="192"/>
        <v/>
      </c>
      <c r="R3997" s="41" t="str">
        <f>IFERROR(IF(K3997="handling and wharfage",SUM(P3997:Q3997),IF(OR(K3997="tank",K3997="car",K3997="boat"),INDEX(Rate!$B$4:$M$25,MATCH('Line&amp;Pheonix'!N3997,Rate!$A$4:$A$25,0),MATCH('Line&amp;Pheonix'!L3997,Rate!$B$3:$M$3,0))*O3997*0.8,INDEX(Rate!$B$4:$M$25,MATCH('Line&amp;Pheonix'!N3997,Rate!$A$4:$A$25,0),MATCH('Line&amp;Pheonix'!L3997,Rate!$B$3:$M$3,0))*O3997)),"")</f>
        <v/>
      </c>
      <c r="T3997" s="42" t="str">
        <f t="shared" si="193"/>
        <v/>
      </c>
    </row>
    <row r="3998" spans="16:20">
      <c r="P3998" s="41" t="str">
        <f t="shared" si="191"/>
        <v/>
      </c>
      <c r="Q3998" s="41" t="str">
        <f t="shared" si="192"/>
        <v/>
      </c>
      <c r="R3998" s="41" t="str">
        <f>IFERROR(IF(K3998="handling and wharfage",SUM(P3998:Q3998),IF(OR(K3998="tank",K3998="car",K3998="boat"),INDEX(Rate!$B$4:$M$25,MATCH('Line&amp;Pheonix'!N3998,Rate!$A$4:$A$25,0),MATCH('Line&amp;Pheonix'!L3998,Rate!$B$3:$M$3,0))*O3998*0.8,INDEX(Rate!$B$4:$M$25,MATCH('Line&amp;Pheonix'!N3998,Rate!$A$4:$A$25,0),MATCH('Line&amp;Pheonix'!L3998,Rate!$B$3:$M$3,0))*O3998)),"")</f>
        <v/>
      </c>
      <c r="T3998" s="42" t="str">
        <f t="shared" si="193"/>
        <v/>
      </c>
    </row>
    <row r="3999" spans="16:20">
      <c r="P3999" s="41" t="str">
        <f t="shared" si="191"/>
        <v/>
      </c>
      <c r="Q3999" s="41" t="str">
        <f t="shared" si="192"/>
        <v/>
      </c>
      <c r="R3999" s="41" t="str">
        <f>IFERROR(IF(K3999="handling and wharfage",SUM(P3999:Q3999),IF(OR(K3999="tank",K3999="car",K3999="boat"),INDEX(Rate!$B$4:$M$25,MATCH('Line&amp;Pheonix'!N3999,Rate!$A$4:$A$25,0),MATCH('Line&amp;Pheonix'!L3999,Rate!$B$3:$M$3,0))*O3999*0.8,INDEX(Rate!$B$4:$M$25,MATCH('Line&amp;Pheonix'!N3999,Rate!$A$4:$A$25,0),MATCH('Line&amp;Pheonix'!L3999,Rate!$B$3:$M$3,0))*O3999)),"")</f>
        <v/>
      </c>
      <c r="T3999" s="42" t="str">
        <f t="shared" si="193"/>
        <v/>
      </c>
    </row>
    <row r="4000" spans="16:20">
      <c r="P4000" s="41" t="str">
        <f t="shared" si="191"/>
        <v/>
      </c>
      <c r="Q4000" s="41" t="str">
        <f t="shared" si="192"/>
        <v/>
      </c>
      <c r="R4000" s="41" t="str">
        <f>IFERROR(IF(K4000="handling and wharfage",SUM(P4000:Q4000),IF(OR(K4000="tank",K4000="car",K4000="boat"),INDEX(Rate!$B$4:$M$25,MATCH('Line&amp;Pheonix'!N4000,Rate!$A$4:$A$25,0),MATCH('Line&amp;Pheonix'!L4000,Rate!$B$3:$M$3,0))*O4000*0.8,INDEX(Rate!$B$4:$M$25,MATCH('Line&amp;Pheonix'!N4000,Rate!$A$4:$A$25,0),MATCH('Line&amp;Pheonix'!L4000,Rate!$B$3:$M$3,0))*O4000)),"")</f>
        <v/>
      </c>
      <c r="T4000" s="42" t="str">
        <f t="shared" si="193"/>
        <v/>
      </c>
    </row>
    <row r="4001" spans="16:20">
      <c r="P4001" s="41" t="str">
        <f t="shared" si="191"/>
        <v/>
      </c>
      <c r="Q4001" s="41" t="str">
        <f t="shared" si="192"/>
        <v/>
      </c>
      <c r="R4001" s="41" t="str">
        <f>IFERROR(IF(K4001="handling and wharfage",SUM(P4001:Q4001),IF(OR(K4001="tank",K4001="car",K4001="boat"),INDEX(Rate!$B$4:$M$25,MATCH('Line&amp;Pheonix'!N4001,Rate!$A$4:$A$25,0),MATCH('Line&amp;Pheonix'!L4001,Rate!$B$3:$M$3,0))*O4001*0.8,INDEX(Rate!$B$4:$M$25,MATCH('Line&amp;Pheonix'!N4001,Rate!$A$4:$A$25,0),MATCH('Line&amp;Pheonix'!L4001,Rate!$B$3:$M$3,0))*O4001)),"")</f>
        <v/>
      </c>
      <c r="T4001" s="42" t="str">
        <f t="shared" si="193"/>
        <v/>
      </c>
    </row>
    <row r="4002" spans="16:20">
      <c r="P4002" s="41" t="str">
        <f t="shared" si="191"/>
        <v/>
      </c>
      <c r="Q4002" s="41" t="str">
        <f t="shared" si="192"/>
        <v/>
      </c>
      <c r="R4002" s="41" t="str">
        <f>IFERROR(IF(K4002="handling and wharfage",SUM(P4002:Q4002),IF(OR(K4002="tank",K4002="car",K4002="boat"),INDEX(Rate!$B$4:$M$25,MATCH('Line&amp;Pheonix'!N4002,Rate!$A$4:$A$25,0),MATCH('Line&amp;Pheonix'!L4002,Rate!$B$3:$M$3,0))*O4002*0.8,INDEX(Rate!$B$4:$M$25,MATCH('Line&amp;Pheonix'!N4002,Rate!$A$4:$A$25,0),MATCH('Line&amp;Pheonix'!L4002,Rate!$B$3:$M$3,0))*O4002)),"")</f>
        <v/>
      </c>
      <c r="T4002" s="42" t="str">
        <f t="shared" si="193"/>
        <v/>
      </c>
    </row>
    <row r="4003" spans="16:20">
      <c r="P4003" s="41" t="str">
        <f t="shared" si="191"/>
        <v/>
      </c>
      <c r="Q4003" s="41" t="str">
        <f t="shared" si="192"/>
        <v/>
      </c>
      <c r="R4003" s="41" t="str">
        <f>IFERROR(IF(K4003="handling and wharfage",SUM(P4003:Q4003),IF(OR(K4003="tank",K4003="car",K4003="boat"),INDEX(Rate!$B$4:$M$25,MATCH('Line&amp;Pheonix'!N4003,Rate!$A$4:$A$25,0),MATCH('Line&amp;Pheonix'!L4003,Rate!$B$3:$M$3,0))*O4003*0.8,INDEX(Rate!$B$4:$M$25,MATCH('Line&amp;Pheonix'!N4003,Rate!$A$4:$A$25,0),MATCH('Line&amp;Pheonix'!L4003,Rate!$B$3:$M$3,0))*O4003)),"")</f>
        <v/>
      </c>
      <c r="T4003" s="42" t="str">
        <f t="shared" si="193"/>
        <v/>
      </c>
    </row>
    <row r="4004" spans="16:20">
      <c r="P4004" s="41" t="str">
        <f t="shared" si="191"/>
        <v/>
      </c>
      <c r="Q4004" s="41" t="str">
        <f t="shared" si="192"/>
        <v/>
      </c>
      <c r="R4004" s="41" t="str">
        <f>IFERROR(IF(K4004="handling and wharfage",SUM(P4004:Q4004),IF(OR(K4004="tank",K4004="car",K4004="boat"),INDEX(Rate!$B$4:$M$25,MATCH('Line&amp;Pheonix'!N4004,Rate!$A$4:$A$25,0),MATCH('Line&amp;Pheonix'!L4004,Rate!$B$3:$M$3,0))*O4004*0.8,INDEX(Rate!$B$4:$M$25,MATCH('Line&amp;Pheonix'!N4004,Rate!$A$4:$A$25,0),MATCH('Line&amp;Pheonix'!L4004,Rate!$B$3:$M$3,0))*O4004)),"")</f>
        <v/>
      </c>
      <c r="T4004" s="42" t="str">
        <f t="shared" si="193"/>
        <v/>
      </c>
    </row>
    <row r="4005" spans="16:20">
      <c r="P4005" s="41" t="str">
        <f t="shared" si="191"/>
        <v/>
      </c>
      <c r="Q4005" s="41" t="str">
        <f t="shared" si="192"/>
        <v/>
      </c>
      <c r="R4005" s="41" t="str">
        <f>IFERROR(IF(K4005="handling and wharfage",SUM(P4005:Q4005),IF(OR(K4005="tank",K4005="car",K4005="boat"),INDEX(Rate!$B$4:$M$25,MATCH('Line&amp;Pheonix'!N4005,Rate!$A$4:$A$25,0),MATCH('Line&amp;Pheonix'!L4005,Rate!$B$3:$M$3,0))*O4005*0.8,INDEX(Rate!$B$4:$M$25,MATCH('Line&amp;Pheonix'!N4005,Rate!$A$4:$A$25,0),MATCH('Line&amp;Pheonix'!L4005,Rate!$B$3:$M$3,0))*O4005)),"")</f>
        <v/>
      </c>
      <c r="T4005" s="42" t="str">
        <f t="shared" si="193"/>
        <v/>
      </c>
    </row>
    <row r="4006" spans="16:20">
      <c r="P4006" s="41" t="str">
        <f t="shared" si="191"/>
        <v/>
      </c>
      <c r="Q4006" s="41" t="str">
        <f t="shared" si="192"/>
        <v/>
      </c>
      <c r="R4006" s="41" t="str">
        <f>IFERROR(IF(K4006="handling and wharfage",SUM(P4006:Q4006),IF(OR(K4006="tank",K4006="car",K4006="boat"),INDEX(Rate!$B$4:$M$25,MATCH('Line&amp;Pheonix'!N4006,Rate!$A$4:$A$25,0),MATCH('Line&amp;Pheonix'!L4006,Rate!$B$3:$M$3,0))*O4006*0.8,INDEX(Rate!$B$4:$M$25,MATCH('Line&amp;Pheonix'!N4006,Rate!$A$4:$A$25,0),MATCH('Line&amp;Pheonix'!L4006,Rate!$B$3:$M$3,0))*O4006)),"")</f>
        <v/>
      </c>
      <c r="T4006" s="42" t="str">
        <f t="shared" si="193"/>
        <v/>
      </c>
    </row>
    <row r="4007" spans="16:20">
      <c r="P4007" s="41" t="str">
        <f t="shared" si="191"/>
        <v/>
      </c>
      <c r="Q4007" s="41" t="str">
        <f t="shared" si="192"/>
        <v/>
      </c>
      <c r="R4007" s="41" t="str">
        <f>IFERROR(IF(K4007="handling and wharfage",SUM(P4007:Q4007),IF(OR(K4007="tank",K4007="car",K4007="boat"),INDEX(Rate!$B$4:$M$25,MATCH('Line&amp;Pheonix'!N4007,Rate!$A$4:$A$25,0),MATCH('Line&amp;Pheonix'!L4007,Rate!$B$3:$M$3,0))*O4007*0.8,INDEX(Rate!$B$4:$M$25,MATCH('Line&amp;Pheonix'!N4007,Rate!$A$4:$A$25,0),MATCH('Line&amp;Pheonix'!L4007,Rate!$B$3:$M$3,0))*O4007)),"")</f>
        <v/>
      </c>
      <c r="T4007" s="42" t="str">
        <f t="shared" si="193"/>
        <v/>
      </c>
    </row>
    <row r="4008" spans="16:20">
      <c r="P4008" s="41" t="str">
        <f t="shared" si="191"/>
        <v/>
      </c>
      <c r="Q4008" s="41" t="str">
        <f t="shared" si="192"/>
        <v/>
      </c>
      <c r="R4008" s="41" t="str">
        <f>IFERROR(IF(K4008="handling and wharfage",SUM(P4008:Q4008),IF(OR(K4008="tank",K4008="car",K4008="boat"),INDEX(Rate!$B$4:$M$25,MATCH('Line&amp;Pheonix'!N4008,Rate!$A$4:$A$25,0),MATCH('Line&amp;Pheonix'!L4008,Rate!$B$3:$M$3,0))*O4008*0.8,INDEX(Rate!$B$4:$M$25,MATCH('Line&amp;Pheonix'!N4008,Rate!$A$4:$A$25,0),MATCH('Line&amp;Pheonix'!L4008,Rate!$B$3:$M$3,0))*O4008)),"")</f>
        <v/>
      </c>
      <c r="T4008" s="42" t="str">
        <f t="shared" si="193"/>
        <v/>
      </c>
    </row>
    <row r="4009" spans="16:20">
      <c r="P4009" s="41" t="str">
        <f t="shared" si="191"/>
        <v/>
      </c>
      <c r="Q4009" s="41" t="str">
        <f t="shared" si="192"/>
        <v/>
      </c>
      <c r="R4009" s="41" t="str">
        <f>IFERROR(IF(K4009="handling and wharfage",SUM(P4009:Q4009),IF(OR(K4009="tank",K4009="car",K4009="boat"),INDEX(Rate!$B$4:$M$25,MATCH('Line&amp;Pheonix'!N4009,Rate!$A$4:$A$25,0),MATCH('Line&amp;Pheonix'!L4009,Rate!$B$3:$M$3,0))*O4009*0.8,INDEX(Rate!$B$4:$M$25,MATCH('Line&amp;Pheonix'!N4009,Rate!$A$4:$A$25,0),MATCH('Line&amp;Pheonix'!L4009,Rate!$B$3:$M$3,0))*O4009)),"")</f>
        <v/>
      </c>
      <c r="T4009" s="42" t="str">
        <f t="shared" si="193"/>
        <v/>
      </c>
    </row>
    <row r="4010" spans="16:20">
      <c r="P4010" s="41" t="str">
        <f t="shared" si="191"/>
        <v/>
      </c>
      <c r="Q4010" s="41" t="str">
        <f t="shared" si="192"/>
        <v/>
      </c>
      <c r="R4010" s="41" t="str">
        <f>IFERROR(IF(K4010="handling and wharfage",SUM(P4010:Q4010),IF(OR(K4010="tank",K4010="car",K4010="boat"),INDEX(Rate!$B$4:$M$25,MATCH('Line&amp;Pheonix'!N4010,Rate!$A$4:$A$25,0),MATCH('Line&amp;Pheonix'!L4010,Rate!$B$3:$M$3,0))*O4010*0.8,INDEX(Rate!$B$4:$M$25,MATCH('Line&amp;Pheonix'!N4010,Rate!$A$4:$A$25,0),MATCH('Line&amp;Pheonix'!L4010,Rate!$B$3:$M$3,0))*O4010)),"")</f>
        <v/>
      </c>
      <c r="T4010" s="42" t="str">
        <f t="shared" si="193"/>
        <v/>
      </c>
    </row>
    <row r="4011" spans="16:20">
      <c r="P4011" s="41" t="str">
        <f t="shared" si="191"/>
        <v/>
      </c>
      <c r="Q4011" s="41" t="str">
        <f t="shared" si="192"/>
        <v/>
      </c>
      <c r="R4011" s="41" t="str">
        <f>IFERROR(IF(K4011="handling and wharfage",SUM(P4011:Q4011),IF(OR(K4011="tank",K4011="car",K4011="boat"),INDEX(Rate!$B$4:$M$25,MATCH('Line&amp;Pheonix'!N4011,Rate!$A$4:$A$25,0),MATCH('Line&amp;Pheonix'!L4011,Rate!$B$3:$M$3,0))*O4011*0.8,INDEX(Rate!$B$4:$M$25,MATCH('Line&amp;Pheonix'!N4011,Rate!$A$4:$A$25,0),MATCH('Line&amp;Pheonix'!L4011,Rate!$B$3:$M$3,0))*O4011)),"")</f>
        <v/>
      </c>
      <c r="T4011" s="42" t="str">
        <f t="shared" si="193"/>
        <v/>
      </c>
    </row>
    <row r="4012" spans="16:20">
      <c r="P4012" s="41" t="str">
        <f t="shared" si="191"/>
        <v/>
      </c>
      <c r="Q4012" s="41" t="str">
        <f t="shared" si="192"/>
        <v/>
      </c>
      <c r="R4012" s="41" t="str">
        <f>IFERROR(IF(K4012="handling and wharfage",SUM(P4012:Q4012),IF(OR(K4012="tank",K4012="car",K4012="boat"),INDEX(Rate!$B$4:$M$25,MATCH('Line&amp;Pheonix'!N4012,Rate!$A$4:$A$25,0),MATCH('Line&amp;Pheonix'!L4012,Rate!$B$3:$M$3,0))*O4012*0.8,INDEX(Rate!$B$4:$M$25,MATCH('Line&amp;Pheonix'!N4012,Rate!$A$4:$A$25,0),MATCH('Line&amp;Pheonix'!L4012,Rate!$B$3:$M$3,0))*O4012)),"")</f>
        <v/>
      </c>
      <c r="T4012" s="42" t="str">
        <f t="shared" si="193"/>
        <v/>
      </c>
    </row>
    <row r="4013" spans="16:20">
      <c r="P4013" s="41" t="str">
        <f t="shared" si="191"/>
        <v/>
      </c>
      <c r="Q4013" s="41" t="str">
        <f t="shared" si="192"/>
        <v/>
      </c>
      <c r="R4013" s="41" t="str">
        <f>IFERROR(IF(K4013="handling and wharfage",SUM(P4013:Q4013),IF(OR(K4013="tank",K4013="car",K4013="boat"),INDEX(Rate!$B$4:$M$25,MATCH('Line&amp;Pheonix'!N4013,Rate!$A$4:$A$25,0),MATCH('Line&amp;Pheonix'!L4013,Rate!$B$3:$M$3,0))*O4013*0.8,INDEX(Rate!$B$4:$M$25,MATCH('Line&amp;Pheonix'!N4013,Rate!$A$4:$A$25,0),MATCH('Line&amp;Pheonix'!L4013,Rate!$B$3:$M$3,0))*O4013)),"")</f>
        <v/>
      </c>
      <c r="T4013" s="42" t="str">
        <f t="shared" si="193"/>
        <v/>
      </c>
    </row>
    <row r="4014" spans="16:20">
      <c r="P4014" s="41" t="str">
        <f t="shared" si="191"/>
        <v/>
      </c>
      <c r="Q4014" s="41" t="str">
        <f t="shared" si="192"/>
        <v/>
      </c>
      <c r="R4014" s="41" t="str">
        <f>IFERROR(IF(K4014="handling and wharfage",SUM(P4014:Q4014),IF(OR(K4014="tank",K4014="car",K4014="boat"),INDEX(Rate!$B$4:$M$25,MATCH('Line&amp;Pheonix'!N4014,Rate!$A$4:$A$25,0),MATCH('Line&amp;Pheonix'!L4014,Rate!$B$3:$M$3,0))*O4014*0.8,INDEX(Rate!$B$4:$M$25,MATCH('Line&amp;Pheonix'!N4014,Rate!$A$4:$A$25,0),MATCH('Line&amp;Pheonix'!L4014,Rate!$B$3:$M$3,0))*O4014)),"")</f>
        <v/>
      </c>
      <c r="T4014" s="42" t="str">
        <f t="shared" si="193"/>
        <v/>
      </c>
    </row>
    <row r="4015" spans="16:20">
      <c r="P4015" s="41" t="str">
        <f t="shared" si="191"/>
        <v/>
      </c>
      <c r="Q4015" s="41" t="str">
        <f t="shared" si="192"/>
        <v/>
      </c>
      <c r="R4015" s="41" t="str">
        <f>IFERROR(IF(K4015="handling and wharfage",SUM(P4015:Q4015),IF(OR(K4015="tank",K4015="car",K4015="boat"),INDEX(Rate!$B$4:$M$25,MATCH('Line&amp;Pheonix'!N4015,Rate!$A$4:$A$25,0),MATCH('Line&amp;Pheonix'!L4015,Rate!$B$3:$M$3,0))*O4015*0.8,INDEX(Rate!$B$4:$M$25,MATCH('Line&amp;Pheonix'!N4015,Rate!$A$4:$A$25,0),MATCH('Line&amp;Pheonix'!L4015,Rate!$B$3:$M$3,0))*O4015)),"")</f>
        <v/>
      </c>
      <c r="T4015" s="42" t="str">
        <f t="shared" si="193"/>
        <v/>
      </c>
    </row>
    <row r="4016" spans="16:20">
      <c r="P4016" s="41" t="str">
        <f t="shared" si="191"/>
        <v/>
      </c>
      <c r="Q4016" s="41" t="str">
        <f t="shared" si="192"/>
        <v/>
      </c>
      <c r="R4016" s="41" t="str">
        <f>IFERROR(IF(K4016="handling and wharfage",SUM(P4016:Q4016),IF(OR(K4016="tank",K4016="car",K4016="boat"),INDEX(Rate!$B$4:$M$25,MATCH('Line&amp;Pheonix'!N4016,Rate!$A$4:$A$25,0),MATCH('Line&amp;Pheonix'!L4016,Rate!$B$3:$M$3,0))*O4016*0.8,INDEX(Rate!$B$4:$M$25,MATCH('Line&amp;Pheonix'!N4016,Rate!$A$4:$A$25,0),MATCH('Line&amp;Pheonix'!L4016,Rate!$B$3:$M$3,0))*O4016)),"")</f>
        <v/>
      </c>
      <c r="T4016" s="42" t="str">
        <f t="shared" si="193"/>
        <v/>
      </c>
    </row>
    <row r="4017" spans="16:20">
      <c r="P4017" s="41" t="str">
        <f t="shared" si="191"/>
        <v/>
      </c>
      <c r="Q4017" s="41" t="str">
        <f t="shared" si="192"/>
        <v/>
      </c>
      <c r="R4017" s="41" t="str">
        <f>IFERROR(IF(K4017="handling and wharfage",SUM(P4017:Q4017),IF(OR(K4017="tank",K4017="car",K4017="boat"),INDEX(Rate!$B$4:$M$25,MATCH('Line&amp;Pheonix'!N4017,Rate!$A$4:$A$25,0),MATCH('Line&amp;Pheonix'!L4017,Rate!$B$3:$M$3,0))*O4017*0.8,INDEX(Rate!$B$4:$M$25,MATCH('Line&amp;Pheonix'!N4017,Rate!$A$4:$A$25,0),MATCH('Line&amp;Pheonix'!L4017,Rate!$B$3:$M$3,0))*O4017)),"")</f>
        <v/>
      </c>
      <c r="T4017" s="42" t="str">
        <f t="shared" si="193"/>
        <v/>
      </c>
    </row>
    <row r="4018" spans="16:20">
      <c r="P4018" s="41" t="str">
        <f t="shared" ref="P4018:P4081" si="194">IF(OR(K4018="handling and wharfage",K4018="rau handling and wharfage"),O4018*42.1,"")</f>
        <v/>
      </c>
      <c r="Q4018" s="41" t="str">
        <f t="shared" ref="Q4018:Q4081" si="195">IF(K4018&lt;&gt;"handling and wharfage","",O4018*3.5)</f>
        <v/>
      </c>
      <c r="R4018" s="41" t="str">
        <f>IFERROR(IF(K4018="handling and wharfage",SUM(P4018:Q4018),IF(OR(K4018="tank",K4018="car",K4018="boat"),INDEX(Rate!$B$4:$M$25,MATCH('Line&amp;Pheonix'!N4018,Rate!$A$4:$A$25,0),MATCH('Line&amp;Pheonix'!L4018,Rate!$B$3:$M$3,0))*O4018*0.8,INDEX(Rate!$B$4:$M$25,MATCH('Line&amp;Pheonix'!N4018,Rate!$A$4:$A$25,0),MATCH('Line&amp;Pheonix'!L4018,Rate!$B$3:$M$3,0))*O4018)),"")</f>
        <v/>
      </c>
      <c r="T4018" s="42" t="str">
        <f t="shared" ref="T4018:T4081" si="196">IF(ISBLANK(K4018),"",IF(K4018&lt;&gt;"handling and wharfage","F0070000061A","E31180000331"))</f>
        <v/>
      </c>
    </row>
    <row r="4019" spans="16:20">
      <c r="P4019" s="41" t="str">
        <f t="shared" si="194"/>
        <v/>
      </c>
      <c r="Q4019" s="41" t="str">
        <f t="shared" si="195"/>
        <v/>
      </c>
      <c r="R4019" s="41" t="str">
        <f>IFERROR(IF(K4019="handling and wharfage",SUM(P4019:Q4019),IF(OR(K4019="tank",K4019="car",K4019="boat"),INDEX(Rate!$B$4:$M$25,MATCH('Line&amp;Pheonix'!N4019,Rate!$A$4:$A$25,0),MATCH('Line&amp;Pheonix'!L4019,Rate!$B$3:$M$3,0))*O4019*0.8,INDEX(Rate!$B$4:$M$25,MATCH('Line&amp;Pheonix'!N4019,Rate!$A$4:$A$25,0),MATCH('Line&amp;Pheonix'!L4019,Rate!$B$3:$M$3,0))*O4019)),"")</f>
        <v/>
      </c>
      <c r="T4019" s="42" t="str">
        <f t="shared" si="196"/>
        <v/>
      </c>
    </row>
    <row r="4020" spans="16:20">
      <c r="P4020" s="41" t="str">
        <f t="shared" si="194"/>
        <v/>
      </c>
      <c r="Q4020" s="41" t="str">
        <f t="shared" si="195"/>
        <v/>
      </c>
      <c r="R4020" s="41" t="str">
        <f>IFERROR(IF(K4020="handling and wharfage",SUM(P4020:Q4020),IF(OR(K4020="tank",K4020="car",K4020="boat"),INDEX(Rate!$B$4:$M$25,MATCH('Line&amp;Pheonix'!N4020,Rate!$A$4:$A$25,0),MATCH('Line&amp;Pheonix'!L4020,Rate!$B$3:$M$3,0))*O4020*0.8,INDEX(Rate!$B$4:$M$25,MATCH('Line&amp;Pheonix'!N4020,Rate!$A$4:$A$25,0),MATCH('Line&amp;Pheonix'!L4020,Rate!$B$3:$M$3,0))*O4020)),"")</f>
        <v/>
      </c>
      <c r="T4020" s="42" t="str">
        <f t="shared" si="196"/>
        <v/>
      </c>
    </row>
    <row r="4021" spans="16:20">
      <c r="P4021" s="41" t="str">
        <f t="shared" si="194"/>
        <v/>
      </c>
      <c r="Q4021" s="41" t="str">
        <f t="shared" si="195"/>
        <v/>
      </c>
      <c r="R4021" s="41" t="str">
        <f>IFERROR(IF(K4021="handling and wharfage",SUM(P4021:Q4021),IF(OR(K4021="tank",K4021="car",K4021="boat"),INDEX(Rate!$B$4:$M$25,MATCH('Line&amp;Pheonix'!N4021,Rate!$A$4:$A$25,0),MATCH('Line&amp;Pheonix'!L4021,Rate!$B$3:$M$3,0))*O4021*0.8,INDEX(Rate!$B$4:$M$25,MATCH('Line&amp;Pheonix'!N4021,Rate!$A$4:$A$25,0),MATCH('Line&amp;Pheonix'!L4021,Rate!$B$3:$M$3,0))*O4021)),"")</f>
        <v/>
      </c>
      <c r="T4021" s="42" t="str">
        <f t="shared" si="196"/>
        <v/>
      </c>
    </row>
    <row r="4022" spans="16:20">
      <c r="P4022" s="41" t="str">
        <f t="shared" si="194"/>
        <v/>
      </c>
      <c r="Q4022" s="41" t="str">
        <f t="shared" si="195"/>
        <v/>
      </c>
      <c r="R4022" s="41" t="str">
        <f>IFERROR(IF(K4022="handling and wharfage",SUM(P4022:Q4022),IF(OR(K4022="tank",K4022="car",K4022="boat"),INDEX(Rate!$B$4:$M$25,MATCH('Line&amp;Pheonix'!N4022,Rate!$A$4:$A$25,0),MATCH('Line&amp;Pheonix'!L4022,Rate!$B$3:$M$3,0))*O4022*0.8,INDEX(Rate!$B$4:$M$25,MATCH('Line&amp;Pheonix'!N4022,Rate!$A$4:$A$25,0),MATCH('Line&amp;Pheonix'!L4022,Rate!$B$3:$M$3,0))*O4022)),"")</f>
        <v/>
      </c>
      <c r="T4022" s="42" t="str">
        <f t="shared" si="196"/>
        <v/>
      </c>
    </row>
    <row r="4023" spans="16:20">
      <c r="P4023" s="41" t="str">
        <f t="shared" si="194"/>
        <v/>
      </c>
      <c r="Q4023" s="41" t="str">
        <f t="shared" si="195"/>
        <v/>
      </c>
      <c r="R4023" s="41" t="str">
        <f>IFERROR(IF(K4023="handling and wharfage",SUM(P4023:Q4023),IF(OR(K4023="tank",K4023="car",K4023="boat"),INDEX(Rate!$B$4:$M$25,MATCH('Line&amp;Pheonix'!N4023,Rate!$A$4:$A$25,0),MATCH('Line&amp;Pheonix'!L4023,Rate!$B$3:$M$3,0))*O4023*0.8,INDEX(Rate!$B$4:$M$25,MATCH('Line&amp;Pheonix'!N4023,Rate!$A$4:$A$25,0),MATCH('Line&amp;Pheonix'!L4023,Rate!$B$3:$M$3,0))*O4023)),"")</f>
        <v/>
      </c>
      <c r="T4023" s="42" t="str">
        <f t="shared" si="196"/>
        <v/>
      </c>
    </row>
    <row r="4024" spans="16:20">
      <c r="P4024" s="41" t="str">
        <f t="shared" si="194"/>
        <v/>
      </c>
      <c r="Q4024" s="41" t="str">
        <f t="shared" si="195"/>
        <v/>
      </c>
      <c r="R4024" s="41" t="str">
        <f>IFERROR(IF(K4024="handling and wharfage",SUM(P4024:Q4024),IF(OR(K4024="tank",K4024="car",K4024="boat"),INDEX(Rate!$B$4:$M$25,MATCH('Line&amp;Pheonix'!N4024,Rate!$A$4:$A$25,0),MATCH('Line&amp;Pheonix'!L4024,Rate!$B$3:$M$3,0))*O4024*0.8,INDEX(Rate!$B$4:$M$25,MATCH('Line&amp;Pheonix'!N4024,Rate!$A$4:$A$25,0),MATCH('Line&amp;Pheonix'!L4024,Rate!$B$3:$M$3,0))*O4024)),"")</f>
        <v/>
      </c>
      <c r="T4024" s="42" t="str">
        <f t="shared" si="196"/>
        <v/>
      </c>
    </row>
    <row r="4025" spans="16:20">
      <c r="P4025" s="41" t="str">
        <f t="shared" si="194"/>
        <v/>
      </c>
      <c r="Q4025" s="41" t="str">
        <f t="shared" si="195"/>
        <v/>
      </c>
      <c r="R4025" s="41" t="str">
        <f>IFERROR(IF(K4025="handling and wharfage",SUM(P4025:Q4025),IF(OR(K4025="tank",K4025="car",K4025="boat"),INDEX(Rate!$B$4:$M$25,MATCH('Line&amp;Pheonix'!N4025,Rate!$A$4:$A$25,0),MATCH('Line&amp;Pheonix'!L4025,Rate!$B$3:$M$3,0))*O4025*0.8,INDEX(Rate!$B$4:$M$25,MATCH('Line&amp;Pheonix'!N4025,Rate!$A$4:$A$25,0),MATCH('Line&amp;Pheonix'!L4025,Rate!$B$3:$M$3,0))*O4025)),"")</f>
        <v/>
      </c>
      <c r="T4025" s="42" t="str">
        <f t="shared" si="196"/>
        <v/>
      </c>
    </row>
    <row r="4026" spans="16:20">
      <c r="P4026" s="41" t="str">
        <f t="shared" si="194"/>
        <v/>
      </c>
      <c r="Q4026" s="41" t="str">
        <f t="shared" si="195"/>
        <v/>
      </c>
      <c r="R4026" s="41" t="str">
        <f>IFERROR(IF(K4026="handling and wharfage",SUM(P4026:Q4026),IF(OR(K4026="tank",K4026="car",K4026="boat"),INDEX(Rate!$B$4:$M$25,MATCH('Line&amp;Pheonix'!N4026,Rate!$A$4:$A$25,0),MATCH('Line&amp;Pheonix'!L4026,Rate!$B$3:$M$3,0))*O4026*0.8,INDEX(Rate!$B$4:$M$25,MATCH('Line&amp;Pheonix'!N4026,Rate!$A$4:$A$25,0),MATCH('Line&amp;Pheonix'!L4026,Rate!$B$3:$M$3,0))*O4026)),"")</f>
        <v/>
      </c>
      <c r="T4026" s="42" t="str">
        <f t="shared" si="196"/>
        <v/>
      </c>
    </row>
    <row r="4027" spans="16:20">
      <c r="P4027" s="41" t="str">
        <f t="shared" si="194"/>
        <v/>
      </c>
      <c r="Q4027" s="41" t="str">
        <f t="shared" si="195"/>
        <v/>
      </c>
      <c r="R4027" s="41" t="str">
        <f>IFERROR(IF(K4027="handling and wharfage",SUM(P4027:Q4027),IF(OR(K4027="tank",K4027="car",K4027="boat"),INDEX(Rate!$B$4:$M$25,MATCH('Line&amp;Pheonix'!N4027,Rate!$A$4:$A$25,0),MATCH('Line&amp;Pheonix'!L4027,Rate!$B$3:$M$3,0))*O4027*0.8,INDEX(Rate!$B$4:$M$25,MATCH('Line&amp;Pheonix'!N4027,Rate!$A$4:$A$25,0),MATCH('Line&amp;Pheonix'!L4027,Rate!$B$3:$M$3,0))*O4027)),"")</f>
        <v/>
      </c>
      <c r="T4027" s="42" t="str">
        <f t="shared" si="196"/>
        <v/>
      </c>
    </row>
    <row r="4028" spans="16:20">
      <c r="P4028" s="41" t="str">
        <f t="shared" si="194"/>
        <v/>
      </c>
      <c r="Q4028" s="41" t="str">
        <f t="shared" si="195"/>
        <v/>
      </c>
      <c r="R4028" s="41" t="str">
        <f>IFERROR(IF(K4028="handling and wharfage",SUM(P4028:Q4028),IF(OR(K4028="tank",K4028="car",K4028="boat"),INDEX(Rate!$B$4:$M$25,MATCH('Line&amp;Pheonix'!N4028,Rate!$A$4:$A$25,0),MATCH('Line&amp;Pheonix'!L4028,Rate!$B$3:$M$3,0))*O4028*0.8,INDEX(Rate!$B$4:$M$25,MATCH('Line&amp;Pheonix'!N4028,Rate!$A$4:$A$25,0),MATCH('Line&amp;Pheonix'!L4028,Rate!$B$3:$M$3,0))*O4028)),"")</f>
        <v/>
      </c>
      <c r="T4028" s="42" t="str">
        <f t="shared" si="196"/>
        <v/>
      </c>
    </row>
    <row r="4029" spans="16:20">
      <c r="P4029" s="41" t="str">
        <f t="shared" si="194"/>
        <v/>
      </c>
      <c r="Q4029" s="41" t="str">
        <f t="shared" si="195"/>
        <v/>
      </c>
      <c r="R4029" s="41" t="str">
        <f>IFERROR(IF(K4029="handling and wharfage",SUM(P4029:Q4029),IF(OR(K4029="tank",K4029="car",K4029="boat"),INDEX(Rate!$B$4:$M$25,MATCH('Line&amp;Pheonix'!N4029,Rate!$A$4:$A$25,0),MATCH('Line&amp;Pheonix'!L4029,Rate!$B$3:$M$3,0))*O4029*0.8,INDEX(Rate!$B$4:$M$25,MATCH('Line&amp;Pheonix'!N4029,Rate!$A$4:$A$25,0),MATCH('Line&amp;Pheonix'!L4029,Rate!$B$3:$M$3,0))*O4029)),"")</f>
        <v/>
      </c>
      <c r="T4029" s="42" t="str">
        <f t="shared" si="196"/>
        <v/>
      </c>
    </row>
    <row r="4030" spans="16:20">
      <c r="P4030" s="41" t="str">
        <f t="shared" si="194"/>
        <v/>
      </c>
      <c r="Q4030" s="41" t="str">
        <f t="shared" si="195"/>
        <v/>
      </c>
      <c r="R4030" s="41" t="str">
        <f>IFERROR(IF(K4030="handling and wharfage",SUM(P4030:Q4030),IF(OR(K4030="tank",K4030="car",K4030="boat"),INDEX(Rate!$B$4:$M$25,MATCH('Line&amp;Pheonix'!N4030,Rate!$A$4:$A$25,0),MATCH('Line&amp;Pheonix'!L4030,Rate!$B$3:$M$3,0))*O4030*0.8,INDEX(Rate!$B$4:$M$25,MATCH('Line&amp;Pheonix'!N4030,Rate!$A$4:$A$25,0),MATCH('Line&amp;Pheonix'!L4030,Rate!$B$3:$M$3,0))*O4030)),"")</f>
        <v/>
      </c>
      <c r="T4030" s="42" t="str">
        <f t="shared" si="196"/>
        <v/>
      </c>
    </row>
    <row r="4031" spans="16:20">
      <c r="P4031" s="41" t="str">
        <f t="shared" si="194"/>
        <v/>
      </c>
      <c r="Q4031" s="41" t="str">
        <f t="shared" si="195"/>
        <v/>
      </c>
      <c r="R4031" s="41" t="str">
        <f>IFERROR(IF(K4031="handling and wharfage",SUM(P4031:Q4031),IF(OR(K4031="tank",K4031="car",K4031="boat"),INDEX(Rate!$B$4:$M$25,MATCH('Line&amp;Pheonix'!N4031,Rate!$A$4:$A$25,0),MATCH('Line&amp;Pheonix'!L4031,Rate!$B$3:$M$3,0))*O4031*0.8,INDEX(Rate!$B$4:$M$25,MATCH('Line&amp;Pheonix'!N4031,Rate!$A$4:$A$25,0),MATCH('Line&amp;Pheonix'!L4031,Rate!$B$3:$M$3,0))*O4031)),"")</f>
        <v/>
      </c>
      <c r="T4031" s="42" t="str">
        <f t="shared" si="196"/>
        <v/>
      </c>
    </row>
    <row r="4032" spans="16:20">
      <c r="P4032" s="41" t="str">
        <f t="shared" si="194"/>
        <v/>
      </c>
      <c r="Q4032" s="41" t="str">
        <f t="shared" si="195"/>
        <v/>
      </c>
      <c r="R4032" s="41" t="str">
        <f>IFERROR(IF(K4032="handling and wharfage",SUM(P4032:Q4032),IF(OR(K4032="tank",K4032="car",K4032="boat"),INDEX(Rate!$B$4:$M$25,MATCH('Line&amp;Pheonix'!N4032,Rate!$A$4:$A$25,0),MATCH('Line&amp;Pheonix'!L4032,Rate!$B$3:$M$3,0))*O4032*0.8,INDEX(Rate!$B$4:$M$25,MATCH('Line&amp;Pheonix'!N4032,Rate!$A$4:$A$25,0),MATCH('Line&amp;Pheonix'!L4032,Rate!$B$3:$M$3,0))*O4032)),"")</f>
        <v/>
      </c>
      <c r="T4032" s="42" t="str">
        <f t="shared" si="196"/>
        <v/>
      </c>
    </row>
    <row r="4033" spans="16:20">
      <c r="P4033" s="41" t="str">
        <f t="shared" si="194"/>
        <v/>
      </c>
      <c r="Q4033" s="41" t="str">
        <f t="shared" si="195"/>
        <v/>
      </c>
      <c r="R4033" s="41" t="str">
        <f>IFERROR(IF(K4033="handling and wharfage",SUM(P4033:Q4033),IF(OR(K4033="tank",K4033="car",K4033="boat"),INDEX(Rate!$B$4:$M$25,MATCH('Line&amp;Pheonix'!N4033,Rate!$A$4:$A$25,0),MATCH('Line&amp;Pheonix'!L4033,Rate!$B$3:$M$3,0))*O4033*0.8,INDEX(Rate!$B$4:$M$25,MATCH('Line&amp;Pheonix'!N4033,Rate!$A$4:$A$25,0),MATCH('Line&amp;Pheonix'!L4033,Rate!$B$3:$M$3,0))*O4033)),"")</f>
        <v/>
      </c>
      <c r="T4033" s="42" t="str">
        <f t="shared" si="196"/>
        <v/>
      </c>
    </row>
    <row r="4034" spans="16:20">
      <c r="P4034" s="41" t="str">
        <f t="shared" si="194"/>
        <v/>
      </c>
      <c r="Q4034" s="41" t="str">
        <f t="shared" si="195"/>
        <v/>
      </c>
      <c r="R4034" s="41" t="str">
        <f>IFERROR(IF(K4034="handling and wharfage",SUM(P4034:Q4034),IF(OR(K4034="tank",K4034="car",K4034="boat"),INDEX(Rate!$B$4:$M$25,MATCH('Line&amp;Pheonix'!N4034,Rate!$A$4:$A$25,0),MATCH('Line&amp;Pheonix'!L4034,Rate!$B$3:$M$3,0))*O4034*0.8,INDEX(Rate!$B$4:$M$25,MATCH('Line&amp;Pheonix'!N4034,Rate!$A$4:$A$25,0),MATCH('Line&amp;Pheonix'!L4034,Rate!$B$3:$M$3,0))*O4034)),"")</f>
        <v/>
      </c>
      <c r="T4034" s="42" t="str">
        <f t="shared" si="196"/>
        <v/>
      </c>
    </row>
    <row r="4035" spans="16:20">
      <c r="P4035" s="41" t="str">
        <f t="shared" si="194"/>
        <v/>
      </c>
      <c r="Q4035" s="41" t="str">
        <f t="shared" si="195"/>
        <v/>
      </c>
      <c r="R4035" s="41" t="str">
        <f>IFERROR(IF(K4035="handling and wharfage",SUM(P4035:Q4035),IF(OR(K4035="tank",K4035="car",K4035="boat"),INDEX(Rate!$B$4:$M$25,MATCH('Line&amp;Pheonix'!N4035,Rate!$A$4:$A$25,0),MATCH('Line&amp;Pheonix'!L4035,Rate!$B$3:$M$3,0))*O4035*0.8,INDEX(Rate!$B$4:$M$25,MATCH('Line&amp;Pheonix'!N4035,Rate!$A$4:$A$25,0),MATCH('Line&amp;Pheonix'!L4035,Rate!$B$3:$M$3,0))*O4035)),"")</f>
        <v/>
      </c>
      <c r="T4035" s="42" t="str">
        <f t="shared" si="196"/>
        <v/>
      </c>
    </row>
    <row r="4036" spans="16:20">
      <c r="P4036" s="41" t="str">
        <f t="shared" si="194"/>
        <v/>
      </c>
      <c r="Q4036" s="41" t="str">
        <f t="shared" si="195"/>
        <v/>
      </c>
      <c r="R4036" s="41" t="str">
        <f>IFERROR(IF(K4036="handling and wharfage",SUM(P4036:Q4036),IF(OR(K4036="tank",K4036="car",K4036="boat"),INDEX(Rate!$B$4:$M$25,MATCH('Line&amp;Pheonix'!N4036,Rate!$A$4:$A$25,0),MATCH('Line&amp;Pheonix'!L4036,Rate!$B$3:$M$3,0))*O4036*0.8,INDEX(Rate!$B$4:$M$25,MATCH('Line&amp;Pheonix'!N4036,Rate!$A$4:$A$25,0),MATCH('Line&amp;Pheonix'!L4036,Rate!$B$3:$M$3,0))*O4036)),"")</f>
        <v/>
      </c>
      <c r="T4036" s="42" t="str">
        <f t="shared" si="196"/>
        <v/>
      </c>
    </row>
    <row r="4037" spans="16:20">
      <c r="P4037" s="41" t="str">
        <f t="shared" si="194"/>
        <v/>
      </c>
      <c r="Q4037" s="41" t="str">
        <f t="shared" si="195"/>
        <v/>
      </c>
      <c r="R4037" s="41" t="str">
        <f>IFERROR(IF(K4037="handling and wharfage",SUM(P4037:Q4037),IF(OR(K4037="tank",K4037="car",K4037="boat"),INDEX(Rate!$B$4:$M$25,MATCH('Line&amp;Pheonix'!N4037,Rate!$A$4:$A$25,0),MATCH('Line&amp;Pheonix'!L4037,Rate!$B$3:$M$3,0))*O4037*0.8,INDEX(Rate!$B$4:$M$25,MATCH('Line&amp;Pheonix'!N4037,Rate!$A$4:$A$25,0),MATCH('Line&amp;Pheonix'!L4037,Rate!$B$3:$M$3,0))*O4037)),"")</f>
        <v/>
      </c>
      <c r="T4037" s="42" t="str">
        <f t="shared" si="196"/>
        <v/>
      </c>
    </row>
    <row r="4038" spans="16:20">
      <c r="P4038" s="41" t="str">
        <f t="shared" si="194"/>
        <v/>
      </c>
      <c r="Q4038" s="41" t="str">
        <f t="shared" si="195"/>
        <v/>
      </c>
      <c r="R4038" s="41" t="str">
        <f>IFERROR(IF(K4038="handling and wharfage",SUM(P4038:Q4038),IF(OR(K4038="tank",K4038="car",K4038="boat"),INDEX(Rate!$B$4:$M$25,MATCH('Line&amp;Pheonix'!N4038,Rate!$A$4:$A$25,0),MATCH('Line&amp;Pheonix'!L4038,Rate!$B$3:$M$3,0))*O4038*0.8,INDEX(Rate!$B$4:$M$25,MATCH('Line&amp;Pheonix'!N4038,Rate!$A$4:$A$25,0),MATCH('Line&amp;Pheonix'!L4038,Rate!$B$3:$M$3,0))*O4038)),"")</f>
        <v/>
      </c>
      <c r="T4038" s="42" t="str">
        <f t="shared" si="196"/>
        <v/>
      </c>
    </row>
    <row r="4039" spans="16:20">
      <c r="P4039" s="41" t="str">
        <f t="shared" si="194"/>
        <v/>
      </c>
      <c r="Q4039" s="41" t="str">
        <f t="shared" si="195"/>
        <v/>
      </c>
      <c r="R4039" s="41" t="str">
        <f>IFERROR(IF(K4039="handling and wharfage",SUM(P4039:Q4039),IF(OR(K4039="tank",K4039="car",K4039="boat"),INDEX(Rate!$B$4:$M$25,MATCH('Line&amp;Pheonix'!N4039,Rate!$A$4:$A$25,0),MATCH('Line&amp;Pheonix'!L4039,Rate!$B$3:$M$3,0))*O4039*0.8,INDEX(Rate!$B$4:$M$25,MATCH('Line&amp;Pheonix'!N4039,Rate!$A$4:$A$25,0),MATCH('Line&amp;Pheonix'!L4039,Rate!$B$3:$M$3,0))*O4039)),"")</f>
        <v/>
      </c>
      <c r="T4039" s="42" t="str">
        <f t="shared" si="196"/>
        <v/>
      </c>
    </row>
    <row r="4040" spans="16:20">
      <c r="P4040" s="41" t="str">
        <f t="shared" si="194"/>
        <v/>
      </c>
      <c r="Q4040" s="41" t="str">
        <f t="shared" si="195"/>
        <v/>
      </c>
      <c r="R4040" s="41" t="str">
        <f>IFERROR(IF(K4040="handling and wharfage",SUM(P4040:Q4040),IF(OR(K4040="tank",K4040="car",K4040="boat"),INDEX(Rate!$B$4:$M$25,MATCH('Line&amp;Pheonix'!N4040,Rate!$A$4:$A$25,0),MATCH('Line&amp;Pheonix'!L4040,Rate!$B$3:$M$3,0))*O4040*0.8,INDEX(Rate!$B$4:$M$25,MATCH('Line&amp;Pheonix'!N4040,Rate!$A$4:$A$25,0),MATCH('Line&amp;Pheonix'!L4040,Rate!$B$3:$M$3,0))*O4040)),"")</f>
        <v/>
      </c>
      <c r="T4040" s="42" t="str">
        <f t="shared" si="196"/>
        <v/>
      </c>
    </row>
    <row r="4041" spans="16:20">
      <c r="P4041" s="41" t="str">
        <f t="shared" si="194"/>
        <v/>
      </c>
      <c r="Q4041" s="41" t="str">
        <f t="shared" si="195"/>
        <v/>
      </c>
      <c r="R4041" s="41" t="str">
        <f>IFERROR(IF(K4041="handling and wharfage",SUM(P4041:Q4041),IF(OR(K4041="tank",K4041="car",K4041="boat"),INDEX(Rate!$B$4:$M$25,MATCH('Line&amp;Pheonix'!N4041,Rate!$A$4:$A$25,0),MATCH('Line&amp;Pheonix'!L4041,Rate!$B$3:$M$3,0))*O4041*0.8,INDEX(Rate!$B$4:$M$25,MATCH('Line&amp;Pheonix'!N4041,Rate!$A$4:$A$25,0),MATCH('Line&amp;Pheonix'!L4041,Rate!$B$3:$M$3,0))*O4041)),"")</f>
        <v/>
      </c>
      <c r="T4041" s="42" t="str">
        <f t="shared" si="196"/>
        <v/>
      </c>
    </row>
    <row r="4042" spans="16:20">
      <c r="P4042" s="41" t="str">
        <f t="shared" si="194"/>
        <v/>
      </c>
      <c r="Q4042" s="41" t="str">
        <f t="shared" si="195"/>
        <v/>
      </c>
      <c r="R4042" s="41" t="str">
        <f>IFERROR(IF(K4042="handling and wharfage",SUM(P4042:Q4042),IF(OR(K4042="tank",K4042="car",K4042="boat"),INDEX(Rate!$B$4:$M$25,MATCH('Line&amp;Pheonix'!N4042,Rate!$A$4:$A$25,0),MATCH('Line&amp;Pheonix'!L4042,Rate!$B$3:$M$3,0))*O4042*0.8,INDEX(Rate!$B$4:$M$25,MATCH('Line&amp;Pheonix'!N4042,Rate!$A$4:$A$25,0),MATCH('Line&amp;Pheonix'!L4042,Rate!$B$3:$M$3,0))*O4042)),"")</f>
        <v/>
      </c>
      <c r="T4042" s="42" t="str">
        <f t="shared" si="196"/>
        <v/>
      </c>
    </row>
    <row r="4043" spans="16:20">
      <c r="P4043" s="41" t="str">
        <f t="shared" si="194"/>
        <v/>
      </c>
      <c r="Q4043" s="41" t="str">
        <f t="shared" si="195"/>
        <v/>
      </c>
      <c r="R4043" s="41" t="str">
        <f>IFERROR(IF(K4043="handling and wharfage",SUM(P4043:Q4043),IF(OR(K4043="tank",K4043="car",K4043="boat"),INDEX(Rate!$B$4:$M$25,MATCH('Line&amp;Pheonix'!N4043,Rate!$A$4:$A$25,0),MATCH('Line&amp;Pheonix'!L4043,Rate!$B$3:$M$3,0))*O4043*0.8,INDEX(Rate!$B$4:$M$25,MATCH('Line&amp;Pheonix'!N4043,Rate!$A$4:$A$25,0),MATCH('Line&amp;Pheonix'!L4043,Rate!$B$3:$M$3,0))*O4043)),"")</f>
        <v/>
      </c>
      <c r="T4043" s="42" t="str">
        <f t="shared" si="196"/>
        <v/>
      </c>
    </row>
    <row r="4044" spans="16:20">
      <c r="P4044" s="41" t="str">
        <f t="shared" si="194"/>
        <v/>
      </c>
      <c r="Q4044" s="41" t="str">
        <f t="shared" si="195"/>
        <v/>
      </c>
      <c r="R4044" s="41" t="str">
        <f>IFERROR(IF(K4044="handling and wharfage",SUM(P4044:Q4044),IF(OR(K4044="tank",K4044="car",K4044="boat"),INDEX(Rate!$B$4:$M$25,MATCH('Line&amp;Pheonix'!N4044,Rate!$A$4:$A$25,0),MATCH('Line&amp;Pheonix'!L4044,Rate!$B$3:$M$3,0))*O4044*0.8,INDEX(Rate!$B$4:$M$25,MATCH('Line&amp;Pheonix'!N4044,Rate!$A$4:$A$25,0),MATCH('Line&amp;Pheonix'!L4044,Rate!$B$3:$M$3,0))*O4044)),"")</f>
        <v/>
      </c>
      <c r="T4044" s="42" t="str">
        <f t="shared" si="196"/>
        <v/>
      </c>
    </row>
    <row r="4045" spans="16:20">
      <c r="P4045" s="41" t="str">
        <f t="shared" si="194"/>
        <v/>
      </c>
      <c r="Q4045" s="41" t="str">
        <f t="shared" si="195"/>
        <v/>
      </c>
      <c r="R4045" s="41" t="str">
        <f>IFERROR(IF(K4045="handling and wharfage",SUM(P4045:Q4045),IF(OR(K4045="tank",K4045="car",K4045="boat"),INDEX(Rate!$B$4:$M$25,MATCH('Line&amp;Pheonix'!N4045,Rate!$A$4:$A$25,0),MATCH('Line&amp;Pheonix'!L4045,Rate!$B$3:$M$3,0))*O4045*0.8,INDEX(Rate!$B$4:$M$25,MATCH('Line&amp;Pheonix'!N4045,Rate!$A$4:$A$25,0),MATCH('Line&amp;Pheonix'!L4045,Rate!$B$3:$M$3,0))*O4045)),"")</f>
        <v/>
      </c>
      <c r="T4045" s="42" t="str">
        <f t="shared" si="196"/>
        <v/>
      </c>
    </row>
    <row r="4046" spans="16:20">
      <c r="P4046" s="41" t="str">
        <f t="shared" si="194"/>
        <v/>
      </c>
      <c r="Q4046" s="41" t="str">
        <f t="shared" si="195"/>
        <v/>
      </c>
      <c r="R4046" s="41" t="str">
        <f>IFERROR(IF(K4046="handling and wharfage",SUM(P4046:Q4046),IF(OR(K4046="tank",K4046="car",K4046="boat"),INDEX(Rate!$B$4:$M$25,MATCH('Line&amp;Pheonix'!N4046,Rate!$A$4:$A$25,0),MATCH('Line&amp;Pheonix'!L4046,Rate!$B$3:$M$3,0))*O4046*0.8,INDEX(Rate!$B$4:$M$25,MATCH('Line&amp;Pheonix'!N4046,Rate!$A$4:$A$25,0),MATCH('Line&amp;Pheonix'!L4046,Rate!$B$3:$M$3,0))*O4046)),"")</f>
        <v/>
      </c>
      <c r="T4046" s="42" t="str">
        <f t="shared" si="196"/>
        <v/>
      </c>
    </row>
    <row r="4047" spans="16:20">
      <c r="P4047" s="41" t="str">
        <f t="shared" si="194"/>
        <v/>
      </c>
      <c r="Q4047" s="41" t="str">
        <f t="shared" si="195"/>
        <v/>
      </c>
      <c r="R4047" s="41" t="str">
        <f>IFERROR(IF(K4047="handling and wharfage",SUM(P4047:Q4047),IF(OR(K4047="tank",K4047="car",K4047="boat"),INDEX(Rate!$B$4:$M$25,MATCH('Line&amp;Pheonix'!N4047,Rate!$A$4:$A$25,0),MATCH('Line&amp;Pheonix'!L4047,Rate!$B$3:$M$3,0))*O4047*0.8,INDEX(Rate!$B$4:$M$25,MATCH('Line&amp;Pheonix'!N4047,Rate!$A$4:$A$25,0),MATCH('Line&amp;Pheonix'!L4047,Rate!$B$3:$M$3,0))*O4047)),"")</f>
        <v/>
      </c>
      <c r="T4047" s="42" t="str">
        <f t="shared" si="196"/>
        <v/>
      </c>
    </row>
    <row r="4048" spans="16:20">
      <c r="P4048" s="41" t="str">
        <f t="shared" si="194"/>
        <v/>
      </c>
      <c r="Q4048" s="41" t="str">
        <f t="shared" si="195"/>
        <v/>
      </c>
      <c r="R4048" s="41" t="str">
        <f>IFERROR(IF(K4048="handling and wharfage",SUM(P4048:Q4048),IF(OR(K4048="tank",K4048="car",K4048="boat"),INDEX(Rate!$B$4:$M$25,MATCH('Line&amp;Pheonix'!N4048,Rate!$A$4:$A$25,0),MATCH('Line&amp;Pheonix'!L4048,Rate!$B$3:$M$3,0))*O4048*0.8,INDEX(Rate!$B$4:$M$25,MATCH('Line&amp;Pheonix'!N4048,Rate!$A$4:$A$25,0),MATCH('Line&amp;Pheonix'!L4048,Rate!$B$3:$M$3,0))*O4048)),"")</f>
        <v/>
      </c>
      <c r="T4048" s="42" t="str">
        <f t="shared" si="196"/>
        <v/>
      </c>
    </row>
    <row r="4049" spans="16:20">
      <c r="P4049" s="41" t="str">
        <f t="shared" si="194"/>
        <v/>
      </c>
      <c r="Q4049" s="41" t="str">
        <f t="shared" si="195"/>
        <v/>
      </c>
      <c r="R4049" s="41" t="str">
        <f>IFERROR(IF(K4049="handling and wharfage",SUM(P4049:Q4049),IF(OR(K4049="tank",K4049="car",K4049="boat"),INDEX(Rate!$B$4:$M$25,MATCH('Line&amp;Pheonix'!N4049,Rate!$A$4:$A$25,0),MATCH('Line&amp;Pheonix'!L4049,Rate!$B$3:$M$3,0))*O4049*0.8,INDEX(Rate!$B$4:$M$25,MATCH('Line&amp;Pheonix'!N4049,Rate!$A$4:$A$25,0),MATCH('Line&amp;Pheonix'!L4049,Rate!$B$3:$M$3,0))*O4049)),"")</f>
        <v/>
      </c>
      <c r="T4049" s="42" t="str">
        <f t="shared" si="196"/>
        <v/>
      </c>
    </row>
    <row r="4050" spans="16:20">
      <c r="P4050" s="41" t="str">
        <f t="shared" si="194"/>
        <v/>
      </c>
      <c r="Q4050" s="41" t="str">
        <f t="shared" si="195"/>
        <v/>
      </c>
      <c r="R4050" s="41" t="str">
        <f>IFERROR(IF(K4050="handling and wharfage",SUM(P4050:Q4050),IF(OR(K4050="tank",K4050="car",K4050="boat"),INDEX(Rate!$B$4:$M$25,MATCH('Line&amp;Pheonix'!N4050,Rate!$A$4:$A$25,0),MATCH('Line&amp;Pheonix'!L4050,Rate!$B$3:$M$3,0))*O4050*0.8,INDEX(Rate!$B$4:$M$25,MATCH('Line&amp;Pheonix'!N4050,Rate!$A$4:$A$25,0),MATCH('Line&amp;Pheonix'!L4050,Rate!$B$3:$M$3,0))*O4050)),"")</f>
        <v/>
      </c>
      <c r="T4050" s="42" t="str">
        <f t="shared" si="196"/>
        <v/>
      </c>
    </row>
    <row r="4051" spans="16:20">
      <c r="P4051" s="41" t="str">
        <f t="shared" si="194"/>
        <v/>
      </c>
      <c r="Q4051" s="41" t="str">
        <f t="shared" si="195"/>
        <v/>
      </c>
      <c r="R4051" s="41" t="str">
        <f>IFERROR(IF(K4051="handling and wharfage",SUM(P4051:Q4051),IF(OR(K4051="tank",K4051="car",K4051="boat"),INDEX(Rate!$B$4:$M$25,MATCH('Line&amp;Pheonix'!N4051,Rate!$A$4:$A$25,0),MATCH('Line&amp;Pheonix'!L4051,Rate!$B$3:$M$3,0))*O4051*0.8,INDEX(Rate!$B$4:$M$25,MATCH('Line&amp;Pheonix'!N4051,Rate!$A$4:$A$25,0),MATCH('Line&amp;Pheonix'!L4051,Rate!$B$3:$M$3,0))*O4051)),"")</f>
        <v/>
      </c>
      <c r="T4051" s="42" t="str">
        <f t="shared" si="196"/>
        <v/>
      </c>
    </row>
    <row r="4052" spans="16:20">
      <c r="P4052" s="41" t="str">
        <f t="shared" si="194"/>
        <v/>
      </c>
      <c r="Q4052" s="41" t="str">
        <f t="shared" si="195"/>
        <v/>
      </c>
      <c r="R4052" s="41" t="str">
        <f>IFERROR(IF(K4052="handling and wharfage",SUM(P4052:Q4052),IF(OR(K4052="tank",K4052="car",K4052="boat"),INDEX(Rate!$B$4:$M$25,MATCH('Line&amp;Pheonix'!N4052,Rate!$A$4:$A$25,0),MATCH('Line&amp;Pheonix'!L4052,Rate!$B$3:$M$3,0))*O4052*0.8,INDEX(Rate!$B$4:$M$25,MATCH('Line&amp;Pheonix'!N4052,Rate!$A$4:$A$25,0),MATCH('Line&amp;Pheonix'!L4052,Rate!$B$3:$M$3,0))*O4052)),"")</f>
        <v/>
      </c>
      <c r="T4052" s="42" t="str">
        <f t="shared" si="196"/>
        <v/>
      </c>
    </row>
    <row r="4053" spans="16:20">
      <c r="P4053" s="41" t="str">
        <f t="shared" si="194"/>
        <v/>
      </c>
      <c r="Q4053" s="41" t="str">
        <f t="shared" si="195"/>
        <v/>
      </c>
      <c r="R4053" s="41" t="str">
        <f>IFERROR(IF(K4053="handling and wharfage",SUM(P4053:Q4053),IF(OR(K4053="tank",K4053="car",K4053="boat"),INDEX(Rate!$B$4:$M$25,MATCH('Line&amp;Pheonix'!N4053,Rate!$A$4:$A$25,0),MATCH('Line&amp;Pheonix'!L4053,Rate!$B$3:$M$3,0))*O4053*0.8,INDEX(Rate!$B$4:$M$25,MATCH('Line&amp;Pheonix'!N4053,Rate!$A$4:$A$25,0),MATCH('Line&amp;Pheonix'!L4053,Rate!$B$3:$M$3,0))*O4053)),"")</f>
        <v/>
      </c>
      <c r="T4053" s="42" t="str">
        <f t="shared" si="196"/>
        <v/>
      </c>
    </row>
    <row r="4054" spans="16:20">
      <c r="P4054" s="41" t="str">
        <f t="shared" si="194"/>
        <v/>
      </c>
      <c r="Q4054" s="41" t="str">
        <f t="shared" si="195"/>
        <v/>
      </c>
      <c r="R4054" s="41" t="str">
        <f>IFERROR(IF(K4054="handling and wharfage",SUM(P4054:Q4054),IF(OR(K4054="tank",K4054="car",K4054="boat"),INDEX(Rate!$B$4:$M$25,MATCH('Line&amp;Pheonix'!N4054,Rate!$A$4:$A$25,0),MATCH('Line&amp;Pheonix'!L4054,Rate!$B$3:$M$3,0))*O4054*0.8,INDEX(Rate!$B$4:$M$25,MATCH('Line&amp;Pheonix'!N4054,Rate!$A$4:$A$25,0),MATCH('Line&amp;Pheonix'!L4054,Rate!$B$3:$M$3,0))*O4054)),"")</f>
        <v/>
      </c>
      <c r="T4054" s="42" t="str">
        <f t="shared" si="196"/>
        <v/>
      </c>
    </row>
    <row r="4055" spans="16:20">
      <c r="P4055" s="41" t="str">
        <f t="shared" si="194"/>
        <v/>
      </c>
      <c r="Q4055" s="41" t="str">
        <f t="shared" si="195"/>
        <v/>
      </c>
      <c r="R4055" s="41" t="str">
        <f>IFERROR(IF(K4055="handling and wharfage",SUM(P4055:Q4055),IF(OR(K4055="tank",K4055="car",K4055="boat"),INDEX(Rate!$B$4:$M$25,MATCH('Line&amp;Pheonix'!N4055,Rate!$A$4:$A$25,0),MATCH('Line&amp;Pheonix'!L4055,Rate!$B$3:$M$3,0))*O4055*0.8,INDEX(Rate!$B$4:$M$25,MATCH('Line&amp;Pheonix'!N4055,Rate!$A$4:$A$25,0),MATCH('Line&amp;Pheonix'!L4055,Rate!$B$3:$M$3,0))*O4055)),"")</f>
        <v/>
      </c>
      <c r="T4055" s="42" t="str">
        <f t="shared" si="196"/>
        <v/>
      </c>
    </row>
    <row r="4056" spans="16:20">
      <c r="P4056" s="41" t="str">
        <f t="shared" si="194"/>
        <v/>
      </c>
      <c r="Q4056" s="41" t="str">
        <f t="shared" si="195"/>
        <v/>
      </c>
      <c r="R4056" s="41" t="str">
        <f>IFERROR(IF(K4056="handling and wharfage",SUM(P4056:Q4056),IF(OR(K4056="tank",K4056="car",K4056="boat"),INDEX(Rate!$B$4:$M$25,MATCH('Line&amp;Pheonix'!N4056,Rate!$A$4:$A$25,0),MATCH('Line&amp;Pheonix'!L4056,Rate!$B$3:$M$3,0))*O4056*0.8,INDEX(Rate!$B$4:$M$25,MATCH('Line&amp;Pheonix'!N4056,Rate!$A$4:$A$25,0),MATCH('Line&amp;Pheonix'!L4056,Rate!$B$3:$M$3,0))*O4056)),"")</f>
        <v/>
      </c>
      <c r="T4056" s="42" t="str">
        <f t="shared" si="196"/>
        <v/>
      </c>
    </row>
    <row r="4057" spans="16:20">
      <c r="P4057" s="41" t="str">
        <f t="shared" si="194"/>
        <v/>
      </c>
      <c r="Q4057" s="41" t="str">
        <f t="shared" si="195"/>
        <v/>
      </c>
      <c r="R4057" s="41" t="str">
        <f>IFERROR(IF(K4057="handling and wharfage",SUM(P4057:Q4057),IF(OR(K4057="tank",K4057="car",K4057="boat"),INDEX(Rate!$B$4:$M$25,MATCH('Line&amp;Pheonix'!N4057,Rate!$A$4:$A$25,0),MATCH('Line&amp;Pheonix'!L4057,Rate!$B$3:$M$3,0))*O4057*0.8,INDEX(Rate!$B$4:$M$25,MATCH('Line&amp;Pheonix'!N4057,Rate!$A$4:$A$25,0),MATCH('Line&amp;Pheonix'!L4057,Rate!$B$3:$M$3,0))*O4057)),"")</f>
        <v/>
      </c>
      <c r="T4057" s="42" t="str">
        <f t="shared" si="196"/>
        <v/>
      </c>
    </row>
    <row r="4058" spans="16:20">
      <c r="P4058" s="41" t="str">
        <f t="shared" si="194"/>
        <v/>
      </c>
      <c r="Q4058" s="41" t="str">
        <f t="shared" si="195"/>
        <v/>
      </c>
      <c r="R4058" s="41" t="str">
        <f>IFERROR(IF(K4058="handling and wharfage",SUM(P4058:Q4058),IF(OR(K4058="tank",K4058="car",K4058="boat"),INDEX(Rate!$B$4:$M$25,MATCH('Line&amp;Pheonix'!N4058,Rate!$A$4:$A$25,0),MATCH('Line&amp;Pheonix'!L4058,Rate!$B$3:$M$3,0))*O4058*0.8,INDEX(Rate!$B$4:$M$25,MATCH('Line&amp;Pheonix'!N4058,Rate!$A$4:$A$25,0),MATCH('Line&amp;Pheonix'!L4058,Rate!$B$3:$M$3,0))*O4058)),"")</f>
        <v/>
      </c>
      <c r="T4058" s="42" t="str">
        <f t="shared" si="196"/>
        <v/>
      </c>
    </row>
    <row r="4059" spans="16:20">
      <c r="P4059" s="41" t="str">
        <f t="shared" si="194"/>
        <v/>
      </c>
      <c r="Q4059" s="41" t="str">
        <f t="shared" si="195"/>
        <v/>
      </c>
      <c r="R4059" s="41" t="str">
        <f>IFERROR(IF(K4059="handling and wharfage",SUM(P4059:Q4059),IF(OR(K4059="tank",K4059="car",K4059="boat"),INDEX(Rate!$B$4:$M$25,MATCH('Line&amp;Pheonix'!N4059,Rate!$A$4:$A$25,0),MATCH('Line&amp;Pheonix'!L4059,Rate!$B$3:$M$3,0))*O4059*0.8,INDEX(Rate!$B$4:$M$25,MATCH('Line&amp;Pheonix'!N4059,Rate!$A$4:$A$25,0),MATCH('Line&amp;Pheonix'!L4059,Rate!$B$3:$M$3,0))*O4059)),"")</f>
        <v/>
      </c>
      <c r="T4059" s="42" t="str">
        <f t="shared" si="196"/>
        <v/>
      </c>
    </row>
    <row r="4060" spans="16:20">
      <c r="P4060" s="41" t="str">
        <f t="shared" si="194"/>
        <v/>
      </c>
      <c r="Q4060" s="41" t="str">
        <f t="shared" si="195"/>
        <v/>
      </c>
      <c r="R4060" s="41" t="str">
        <f>IFERROR(IF(K4060="handling and wharfage",SUM(P4060:Q4060),IF(OR(K4060="tank",K4060="car",K4060="boat"),INDEX(Rate!$B$4:$M$25,MATCH('Line&amp;Pheonix'!N4060,Rate!$A$4:$A$25,0),MATCH('Line&amp;Pheonix'!L4060,Rate!$B$3:$M$3,0))*O4060*0.8,INDEX(Rate!$B$4:$M$25,MATCH('Line&amp;Pheonix'!N4060,Rate!$A$4:$A$25,0),MATCH('Line&amp;Pheonix'!L4060,Rate!$B$3:$M$3,0))*O4060)),"")</f>
        <v/>
      </c>
      <c r="T4060" s="42" t="str">
        <f t="shared" si="196"/>
        <v/>
      </c>
    </row>
    <row r="4061" spans="16:20">
      <c r="P4061" s="41" t="str">
        <f t="shared" si="194"/>
        <v/>
      </c>
      <c r="Q4061" s="41" t="str">
        <f t="shared" si="195"/>
        <v/>
      </c>
      <c r="R4061" s="41" t="str">
        <f>IFERROR(IF(K4061="handling and wharfage",SUM(P4061:Q4061),IF(OR(K4061="tank",K4061="car",K4061="boat"),INDEX(Rate!$B$4:$M$25,MATCH('Line&amp;Pheonix'!N4061,Rate!$A$4:$A$25,0),MATCH('Line&amp;Pheonix'!L4061,Rate!$B$3:$M$3,0))*O4061*0.8,INDEX(Rate!$B$4:$M$25,MATCH('Line&amp;Pheonix'!N4061,Rate!$A$4:$A$25,0),MATCH('Line&amp;Pheonix'!L4061,Rate!$B$3:$M$3,0))*O4061)),"")</f>
        <v/>
      </c>
      <c r="T4061" s="42" t="str">
        <f t="shared" si="196"/>
        <v/>
      </c>
    </row>
    <row r="4062" spans="16:20">
      <c r="P4062" s="41" t="str">
        <f t="shared" si="194"/>
        <v/>
      </c>
      <c r="Q4062" s="41" t="str">
        <f t="shared" si="195"/>
        <v/>
      </c>
      <c r="R4062" s="41" t="str">
        <f>IFERROR(IF(K4062="handling and wharfage",SUM(P4062:Q4062),IF(OR(K4062="tank",K4062="car",K4062="boat"),INDEX(Rate!$B$4:$M$25,MATCH('Line&amp;Pheonix'!N4062,Rate!$A$4:$A$25,0),MATCH('Line&amp;Pheonix'!L4062,Rate!$B$3:$M$3,0))*O4062*0.8,INDEX(Rate!$B$4:$M$25,MATCH('Line&amp;Pheonix'!N4062,Rate!$A$4:$A$25,0),MATCH('Line&amp;Pheonix'!L4062,Rate!$B$3:$M$3,0))*O4062)),"")</f>
        <v/>
      </c>
      <c r="T4062" s="42" t="str">
        <f t="shared" si="196"/>
        <v/>
      </c>
    </row>
    <row r="4063" spans="16:20">
      <c r="P4063" s="41" t="str">
        <f t="shared" si="194"/>
        <v/>
      </c>
      <c r="Q4063" s="41" t="str">
        <f t="shared" si="195"/>
        <v/>
      </c>
      <c r="R4063" s="41" t="str">
        <f>IFERROR(IF(K4063="handling and wharfage",SUM(P4063:Q4063),IF(OR(K4063="tank",K4063="car",K4063="boat"),INDEX(Rate!$B$4:$M$25,MATCH('Line&amp;Pheonix'!N4063,Rate!$A$4:$A$25,0),MATCH('Line&amp;Pheonix'!L4063,Rate!$B$3:$M$3,0))*O4063*0.8,INDEX(Rate!$B$4:$M$25,MATCH('Line&amp;Pheonix'!N4063,Rate!$A$4:$A$25,0),MATCH('Line&amp;Pheonix'!L4063,Rate!$B$3:$M$3,0))*O4063)),"")</f>
        <v/>
      </c>
      <c r="T4063" s="42" t="str">
        <f t="shared" si="196"/>
        <v/>
      </c>
    </row>
    <row r="4064" spans="16:20">
      <c r="P4064" s="41" t="str">
        <f t="shared" si="194"/>
        <v/>
      </c>
      <c r="Q4064" s="41" t="str">
        <f t="shared" si="195"/>
        <v/>
      </c>
      <c r="R4064" s="41" t="str">
        <f>IFERROR(IF(K4064="handling and wharfage",SUM(P4064:Q4064),IF(OR(K4064="tank",K4064="car",K4064="boat"),INDEX(Rate!$B$4:$M$25,MATCH('Line&amp;Pheonix'!N4064,Rate!$A$4:$A$25,0),MATCH('Line&amp;Pheonix'!L4064,Rate!$B$3:$M$3,0))*O4064*0.8,INDEX(Rate!$B$4:$M$25,MATCH('Line&amp;Pheonix'!N4064,Rate!$A$4:$A$25,0),MATCH('Line&amp;Pheonix'!L4064,Rate!$B$3:$M$3,0))*O4064)),"")</f>
        <v/>
      </c>
      <c r="T4064" s="42" t="str">
        <f t="shared" si="196"/>
        <v/>
      </c>
    </row>
    <row r="4065" spans="16:20">
      <c r="P4065" s="41" t="str">
        <f t="shared" si="194"/>
        <v/>
      </c>
      <c r="Q4065" s="41" t="str">
        <f t="shared" si="195"/>
        <v/>
      </c>
      <c r="R4065" s="41" t="str">
        <f>IFERROR(IF(K4065="handling and wharfage",SUM(P4065:Q4065),IF(OR(K4065="tank",K4065="car",K4065="boat"),INDEX(Rate!$B$4:$M$25,MATCH('Line&amp;Pheonix'!N4065,Rate!$A$4:$A$25,0),MATCH('Line&amp;Pheonix'!L4065,Rate!$B$3:$M$3,0))*O4065*0.8,INDEX(Rate!$B$4:$M$25,MATCH('Line&amp;Pheonix'!N4065,Rate!$A$4:$A$25,0),MATCH('Line&amp;Pheonix'!L4065,Rate!$B$3:$M$3,0))*O4065)),"")</f>
        <v/>
      </c>
      <c r="T4065" s="42" t="str">
        <f t="shared" si="196"/>
        <v/>
      </c>
    </row>
    <row r="4066" spans="16:20">
      <c r="P4066" s="41" t="str">
        <f t="shared" si="194"/>
        <v/>
      </c>
      <c r="Q4066" s="41" t="str">
        <f t="shared" si="195"/>
        <v/>
      </c>
      <c r="R4066" s="41" t="str">
        <f>IFERROR(IF(K4066="handling and wharfage",SUM(P4066:Q4066),IF(OR(K4066="tank",K4066="car",K4066="boat"),INDEX(Rate!$B$4:$M$25,MATCH('Line&amp;Pheonix'!N4066,Rate!$A$4:$A$25,0),MATCH('Line&amp;Pheonix'!L4066,Rate!$B$3:$M$3,0))*O4066*0.8,INDEX(Rate!$B$4:$M$25,MATCH('Line&amp;Pheonix'!N4066,Rate!$A$4:$A$25,0),MATCH('Line&amp;Pheonix'!L4066,Rate!$B$3:$M$3,0))*O4066)),"")</f>
        <v/>
      </c>
      <c r="T4066" s="42" t="str">
        <f t="shared" si="196"/>
        <v/>
      </c>
    </row>
    <row r="4067" spans="16:20">
      <c r="P4067" s="41" t="str">
        <f t="shared" si="194"/>
        <v/>
      </c>
      <c r="Q4067" s="41" t="str">
        <f t="shared" si="195"/>
        <v/>
      </c>
      <c r="R4067" s="41" t="str">
        <f>IFERROR(IF(K4067="handling and wharfage",SUM(P4067:Q4067),IF(OR(K4067="tank",K4067="car",K4067="boat"),INDEX(Rate!$B$4:$M$25,MATCH('Line&amp;Pheonix'!N4067,Rate!$A$4:$A$25,0),MATCH('Line&amp;Pheonix'!L4067,Rate!$B$3:$M$3,0))*O4067*0.8,INDEX(Rate!$B$4:$M$25,MATCH('Line&amp;Pheonix'!N4067,Rate!$A$4:$A$25,0),MATCH('Line&amp;Pheonix'!L4067,Rate!$B$3:$M$3,0))*O4067)),"")</f>
        <v/>
      </c>
      <c r="T4067" s="42" t="str">
        <f t="shared" si="196"/>
        <v/>
      </c>
    </row>
    <row r="4068" spans="16:20">
      <c r="P4068" s="41" t="str">
        <f t="shared" si="194"/>
        <v/>
      </c>
      <c r="Q4068" s="41" t="str">
        <f t="shared" si="195"/>
        <v/>
      </c>
      <c r="R4068" s="41" t="str">
        <f>IFERROR(IF(K4068="handling and wharfage",SUM(P4068:Q4068),IF(OR(K4068="tank",K4068="car",K4068="boat"),INDEX(Rate!$B$4:$M$25,MATCH('Line&amp;Pheonix'!N4068,Rate!$A$4:$A$25,0),MATCH('Line&amp;Pheonix'!L4068,Rate!$B$3:$M$3,0))*O4068*0.8,INDEX(Rate!$B$4:$M$25,MATCH('Line&amp;Pheonix'!N4068,Rate!$A$4:$A$25,0),MATCH('Line&amp;Pheonix'!L4068,Rate!$B$3:$M$3,0))*O4068)),"")</f>
        <v/>
      </c>
      <c r="T4068" s="42" t="str">
        <f t="shared" si="196"/>
        <v/>
      </c>
    </row>
    <row r="4069" spans="16:20">
      <c r="P4069" s="41" t="str">
        <f t="shared" si="194"/>
        <v/>
      </c>
      <c r="Q4069" s="41" t="str">
        <f t="shared" si="195"/>
        <v/>
      </c>
      <c r="R4069" s="41" t="str">
        <f>IFERROR(IF(K4069="handling and wharfage",SUM(P4069:Q4069),IF(OR(K4069="tank",K4069="car",K4069="boat"),INDEX(Rate!$B$4:$M$25,MATCH('Line&amp;Pheonix'!N4069,Rate!$A$4:$A$25,0),MATCH('Line&amp;Pheonix'!L4069,Rate!$B$3:$M$3,0))*O4069*0.8,INDEX(Rate!$B$4:$M$25,MATCH('Line&amp;Pheonix'!N4069,Rate!$A$4:$A$25,0),MATCH('Line&amp;Pheonix'!L4069,Rate!$B$3:$M$3,0))*O4069)),"")</f>
        <v/>
      </c>
      <c r="T4069" s="42" t="str">
        <f t="shared" si="196"/>
        <v/>
      </c>
    </row>
    <row r="4070" spans="16:20">
      <c r="P4070" s="41" t="str">
        <f t="shared" si="194"/>
        <v/>
      </c>
      <c r="Q4070" s="41" t="str">
        <f t="shared" si="195"/>
        <v/>
      </c>
      <c r="R4070" s="41" t="str">
        <f>IFERROR(IF(K4070="handling and wharfage",SUM(P4070:Q4070),IF(OR(K4070="tank",K4070="car",K4070="boat"),INDEX(Rate!$B$4:$M$25,MATCH('Line&amp;Pheonix'!N4070,Rate!$A$4:$A$25,0),MATCH('Line&amp;Pheonix'!L4070,Rate!$B$3:$M$3,0))*O4070*0.8,INDEX(Rate!$B$4:$M$25,MATCH('Line&amp;Pheonix'!N4070,Rate!$A$4:$A$25,0),MATCH('Line&amp;Pheonix'!L4070,Rate!$B$3:$M$3,0))*O4070)),"")</f>
        <v/>
      </c>
      <c r="T4070" s="42" t="str">
        <f t="shared" si="196"/>
        <v/>
      </c>
    </row>
    <row r="4071" spans="16:20">
      <c r="P4071" s="41" t="str">
        <f t="shared" si="194"/>
        <v/>
      </c>
      <c r="Q4071" s="41" t="str">
        <f t="shared" si="195"/>
        <v/>
      </c>
      <c r="R4071" s="41" t="str">
        <f>IFERROR(IF(K4071="handling and wharfage",SUM(P4071:Q4071),IF(OR(K4071="tank",K4071="car",K4071="boat"),INDEX(Rate!$B$4:$M$25,MATCH('Line&amp;Pheonix'!N4071,Rate!$A$4:$A$25,0),MATCH('Line&amp;Pheonix'!L4071,Rate!$B$3:$M$3,0))*O4071*0.8,INDEX(Rate!$B$4:$M$25,MATCH('Line&amp;Pheonix'!N4071,Rate!$A$4:$A$25,0),MATCH('Line&amp;Pheonix'!L4071,Rate!$B$3:$M$3,0))*O4071)),"")</f>
        <v/>
      </c>
      <c r="T4071" s="42" t="str">
        <f t="shared" si="196"/>
        <v/>
      </c>
    </row>
    <row r="4072" spans="16:20">
      <c r="P4072" s="41" t="str">
        <f t="shared" si="194"/>
        <v/>
      </c>
      <c r="Q4072" s="41" t="str">
        <f t="shared" si="195"/>
        <v/>
      </c>
      <c r="R4072" s="41" t="str">
        <f>IFERROR(IF(K4072="handling and wharfage",SUM(P4072:Q4072),IF(OR(K4072="tank",K4072="car",K4072="boat"),INDEX(Rate!$B$4:$M$25,MATCH('Line&amp;Pheonix'!N4072,Rate!$A$4:$A$25,0),MATCH('Line&amp;Pheonix'!L4072,Rate!$B$3:$M$3,0))*O4072*0.8,INDEX(Rate!$B$4:$M$25,MATCH('Line&amp;Pheonix'!N4072,Rate!$A$4:$A$25,0),MATCH('Line&amp;Pheonix'!L4072,Rate!$B$3:$M$3,0))*O4072)),"")</f>
        <v/>
      </c>
      <c r="T4072" s="42" t="str">
        <f t="shared" si="196"/>
        <v/>
      </c>
    </row>
    <row r="4073" spans="16:20">
      <c r="P4073" s="41" t="str">
        <f t="shared" si="194"/>
        <v/>
      </c>
      <c r="Q4073" s="41" t="str">
        <f t="shared" si="195"/>
        <v/>
      </c>
      <c r="R4073" s="41" t="str">
        <f>IFERROR(IF(K4073="handling and wharfage",SUM(P4073:Q4073),IF(OR(K4073="tank",K4073="car",K4073="boat"),INDEX(Rate!$B$4:$M$25,MATCH('Line&amp;Pheonix'!N4073,Rate!$A$4:$A$25,0),MATCH('Line&amp;Pheonix'!L4073,Rate!$B$3:$M$3,0))*O4073*0.8,INDEX(Rate!$B$4:$M$25,MATCH('Line&amp;Pheonix'!N4073,Rate!$A$4:$A$25,0),MATCH('Line&amp;Pheonix'!L4073,Rate!$B$3:$M$3,0))*O4073)),"")</f>
        <v/>
      </c>
      <c r="T4073" s="42" t="str">
        <f t="shared" si="196"/>
        <v/>
      </c>
    </row>
    <row r="4074" spans="16:20">
      <c r="P4074" s="41" t="str">
        <f t="shared" si="194"/>
        <v/>
      </c>
      <c r="Q4074" s="41" t="str">
        <f t="shared" si="195"/>
        <v/>
      </c>
      <c r="R4074" s="41" t="str">
        <f>IFERROR(IF(K4074="handling and wharfage",SUM(P4074:Q4074),IF(OR(K4074="tank",K4074="car",K4074="boat"),INDEX(Rate!$B$4:$M$25,MATCH('Line&amp;Pheonix'!N4074,Rate!$A$4:$A$25,0),MATCH('Line&amp;Pheonix'!L4074,Rate!$B$3:$M$3,0))*O4074*0.8,INDEX(Rate!$B$4:$M$25,MATCH('Line&amp;Pheonix'!N4074,Rate!$A$4:$A$25,0),MATCH('Line&amp;Pheonix'!L4074,Rate!$B$3:$M$3,0))*O4074)),"")</f>
        <v/>
      </c>
      <c r="T4074" s="42" t="str">
        <f t="shared" si="196"/>
        <v/>
      </c>
    </row>
    <row r="4075" spans="16:20">
      <c r="P4075" s="41" t="str">
        <f t="shared" si="194"/>
        <v/>
      </c>
      <c r="Q4075" s="41" t="str">
        <f t="shared" si="195"/>
        <v/>
      </c>
      <c r="R4075" s="41" t="str">
        <f>IFERROR(IF(K4075="handling and wharfage",SUM(P4075:Q4075),IF(OR(K4075="tank",K4075="car",K4075="boat"),INDEX(Rate!$B$4:$M$25,MATCH('Line&amp;Pheonix'!N4075,Rate!$A$4:$A$25,0),MATCH('Line&amp;Pheonix'!L4075,Rate!$B$3:$M$3,0))*O4075*0.8,INDEX(Rate!$B$4:$M$25,MATCH('Line&amp;Pheonix'!N4075,Rate!$A$4:$A$25,0),MATCH('Line&amp;Pheonix'!L4075,Rate!$B$3:$M$3,0))*O4075)),"")</f>
        <v/>
      </c>
      <c r="T4075" s="42" t="str">
        <f t="shared" si="196"/>
        <v/>
      </c>
    </row>
    <row r="4076" spans="16:20">
      <c r="P4076" s="41" t="str">
        <f t="shared" si="194"/>
        <v/>
      </c>
      <c r="Q4076" s="41" t="str">
        <f t="shared" si="195"/>
        <v/>
      </c>
      <c r="R4076" s="41" t="str">
        <f>IFERROR(IF(K4076="handling and wharfage",SUM(P4076:Q4076),IF(OR(K4076="tank",K4076="car",K4076="boat"),INDEX(Rate!$B$4:$M$25,MATCH('Line&amp;Pheonix'!N4076,Rate!$A$4:$A$25,0),MATCH('Line&amp;Pheonix'!L4076,Rate!$B$3:$M$3,0))*O4076*0.8,INDEX(Rate!$B$4:$M$25,MATCH('Line&amp;Pheonix'!N4076,Rate!$A$4:$A$25,0),MATCH('Line&amp;Pheonix'!L4076,Rate!$B$3:$M$3,0))*O4076)),"")</f>
        <v/>
      </c>
      <c r="T4076" s="42" t="str">
        <f t="shared" si="196"/>
        <v/>
      </c>
    </row>
    <row r="4077" spans="16:20">
      <c r="P4077" s="41" t="str">
        <f t="shared" si="194"/>
        <v/>
      </c>
      <c r="Q4077" s="41" t="str">
        <f t="shared" si="195"/>
        <v/>
      </c>
      <c r="R4077" s="41" t="str">
        <f>IFERROR(IF(K4077="handling and wharfage",SUM(P4077:Q4077),IF(OR(K4077="tank",K4077="car",K4077="boat"),INDEX(Rate!$B$4:$M$25,MATCH('Line&amp;Pheonix'!N4077,Rate!$A$4:$A$25,0),MATCH('Line&amp;Pheonix'!L4077,Rate!$B$3:$M$3,0))*O4077*0.8,INDEX(Rate!$B$4:$M$25,MATCH('Line&amp;Pheonix'!N4077,Rate!$A$4:$A$25,0),MATCH('Line&amp;Pheonix'!L4077,Rate!$B$3:$M$3,0))*O4077)),"")</f>
        <v/>
      </c>
      <c r="T4077" s="42" t="str">
        <f t="shared" si="196"/>
        <v/>
      </c>
    </row>
    <row r="4078" spans="16:20">
      <c r="P4078" s="41" t="str">
        <f t="shared" si="194"/>
        <v/>
      </c>
      <c r="Q4078" s="41" t="str">
        <f t="shared" si="195"/>
        <v/>
      </c>
      <c r="R4078" s="41" t="str">
        <f>IFERROR(IF(K4078="handling and wharfage",SUM(P4078:Q4078),IF(OR(K4078="tank",K4078="car",K4078="boat"),INDEX(Rate!$B$4:$M$25,MATCH('Line&amp;Pheonix'!N4078,Rate!$A$4:$A$25,0),MATCH('Line&amp;Pheonix'!L4078,Rate!$B$3:$M$3,0))*O4078*0.8,INDEX(Rate!$B$4:$M$25,MATCH('Line&amp;Pheonix'!N4078,Rate!$A$4:$A$25,0),MATCH('Line&amp;Pheonix'!L4078,Rate!$B$3:$M$3,0))*O4078)),"")</f>
        <v/>
      </c>
      <c r="T4078" s="42" t="str">
        <f t="shared" si="196"/>
        <v/>
      </c>
    </row>
    <row r="4079" spans="16:20">
      <c r="P4079" s="41" t="str">
        <f t="shared" si="194"/>
        <v/>
      </c>
      <c r="Q4079" s="41" t="str">
        <f t="shared" si="195"/>
        <v/>
      </c>
      <c r="R4079" s="41" t="str">
        <f>IFERROR(IF(K4079="handling and wharfage",SUM(P4079:Q4079),IF(OR(K4079="tank",K4079="car",K4079="boat"),INDEX(Rate!$B$4:$M$25,MATCH('Line&amp;Pheonix'!N4079,Rate!$A$4:$A$25,0),MATCH('Line&amp;Pheonix'!L4079,Rate!$B$3:$M$3,0))*O4079*0.8,INDEX(Rate!$B$4:$M$25,MATCH('Line&amp;Pheonix'!N4079,Rate!$A$4:$A$25,0),MATCH('Line&amp;Pheonix'!L4079,Rate!$B$3:$M$3,0))*O4079)),"")</f>
        <v/>
      </c>
      <c r="T4079" s="42" t="str">
        <f t="shared" si="196"/>
        <v/>
      </c>
    </row>
    <row r="4080" spans="16:20">
      <c r="P4080" s="41" t="str">
        <f t="shared" si="194"/>
        <v/>
      </c>
      <c r="Q4080" s="41" t="str">
        <f t="shared" si="195"/>
        <v/>
      </c>
      <c r="R4080" s="41" t="str">
        <f>IFERROR(IF(K4080="handling and wharfage",SUM(P4080:Q4080),IF(OR(K4080="tank",K4080="car",K4080="boat"),INDEX(Rate!$B$4:$M$25,MATCH('Line&amp;Pheonix'!N4080,Rate!$A$4:$A$25,0),MATCH('Line&amp;Pheonix'!L4080,Rate!$B$3:$M$3,0))*O4080*0.8,INDEX(Rate!$B$4:$M$25,MATCH('Line&amp;Pheonix'!N4080,Rate!$A$4:$A$25,0),MATCH('Line&amp;Pheonix'!L4080,Rate!$B$3:$M$3,0))*O4080)),"")</f>
        <v/>
      </c>
      <c r="T4080" s="42" t="str">
        <f t="shared" si="196"/>
        <v/>
      </c>
    </row>
    <row r="4081" spans="16:20">
      <c r="P4081" s="41" t="str">
        <f t="shared" si="194"/>
        <v/>
      </c>
      <c r="Q4081" s="41" t="str">
        <f t="shared" si="195"/>
        <v/>
      </c>
      <c r="R4081" s="41" t="str">
        <f>IFERROR(IF(K4081="handling and wharfage",SUM(P4081:Q4081),IF(OR(K4081="tank",K4081="car",K4081="boat"),INDEX(Rate!$B$4:$M$25,MATCH('Line&amp;Pheonix'!N4081,Rate!$A$4:$A$25,0),MATCH('Line&amp;Pheonix'!L4081,Rate!$B$3:$M$3,0))*O4081*0.8,INDEX(Rate!$B$4:$M$25,MATCH('Line&amp;Pheonix'!N4081,Rate!$A$4:$A$25,0),MATCH('Line&amp;Pheonix'!L4081,Rate!$B$3:$M$3,0))*O4081)),"")</f>
        <v/>
      </c>
      <c r="T4081" s="42" t="str">
        <f t="shared" si="196"/>
        <v/>
      </c>
    </row>
    <row r="4082" spans="16:20">
      <c r="P4082" s="41" t="str">
        <f t="shared" ref="P4082:P4117" si="197">IF(OR(K4082="handling and wharfage",K4082="rau handling and wharfage"),O4082*42.1,"")</f>
        <v/>
      </c>
      <c r="Q4082" s="41" t="str">
        <f t="shared" ref="Q4082:Q4117" si="198">IF(K4082&lt;&gt;"handling and wharfage","",O4082*3.5)</f>
        <v/>
      </c>
      <c r="R4082" s="41" t="str">
        <f>IFERROR(IF(K4082="handling and wharfage",SUM(P4082:Q4082),IF(OR(K4082="tank",K4082="car",K4082="boat"),INDEX(Rate!$B$4:$M$25,MATCH('Line&amp;Pheonix'!N4082,Rate!$A$4:$A$25,0),MATCH('Line&amp;Pheonix'!L4082,Rate!$B$3:$M$3,0))*O4082*0.8,INDEX(Rate!$B$4:$M$25,MATCH('Line&amp;Pheonix'!N4082,Rate!$A$4:$A$25,0),MATCH('Line&amp;Pheonix'!L4082,Rate!$B$3:$M$3,0))*O4082)),"")</f>
        <v/>
      </c>
      <c r="T4082" s="42" t="str">
        <f t="shared" ref="T4082:T4117" si="199">IF(ISBLANK(K4082),"",IF(K4082&lt;&gt;"handling and wharfage","F0070000061A","E31180000331"))</f>
        <v/>
      </c>
    </row>
    <row r="4083" spans="16:20">
      <c r="P4083" s="41" t="str">
        <f t="shared" si="197"/>
        <v/>
      </c>
      <c r="Q4083" s="41" t="str">
        <f t="shared" si="198"/>
        <v/>
      </c>
      <c r="R4083" s="41" t="str">
        <f>IFERROR(IF(K4083="handling and wharfage",SUM(P4083:Q4083),IF(OR(K4083="tank",K4083="car",K4083="boat"),INDEX(Rate!$B$4:$M$25,MATCH('Line&amp;Pheonix'!N4083,Rate!$A$4:$A$25,0),MATCH('Line&amp;Pheonix'!L4083,Rate!$B$3:$M$3,0))*O4083*0.8,INDEX(Rate!$B$4:$M$25,MATCH('Line&amp;Pheonix'!N4083,Rate!$A$4:$A$25,0),MATCH('Line&amp;Pheonix'!L4083,Rate!$B$3:$M$3,0))*O4083)),"")</f>
        <v/>
      </c>
      <c r="T4083" s="42" t="str">
        <f t="shared" si="199"/>
        <v/>
      </c>
    </row>
    <row r="4084" spans="16:20">
      <c r="P4084" s="41" t="str">
        <f t="shared" si="197"/>
        <v/>
      </c>
      <c r="Q4084" s="41" t="str">
        <f t="shared" si="198"/>
        <v/>
      </c>
      <c r="R4084" s="41" t="str">
        <f>IFERROR(IF(K4084="handling and wharfage",SUM(P4084:Q4084),IF(OR(K4084="tank",K4084="car",K4084="boat"),INDEX(Rate!$B$4:$M$25,MATCH('Line&amp;Pheonix'!N4084,Rate!$A$4:$A$25,0),MATCH('Line&amp;Pheonix'!L4084,Rate!$B$3:$M$3,0))*O4084*0.8,INDEX(Rate!$B$4:$M$25,MATCH('Line&amp;Pheonix'!N4084,Rate!$A$4:$A$25,0),MATCH('Line&amp;Pheonix'!L4084,Rate!$B$3:$M$3,0))*O4084)),"")</f>
        <v/>
      </c>
      <c r="T4084" s="42" t="str">
        <f t="shared" si="199"/>
        <v/>
      </c>
    </row>
    <row r="4085" spans="16:20">
      <c r="P4085" s="41" t="str">
        <f t="shared" si="197"/>
        <v/>
      </c>
      <c r="Q4085" s="41" t="str">
        <f t="shared" si="198"/>
        <v/>
      </c>
      <c r="R4085" s="41" t="str">
        <f>IFERROR(IF(K4085="handling and wharfage",SUM(P4085:Q4085),IF(OR(K4085="tank",K4085="car",K4085="boat"),INDEX(Rate!$B$4:$M$25,MATCH('Line&amp;Pheonix'!N4085,Rate!$A$4:$A$25,0),MATCH('Line&amp;Pheonix'!L4085,Rate!$B$3:$M$3,0))*O4085*0.8,INDEX(Rate!$B$4:$M$25,MATCH('Line&amp;Pheonix'!N4085,Rate!$A$4:$A$25,0),MATCH('Line&amp;Pheonix'!L4085,Rate!$B$3:$M$3,0))*O4085)),"")</f>
        <v/>
      </c>
      <c r="T4085" s="42" t="str">
        <f t="shared" si="199"/>
        <v/>
      </c>
    </row>
    <row r="4086" spans="16:20">
      <c r="P4086" s="41" t="str">
        <f t="shared" si="197"/>
        <v/>
      </c>
      <c r="Q4086" s="41" t="str">
        <f t="shared" si="198"/>
        <v/>
      </c>
      <c r="R4086" s="41" t="str">
        <f>IFERROR(IF(K4086="handling and wharfage",SUM(P4086:Q4086),IF(OR(K4086="tank",K4086="car",K4086="boat"),INDEX(Rate!$B$4:$M$25,MATCH('Line&amp;Pheonix'!N4086,Rate!$A$4:$A$25,0),MATCH('Line&amp;Pheonix'!L4086,Rate!$B$3:$M$3,0))*O4086*0.8,INDEX(Rate!$B$4:$M$25,MATCH('Line&amp;Pheonix'!N4086,Rate!$A$4:$A$25,0),MATCH('Line&amp;Pheonix'!L4086,Rate!$B$3:$M$3,0))*O4086)),"")</f>
        <v/>
      </c>
      <c r="T4086" s="42" t="str">
        <f t="shared" si="199"/>
        <v/>
      </c>
    </row>
    <row r="4087" spans="16:20">
      <c r="P4087" s="41" t="str">
        <f t="shared" si="197"/>
        <v/>
      </c>
      <c r="Q4087" s="41" t="str">
        <f t="shared" si="198"/>
        <v/>
      </c>
      <c r="R4087" s="41" t="str">
        <f>IFERROR(IF(K4087="handling and wharfage",SUM(P4087:Q4087),IF(OR(K4087="tank",K4087="car",K4087="boat"),INDEX(Rate!$B$4:$M$25,MATCH('Line&amp;Pheonix'!N4087,Rate!$A$4:$A$25,0),MATCH('Line&amp;Pheonix'!L4087,Rate!$B$3:$M$3,0))*O4087*0.8,INDEX(Rate!$B$4:$M$25,MATCH('Line&amp;Pheonix'!N4087,Rate!$A$4:$A$25,0),MATCH('Line&amp;Pheonix'!L4087,Rate!$B$3:$M$3,0))*O4087)),"")</f>
        <v/>
      </c>
      <c r="T4087" s="42" t="str">
        <f t="shared" si="199"/>
        <v/>
      </c>
    </row>
    <row r="4088" spans="16:20">
      <c r="P4088" s="41" t="str">
        <f t="shared" si="197"/>
        <v/>
      </c>
      <c r="Q4088" s="41" t="str">
        <f t="shared" si="198"/>
        <v/>
      </c>
      <c r="R4088" s="41" t="str">
        <f>IFERROR(IF(K4088="handling and wharfage",SUM(P4088:Q4088),IF(OR(K4088="tank",K4088="car",K4088="boat"),INDEX(Rate!$B$4:$M$25,MATCH('Line&amp;Pheonix'!N4088,Rate!$A$4:$A$25,0),MATCH('Line&amp;Pheonix'!L4088,Rate!$B$3:$M$3,0))*O4088*0.8,INDEX(Rate!$B$4:$M$25,MATCH('Line&amp;Pheonix'!N4088,Rate!$A$4:$A$25,0),MATCH('Line&amp;Pheonix'!L4088,Rate!$B$3:$M$3,0))*O4088)),"")</f>
        <v/>
      </c>
      <c r="T4088" s="42" t="str">
        <f t="shared" si="199"/>
        <v/>
      </c>
    </row>
    <row r="4089" spans="16:20">
      <c r="P4089" s="41" t="str">
        <f t="shared" si="197"/>
        <v/>
      </c>
      <c r="Q4089" s="41" t="str">
        <f t="shared" si="198"/>
        <v/>
      </c>
      <c r="R4089" s="41" t="str">
        <f>IFERROR(IF(K4089="handling and wharfage",SUM(P4089:Q4089),IF(OR(K4089="tank",K4089="car",K4089="boat"),INDEX(Rate!$B$4:$M$25,MATCH('Line&amp;Pheonix'!N4089,Rate!$A$4:$A$25,0),MATCH('Line&amp;Pheonix'!L4089,Rate!$B$3:$M$3,0))*O4089*0.8,INDEX(Rate!$B$4:$M$25,MATCH('Line&amp;Pheonix'!N4089,Rate!$A$4:$A$25,0),MATCH('Line&amp;Pheonix'!L4089,Rate!$B$3:$M$3,0))*O4089)),"")</f>
        <v/>
      </c>
      <c r="T4089" s="42" t="str">
        <f t="shared" si="199"/>
        <v/>
      </c>
    </row>
    <row r="4090" spans="16:20">
      <c r="P4090" s="41" t="str">
        <f t="shared" si="197"/>
        <v/>
      </c>
      <c r="Q4090" s="41" t="str">
        <f t="shared" si="198"/>
        <v/>
      </c>
      <c r="R4090" s="41" t="str">
        <f>IFERROR(IF(K4090="handling and wharfage",SUM(P4090:Q4090),IF(OR(K4090="tank",K4090="car",K4090="boat"),INDEX(Rate!$B$4:$M$25,MATCH('Line&amp;Pheonix'!N4090,Rate!$A$4:$A$25,0),MATCH('Line&amp;Pheonix'!L4090,Rate!$B$3:$M$3,0))*O4090*0.8,INDEX(Rate!$B$4:$M$25,MATCH('Line&amp;Pheonix'!N4090,Rate!$A$4:$A$25,0),MATCH('Line&amp;Pheonix'!L4090,Rate!$B$3:$M$3,0))*O4090)),"")</f>
        <v/>
      </c>
      <c r="T4090" s="42" t="str">
        <f t="shared" si="199"/>
        <v/>
      </c>
    </row>
    <row r="4091" spans="16:20">
      <c r="P4091" s="41" t="str">
        <f t="shared" si="197"/>
        <v/>
      </c>
      <c r="Q4091" s="41" t="str">
        <f t="shared" si="198"/>
        <v/>
      </c>
      <c r="R4091" s="41" t="str">
        <f>IFERROR(IF(K4091="handling and wharfage",SUM(P4091:Q4091),IF(OR(K4091="tank",K4091="car",K4091="boat"),INDEX(Rate!$B$4:$M$25,MATCH('Line&amp;Pheonix'!N4091,Rate!$A$4:$A$25,0),MATCH('Line&amp;Pheonix'!L4091,Rate!$B$3:$M$3,0))*O4091*0.8,INDEX(Rate!$B$4:$M$25,MATCH('Line&amp;Pheonix'!N4091,Rate!$A$4:$A$25,0),MATCH('Line&amp;Pheonix'!L4091,Rate!$B$3:$M$3,0))*O4091)),"")</f>
        <v/>
      </c>
      <c r="T4091" s="42" t="str">
        <f t="shared" si="199"/>
        <v/>
      </c>
    </row>
    <row r="4092" spans="16:20">
      <c r="P4092" s="41" t="str">
        <f t="shared" si="197"/>
        <v/>
      </c>
      <c r="Q4092" s="41" t="str">
        <f t="shared" si="198"/>
        <v/>
      </c>
      <c r="R4092" s="41" t="str">
        <f>IFERROR(IF(K4092="handling and wharfage",SUM(P4092:Q4092),IF(OR(K4092="tank",K4092="car",K4092="boat"),INDEX(Rate!$B$4:$M$25,MATCH('Line&amp;Pheonix'!N4092,Rate!$A$4:$A$25,0),MATCH('Line&amp;Pheonix'!L4092,Rate!$B$3:$M$3,0))*O4092*0.8,INDEX(Rate!$B$4:$M$25,MATCH('Line&amp;Pheonix'!N4092,Rate!$A$4:$A$25,0),MATCH('Line&amp;Pheonix'!L4092,Rate!$B$3:$M$3,0))*O4092)),"")</f>
        <v/>
      </c>
      <c r="T4092" s="42" t="str">
        <f t="shared" si="199"/>
        <v/>
      </c>
    </row>
    <row r="4093" spans="16:20">
      <c r="P4093" s="41" t="str">
        <f t="shared" si="197"/>
        <v/>
      </c>
      <c r="Q4093" s="41" t="str">
        <f t="shared" si="198"/>
        <v/>
      </c>
      <c r="R4093" s="41" t="str">
        <f>IFERROR(IF(K4093="handling and wharfage",SUM(P4093:Q4093),IF(OR(K4093="tank",K4093="car",K4093="boat"),INDEX(Rate!$B$4:$M$25,MATCH('Line&amp;Pheonix'!N4093,Rate!$A$4:$A$25,0),MATCH('Line&amp;Pheonix'!L4093,Rate!$B$3:$M$3,0))*O4093*0.8,INDEX(Rate!$B$4:$M$25,MATCH('Line&amp;Pheonix'!N4093,Rate!$A$4:$A$25,0),MATCH('Line&amp;Pheonix'!L4093,Rate!$B$3:$M$3,0))*O4093)),"")</f>
        <v/>
      </c>
      <c r="T4093" s="42" t="str">
        <f t="shared" si="199"/>
        <v/>
      </c>
    </row>
    <row r="4094" spans="16:20">
      <c r="P4094" s="41" t="str">
        <f t="shared" si="197"/>
        <v/>
      </c>
      <c r="Q4094" s="41" t="str">
        <f t="shared" si="198"/>
        <v/>
      </c>
      <c r="R4094" s="41" t="str">
        <f>IFERROR(IF(K4094="handling and wharfage",SUM(P4094:Q4094),IF(OR(K4094="tank",K4094="car",K4094="boat"),INDEX(Rate!$B$4:$M$25,MATCH('Line&amp;Pheonix'!N4094,Rate!$A$4:$A$25,0),MATCH('Line&amp;Pheonix'!L4094,Rate!$B$3:$M$3,0))*O4094*0.8,INDEX(Rate!$B$4:$M$25,MATCH('Line&amp;Pheonix'!N4094,Rate!$A$4:$A$25,0),MATCH('Line&amp;Pheonix'!L4094,Rate!$B$3:$M$3,0))*O4094)),"")</f>
        <v/>
      </c>
      <c r="T4094" s="42" t="str">
        <f t="shared" si="199"/>
        <v/>
      </c>
    </row>
    <row r="4095" spans="16:20">
      <c r="P4095" s="41" t="str">
        <f t="shared" si="197"/>
        <v/>
      </c>
      <c r="Q4095" s="41" t="str">
        <f t="shared" si="198"/>
        <v/>
      </c>
      <c r="R4095" s="41" t="str">
        <f>IFERROR(IF(K4095="handling and wharfage",SUM(P4095:Q4095),IF(OR(K4095="tank",K4095="car",K4095="boat"),INDEX(Rate!$B$4:$M$25,MATCH('Line&amp;Pheonix'!N4095,Rate!$A$4:$A$25,0),MATCH('Line&amp;Pheonix'!L4095,Rate!$B$3:$M$3,0))*O4095*0.8,INDEX(Rate!$B$4:$M$25,MATCH('Line&amp;Pheonix'!N4095,Rate!$A$4:$A$25,0),MATCH('Line&amp;Pheonix'!L4095,Rate!$B$3:$M$3,0))*O4095)),"")</f>
        <v/>
      </c>
      <c r="T4095" s="42" t="str">
        <f t="shared" si="199"/>
        <v/>
      </c>
    </row>
    <row r="4096" spans="16:20">
      <c r="P4096" s="41" t="str">
        <f t="shared" si="197"/>
        <v/>
      </c>
      <c r="Q4096" s="41" t="str">
        <f t="shared" si="198"/>
        <v/>
      </c>
      <c r="R4096" s="41" t="str">
        <f>IFERROR(IF(K4096="handling and wharfage",SUM(P4096:Q4096),IF(OR(K4096="tank",K4096="car",K4096="boat"),INDEX(Rate!$B$4:$M$25,MATCH('Line&amp;Pheonix'!N4096,Rate!$A$4:$A$25,0),MATCH('Line&amp;Pheonix'!L4096,Rate!$B$3:$M$3,0))*O4096*0.8,INDEX(Rate!$B$4:$M$25,MATCH('Line&amp;Pheonix'!N4096,Rate!$A$4:$A$25,0),MATCH('Line&amp;Pheonix'!L4096,Rate!$B$3:$M$3,0))*O4096)),"")</f>
        <v/>
      </c>
      <c r="T4096" s="42" t="str">
        <f t="shared" si="199"/>
        <v/>
      </c>
    </row>
    <row r="4097" spans="16:20">
      <c r="P4097" s="41" t="str">
        <f t="shared" si="197"/>
        <v/>
      </c>
      <c r="Q4097" s="41" t="str">
        <f t="shared" si="198"/>
        <v/>
      </c>
      <c r="R4097" s="41" t="str">
        <f>IFERROR(IF(K4097="handling and wharfage",SUM(P4097:Q4097),IF(OR(K4097="tank",K4097="car",K4097="boat"),INDEX(Rate!$B$4:$M$25,MATCH('Line&amp;Pheonix'!N4097,Rate!$A$4:$A$25,0),MATCH('Line&amp;Pheonix'!L4097,Rate!$B$3:$M$3,0))*O4097*0.8,INDEX(Rate!$B$4:$M$25,MATCH('Line&amp;Pheonix'!N4097,Rate!$A$4:$A$25,0),MATCH('Line&amp;Pheonix'!L4097,Rate!$B$3:$M$3,0))*O4097)),"")</f>
        <v/>
      </c>
      <c r="T4097" s="42" t="str">
        <f t="shared" si="199"/>
        <v/>
      </c>
    </row>
    <row r="4098" spans="16:20">
      <c r="P4098" s="41" t="str">
        <f t="shared" si="197"/>
        <v/>
      </c>
      <c r="Q4098" s="41" t="str">
        <f t="shared" si="198"/>
        <v/>
      </c>
      <c r="R4098" s="41" t="str">
        <f>IFERROR(IF(K4098="handling and wharfage",SUM(P4098:Q4098),IF(OR(K4098="tank",K4098="car",K4098="boat"),INDEX(Rate!$B$4:$M$25,MATCH('Line&amp;Pheonix'!N4098,Rate!$A$4:$A$25,0),MATCH('Line&amp;Pheonix'!L4098,Rate!$B$3:$M$3,0))*O4098*0.8,INDEX(Rate!$B$4:$M$25,MATCH('Line&amp;Pheonix'!N4098,Rate!$A$4:$A$25,0),MATCH('Line&amp;Pheonix'!L4098,Rate!$B$3:$M$3,0))*O4098)),"")</f>
        <v/>
      </c>
      <c r="T4098" s="42" t="str">
        <f t="shared" si="199"/>
        <v/>
      </c>
    </row>
    <row r="4099" spans="16:20">
      <c r="P4099" s="41" t="str">
        <f t="shared" si="197"/>
        <v/>
      </c>
      <c r="Q4099" s="41" t="str">
        <f t="shared" si="198"/>
        <v/>
      </c>
      <c r="R4099" s="41" t="str">
        <f>IFERROR(IF(K4099="handling and wharfage",SUM(P4099:Q4099),IF(OR(K4099="tank",K4099="car",K4099="boat"),INDEX(Rate!$B$4:$M$25,MATCH('Line&amp;Pheonix'!N4099,Rate!$A$4:$A$25,0),MATCH('Line&amp;Pheonix'!L4099,Rate!$B$3:$M$3,0))*O4099*0.8,INDEX(Rate!$B$4:$M$25,MATCH('Line&amp;Pheonix'!N4099,Rate!$A$4:$A$25,0),MATCH('Line&amp;Pheonix'!L4099,Rate!$B$3:$M$3,0))*O4099)),"")</f>
        <v/>
      </c>
      <c r="T4099" s="42" t="str">
        <f t="shared" si="199"/>
        <v/>
      </c>
    </row>
    <row r="4100" spans="16:20">
      <c r="P4100" s="41" t="str">
        <f t="shared" si="197"/>
        <v/>
      </c>
      <c r="Q4100" s="41" t="str">
        <f t="shared" si="198"/>
        <v/>
      </c>
      <c r="R4100" s="41" t="str">
        <f>IFERROR(IF(K4100="handling and wharfage",SUM(P4100:Q4100),IF(OR(K4100="tank",K4100="car",K4100="boat"),INDEX(Rate!$B$4:$M$25,MATCH('Line&amp;Pheonix'!N4100,Rate!$A$4:$A$25,0),MATCH('Line&amp;Pheonix'!L4100,Rate!$B$3:$M$3,0))*O4100*0.8,INDEX(Rate!$B$4:$M$25,MATCH('Line&amp;Pheonix'!N4100,Rate!$A$4:$A$25,0),MATCH('Line&amp;Pheonix'!L4100,Rate!$B$3:$M$3,0))*O4100)),"")</f>
        <v/>
      </c>
      <c r="T4100" s="42" t="str">
        <f t="shared" si="199"/>
        <v/>
      </c>
    </row>
    <row r="4101" spans="16:20">
      <c r="P4101" s="41" t="str">
        <f t="shared" si="197"/>
        <v/>
      </c>
      <c r="Q4101" s="41" t="str">
        <f t="shared" si="198"/>
        <v/>
      </c>
      <c r="R4101" s="41" t="str">
        <f>IFERROR(IF(K4101="handling and wharfage",SUM(P4101:Q4101),IF(OR(K4101="tank",K4101="car",K4101="boat"),INDEX(Rate!$B$4:$M$25,MATCH('Line&amp;Pheonix'!N4101,Rate!$A$4:$A$25,0),MATCH('Line&amp;Pheonix'!L4101,Rate!$B$3:$M$3,0))*O4101*0.8,INDEX(Rate!$B$4:$M$25,MATCH('Line&amp;Pheonix'!N4101,Rate!$A$4:$A$25,0),MATCH('Line&amp;Pheonix'!L4101,Rate!$B$3:$M$3,0))*O4101)),"")</f>
        <v/>
      </c>
      <c r="T4101" s="42" t="str">
        <f t="shared" si="199"/>
        <v/>
      </c>
    </row>
    <row r="4102" spans="16:20">
      <c r="P4102" s="41" t="str">
        <f t="shared" si="197"/>
        <v/>
      </c>
      <c r="Q4102" s="41" t="str">
        <f t="shared" si="198"/>
        <v/>
      </c>
      <c r="R4102" s="41" t="str">
        <f>IFERROR(IF(K4102="handling and wharfage",SUM(P4102:Q4102),IF(OR(K4102="tank",K4102="car",K4102="boat"),INDEX(Rate!$B$4:$M$25,MATCH('Line&amp;Pheonix'!N4102,Rate!$A$4:$A$25,0),MATCH('Line&amp;Pheonix'!L4102,Rate!$B$3:$M$3,0))*O4102*0.8,INDEX(Rate!$B$4:$M$25,MATCH('Line&amp;Pheonix'!N4102,Rate!$A$4:$A$25,0),MATCH('Line&amp;Pheonix'!L4102,Rate!$B$3:$M$3,0))*O4102)),"")</f>
        <v/>
      </c>
      <c r="T4102" s="42" t="str">
        <f t="shared" si="199"/>
        <v/>
      </c>
    </row>
    <row r="4103" spans="16:20">
      <c r="P4103" s="41" t="str">
        <f t="shared" si="197"/>
        <v/>
      </c>
      <c r="Q4103" s="41" t="str">
        <f t="shared" si="198"/>
        <v/>
      </c>
      <c r="R4103" s="41" t="str">
        <f>IFERROR(IF(K4103="handling and wharfage",SUM(P4103:Q4103),IF(OR(K4103="tank",K4103="car",K4103="boat"),INDEX(Rate!$B$4:$M$25,MATCH('Line&amp;Pheonix'!N4103,Rate!$A$4:$A$25,0),MATCH('Line&amp;Pheonix'!L4103,Rate!$B$3:$M$3,0))*O4103*0.8,INDEX(Rate!$B$4:$M$25,MATCH('Line&amp;Pheonix'!N4103,Rate!$A$4:$A$25,0),MATCH('Line&amp;Pheonix'!L4103,Rate!$B$3:$M$3,0))*O4103)),"")</f>
        <v/>
      </c>
      <c r="T4103" s="42" t="str">
        <f t="shared" si="199"/>
        <v/>
      </c>
    </row>
    <row r="4104" spans="16:20">
      <c r="P4104" s="41" t="str">
        <f t="shared" si="197"/>
        <v/>
      </c>
      <c r="Q4104" s="41" t="str">
        <f t="shared" si="198"/>
        <v/>
      </c>
      <c r="R4104" s="41" t="str">
        <f>IFERROR(IF(K4104="handling and wharfage",SUM(P4104:Q4104),IF(OR(K4104="tank",K4104="car",K4104="boat"),INDEX(Rate!$B$4:$M$25,MATCH('Line&amp;Pheonix'!N4104,Rate!$A$4:$A$25,0),MATCH('Line&amp;Pheonix'!L4104,Rate!$B$3:$M$3,0))*O4104*0.8,INDEX(Rate!$B$4:$M$25,MATCH('Line&amp;Pheonix'!N4104,Rate!$A$4:$A$25,0),MATCH('Line&amp;Pheonix'!L4104,Rate!$B$3:$M$3,0))*O4104)),"")</f>
        <v/>
      </c>
      <c r="T4104" s="42" t="str">
        <f t="shared" si="199"/>
        <v/>
      </c>
    </row>
    <row r="4105" spans="16:20">
      <c r="P4105" s="41" t="str">
        <f t="shared" si="197"/>
        <v/>
      </c>
      <c r="Q4105" s="41" t="str">
        <f t="shared" si="198"/>
        <v/>
      </c>
      <c r="R4105" s="41" t="str">
        <f>IFERROR(IF(K4105="handling and wharfage",SUM(P4105:Q4105),IF(OR(K4105="tank",K4105="car",K4105="boat"),INDEX(Rate!$B$4:$M$25,MATCH('Line&amp;Pheonix'!N4105,Rate!$A$4:$A$25,0),MATCH('Line&amp;Pheonix'!L4105,Rate!$B$3:$M$3,0))*O4105*0.8,INDEX(Rate!$B$4:$M$25,MATCH('Line&amp;Pheonix'!N4105,Rate!$A$4:$A$25,0),MATCH('Line&amp;Pheonix'!L4105,Rate!$B$3:$M$3,0))*O4105)),"")</f>
        <v/>
      </c>
      <c r="T4105" s="42" t="str">
        <f t="shared" si="199"/>
        <v/>
      </c>
    </row>
    <row r="4106" spans="16:20">
      <c r="P4106" s="41" t="str">
        <f t="shared" si="197"/>
        <v/>
      </c>
      <c r="Q4106" s="41" t="str">
        <f t="shared" si="198"/>
        <v/>
      </c>
      <c r="R4106" s="41" t="str">
        <f>IFERROR(IF(K4106="handling and wharfage",SUM(P4106:Q4106),IF(OR(K4106="tank",K4106="car",K4106="boat"),INDEX(Rate!$B$4:$M$25,MATCH('Line&amp;Pheonix'!N4106,Rate!$A$4:$A$25,0),MATCH('Line&amp;Pheonix'!L4106,Rate!$B$3:$M$3,0))*O4106*0.8,INDEX(Rate!$B$4:$M$25,MATCH('Line&amp;Pheonix'!N4106,Rate!$A$4:$A$25,0),MATCH('Line&amp;Pheonix'!L4106,Rate!$B$3:$M$3,0))*O4106)),"")</f>
        <v/>
      </c>
      <c r="T4106" s="42" t="str">
        <f t="shared" si="199"/>
        <v/>
      </c>
    </row>
    <row r="4107" spans="16:20">
      <c r="P4107" s="41" t="str">
        <f t="shared" si="197"/>
        <v/>
      </c>
      <c r="Q4107" s="41" t="str">
        <f t="shared" si="198"/>
        <v/>
      </c>
      <c r="R4107" s="41" t="str">
        <f>IFERROR(IF(K4107="handling and wharfage",SUM(P4107:Q4107),IF(OR(K4107="tank",K4107="car",K4107="boat"),INDEX(Rate!$B$4:$M$25,MATCH('Line&amp;Pheonix'!N4107,Rate!$A$4:$A$25,0),MATCH('Line&amp;Pheonix'!L4107,Rate!$B$3:$M$3,0))*O4107*0.8,INDEX(Rate!$B$4:$M$25,MATCH('Line&amp;Pheonix'!N4107,Rate!$A$4:$A$25,0),MATCH('Line&amp;Pheonix'!L4107,Rate!$B$3:$M$3,0))*O4107)),"")</f>
        <v/>
      </c>
      <c r="T4107" s="42" t="str">
        <f t="shared" si="199"/>
        <v/>
      </c>
    </row>
    <row r="4108" spans="16:20">
      <c r="P4108" s="41" t="str">
        <f t="shared" si="197"/>
        <v/>
      </c>
      <c r="Q4108" s="41" t="str">
        <f t="shared" si="198"/>
        <v/>
      </c>
      <c r="R4108" s="41" t="str">
        <f>IFERROR(IF(K4108="handling and wharfage",SUM(P4108:Q4108),IF(OR(K4108="tank",K4108="car",K4108="boat"),INDEX(Rate!$B$4:$M$25,MATCH('Line&amp;Pheonix'!N4108,Rate!$A$4:$A$25,0),MATCH('Line&amp;Pheonix'!L4108,Rate!$B$3:$M$3,0))*O4108*0.8,INDEX(Rate!$B$4:$M$25,MATCH('Line&amp;Pheonix'!N4108,Rate!$A$4:$A$25,0),MATCH('Line&amp;Pheonix'!L4108,Rate!$B$3:$M$3,0))*O4108)),"")</f>
        <v/>
      </c>
      <c r="T4108" s="42" t="str">
        <f t="shared" si="199"/>
        <v/>
      </c>
    </row>
    <row r="4109" spans="16:20">
      <c r="P4109" s="41" t="str">
        <f t="shared" si="197"/>
        <v/>
      </c>
      <c r="Q4109" s="41" t="str">
        <f t="shared" si="198"/>
        <v/>
      </c>
      <c r="R4109" s="41" t="str">
        <f>IFERROR(IF(K4109="handling and wharfage",SUM(P4109:Q4109),IF(OR(K4109="tank",K4109="car",K4109="boat"),INDEX(Rate!$B$4:$M$25,MATCH('Line&amp;Pheonix'!N4109,Rate!$A$4:$A$25,0),MATCH('Line&amp;Pheonix'!L4109,Rate!$B$3:$M$3,0))*O4109*0.8,INDEX(Rate!$B$4:$M$25,MATCH('Line&amp;Pheonix'!N4109,Rate!$A$4:$A$25,0),MATCH('Line&amp;Pheonix'!L4109,Rate!$B$3:$M$3,0))*O4109)),"")</f>
        <v/>
      </c>
      <c r="T4109" s="42" t="str">
        <f t="shared" si="199"/>
        <v/>
      </c>
    </row>
    <row r="4110" spans="16:20">
      <c r="P4110" s="41" t="str">
        <f t="shared" si="197"/>
        <v/>
      </c>
      <c r="Q4110" s="41" t="str">
        <f t="shared" si="198"/>
        <v/>
      </c>
      <c r="R4110" s="41" t="str">
        <f>IFERROR(IF(K4110="handling and wharfage",SUM(P4110:Q4110),IF(OR(K4110="tank",K4110="car",K4110="boat"),INDEX(Rate!$B$4:$M$25,MATCH('Line&amp;Pheonix'!N4110,Rate!$A$4:$A$25,0),MATCH('Line&amp;Pheonix'!L4110,Rate!$B$3:$M$3,0))*O4110*0.8,INDEX(Rate!$B$4:$M$25,MATCH('Line&amp;Pheonix'!N4110,Rate!$A$4:$A$25,0),MATCH('Line&amp;Pheonix'!L4110,Rate!$B$3:$M$3,0))*O4110)),"")</f>
        <v/>
      </c>
      <c r="T4110" s="42" t="str">
        <f t="shared" si="199"/>
        <v/>
      </c>
    </row>
    <row r="4111" spans="16:20">
      <c r="P4111" s="41" t="str">
        <f t="shared" si="197"/>
        <v/>
      </c>
      <c r="Q4111" s="41" t="str">
        <f t="shared" si="198"/>
        <v/>
      </c>
      <c r="R4111" s="41" t="str">
        <f>IFERROR(IF(K4111="handling and wharfage",SUM(P4111:Q4111),IF(OR(K4111="tank",K4111="car",K4111="boat"),INDEX(Rate!$B$4:$M$25,MATCH('Line&amp;Pheonix'!N4111,Rate!$A$4:$A$25,0),MATCH('Line&amp;Pheonix'!L4111,Rate!$B$3:$M$3,0))*O4111*0.8,INDEX(Rate!$B$4:$M$25,MATCH('Line&amp;Pheonix'!N4111,Rate!$A$4:$A$25,0),MATCH('Line&amp;Pheonix'!L4111,Rate!$B$3:$M$3,0))*O4111)),"")</f>
        <v/>
      </c>
      <c r="T4111" s="42" t="str">
        <f t="shared" si="199"/>
        <v/>
      </c>
    </row>
    <row r="4112" spans="16:20">
      <c r="P4112" s="41" t="str">
        <f t="shared" si="197"/>
        <v/>
      </c>
      <c r="Q4112" s="41" t="str">
        <f t="shared" si="198"/>
        <v/>
      </c>
      <c r="R4112" s="41" t="str">
        <f>IFERROR(IF(K4112="handling and wharfage",SUM(P4112:Q4112),IF(OR(K4112="tank",K4112="car",K4112="boat"),INDEX(Rate!$B$4:$M$25,MATCH('Line&amp;Pheonix'!N4112,Rate!$A$4:$A$25,0),MATCH('Line&amp;Pheonix'!L4112,Rate!$B$3:$M$3,0))*O4112*0.8,INDEX(Rate!$B$4:$M$25,MATCH('Line&amp;Pheonix'!N4112,Rate!$A$4:$A$25,0),MATCH('Line&amp;Pheonix'!L4112,Rate!$B$3:$M$3,0))*O4112)),"")</f>
        <v/>
      </c>
      <c r="T4112" s="42" t="str">
        <f t="shared" si="199"/>
        <v/>
      </c>
    </row>
    <row r="4113" spans="16:20">
      <c r="P4113" s="41" t="str">
        <f t="shared" si="197"/>
        <v/>
      </c>
      <c r="Q4113" s="41" t="str">
        <f t="shared" si="198"/>
        <v/>
      </c>
      <c r="R4113" s="41" t="str">
        <f>IFERROR(IF(K4113="handling and wharfage",SUM(P4113:Q4113),IF(OR(K4113="tank",K4113="car",K4113="boat"),INDEX(Rate!$B$4:$M$25,MATCH('Line&amp;Pheonix'!N4113,Rate!$A$4:$A$25,0),MATCH('Line&amp;Pheonix'!L4113,Rate!$B$3:$M$3,0))*O4113*0.8,INDEX(Rate!$B$4:$M$25,MATCH('Line&amp;Pheonix'!N4113,Rate!$A$4:$A$25,0),MATCH('Line&amp;Pheonix'!L4113,Rate!$B$3:$M$3,0))*O4113)),"")</f>
        <v/>
      </c>
      <c r="T4113" s="42" t="str">
        <f t="shared" si="199"/>
        <v/>
      </c>
    </row>
    <row r="4114" spans="16:20">
      <c r="P4114" s="41" t="str">
        <f t="shared" si="197"/>
        <v/>
      </c>
      <c r="Q4114" s="41" t="str">
        <f t="shared" si="198"/>
        <v/>
      </c>
      <c r="R4114" s="41" t="str">
        <f>IFERROR(IF(K4114="handling and wharfage",SUM(P4114:Q4114),IF(OR(K4114="tank",K4114="car",K4114="boat"),INDEX(Rate!$B$4:$M$25,MATCH('Line&amp;Pheonix'!N4114,Rate!$A$4:$A$25,0),MATCH('Line&amp;Pheonix'!L4114,Rate!$B$3:$M$3,0))*O4114*0.8,INDEX(Rate!$B$4:$M$25,MATCH('Line&amp;Pheonix'!N4114,Rate!$A$4:$A$25,0),MATCH('Line&amp;Pheonix'!L4114,Rate!$B$3:$M$3,0))*O4114)),"")</f>
        <v/>
      </c>
      <c r="T4114" s="42" t="str">
        <f t="shared" si="199"/>
        <v/>
      </c>
    </row>
    <row r="4115" spans="16:20">
      <c r="P4115" s="41" t="str">
        <f t="shared" si="197"/>
        <v/>
      </c>
      <c r="Q4115" s="41" t="str">
        <f t="shared" si="198"/>
        <v/>
      </c>
      <c r="R4115" s="41" t="str">
        <f>IFERROR(IF(K4115="handling and wharfage",SUM(P4115:Q4115),IF(OR(K4115="tank",K4115="car",K4115="boat"),INDEX(Rate!$B$4:$M$25,MATCH('Line&amp;Pheonix'!N4115,Rate!$A$4:$A$25,0),MATCH('Line&amp;Pheonix'!L4115,Rate!$B$3:$M$3,0))*O4115*0.8,INDEX(Rate!$B$4:$M$25,MATCH('Line&amp;Pheonix'!N4115,Rate!$A$4:$A$25,0),MATCH('Line&amp;Pheonix'!L4115,Rate!$B$3:$M$3,0))*O4115)),"")</f>
        <v/>
      </c>
      <c r="T4115" s="42" t="str">
        <f t="shared" si="199"/>
        <v/>
      </c>
    </row>
    <row r="4116" spans="16:20">
      <c r="P4116" s="41" t="str">
        <f t="shared" si="197"/>
        <v/>
      </c>
      <c r="Q4116" s="41" t="str">
        <f t="shared" si="198"/>
        <v/>
      </c>
      <c r="R4116" s="41" t="str">
        <f>IFERROR(IF(K4116="handling and wharfage",SUM(P4116:Q4116),IF(OR(K4116="tank",K4116="car",K4116="boat"),INDEX(Rate!$B$4:$M$25,MATCH('Line&amp;Pheonix'!N4116,Rate!$A$4:$A$25,0),MATCH('Line&amp;Pheonix'!L4116,Rate!$B$3:$M$3,0))*O4116*0.8,INDEX(Rate!$B$4:$M$25,MATCH('Line&amp;Pheonix'!N4116,Rate!$A$4:$A$25,0),MATCH('Line&amp;Pheonix'!L4116,Rate!$B$3:$M$3,0))*O4116)),"")</f>
        <v/>
      </c>
      <c r="T4116" s="42" t="str">
        <f t="shared" si="199"/>
        <v/>
      </c>
    </row>
    <row r="4117" spans="16:20">
      <c r="P4117" s="41" t="str">
        <f t="shared" si="197"/>
        <v/>
      </c>
      <c r="Q4117" s="41" t="str">
        <f t="shared" si="198"/>
        <v/>
      </c>
      <c r="R4117" s="41" t="str">
        <f>IFERROR(IF(K4117="handling and wharfage",SUM(P4117:Q4117),IF(OR(K4117="tank",K4117="car",K4117="boat"),INDEX(Rate!$B$4:$M$25,MATCH('Line&amp;Pheonix'!N4117,Rate!$A$4:$A$25,0),MATCH('Line&amp;Pheonix'!L4117,Rate!$B$3:$M$3,0))*O4117*0.8,INDEX(Rate!$B$4:$M$25,MATCH('Line&amp;Pheonix'!N4117,Rate!$A$4:$A$25,0),MATCH('Line&amp;Pheonix'!L4117,Rate!$B$3:$M$3,0))*O4117)),"")</f>
        <v/>
      </c>
      <c r="T4117" s="42" t="str">
        <f t="shared" si="199"/>
        <v/>
      </c>
    </row>
  </sheetData>
  <sheetProtection algorithmName="SHA-512" hashValue="N63j5y+RxXxkaACA5VeU6aeEvJFDXYYKouFD0y06oKcJHeT8nxsXVPiEXPmSr59O7JOhWoG17AqGRi3eSwGxWA==" saltValue="DSdLlbXSeEYjs15vKAlE3g==" spinCount="100000" sheet="1" objects="1" scenarios="1"/>
  <autoFilter ref="A1:X4117"/>
  <pageMargins left="0.699305555555556" right="0.699305555555556" top="0.75" bottom="0.75" header="0.3" footer="0.3"/>
  <pageSetup paperSize="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S57"/>
  <sheetViews>
    <sheetView workbookViewId="0">
      <selection activeCell="I3" sqref="I3"/>
    </sheetView>
  </sheetViews>
  <sheetFormatPr defaultColWidth="9" defaultRowHeight="14"/>
  <cols>
    <col min="1" max="1" width="30.859375" customWidth="1"/>
    <col min="2" max="2" width="10.4296875" customWidth="1"/>
    <col min="3" max="3" width="11.4296875" customWidth="1"/>
    <col min="4" max="4" width="13.7109375" customWidth="1"/>
    <col min="5" max="5" width="17.7109375" customWidth="1"/>
    <col min="6" max="6" width="15.859375" customWidth="1"/>
    <col min="7" max="7" width="8.7109375" customWidth="1"/>
    <col min="8" max="8" width="19.140625" customWidth="1"/>
    <col min="9" max="9" width="20.2890625" customWidth="1"/>
    <col min="10" max="10" width="12.140625" customWidth="1"/>
    <col min="11" max="11" width="20.2890625" customWidth="1"/>
    <col min="12" max="12" width="10.4296875" customWidth="1"/>
    <col min="13" max="13" width="9.2890625" customWidth="1"/>
    <col min="14" max="14" width="11" customWidth="1"/>
    <col min="15" max="15" width="10.5703125" customWidth="1"/>
  </cols>
  <sheetData>
    <row r="1" ht="17.6" spans="1:13">
      <c r="A1" s="1" t="s">
        <v>103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17.6" spans="1:13">
      <c r="A2" s="2" t="s">
        <v>104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15.2" spans="1:13">
      <c r="A3" s="3" t="s">
        <v>105</v>
      </c>
      <c r="B3" s="3" t="s">
        <v>59</v>
      </c>
      <c r="C3" s="3" t="s">
        <v>52</v>
      </c>
      <c r="D3" s="3" t="s">
        <v>42</v>
      </c>
      <c r="E3" s="3" t="s">
        <v>106</v>
      </c>
      <c r="F3" s="3" t="s">
        <v>107</v>
      </c>
      <c r="G3" s="3" t="s">
        <v>108</v>
      </c>
      <c r="H3" s="3" t="s">
        <v>109</v>
      </c>
      <c r="I3" s="3" t="s">
        <v>110</v>
      </c>
      <c r="J3" s="3" t="s">
        <v>111</v>
      </c>
      <c r="K3" s="3" t="s">
        <v>112</v>
      </c>
      <c r="L3" s="26" t="s">
        <v>113</v>
      </c>
      <c r="M3" s="26" t="s">
        <v>114</v>
      </c>
    </row>
    <row r="4" ht="14.8" spans="1:15">
      <c r="A4" s="4" t="s">
        <v>115</v>
      </c>
      <c r="B4" s="5">
        <v>52</v>
      </c>
      <c r="C4" s="6">
        <v>41.6</v>
      </c>
      <c r="D4" s="7">
        <v>45.5</v>
      </c>
      <c r="E4" s="6">
        <v>5.2</v>
      </c>
      <c r="F4" s="6">
        <v>15.6</v>
      </c>
      <c r="G4" s="24">
        <v>11.6</v>
      </c>
      <c r="H4" s="25">
        <v>5.85</v>
      </c>
      <c r="I4" s="25">
        <v>23.4</v>
      </c>
      <c r="J4" s="27">
        <v>15.6</v>
      </c>
      <c r="K4" s="27">
        <v>3.9</v>
      </c>
      <c r="L4" s="28">
        <v>1.85</v>
      </c>
      <c r="M4" s="28">
        <v>3.4</v>
      </c>
      <c r="O4" s="35"/>
    </row>
    <row r="5" ht="14.8" spans="1:13">
      <c r="A5" s="4" t="s">
        <v>85</v>
      </c>
      <c r="B5" s="5">
        <v>65</v>
      </c>
      <c r="C5" s="6">
        <v>41.6</v>
      </c>
      <c r="D5" s="7">
        <v>45.5</v>
      </c>
      <c r="E5" s="6">
        <v>5.2</v>
      </c>
      <c r="F5" s="6">
        <v>15.6</v>
      </c>
      <c r="G5" s="24">
        <v>11.6</v>
      </c>
      <c r="H5" s="25">
        <v>5.85</v>
      </c>
      <c r="I5" s="25">
        <v>23.4</v>
      </c>
      <c r="J5" s="27">
        <v>15.6</v>
      </c>
      <c r="K5" s="27">
        <v>3.9</v>
      </c>
      <c r="L5" s="28">
        <v>1.85</v>
      </c>
      <c r="M5" s="28">
        <v>4.45</v>
      </c>
    </row>
    <row r="6" ht="14.8" spans="1:13">
      <c r="A6" s="4" t="s">
        <v>116</v>
      </c>
      <c r="B6" s="5">
        <v>65</v>
      </c>
      <c r="C6" s="6">
        <v>41.6</v>
      </c>
      <c r="D6" s="7">
        <v>45.5</v>
      </c>
      <c r="E6" s="6">
        <v>5.2</v>
      </c>
      <c r="F6" s="6">
        <v>15.6</v>
      </c>
      <c r="G6" s="24">
        <v>11.6</v>
      </c>
      <c r="H6" s="25">
        <v>5.85</v>
      </c>
      <c r="I6" s="25">
        <v>23.4</v>
      </c>
      <c r="J6" s="27">
        <v>15.6</v>
      </c>
      <c r="K6" s="27">
        <v>3.9</v>
      </c>
      <c r="L6" s="28">
        <v>1.85</v>
      </c>
      <c r="M6" s="28">
        <v>4.45</v>
      </c>
    </row>
    <row r="7" ht="14.8" spans="1:13">
      <c r="A7" s="4" t="s">
        <v>43</v>
      </c>
      <c r="B7" s="5">
        <v>91</v>
      </c>
      <c r="C7" s="6">
        <v>70.2</v>
      </c>
      <c r="D7" s="7">
        <v>63.7</v>
      </c>
      <c r="E7" s="6">
        <v>9.1</v>
      </c>
      <c r="F7" s="6">
        <v>9.1</v>
      </c>
      <c r="G7" s="24">
        <v>17.45</v>
      </c>
      <c r="H7" s="25">
        <v>9.1</v>
      </c>
      <c r="I7" s="25">
        <v>36.4</v>
      </c>
      <c r="J7" s="27">
        <v>23.4</v>
      </c>
      <c r="K7" s="27">
        <v>5.85</v>
      </c>
      <c r="L7" s="28">
        <v>3</v>
      </c>
      <c r="M7" s="28">
        <v>5.75</v>
      </c>
    </row>
    <row r="8" ht="14.8" spans="1:13">
      <c r="A8" s="4" t="s">
        <v>117</v>
      </c>
      <c r="B8" s="5">
        <v>96</v>
      </c>
      <c r="C8" s="6">
        <v>70.2</v>
      </c>
      <c r="D8" s="7">
        <v>63.7</v>
      </c>
      <c r="E8" s="6">
        <v>9.1</v>
      </c>
      <c r="F8" s="6">
        <v>9.1</v>
      </c>
      <c r="G8" s="24">
        <v>17.45</v>
      </c>
      <c r="H8" s="25">
        <v>9.1</v>
      </c>
      <c r="I8" s="25">
        <v>36.4</v>
      </c>
      <c r="J8" s="27">
        <v>23.4</v>
      </c>
      <c r="K8" s="27">
        <v>5.85</v>
      </c>
      <c r="L8" s="28">
        <v>3</v>
      </c>
      <c r="M8" s="28">
        <v>5.75</v>
      </c>
    </row>
    <row r="9" ht="14.8" spans="1:19">
      <c r="A9" s="4" t="s">
        <v>118</v>
      </c>
      <c r="B9" s="5">
        <v>171</v>
      </c>
      <c r="C9" s="6">
        <v>70.2</v>
      </c>
      <c r="D9" s="7">
        <v>63.7</v>
      </c>
      <c r="E9" s="6">
        <v>9.1</v>
      </c>
      <c r="F9" s="6">
        <v>9.1</v>
      </c>
      <c r="G9" s="24">
        <v>17.45</v>
      </c>
      <c r="H9" s="25">
        <v>9.1</v>
      </c>
      <c r="I9" s="25">
        <v>36.4</v>
      </c>
      <c r="J9" s="27">
        <v>23.4</v>
      </c>
      <c r="K9" s="27">
        <v>5.85</v>
      </c>
      <c r="L9" s="28">
        <v>3</v>
      </c>
      <c r="M9" s="28">
        <v>5.75</v>
      </c>
      <c r="N9" s="35"/>
      <c r="S9" t="s">
        <v>119</v>
      </c>
    </row>
    <row r="10" ht="14.8" spans="1:13">
      <c r="A10" s="4" t="s">
        <v>120</v>
      </c>
      <c r="B10" s="5">
        <v>91</v>
      </c>
      <c r="C10" s="6">
        <v>70.2</v>
      </c>
      <c r="D10" s="7">
        <v>63.7</v>
      </c>
      <c r="E10" s="6">
        <v>9.1</v>
      </c>
      <c r="F10" s="6">
        <v>9.1</v>
      </c>
      <c r="G10" s="24">
        <v>17.45</v>
      </c>
      <c r="H10" s="25">
        <v>9.1</v>
      </c>
      <c r="I10" s="25">
        <v>36.4</v>
      </c>
      <c r="J10" s="27">
        <v>23.4</v>
      </c>
      <c r="K10" s="27">
        <v>5.85</v>
      </c>
      <c r="L10" s="28">
        <v>3</v>
      </c>
      <c r="M10" s="28">
        <v>5.75</v>
      </c>
    </row>
    <row r="11" ht="14.8" spans="1:13">
      <c r="A11" s="4" t="s">
        <v>121</v>
      </c>
      <c r="B11" s="5">
        <v>78</v>
      </c>
      <c r="C11" s="6">
        <v>70.2</v>
      </c>
      <c r="D11" s="7">
        <v>63.7</v>
      </c>
      <c r="E11" s="6">
        <v>9.1</v>
      </c>
      <c r="F11" s="6">
        <v>9.1</v>
      </c>
      <c r="G11" s="24">
        <v>17.45</v>
      </c>
      <c r="H11" s="25">
        <v>9.1</v>
      </c>
      <c r="I11" s="25">
        <v>36.4</v>
      </c>
      <c r="J11" s="27">
        <v>23.4</v>
      </c>
      <c r="K11" s="27">
        <v>5.85</v>
      </c>
      <c r="L11" s="28">
        <v>3</v>
      </c>
      <c r="M11" s="28">
        <v>5.75</v>
      </c>
    </row>
    <row r="12" ht="14.8" spans="1:13">
      <c r="A12" s="4" t="s">
        <v>122</v>
      </c>
      <c r="B12" s="5">
        <v>123</v>
      </c>
      <c r="C12" s="6">
        <v>100.1</v>
      </c>
      <c r="D12" s="7">
        <v>96.2</v>
      </c>
      <c r="E12" s="6">
        <v>14.3</v>
      </c>
      <c r="F12" s="6">
        <v>32.5</v>
      </c>
      <c r="G12" s="24">
        <v>23.3</v>
      </c>
      <c r="H12" s="25">
        <v>12.025</v>
      </c>
      <c r="I12" s="25">
        <v>48.1</v>
      </c>
      <c r="J12" s="27">
        <v>32.5</v>
      </c>
      <c r="K12" s="27">
        <v>8.125</v>
      </c>
      <c r="L12" s="28">
        <v>3.9</v>
      </c>
      <c r="M12" s="28">
        <v>8.2</v>
      </c>
    </row>
    <row r="13" ht="14.8" spans="1:13">
      <c r="A13" s="4" t="s">
        <v>123</v>
      </c>
      <c r="B13" s="5">
        <v>124</v>
      </c>
      <c r="C13" s="6">
        <v>100.1</v>
      </c>
      <c r="D13" s="7">
        <v>96.2</v>
      </c>
      <c r="E13" s="6">
        <v>14.3</v>
      </c>
      <c r="F13" s="6">
        <v>32.5</v>
      </c>
      <c r="G13" s="24">
        <v>23.3</v>
      </c>
      <c r="H13" s="25">
        <v>12.025</v>
      </c>
      <c r="I13" s="25">
        <v>48.1</v>
      </c>
      <c r="J13" s="27">
        <v>32.5</v>
      </c>
      <c r="K13" s="27">
        <v>8.125</v>
      </c>
      <c r="L13" s="28">
        <v>3.9</v>
      </c>
      <c r="M13" s="28">
        <v>8.2</v>
      </c>
    </row>
    <row r="14" ht="14.8" spans="1:14">
      <c r="A14" s="4" t="s">
        <v>124</v>
      </c>
      <c r="B14" s="5">
        <v>111</v>
      </c>
      <c r="C14" s="6">
        <v>100.1</v>
      </c>
      <c r="D14" s="7">
        <v>96.2</v>
      </c>
      <c r="E14" s="6">
        <v>14.3</v>
      </c>
      <c r="F14" s="6">
        <v>32.5</v>
      </c>
      <c r="G14" s="24">
        <v>23.3</v>
      </c>
      <c r="H14" s="25">
        <v>12.025</v>
      </c>
      <c r="I14" s="25">
        <v>48.1</v>
      </c>
      <c r="J14" s="27">
        <v>32.5</v>
      </c>
      <c r="K14" s="27">
        <v>8.125</v>
      </c>
      <c r="L14" s="28">
        <v>3.9</v>
      </c>
      <c r="M14" s="28">
        <v>8.2</v>
      </c>
      <c r="N14" s="35"/>
    </row>
    <row r="15" ht="14.8" spans="1:13">
      <c r="A15" s="4" t="s">
        <v>91</v>
      </c>
      <c r="B15" s="5">
        <v>104</v>
      </c>
      <c r="C15" s="6">
        <v>100.1</v>
      </c>
      <c r="D15" s="7">
        <v>96.2</v>
      </c>
      <c r="E15" s="6">
        <v>14.3</v>
      </c>
      <c r="F15" s="6">
        <v>32.5</v>
      </c>
      <c r="G15" s="24">
        <v>23.3</v>
      </c>
      <c r="H15" s="25">
        <v>12.025</v>
      </c>
      <c r="I15" s="25">
        <v>48.1</v>
      </c>
      <c r="J15" s="27">
        <v>32.5</v>
      </c>
      <c r="K15" s="27">
        <v>8.125</v>
      </c>
      <c r="L15" s="28">
        <v>3.9</v>
      </c>
      <c r="M15" s="28">
        <v>8.2</v>
      </c>
    </row>
    <row r="16" ht="14.8" spans="1:13">
      <c r="A16" s="4" t="s">
        <v>125</v>
      </c>
      <c r="B16" s="5">
        <v>137</v>
      </c>
      <c r="C16" s="6">
        <v>130</v>
      </c>
      <c r="D16" s="7">
        <v>109.2</v>
      </c>
      <c r="E16" s="6">
        <v>20.8</v>
      </c>
      <c r="F16" s="6">
        <v>40.3</v>
      </c>
      <c r="G16" s="24">
        <v>29.15</v>
      </c>
      <c r="H16" s="25">
        <v>14.95</v>
      </c>
      <c r="I16" s="25">
        <v>59.8</v>
      </c>
      <c r="J16" s="27">
        <v>40.3</v>
      </c>
      <c r="K16" s="27">
        <v>10.075</v>
      </c>
      <c r="L16" s="28">
        <v>4.95</v>
      </c>
      <c r="M16" s="28">
        <v>10.3</v>
      </c>
    </row>
    <row r="17" ht="14.8" spans="1:13">
      <c r="A17" s="4" t="s">
        <v>126</v>
      </c>
      <c r="B17" s="5">
        <v>163</v>
      </c>
      <c r="C17" s="6">
        <v>130</v>
      </c>
      <c r="D17" s="7">
        <v>109.2</v>
      </c>
      <c r="E17" s="6">
        <v>20.8</v>
      </c>
      <c r="F17" s="6">
        <v>40.3</v>
      </c>
      <c r="G17" s="24">
        <v>29.15</v>
      </c>
      <c r="H17" s="25">
        <v>14.95</v>
      </c>
      <c r="I17" s="25">
        <v>59.8</v>
      </c>
      <c r="J17" s="27">
        <v>40.3</v>
      </c>
      <c r="K17" s="27">
        <v>10.075</v>
      </c>
      <c r="L17" s="28">
        <v>4.95</v>
      </c>
      <c r="M17" s="28">
        <v>10.3</v>
      </c>
    </row>
    <row r="18" ht="14.8" spans="1:13">
      <c r="A18" s="4" t="s">
        <v>60</v>
      </c>
      <c r="B18" s="5">
        <v>163</v>
      </c>
      <c r="C18" s="6">
        <v>130</v>
      </c>
      <c r="D18" s="7">
        <v>109.2</v>
      </c>
      <c r="E18" s="6">
        <v>20.8</v>
      </c>
      <c r="F18" s="6">
        <v>40.3</v>
      </c>
      <c r="G18" s="24">
        <v>29.15</v>
      </c>
      <c r="H18" s="25">
        <v>14.95</v>
      </c>
      <c r="I18" s="25">
        <v>59.8</v>
      </c>
      <c r="J18" s="27">
        <v>40.3</v>
      </c>
      <c r="K18" s="27">
        <v>10.075</v>
      </c>
      <c r="L18" s="28">
        <v>4.95</v>
      </c>
      <c r="M18" s="28">
        <v>10.3</v>
      </c>
    </row>
    <row r="19" ht="14.8" spans="1:13">
      <c r="A19" s="4" t="s">
        <v>53</v>
      </c>
      <c r="B19" s="5">
        <v>167</v>
      </c>
      <c r="C19" s="6">
        <v>141.7</v>
      </c>
      <c r="D19" s="7">
        <v>150.8</v>
      </c>
      <c r="E19" s="6">
        <v>22.75</v>
      </c>
      <c r="F19" s="6">
        <v>50.7</v>
      </c>
      <c r="G19" s="24">
        <v>36.4</v>
      </c>
      <c r="H19" s="25">
        <v>18.85</v>
      </c>
      <c r="I19" s="25">
        <v>75.4</v>
      </c>
      <c r="J19" s="27">
        <v>50.7</v>
      </c>
      <c r="K19" s="27">
        <v>12.675</v>
      </c>
      <c r="L19" s="28">
        <v>5.2</v>
      </c>
      <c r="M19" s="28">
        <v>11.7</v>
      </c>
    </row>
    <row r="20" ht="14.8" spans="1:13">
      <c r="A20" s="4" t="s">
        <v>127</v>
      </c>
      <c r="B20" s="5">
        <v>180</v>
      </c>
      <c r="C20" s="6">
        <v>141.7</v>
      </c>
      <c r="D20" s="7">
        <v>150.8</v>
      </c>
      <c r="E20" s="6">
        <v>22.75</v>
      </c>
      <c r="F20" s="6">
        <v>50.7</v>
      </c>
      <c r="G20" s="24">
        <v>36.4</v>
      </c>
      <c r="H20" s="25">
        <v>18.85</v>
      </c>
      <c r="I20" s="25">
        <v>75.4</v>
      </c>
      <c r="J20" s="27">
        <v>50.7</v>
      </c>
      <c r="K20" s="27">
        <v>12.675</v>
      </c>
      <c r="L20" s="28">
        <v>5.2</v>
      </c>
      <c r="M20" s="28">
        <v>11.7</v>
      </c>
    </row>
    <row r="21" ht="14.8" spans="1:13">
      <c r="A21" s="4" t="s">
        <v>128</v>
      </c>
      <c r="B21" s="5">
        <v>184</v>
      </c>
      <c r="C21" s="6">
        <v>141.7</v>
      </c>
      <c r="D21" s="7">
        <v>150.8</v>
      </c>
      <c r="E21" s="6">
        <v>22.75</v>
      </c>
      <c r="F21" s="6">
        <v>50.7</v>
      </c>
      <c r="G21" s="24">
        <v>36.4</v>
      </c>
      <c r="H21" s="25">
        <v>18.85</v>
      </c>
      <c r="I21" s="25">
        <v>75.4</v>
      </c>
      <c r="J21" s="27">
        <v>50.7</v>
      </c>
      <c r="K21" s="27">
        <v>12.675</v>
      </c>
      <c r="L21" s="28">
        <v>5.2</v>
      </c>
      <c r="M21" s="28">
        <v>11.7</v>
      </c>
    </row>
    <row r="22" ht="15.2" spans="1:14">
      <c r="A22" s="4" t="s">
        <v>129</v>
      </c>
      <c r="B22" s="5">
        <v>218</v>
      </c>
      <c r="C22" s="6">
        <v>236.6</v>
      </c>
      <c r="D22" s="7">
        <v>185.9</v>
      </c>
      <c r="E22" s="6">
        <v>29.9</v>
      </c>
      <c r="F22" s="6">
        <v>59.8</v>
      </c>
      <c r="G22" s="24">
        <v>43.7</v>
      </c>
      <c r="H22" s="25">
        <f>I22/4</f>
        <v>22.75</v>
      </c>
      <c r="I22" s="25">
        <v>91</v>
      </c>
      <c r="J22" s="27">
        <v>59.8</v>
      </c>
      <c r="K22" s="27">
        <f>J22/4</f>
        <v>14.95</v>
      </c>
      <c r="L22" s="28">
        <v>9.1</v>
      </c>
      <c r="M22" s="28">
        <v>16.9</v>
      </c>
      <c r="N22" s="36"/>
    </row>
    <row r="23" ht="15.2" spans="1:14">
      <c r="A23" s="4" t="s">
        <v>130</v>
      </c>
      <c r="B23" s="5">
        <v>218</v>
      </c>
      <c r="C23" s="6">
        <v>236.6</v>
      </c>
      <c r="D23" s="7">
        <v>185.9</v>
      </c>
      <c r="E23" s="6">
        <v>29.9</v>
      </c>
      <c r="F23" s="6">
        <v>59.8</v>
      </c>
      <c r="G23" s="24">
        <v>43.7</v>
      </c>
      <c r="H23" s="25">
        <f t="shared" ref="H23:H25" si="0">I23/4</f>
        <v>22.75</v>
      </c>
      <c r="I23" s="25">
        <v>91</v>
      </c>
      <c r="J23" s="27">
        <v>59.8</v>
      </c>
      <c r="K23" s="27">
        <f t="shared" ref="K23:K25" si="1">J23/4</f>
        <v>14.95</v>
      </c>
      <c r="L23" s="28">
        <v>9.1</v>
      </c>
      <c r="M23" s="28">
        <v>16.9</v>
      </c>
      <c r="N23" s="36"/>
    </row>
    <row r="24" ht="15.2" spans="1:14">
      <c r="A24" s="4" t="s">
        <v>131</v>
      </c>
      <c r="B24" s="5">
        <v>218</v>
      </c>
      <c r="C24" s="6">
        <v>236.6</v>
      </c>
      <c r="D24" s="7">
        <v>185.9</v>
      </c>
      <c r="E24" s="6">
        <v>29.9</v>
      </c>
      <c r="F24" s="6">
        <v>59.8</v>
      </c>
      <c r="G24" s="24">
        <v>43.7</v>
      </c>
      <c r="H24" s="25">
        <f t="shared" si="0"/>
        <v>22.75</v>
      </c>
      <c r="I24" s="25">
        <v>91</v>
      </c>
      <c r="J24" s="27">
        <v>59.8</v>
      </c>
      <c r="K24" s="27">
        <f t="shared" si="1"/>
        <v>14.95</v>
      </c>
      <c r="L24" s="28">
        <v>9.1</v>
      </c>
      <c r="M24" s="28">
        <v>16.9</v>
      </c>
      <c r="N24" s="36"/>
    </row>
    <row r="25" ht="15.2" spans="1:14">
      <c r="A25" s="4" t="s">
        <v>132</v>
      </c>
      <c r="B25" s="5">
        <v>218</v>
      </c>
      <c r="C25" s="6">
        <v>236.6</v>
      </c>
      <c r="D25" s="7">
        <v>185.9</v>
      </c>
      <c r="E25" s="6">
        <v>29.9</v>
      </c>
      <c r="F25" s="6">
        <v>59.8</v>
      </c>
      <c r="G25" s="24">
        <v>43.7</v>
      </c>
      <c r="H25" s="25">
        <f t="shared" si="0"/>
        <v>22.75</v>
      </c>
      <c r="I25" s="25">
        <v>91</v>
      </c>
      <c r="J25" s="27">
        <v>59.8</v>
      </c>
      <c r="K25" s="27">
        <f t="shared" si="1"/>
        <v>14.95</v>
      </c>
      <c r="L25" s="28">
        <v>9.1</v>
      </c>
      <c r="M25" s="28">
        <v>16.9</v>
      </c>
      <c r="N25" s="36"/>
    </row>
    <row r="26" ht="15.2" spans="1:14">
      <c r="A26" s="8"/>
      <c r="B26" s="9"/>
      <c r="C26" s="9"/>
      <c r="D26" s="9"/>
      <c r="E26" s="9"/>
      <c r="F26" s="9"/>
      <c r="G26" s="9"/>
      <c r="H26" s="9"/>
      <c r="I26" s="9"/>
      <c r="J26" s="9"/>
      <c r="K26" s="9"/>
      <c r="L26" s="29"/>
      <c r="M26" s="29"/>
      <c r="N26" s="36"/>
    </row>
    <row r="27" ht="20" spans="1:13">
      <c r="A27" s="10" t="s">
        <v>133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ht="20" spans="1:13">
      <c r="A28" s="11" t="s">
        <v>134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ht="15.2" spans="1:13">
      <c r="A29" s="3" t="s">
        <v>105</v>
      </c>
      <c r="B29" s="3" t="s">
        <v>135</v>
      </c>
      <c r="C29" s="3" t="s">
        <v>136</v>
      </c>
      <c r="D29" s="3" t="s">
        <v>42</v>
      </c>
      <c r="E29" s="3" t="s">
        <v>137</v>
      </c>
      <c r="F29" s="3" t="s">
        <v>138</v>
      </c>
      <c r="G29" s="3" t="s">
        <v>108</v>
      </c>
      <c r="H29" s="3" t="s">
        <v>139</v>
      </c>
      <c r="I29" s="3" t="s">
        <v>140</v>
      </c>
      <c r="J29" s="3" t="s">
        <v>141</v>
      </c>
      <c r="K29" s="3" t="s">
        <v>142</v>
      </c>
      <c r="L29" s="26" t="s">
        <v>113</v>
      </c>
      <c r="M29" s="26" t="s">
        <v>143</v>
      </c>
    </row>
    <row r="30" ht="15.2" spans="1:13">
      <c r="A30" s="12"/>
      <c r="B30" s="3" t="s">
        <v>58</v>
      </c>
      <c r="C30" s="3" t="s">
        <v>144</v>
      </c>
      <c r="D30" s="3"/>
      <c r="E30" s="3" t="s">
        <v>145</v>
      </c>
      <c r="F30" s="3" t="s">
        <v>146</v>
      </c>
      <c r="G30" s="3"/>
      <c r="H30" s="3" t="s">
        <v>147</v>
      </c>
      <c r="I30" s="3" t="s">
        <v>148</v>
      </c>
      <c r="J30" s="3" t="s">
        <v>149</v>
      </c>
      <c r="K30" s="3" t="s">
        <v>149</v>
      </c>
      <c r="L30" s="30" t="s">
        <v>150</v>
      </c>
      <c r="M30" s="26" t="s">
        <v>151</v>
      </c>
    </row>
    <row r="31" ht="14.8" spans="1:13">
      <c r="A31" s="13" t="s">
        <v>152</v>
      </c>
      <c r="B31" s="5"/>
      <c r="C31" s="14">
        <v>83.2</v>
      </c>
      <c r="D31" s="14">
        <v>78</v>
      </c>
      <c r="E31" s="14">
        <v>11.7</v>
      </c>
      <c r="F31" s="14">
        <v>28.6</v>
      </c>
      <c r="G31" s="14">
        <v>20.45</v>
      </c>
      <c r="H31" s="25">
        <f>I31/4</f>
        <v>10.4</v>
      </c>
      <c r="I31" s="31">
        <v>41.6</v>
      </c>
      <c r="J31" s="14">
        <v>28.6</v>
      </c>
      <c r="K31" s="27">
        <f>J31/4</f>
        <v>7.15</v>
      </c>
      <c r="L31" s="32">
        <v>3.4</v>
      </c>
      <c r="M31" s="32">
        <v>6.9</v>
      </c>
    </row>
    <row r="32" ht="14.8" spans="1:13">
      <c r="A32" s="13" t="s">
        <v>153</v>
      </c>
      <c r="B32" s="5"/>
      <c r="C32" s="15">
        <v>130</v>
      </c>
      <c r="D32" s="15">
        <v>109.2</v>
      </c>
      <c r="E32" s="15">
        <v>20.8</v>
      </c>
      <c r="F32" s="15">
        <v>40.3</v>
      </c>
      <c r="G32" s="15">
        <v>29.15</v>
      </c>
      <c r="H32" s="25">
        <f t="shared" ref="H32:H33" si="2">I32/4</f>
        <v>14.95</v>
      </c>
      <c r="I32" s="33">
        <v>59.8</v>
      </c>
      <c r="J32" s="15">
        <v>40.3</v>
      </c>
      <c r="K32" s="27">
        <f t="shared" ref="K32:K33" si="3">J32/4</f>
        <v>10.075</v>
      </c>
      <c r="L32" s="34">
        <v>4.95</v>
      </c>
      <c r="M32" s="34">
        <v>10.3</v>
      </c>
    </row>
    <row r="33" ht="14.8" spans="1:13">
      <c r="A33" s="4" t="s">
        <v>132</v>
      </c>
      <c r="B33" s="5"/>
      <c r="C33" s="14">
        <v>137.8</v>
      </c>
      <c r="D33" s="14">
        <v>136.5</v>
      </c>
      <c r="E33" s="14">
        <v>22.1</v>
      </c>
      <c r="F33" s="14">
        <v>48.1</v>
      </c>
      <c r="G33" s="14">
        <v>35</v>
      </c>
      <c r="H33" s="25">
        <f t="shared" si="2"/>
        <v>18.2</v>
      </c>
      <c r="I33" s="31">
        <v>72.8</v>
      </c>
      <c r="J33" s="14">
        <v>48.1</v>
      </c>
      <c r="K33" s="27">
        <f t="shared" si="3"/>
        <v>12.025</v>
      </c>
      <c r="L33" s="32">
        <v>4.95</v>
      </c>
      <c r="M33" s="32">
        <v>11.2</v>
      </c>
    </row>
    <row r="34" spans="3:3">
      <c r="C34" s="16"/>
    </row>
    <row r="35" spans="1:1">
      <c r="A35" s="17" t="s">
        <v>154</v>
      </c>
    </row>
    <row r="36" spans="1:4">
      <c r="A36" t="s">
        <v>155</v>
      </c>
      <c r="C36" s="18" t="s">
        <v>156</v>
      </c>
      <c r="D36" s="19" t="s">
        <v>157</v>
      </c>
    </row>
    <row r="37" spans="1:4">
      <c r="A37" t="s">
        <v>158</v>
      </c>
      <c r="C37" s="18" t="s">
        <v>156</v>
      </c>
      <c r="D37" s="19" t="s">
        <v>159</v>
      </c>
    </row>
    <row r="38" spans="1:4">
      <c r="A38" t="s">
        <v>160</v>
      </c>
      <c r="C38" s="18" t="s">
        <v>156</v>
      </c>
      <c r="D38" s="19" t="s">
        <v>161</v>
      </c>
    </row>
    <row r="39" spans="1:4">
      <c r="A39" t="s">
        <v>162</v>
      </c>
      <c r="C39" s="18" t="s">
        <v>156</v>
      </c>
      <c r="D39" s="19" t="s">
        <v>163</v>
      </c>
    </row>
    <row r="40" spans="1:4">
      <c r="A40" t="s">
        <v>164</v>
      </c>
      <c r="C40" s="18" t="s">
        <v>156</v>
      </c>
      <c r="D40" s="19" t="s">
        <v>165</v>
      </c>
    </row>
    <row r="41" spans="1:4">
      <c r="A41" t="s">
        <v>166</v>
      </c>
      <c r="C41" s="18" t="s">
        <v>156</v>
      </c>
      <c r="D41" s="19" t="s">
        <v>167</v>
      </c>
    </row>
    <row r="42" spans="1:4">
      <c r="A42" t="s">
        <v>168</v>
      </c>
      <c r="C42" s="18" t="s">
        <v>156</v>
      </c>
      <c r="D42" s="19" t="s">
        <v>169</v>
      </c>
    </row>
    <row r="43" spans="1:4">
      <c r="A43" t="s">
        <v>170</v>
      </c>
      <c r="C43" s="18"/>
      <c r="D43" s="19" t="s">
        <v>171</v>
      </c>
    </row>
    <row r="44" spans="1:1">
      <c r="A44" s="20" t="s">
        <v>172</v>
      </c>
    </row>
    <row r="47" spans="1:1">
      <c r="A47" s="17" t="s">
        <v>173</v>
      </c>
    </row>
    <row r="48" spans="1:1">
      <c r="A48" t="s">
        <v>174</v>
      </c>
    </row>
    <row r="49" spans="1:1">
      <c r="A49" t="s">
        <v>175</v>
      </c>
    </row>
    <row r="50" spans="1:1">
      <c r="A50" t="s">
        <v>176</v>
      </c>
    </row>
    <row r="51" spans="1:1">
      <c r="A51" t="s">
        <v>177</v>
      </c>
    </row>
    <row r="52" spans="1:1">
      <c r="A52" t="s">
        <v>178</v>
      </c>
    </row>
    <row r="53" spans="1:1">
      <c r="A53" t="s">
        <v>179</v>
      </c>
    </row>
    <row r="54" spans="1:1">
      <c r="A54" t="s">
        <v>180</v>
      </c>
    </row>
    <row r="56" spans="1:1">
      <c r="A56" s="21"/>
    </row>
    <row r="57" ht="19.6" spans="1:9">
      <c r="A57" s="22"/>
      <c r="B57" s="23"/>
      <c r="C57" s="23"/>
      <c r="D57" s="23"/>
      <c r="E57" s="23"/>
      <c r="F57" s="23"/>
      <c r="G57" s="23"/>
      <c r="H57" s="23"/>
      <c r="I57" s="23"/>
    </row>
  </sheetData>
  <sheetProtection algorithmName="SHA-512" hashValue="2a2fVtNG94kVWeTrcti3V4csPb0hJ1gZa7JIWp3PYEn46lL2+Mtz/UMWEXx6116GTiY0yXSxUYQf5YG6MBI5pA==" saltValue="daDXnamVECtt4bc17rNMUQ==" spinCount="100000" sheet="1" objects="1" scenarios="1"/>
  <mergeCells count="2">
    <mergeCell ref="A27:M27"/>
    <mergeCell ref="A28:M28"/>
  </mergeCells>
  <pageMargins left="0.699305555555556" right="0.699305555555556" top="0.75" bottom="0.75" header="0.3" footer="0.3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Gilbert</vt:lpstr>
      <vt:lpstr>Sheet3</vt:lpstr>
      <vt:lpstr>Line&amp;Pheonix</vt:lpstr>
      <vt:lpstr>Rate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Anterea Nawai</dc:creator>
  <cp:lastModifiedBy>Anterea Nawai</cp:lastModifiedBy>
  <dcterms:created xsi:type="dcterms:W3CDTF">2020-08-24T12:13:00Z</dcterms:created>
  <cp:lastPrinted>2021-07-29T13:27:00Z</cp:lastPrinted>
  <dcterms:modified xsi:type="dcterms:W3CDTF">2022-01-20T17:27:07Z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1033-3.1.6.6275</vt:lpwstr>
  </property>
</Properties>
</file>